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18195" windowHeight="7620" tabRatio="969"/>
  </bookViews>
  <sheets>
    <sheet name="Journal Entry Impact" sheetId="22" r:id="rId1"/>
    <sheet name="&lt;1&gt; Sec 481 Calc Summary Fed" sheetId="5" r:id="rId2"/>
    <sheet name="&lt;1a&gt; Sec 199% Calc" sheetId="20" r:id="rId3"/>
    <sheet name="&lt;2&gt; Sec 481(a) All Books" sheetId="19" r:id="rId4"/>
    <sheet name="&lt;3&gt; 2009 - 2013 Tax Depr Fed" sheetId="9" r:id="rId5"/>
    <sheet name="&lt;4&gt; 2009-2013 Salvage Fed" sheetId="8" r:id="rId6"/>
    <sheet name="&lt;5&gt; 2009-2013 Depr Combined Fed" sheetId="12" r:id="rId7"/>
    <sheet name="&lt;6&gt; GA" sheetId="13" r:id="rId8"/>
    <sheet name="&lt;7&gt; CA" sheetId="14" r:id="rId9"/>
    <sheet name="&lt;8&gt; Gain Loss Calc Fed" sheetId="15" r:id="rId10"/>
    <sheet name="&lt;8a&gt; Tax Depr &amp; Gain Loss " sheetId="21" r:id="rId11"/>
    <sheet name="&lt;9&gt; Gain Loss Calc All Books" sheetId="16" r:id="rId12"/>
    <sheet name="&lt;10&gt; Rpt 17 Pre Sec 481(a)" sheetId="18" r:id="rId13"/>
    <sheet name="&lt;11&gt; Rpt 17 Post Sec 481(a)" sheetId="17" r:id="rId14"/>
    <sheet name="&lt;12&gt; PowerTax Adj Summary" sheetId="11" r:id="rId15"/>
    <sheet name="&lt;13&gt; REP201 DEC 2013 CWIP Bal" sheetId="3" r:id="rId16"/>
    <sheet name="&lt;14&gt; Corp Tax Email" sheetId="7" r:id="rId17"/>
  </sheets>
  <externalReferences>
    <externalReference r:id="rId18"/>
  </externalReferences>
  <definedNames>
    <definedName name="_Fill" localSheetId="1" hidden="1">'[1]TXSCHD Download'!#REF!</definedName>
    <definedName name="_Fill" localSheetId="12" hidden="1">'[1]TXSCHD Download'!#REF!</definedName>
    <definedName name="_Fill" localSheetId="15" hidden="1">'[1]TXSCHD Download'!#REF!</definedName>
    <definedName name="_Fill" localSheetId="3" hidden="1">'[1]TXSCHD Download'!#REF!</definedName>
    <definedName name="_Fill" localSheetId="4" hidden="1">'[1]TXSCHD Download'!#REF!</definedName>
    <definedName name="_Fill" localSheetId="5" hidden="1">'[1]TXSCHD Download'!#REF!</definedName>
    <definedName name="_Fill" localSheetId="6" hidden="1">'[1]TXSCHD Download'!#REF!</definedName>
    <definedName name="_Fill" localSheetId="7" hidden="1">'[1]TXSCHD Download'!#REF!</definedName>
    <definedName name="_Fill" localSheetId="8" hidden="1">'[1]TXSCHD Download'!#REF!</definedName>
    <definedName name="_Fill" localSheetId="11" hidden="1">'[1]TXSCHD Download'!#REF!</definedName>
    <definedName name="_Fill" hidden="1">'[1]TXSCHD Download'!#REF!</definedName>
    <definedName name="_Key1" localSheetId="1" hidden="1">#REF!</definedName>
    <definedName name="_Key1" localSheetId="12" hidden="1">#REF!</definedName>
    <definedName name="_Key1" localSheetId="15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11" hidden="1">#REF!</definedName>
    <definedName name="_Key1" hidden="1">#REF!</definedName>
    <definedName name="_Order1" hidden="1">255</definedName>
    <definedName name="_Order2" hidden="1">0</definedName>
    <definedName name="_Sort" localSheetId="1" hidden="1">#REF!</definedName>
    <definedName name="_Sort" localSheetId="12" hidden="1">#REF!</definedName>
    <definedName name="_Sort" localSheetId="15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11" hidden="1">#REF!</definedName>
    <definedName name="_Sort" hidden="1">#REF!</definedName>
    <definedName name="_Table1_In1" localSheetId="1" hidden="1">#REF!</definedName>
    <definedName name="_Table1_In1" localSheetId="12" hidden="1">#REF!</definedName>
    <definedName name="_Table1_In1" localSheetId="15" hidden="1">#REF!</definedName>
    <definedName name="_Table1_In1" localSheetId="3" hidden="1">#REF!</definedName>
    <definedName name="_Table1_In1" localSheetId="4" hidden="1">#REF!</definedName>
    <definedName name="_Table1_In1" localSheetId="5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11" hidden="1">#REF!</definedName>
    <definedName name="_Table1_In1" hidden="1">#REF!</definedName>
    <definedName name="_Table1_Out" localSheetId="1" hidden="1">#REF!</definedName>
    <definedName name="_Table1_Out" localSheetId="12" hidden="1">#REF!</definedName>
    <definedName name="_Table1_Out" localSheetId="15" hidden="1">#REF!</definedName>
    <definedName name="_Table1_Out" localSheetId="3" hidden="1">#REF!</definedName>
    <definedName name="_Table1_Out" localSheetId="4" hidden="1">#REF!</definedName>
    <definedName name="_Table1_Out" localSheetId="5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11" hidden="1">#REF!</definedName>
    <definedName name="_Table1_Out" hidden="1">#REF!</definedName>
    <definedName name="_Table2_In2" localSheetId="1" hidden="1">#REF!</definedName>
    <definedName name="_Table2_In2" localSheetId="12" hidden="1">#REF!</definedName>
    <definedName name="_Table2_In2" localSheetId="15" hidden="1">#REF!</definedName>
    <definedName name="_Table2_In2" localSheetId="3" hidden="1">#REF!</definedName>
    <definedName name="_Table2_In2" localSheetId="4" hidden="1">#REF!</definedName>
    <definedName name="_Table2_In2" localSheetId="5" hidden="1">#REF!</definedName>
    <definedName name="_Table2_In2" localSheetId="6" hidden="1">#REF!</definedName>
    <definedName name="_Table2_In2" localSheetId="7" hidden="1">#REF!</definedName>
    <definedName name="_Table2_In2" localSheetId="8" hidden="1">#REF!</definedName>
    <definedName name="_Table2_In2" localSheetId="11" hidden="1">#REF!</definedName>
    <definedName name="_Table2_In2" hidden="1">#REF!</definedName>
    <definedName name="_Table2_Out" localSheetId="1" hidden="1">#REF!</definedName>
    <definedName name="_Table2_Out" localSheetId="12" hidden="1">#REF!</definedName>
    <definedName name="_Table2_Out" localSheetId="15" hidden="1">#REF!</definedName>
    <definedName name="_Table2_Out" localSheetId="3" hidden="1">#REF!</definedName>
    <definedName name="_Table2_Out" localSheetId="4" hidden="1">#REF!</definedName>
    <definedName name="_Table2_Out" localSheetId="5" hidden="1">#REF!</definedName>
    <definedName name="_Table2_Out" localSheetId="6" hidden="1">#REF!</definedName>
    <definedName name="_Table2_Out" localSheetId="7" hidden="1">#REF!</definedName>
    <definedName name="_Table2_Out" localSheetId="8" hidden="1">#REF!</definedName>
    <definedName name="_Table2_Out" localSheetId="11" hidden="1">#REF!</definedName>
    <definedName name="_Table2_Out" hidden="1">#REF!</definedName>
    <definedName name="AS2DocOpenMode" hidden="1">"AS2DocumentEdit"</definedName>
    <definedName name="CORPTAX_DATAMAPDEFINITIONS_DataMap_1" localSheetId="1" hidden="1">#REF!</definedName>
    <definedName name="CORPTAX_DATAMAPDEFINITIONS_DataMap_1" localSheetId="12" hidden="1">#REF!</definedName>
    <definedName name="CORPTAX_DATAMAPDEFINITIONS_DataMap_1" localSheetId="15" hidden="1">#REF!</definedName>
    <definedName name="CORPTAX_DATAMAPDEFINITIONS_DataMap_1" localSheetId="3" hidden="1">#REF!</definedName>
    <definedName name="CORPTAX_DATAMAPDEFINITIONS_DataMap_1" localSheetId="4" hidden="1">#REF!</definedName>
    <definedName name="CORPTAX_DATAMAPDEFINITIONS_DataMap_1" localSheetId="5" hidden="1">#REF!</definedName>
    <definedName name="CORPTAX_DATAMAPDEFINITIONS_DataMap_1" localSheetId="6" hidden="1">#REF!</definedName>
    <definedName name="CORPTAX_DATAMAPDEFINITIONS_DataMap_1" localSheetId="7" hidden="1">#REF!</definedName>
    <definedName name="CORPTAX_DATAMAPDEFINITIONS_DataMap_1" localSheetId="8" hidden="1">#REF!</definedName>
    <definedName name="CORPTAX_DATAMAPDEFINITIONS_DataMap_1" localSheetId="11" hidden="1">#REF!</definedName>
    <definedName name="CORPTAX_DATAMAPDEFINITIONS_DataMap_1" hidden="1">#REF!</definedName>
    <definedName name="CORPTAX_DATAMAPDEFINITIONS_DataMap_2" localSheetId="1" hidden="1">#REF!</definedName>
    <definedName name="CORPTAX_DATAMAPDEFINITIONS_DataMap_2" localSheetId="12" hidden="1">#REF!</definedName>
    <definedName name="CORPTAX_DATAMAPDEFINITIONS_DataMap_2" localSheetId="15" hidden="1">#REF!</definedName>
    <definedName name="CORPTAX_DATAMAPDEFINITIONS_DataMap_2" localSheetId="3" hidden="1">#REF!</definedName>
    <definedName name="CORPTAX_DATAMAPDEFINITIONS_DataMap_2" localSheetId="4" hidden="1">#REF!</definedName>
    <definedName name="CORPTAX_DATAMAPDEFINITIONS_DataMap_2" localSheetId="5" hidden="1">#REF!</definedName>
    <definedName name="CORPTAX_DATAMAPDEFINITIONS_DataMap_2" localSheetId="6" hidden="1">#REF!</definedName>
    <definedName name="CORPTAX_DATAMAPDEFINITIONS_DataMap_2" localSheetId="7" hidden="1">#REF!</definedName>
    <definedName name="CORPTAX_DATAMAPDEFINITIONS_DataMap_2" localSheetId="8" hidden="1">#REF!</definedName>
    <definedName name="CORPTAX_DATAMAPDEFINITIONS_DataMap_2" localSheetId="11" hidden="1">#REF!</definedName>
    <definedName name="CORPTAX_DATAMAPDEFINITIONS_DataMap_2" hidden="1">#REF!</definedName>
    <definedName name="CORPTAX_DATAMAPDEFINITIONS_DataMap_3" localSheetId="1" hidden="1">#REF!</definedName>
    <definedName name="CORPTAX_DATAMAPDEFINITIONS_DataMap_3" localSheetId="12" hidden="1">#REF!</definedName>
    <definedName name="CORPTAX_DATAMAPDEFINITIONS_DataMap_3" localSheetId="15" hidden="1">#REF!</definedName>
    <definedName name="CORPTAX_DATAMAPDEFINITIONS_DataMap_3" localSheetId="3" hidden="1">#REF!</definedName>
    <definedName name="CORPTAX_DATAMAPDEFINITIONS_DataMap_3" localSheetId="4" hidden="1">#REF!</definedName>
    <definedName name="CORPTAX_DATAMAPDEFINITIONS_DataMap_3" localSheetId="5" hidden="1">#REF!</definedName>
    <definedName name="CORPTAX_DATAMAPDEFINITIONS_DataMap_3" localSheetId="6" hidden="1">#REF!</definedName>
    <definedName name="CORPTAX_DATAMAPDEFINITIONS_DataMap_3" localSheetId="7" hidden="1">#REF!</definedName>
    <definedName name="CORPTAX_DATAMAPDEFINITIONS_DataMap_3" localSheetId="8" hidden="1">#REF!</definedName>
    <definedName name="CORPTAX_DATAMAPDEFINITIONS_DataMap_3" localSheetId="11" hidden="1">#REF!</definedName>
    <definedName name="CORPTAX_DATAMAPDEFINITIONS_DataMap_3" hidden="1">#REF!</definedName>
    <definedName name="_xlnm.Print_Area" localSheetId="1">'&lt;1&gt; Sec 481 Calc Summary Fed'!$A$8:$J$43</definedName>
    <definedName name="_xlnm.Print_Area" localSheetId="15">'&lt;13&gt; REP201 DEC 2013 CWIP Bal'!$A$8:$I$51</definedName>
    <definedName name="_xlnm.Print_Area" localSheetId="16">'&lt;14&gt; Corp Tax Email'!$A$8:$Q$40</definedName>
    <definedName name="_xlnm.Print_Area" localSheetId="2">'&lt;1a&gt; Sec 199% Calc'!$A$8:$G$47</definedName>
    <definedName name="_xlnm.Print_Area" localSheetId="3">'&lt;2&gt; Sec 481(a) All Books'!$A$8:$O$48</definedName>
    <definedName name="_xlnm.Print_Area" localSheetId="4">'&lt;3&gt; 2009 - 2013 Tax Depr Fed'!$A$72:$K$99</definedName>
    <definedName name="_xlnm.Print_Area" localSheetId="5">'&lt;4&gt; 2009-2013 Salvage Fed'!$A$72:$K$99</definedName>
    <definedName name="_xlnm.Print_Area" localSheetId="6">'&lt;5&gt; 2009-2013 Depr Combined Fed'!$A$101:$K$148</definedName>
    <definedName name="_xlnm.Print_Area" localSheetId="7">'&lt;6&gt; GA'!$A$101:$K$122</definedName>
    <definedName name="_xlnm.Print_Area" localSheetId="8">'&lt;7&gt; CA'!$A$101:$K$123</definedName>
    <definedName name="_xlnm.Print_Area" localSheetId="9">'&lt;8&gt; Gain Loss Calc Fed'!$A$8:$O$41</definedName>
    <definedName name="_xlnm.Print_Area" localSheetId="11">'&lt;9&gt; Gain Loss Calc All Books'!$A$8:$O$48</definedName>
    <definedName name="_xlnm.Print_Area" localSheetId="0">'Journal Entry Impact'!$B$46:$C$46</definedName>
    <definedName name="_xlnm.Print_Titles" localSheetId="3">'&lt;2&gt; Sec 481(a) All Books'!$A:$B</definedName>
    <definedName name="_xlnm.Print_Titles" localSheetId="4">'&lt;3&gt; 2009 - 2013 Tax Depr Fed'!$A:$D</definedName>
    <definedName name="_xlnm.Print_Titles" localSheetId="5">'&lt;4&gt; 2009-2013 Salvage Fed'!$A:$D</definedName>
    <definedName name="_xlnm.Print_Titles" localSheetId="6">'&lt;5&gt; 2009-2013 Depr Combined Fed'!$A:$D,'&lt;5&gt; 2009-2013 Depr Combined Fed'!$8:$19</definedName>
    <definedName name="_xlnm.Print_Titles" localSheetId="7">'&lt;6&gt; GA'!$A:$D,'&lt;6&gt; GA'!$8:$19</definedName>
    <definedName name="_xlnm.Print_Titles" localSheetId="8">'&lt;7&gt; CA'!$A:$D,'&lt;7&gt; CA'!$8:$19</definedName>
    <definedName name="_xlnm.Print_Titles" localSheetId="9">'&lt;8&gt; Gain Loss Calc Fed'!$A:$B</definedName>
    <definedName name="_xlnm.Print_Titles" localSheetId="11">'&lt;9&gt; Gain Loss Calc All Books'!$A:$B</definedName>
    <definedName name="SAPBEXdnldView" hidden="1">"48QIIJTEK57AV4EABE1AY2N03"</definedName>
    <definedName name="SAPBEXrevision" hidden="1">0</definedName>
    <definedName name="SAPBEXsysID" hidden="1">"GP1"</definedName>
    <definedName name="SAPBEXwbID" hidden="1">"CUGCRT5O6HYSD1B0CGLNCOBUT"</definedName>
    <definedName name="sencount" hidden="1">1</definedName>
    <definedName name="wrn.ACTUAL._.ALL._.PAGES." localSheetId="12" hidden="1">{"ACTUAL",#N/A,FALSE,"OVER_UND"}</definedName>
    <definedName name="wrn.ACTUAL._.ALL._.PAGES." localSheetId="3" hidden="1">{"ACTUAL",#N/A,FALSE,"OVER_UND"}</definedName>
    <definedName name="wrn.ACTUAL._.ALL._.PAGES." hidden="1">{"ACTUAL",#N/A,FALSE,"OVER_UND"}</definedName>
    <definedName name="wrn.AFUDC." localSheetId="12" hidden="1">{#N/A,#N/A,FALSE,"AFDC"}</definedName>
    <definedName name="wrn.AFUDC." localSheetId="3" hidden="1">{#N/A,#N/A,FALSE,"AFDC"}</definedName>
    <definedName name="wrn.AFUDC." hidden="1">{#N/A,#N/A,FALSE,"AFDC"}</definedName>
    <definedName name="wrn.All._.Periods." localSheetId="12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3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_PERIODS." localSheetId="12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3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PAGE1." localSheetId="12" hidden="1">{"APAGE1",#N/A,FALSE,"JAN95_OU"}</definedName>
    <definedName name="wrn.APAGE1." localSheetId="3" hidden="1">{"APAGE1",#N/A,FALSE,"JAN95_OU"}</definedName>
    <definedName name="wrn.APAGE1." hidden="1">{"APAGE1",#N/A,FALSE,"JAN95_OU"}</definedName>
    <definedName name="wrn.APAGE2." localSheetId="12" hidden="1">{"APAGE2",#N/A,FALSE,"JAN95_OU"}</definedName>
    <definedName name="wrn.APAGE2." localSheetId="3" hidden="1">{"APAGE2",#N/A,FALSE,"JAN95_OU"}</definedName>
    <definedName name="wrn.APAGE2." hidden="1">{"APAGE2",#N/A,FALSE,"JAN95_OU"}</definedName>
    <definedName name="wrn.APAGE3." localSheetId="12" hidden="1">{"APAGE3",#N/A,FALSE,"JAN95_OU"}</definedName>
    <definedName name="wrn.APAGE3." localSheetId="3" hidden="1">{"APAGE3",#N/A,FALSE,"JAN95_OU"}</definedName>
    <definedName name="wrn.APAGE3." hidden="1">{"APAGE3",#N/A,FALSE,"JAN95_OU"}</definedName>
    <definedName name="wrn.Apr94_Sep95." localSheetId="12" hidden="1">{"Apr95_Sep95",#N/A,FALSE,"Actual Estimt (Apr 95 - Sep 95)"}</definedName>
    <definedName name="wrn.Apr94_Sep95." localSheetId="3" hidden="1">{"Apr95_Sep95",#N/A,FALSE,"Actual Estimt (Apr 95 - Sep 95)"}</definedName>
    <definedName name="wrn.Apr94_Sep95." hidden="1">{"Apr95_Sep95",#N/A,FALSE,"Actual Estimt (Apr 95 - Sep 95)"}</definedName>
    <definedName name="wrn.Apr95_Sep95." localSheetId="12" hidden="1">{"Apr95_Sep95",#N/A,FALSE,"Actual~Estimt (Apr 95 - Sep 95)";"Apr95_Sep95",#N/A,FALSE,#N/A;"Apr95_Sep95",#N/A,FALSE,#N/A;"Apr95_Sep95",#N/A,FALSE,#N/A;"Apr95_Sep95",#N/A,FALSE,#N/A}</definedName>
    <definedName name="wrn.Apr95_Sep95." localSheetId="3" hidden="1">{"Apr95_Sep95",#N/A,FALSE,"Actual~Estimt (Apr 95 - Sep 95)";"Apr95_Sep95",#N/A,FALSE,#N/A;"Apr95_Sep95",#N/A,FALSE,#N/A;"Apr95_Sep95",#N/A,FALSE,#N/A;"Apr95_Sep95",#N/A,FALSE,#N/A}</definedName>
    <definedName name="wrn.Apr95_Sep95." hidden="1">{"Apr95_Sep95",#N/A,FALSE,"Actual~Estimt (Apr 95 - Sep 95)";"Apr95_Sep95",#N/A,FALSE,#N/A;"Apr95_Sep95",#N/A,FALSE,#N/A;"Apr95_Sep95",#N/A,FALSE,#N/A;"Apr95_Sep95",#N/A,FALSE,#N/A}</definedName>
    <definedName name="wrn.Detail._.Support._.and._.Summary." localSheetId="12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3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localSheetId="12" hidden="1">{"EFRT Pg 1",#N/A,FALSE,"EFRT (2)";"EFRT Pg 2",#N/A,FALSE,"EFRT (2)"}</definedName>
    <definedName name="wrn.EFRT." localSheetId="3" hidden="1">{"EFRT Pg 1",#N/A,FALSE,"EFRT (2)";"EFRT Pg 2",#N/A,FALSE,"EFRT (2)"}</definedName>
    <definedName name="wrn.EFRT." hidden="1">{"EFRT Pg 1",#N/A,FALSE,"EFRT (2)";"EFRT Pg 2",#N/A,FALSE,"EFRT (2)"}</definedName>
    <definedName name="wrn.FPL._.Cnsl._.Inc._.State._.Pg._.3A." localSheetId="12" hidden="1">{"FPL Consol Inc State Pg 3A",#N/A,FALSE,"ISFPLSUB"}</definedName>
    <definedName name="wrn.FPL._.Cnsl._.Inc._.State._.Pg._.3A." localSheetId="3" hidden="1">{"FPL Consol Inc State Pg 3A",#N/A,FALSE,"ISFPLSUB"}</definedName>
    <definedName name="wrn.FPL._.Cnsl._.Inc._.State._.Pg._.3A." hidden="1">{"FPL Consol Inc State Pg 3A",#N/A,FALSE,"ISFPLSUB"}</definedName>
    <definedName name="wrn.FPL._.Cnsl._.Inc._.State._.Pg._.3M." localSheetId="12" hidden="1">{"FPL Consol Inc State Pg 3M",#N/A,FALSE,"ISFPLSUB"}</definedName>
    <definedName name="wrn.FPL._.Cnsl._.Inc._.State._.Pg._.3M." localSheetId="3" hidden="1">{"FPL Consol Inc State Pg 3M",#N/A,FALSE,"ISFPLSUB"}</definedName>
    <definedName name="wrn.FPL._.Cnsl._.Inc._.State._.Pg._.3M." hidden="1">{"FPL Consol Inc State Pg 3M",#N/A,FALSE,"ISFPLSUB"}</definedName>
    <definedName name="wrn.FPL._.Cnsl._.Inc._.State._.Pg._.3Y." localSheetId="12" hidden="1">{"FPL Consol Inc State Pg 3Y",#N/A,FALSE,"ISFPLSUB"}</definedName>
    <definedName name="wrn.FPL._.Cnsl._.Inc._.State._.Pg._.3Y." localSheetId="3" hidden="1">{"FPL Consol Inc State Pg 3Y",#N/A,FALSE,"ISFPLSUB"}</definedName>
    <definedName name="wrn.FPL._.Cnsl._.Inc._.State._.Pg._.3Y." hidden="1">{"FPL Consol Inc State Pg 3Y",#N/A,FALSE,"ISFPLSUB"}</definedName>
    <definedName name="wrn.FPL._.Consolidated." localSheetId="12" hidden="1">{"Fpl Consol Pg 1",#N/A,FALSE,"FPL Consolidated";"FPL Consol Pg 2",#N/A,FALSE,"FPL Consolidated"}</definedName>
    <definedName name="wrn.FPL._.Consolidated." localSheetId="3" hidden="1">{"Fpl Consol Pg 1",#N/A,FALSE,"FPL Consolidated";"FPL Consol Pg 2",#N/A,FALSE,"FPL Consolidated"}</definedName>
    <definedName name="wrn.FPL._.Consolidated." hidden="1">{"Fpl Consol Pg 1",#N/A,FALSE,"FPL Consolidated";"FPL Consol Pg 2",#N/A,FALSE,"FPL Consolidated"}</definedName>
    <definedName name="wrn.Laud._.Apr94._.Sep94." localSheetId="12" hidden="1">{"Apr94_Sep94",#N/A,FALSE,"Apr 94 - Sep 94"}</definedName>
    <definedName name="wrn.Laud._.Apr94._.Sep94." localSheetId="3" hidden="1">{"Apr94_Sep94",#N/A,FALSE,"Apr 94 - Sep 94"}</definedName>
    <definedName name="wrn.Laud._.Apr94._.Sep94." hidden="1">{"Apr94_Sep94",#N/A,FALSE,"Apr 94 - Sep 94"}</definedName>
    <definedName name="wrn.Laud._.Apr95._.Sep95." localSheetId="12" hidden="1">{"Apr95_Sep95",#N/A,FALSE,"Apr 95 - Sep 95"}</definedName>
    <definedName name="wrn.Laud._.Apr95._.Sep95." localSheetId="3" hidden="1">{"Apr95_Sep95",#N/A,FALSE,"Apr 95 - Sep 95"}</definedName>
    <definedName name="wrn.Laud._.Apr95._.Sep95." hidden="1">{"Apr95_Sep95",#N/A,FALSE,"Apr 95 - Sep 95"}</definedName>
    <definedName name="wrn.Laud._.Oct93._.Mar94." localSheetId="12" hidden="1">{"Oct93_Mar94",#N/A,FALSE,"Oct 93 - Mar 94"}</definedName>
    <definedName name="wrn.Laud._.Oct93._.Mar94." localSheetId="3" hidden="1">{"Oct93_Mar94",#N/A,FALSE,"Oct 93 - Mar 94"}</definedName>
    <definedName name="wrn.Laud._.Oct93._.Mar94." hidden="1">{"Oct93_Mar94",#N/A,FALSE,"Oct 93 - Mar 94"}</definedName>
    <definedName name="wrn.Laud._.Oct94._.Mar95." localSheetId="12" hidden="1">{"Oct94_Mar95",#N/A,FALSE,"Oct 94 - Mar 95"}</definedName>
    <definedName name="wrn.Laud._.Oct94._.Mar95." localSheetId="3" hidden="1">{"Oct94_Mar95",#N/A,FALSE,"Oct 94 - Mar 95"}</definedName>
    <definedName name="wrn.Laud._.Oct94._.Mar95." hidden="1">{"Oct94_Mar95",#N/A,FALSE,"Oct 94 - Mar 95"}</definedName>
    <definedName name="wrn.Laud._.Oct95._.Mar96." localSheetId="12" hidden="1">{"Oct95_Mar96",#N/A,FALSE,"Oct 95 - Mar 96"}</definedName>
    <definedName name="wrn.Laud._.Oct95._.Mar96." localSheetId="3" hidden="1">{"Oct95_Mar96",#N/A,FALSE,"Oct 95 - Mar 96"}</definedName>
    <definedName name="wrn.Laud._.Oct95._.Mar96." hidden="1">{"Oct95_Mar96",#N/A,FALSE,"Oct 95 - Mar 96"}</definedName>
    <definedName name="wrn.LITIGATION." localSheetId="12" hidden="1">{"LI AFUDC DEBT 10282",#N/A,FALSE,"TXFORCST.XLS";"LIT AFUDC 10280",#N/A,FALSE,"TXFORCST.XLS";"LIT DEPR EXP 10281",#N/A,FALSE,"TXFORCST.XLS"}</definedName>
    <definedName name="wrn.LITIGATION." localSheetId="3" hidden="1">{"LI AFUDC DEBT 10282",#N/A,FALSE,"TXFORCST.XLS";"LIT AFUDC 10280",#N/A,FALSE,"TXFORCST.XLS";"LIT DEPR EXP 10281",#N/A,FALSE,"TXFORCST.XLS"}</definedName>
    <definedName name="wrn.LITIGATION." hidden="1">{"LI AFUDC DEBT 10282",#N/A,FALSE,"TXFORCST.XLS";"LIT AFUDC 10280",#N/A,FALSE,"TXFORCST.XLS";"LIT DEPR EXP 10281",#N/A,FALSE,"TXFORCST.XLS"}</definedName>
    <definedName name="wrn.Martin._.Apr94_Sep94." localSheetId="12" hidden="1">{"Martin Apr94_Sep94",#N/A,FALSE,"Martin Apr94 - Sep94"}</definedName>
    <definedName name="wrn.Martin._.Apr94_Sep94." localSheetId="3" hidden="1">{"Martin Apr94_Sep94",#N/A,FALSE,"Martin Apr94 - Sep94"}</definedName>
    <definedName name="wrn.Martin._.Apr94_Sep94." hidden="1">{"Martin Apr94_Sep94",#N/A,FALSE,"Martin Apr94 - Sep94"}</definedName>
    <definedName name="wrn.Martin._.Apr95_Sep95." localSheetId="12" hidden="1">{"Martin Apr95_Sep95",#N/A,FALSE,"Martin Apr95 - Sep95"}</definedName>
    <definedName name="wrn.Martin._.Apr95_Sep95." localSheetId="3" hidden="1">{"Martin Apr95_Sep95",#N/A,FALSE,"Martin Apr95 - Sep95"}</definedName>
    <definedName name="wrn.Martin._.Apr95_Sep95." hidden="1">{"Martin Apr95_Sep95",#N/A,FALSE,"Martin Apr95 - Sep95"}</definedName>
    <definedName name="wrn.Martin._.Oct93_Mar94." localSheetId="12" hidden="1">{"Martin Oct93_Mar94",#N/A,FALSE,"Martin Oct93 - Mar94"}</definedName>
    <definedName name="wrn.Martin._.Oct93_Mar94." localSheetId="3" hidden="1">{"Martin Oct93_Mar94",#N/A,FALSE,"Martin Oct93 - Mar94"}</definedName>
    <definedName name="wrn.Martin._.Oct93_Mar94." hidden="1">{"Martin Oct93_Mar94",#N/A,FALSE,"Martin Oct93 - Mar94"}</definedName>
    <definedName name="wrn.Martin._.Oct94_Mar95." localSheetId="12" hidden="1">{"Martin Oct94_Mar95",#N/A,FALSE,"Martin Oct94 - Mar95"}</definedName>
    <definedName name="wrn.Martin._.Oct94_Mar95." localSheetId="3" hidden="1">{"Martin Oct94_Mar95",#N/A,FALSE,"Martin Oct94 - Mar95"}</definedName>
    <definedName name="wrn.Martin._.Oct94_Mar95." hidden="1">{"Martin Oct94_Mar95",#N/A,FALSE,"Martin Oct94 - Mar95"}</definedName>
    <definedName name="wrn.Martin._.Oct95_Mar96." localSheetId="12" hidden="1">{"Martin Oct95_Mar96",#N/A,FALSE,"Martin Oct95 - Mar96"}</definedName>
    <definedName name="wrn.Martin._.Oct95_Mar96." localSheetId="3" hidden="1">{"Martin Oct95_Mar96",#N/A,FALSE,"Martin Oct95 - Mar96"}</definedName>
    <definedName name="wrn.Martin._.Oct95_Mar96." hidden="1">{"Martin Oct95_Mar96",#N/A,FALSE,"Martin Oct95 - Mar96"}</definedName>
    <definedName name="wrn.OBO._.12._.MO._.ENDED." localSheetId="12" hidden="1">{"OBO 12 Month Ended",#N/A,FALSE,"OBO 12 Months"}</definedName>
    <definedName name="wrn.OBO._.12._.MO._.ENDED." localSheetId="3" hidden="1">{"OBO 12 Month Ended",#N/A,FALSE,"OBO 12 Months"}</definedName>
    <definedName name="wrn.OBO._.12._.MO._.ENDED." hidden="1">{"OBO 12 Month Ended",#N/A,FALSE,"OBO 12 Months"}</definedName>
    <definedName name="wrn.OBO._.MONTHLY." localSheetId="12" hidden="1">{"obo monthly",#N/A,FALSE,"OBO Monthly"}</definedName>
    <definedName name="wrn.OBO._.MONTHLY." localSheetId="3" hidden="1">{"obo monthly",#N/A,FALSE,"OBO Monthly"}</definedName>
    <definedName name="wrn.OBO._.MONTHLY." hidden="1">{"obo monthly",#N/A,FALSE,"OBO Monthly"}</definedName>
    <definedName name="wrn.OBO._.Summary." localSheetId="12" hidden="1">{"OBO Deferred Tax Sum",#N/A,FALSE,"OBO DEF TAX"}</definedName>
    <definedName name="wrn.OBO._.Summary." localSheetId="3" hidden="1">{"OBO Deferred Tax Sum",#N/A,FALSE,"OBO DEF TAX"}</definedName>
    <definedName name="wrn.OBO._.Summary." hidden="1">{"OBO Deferred Tax Sum",#N/A,FALSE,"OBO DEF TAX"}</definedName>
    <definedName name="wrn.Oct93_Mar94." localSheetId="12" hidden="1">{"Oct93_Mar94",#N/A,FALSE,"Actuals (Oct 93 - Mar 94)"}</definedName>
    <definedName name="wrn.Oct93_Mar94." localSheetId="3" hidden="1">{"Oct93_Mar94",#N/A,FALSE,"Actuals (Oct 93 - Mar 94)"}</definedName>
    <definedName name="wrn.Oct93_Mar94." hidden="1">{"Oct93_Mar94",#N/A,FALSE,"Actuals (Oct 93 - Mar 94)"}</definedName>
    <definedName name="wrn.Oct94_Mar95." localSheetId="12" hidden="1">{"Oct94_Mar95",#N/A,FALSE,"Actuals (Oct 94 - Mar 95)"}</definedName>
    <definedName name="wrn.Oct94_Mar95." localSheetId="3" hidden="1">{"Oct94_Mar95",#N/A,FALSE,"Actuals (Oct 94 - Mar 95)"}</definedName>
    <definedName name="wrn.Oct94_Mar95." hidden="1">{"Oct94_Mar95",#N/A,FALSE,"Actuals (Oct 94 - Mar 95)"}</definedName>
    <definedName name="wrn.Oct95_Mar96." localSheetId="12" hidden="1">{"Oct95_Mar96",#N/A,FALSE,"Estimates (Oct 95 - Mar 96)"}</definedName>
    <definedName name="wrn.Oct95_Mar96." localSheetId="3" hidden="1">{"Oct95_Mar96",#N/A,FALSE,"Estimates (Oct 95 - Mar 96)"}</definedName>
    <definedName name="wrn.Oct95_Mar96." hidden="1">{"Oct95_Mar96",#N/A,FALSE,"Estimates (Oct 95 - Mar 96)"}</definedName>
    <definedName name="wrn.Out._.of._.Period." localSheetId="12" hidden="1">{"Out of Period",#N/A,FALSE,"Out of Period"}</definedName>
    <definedName name="wrn.Out._.of._.Period." localSheetId="3" hidden="1">{"Out of Period",#N/A,FALSE,"Out of Period"}</definedName>
    <definedName name="wrn.Out._.of._.Period." hidden="1">{"Out of Period",#N/A,FALSE,"Out of Period"}</definedName>
    <definedName name="wrn.PPAGE2." localSheetId="12" hidden="1">{"PPAGE2",#N/A,FALSE,"JAN95_OU"}</definedName>
    <definedName name="wrn.PPAGE2." localSheetId="3" hidden="1">{"PPAGE2",#N/A,FALSE,"JAN95_OU"}</definedName>
    <definedName name="wrn.PPAGE2." hidden="1">{"PPAGE2",#N/A,FALSE,"JAN95_OU"}</definedName>
    <definedName name="wrn.PPAGE3." localSheetId="12" hidden="1">{"PPAGE3",#N/A,FALSE,"JAN95_OU"}</definedName>
    <definedName name="wrn.PPAGE3." localSheetId="3" hidden="1">{"PPAGE3",#N/A,FALSE,"JAN95_OU"}</definedName>
    <definedName name="wrn.PPAGE3." hidden="1">{"PPAGE3",#N/A,FALSE,"JAN95_OU"}</definedName>
    <definedName name="wrn.PRELIMINARY._.ALL._.PAGES." localSheetId="12" hidden="1">{"PRELIMINARY",#N/A,FALSE,"MAR95_OU"}</definedName>
    <definedName name="wrn.PRELIMINARY._.ALL._.PAGES." localSheetId="3" hidden="1">{"PRELIMINARY",#N/A,FALSE,"MAR95_OU"}</definedName>
    <definedName name="wrn.PRELIMINARY._.ALL._.PAGES." hidden="1">{"PRELIMINARY",#N/A,FALSE,"MAR95_OU"}</definedName>
    <definedName name="wrn.Reconcil._.Bk._.Depr._.to._.47G." localSheetId="12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3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Scherer._.Apr95_Sep95." localSheetId="12" hidden="1">{"Schr Apr95_Oct95",#N/A,FALSE,"Scherer Apr95-Sep95"}</definedName>
    <definedName name="wrn.Scherer._.Apr95_Sep95." localSheetId="3" hidden="1">{"Schr Apr95_Oct95",#N/A,FALSE,"Scherer Apr95-Sep95"}</definedName>
    <definedName name="wrn.Scherer._.Apr95_Sep95." hidden="1">{"Schr Apr95_Oct95",#N/A,FALSE,"Scherer Apr95-Sep95"}</definedName>
    <definedName name="wrn.Scherer._.Oct94_Mar95." localSheetId="12" hidden="1">{"Schr Oct94_Mar95",#N/A,FALSE,"Scherer Oct94-Mar95"}</definedName>
    <definedName name="wrn.Scherer._.Oct94_Mar95." localSheetId="3" hidden="1">{"Schr Oct94_Mar95",#N/A,FALSE,"Scherer Oct94-Mar95"}</definedName>
    <definedName name="wrn.Scherer._.Oct94_Mar95." hidden="1">{"Schr Oct94_Mar95",#N/A,FALSE,"Scherer Oct94-Mar95"}</definedName>
    <definedName name="wrn.Scherer._.Oct95_Mar96." localSheetId="12" hidden="1">{"Schr Oct95_Mar96",#N/A,FALSE,"Scherer Oct95-Mar96"}</definedName>
    <definedName name="wrn.Scherer._.Oct95_Mar96." localSheetId="3" hidden="1">{"Schr Oct95_Mar96",#N/A,FALSE,"Scherer Oct95-Mar96"}</definedName>
    <definedName name="wrn.Scherer._.Oct95_Mar96." hidden="1">{"Schr Oct95_Mar96",#N/A,FALSE,"Scherer Oct95-Mar96"}</definedName>
    <definedName name="wrn.Statement._.of._.Income._.Taxes." localSheetId="12" hidden="1">{"Consolidated",#N/A,FALSE,"SITRP";"FPL Pure",#N/A,FALSE,"SITRP";"FPL Subsidiaries Consol",#N/A,FALSE,"SITRP"}</definedName>
    <definedName name="wrn.Statement._.of._.Income._.Taxes." localSheetId="3" hidden="1">{"Consolidated",#N/A,FALSE,"SITRP";"FPL Pure",#N/A,FALSE,"SITRP";"FPL Subsidiaries Consol",#N/A,FALSE,"SITRP"}</definedName>
    <definedName name="wrn.Statement._.of._.Income._.Taxes." hidden="1">{"Consolidated",#N/A,FALSE,"SITRP";"FPL Pure",#N/A,FALSE,"SITRP";"FPL Subsidiaries Consol",#N/A,FALSE,"SITRP"}</definedName>
    <definedName name="wrn.UTIL." localSheetId="12" hidden="1">{"Twelve Mo Ended Pg 2",#N/A,TRUE,"Utility";"YTD Adj _ Pg 1",#N/A,TRUE,"Utility"}</definedName>
    <definedName name="wrn.UTIL." localSheetId="3" hidden="1">{"Twelve Mo Ended Pg 2",#N/A,TRUE,"Utility";"YTD Adj _ Pg 1",#N/A,TRUE,"Utility"}</definedName>
    <definedName name="wrn.UTIL." hidden="1">{"Twelve Mo Ended Pg 2",#N/A,TRUE,"Utility";"YTD Adj _ Pg 1",#N/A,TRUE,"Utility"}</definedName>
  </definedNames>
  <calcPr calcId="145621"/>
  <pivotCaches>
    <pivotCache cacheId="1" r:id="rId19"/>
    <pivotCache cacheId="2" r:id="rId20"/>
    <pivotCache cacheId="3" r:id="rId21"/>
  </pivotCaches>
</workbook>
</file>

<file path=xl/calcChain.xml><?xml version="1.0" encoding="utf-8"?>
<calcChain xmlns="http://schemas.openxmlformats.org/spreadsheetml/2006/main">
  <c r="F61" i="21" l="1"/>
  <c r="E61" i="21"/>
  <c r="F52" i="21"/>
  <c r="E52" i="21"/>
  <c r="F50" i="21"/>
  <c r="E50" i="21"/>
  <c r="F49" i="21"/>
  <c r="E49" i="21"/>
  <c r="F20" i="20"/>
  <c r="E20" i="20"/>
  <c r="F21" i="20"/>
  <c r="E21" i="20"/>
  <c r="C60" i="21"/>
  <c r="B60" i="21"/>
  <c r="C59" i="21"/>
  <c r="B59" i="21"/>
  <c r="C58" i="21"/>
  <c r="B58" i="21"/>
  <c r="C57" i="21"/>
  <c r="B57" i="21"/>
  <c r="C56" i="21"/>
  <c r="B56" i="21"/>
  <c r="C55" i="21"/>
  <c r="B55" i="21"/>
  <c r="C54" i="21"/>
  <c r="B54" i="21"/>
  <c r="C53" i="21"/>
  <c r="B53" i="21"/>
  <c r="C52" i="21"/>
  <c r="B52" i="21"/>
  <c r="C51" i="21"/>
  <c r="B51" i="21"/>
  <c r="C50" i="21"/>
  <c r="B50" i="21"/>
  <c r="C49" i="21"/>
  <c r="B49" i="21"/>
  <c r="C48" i="21"/>
  <c r="C61" i="21" s="1"/>
  <c r="B48" i="21"/>
  <c r="B61" i="21" s="1"/>
  <c r="G22" i="20" l="1"/>
  <c r="C20" i="20"/>
  <c r="G20" i="20" s="1"/>
  <c r="O29" i="16" l="1"/>
  <c r="N29" i="16"/>
  <c r="M29" i="16"/>
  <c r="L29" i="16"/>
  <c r="K29" i="16"/>
  <c r="J29" i="16"/>
  <c r="I29" i="16"/>
  <c r="H29" i="16"/>
  <c r="G29" i="16"/>
  <c r="F29" i="16"/>
  <c r="E29" i="16"/>
  <c r="D29" i="16"/>
  <c r="O26" i="16"/>
  <c r="O33" i="16" s="1"/>
  <c r="N26" i="16"/>
  <c r="N33" i="16" s="1"/>
  <c r="M26" i="16"/>
  <c r="M33" i="16" s="1"/>
  <c r="L26" i="16"/>
  <c r="K26" i="16"/>
  <c r="K33" i="16" s="1"/>
  <c r="J26" i="16"/>
  <c r="J33" i="16" s="1"/>
  <c r="I26" i="16"/>
  <c r="I33" i="16" s="1"/>
  <c r="H26" i="16"/>
  <c r="H33" i="16" s="1"/>
  <c r="G26" i="16"/>
  <c r="G33" i="16" s="1"/>
  <c r="F26" i="16"/>
  <c r="F33" i="16" s="1"/>
  <c r="E26" i="16"/>
  <c r="E33" i="16" s="1"/>
  <c r="D26" i="16"/>
  <c r="D33" i="16" s="1"/>
  <c r="O17" i="16"/>
  <c r="N17" i="16"/>
  <c r="M17" i="16"/>
  <c r="L17" i="16"/>
  <c r="K17" i="16"/>
  <c r="J17" i="16"/>
  <c r="I17" i="16"/>
  <c r="H17" i="16"/>
  <c r="G17" i="16"/>
  <c r="F17" i="16"/>
  <c r="E17" i="16"/>
  <c r="D17" i="16"/>
  <c r="O16" i="16"/>
  <c r="O21" i="16" s="1"/>
  <c r="N16" i="16"/>
  <c r="N21" i="16" s="1"/>
  <c r="M16" i="16"/>
  <c r="M21" i="16" s="1"/>
  <c r="L16" i="16"/>
  <c r="L21" i="16" s="1"/>
  <c r="K16" i="16"/>
  <c r="J16" i="16"/>
  <c r="J21" i="16" s="1"/>
  <c r="I16" i="16"/>
  <c r="H16" i="16"/>
  <c r="H21" i="16" s="1"/>
  <c r="G16" i="16"/>
  <c r="F16" i="16"/>
  <c r="F21" i="16" s="1"/>
  <c r="E16" i="16"/>
  <c r="E21" i="16" s="1"/>
  <c r="D16" i="16"/>
  <c r="D21" i="16" s="1"/>
  <c r="L33" i="16"/>
  <c r="C33" i="16"/>
  <c r="C21" i="16"/>
  <c r="C18" i="16"/>
  <c r="A10" i="16"/>
  <c r="A9" i="16"/>
  <c r="A8" i="16"/>
  <c r="I18" i="16" l="1"/>
  <c r="I22" i="16" s="1"/>
  <c r="I20" i="19" s="1"/>
  <c r="E18" i="16"/>
  <c r="E22" i="16" s="1"/>
  <c r="E20" i="19" s="1"/>
  <c r="M18" i="16"/>
  <c r="M22" i="16" s="1"/>
  <c r="N18" i="16"/>
  <c r="N22" i="16" s="1"/>
  <c r="I21" i="16"/>
  <c r="O18" i="16"/>
  <c r="O22" i="16" s="1"/>
  <c r="D18" i="16"/>
  <c r="D22" i="16" s="1"/>
  <c r="F18" i="16"/>
  <c r="F22" i="16" s="1"/>
  <c r="L18" i="16"/>
  <c r="L22" i="16" s="1"/>
  <c r="K18" i="16"/>
  <c r="K22" i="16" s="1"/>
  <c r="K20" i="19" s="1"/>
  <c r="G18" i="16"/>
  <c r="G22" i="16" s="1"/>
  <c r="G20" i="19" s="1"/>
  <c r="K21" i="16"/>
  <c r="J18" i="16"/>
  <c r="J22" i="16" s="1"/>
  <c r="H18" i="16"/>
  <c r="H22" i="16" s="1"/>
  <c r="G21" i="16"/>
  <c r="C23" i="16"/>
  <c r="C24" i="16" s="1"/>
  <c r="D23" i="16" l="1"/>
  <c r="D24" i="16" s="1"/>
  <c r="D20" i="19"/>
  <c r="N23" i="16"/>
  <c r="N24" i="16" s="1"/>
  <c r="N20" i="19"/>
  <c r="O23" i="16"/>
  <c r="O24" i="16" s="1"/>
  <c r="O20" i="19"/>
  <c r="E23" i="16"/>
  <c r="E24" i="16" s="1"/>
  <c r="H23" i="16"/>
  <c r="H24" i="16" s="1"/>
  <c r="H20" i="19"/>
  <c r="F23" i="16"/>
  <c r="F24" i="16" s="1"/>
  <c r="F20" i="19"/>
  <c r="J23" i="16"/>
  <c r="J24" i="16" s="1"/>
  <c r="J20" i="19"/>
  <c r="M23" i="16"/>
  <c r="M24" i="16" s="1"/>
  <c r="M20" i="19"/>
  <c r="L23" i="16"/>
  <c r="L24" i="16" s="1"/>
  <c r="L20" i="19"/>
  <c r="I23" i="16"/>
  <c r="I24" i="16" s="1"/>
  <c r="K23" i="16"/>
  <c r="K24" i="16" s="1"/>
  <c r="G23" i="16"/>
  <c r="G24" i="16" s="1"/>
  <c r="P18" i="15" l="1"/>
  <c r="J22" i="15" l="1"/>
  <c r="N37" i="15" l="1"/>
  <c r="J33" i="15"/>
  <c r="L33" i="15" s="1"/>
  <c r="L23" i="15"/>
  <c r="M22" i="15"/>
  <c r="O22" i="15" s="1"/>
  <c r="J21" i="15"/>
  <c r="J23" i="15" s="1"/>
  <c r="J18" i="15"/>
  <c r="O33" i="15" l="1"/>
  <c r="M23" i="15"/>
  <c r="N21" i="15"/>
  <c r="O21" i="15" l="1"/>
  <c r="N23" i="15"/>
  <c r="O23" i="15"/>
  <c r="J22" i="5"/>
  <c r="H22" i="15" l="1"/>
  <c r="H21" i="15"/>
  <c r="G23" i="15"/>
  <c r="F23" i="15"/>
  <c r="H23" i="15" s="1"/>
  <c r="E23" i="15"/>
  <c r="F22" i="15"/>
  <c r="G21" i="15"/>
  <c r="C23" i="15"/>
  <c r="C21" i="15"/>
  <c r="E33" i="15"/>
  <c r="H33" i="15" s="1"/>
  <c r="G37" i="15"/>
  <c r="A10" i="15"/>
  <c r="A9" i="15"/>
  <c r="A8" i="15"/>
  <c r="C33" i="15"/>
  <c r="C18" i="15"/>
  <c r="K156" i="12" l="1"/>
  <c r="K157" i="12" s="1"/>
  <c r="C20" i="5"/>
  <c r="C20" i="19" s="1"/>
  <c r="G20" i="5" l="1"/>
  <c r="J20" i="5"/>
  <c r="I37" i="11"/>
  <c r="I47" i="11"/>
  <c r="D47" i="11"/>
  <c r="D37" i="11"/>
  <c r="F102" i="14" l="1"/>
  <c r="G102" i="14" s="1"/>
  <c r="H102" i="14" s="1"/>
  <c r="I102" i="14" s="1"/>
  <c r="J102" i="14" s="1"/>
  <c r="F102" i="13"/>
  <c r="G102" i="13" s="1"/>
  <c r="H102" i="13" s="1"/>
  <c r="I102" i="13" s="1"/>
  <c r="J102" i="13" s="1"/>
  <c r="F102" i="12"/>
  <c r="G102" i="12" s="1"/>
  <c r="H102" i="12" s="1"/>
  <c r="I102" i="12" s="1"/>
  <c r="J102" i="12" s="1"/>
  <c r="AT69" i="14" l="1"/>
  <c r="AT68" i="14"/>
  <c r="AT67" i="14"/>
  <c r="AT66" i="14"/>
  <c r="AT65" i="14"/>
  <c r="AT70" i="14" s="1"/>
  <c r="AT61" i="14"/>
  <c r="AT60" i="14"/>
  <c r="AT59" i="14"/>
  <c r="AT58" i="14"/>
  <c r="AT57" i="14"/>
  <c r="AT62" i="14" s="1"/>
  <c r="AT53" i="14"/>
  <c r="AT52" i="14"/>
  <c r="AT51" i="14"/>
  <c r="AT50" i="14"/>
  <c r="AT49" i="14"/>
  <c r="AT45" i="14"/>
  <c r="AT44" i="14"/>
  <c r="AT43" i="14"/>
  <c r="AT42" i="14"/>
  <c r="AT41" i="14"/>
  <c r="AT37" i="14"/>
  <c r="AT36" i="14"/>
  <c r="AT35" i="14"/>
  <c r="AT34" i="14"/>
  <c r="AT33" i="14"/>
  <c r="AT29" i="14"/>
  <c r="AT28" i="14"/>
  <c r="AT27" i="14"/>
  <c r="AT26" i="14"/>
  <c r="AT30" i="14" s="1"/>
  <c r="AT25" i="14"/>
  <c r="AT38" i="14"/>
  <c r="AL69" i="13"/>
  <c r="AL68" i="13"/>
  <c r="AL67" i="13"/>
  <c r="AL66" i="13"/>
  <c r="AL65" i="13"/>
  <c r="AL70" i="13" s="1"/>
  <c r="AL61" i="13"/>
  <c r="AL60" i="13"/>
  <c r="AL59" i="13"/>
  <c r="AL58" i="13"/>
  <c r="AL57" i="13"/>
  <c r="AL53" i="13"/>
  <c r="AL52" i="13"/>
  <c r="AL51" i="13"/>
  <c r="AL50" i="13"/>
  <c r="AL54" i="13" s="1"/>
  <c r="AL49" i="13"/>
  <c r="AL45" i="13"/>
  <c r="AL44" i="13"/>
  <c r="AL43" i="13"/>
  <c r="AL42" i="13"/>
  <c r="AL46" i="13" s="1"/>
  <c r="AL41" i="13"/>
  <c r="AL37" i="13"/>
  <c r="AL36" i="13"/>
  <c r="AL35" i="13"/>
  <c r="AL34" i="13"/>
  <c r="AL38" i="13" s="1"/>
  <c r="AL33" i="13"/>
  <c r="AL29" i="13"/>
  <c r="AL28" i="13"/>
  <c r="AL27" i="13"/>
  <c r="AL26" i="13"/>
  <c r="AL25" i="13"/>
  <c r="AN30" i="14"/>
  <c r="AM30" i="14"/>
  <c r="AM22" i="14"/>
  <c r="AN22" i="14" s="1"/>
  <c r="AL30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AT46" i="14" l="1"/>
  <c r="AT54" i="14"/>
  <c r="AL30" i="13"/>
  <c r="AL62" i="13"/>
  <c r="J94" i="14"/>
  <c r="I94" i="14"/>
  <c r="H94" i="14"/>
  <c r="G94" i="14"/>
  <c r="F94" i="14"/>
  <c r="J84" i="14"/>
  <c r="I84" i="14"/>
  <c r="H84" i="14"/>
  <c r="G84" i="14"/>
  <c r="F84" i="14"/>
  <c r="F72" i="14"/>
  <c r="C69" i="14"/>
  <c r="C68" i="14"/>
  <c r="C67" i="14"/>
  <c r="C66" i="14"/>
  <c r="C65" i="14"/>
  <c r="I62" i="14"/>
  <c r="H62" i="14"/>
  <c r="G62" i="14"/>
  <c r="F62" i="14"/>
  <c r="C62" i="14"/>
  <c r="J75" i="14" s="1"/>
  <c r="H54" i="14"/>
  <c r="G54" i="14"/>
  <c r="F54" i="14"/>
  <c r="C54" i="14"/>
  <c r="I75" i="14" s="1"/>
  <c r="B53" i="14"/>
  <c r="B52" i="14"/>
  <c r="G46" i="14"/>
  <c r="F46" i="14"/>
  <c r="C46" i="14"/>
  <c r="H75" i="14" s="1"/>
  <c r="B45" i="14"/>
  <c r="B44" i="14"/>
  <c r="F38" i="14"/>
  <c r="C38" i="14"/>
  <c r="G75" i="14" s="1"/>
  <c r="B37" i="14"/>
  <c r="B36" i="14"/>
  <c r="C30" i="14"/>
  <c r="B29" i="14"/>
  <c r="B28" i="14"/>
  <c r="G22" i="14"/>
  <c r="G72" i="14" s="1"/>
  <c r="AP19" i="14"/>
  <c r="AP18" i="14"/>
  <c r="AP17" i="14"/>
  <c r="AP16" i="14"/>
  <c r="AP15" i="14"/>
  <c r="AP14" i="14"/>
  <c r="AP13" i="14"/>
  <c r="AP12" i="14"/>
  <c r="AP11" i="14"/>
  <c r="H8" i="14"/>
  <c r="I8" i="14" s="1"/>
  <c r="J8" i="14" s="1"/>
  <c r="K8" i="14" s="1"/>
  <c r="L8" i="14" s="1"/>
  <c r="M8" i="14" s="1"/>
  <c r="N8" i="14" s="1"/>
  <c r="O8" i="14" s="1"/>
  <c r="P8" i="14" s="1"/>
  <c r="Q8" i="14" s="1"/>
  <c r="R8" i="14" s="1"/>
  <c r="S8" i="14" s="1"/>
  <c r="T8" i="14" s="1"/>
  <c r="U8" i="14" s="1"/>
  <c r="V8" i="14" s="1"/>
  <c r="W8" i="14" s="1"/>
  <c r="X8" i="14" s="1"/>
  <c r="Y8" i="14" s="1"/>
  <c r="Z8" i="14" s="1"/>
  <c r="AA8" i="14" s="1"/>
  <c r="AB8" i="14" s="1"/>
  <c r="AC8" i="14" s="1"/>
  <c r="AD8" i="14" s="1"/>
  <c r="AE8" i="14" s="1"/>
  <c r="AF8" i="14" s="1"/>
  <c r="AG8" i="14" s="1"/>
  <c r="AH8" i="14" s="1"/>
  <c r="AI8" i="14" s="1"/>
  <c r="AJ8" i="14" s="1"/>
  <c r="AK8" i="14" s="1"/>
  <c r="F72" i="13"/>
  <c r="I62" i="13"/>
  <c r="H62" i="13"/>
  <c r="G62" i="13"/>
  <c r="F62" i="13"/>
  <c r="H54" i="13"/>
  <c r="G54" i="13"/>
  <c r="F54" i="13"/>
  <c r="B53" i="13"/>
  <c r="I94" i="13"/>
  <c r="B52" i="13"/>
  <c r="G46" i="13"/>
  <c r="F46" i="13"/>
  <c r="B45" i="13"/>
  <c r="B44" i="13"/>
  <c r="F38" i="13"/>
  <c r="B37" i="13"/>
  <c r="B36" i="13"/>
  <c r="B29" i="13"/>
  <c r="B28" i="13"/>
  <c r="H22" i="13"/>
  <c r="G22" i="13"/>
  <c r="G72" i="13" s="1"/>
  <c r="AH19" i="13"/>
  <c r="AH18" i="13"/>
  <c r="AH17" i="13"/>
  <c r="AH16" i="13"/>
  <c r="AH15" i="13"/>
  <c r="AH14" i="13"/>
  <c r="AH13" i="13"/>
  <c r="AH12" i="13"/>
  <c r="AH11" i="13"/>
  <c r="H8" i="13"/>
  <c r="I8" i="13" s="1"/>
  <c r="J8" i="13" s="1"/>
  <c r="K8" i="13" s="1"/>
  <c r="L8" i="13" s="1"/>
  <c r="M8" i="13" s="1"/>
  <c r="N8" i="13" s="1"/>
  <c r="O8" i="13" s="1"/>
  <c r="P8" i="13" s="1"/>
  <c r="Q8" i="13" s="1"/>
  <c r="R8" i="13" s="1"/>
  <c r="S8" i="13" s="1"/>
  <c r="T8" i="13" s="1"/>
  <c r="U8" i="13" s="1"/>
  <c r="V8" i="13" s="1"/>
  <c r="W8" i="13" s="1"/>
  <c r="X8" i="13" s="1"/>
  <c r="Y8" i="13" s="1"/>
  <c r="Z8" i="13" s="1"/>
  <c r="AA8" i="13" s="1"/>
  <c r="AB8" i="13" s="1"/>
  <c r="AC8" i="13" s="1"/>
  <c r="AD8" i="13" s="1"/>
  <c r="AE8" i="13" s="1"/>
  <c r="AF8" i="13" s="1"/>
  <c r="B53" i="12"/>
  <c r="B52" i="12"/>
  <c r="I108" i="12" s="1"/>
  <c r="B45" i="12"/>
  <c r="B44" i="12"/>
  <c r="H108" i="12" s="1"/>
  <c r="B37" i="12"/>
  <c r="G109" i="12" s="1"/>
  <c r="B36" i="12"/>
  <c r="G108" i="12" s="1"/>
  <c r="B29" i="12"/>
  <c r="B28" i="12"/>
  <c r="F72" i="12"/>
  <c r="I62" i="12"/>
  <c r="H62" i="12"/>
  <c r="G62" i="12"/>
  <c r="F62" i="12"/>
  <c r="H54" i="12"/>
  <c r="G54" i="12"/>
  <c r="F54" i="12"/>
  <c r="G46" i="12"/>
  <c r="F46" i="12"/>
  <c r="F38" i="12"/>
  <c r="G22" i="12"/>
  <c r="AH19" i="12"/>
  <c r="AH18" i="12"/>
  <c r="AH17" i="12"/>
  <c r="AH16" i="12"/>
  <c r="AH15" i="12"/>
  <c r="AH14" i="12"/>
  <c r="AH13" i="12"/>
  <c r="AH12" i="12"/>
  <c r="AH11" i="12"/>
  <c r="H8" i="12"/>
  <c r="I8" i="12" s="1"/>
  <c r="J8" i="12" s="1"/>
  <c r="K8" i="12" s="1"/>
  <c r="L8" i="12" s="1"/>
  <c r="M8" i="12" s="1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AE8" i="12" s="1"/>
  <c r="AF8" i="12" s="1"/>
  <c r="D53" i="13" l="1"/>
  <c r="X53" i="13" s="1"/>
  <c r="I109" i="13"/>
  <c r="AJ53" i="13"/>
  <c r="I108" i="14"/>
  <c r="AR52" i="14"/>
  <c r="I109" i="14"/>
  <c r="AR53" i="14"/>
  <c r="I108" i="13"/>
  <c r="AJ52" i="13"/>
  <c r="H108" i="13"/>
  <c r="AJ44" i="13"/>
  <c r="H108" i="14"/>
  <c r="AR44" i="14"/>
  <c r="D28" i="14"/>
  <c r="S28" i="14" s="1"/>
  <c r="F108" i="14"/>
  <c r="AR28" i="14"/>
  <c r="F108" i="13"/>
  <c r="AJ28" i="13"/>
  <c r="F109" i="14"/>
  <c r="AR29" i="14"/>
  <c r="D37" i="14"/>
  <c r="AD37" i="14" s="1"/>
  <c r="G109" i="14"/>
  <c r="AR37" i="14"/>
  <c r="H109" i="13"/>
  <c r="AJ45" i="13"/>
  <c r="F109" i="13"/>
  <c r="AJ29" i="13"/>
  <c r="G109" i="13"/>
  <c r="AJ37" i="13"/>
  <c r="D45" i="14"/>
  <c r="AK45" i="14" s="1"/>
  <c r="H109" i="14"/>
  <c r="AR45" i="14"/>
  <c r="G108" i="13"/>
  <c r="AJ36" i="13"/>
  <c r="D36" i="14"/>
  <c r="G108" i="14"/>
  <c r="AR36" i="14"/>
  <c r="AJ53" i="12"/>
  <c r="I109" i="12"/>
  <c r="AJ45" i="12"/>
  <c r="H109" i="12"/>
  <c r="AJ28" i="12"/>
  <c r="F108" i="12"/>
  <c r="AJ29" i="12"/>
  <c r="F109" i="12"/>
  <c r="C53" i="12"/>
  <c r="C28" i="12"/>
  <c r="C29" i="12"/>
  <c r="F92" i="12"/>
  <c r="C45" i="12"/>
  <c r="G92" i="12"/>
  <c r="AJ36" i="12"/>
  <c r="C44" i="12"/>
  <c r="AJ44" i="12"/>
  <c r="C37" i="12"/>
  <c r="AJ37" i="12"/>
  <c r="I92" i="12"/>
  <c r="AJ52" i="12"/>
  <c r="H92" i="12"/>
  <c r="C36" i="12"/>
  <c r="AL37" i="14"/>
  <c r="AL36" i="14"/>
  <c r="AJ36" i="14"/>
  <c r="AB36" i="14"/>
  <c r="T36" i="14"/>
  <c r="L36" i="14"/>
  <c r="AI36" i="14"/>
  <c r="AA36" i="14"/>
  <c r="S36" i="14"/>
  <c r="K36" i="14"/>
  <c r="AH36" i="14"/>
  <c r="Z36" i="14"/>
  <c r="R36" i="14"/>
  <c r="J36" i="14"/>
  <c r="AD36" i="14"/>
  <c r="V36" i="14"/>
  <c r="N36" i="14"/>
  <c r="G36" i="14"/>
  <c r="AK36" i="14"/>
  <c r="U36" i="14"/>
  <c r="AG36" i="14"/>
  <c r="Q36" i="14"/>
  <c r="P36" i="14"/>
  <c r="AE36" i="14"/>
  <c r="X36" i="14"/>
  <c r="AF36" i="14"/>
  <c r="O36" i="14"/>
  <c r="H36" i="14"/>
  <c r="W36" i="14"/>
  <c r="AC36" i="14"/>
  <c r="M36" i="14"/>
  <c r="Y36" i="14"/>
  <c r="I36" i="14"/>
  <c r="V37" i="14"/>
  <c r="N37" i="14"/>
  <c r="M37" i="14"/>
  <c r="AJ37" i="14"/>
  <c r="T37" i="14"/>
  <c r="L37" i="14"/>
  <c r="H37" i="14"/>
  <c r="W37" i="14"/>
  <c r="S37" i="14"/>
  <c r="AH37" i="14"/>
  <c r="Q37" i="14"/>
  <c r="Z37" i="14"/>
  <c r="O37" i="14"/>
  <c r="AA37" i="14"/>
  <c r="G37" i="14"/>
  <c r="AE45" i="14"/>
  <c r="AD45" i="14"/>
  <c r="U45" i="14"/>
  <c r="Y45" i="14"/>
  <c r="T45" i="14"/>
  <c r="R45" i="14"/>
  <c r="AF45" i="14"/>
  <c r="L45" i="14"/>
  <c r="T28" i="14"/>
  <c r="AA28" i="14"/>
  <c r="R28" i="14"/>
  <c r="V28" i="14"/>
  <c r="Q28" i="14"/>
  <c r="W28" i="14"/>
  <c r="AC28" i="14"/>
  <c r="I28" i="14"/>
  <c r="K94" i="14"/>
  <c r="K84" i="14"/>
  <c r="C70" i="14"/>
  <c r="C71" i="14" s="1"/>
  <c r="H22" i="14"/>
  <c r="H72" i="14" s="1"/>
  <c r="I92" i="14"/>
  <c r="D52" i="14"/>
  <c r="H92" i="14"/>
  <c r="D44" i="14"/>
  <c r="D29" i="14"/>
  <c r="F75" i="14"/>
  <c r="F92" i="14"/>
  <c r="G92" i="14"/>
  <c r="D53" i="14"/>
  <c r="S53" i="13"/>
  <c r="F84" i="13"/>
  <c r="C65" i="13"/>
  <c r="H72" i="13"/>
  <c r="I22" i="13"/>
  <c r="C69" i="13"/>
  <c r="D45" i="13"/>
  <c r="C68" i="13"/>
  <c r="F94" i="13"/>
  <c r="J94" i="13"/>
  <c r="C30" i="13"/>
  <c r="D28" i="13"/>
  <c r="F92" i="13"/>
  <c r="G92" i="13"/>
  <c r="D36" i="13"/>
  <c r="H92" i="13"/>
  <c r="D44" i="13"/>
  <c r="J84" i="13"/>
  <c r="C67" i="13"/>
  <c r="AC53" i="13"/>
  <c r="AB53" i="13"/>
  <c r="T53" i="13"/>
  <c r="R53" i="13"/>
  <c r="J53" i="13"/>
  <c r="O53" i="13"/>
  <c r="AA53" i="13"/>
  <c r="I53" i="13"/>
  <c r="V53" i="13"/>
  <c r="N53" i="13"/>
  <c r="D29" i="13"/>
  <c r="I92" i="13"/>
  <c r="D52" i="13"/>
  <c r="D37" i="13"/>
  <c r="C52" i="12"/>
  <c r="I116" i="12" s="1"/>
  <c r="G72" i="12"/>
  <c r="H22" i="12"/>
  <c r="A43" i="11"/>
  <c r="A44" i="11" s="1"/>
  <c r="A45" i="11" s="1"/>
  <c r="A46" i="11" s="1"/>
  <c r="A33" i="11"/>
  <c r="A34" i="11" s="1"/>
  <c r="A35" i="11" s="1"/>
  <c r="A36" i="11" s="1"/>
  <c r="A9" i="11"/>
  <c r="P53" i="13" l="1"/>
  <c r="Y53" i="13"/>
  <c r="W53" i="13"/>
  <c r="Z53" i="13"/>
  <c r="M53" i="13"/>
  <c r="Q53" i="13"/>
  <c r="AF53" i="13"/>
  <c r="K53" i="13"/>
  <c r="AE53" i="13"/>
  <c r="L53" i="13"/>
  <c r="AH53" i="13" s="1"/>
  <c r="U53" i="13"/>
  <c r="AD53" i="13"/>
  <c r="AK53" i="13"/>
  <c r="AM53" i="13" s="1"/>
  <c r="AN53" i="13" s="1"/>
  <c r="AN52" i="14"/>
  <c r="AM52" i="14"/>
  <c r="AM53" i="14"/>
  <c r="AN53" i="14"/>
  <c r="Y28" i="14"/>
  <c r="AE28" i="14"/>
  <c r="AD28" i="14"/>
  <c r="AI28" i="14"/>
  <c r="AB45" i="14"/>
  <c r="AH45" i="14"/>
  <c r="AG45" i="14"/>
  <c r="O45" i="14"/>
  <c r="M28" i="14"/>
  <c r="AF28" i="14"/>
  <c r="J28" i="14"/>
  <c r="L28" i="14"/>
  <c r="P45" i="14"/>
  <c r="H45" i="14"/>
  <c r="M45" i="14"/>
  <c r="W45" i="14"/>
  <c r="AE37" i="14"/>
  <c r="AI37" i="14"/>
  <c r="AB37" i="14"/>
  <c r="AS36" i="14"/>
  <c r="AU36" i="14" s="1"/>
  <c r="AV36" i="14" s="1"/>
  <c r="AL45" i="14"/>
  <c r="AM37" i="14"/>
  <c r="AN37" i="14"/>
  <c r="X28" i="14"/>
  <c r="U28" i="14"/>
  <c r="AH28" i="14"/>
  <c r="AJ28" i="14"/>
  <c r="AI45" i="14"/>
  <c r="X45" i="14"/>
  <c r="I37" i="14"/>
  <c r="AG37" i="14"/>
  <c r="P37" i="14"/>
  <c r="U37" i="14"/>
  <c r="AM45" i="14"/>
  <c r="AN45" i="14"/>
  <c r="AG28" i="14"/>
  <c r="AB28" i="14"/>
  <c r="AJ45" i="14"/>
  <c r="O28" i="14"/>
  <c r="F28" i="14"/>
  <c r="K28" i="14"/>
  <c r="J45" i="14"/>
  <c r="Z45" i="14"/>
  <c r="I45" i="14"/>
  <c r="N45" i="14"/>
  <c r="J37" i="14"/>
  <c r="Y37" i="14"/>
  <c r="X37" i="14"/>
  <c r="AC37" i="14"/>
  <c r="AN36" i="14"/>
  <c r="AM36" i="14"/>
  <c r="AP36" i="14" s="1"/>
  <c r="G28" i="14"/>
  <c r="G117" i="14" s="1"/>
  <c r="Z28" i="14"/>
  <c r="S45" i="14"/>
  <c r="AC45" i="14"/>
  <c r="AM44" i="14"/>
  <c r="AN44" i="14"/>
  <c r="H28" i="14"/>
  <c r="P28" i="14"/>
  <c r="N28" i="14"/>
  <c r="K45" i="14"/>
  <c r="AA45" i="14"/>
  <c r="Q45" i="14"/>
  <c r="V45" i="14"/>
  <c r="K37" i="14"/>
  <c r="R37" i="14"/>
  <c r="AF37" i="14"/>
  <c r="AK37" i="14"/>
  <c r="AL44" i="12"/>
  <c r="H116" i="12"/>
  <c r="AL29" i="12"/>
  <c r="F117" i="12"/>
  <c r="AL37" i="12"/>
  <c r="G117" i="12"/>
  <c r="AL45" i="12"/>
  <c r="H117" i="12"/>
  <c r="AL28" i="12"/>
  <c r="F116" i="12"/>
  <c r="AL36" i="12"/>
  <c r="G116" i="12"/>
  <c r="AL53" i="12"/>
  <c r="I117" i="12"/>
  <c r="I94" i="12"/>
  <c r="D53" i="12"/>
  <c r="AE53" i="12" s="1"/>
  <c r="D44" i="12"/>
  <c r="AA44" i="12" s="1"/>
  <c r="D45" i="12"/>
  <c r="O45" i="12" s="1"/>
  <c r="D28" i="12"/>
  <c r="T28" i="12" s="1"/>
  <c r="H94" i="12"/>
  <c r="F94" i="12"/>
  <c r="D37" i="12"/>
  <c r="D29" i="12"/>
  <c r="O29" i="12" s="1"/>
  <c r="G94" i="12"/>
  <c r="D36" i="12"/>
  <c r="D52" i="12"/>
  <c r="X52" i="12" s="1"/>
  <c r="AL52" i="12"/>
  <c r="AL44" i="14"/>
  <c r="AL52" i="14"/>
  <c r="AL53" i="14"/>
  <c r="AP28" i="14"/>
  <c r="AG53" i="14"/>
  <c r="Y53" i="14"/>
  <c r="Q53" i="14"/>
  <c r="I53" i="14"/>
  <c r="AF53" i="14"/>
  <c r="X53" i="14"/>
  <c r="P53" i="14"/>
  <c r="AD53" i="14"/>
  <c r="V53" i="14"/>
  <c r="N53" i="14"/>
  <c r="AE53" i="14"/>
  <c r="W53" i="14"/>
  <c r="O53" i="14"/>
  <c r="AI53" i="14"/>
  <c r="AA53" i="14"/>
  <c r="S53" i="14"/>
  <c r="K53" i="14"/>
  <c r="AH53" i="14"/>
  <c r="Z53" i="14"/>
  <c r="R53" i="14"/>
  <c r="J53" i="14"/>
  <c r="M53" i="14"/>
  <c r="L53" i="14"/>
  <c r="AJ53" i="14"/>
  <c r="T53" i="14"/>
  <c r="AK53" i="14"/>
  <c r="AC53" i="14"/>
  <c r="AB53" i="14"/>
  <c r="U53" i="14"/>
  <c r="AK30" i="14"/>
  <c r="AJ44" i="14"/>
  <c r="AB44" i="14"/>
  <c r="T44" i="14"/>
  <c r="L44" i="14"/>
  <c r="AI44" i="14"/>
  <c r="AA44" i="14"/>
  <c r="S44" i="14"/>
  <c r="K44" i="14"/>
  <c r="AH44" i="14"/>
  <c r="Z44" i="14"/>
  <c r="R44" i="14"/>
  <c r="J44" i="14"/>
  <c r="AD44" i="14"/>
  <c r="V44" i="14"/>
  <c r="N44" i="14"/>
  <c r="AK44" i="14"/>
  <c r="U44" i="14"/>
  <c r="AG44" i="14"/>
  <c r="Q44" i="14"/>
  <c r="AF44" i="14"/>
  <c r="P44" i="14"/>
  <c r="H44" i="14"/>
  <c r="AE44" i="14"/>
  <c r="O44" i="14"/>
  <c r="W44" i="14"/>
  <c r="AC44" i="14"/>
  <c r="M44" i="14"/>
  <c r="Y44" i="14"/>
  <c r="I44" i="14"/>
  <c r="X44" i="14"/>
  <c r="AK52" i="14"/>
  <c r="AC52" i="14"/>
  <c r="U52" i="14"/>
  <c r="M52" i="14"/>
  <c r="AJ52" i="14"/>
  <c r="AB52" i="14"/>
  <c r="T52" i="14"/>
  <c r="L52" i="14"/>
  <c r="I52" i="14"/>
  <c r="AH52" i="14"/>
  <c r="R52" i="14"/>
  <c r="AI52" i="14"/>
  <c r="AA52" i="14"/>
  <c r="S52" i="14"/>
  <c r="K52" i="14"/>
  <c r="Z52" i="14"/>
  <c r="AE52" i="14"/>
  <c r="W52" i="14"/>
  <c r="O52" i="14"/>
  <c r="AD52" i="14"/>
  <c r="V52" i="14"/>
  <c r="N52" i="14"/>
  <c r="J52" i="14"/>
  <c r="AF52" i="14"/>
  <c r="P52" i="14"/>
  <c r="AG52" i="14"/>
  <c r="Y52" i="14"/>
  <c r="X52" i="14"/>
  <c r="Q52" i="14"/>
  <c r="AJ29" i="14"/>
  <c r="AB29" i="14"/>
  <c r="T29" i="14"/>
  <c r="L29" i="14"/>
  <c r="AI29" i="14"/>
  <c r="AA29" i="14"/>
  <c r="S29" i="14"/>
  <c r="K29" i="14"/>
  <c r="AH29" i="14"/>
  <c r="Z29" i="14"/>
  <c r="R29" i="14"/>
  <c r="J29" i="14"/>
  <c r="AD29" i="14"/>
  <c r="V29" i="14"/>
  <c r="N29" i="14"/>
  <c r="F29" i="14"/>
  <c r="U29" i="14"/>
  <c r="AG29" i="14"/>
  <c r="Q29" i="14"/>
  <c r="P29" i="14"/>
  <c r="AE29" i="14"/>
  <c r="H29" i="14"/>
  <c r="W29" i="14"/>
  <c r="AF29" i="14"/>
  <c r="O29" i="14"/>
  <c r="G29" i="14"/>
  <c r="AC29" i="14"/>
  <c r="M29" i="14"/>
  <c r="Y29" i="14"/>
  <c r="I29" i="14"/>
  <c r="X29" i="14"/>
  <c r="G68" i="14"/>
  <c r="I22" i="14"/>
  <c r="J22" i="14" s="1"/>
  <c r="E36" i="14"/>
  <c r="K75" i="14"/>
  <c r="F68" i="14"/>
  <c r="AC36" i="13"/>
  <c r="U36" i="13"/>
  <c r="M36" i="13"/>
  <c r="AB36" i="13"/>
  <c r="T36" i="13"/>
  <c r="L36" i="13"/>
  <c r="Z36" i="13"/>
  <c r="R36" i="13"/>
  <c r="J36" i="13"/>
  <c r="AE36" i="13"/>
  <c r="W36" i="13"/>
  <c r="O36" i="13"/>
  <c r="G36" i="13"/>
  <c r="AF36" i="13"/>
  <c r="P36" i="13"/>
  <c r="K36" i="13"/>
  <c r="AD36" i="13"/>
  <c r="N36" i="13"/>
  <c r="AA36" i="13"/>
  <c r="X36" i="13"/>
  <c r="Y36" i="13"/>
  <c r="I36" i="13"/>
  <c r="S36" i="13"/>
  <c r="Q36" i="13"/>
  <c r="V36" i="13"/>
  <c r="H36" i="13"/>
  <c r="AD44" i="13"/>
  <c r="V44" i="13"/>
  <c r="N44" i="13"/>
  <c r="AC44" i="13"/>
  <c r="U44" i="13"/>
  <c r="M44" i="13"/>
  <c r="AA44" i="13"/>
  <c r="S44" i="13"/>
  <c r="K44" i="13"/>
  <c r="AF44" i="13"/>
  <c r="X44" i="13"/>
  <c r="P44" i="13"/>
  <c r="H44" i="13"/>
  <c r="Q44" i="13"/>
  <c r="AE44" i="13"/>
  <c r="O44" i="13"/>
  <c r="Y44" i="13"/>
  <c r="AB44" i="13"/>
  <c r="L44" i="13"/>
  <c r="Z44" i="13"/>
  <c r="J44" i="13"/>
  <c r="I44" i="13"/>
  <c r="T44" i="13"/>
  <c r="W44" i="13"/>
  <c r="R44" i="13"/>
  <c r="F75" i="13"/>
  <c r="C66" i="13"/>
  <c r="C70" i="13" s="1"/>
  <c r="K94" i="13"/>
  <c r="AD37" i="13"/>
  <c r="V37" i="13"/>
  <c r="N37" i="13"/>
  <c r="AC37" i="13"/>
  <c r="U37" i="13"/>
  <c r="M37" i="13"/>
  <c r="AA37" i="13"/>
  <c r="S37" i="13"/>
  <c r="K37" i="13"/>
  <c r="AF37" i="13"/>
  <c r="X37" i="13"/>
  <c r="P37" i="13"/>
  <c r="H37" i="13"/>
  <c r="AE37" i="13"/>
  <c r="O37" i="13"/>
  <c r="Z37" i="13"/>
  <c r="G37" i="13"/>
  <c r="AB37" i="13"/>
  <c r="L37" i="13"/>
  <c r="J37" i="13"/>
  <c r="Y37" i="13"/>
  <c r="I37" i="13"/>
  <c r="W37" i="13"/>
  <c r="R37" i="13"/>
  <c r="Q37" i="13"/>
  <c r="T37" i="13"/>
  <c r="E53" i="13"/>
  <c r="Y28" i="13"/>
  <c r="Q28" i="13"/>
  <c r="I28" i="13"/>
  <c r="AA28" i="13"/>
  <c r="R28" i="13"/>
  <c r="H28" i="13"/>
  <c r="Z28" i="13"/>
  <c r="P28" i="13"/>
  <c r="G28" i="13"/>
  <c r="X28" i="13"/>
  <c r="O28" i="13"/>
  <c r="F28" i="13"/>
  <c r="AF28" i="13"/>
  <c r="W28" i="13"/>
  <c r="N28" i="13"/>
  <c r="AC28" i="13"/>
  <c r="T28" i="13"/>
  <c r="K28" i="13"/>
  <c r="AD28" i="13"/>
  <c r="V28" i="13"/>
  <c r="AB28" i="13"/>
  <c r="S28" i="13"/>
  <c r="U28" i="13"/>
  <c r="M28" i="13"/>
  <c r="L28" i="13"/>
  <c r="AE28" i="13"/>
  <c r="J28" i="13"/>
  <c r="H84" i="13"/>
  <c r="C46" i="13"/>
  <c r="H75" i="13" s="1"/>
  <c r="I72" i="13"/>
  <c r="J22" i="13"/>
  <c r="G84" i="13"/>
  <c r="C38" i="13"/>
  <c r="G75" i="13" s="1"/>
  <c r="Z52" i="13"/>
  <c r="R52" i="13"/>
  <c r="J52" i="13"/>
  <c r="Y52" i="13"/>
  <c r="Q52" i="13"/>
  <c r="I52" i="13"/>
  <c r="AE52" i="13"/>
  <c r="W52" i="13"/>
  <c r="O52" i="13"/>
  <c r="AB52" i="13"/>
  <c r="T52" i="13"/>
  <c r="L52" i="13"/>
  <c r="AA52" i="13"/>
  <c r="K52" i="13"/>
  <c r="X52" i="13"/>
  <c r="U52" i="13"/>
  <c r="AD52" i="13"/>
  <c r="N52" i="13"/>
  <c r="S52" i="13"/>
  <c r="P52" i="13"/>
  <c r="M52" i="13"/>
  <c r="AC52" i="13"/>
  <c r="V52" i="13"/>
  <c r="AF52" i="13"/>
  <c r="AD45" i="13"/>
  <c r="V45" i="13"/>
  <c r="N45" i="13"/>
  <c r="AC45" i="13"/>
  <c r="AF45" i="13"/>
  <c r="X45" i="13"/>
  <c r="AA45" i="13"/>
  <c r="Q45" i="13"/>
  <c r="H45" i="13"/>
  <c r="Z45" i="13"/>
  <c r="P45" i="13"/>
  <c r="W45" i="13"/>
  <c r="M45" i="13"/>
  <c r="AE45" i="13"/>
  <c r="S45" i="13"/>
  <c r="J45" i="13"/>
  <c r="T45" i="13"/>
  <c r="K45" i="13"/>
  <c r="R45" i="13"/>
  <c r="O45" i="13"/>
  <c r="L45" i="13"/>
  <c r="Y45" i="13"/>
  <c r="AB45" i="13"/>
  <c r="U45" i="13"/>
  <c r="I45" i="13"/>
  <c r="Y29" i="13"/>
  <c r="Q29" i="13"/>
  <c r="I29" i="13"/>
  <c r="AF29" i="13"/>
  <c r="X29" i="13"/>
  <c r="P29" i="13"/>
  <c r="H29" i="13"/>
  <c r="Z29" i="13"/>
  <c r="N29" i="13"/>
  <c r="V29" i="13"/>
  <c r="W29" i="13"/>
  <c r="M29" i="13"/>
  <c r="L29" i="13"/>
  <c r="AE29" i="13"/>
  <c r="U29" i="13"/>
  <c r="K29" i="13"/>
  <c r="AB29" i="13"/>
  <c r="R29" i="13"/>
  <c r="F29" i="13"/>
  <c r="T29" i="13"/>
  <c r="G29" i="13"/>
  <c r="AD29" i="13"/>
  <c r="S29" i="13"/>
  <c r="O29" i="13"/>
  <c r="J29" i="13"/>
  <c r="AC29" i="13"/>
  <c r="AA29" i="13"/>
  <c r="G94" i="13"/>
  <c r="I84" i="13"/>
  <c r="C54" i="13"/>
  <c r="I75" i="13" s="1"/>
  <c r="C62" i="13"/>
  <c r="J75" i="13" s="1"/>
  <c r="H94" i="13"/>
  <c r="H72" i="12"/>
  <c r="I22" i="12"/>
  <c r="G117" i="13" l="1"/>
  <c r="I118" i="14"/>
  <c r="I117" i="14"/>
  <c r="E28" i="14"/>
  <c r="AS37" i="14"/>
  <c r="AU37" i="14" s="1"/>
  <c r="AV37" i="14" s="1"/>
  <c r="AK45" i="13"/>
  <c r="AM45" i="13" s="1"/>
  <c r="AN45" i="13" s="1"/>
  <c r="AP45" i="14"/>
  <c r="I118" i="13"/>
  <c r="AK37" i="13"/>
  <c r="AM37" i="13" s="1"/>
  <c r="AN37" i="13" s="1"/>
  <c r="AS44" i="14"/>
  <c r="AU44" i="14" s="1"/>
  <c r="AV44" i="14" s="1"/>
  <c r="AP37" i="14"/>
  <c r="AS52" i="14"/>
  <c r="AU52" i="14" s="1"/>
  <c r="AV52" i="14" s="1"/>
  <c r="AS53" i="14"/>
  <c r="AU53" i="14" s="1"/>
  <c r="AV53" i="14" s="1"/>
  <c r="AK52" i="13"/>
  <c r="AM52" i="13" s="1"/>
  <c r="AN52" i="13" s="1"/>
  <c r="F118" i="13"/>
  <c r="AK29" i="13"/>
  <c r="AM29" i="13" s="1"/>
  <c r="AN29" i="13" s="1"/>
  <c r="H69" i="14"/>
  <c r="H118" i="14"/>
  <c r="E45" i="14"/>
  <c r="E37" i="14"/>
  <c r="G69" i="14"/>
  <c r="G95" i="14" s="1"/>
  <c r="G96" i="14" s="1"/>
  <c r="G98" i="14" s="1"/>
  <c r="G118" i="14"/>
  <c r="G69" i="13"/>
  <c r="G118" i="13"/>
  <c r="F118" i="14"/>
  <c r="AS29" i="14"/>
  <c r="AU29" i="14" s="1"/>
  <c r="AV29" i="14" s="1"/>
  <c r="H117" i="14"/>
  <c r="H69" i="13"/>
  <c r="H118" i="13"/>
  <c r="H117" i="13"/>
  <c r="F117" i="14"/>
  <c r="AS28" i="14"/>
  <c r="AU28" i="14" s="1"/>
  <c r="AV28" i="14" s="1"/>
  <c r="AS45" i="14"/>
  <c r="AU45" i="14" s="1"/>
  <c r="AV45" i="14" s="1"/>
  <c r="P44" i="12"/>
  <c r="AK44" i="13"/>
  <c r="AM44" i="13" s="1"/>
  <c r="AN44" i="13" s="1"/>
  <c r="E44" i="13"/>
  <c r="AK36" i="13"/>
  <c r="AM36" i="13" s="1"/>
  <c r="AN36" i="13" s="1"/>
  <c r="F117" i="13"/>
  <c r="AK28" i="13"/>
  <c r="AM28" i="13" s="1"/>
  <c r="AN28" i="13" s="1"/>
  <c r="I117" i="13"/>
  <c r="O53" i="12"/>
  <c r="L45" i="12"/>
  <c r="AF53" i="12"/>
  <c r="S53" i="12"/>
  <c r="X53" i="12"/>
  <c r="T53" i="12"/>
  <c r="AB53" i="12"/>
  <c r="Y53" i="12"/>
  <c r="K53" i="12"/>
  <c r="AC53" i="12"/>
  <c r="W53" i="12"/>
  <c r="M53" i="12"/>
  <c r="J53" i="12"/>
  <c r="N44" i="12"/>
  <c r="J44" i="12"/>
  <c r="AD53" i="12"/>
  <c r="AE45" i="12"/>
  <c r="R53" i="12"/>
  <c r="L53" i="12"/>
  <c r="Y44" i="12"/>
  <c r="Q53" i="12"/>
  <c r="AA53" i="12"/>
  <c r="V53" i="12"/>
  <c r="U53" i="12"/>
  <c r="N53" i="12"/>
  <c r="P53" i="12"/>
  <c r="Z53" i="12"/>
  <c r="I53" i="12"/>
  <c r="M45" i="12"/>
  <c r="Y45" i="12"/>
  <c r="I45" i="12"/>
  <c r="Z45" i="12"/>
  <c r="N45" i="12"/>
  <c r="AF45" i="12"/>
  <c r="N29" i="12"/>
  <c r="V45" i="12"/>
  <c r="H44" i="12"/>
  <c r="K28" i="12"/>
  <c r="V28" i="12"/>
  <c r="H45" i="12"/>
  <c r="S44" i="12"/>
  <c r="X44" i="12"/>
  <c r="R44" i="12"/>
  <c r="AE44" i="12"/>
  <c r="T44" i="12"/>
  <c r="Z44" i="12"/>
  <c r="M44" i="12"/>
  <c r="AC44" i="12"/>
  <c r="J28" i="12"/>
  <c r="K44" i="12"/>
  <c r="U45" i="12"/>
  <c r="V44" i="12"/>
  <c r="Q44" i="12"/>
  <c r="R28" i="12"/>
  <c r="W44" i="12"/>
  <c r="AD45" i="12"/>
  <c r="AF44" i="12"/>
  <c r="P45" i="12"/>
  <c r="L44" i="12"/>
  <c r="AD44" i="12"/>
  <c r="U44" i="12"/>
  <c r="I44" i="12"/>
  <c r="AB44" i="12"/>
  <c r="S45" i="12"/>
  <c r="AC45" i="12"/>
  <c r="O44" i="12"/>
  <c r="AE28" i="12"/>
  <c r="K45" i="12"/>
  <c r="O28" i="12"/>
  <c r="J45" i="12"/>
  <c r="AK45" i="12" s="1"/>
  <c r="AM45" i="12" s="1"/>
  <c r="AN45" i="12" s="1"/>
  <c r="P28" i="12"/>
  <c r="AA28" i="12"/>
  <c r="AA45" i="12"/>
  <c r="X45" i="12"/>
  <c r="W45" i="12"/>
  <c r="Q45" i="12"/>
  <c r="Y28" i="12"/>
  <c r="M28" i="12"/>
  <c r="R45" i="12"/>
  <c r="T45" i="12"/>
  <c r="H28" i="12"/>
  <c r="AB28" i="12"/>
  <c r="AB45" i="12"/>
  <c r="S28" i="12"/>
  <c r="Q29" i="12"/>
  <c r="AC29" i="12"/>
  <c r="F28" i="12"/>
  <c r="F125" i="12" s="1"/>
  <c r="AD28" i="12"/>
  <c r="W28" i="12"/>
  <c r="G28" i="12"/>
  <c r="AF28" i="12"/>
  <c r="Z28" i="12"/>
  <c r="N28" i="12"/>
  <c r="I28" i="12"/>
  <c r="Q28" i="12"/>
  <c r="L28" i="12"/>
  <c r="X28" i="12"/>
  <c r="AC28" i="12"/>
  <c r="U28" i="12"/>
  <c r="S52" i="12"/>
  <c r="AC52" i="12"/>
  <c r="H29" i="12"/>
  <c r="G29" i="12"/>
  <c r="I29" i="12"/>
  <c r="L29" i="12"/>
  <c r="AB29" i="12"/>
  <c r="AF29" i="12"/>
  <c r="U29" i="12"/>
  <c r="T29" i="12"/>
  <c r="F29" i="12"/>
  <c r="F126" i="12" s="1"/>
  <c r="AF52" i="12"/>
  <c r="S29" i="12"/>
  <c r="P29" i="12"/>
  <c r="X29" i="12"/>
  <c r="W29" i="12"/>
  <c r="M52" i="12"/>
  <c r="V29" i="12"/>
  <c r="K29" i="12"/>
  <c r="AE29" i="12"/>
  <c r="Q52" i="12"/>
  <c r="P52" i="12"/>
  <c r="S37" i="12"/>
  <c r="AF37" i="12"/>
  <c r="M37" i="12"/>
  <c r="U37" i="12"/>
  <c r="G37" i="12"/>
  <c r="Q37" i="12"/>
  <c r="N37" i="12"/>
  <c r="I37" i="12"/>
  <c r="K37" i="12"/>
  <c r="X37" i="12"/>
  <c r="AE37" i="12"/>
  <c r="AB37" i="12"/>
  <c r="J37" i="12"/>
  <c r="AD37" i="12"/>
  <c r="Y37" i="12"/>
  <c r="AC37" i="12"/>
  <c r="Z37" i="12"/>
  <c r="P37" i="12"/>
  <c r="V37" i="12"/>
  <c r="O37" i="12"/>
  <c r="AA37" i="12"/>
  <c r="W37" i="12"/>
  <c r="R37" i="12"/>
  <c r="H37" i="12"/>
  <c r="T37" i="12"/>
  <c r="L37" i="12"/>
  <c r="Y29" i="12"/>
  <c r="AA29" i="12"/>
  <c r="Z29" i="12"/>
  <c r="R29" i="12"/>
  <c r="J29" i="12"/>
  <c r="AD29" i="12"/>
  <c r="M29" i="12"/>
  <c r="Z36" i="12"/>
  <c r="P36" i="12"/>
  <c r="N36" i="12"/>
  <c r="S36" i="12"/>
  <c r="W36" i="12"/>
  <c r="Q36" i="12"/>
  <c r="X36" i="12"/>
  <c r="R36" i="12"/>
  <c r="H36" i="12"/>
  <c r="AB36" i="12"/>
  <c r="M36" i="12"/>
  <c r="Y36" i="12"/>
  <c r="U36" i="12"/>
  <c r="AC36" i="12"/>
  <c r="J36" i="12"/>
  <c r="AE36" i="12"/>
  <c r="T36" i="12"/>
  <c r="AA36" i="12"/>
  <c r="L36" i="12"/>
  <c r="O36" i="12"/>
  <c r="V36" i="12"/>
  <c r="K36" i="12"/>
  <c r="I36" i="12"/>
  <c r="G36" i="12"/>
  <c r="AF36" i="12"/>
  <c r="AD36" i="12"/>
  <c r="T52" i="12"/>
  <c r="AD52" i="12"/>
  <c r="U52" i="12"/>
  <c r="AB52" i="12"/>
  <c r="L52" i="12"/>
  <c r="K52" i="12"/>
  <c r="J52" i="12"/>
  <c r="V52" i="12"/>
  <c r="N52" i="12"/>
  <c r="AE52" i="12"/>
  <c r="Z52" i="12"/>
  <c r="I52" i="12"/>
  <c r="AA52" i="12"/>
  <c r="W52" i="12"/>
  <c r="R52" i="12"/>
  <c r="Y52" i="12"/>
  <c r="O52" i="12"/>
  <c r="AP29" i="14"/>
  <c r="I72" i="14"/>
  <c r="AP52" i="14"/>
  <c r="I69" i="14"/>
  <c r="AP53" i="14"/>
  <c r="AP44" i="14"/>
  <c r="I68" i="14"/>
  <c r="E53" i="14"/>
  <c r="J72" i="14"/>
  <c r="K22" i="14"/>
  <c r="L22" i="14" s="1"/>
  <c r="M22" i="14" s="1"/>
  <c r="N22" i="14" s="1"/>
  <c r="O22" i="14" s="1"/>
  <c r="P22" i="14" s="1"/>
  <c r="Q22" i="14" s="1"/>
  <c r="R22" i="14" s="1"/>
  <c r="S22" i="14" s="1"/>
  <c r="T22" i="14" s="1"/>
  <c r="U22" i="14" s="1"/>
  <c r="V22" i="14" s="1"/>
  <c r="W22" i="14" s="1"/>
  <c r="X22" i="14" s="1"/>
  <c r="Y22" i="14" s="1"/>
  <c r="Z22" i="14" s="1"/>
  <c r="AA22" i="14" s="1"/>
  <c r="AB22" i="14" s="1"/>
  <c r="AC22" i="14" s="1"/>
  <c r="AD22" i="14" s="1"/>
  <c r="AE22" i="14" s="1"/>
  <c r="AF22" i="14" s="1"/>
  <c r="AG22" i="14" s="1"/>
  <c r="AH22" i="14" s="1"/>
  <c r="AI22" i="14" s="1"/>
  <c r="AJ22" i="14" s="1"/>
  <c r="AK22" i="14" s="1"/>
  <c r="AL22" i="14" s="1"/>
  <c r="F69" i="14"/>
  <c r="F95" i="14" s="1"/>
  <c r="E29" i="14"/>
  <c r="E52" i="14"/>
  <c r="E44" i="14"/>
  <c r="H68" i="14"/>
  <c r="E45" i="13"/>
  <c r="E36" i="13"/>
  <c r="G68" i="13"/>
  <c r="G95" i="13" s="1"/>
  <c r="G96" i="13" s="1"/>
  <c r="G98" i="13" s="1"/>
  <c r="AH52" i="13"/>
  <c r="E52" i="13"/>
  <c r="AH44" i="13"/>
  <c r="F68" i="13"/>
  <c r="AH28" i="13"/>
  <c r="E28" i="13"/>
  <c r="C71" i="13"/>
  <c r="AH45" i="13"/>
  <c r="K75" i="13"/>
  <c r="AH37" i="13"/>
  <c r="E37" i="13"/>
  <c r="AH36" i="13"/>
  <c r="K84" i="13"/>
  <c r="F69" i="13"/>
  <c r="AH29" i="13"/>
  <c r="E29" i="13"/>
  <c r="J72" i="13"/>
  <c r="K22" i="13"/>
  <c r="L22" i="13" s="1"/>
  <c r="M22" i="13" s="1"/>
  <c r="N22" i="13" s="1"/>
  <c r="O22" i="13" s="1"/>
  <c r="P22" i="13" s="1"/>
  <c r="Q22" i="13" s="1"/>
  <c r="R22" i="13" s="1"/>
  <c r="S22" i="13" s="1"/>
  <c r="T22" i="13" s="1"/>
  <c r="U22" i="13" s="1"/>
  <c r="V22" i="13" s="1"/>
  <c r="W22" i="13" s="1"/>
  <c r="X22" i="13" s="1"/>
  <c r="Y22" i="13" s="1"/>
  <c r="Z22" i="13" s="1"/>
  <c r="AA22" i="13" s="1"/>
  <c r="AB22" i="13" s="1"/>
  <c r="AC22" i="13" s="1"/>
  <c r="AD22" i="13" s="1"/>
  <c r="AE22" i="13" s="1"/>
  <c r="AF22" i="13" s="1"/>
  <c r="I68" i="13"/>
  <c r="I69" i="13"/>
  <c r="H68" i="13"/>
  <c r="H95" i="13" s="1"/>
  <c r="H96" i="13" s="1"/>
  <c r="H98" i="13" s="1"/>
  <c r="I72" i="12"/>
  <c r="J22" i="12"/>
  <c r="H125" i="12" l="1"/>
  <c r="I126" i="12"/>
  <c r="G126" i="12"/>
  <c r="H126" i="12"/>
  <c r="I125" i="12"/>
  <c r="AK53" i="12"/>
  <c r="AM53" i="12" s="1"/>
  <c r="AN53" i="12" s="1"/>
  <c r="G125" i="12"/>
  <c r="AH53" i="12"/>
  <c r="E53" i="12"/>
  <c r="AH44" i="12"/>
  <c r="E44" i="12"/>
  <c r="AK44" i="12"/>
  <c r="AM44" i="12" s="1"/>
  <c r="AN44" i="12" s="1"/>
  <c r="AH45" i="12"/>
  <c r="E45" i="12"/>
  <c r="H68" i="12"/>
  <c r="AK28" i="12"/>
  <c r="AM28" i="12" s="1"/>
  <c r="AN28" i="12" s="1"/>
  <c r="E28" i="12"/>
  <c r="AH28" i="12"/>
  <c r="F68" i="12"/>
  <c r="H69" i="12"/>
  <c r="G69" i="12"/>
  <c r="I69" i="12"/>
  <c r="AK29" i="12"/>
  <c r="AM29" i="12" s="1"/>
  <c r="AN29" i="12" s="1"/>
  <c r="F69" i="12"/>
  <c r="I68" i="12"/>
  <c r="E29" i="12"/>
  <c r="AH29" i="12"/>
  <c r="AH52" i="12"/>
  <c r="AH37" i="12"/>
  <c r="E37" i="12"/>
  <c r="AK37" i="12"/>
  <c r="AM37" i="12" s="1"/>
  <c r="AN37" i="12" s="1"/>
  <c r="E52" i="12"/>
  <c r="AK36" i="12"/>
  <c r="AM36" i="12" s="1"/>
  <c r="AN36" i="12" s="1"/>
  <c r="AH36" i="12"/>
  <c r="E36" i="12"/>
  <c r="G68" i="12"/>
  <c r="AK52" i="12"/>
  <c r="AM52" i="12" s="1"/>
  <c r="AN52" i="12" s="1"/>
  <c r="I95" i="14"/>
  <c r="I96" i="14" s="1"/>
  <c r="I98" i="14" s="1"/>
  <c r="F96" i="14"/>
  <c r="H95" i="14"/>
  <c r="H96" i="14" s="1"/>
  <c r="H98" i="14" s="1"/>
  <c r="I95" i="13"/>
  <c r="I96" i="13" s="1"/>
  <c r="I98" i="13" s="1"/>
  <c r="F95" i="13"/>
  <c r="J72" i="12"/>
  <c r="K22" i="12"/>
  <c r="L22" i="12" s="1"/>
  <c r="M22" i="12" s="1"/>
  <c r="N22" i="12" s="1"/>
  <c r="O22" i="12" s="1"/>
  <c r="P22" i="12" s="1"/>
  <c r="Q22" i="12" s="1"/>
  <c r="R22" i="12" s="1"/>
  <c r="S22" i="12" s="1"/>
  <c r="T22" i="12" s="1"/>
  <c r="U22" i="12" s="1"/>
  <c r="V22" i="12" s="1"/>
  <c r="W22" i="12" s="1"/>
  <c r="X22" i="12" s="1"/>
  <c r="Y22" i="12" s="1"/>
  <c r="Z22" i="12" s="1"/>
  <c r="AA22" i="12" s="1"/>
  <c r="AB22" i="12" s="1"/>
  <c r="AC22" i="12" s="1"/>
  <c r="AD22" i="12" s="1"/>
  <c r="AE22" i="12" s="1"/>
  <c r="AF22" i="12" s="1"/>
  <c r="H95" i="12" l="1"/>
  <c r="H96" i="12" s="1"/>
  <c r="H98" i="12" s="1"/>
  <c r="G95" i="12"/>
  <c r="G96" i="12" s="1"/>
  <c r="G98" i="12" s="1"/>
  <c r="I95" i="12"/>
  <c r="I96" i="12" s="1"/>
  <c r="I98" i="12" s="1"/>
  <c r="F95" i="12"/>
  <c r="F96" i="12" s="1"/>
  <c r="F98" i="14"/>
  <c r="F96" i="13"/>
  <c r="F98" i="13" l="1"/>
  <c r="F98" i="12"/>
  <c r="H22" i="5"/>
  <c r="H20" i="5" l="1"/>
  <c r="B68" i="9" l="1"/>
  <c r="B62" i="9"/>
  <c r="J73" i="9" s="1"/>
  <c r="I92" i="9"/>
  <c r="H92" i="9"/>
  <c r="G92" i="9"/>
  <c r="F92" i="9"/>
  <c r="F72" i="9"/>
  <c r="I62" i="9"/>
  <c r="H62" i="9"/>
  <c r="G62" i="9"/>
  <c r="F62" i="9"/>
  <c r="C61" i="8"/>
  <c r="C60" i="8"/>
  <c r="B61" i="12"/>
  <c r="B61" i="14"/>
  <c r="B61" i="13"/>
  <c r="C58" i="9"/>
  <c r="D58" i="9" s="1"/>
  <c r="W58" i="9" s="1"/>
  <c r="B67" i="9"/>
  <c r="J92" i="9"/>
  <c r="K92" i="9" s="1"/>
  <c r="F16" i="20" s="1"/>
  <c r="C60" i="9"/>
  <c r="D60" i="9" s="1"/>
  <c r="AA60" i="9" s="1"/>
  <c r="B60" i="12"/>
  <c r="B60" i="14"/>
  <c r="B60" i="13"/>
  <c r="C61" i="9"/>
  <c r="D61" i="9" s="1"/>
  <c r="B69" i="9"/>
  <c r="C57" i="9"/>
  <c r="D57" i="9" s="1"/>
  <c r="T57" i="9" s="1"/>
  <c r="C59" i="8"/>
  <c r="C58" i="8"/>
  <c r="D58" i="8" s="1"/>
  <c r="P58" i="8" s="1"/>
  <c r="B57" i="12"/>
  <c r="C33" i="8"/>
  <c r="C26" i="8"/>
  <c r="D26" i="8" s="1"/>
  <c r="I92" i="8"/>
  <c r="H92" i="8"/>
  <c r="G92" i="8"/>
  <c r="F92" i="8"/>
  <c r="F72" i="8"/>
  <c r="B68" i="8"/>
  <c r="I62" i="8"/>
  <c r="H62" i="8"/>
  <c r="G62" i="8"/>
  <c r="F62" i="8"/>
  <c r="H54" i="8"/>
  <c r="G54" i="8"/>
  <c r="F54" i="8"/>
  <c r="C53" i="8"/>
  <c r="D53" i="8" s="1"/>
  <c r="L53" i="8" s="1"/>
  <c r="C52" i="8"/>
  <c r="D52" i="8" s="1"/>
  <c r="G46" i="8"/>
  <c r="F46" i="8"/>
  <c r="C45" i="8"/>
  <c r="D45" i="8" s="1"/>
  <c r="C44" i="8"/>
  <c r="F38" i="8"/>
  <c r="C37" i="8"/>
  <c r="D37" i="8" s="1"/>
  <c r="AB37" i="8" s="1"/>
  <c r="C36" i="8"/>
  <c r="G94" i="8" s="1"/>
  <c r="C29" i="8"/>
  <c r="D29" i="8" s="1"/>
  <c r="C28" i="8"/>
  <c r="G22" i="8"/>
  <c r="G72" i="8" s="1"/>
  <c r="AH19" i="8"/>
  <c r="AH18" i="8"/>
  <c r="AH17" i="8"/>
  <c r="AH16" i="8"/>
  <c r="AH15" i="8"/>
  <c r="AH14" i="8"/>
  <c r="AH13" i="8"/>
  <c r="AH12" i="8"/>
  <c r="AH11" i="8"/>
  <c r="J8" i="8"/>
  <c r="K8" i="8" s="1"/>
  <c r="L8" i="8" s="1"/>
  <c r="M8" i="8" s="1"/>
  <c r="N8" i="8" s="1"/>
  <c r="O8" i="8" s="1"/>
  <c r="P8" i="8" s="1"/>
  <c r="Q8" i="8" s="1"/>
  <c r="R8" i="8" s="1"/>
  <c r="S8" i="8" s="1"/>
  <c r="T8" i="8" s="1"/>
  <c r="U8" i="8" s="1"/>
  <c r="V8" i="8" s="1"/>
  <c r="W8" i="8" s="1"/>
  <c r="X8" i="8" s="1"/>
  <c r="Y8" i="8" s="1"/>
  <c r="Z8" i="8" s="1"/>
  <c r="AA8" i="8" s="1"/>
  <c r="AB8" i="8" s="1"/>
  <c r="AC8" i="8" s="1"/>
  <c r="AD8" i="8" s="1"/>
  <c r="AE8" i="8" s="1"/>
  <c r="AF8" i="8" s="1"/>
  <c r="I8" i="8"/>
  <c r="H8" i="8"/>
  <c r="F94" i="8"/>
  <c r="M58" i="9"/>
  <c r="AD58" i="9"/>
  <c r="B54" i="8"/>
  <c r="I73" i="8" s="1"/>
  <c r="Y58" i="9"/>
  <c r="C66" i="9"/>
  <c r="J58" i="9"/>
  <c r="B38" i="8"/>
  <c r="G73" i="8" s="1"/>
  <c r="AA58" i="9"/>
  <c r="AC58" i="9"/>
  <c r="AB57" i="9"/>
  <c r="Q58" i="9"/>
  <c r="R57" i="9"/>
  <c r="C68" i="9"/>
  <c r="L58" i="9"/>
  <c r="B57" i="13"/>
  <c r="AJ57" i="13" s="1"/>
  <c r="AB53" i="8"/>
  <c r="R58" i="9"/>
  <c r="O57" i="9"/>
  <c r="AF58" i="9"/>
  <c r="AD57" i="9"/>
  <c r="X58" i="9"/>
  <c r="Z58" i="9"/>
  <c r="P58" i="9"/>
  <c r="AB58" i="9"/>
  <c r="N58" i="9"/>
  <c r="K58" i="9"/>
  <c r="T58" i="9"/>
  <c r="O58" i="9"/>
  <c r="V58" i="9"/>
  <c r="S58" i="9"/>
  <c r="U58" i="9"/>
  <c r="N57" i="9"/>
  <c r="P57" i="9"/>
  <c r="W57" i="9"/>
  <c r="K57" i="9"/>
  <c r="S57" i="9"/>
  <c r="J84" i="9"/>
  <c r="B59" i="12"/>
  <c r="AJ59" i="12" s="1"/>
  <c r="J57" i="9"/>
  <c r="B57" i="14"/>
  <c r="AR57" i="14" s="1"/>
  <c r="J94" i="9"/>
  <c r="K94" i="9" s="1"/>
  <c r="AJ57" i="12"/>
  <c r="J105" i="12"/>
  <c r="C57" i="12"/>
  <c r="D57" i="12" s="1"/>
  <c r="B41" i="13"/>
  <c r="B41" i="12"/>
  <c r="B41" i="14"/>
  <c r="D60" i="14"/>
  <c r="J108" i="14"/>
  <c r="K108" i="14" s="1"/>
  <c r="AR60" i="14"/>
  <c r="J92" i="14"/>
  <c r="K92" i="14" s="1"/>
  <c r="B68" i="14"/>
  <c r="J109" i="12"/>
  <c r="K109" i="12" s="1"/>
  <c r="C61" i="12"/>
  <c r="AJ61" i="12"/>
  <c r="B69" i="12"/>
  <c r="B42" i="12"/>
  <c r="B42" i="14"/>
  <c r="B42" i="13"/>
  <c r="X57" i="9"/>
  <c r="V57" i="9"/>
  <c r="Q57" i="9"/>
  <c r="J92" i="12"/>
  <c r="K92" i="12" s="1"/>
  <c r="C60" i="12"/>
  <c r="D60" i="12" s="1"/>
  <c r="B68" i="12"/>
  <c r="AJ68" i="12" s="1"/>
  <c r="AJ60" i="12"/>
  <c r="J108" i="12"/>
  <c r="K108" i="12" s="1"/>
  <c r="B59" i="13"/>
  <c r="B27" i="14"/>
  <c r="B27" i="13"/>
  <c r="B27" i="12"/>
  <c r="C34" i="8"/>
  <c r="D34" i="8" s="1"/>
  <c r="AD34" i="8" s="1"/>
  <c r="B34" i="14"/>
  <c r="B34" i="13"/>
  <c r="B34" i="12"/>
  <c r="C51" i="8"/>
  <c r="D51" i="8" s="1"/>
  <c r="AF51" i="8" s="1"/>
  <c r="B51" i="12"/>
  <c r="B51" i="14"/>
  <c r="B51" i="13"/>
  <c r="M57" i="9"/>
  <c r="AE57" i="9"/>
  <c r="AF57" i="9"/>
  <c r="B58" i="13"/>
  <c r="C43" i="8"/>
  <c r="D43" i="8" s="1"/>
  <c r="B43" i="14"/>
  <c r="B43" i="13"/>
  <c r="B43" i="12"/>
  <c r="B25" i="14"/>
  <c r="B25" i="12"/>
  <c r="B25" i="13"/>
  <c r="C62" i="9"/>
  <c r="J75" i="9" s="1"/>
  <c r="C27" i="8"/>
  <c r="D27" i="8" s="1"/>
  <c r="C50" i="8"/>
  <c r="D50" i="8" s="1"/>
  <c r="B50" i="13"/>
  <c r="B50" i="12"/>
  <c r="B50" i="14"/>
  <c r="B33" i="13"/>
  <c r="B33" i="12"/>
  <c r="B33" i="14"/>
  <c r="U57" i="9"/>
  <c r="AA57" i="9"/>
  <c r="Y57" i="9"/>
  <c r="J109" i="13"/>
  <c r="K109" i="13" s="1"/>
  <c r="AJ61" i="13"/>
  <c r="B69" i="13"/>
  <c r="D61" i="13"/>
  <c r="B58" i="12"/>
  <c r="B66" i="8"/>
  <c r="B26" i="14"/>
  <c r="B26" i="12"/>
  <c r="B26" i="13"/>
  <c r="AE60" i="9"/>
  <c r="I82" i="8"/>
  <c r="B49" i="13"/>
  <c r="B49" i="14"/>
  <c r="B49" i="12"/>
  <c r="L60" i="9"/>
  <c r="B59" i="14"/>
  <c r="C35" i="8"/>
  <c r="B35" i="12"/>
  <c r="B35" i="14"/>
  <c r="B35" i="13"/>
  <c r="AC57" i="9"/>
  <c r="L57" i="9"/>
  <c r="J108" i="13"/>
  <c r="K108" i="13" s="1"/>
  <c r="AJ60" i="13"/>
  <c r="B68" i="13"/>
  <c r="AJ68" i="13" s="1"/>
  <c r="D60" i="13"/>
  <c r="J92" i="13"/>
  <c r="K92" i="13" s="1"/>
  <c r="J109" i="14"/>
  <c r="K109" i="14" s="1"/>
  <c r="AR61" i="14"/>
  <c r="B69" i="14"/>
  <c r="D61" i="14"/>
  <c r="B58" i="14"/>
  <c r="AB52" i="8"/>
  <c r="T52" i="8"/>
  <c r="X52" i="8"/>
  <c r="W52" i="8"/>
  <c r="T29" i="8"/>
  <c r="L29" i="8"/>
  <c r="AC29" i="8"/>
  <c r="V29" i="8"/>
  <c r="U29" i="8"/>
  <c r="M29" i="8"/>
  <c r="F82" i="8"/>
  <c r="T60" i="9"/>
  <c r="B30" i="8"/>
  <c r="F73" i="8" s="1"/>
  <c r="I37" i="8"/>
  <c r="V37" i="8"/>
  <c r="G82" i="8"/>
  <c r="L37" i="8"/>
  <c r="X60" i="9"/>
  <c r="N37" i="8"/>
  <c r="Z37" i="8"/>
  <c r="Z53" i="8"/>
  <c r="C41" i="8"/>
  <c r="H82" i="8"/>
  <c r="M60" i="9"/>
  <c r="Q37" i="8"/>
  <c r="AD37" i="8"/>
  <c r="G37" i="8"/>
  <c r="R37" i="8"/>
  <c r="AE37" i="8"/>
  <c r="H37" i="8"/>
  <c r="T37" i="8"/>
  <c r="AF37" i="8"/>
  <c r="C49" i="8"/>
  <c r="J53" i="8"/>
  <c r="J37" i="8"/>
  <c r="W37" i="8"/>
  <c r="K53" i="8"/>
  <c r="J82" i="8"/>
  <c r="C57" i="8"/>
  <c r="X37" i="8"/>
  <c r="I94" i="8"/>
  <c r="T53" i="8"/>
  <c r="C25" i="8"/>
  <c r="D25" i="8" s="1"/>
  <c r="I25" i="8" s="1"/>
  <c r="P37" i="8"/>
  <c r="AA53" i="8"/>
  <c r="C42" i="8"/>
  <c r="D42" i="8" s="1"/>
  <c r="W60" i="9"/>
  <c r="D66" i="9"/>
  <c r="E16" i="20" s="1"/>
  <c r="AD60" i="9"/>
  <c r="Z60" i="9"/>
  <c r="AC60" i="9"/>
  <c r="Q60" i="9"/>
  <c r="P60" i="9"/>
  <c r="K60" i="9"/>
  <c r="D62" i="9"/>
  <c r="J60" i="9"/>
  <c r="N60" i="9"/>
  <c r="U60" i="9"/>
  <c r="AF60" i="9"/>
  <c r="S60" i="9"/>
  <c r="AB60" i="9"/>
  <c r="Y60" i="9"/>
  <c r="R60" i="9"/>
  <c r="V60" i="9"/>
  <c r="O60" i="9"/>
  <c r="L58" i="8"/>
  <c r="X58" i="8"/>
  <c r="K58" i="8"/>
  <c r="AA58" i="8"/>
  <c r="AB58" i="8"/>
  <c r="AF58" i="8"/>
  <c r="B46" i="8"/>
  <c r="H73" i="8" s="1"/>
  <c r="AF34" i="8"/>
  <c r="J34" i="8"/>
  <c r="H34" i="8"/>
  <c r="V26" i="8"/>
  <c r="O26" i="8"/>
  <c r="M26" i="8"/>
  <c r="N26" i="8"/>
  <c r="W26" i="8"/>
  <c r="AA45" i="8"/>
  <c r="S45" i="8"/>
  <c r="K45" i="8"/>
  <c r="Y45" i="8"/>
  <c r="Q45" i="8"/>
  <c r="I45" i="8"/>
  <c r="AC45" i="8"/>
  <c r="U45" i="8"/>
  <c r="M45" i="8"/>
  <c r="X45" i="8"/>
  <c r="L45" i="8"/>
  <c r="W45" i="8"/>
  <c r="J45" i="8"/>
  <c r="V45" i="8"/>
  <c r="H45" i="8"/>
  <c r="AB45" i="8"/>
  <c r="O45" i="8"/>
  <c r="P45" i="8"/>
  <c r="N45" i="8"/>
  <c r="AF45" i="8"/>
  <c r="T45" i="8"/>
  <c r="R45" i="8"/>
  <c r="AE45" i="8"/>
  <c r="Z45" i="8"/>
  <c r="AD45" i="8"/>
  <c r="D36" i="8"/>
  <c r="AF26" i="8"/>
  <c r="X26" i="8"/>
  <c r="P26" i="8"/>
  <c r="H26" i="8"/>
  <c r="S26" i="8"/>
  <c r="AA26" i="8"/>
  <c r="R26" i="8"/>
  <c r="I26" i="8"/>
  <c r="Q26" i="8"/>
  <c r="G26" i="8"/>
  <c r="Z26" i="8"/>
  <c r="AD26" i="8"/>
  <c r="U26" i="8"/>
  <c r="L26" i="8"/>
  <c r="AC26" i="8"/>
  <c r="T26" i="8"/>
  <c r="K26" i="8"/>
  <c r="AB26" i="8"/>
  <c r="J26" i="8"/>
  <c r="Y26" i="8"/>
  <c r="AE26" i="8"/>
  <c r="AA29" i="8"/>
  <c r="S29" i="8"/>
  <c r="K29" i="8"/>
  <c r="Y29" i="8"/>
  <c r="P29" i="8"/>
  <c r="X29" i="8"/>
  <c r="O29" i="8"/>
  <c r="F29" i="8"/>
  <c r="W29" i="8"/>
  <c r="AF29" i="8"/>
  <c r="N29" i="8"/>
  <c r="AB29" i="8"/>
  <c r="R29" i="8"/>
  <c r="I29" i="8"/>
  <c r="Z29" i="8"/>
  <c r="Q29" i="8"/>
  <c r="H29" i="8"/>
  <c r="G29" i="8"/>
  <c r="G69" i="8" s="1"/>
  <c r="AD29" i="8"/>
  <c r="F26" i="8"/>
  <c r="F66" i="8" s="1"/>
  <c r="J29" i="8"/>
  <c r="AE29" i="8"/>
  <c r="H94" i="8"/>
  <c r="H22" i="8"/>
  <c r="N25" i="8"/>
  <c r="D28" i="8"/>
  <c r="B65" i="8"/>
  <c r="B62" i="8"/>
  <c r="J73" i="8" s="1"/>
  <c r="D61" i="8"/>
  <c r="C68" i="8"/>
  <c r="J92" i="8"/>
  <c r="S34" i="8"/>
  <c r="AA37" i="8"/>
  <c r="S37" i="8"/>
  <c r="K37" i="8"/>
  <c r="AC37" i="8"/>
  <c r="U37" i="8"/>
  <c r="M37" i="8"/>
  <c r="O37" i="8"/>
  <c r="Y37" i="8"/>
  <c r="L52" i="8"/>
  <c r="AE58" i="8"/>
  <c r="W58" i="8"/>
  <c r="O58" i="8"/>
  <c r="AD58" i="8"/>
  <c r="V58" i="8"/>
  <c r="N58" i="8"/>
  <c r="AC58" i="8"/>
  <c r="U58" i="8"/>
  <c r="M58" i="8"/>
  <c r="Y58" i="8"/>
  <c r="Q58" i="8"/>
  <c r="T58" i="8"/>
  <c r="S58" i="8"/>
  <c r="R58" i="8"/>
  <c r="Z58" i="8"/>
  <c r="J58" i="8"/>
  <c r="J94" i="8"/>
  <c r="D60" i="8"/>
  <c r="D44" i="8"/>
  <c r="T25" i="8"/>
  <c r="W34" i="8"/>
  <c r="O34" i="8"/>
  <c r="AE53" i="8"/>
  <c r="W53" i="8"/>
  <c r="O53" i="8"/>
  <c r="AD53" i="8"/>
  <c r="V53" i="8"/>
  <c r="N53" i="8"/>
  <c r="AC53" i="8"/>
  <c r="U53" i="8"/>
  <c r="M53" i="8"/>
  <c r="Y53" i="8"/>
  <c r="Q53" i="8"/>
  <c r="I53" i="8"/>
  <c r="S53" i="8"/>
  <c r="R53" i="8"/>
  <c r="AF53" i="8"/>
  <c r="P53" i="8"/>
  <c r="X53" i="8"/>
  <c r="D33" i="8"/>
  <c r="AA52" i="8"/>
  <c r="S52" i="8"/>
  <c r="K52" i="8"/>
  <c r="Z52" i="8"/>
  <c r="R52" i="8"/>
  <c r="J52" i="8"/>
  <c r="Y52" i="8"/>
  <c r="Q52" i="8"/>
  <c r="I52" i="8"/>
  <c r="AC52" i="8"/>
  <c r="U52" i="8"/>
  <c r="M52" i="8"/>
  <c r="AF52" i="8"/>
  <c r="P52" i="8"/>
  <c r="AE52" i="8"/>
  <c r="O52" i="8"/>
  <c r="AD52" i="8"/>
  <c r="N52" i="8"/>
  <c r="V52" i="8"/>
  <c r="B69" i="8"/>
  <c r="B67" i="8"/>
  <c r="J66" i="9" l="1"/>
  <c r="C16" i="5"/>
  <c r="C16" i="19" s="1"/>
  <c r="D16" i="19" s="1"/>
  <c r="C16" i="20"/>
  <c r="G16" i="20" s="1"/>
  <c r="Z51" i="8"/>
  <c r="N69" i="9"/>
  <c r="R51" i="8"/>
  <c r="Q51" i="8"/>
  <c r="J105" i="13"/>
  <c r="M51" i="8"/>
  <c r="C70" i="9"/>
  <c r="H66" i="9"/>
  <c r="P66" i="9"/>
  <c r="E16" i="5"/>
  <c r="H16" i="5" s="1"/>
  <c r="J82" i="13"/>
  <c r="X34" i="8"/>
  <c r="T66" i="9"/>
  <c r="Z68" i="9"/>
  <c r="M34" i="8"/>
  <c r="AB34" i="8"/>
  <c r="AH58" i="9"/>
  <c r="AE34" i="8"/>
  <c r="N34" i="8"/>
  <c r="R34" i="8"/>
  <c r="C38" i="8"/>
  <c r="G75" i="8" s="1"/>
  <c r="D57" i="14"/>
  <c r="U57" i="14" s="1"/>
  <c r="E57" i="9"/>
  <c r="U34" i="8"/>
  <c r="I34" i="8"/>
  <c r="AA34" i="8"/>
  <c r="Q34" i="8"/>
  <c r="E58" i="9"/>
  <c r="J105" i="14"/>
  <c r="Z34" i="8"/>
  <c r="AC34" i="8"/>
  <c r="T34" i="8"/>
  <c r="L34" i="8"/>
  <c r="AB66" i="9"/>
  <c r="P34" i="8"/>
  <c r="Y34" i="8"/>
  <c r="V34" i="8"/>
  <c r="Z66" i="9"/>
  <c r="D57" i="13"/>
  <c r="K57" i="13" s="1"/>
  <c r="G34" i="8"/>
  <c r="G66" i="8" s="1"/>
  <c r="K34" i="8"/>
  <c r="C59" i="12"/>
  <c r="D59" i="12" s="1"/>
  <c r="P59" i="12" s="1"/>
  <c r="J107" i="12"/>
  <c r="K51" i="8"/>
  <c r="J82" i="12"/>
  <c r="U51" i="8"/>
  <c r="AH57" i="9"/>
  <c r="AC62" i="9"/>
  <c r="H84" i="8"/>
  <c r="O51" i="8"/>
  <c r="K94" i="8"/>
  <c r="S62" i="9"/>
  <c r="AE68" i="9"/>
  <c r="U62" i="9"/>
  <c r="B62" i="12"/>
  <c r="J73" i="12" s="1"/>
  <c r="C26" i="11" s="1"/>
  <c r="G26" i="11" s="1"/>
  <c r="AE51" i="8"/>
  <c r="R43" i="8"/>
  <c r="L43" i="8"/>
  <c r="P43" i="8"/>
  <c r="N43" i="8"/>
  <c r="Y43" i="8"/>
  <c r="H43" i="8"/>
  <c r="AF43" i="8"/>
  <c r="K43" i="8"/>
  <c r="Z43" i="8"/>
  <c r="V43" i="8"/>
  <c r="O43" i="8"/>
  <c r="M43" i="8"/>
  <c r="AB43" i="8"/>
  <c r="W43" i="8"/>
  <c r="T43" i="8"/>
  <c r="AC43" i="8"/>
  <c r="I106" i="14"/>
  <c r="AR50" i="14"/>
  <c r="D50" i="14"/>
  <c r="I107" i="12"/>
  <c r="C51" i="12"/>
  <c r="AJ51" i="12"/>
  <c r="AC57" i="12"/>
  <c r="L57" i="12"/>
  <c r="AB57" i="12"/>
  <c r="P57" i="12"/>
  <c r="Y57" i="12"/>
  <c r="AE57" i="12"/>
  <c r="W57" i="12"/>
  <c r="Z57" i="12"/>
  <c r="U57" i="12"/>
  <c r="K57" i="12"/>
  <c r="AA57" i="12"/>
  <c r="AF57" i="12"/>
  <c r="X57" i="12"/>
  <c r="M57" i="12"/>
  <c r="S57" i="12"/>
  <c r="AD57" i="12"/>
  <c r="T57" i="12"/>
  <c r="Q57" i="12"/>
  <c r="N57" i="12"/>
  <c r="O57" i="12"/>
  <c r="R57" i="12"/>
  <c r="V57" i="12"/>
  <c r="J57" i="12"/>
  <c r="D35" i="8"/>
  <c r="G35" i="8" s="1"/>
  <c r="H69" i="8"/>
  <c r="T51" i="8"/>
  <c r="AC68" i="9"/>
  <c r="D35" i="14"/>
  <c r="G107" i="14"/>
  <c r="AR35" i="14"/>
  <c r="W61" i="13"/>
  <c r="W69" i="13" s="1"/>
  <c r="AB61" i="13"/>
  <c r="AB69" i="13" s="1"/>
  <c r="M61" i="13"/>
  <c r="M69" i="13" s="1"/>
  <c r="D69" i="13"/>
  <c r="O61" i="13"/>
  <c r="O69" i="13" s="1"/>
  <c r="Z61" i="13"/>
  <c r="Z69" i="13" s="1"/>
  <c r="Y61" i="13"/>
  <c r="Y69" i="13" s="1"/>
  <c r="AD61" i="13"/>
  <c r="AD69" i="13" s="1"/>
  <c r="U61" i="13"/>
  <c r="U69" i="13" s="1"/>
  <c r="X61" i="13"/>
  <c r="X69" i="13" s="1"/>
  <c r="AA61" i="13"/>
  <c r="AA69" i="13" s="1"/>
  <c r="AC61" i="13"/>
  <c r="AC69" i="13" s="1"/>
  <c r="AF61" i="13"/>
  <c r="AF69" i="13" s="1"/>
  <c r="L61" i="13"/>
  <c r="L69" i="13" s="1"/>
  <c r="P61" i="13"/>
  <c r="P69" i="13" s="1"/>
  <c r="R61" i="13"/>
  <c r="R69" i="13" s="1"/>
  <c r="AE61" i="13"/>
  <c r="AE69" i="13" s="1"/>
  <c r="J61" i="13"/>
  <c r="S61" i="13"/>
  <c r="S69" i="13" s="1"/>
  <c r="K61" i="13"/>
  <c r="K69" i="13" s="1"/>
  <c r="V61" i="13"/>
  <c r="V69" i="13" s="1"/>
  <c r="Q61" i="13"/>
  <c r="Q69" i="13" s="1"/>
  <c r="N61" i="13"/>
  <c r="N69" i="13" s="1"/>
  <c r="T61" i="13"/>
  <c r="T69" i="13" s="1"/>
  <c r="G105" i="12"/>
  <c r="AJ33" i="12"/>
  <c r="C33" i="12"/>
  <c r="B38" i="12"/>
  <c r="G73" i="12" s="1"/>
  <c r="G82" i="12"/>
  <c r="F105" i="13"/>
  <c r="AJ25" i="13"/>
  <c r="D25" i="13"/>
  <c r="B30" i="13"/>
  <c r="F73" i="13" s="1"/>
  <c r="F82" i="13"/>
  <c r="B65" i="13"/>
  <c r="H107" i="12"/>
  <c r="AJ43" i="12"/>
  <c r="C43" i="12"/>
  <c r="D43" i="12" s="1"/>
  <c r="I107" i="13"/>
  <c r="AJ51" i="13"/>
  <c r="D51" i="13"/>
  <c r="AJ27" i="12"/>
  <c r="C27" i="12"/>
  <c r="D27" i="12" s="1"/>
  <c r="F107" i="12"/>
  <c r="B67" i="12"/>
  <c r="J107" i="13"/>
  <c r="AJ59" i="13"/>
  <c r="D59" i="13"/>
  <c r="AN60" i="14"/>
  <c r="AN68" i="14" s="1"/>
  <c r="AM60" i="14"/>
  <c r="AM68" i="14" s="1"/>
  <c r="R60" i="14"/>
  <c r="R68" i="14" s="1"/>
  <c r="AK60" i="14"/>
  <c r="AK68" i="14" s="1"/>
  <c r="O60" i="14"/>
  <c r="O68" i="14" s="1"/>
  <c r="M60" i="14"/>
  <c r="M68" i="14" s="1"/>
  <c r="AF60" i="14"/>
  <c r="AF68" i="14" s="1"/>
  <c r="AC60" i="14"/>
  <c r="AC68" i="14" s="1"/>
  <c r="N60" i="14"/>
  <c r="N68" i="14" s="1"/>
  <c r="AA60" i="14"/>
  <c r="AA68" i="14" s="1"/>
  <c r="AE60" i="14"/>
  <c r="AE68" i="14" s="1"/>
  <c r="AI60" i="14"/>
  <c r="AI68" i="14" s="1"/>
  <c r="AG60" i="14"/>
  <c r="AG68" i="14" s="1"/>
  <c r="U60" i="14"/>
  <c r="U68" i="14" s="1"/>
  <c r="V60" i="14"/>
  <c r="V68" i="14" s="1"/>
  <c r="Y60" i="14"/>
  <c r="Y68" i="14" s="1"/>
  <c r="AH60" i="14"/>
  <c r="AH68" i="14" s="1"/>
  <c r="X60" i="14"/>
  <c r="X68" i="14" s="1"/>
  <c r="T60" i="14"/>
  <c r="T68" i="14" s="1"/>
  <c r="AL60" i="14"/>
  <c r="AL68" i="14" s="1"/>
  <c r="Z60" i="14"/>
  <c r="Z68" i="14" s="1"/>
  <c r="P60" i="14"/>
  <c r="P68" i="14" s="1"/>
  <c r="L60" i="14"/>
  <c r="L68" i="14" s="1"/>
  <c r="Q60" i="14"/>
  <c r="Q68" i="14" s="1"/>
  <c r="J60" i="14"/>
  <c r="AD60" i="14"/>
  <c r="AD68" i="14" s="1"/>
  <c r="W60" i="14"/>
  <c r="W68" i="14" s="1"/>
  <c r="AJ60" i="14"/>
  <c r="AJ68" i="14" s="1"/>
  <c r="AB60" i="14"/>
  <c r="AB68" i="14" s="1"/>
  <c r="S60" i="14"/>
  <c r="S68" i="14" s="1"/>
  <c r="K60" i="14"/>
  <c r="K68" i="14" s="1"/>
  <c r="D68" i="14"/>
  <c r="J51" i="8"/>
  <c r="Y51" i="8"/>
  <c r="W51" i="8"/>
  <c r="S51" i="8"/>
  <c r="U60" i="13"/>
  <c r="U68" i="13" s="1"/>
  <c r="Z60" i="13"/>
  <c r="Z68" i="13" s="1"/>
  <c r="N60" i="13"/>
  <c r="N68" i="13" s="1"/>
  <c r="M60" i="13"/>
  <c r="M68" i="13" s="1"/>
  <c r="R60" i="13"/>
  <c r="R68" i="13" s="1"/>
  <c r="AF60" i="13"/>
  <c r="AF68" i="13" s="1"/>
  <c r="AB60" i="13"/>
  <c r="AB68" i="13" s="1"/>
  <c r="J60" i="13"/>
  <c r="X60" i="13"/>
  <c r="X68" i="13" s="1"/>
  <c r="AA60" i="13"/>
  <c r="AA68" i="13" s="1"/>
  <c r="O60" i="13"/>
  <c r="O68" i="13" s="1"/>
  <c r="V60" i="13"/>
  <c r="V68" i="13" s="1"/>
  <c r="D68" i="13"/>
  <c r="K60" i="13"/>
  <c r="K68" i="13" s="1"/>
  <c r="AE60" i="13"/>
  <c r="AE68" i="13" s="1"/>
  <c r="W60" i="13"/>
  <c r="W68" i="13" s="1"/>
  <c r="T60" i="13"/>
  <c r="T68" i="13" s="1"/>
  <c r="AD60" i="13"/>
  <c r="AD68" i="13" s="1"/>
  <c r="L60" i="13"/>
  <c r="L68" i="13" s="1"/>
  <c r="Y60" i="13"/>
  <c r="Y68" i="13" s="1"/>
  <c r="S60" i="13"/>
  <c r="S68" i="13" s="1"/>
  <c r="AC60" i="13"/>
  <c r="AC68" i="13" s="1"/>
  <c r="Q60" i="13"/>
  <c r="Q68" i="13" s="1"/>
  <c r="P60" i="13"/>
  <c r="P68" i="13" s="1"/>
  <c r="AJ35" i="12"/>
  <c r="C35" i="12"/>
  <c r="D35" i="12" s="1"/>
  <c r="G107" i="12"/>
  <c r="AJ69" i="13"/>
  <c r="G105" i="13"/>
  <c r="AJ33" i="13"/>
  <c r="G82" i="13"/>
  <c r="B38" i="13"/>
  <c r="G73" i="13" s="1"/>
  <c r="D33" i="13"/>
  <c r="F82" i="12"/>
  <c r="C25" i="12"/>
  <c r="D25" i="12" s="1"/>
  <c r="F105" i="12"/>
  <c r="AJ25" i="12"/>
  <c r="B30" i="12"/>
  <c r="F73" i="12" s="1"/>
  <c r="B65" i="12"/>
  <c r="H107" i="13"/>
  <c r="AJ43" i="13"/>
  <c r="D43" i="13"/>
  <c r="I107" i="14"/>
  <c r="AR51" i="14"/>
  <c r="D51" i="14"/>
  <c r="F107" i="13"/>
  <c r="AJ27" i="13"/>
  <c r="D27" i="13"/>
  <c r="B67" i="13"/>
  <c r="Z60" i="12"/>
  <c r="Z68" i="12" s="1"/>
  <c r="AE60" i="12"/>
  <c r="AE68" i="12" s="1"/>
  <c r="P60" i="12"/>
  <c r="P68" i="12" s="1"/>
  <c r="K60" i="12"/>
  <c r="K68" i="12" s="1"/>
  <c r="R60" i="12"/>
  <c r="R68" i="12" s="1"/>
  <c r="L60" i="12"/>
  <c r="L68" i="12" s="1"/>
  <c r="X60" i="12"/>
  <c r="X68" i="12" s="1"/>
  <c r="T60" i="12"/>
  <c r="T68" i="12" s="1"/>
  <c r="Y60" i="12"/>
  <c r="Y68" i="12" s="1"/>
  <c r="O60" i="12"/>
  <c r="O68" i="12" s="1"/>
  <c r="J60" i="12"/>
  <c r="AD60" i="12"/>
  <c r="AD68" i="12" s="1"/>
  <c r="W60" i="12"/>
  <c r="W68" i="12" s="1"/>
  <c r="S60" i="12"/>
  <c r="S68" i="12" s="1"/>
  <c r="AA60" i="12"/>
  <c r="AA68" i="12" s="1"/>
  <c r="D68" i="12"/>
  <c r="V60" i="12"/>
  <c r="V68" i="12" s="1"/>
  <c r="M60" i="12"/>
  <c r="M68" i="12" s="1"/>
  <c r="AC60" i="12"/>
  <c r="AC68" i="12" s="1"/>
  <c r="AB60" i="12"/>
  <c r="AB68" i="12" s="1"/>
  <c r="Q60" i="12"/>
  <c r="Q68" i="12" s="1"/>
  <c r="N60" i="12"/>
  <c r="N68" i="12" s="1"/>
  <c r="AF60" i="12"/>
  <c r="AF68" i="12" s="1"/>
  <c r="U60" i="12"/>
  <c r="U68" i="12" s="1"/>
  <c r="J117" i="12"/>
  <c r="K117" i="12" s="1"/>
  <c r="C69" i="12"/>
  <c r="AL69" i="12" s="1"/>
  <c r="AL61" i="12"/>
  <c r="D41" i="14"/>
  <c r="H105" i="14"/>
  <c r="AR41" i="14"/>
  <c r="B46" i="14"/>
  <c r="H73" i="14" s="1"/>
  <c r="H82" i="14"/>
  <c r="J106" i="14"/>
  <c r="AR58" i="14"/>
  <c r="D58" i="14"/>
  <c r="B46" i="12"/>
  <c r="H73" i="12" s="1"/>
  <c r="H82" i="12"/>
  <c r="C41" i="12"/>
  <c r="D41" i="12" s="1"/>
  <c r="AJ41" i="12"/>
  <c r="H105" i="12"/>
  <c r="C26" i="12"/>
  <c r="D26" i="12" s="1"/>
  <c r="B66" i="12"/>
  <c r="AJ26" i="12"/>
  <c r="F106" i="12"/>
  <c r="D42" i="14"/>
  <c r="H106" i="14"/>
  <c r="AR42" i="14"/>
  <c r="B70" i="8"/>
  <c r="I106" i="13"/>
  <c r="AJ50" i="13"/>
  <c r="D50" i="13"/>
  <c r="J106" i="13"/>
  <c r="AJ58" i="13"/>
  <c r="D58" i="13"/>
  <c r="AJ42" i="12"/>
  <c r="H106" i="12"/>
  <c r="C42" i="12"/>
  <c r="D42" i="12" s="1"/>
  <c r="AL57" i="12"/>
  <c r="J113" i="12"/>
  <c r="L51" i="8"/>
  <c r="N51" i="8"/>
  <c r="V25" i="8"/>
  <c r="P51" i="8"/>
  <c r="Q25" i="8"/>
  <c r="X62" i="9"/>
  <c r="V62" i="9"/>
  <c r="G84" i="8"/>
  <c r="AR69" i="14"/>
  <c r="I105" i="12"/>
  <c r="C49" i="12"/>
  <c r="D49" i="12" s="1"/>
  <c r="AJ49" i="12"/>
  <c r="I82" i="12"/>
  <c r="B54" i="12"/>
  <c r="I73" i="12" s="1"/>
  <c r="AL59" i="12"/>
  <c r="G106" i="13"/>
  <c r="AJ34" i="13"/>
  <c r="D34" i="13"/>
  <c r="P57" i="13"/>
  <c r="R57" i="13"/>
  <c r="W57" i="13"/>
  <c r="J94" i="12"/>
  <c r="K94" i="12" s="1"/>
  <c r="C68" i="12"/>
  <c r="AL68" i="12" s="1"/>
  <c r="J116" i="12"/>
  <c r="K116" i="12" s="1"/>
  <c r="AL60" i="12"/>
  <c r="AN57" i="14"/>
  <c r="AK57" i="14"/>
  <c r="N57" i="14"/>
  <c r="T57" i="14"/>
  <c r="AI57" i="14"/>
  <c r="X57" i="14"/>
  <c r="D25" i="14"/>
  <c r="F105" i="14"/>
  <c r="AR25" i="14"/>
  <c r="B65" i="14"/>
  <c r="B30" i="14"/>
  <c r="F73" i="14" s="1"/>
  <c r="F82" i="14"/>
  <c r="F107" i="14"/>
  <c r="AR27" i="14"/>
  <c r="B67" i="14"/>
  <c r="D27" i="14"/>
  <c r="H106" i="13"/>
  <c r="AJ42" i="13"/>
  <c r="D42" i="13"/>
  <c r="D59" i="14"/>
  <c r="J107" i="14"/>
  <c r="AR59" i="14"/>
  <c r="I106" i="12"/>
  <c r="AJ50" i="12"/>
  <c r="C50" i="12"/>
  <c r="D50" i="12" s="1"/>
  <c r="H105" i="13"/>
  <c r="AJ41" i="13"/>
  <c r="H82" i="13"/>
  <c r="B46" i="13"/>
  <c r="H73" i="13" s="1"/>
  <c r="D41" i="13"/>
  <c r="AC51" i="8"/>
  <c r="N62" i="9"/>
  <c r="AB51" i="8"/>
  <c r="V51" i="8"/>
  <c r="D41" i="8"/>
  <c r="AD41" i="8" s="1"/>
  <c r="R25" i="8"/>
  <c r="Z69" i="9"/>
  <c r="Z62" i="9"/>
  <c r="W62" i="9"/>
  <c r="K82" i="8"/>
  <c r="E18" i="20" s="1"/>
  <c r="I105" i="14"/>
  <c r="AR49" i="14"/>
  <c r="I82" i="14"/>
  <c r="D49" i="14"/>
  <c r="B54" i="14"/>
  <c r="I73" i="14" s="1"/>
  <c r="J106" i="12"/>
  <c r="C58" i="12"/>
  <c r="AJ58" i="12"/>
  <c r="AJ62" i="12" s="1"/>
  <c r="D34" i="14"/>
  <c r="G106" i="14"/>
  <c r="AR34" i="14"/>
  <c r="D61" i="12"/>
  <c r="J82" i="14"/>
  <c r="B66" i="13"/>
  <c r="F106" i="13"/>
  <c r="AJ26" i="13"/>
  <c r="D26" i="13"/>
  <c r="D43" i="14"/>
  <c r="H107" i="14"/>
  <c r="AR43" i="14"/>
  <c r="AD69" i="9"/>
  <c r="AA51" i="8"/>
  <c r="AN61" i="14"/>
  <c r="AN69" i="14" s="1"/>
  <c r="AM61" i="14"/>
  <c r="AM69" i="14" s="1"/>
  <c r="AJ61" i="14"/>
  <c r="AJ69" i="14" s="1"/>
  <c r="S61" i="14"/>
  <c r="S69" i="14" s="1"/>
  <c r="V61" i="14"/>
  <c r="V69" i="14" s="1"/>
  <c r="AB61" i="14"/>
  <c r="AB69" i="14" s="1"/>
  <c r="K61" i="14"/>
  <c r="K69" i="14" s="1"/>
  <c r="N61" i="14"/>
  <c r="N69" i="14" s="1"/>
  <c r="AL61" i="14"/>
  <c r="AL69" i="14" s="1"/>
  <c r="T61" i="14"/>
  <c r="T69" i="14" s="1"/>
  <c r="AH61" i="14"/>
  <c r="AH69" i="14" s="1"/>
  <c r="AG61" i="14"/>
  <c r="AG69" i="14" s="1"/>
  <c r="AC61" i="14"/>
  <c r="AC69" i="14" s="1"/>
  <c r="Z61" i="14"/>
  <c r="Z69" i="14" s="1"/>
  <c r="W61" i="14"/>
  <c r="W69" i="14" s="1"/>
  <c r="X61" i="14"/>
  <c r="X69" i="14" s="1"/>
  <c r="U61" i="14"/>
  <c r="U69" i="14" s="1"/>
  <c r="O61" i="14"/>
  <c r="O69" i="14" s="1"/>
  <c r="M61" i="14"/>
  <c r="M69" i="14" s="1"/>
  <c r="AD61" i="14"/>
  <c r="AD69" i="14" s="1"/>
  <c r="D69" i="14"/>
  <c r="L61" i="14"/>
  <c r="L69" i="14" s="1"/>
  <c r="Y61" i="14"/>
  <c r="Y69" i="14" s="1"/>
  <c r="AA61" i="14"/>
  <c r="AA69" i="14" s="1"/>
  <c r="P61" i="14"/>
  <c r="P69" i="14" s="1"/>
  <c r="R61" i="14"/>
  <c r="R69" i="14" s="1"/>
  <c r="AI61" i="14"/>
  <c r="AI69" i="14" s="1"/>
  <c r="AE61" i="14"/>
  <c r="AE69" i="14" s="1"/>
  <c r="Q61" i="14"/>
  <c r="Q69" i="14" s="1"/>
  <c r="AF61" i="14"/>
  <c r="AF69" i="14" s="1"/>
  <c r="AK61" i="14"/>
  <c r="AK69" i="14" s="1"/>
  <c r="J61" i="14"/>
  <c r="F106" i="14"/>
  <c r="AR26" i="14"/>
  <c r="D26" i="14"/>
  <c r="B66" i="14"/>
  <c r="AJ34" i="12"/>
  <c r="G106" i="12"/>
  <c r="C34" i="12"/>
  <c r="D34" i="12" s="1"/>
  <c r="B62" i="13"/>
  <c r="J73" i="13" s="1"/>
  <c r="AR68" i="14"/>
  <c r="I51" i="8"/>
  <c r="AD51" i="8"/>
  <c r="X51" i="8"/>
  <c r="AE69" i="9"/>
  <c r="AE62" i="9"/>
  <c r="I84" i="8"/>
  <c r="G107" i="13"/>
  <c r="AJ35" i="13"/>
  <c r="D35" i="13"/>
  <c r="I105" i="13"/>
  <c r="AJ49" i="13"/>
  <c r="B54" i="13"/>
  <c r="I73" i="13" s="1"/>
  <c r="I82" i="13"/>
  <c r="D49" i="13"/>
  <c r="G105" i="14"/>
  <c r="AR33" i="14"/>
  <c r="G82" i="14"/>
  <c r="B38" i="14"/>
  <c r="G73" i="14" s="1"/>
  <c r="D33" i="14"/>
  <c r="AJ69" i="12"/>
  <c r="B62" i="14"/>
  <c r="J73" i="14" s="1"/>
  <c r="U68" i="9"/>
  <c r="X42" i="8"/>
  <c r="M42" i="8"/>
  <c r="S42" i="8"/>
  <c r="AE42" i="8"/>
  <c r="W42" i="8"/>
  <c r="AF42" i="8"/>
  <c r="L42" i="8"/>
  <c r="D66" i="8"/>
  <c r="K42" i="8"/>
  <c r="U42" i="8"/>
  <c r="R42" i="8"/>
  <c r="O42" i="8"/>
  <c r="AC42" i="8"/>
  <c r="J42" i="8"/>
  <c r="Y42" i="8"/>
  <c r="AD42" i="8"/>
  <c r="Q42" i="8"/>
  <c r="AB42" i="8"/>
  <c r="T42" i="8"/>
  <c r="N42" i="8"/>
  <c r="I42" i="8"/>
  <c r="P42" i="8"/>
  <c r="H42" i="8"/>
  <c r="H66" i="8" s="1"/>
  <c r="Z42" i="8"/>
  <c r="V42" i="8"/>
  <c r="AA42" i="8"/>
  <c r="AH60" i="9"/>
  <c r="AC25" i="8"/>
  <c r="Y25" i="8"/>
  <c r="AF25" i="8"/>
  <c r="D30" i="8"/>
  <c r="AA25" i="8"/>
  <c r="AD25" i="8"/>
  <c r="K25" i="8"/>
  <c r="P25" i="8"/>
  <c r="C54" i="8"/>
  <c r="I75" i="8" s="1"/>
  <c r="M25" i="8"/>
  <c r="I43" i="8"/>
  <c r="AD43" i="8"/>
  <c r="S25" i="8"/>
  <c r="AE43" i="8"/>
  <c r="P69" i="9"/>
  <c r="M67" i="9"/>
  <c r="U25" i="8"/>
  <c r="Z25" i="8"/>
  <c r="D49" i="8"/>
  <c r="AC49" i="8" s="1"/>
  <c r="L25" i="8"/>
  <c r="C46" i="8"/>
  <c r="H75" i="8" s="1"/>
  <c r="O25" i="8"/>
  <c r="J43" i="8"/>
  <c r="S43" i="8"/>
  <c r="E45" i="8"/>
  <c r="AB25" i="8"/>
  <c r="U43" i="8"/>
  <c r="V69" i="9"/>
  <c r="R69" i="9"/>
  <c r="P62" i="9"/>
  <c r="AA62" i="9"/>
  <c r="C66" i="8"/>
  <c r="F25" i="8"/>
  <c r="F65" i="8" s="1"/>
  <c r="G25" i="8"/>
  <c r="X69" i="9"/>
  <c r="F84" i="8"/>
  <c r="C30" i="8"/>
  <c r="W25" i="8"/>
  <c r="X43" i="8"/>
  <c r="AA43" i="8"/>
  <c r="Q43" i="8"/>
  <c r="H25" i="8"/>
  <c r="S69" i="9"/>
  <c r="C65" i="8"/>
  <c r="X25" i="8"/>
  <c r="AE25" i="8"/>
  <c r="J25" i="8"/>
  <c r="AA69" i="9"/>
  <c r="N68" i="9"/>
  <c r="U66" i="9"/>
  <c r="Y66" i="9"/>
  <c r="L66" i="9"/>
  <c r="V66" i="9"/>
  <c r="N66" i="9"/>
  <c r="R66" i="9"/>
  <c r="AF66" i="9"/>
  <c r="K66" i="9"/>
  <c r="Q66" i="9"/>
  <c r="W66" i="9"/>
  <c r="X66" i="9"/>
  <c r="AE66" i="9"/>
  <c r="S66" i="9"/>
  <c r="M66" i="9"/>
  <c r="R67" i="9"/>
  <c r="C69" i="8"/>
  <c r="H72" i="8"/>
  <c r="I22" i="8"/>
  <c r="AH37" i="8"/>
  <c r="AH58" i="8"/>
  <c r="D57" i="8"/>
  <c r="AA33" i="8"/>
  <c r="S33" i="8"/>
  <c r="K33" i="8"/>
  <c r="AC33" i="8"/>
  <c r="U33" i="8"/>
  <c r="M33" i="8"/>
  <c r="Y33" i="8"/>
  <c r="O33" i="8"/>
  <c r="X33" i="8"/>
  <c r="N33" i="8"/>
  <c r="W33" i="8"/>
  <c r="L33" i="8"/>
  <c r="AB33" i="8"/>
  <c r="Q33" i="8"/>
  <c r="G33" i="8"/>
  <c r="Z33" i="8"/>
  <c r="P33" i="8"/>
  <c r="H33" i="8"/>
  <c r="AD33" i="8"/>
  <c r="V33" i="8"/>
  <c r="AE33" i="8"/>
  <c r="T33" i="8"/>
  <c r="R33" i="8"/>
  <c r="J33" i="8"/>
  <c r="I33" i="8"/>
  <c r="AF33" i="8"/>
  <c r="AA50" i="8"/>
  <c r="S50" i="8"/>
  <c r="K50" i="8"/>
  <c r="Z50" i="8"/>
  <c r="R50" i="8"/>
  <c r="J50" i="8"/>
  <c r="Y50" i="8"/>
  <c r="Q50" i="8"/>
  <c r="I50" i="8"/>
  <c r="AC50" i="8"/>
  <c r="U50" i="8"/>
  <c r="M50" i="8"/>
  <c r="AB50" i="8"/>
  <c r="L50" i="8"/>
  <c r="X50" i="8"/>
  <c r="W50" i="8"/>
  <c r="AE50" i="8"/>
  <c r="O50" i="8"/>
  <c r="AF50" i="8"/>
  <c r="AD50" i="8"/>
  <c r="V50" i="8"/>
  <c r="N50" i="8"/>
  <c r="T50" i="8"/>
  <c r="P50" i="8"/>
  <c r="D59" i="8"/>
  <c r="K92" i="8"/>
  <c r="D68" i="8"/>
  <c r="Z28" i="8"/>
  <c r="R28" i="8"/>
  <c r="J28" i="8"/>
  <c r="AD28" i="8"/>
  <c r="L28" i="8"/>
  <c r="AC28" i="8"/>
  <c r="T28" i="8"/>
  <c r="K28" i="8"/>
  <c r="S28" i="8"/>
  <c r="AB28" i="8"/>
  <c r="I28" i="8"/>
  <c r="AF28" i="8"/>
  <c r="W28" i="8"/>
  <c r="N28" i="8"/>
  <c r="AE28" i="8"/>
  <c r="V28" i="8"/>
  <c r="M28" i="8"/>
  <c r="U28" i="8"/>
  <c r="Y28" i="8"/>
  <c r="X28" i="8"/>
  <c r="Q28" i="8"/>
  <c r="AA28" i="8"/>
  <c r="P28" i="8"/>
  <c r="O28" i="8"/>
  <c r="H28" i="8"/>
  <c r="G28" i="8"/>
  <c r="F28" i="8"/>
  <c r="Y27" i="8"/>
  <c r="Q27" i="8"/>
  <c r="I27" i="8"/>
  <c r="X27" i="8"/>
  <c r="O27" i="8"/>
  <c r="AF27" i="8"/>
  <c r="W27" i="8"/>
  <c r="N27" i="8"/>
  <c r="AE27" i="8"/>
  <c r="M27" i="8"/>
  <c r="V27" i="8"/>
  <c r="AA27" i="8"/>
  <c r="R27" i="8"/>
  <c r="H27" i="8"/>
  <c r="Z27" i="8"/>
  <c r="P27" i="8"/>
  <c r="G27" i="8"/>
  <c r="F27" i="8"/>
  <c r="S27" i="8"/>
  <c r="L27" i="8"/>
  <c r="J27" i="8"/>
  <c r="AB27" i="8"/>
  <c r="U27" i="8"/>
  <c r="T27" i="8"/>
  <c r="K27" i="8"/>
  <c r="AD27" i="8"/>
  <c r="AC27" i="8"/>
  <c r="AH45" i="8"/>
  <c r="AD49" i="8"/>
  <c r="N49" i="8"/>
  <c r="Q49" i="8"/>
  <c r="T49" i="8"/>
  <c r="AF49" i="8"/>
  <c r="AB49" i="8"/>
  <c r="AH53" i="8"/>
  <c r="E53" i="8"/>
  <c r="S35" i="8"/>
  <c r="T35" i="8"/>
  <c r="L35" i="8"/>
  <c r="I69" i="8"/>
  <c r="AE60" i="8"/>
  <c r="W60" i="8"/>
  <c r="O60" i="8"/>
  <c r="AD60" i="8"/>
  <c r="V60" i="8"/>
  <c r="N60" i="8"/>
  <c r="AC60" i="8"/>
  <c r="U60" i="8"/>
  <c r="M60" i="8"/>
  <c r="Y60" i="8"/>
  <c r="Q60" i="8"/>
  <c r="AA60" i="8"/>
  <c r="K60" i="8"/>
  <c r="Z60" i="8"/>
  <c r="J60" i="8"/>
  <c r="X60" i="8"/>
  <c r="AF60" i="8"/>
  <c r="P60" i="8"/>
  <c r="AB60" i="8"/>
  <c r="S60" i="8"/>
  <c r="T60" i="8"/>
  <c r="L60" i="8"/>
  <c r="R60" i="8"/>
  <c r="E37" i="8"/>
  <c r="Y36" i="8"/>
  <c r="Q36" i="8"/>
  <c r="I36" i="8"/>
  <c r="AA36" i="8"/>
  <c r="S36" i="8"/>
  <c r="K36" i="8"/>
  <c r="AE36" i="8"/>
  <c r="U36" i="8"/>
  <c r="J36" i="8"/>
  <c r="AD36" i="8"/>
  <c r="T36" i="8"/>
  <c r="H36" i="8"/>
  <c r="AC36" i="8"/>
  <c r="R36" i="8"/>
  <c r="G36" i="8"/>
  <c r="W36" i="8"/>
  <c r="M36" i="8"/>
  <c r="AF36" i="8"/>
  <c r="V36" i="8"/>
  <c r="L36" i="8"/>
  <c r="Z36" i="8"/>
  <c r="P36" i="8"/>
  <c r="AB36" i="8"/>
  <c r="O36" i="8"/>
  <c r="N36" i="8"/>
  <c r="X36" i="8"/>
  <c r="C62" i="8"/>
  <c r="J75" i="8" s="1"/>
  <c r="J84" i="8"/>
  <c r="C67" i="8"/>
  <c r="AH52" i="8"/>
  <c r="E52" i="8"/>
  <c r="E58" i="8"/>
  <c r="AE44" i="8"/>
  <c r="W44" i="8"/>
  <c r="O44" i="8"/>
  <c r="AD44" i="8"/>
  <c r="V44" i="8"/>
  <c r="N44" i="8"/>
  <c r="AC44" i="8"/>
  <c r="U44" i="8"/>
  <c r="M44" i="8"/>
  <c r="Y44" i="8"/>
  <c r="Q44" i="8"/>
  <c r="I44" i="8"/>
  <c r="Z44" i="8"/>
  <c r="J44" i="8"/>
  <c r="X44" i="8"/>
  <c r="H44" i="8"/>
  <c r="T44" i="8"/>
  <c r="AB44" i="8"/>
  <c r="L44" i="8"/>
  <c r="AA44" i="8"/>
  <c r="K44" i="8"/>
  <c r="P44" i="8"/>
  <c r="AF44" i="8"/>
  <c r="S44" i="8"/>
  <c r="R44" i="8"/>
  <c r="K73" i="8"/>
  <c r="U41" i="8"/>
  <c r="AA61" i="8"/>
  <c r="AA69" i="8" s="1"/>
  <c r="S61" i="8"/>
  <c r="S69" i="8" s="1"/>
  <c r="K61" i="8"/>
  <c r="K69" i="8" s="1"/>
  <c r="Z61" i="8"/>
  <c r="Z69" i="8" s="1"/>
  <c r="R61" i="8"/>
  <c r="R69" i="8" s="1"/>
  <c r="J61" i="8"/>
  <c r="J69" i="8" s="1"/>
  <c r="Y61" i="8"/>
  <c r="Y69" i="8" s="1"/>
  <c r="Q61" i="8"/>
  <c r="Q69" i="8" s="1"/>
  <c r="AC61" i="8"/>
  <c r="AC69" i="8" s="1"/>
  <c r="U61" i="8"/>
  <c r="U69" i="8" s="1"/>
  <c r="M61" i="8"/>
  <c r="M69" i="8" s="1"/>
  <c r="AE61" i="8"/>
  <c r="AE69" i="8" s="1"/>
  <c r="O61" i="8"/>
  <c r="O69" i="8" s="1"/>
  <c r="AD61" i="8"/>
  <c r="AD69" i="8" s="1"/>
  <c r="N61" i="8"/>
  <c r="N69" i="8" s="1"/>
  <c r="AB61" i="8"/>
  <c r="AB69" i="8" s="1"/>
  <c r="L61" i="8"/>
  <c r="L69" i="8" s="1"/>
  <c r="T61" i="8"/>
  <c r="T69" i="8" s="1"/>
  <c r="AF61" i="8"/>
  <c r="AF69" i="8" s="1"/>
  <c r="X61" i="8"/>
  <c r="X69" i="8" s="1"/>
  <c r="W61" i="8"/>
  <c r="W69" i="8" s="1"/>
  <c r="P61" i="8"/>
  <c r="P69" i="8" s="1"/>
  <c r="V61" i="8"/>
  <c r="V69" i="8" s="1"/>
  <c r="AH26" i="8"/>
  <c r="E26" i="8"/>
  <c r="F69" i="8"/>
  <c r="AH29" i="8"/>
  <c r="E29" i="8"/>
  <c r="D69" i="8"/>
  <c r="Z49" i="8" l="1"/>
  <c r="I49" i="8"/>
  <c r="O49" i="8"/>
  <c r="J110" i="12"/>
  <c r="J16" i="5"/>
  <c r="X66" i="8"/>
  <c r="S57" i="13"/>
  <c r="C18" i="5"/>
  <c r="C18" i="20"/>
  <c r="G18" i="20" s="1"/>
  <c r="AF57" i="13"/>
  <c r="J110" i="13"/>
  <c r="AB57" i="13"/>
  <c r="J115" i="12"/>
  <c r="H110" i="14"/>
  <c r="E16" i="19"/>
  <c r="U57" i="13"/>
  <c r="O57" i="13"/>
  <c r="AE57" i="13"/>
  <c r="M35" i="8"/>
  <c r="M38" i="8" s="1"/>
  <c r="AC66" i="8"/>
  <c r="AH57" i="14"/>
  <c r="AM57" i="14"/>
  <c r="N57" i="13"/>
  <c r="AC57" i="13"/>
  <c r="L57" i="13"/>
  <c r="AH34" i="8"/>
  <c r="M57" i="13"/>
  <c r="O35" i="8"/>
  <c r="O38" i="8" s="1"/>
  <c r="J30" i="8"/>
  <c r="AF57" i="14"/>
  <c r="Q57" i="13"/>
  <c r="Y57" i="13"/>
  <c r="AA57" i="13"/>
  <c r="AH51" i="8"/>
  <c r="AD57" i="13"/>
  <c r="Z57" i="13"/>
  <c r="AB66" i="8"/>
  <c r="J84" i="12"/>
  <c r="O57" i="14"/>
  <c r="T57" i="13"/>
  <c r="J57" i="13"/>
  <c r="X57" i="13"/>
  <c r="X41" i="8"/>
  <c r="X46" i="8" s="1"/>
  <c r="AC35" i="8"/>
  <c r="AC38" i="8" s="1"/>
  <c r="Y66" i="8"/>
  <c r="T66" i="8"/>
  <c r="AD54" i="8"/>
  <c r="P57" i="14"/>
  <c r="R57" i="14"/>
  <c r="D62" i="13"/>
  <c r="V57" i="13"/>
  <c r="M66" i="8"/>
  <c r="Q57" i="14"/>
  <c r="AA57" i="14"/>
  <c r="M57" i="14"/>
  <c r="E34" i="8"/>
  <c r="AB54" i="8"/>
  <c r="Y57" i="14"/>
  <c r="V57" i="14"/>
  <c r="AE57" i="14"/>
  <c r="AL57" i="14"/>
  <c r="AR62" i="14"/>
  <c r="AF54" i="8"/>
  <c r="AA66" i="8"/>
  <c r="K57" i="14"/>
  <c r="L57" i="14"/>
  <c r="J57" i="14"/>
  <c r="AS57" i="14" s="1"/>
  <c r="W57" i="14"/>
  <c r="J110" i="14"/>
  <c r="U66" i="8"/>
  <c r="AC57" i="14"/>
  <c r="S57" i="14"/>
  <c r="AB57" i="14"/>
  <c r="Z57" i="14"/>
  <c r="N66" i="8"/>
  <c r="AE66" i="8"/>
  <c r="AG57" i="14"/>
  <c r="AD57" i="14"/>
  <c r="AJ57" i="14"/>
  <c r="C36" i="11"/>
  <c r="AC59" i="12"/>
  <c r="M59" i="12"/>
  <c r="N59" i="12"/>
  <c r="AF59" i="12"/>
  <c r="Q59" i="12"/>
  <c r="S59" i="12"/>
  <c r="AD59" i="12"/>
  <c r="L59" i="12"/>
  <c r="Y59" i="12"/>
  <c r="X59" i="12"/>
  <c r="W59" i="12"/>
  <c r="J59" i="12"/>
  <c r="AK59" i="12" s="1"/>
  <c r="O59" i="12"/>
  <c r="U59" i="12"/>
  <c r="R59" i="12"/>
  <c r="V59" i="12"/>
  <c r="Z59" i="12"/>
  <c r="T59" i="12"/>
  <c r="AE59" i="12"/>
  <c r="K59" i="12"/>
  <c r="AB59" i="12"/>
  <c r="AA59" i="12"/>
  <c r="I110" i="12"/>
  <c r="I111" i="12" s="1"/>
  <c r="O66" i="8"/>
  <c r="AE41" i="8"/>
  <c r="AE46" i="8" s="1"/>
  <c r="AF41" i="8"/>
  <c r="I41" i="8"/>
  <c r="I65" i="8" s="1"/>
  <c r="D46" i="8"/>
  <c r="N35" i="8"/>
  <c r="N38" i="8" s="1"/>
  <c r="I35" i="8"/>
  <c r="I67" i="8" s="1"/>
  <c r="Q66" i="8"/>
  <c r="G110" i="14"/>
  <c r="G111" i="14" s="1"/>
  <c r="K106" i="13"/>
  <c r="D58" i="12"/>
  <c r="D62" i="12" s="1"/>
  <c r="I110" i="14"/>
  <c r="I111" i="14" s="1"/>
  <c r="D62" i="14"/>
  <c r="D65" i="8"/>
  <c r="W41" i="8"/>
  <c r="W46" i="8" s="1"/>
  <c r="U35" i="8"/>
  <c r="U38" i="8" s="1"/>
  <c r="V66" i="8"/>
  <c r="R66" i="8"/>
  <c r="C62" i="12"/>
  <c r="R41" i="8"/>
  <c r="R46" i="8" s="1"/>
  <c r="L41" i="8"/>
  <c r="L46" i="8" s="1"/>
  <c r="AE35" i="8"/>
  <c r="AE38" i="8" s="1"/>
  <c r="N30" i="8"/>
  <c r="M41" i="8"/>
  <c r="AF35" i="8"/>
  <c r="AF38" i="8" s="1"/>
  <c r="H30" i="8"/>
  <c r="K35" i="8"/>
  <c r="T30" i="8"/>
  <c r="T41" i="8"/>
  <c r="T46" i="8" s="1"/>
  <c r="H41" i="8"/>
  <c r="H65" i="8" s="1"/>
  <c r="AB35" i="8"/>
  <c r="AB38" i="8" s="1"/>
  <c r="K66" i="8"/>
  <c r="O50" i="12"/>
  <c r="M50" i="12"/>
  <c r="N50" i="12"/>
  <c r="AB50" i="12"/>
  <c r="U50" i="12"/>
  <c r="R50" i="12"/>
  <c r="J50" i="12"/>
  <c r="Z50" i="12"/>
  <c r="AD50" i="12"/>
  <c r="AF50" i="12"/>
  <c r="AE50" i="12"/>
  <c r="X50" i="12"/>
  <c r="S50" i="12"/>
  <c r="V50" i="12"/>
  <c r="P50" i="12"/>
  <c r="L50" i="12"/>
  <c r="I50" i="12"/>
  <c r="Q50" i="12"/>
  <c r="AC50" i="12"/>
  <c r="Y50" i="12"/>
  <c r="AA50" i="12"/>
  <c r="K50" i="12"/>
  <c r="W50" i="12"/>
  <c r="T50" i="12"/>
  <c r="AC41" i="12"/>
  <c r="L41" i="12"/>
  <c r="W41" i="12"/>
  <c r="U41" i="12"/>
  <c r="S41" i="12"/>
  <c r="AA41" i="12"/>
  <c r="N41" i="12"/>
  <c r="Q41" i="12"/>
  <c r="R41" i="12"/>
  <c r="I41" i="12"/>
  <c r="J41" i="12"/>
  <c r="M41" i="12"/>
  <c r="AE41" i="12"/>
  <c r="D46" i="12"/>
  <c r="X41" i="12"/>
  <c r="AF41" i="12"/>
  <c r="Y41" i="12"/>
  <c r="AB41" i="12"/>
  <c r="K41" i="12"/>
  <c r="H41" i="12"/>
  <c r="AD41" i="12"/>
  <c r="P41" i="12"/>
  <c r="T41" i="12"/>
  <c r="Z41" i="12"/>
  <c r="O41" i="12"/>
  <c r="V41" i="12"/>
  <c r="AF43" i="12"/>
  <c r="Z43" i="12"/>
  <c r="S43" i="12"/>
  <c r="H43" i="12"/>
  <c r="V43" i="12"/>
  <c r="U43" i="12"/>
  <c r="I43" i="12"/>
  <c r="Q43" i="12"/>
  <c r="AB43" i="12"/>
  <c r="T43" i="12"/>
  <c r="X43" i="12"/>
  <c r="R43" i="12"/>
  <c r="M43" i="12"/>
  <c r="K43" i="12"/>
  <c r="J43" i="12"/>
  <c r="AD43" i="12"/>
  <c r="AE43" i="12"/>
  <c r="AC43" i="12"/>
  <c r="Y43" i="12"/>
  <c r="O43" i="12"/>
  <c r="L43" i="12"/>
  <c r="AA43" i="12"/>
  <c r="W43" i="12"/>
  <c r="N43" i="12"/>
  <c r="P43" i="12"/>
  <c r="N34" i="12"/>
  <c r="AE34" i="12"/>
  <c r="AD34" i="12"/>
  <c r="R34" i="12"/>
  <c r="X34" i="12"/>
  <c r="L34" i="12"/>
  <c r="AB34" i="12"/>
  <c r="AF34" i="12"/>
  <c r="K34" i="12"/>
  <c r="Q34" i="12"/>
  <c r="AC34" i="12"/>
  <c r="I34" i="12"/>
  <c r="Z34" i="12"/>
  <c r="AA34" i="12"/>
  <c r="Y34" i="12"/>
  <c r="P34" i="12"/>
  <c r="O34" i="12"/>
  <c r="T34" i="12"/>
  <c r="G34" i="12"/>
  <c r="J34" i="12"/>
  <c r="H34" i="12"/>
  <c r="U34" i="12"/>
  <c r="W34" i="12"/>
  <c r="M34" i="12"/>
  <c r="V34" i="12"/>
  <c r="S34" i="12"/>
  <c r="J111" i="14"/>
  <c r="AE42" i="12"/>
  <c r="J42" i="12"/>
  <c r="AC42" i="12"/>
  <c r="N42" i="12"/>
  <c r="AD42" i="12"/>
  <c r="X42" i="12"/>
  <c r="Q42" i="12"/>
  <c r="AB42" i="12"/>
  <c r="T42" i="12"/>
  <c r="W42" i="12"/>
  <c r="K42" i="12"/>
  <c r="U42" i="12"/>
  <c r="AF42" i="12"/>
  <c r="M42" i="12"/>
  <c r="Y42" i="12"/>
  <c r="H42" i="12"/>
  <c r="S42" i="12"/>
  <c r="L42" i="12"/>
  <c r="O42" i="12"/>
  <c r="AA42" i="12"/>
  <c r="Z42" i="12"/>
  <c r="V42" i="12"/>
  <c r="P42" i="12"/>
  <c r="R42" i="12"/>
  <c r="I42" i="12"/>
  <c r="P49" i="13"/>
  <c r="AF49" i="13"/>
  <c r="N49" i="13"/>
  <c r="R49" i="13"/>
  <c r="X49" i="13"/>
  <c r="W49" i="13"/>
  <c r="M49" i="13"/>
  <c r="AA49" i="13"/>
  <c r="L49" i="13"/>
  <c r="AD49" i="13"/>
  <c r="I49" i="13"/>
  <c r="O49" i="13"/>
  <c r="V49" i="13"/>
  <c r="AB49" i="13"/>
  <c r="Z49" i="13"/>
  <c r="J49" i="13"/>
  <c r="AE49" i="13"/>
  <c r="D54" i="13"/>
  <c r="Y49" i="13"/>
  <c r="T49" i="13"/>
  <c r="Q49" i="13"/>
  <c r="S49" i="13"/>
  <c r="K49" i="13"/>
  <c r="AC49" i="13"/>
  <c r="U49" i="13"/>
  <c r="AJ46" i="12"/>
  <c r="H111" i="14"/>
  <c r="T54" i="8"/>
  <c r="W66" i="8"/>
  <c r="G65" i="8"/>
  <c r="L66" i="8"/>
  <c r="AR38" i="14"/>
  <c r="L35" i="13"/>
  <c r="V35" i="13"/>
  <c r="Z35" i="13"/>
  <c r="AF35" i="13"/>
  <c r="O35" i="13"/>
  <c r="U35" i="13"/>
  <c r="AA35" i="13"/>
  <c r="N35" i="13"/>
  <c r="X35" i="13"/>
  <c r="K35" i="13"/>
  <c r="S35" i="13"/>
  <c r="AE35" i="13"/>
  <c r="H35" i="13"/>
  <c r="R35" i="13"/>
  <c r="AB35" i="13"/>
  <c r="I35" i="13"/>
  <c r="AC35" i="13"/>
  <c r="G35" i="13"/>
  <c r="M35" i="13"/>
  <c r="AD35" i="13"/>
  <c r="T35" i="13"/>
  <c r="Y35" i="13"/>
  <c r="Q35" i="13"/>
  <c r="P35" i="13"/>
  <c r="J35" i="13"/>
  <c r="W35" i="13"/>
  <c r="AN59" i="14"/>
  <c r="AM59" i="14"/>
  <c r="AH59" i="14"/>
  <c r="U59" i="14"/>
  <c r="Z59" i="14"/>
  <c r="T59" i="14"/>
  <c r="AJ59" i="14"/>
  <c r="AE59" i="14"/>
  <c r="M59" i="14"/>
  <c r="R59" i="14"/>
  <c r="AL59" i="14"/>
  <c r="Y59" i="14"/>
  <c r="AK59" i="14"/>
  <c r="W59" i="14"/>
  <c r="AB59" i="14"/>
  <c r="J59" i="14"/>
  <c r="O59" i="14"/>
  <c r="AF59" i="14"/>
  <c r="N59" i="14"/>
  <c r="S59" i="14"/>
  <c r="AI59" i="14"/>
  <c r="K59" i="14"/>
  <c r="P59" i="14"/>
  <c r="AC59" i="14"/>
  <c r="AG59" i="14"/>
  <c r="Q59" i="14"/>
  <c r="X59" i="14"/>
  <c r="AD59" i="14"/>
  <c r="V59" i="14"/>
  <c r="L59" i="14"/>
  <c r="AA59" i="14"/>
  <c r="AA25" i="14"/>
  <c r="I25" i="14"/>
  <c r="J25" i="14"/>
  <c r="P25" i="14"/>
  <c r="Q25" i="14"/>
  <c r="L25" i="14"/>
  <c r="O25" i="14"/>
  <c r="V25" i="14"/>
  <c r="G25" i="14"/>
  <c r="Y25" i="14"/>
  <c r="T25" i="14"/>
  <c r="K25" i="14"/>
  <c r="U25" i="14"/>
  <c r="H25" i="14"/>
  <c r="X25" i="14"/>
  <c r="Z25" i="14"/>
  <c r="S25" i="14"/>
  <c r="M25" i="14"/>
  <c r="F25" i="14"/>
  <c r="W25" i="14"/>
  <c r="N25" i="14"/>
  <c r="R25" i="14"/>
  <c r="D30" i="14"/>
  <c r="D65" i="14"/>
  <c r="J111" i="13"/>
  <c r="K106" i="14"/>
  <c r="AJ67" i="13"/>
  <c r="K105" i="12"/>
  <c r="F110" i="12"/>
  <c r="AN35" i="14"/>
  <c r="AM35" i="14"/>
  <c r="AH35" i="14"/>
  <c r="S35" i="14"/>
  <c r="M35" i="14"/>
  <c r="Y35" i="14"/>
  <c r="T35" i="14"/>
  <c r="AD35" i="14"/>
  <c r="AJ35" i="14"/>
  <c r="K35" i="14"/>
  <c r="W35" i="14"/>
  <c r="R35" i="14"/>
  <c r="AG35" i="14"/>
  <c r="L35" i="14"/>
  <c r="V35" i="14"/>
  <c r="AL35" i="14"/>
  <c r="AF35" i="14"/>
  <c r="Q35" i="14"/>
  <c r="Z35" i="14"/>
  <c r="N35" i="14"/>
  <c r="G35" i="14"/>
  <c r="U35" i="14"/>
  <c r="AE35" i="14"/>
  <c r="P35" i="14"/>
  <c r="AC35" i="14"/>
  <c r="AK35" i="14"/>
  <c r="I35" i="14"/>
  <c r="AI35" i="14"/>
  <c r="O35" i="14"/>
  <c r="AA35" i="14"/>
  <c r="AB35" i="14"/>
  <c r="J35" i="14"/>
  <c r="X35" i="14"/>
  <c r="H35" i="14"/>
  <c r="I115" i="12"/>
  <c r="AL51" i="12"/>
  <c r="AC41" i="8"/>
  <c r="AC46" i="8" s="1"/>
  <c r="AB41" i="8"/>
  <c r="AB46" i="8" s="1"/>
  <c r="P41" i="8"/>
  <c r="G18" i="5"/>
  <c r="Z35" i="8"/>
  <c r="Z38" i="8" s="1"/>
  <c r="AD35" i="8"/>
  <c r="H35" i="8"/>
  <c r="H38" i="8" s="1"/>
  <c r="W35" i="8"/>
  <c r="W38" i="8" s="1"/>
  <c r="R49" i="8"/>
  <c r="R54" i="8" s="1"/>
  <c r="X49" i="8"/>
  <c r="X54" i="8" s="1"/>
  <c r="V49" i="8"/>
  <c r="V54" i="8" s="1"/>
  <c r="K30" i="8"/>
  <c r="G67" i="8"/>
  <c r="AE30" i="8"/>
  <c r="F30" i="8"/>
  <c r="E43" i="8"/>
  <c r="AF30" i="8"/>
  <c r="J66" i="8"/>
  <c r="AF66" i="8"/>
  <c r="AR66" i="14"/>
  <c r="AJ66" i="13"/>
  <c r="X41" i="13"/>
  <c r="M41" i="13"/>
  <c r="L41" i="13"/>
  <c r="Q41" i="13"/>
  <c r="P41" i="13"/>
  <c r="Z41" i="13"/>
  <c r="D46" i="13"/>
  <c r="H41" i="13"/>
  <c r="R41" i="13"/>
  <c r="K41" i="13"/>
  <c r="AC41" i="13"/>
  <c r="AA41" i="13"/>
  <c r="V41" i="13"/>
  <c r="J41" i="13"/>
  <c r="AD41" i="13"/>
  <c r="N41" i="13"/>
  <c r="O41" i="13"/>
  <c r="S41" i="13"/>
  <c r="AF41" i="13"/>
  <c r="U41" i="13"/>
  <c r="AE41" i="13"/>
  <c r="AB41" i="13"/>
  <c r="W41" i="13"/>
  <c r="Y41" i="13"/>
  <c r="I41" i="13"/>
  <c r="T41" i="13"/>
  <c r="AN42" i="14"/>
  <c r="AM42" i="14"/>
  <c r="AK42" i="14"/>
  <c r="AF42" i="14"/>
  <c r="Z42" i="14"/>
  <c r="AH42" i="14"/>
  <c r="R42" i="14"/>
  <c r="AC42" i="14"/>
  <c r="X42" i="14"/>
  <c r="J42" i="14"/>
  <c r="Q42" i="14"/>
  <c r="M42" i="14"/>
  <c r="U42" i="14"/>
  <c r="P42" i="14"/>
  <c r="I42" i="14"/>
  <c r="AE42" i="14"/>
  <c r="V42" i="14"/>
  <c r="T42" i="14"/>
  <c r="K42" i="14"/>
  <c r="AI42" i="14"/>
  <c r="H42" i="14"/>
  <c r="N42" i="14"/>
  <c r="L42" i="14"/>
  <c r="Y42" i="14"/>
  <c r="S42" i="14"/>
  <c r="AJ42" i="14"/>
  <c r="AA42" i="14"/>
  <c r="AG42" i="14"/>
  <c r="AB42" i="14"/>
  <c r="AL42" i="14"/>
  <c r="O42" i="14"/>
  <c r="W42" i="14"/>
  <c r="AD42" i="14"/>
  <c r="H110" i="12"/>
  <c r="AR46" i="14"/>
  <c r="Q27" i="13"/>
  <c r="G27" i="13"/>
  <c r="Z27" i="13"/>
  <c r="AA27" i="13"/>
  <c r="AF27" i="13"/>
  <c r="AD27" i="13"/>
  <c r="R27" i="13"/>
  <c r="K27" i="13"/>
  <c r="F27" i="13"/>
  <c r="Y27" i="13"/>
  <c r="L27" i="13"/>
  <c r="X27" i="13"/>
  <c r="N27" i="13"/>
  <c r="J27" i="13"/>
  <c r="P27" i="13"/>
  <c r="W27" i="13"/>
  <c r="U27" i="13"/>
  <c r="S27" i="13"/>
  <c r="V27" i="13"/>
  <c r="H27" i="13"/>
  <c r="AC27" i="13"/>
  <c r="T27" i="13"/>
  <c r="I27" i="13"/>
  <c r="AB27" i="13"/>
  <c r="M27" i="13"/>
  <c r="AE27" i="13"/>
  <c r="O27" i="13"/>
  <c r="D67" i="13"/>
  <c r="T43" i="13"/>
  <c r="AD43" i="13"/>
  <c r="Z43" i="13"/>
  <c r="L43" i="13"/>
  <c r="V43" i="13"/>
  <c r="X43" i="13"/>
  <c r="AA43" i="13"/>
  <c r="N43" i="13"/>
  <c r="H43" i="13"/>
  <c r="Y43" i="13"/>
  <c r="J43" i="13"/>
  <c r="AF43" i="13"/>
  <c r="AB43" i="13"/>
  <c r="M43" i="13"/>
  <c r="K43" i="13"/>
  <c r="S43" i="13"/>
  <c r="W43" i="13"/>
  <c r="R43" i="13"/>
  <c r="AE43" i="13"/>
  <c r="O43" i="13"/>
  <c r="Q43" i="13"/>
  <c r="I43" i="13"/>
  <c r="U43" i="13"/>
  <c r="AC43" i="13"/>
  <c r="P43" i="13"/>
  <c r="AL25" i="12"/>
  <c r="F113" i="12"/>
  <c r="C30" i="12"/>
  <c r="C65" i="12"/>
  <c r="K107" i="13"/>
  <c r="AD51" i="13"/>
  <c r="X51" i="13"/>
  <c r="M51" i="13"/>
  <c r="V51" i="13"/>
  <c r="J51" i="13"/>
  <c r="N51" i="13"/>
  <c r="U51" i="13"/>
  <c r="AC51" i="13"/>
  <c r="W51" i="13"/>
  <c r="Q51" i="13"/>
  <c r="S51" i="13"/>
  <c r="Y51" i="13"/>
  <c r="AF51" i="13"/>
  <c r="I51" i="13"/>
  <c r="R51" i="13"/>
  <c r="AB51" i="13"/>
  <c r="K51" i="13"/>
  <c r="O51" i="13"/>
  <c r="Z51" i="13"/>
  <c r="T51" i="13"/>
  <c r="AA51" i="13"/>
  <c r="L51" i="13"/>
  <c r="AE51" i="13"/>
  <c r="P51" i="13"/>
  <c r="AJ65" i="13"/>
  <c r="B70" i="13"/>
  <c r="B71" i="13" s="1"/>
  <c r="C23" i="11"/>
  <c r="G23" i="11" s="1"/>
  <c r="AJ26" i="14"/>
  <c r="W26" i="14"/>
  <c r="L26" i="14"/>
  <c r="R26" i="14"/>
  <c r="AF26" i="14"/>
  <c r="N26" i="14"/>
  <c r="T26" i="14"/>
  <c r="J26" i="14"/>
  <c r="AE26" i="14"/>
  <c r="F26" i="14"/>
  <c r="K26" i="14"/>
  <c r="Z26" i="14"/>
  <c r="AH26" i="14"/>
  <c r="AA26" i="14"/>
  <c r="Q26" i="14"/>
  <c r="AD26" i="14"/>
  <c r="O26" i="14"/>
  <c r="V26" i="14"/>
  <c r="P26" i="14"/>
  <c r="G26" i="14"/>
  <c r="M26" i="14"/>
  <c r="H26" i="14"/>
  <c r="D66" i="14"/>
  <c r="X26" i="14"/>
  <c r="AI26" i="14"/>
  <c r="S26" i="14"/>
  <c r="I26" i="14"/>
  <c r="AB26" i="14"/>
  <c r="AC26" i="14"/>
  <c r="AG26" i="14"/>
  <c r="Y26" i="14"/>
  <c r="U26" i="14"/>
  <c r="AN34" i="14"/>
  <c r="AM34" i="14"/>
  <c r="AL34" i="14"/>
  <c r="AK34" i="14"/>
  <c r="N34" i="14"/>
  <c r="V34" i="14"/>
  <c r="L34" i="14"/>
  <c r="AJ34" i="14"/>
  <c r="AA34" i="14"/>
  <c r="Z34" i="14"/>
  <c r="AB34" i="14"/>
  <c r="Y34" i="14"/>
  <c r="AI34" i="14"/>
  <c r="S34" i="14"/>
  <c r="I34" i="14"/>
  <c r="R34" i="14"/>
  <c r="T34" i="14"/>
  <c r="AE34" i="14"/>
  <c r="J34" i="14"/>
  <c r="AH34" i="14"/>
  <c r="AC34" i="14"/>
  <c r="H34" i="14"/>
  <c r="U34" i="14"/>
  <c r="AG34" i="14"/>
  <c r="K34" i="14"/>
  <c r="G34" i="14"/>
  <c r="O34" i="14"/>
  <c r="W34" i="14"/>
  <c r="X34" i="14"/>
  <c r="P34" i="14"/>
  <c r="M34" i="14"/>
  <c r="AF34" i="14"/>
  <c r="AD34" i="14"/>
  <c r="Q34" i="14"/>
  <c r="I114" i="12"/>
  <c r="AL50" i="12"/>
  <c r="L50" i="13"/>
  <c r="M50" i="13"/>
  <c r="R50" i="13"/>
  <c r="AA50" i="13"/>
  <c r="X50" i="13"/>
  <c r="O50" i="13"/>
  <c r="S50" i="13"/>
  <c r="J50" i="13"/>
  <c r="I50" i="13"/>
  <c r="V50" i="13"/>
  <c r="P50" i="13"/>
  <c r="AF50" i="13"/>
  <c r="AC50" i="13"/>
  <c r="Q50" i="13"/>
  <c r="AB50" i="13"/>
  <c r="W50" i="13"/>
  <c r="T50" i="13"/>
  <c r="N50" i="13"/>
  <c r="Y50" i="13"/>
  <c r="AD50" i="13"/>
  <c r="U50" i="13"/>
  <c r="AE50" i="13"/>
  <c r="Z50" i="13"/>
  <c r="K50" i="13"/>
  <c r="K82" i="12"/>
  <c r="AR30" i="14"/>
  <c r="K82" i="14"/>
  <c r="AA26" i="12"/>
  <c r="L26" i="12"/>
  <c r="AB26" i="12"/>
  <c r="N26" i="12"/>
  <c r="S26" i="12"/>
  <c r="AD26" i="12"/>
  <c r="AC26" i="12"/>
  <c r="W26" i="12"/>
  <c r="K26" i="12"/>
  <c r="T26" i="12"/>
  <c r="R26" i="12"/>
  <c r="M26" i="12"/>
  <c r="AF26" i="12"/>
  <c r="J26" i="12"/>
  <c r="O26" i="12"/>
  <c r="Y26" i="12"/>
  <c r="G26" i="12"/>
  <c r="Q26" i="12"/>
  <c r="F26" i="12"/>
  <c r="X26" i="12"/>
  <c r="AE26" i="12"/>
  <c r="I26" i="12"/>
  <c r="Z26" i="12"/>
  <c r="V26" i="12"/>
  <c r="U26" i="12"/>
  <c r="H26" i="12"/>
  <c r="P26" i="12"/>
  <c r="K73" i="13"/>
  <c r="Y49" i="8"/>
  <c r="Y54" i="8" s="1"/>
  <c r="W49" i="8"/>
  <c r="W54" i="8" s="1"/>
  <c r="K73" i="14"/>
  <c r="C25" i="11"/>
  <c r="G25" i="11" s="1"/>
  <c r="L25" i="12"/>
  <c r="AB25" i="12"/>
  <c r="X25" i="12"/>
  <c r="AA25" i="12"/>
  <c r="AD25" i="12"/>
  <c r="AC25" i="12"/>
  <c r="N25" i="12"/>
  <c r="S25" i="12"/>
  <c r="T25" i="12"/>
  <c r="R25" i="12"/>
  <c r="M25" i="12"/>
  <c r="AF25" i="12"/>
  <c r="J25" i="12"/>
  <c r="O25" i="12"/>
  <c r="K25" i="12"/>
  <c r="H25" i="12"/>
  <c r="F25" i="12"/>
  <c r="P25" i="12"/>
  <c r="Y25" i="12"/>
  <c r="G25" i="12"/>
  <c r="V25" i="12"/>
  <c r="Q25" i="12"/>
  <c r="Z25" i="12"/>
  <c r="W25" i="12"/>
  <c r="AE25" i="12"/>
  <c r="U25" i="12"/>
  <c r="I25" i="12"/>
  <c r="D30" i="12"/>
  <c r="G110" i="12"/>
  <c r="K41" i="8"/>
  <c r="Y41" i="8"/>
  <c r="N41" i="8"/>
  <c r="N46" i="8" s="1"/>
  <c r="V35" i="8"/>
  <c r="V38" i="8" s="1"/>
  <c r="P35" i="8"/>
  <c r="P38" i="8" s="1"/>
  <c r="Q35" i="8"/>
  <c r="L49" i="8"/>
  <c r="L54" i="8" s="1"/>
  <c r="K49" i="8"/>
  <c r="K54" i="8" s="1"/>
  <c r="M49" i="8"/>
  <c r="AE49" i="8"/>
  <c r="AE54" i="8" s="1"/>
  <c r="AN33" i="14"/>
  <c r="AM33" i="14"/>
  <c r="V33" i="14"/>
  <c r="O33" i="14"/>
  <c r="K33" i="14"/>
  <c r="N33" i="14"/>
  <c r="Y33" i="14"/>
  <c r="T33" i="14"/>
  <c r="AL33" i="14"/>
  <c r="D38" i="14"/>
  <c r="M33" i="14"/>
  <c r="AC33" i="14"/>
  <c r="P33" i="14"/>
  <c r="AE33" i="14"/>
  <c r="W33" i="14"/>
  <c r="R33" i="14"/>
  <c r="AK33" i="14"/>
  <c r="J33" i="14"/>
  <c r="L33" i="14"/>
  <c r="X33" i="14"/>
  <c r="G33" i="14"/>
  <c r="H33" i="14"/>
  <c r="Q33" i="14"/>
  <c r="I33" i="14"/>
  <c r="AB33" i="14"/>
  <c r="S33" i="14"/>
  <c r="AA33" i="14"/>
  <c r="AD33" i="14"/>
  <c r="Z33" i="14"/>
  <c r="U33" i="14"/>
  <c r="J118" i="14"/>
  <c r="K118" i="14" s="1"/>
  <c r="AS61" i="14"/>
  <c r="AP61" i="14"/>
  <c r="AP69" i="14" s="1"/>
  <c r="J69" i="14"/>
  <c r="E61" i="14"/>
  <c r="X61" i="12"/>
  <c r="X69" i="12" s="1"/>
  <c r="N61" i="12"/>
  <c r="N69" i="12" s="1"/>
  <c r="W61" i="12"/>
  <c r="W69" i="12" s="1"/>
  <c r="Y61" i="12"/>
  <c r="Y69" i="12" s="1"/>
  <c r="U61" i="12"/>
  <c r="U69" i="12" s="1"/>
  <c r="S61" i="12"/>
  <c r="S69" i="12" s="1"/>
  <c r="P61" i="12"/>
  <c r="P69" i="12" s="1"/>
  <c r="M61" i="12"/>
  <c r="M69" i="12" s="1"/>
  <c r="Q61" i="12"/>
  <c r="Q69" i="12" s="1"/>
  <c r="L61" i="12"/>
  <c r="L69" i="12" s="1"/>
  <c r="AB61" i="12"/>
  <c r="AB69" i="12" s="1"/>
  <c r="K61" i="12"/>
  <c r="K69" i="12" s="1"/>
  <c r="D69" i="12"/>
  <c r="AA61" i="12"/>
  <c r="AA69" i="12" s="1"/>
  <c r="J61" i="12"/>
  <c r="AF61" i="12"/>
  <c r="AF69" i="12" s="1"/>
  <c r="T61" i="12"/>
  <c r="T69" i="12" s="1"/>
  <c r="V61" i="12"/>
  <c r="V69" i="12" s="1"/>
  <c r="O61" i="12"/>
  <c r="O69" i="12" s="1"/>
  <c r="AD61" i="12"/>
  <c r="AD69" i="12" s="1"/>
  <c r="Z61" i="12"/>
  <c r="Z69" i="12" s="1"/>
  <c r="AC61" i="12"/>
  <c r="AC69" i="12" s="1"/>
  <c r="R61" i="12"/>
  <c r="R69" i="12" s="1"/>
  <c r="AE61" i="12"/>
  <c r="AE69" i="12" s="1"/>
  <c r="AR65" i="14"/>
  <c r="B70" i="14"/>
  <c r="B71" i="14" s="1"/>
  <c r="AK57" i="13"/>
  <c r="C24" i="11"/>
  <c r="G24" i="11" s="1"/>
  <c r="AM51" i="14"/>
  <c r="AN51" i="14"/>
  <c r="AF51" i="14"/>
  <c r="S51" i="14"/>
  <c r="AD51" i="14"/>
  <c r="V51" i="14"/>
  <c r="X51" i="14"/>
  <c r="K51" i="14"/>
  <c r="L51" i="14"/>
  <c r="P51" i="14"/>
  <c r="AH51" i="14"/>
  <c r="AJ51" i="14"/>
  <c r="AL51" i="14"/>
  <c r="AG51" i="14"/>
  <c r="O51" i="14"/>
  <c r="T51" i="14"/>
  <c r="AC51" i="14"/>
  <c r="AA51" i="14"/>
  <c r="AB51" i="14"/>
  <c r="R51" i="14"/>
  <c r="Z51" i="14"/>
  <c r="AE51" i="14"/>
  <c r="M51" i="14"/>
  <c r="W51" i="14"/>
  <c r="U51" i="14"/>
  <c r="Y51" i="14"/>
  <c r="AI51" i="14"/>
  <c r="AK51" i="14"/>
  <c r="N51" i="14"/>
  <c r="Q51" i="14"/>
  <c r="I51" i="14"/>
  <c r="J51" i="14"/>
  <c r="AJ65" i="12"/>
  <c r="B70" i="12"/>
  <c r="B71" i="12" s="1"/>
  <c r="AL35" i="12"/>
  <c r="G115" i="12"/>
  <c r="K107" i="12"/>
  <c r="AJ30" i="13"/>
  <c r="AN49" i="14"/>
  <c r="AM49" i="14"/>
  <c r="AL49" i="14"/>
  <c r="X49" i="14"/>
  <c r="K49" i="14"/>
  <c r="T49" i="14"/>
  <c r="P49" i="14"/>
  <c r="Z49" i="14"/>
  <c r="M49" i="14"/>
  <c r="D54" i="14"/>
  <c r="AE49" i="14"/>
  <c r="J49" i="14"/>
  <c r="L49" i="14"/>
  <c r="I49" i="14"/>
  <c r="Y49" i="14"/>
  <c r="AI49" i="14"/>
  <c r="AB49" i="14"/>
  <c r="AD49" i="14"/>
  <c r="W49" i="14"/>
  <c r="AH49" i="14"/>
  <c r="AA49" i="14"/>
  <c r="O49" i="14"/>
  <c r="R49" i="14"/>
  <c r="N49" i="14"/>
  <c r="AG49" i="14"/>
  <c r="AJ49" i="14"/>
  <c r="Q49" i="14"/>
  <c r="AK49" i="14"/>
  <c r="S49" i="14"/>
  <c r="AF49" i="14"/>
  <c r="V49" i="14"/>
  <c r="U49" i="14"/>
  <c r="AC49" i="14"/>
  <c r="AJ46" i="13"/>
  <c r="AF49" i="12"/>
  <c r="Z49" i="12"/>
  <c r="K49" i="12"/>
  <c r="J49" i="12"/>
  <c r="T49" i="12"/>
  <c r="AB49" i="12"/>
  <c r="M49" i="12"/>
  <c r="AD49" i="12"/>
  <c r="U49" i="12"/>
  <c r="W49" i="12"/>
  <c r="S49" i="12"/>
  <c r="AE49" i="12"/>
  <c r="V49" i="12"/>
  <c r="Y49" i="12"/>
  <c r="P49" i="12"/>
  <c r="R49" i="12"/>
  <c r="I49" i="12"/>
  <c r="AC49" i="12"/>
  <c r="L49" i="12"/>
  <c r="O49" i="12"/>
  <c r="Q49" i="12"/>
  <c r="AA49" i="12"/>
  <c r="X49" i="12"/>
  <c r="N49" i="12"/>
  <c r="AL41" i="12"/>
  <c r="H113" i="12"/>
  <c r="C46" i="12"/>
  <c r="H84" i="12"/>
  <c r="AN41" i="14"/>
  <c r="AM41" i="14"/>
  <c r="R41" i="14"/>
  <c r="U41" i="14"/>
  <c r="V41" i="14"/>
  <c r="AA41" i="14"/>
  <c r="T41" i="14"/>
  <c r="J41" i="14"/>
  <c r="M41" i="14"/>
  <c r="N41" i="14"/>
  <c r="Y41" i="14"/>
  <c r="AI41" i="14"/>
  <c r="AG41" i="14"/>
  <c r="AB41" i="14"/>
  <c r="AJ41" i="14"/>
  <c r="L41" i="14"/>
  <c r="AL41" i="14"/>
  <c r="AH41" i="14"/>
  <c r="AK41" i="14"/>
  <c r="O41" i="14"/>
  <c r="AE41" i="14"/>
  <c r="Z41" i="14"/>
  <c r="AC41" i="14"/>
  <c r="AD41" i="14"/>
  <c r="P41" i="14"/>
  <c r="X41" i="14"/>
  <c r="S41" i="14"/>
  <c r="I41" i="14"/>
  <c r="K41" i="14"/>
  <c r="Q41" i="14"/>
  <c r="W41" i="14"/>
  <c r="H41" i="14"/>
  <c r="AF41" i="14"/>
  <c r="D46" i="14"/>
  <c r="AE33" i="13"/>
  <c r="P33" i="13"/>
  <c r="X33" i="13"/>
  <c r="Z33" i="13"/>
  <c r="O33" i="13"/>
  <c r="AD33" i="13"/>
  <c r="S33" i="13"/>
  <c r="Q33" i="13"/>
  <c r="L33" i="13"/>
  <c r="K33" i="13"/>
  <c r="W33" i="13"/>
  <c r="AA33" i="13"/>
  <c r="G33" i="13"/>
  <c r="U33" i="13"/>
  <c r="AB33" i="13"/>
  <c r="V33" i="13"/>
  <c r="Y33" i="13"/>
  <c r="N33" i="13"/>
  <c r="J33" i="13"/>
  <c r="AF33" i="13"/>
  <c r="M33" i="13"/>
  <c r="I33" i="13"/>
  <c r="T33" i="13"/>
  <c r="H33" i="13"/>
  <c r="R33" i="13"/>
  <c r="D38" i="13"/>
  <c r="AC33" i="13"/>
  <c r="AA27" i="12"/>
  <c r="P27" i="12"/>
  <c r="AE27" i="12"/>
  <c r="R27" i="12"/>
  <c r="Q27" i="12"/>
  <c r="F27" i="12"/>
  <c r="AB27" i="12"/>
  <c r="AD27" i="12"/>
  <c r="Z27" i="12"/>
  <c r="W27" i="12"/>
  <c r="Y27" i="12"/>
  <c r="S27" i="12"/>
  <c r="J27" i="12"/>
  <c r="H27" i="12"/>
  <c r="N27" i="12"/>
  <c r="K27" i="12"/>
  <c r="AC27" i="12"/>
  <c r="O27" i="12"/>
  <c r="X27" i="12"/>
  <c r="U27" i="12"/>
  <c r="L27" i="12"/>
  <c r="V27" i="12"/>
  <c r="I27" i="12"/>
  <c r="AF27" i="12"/>
  <c r="T27" i="12"/>
  <c r="G27" i="12"/>
  <c r="M27" i="12"/>
  <c r="AJ38" i="12"/>
  <c r="D54" i="8"/>
  <c r="AB58" i="12"/>
  <c r="O58" i="12"/>
  <c r="I110" i="13"/>
  <c r="J117" i="14"/>
  <c r="K117" i="14" s="1"/>
  <c r="AP60" i="14"/>
  <c r="AP68" i="14" s="1"/>
  <c r="AS60" i="14"/>
  <c r="J68" i="14"/>
  <c r="E60" i="14"/>
  <c r="J41" i="8"/>
  <c r="J46" i="8" s="1"/>
  <c r="Q41" i="8"/>
  <c r="O41" i="8"/>
  <c r="O46" i="8" s="1"/>
  <c r="V41" i="8"/>
  <c r="V46" i="8" s="1"/>
  <c r="E51" i="8"/>
  <c r="X35" i="8"/>
  <c r="X38" i="8" s="1"/>
  <c r="AA35" i="8"/>
  <c r="AA38" i="8" s="1"/>
  <c r="Y35" i="8"/>
  <c r="P49" i="8"/>
  <c r="P54" i="8" s="1"/>
  <c r="AA49" i="8"/>
  <c r="U49" i="8"/>
  <c r="U54" i="8" s="1"/>
  <c r="S66" i="8"/>
  <c r="D38" i="8"/>
  <c r="G114" i="12"/>
  <c r="AL34" i="12"/>
  <c r="AB26" i="13"/>
  <c r="T26" i="13"/>
  <c r="L26" i="13"/>
  <c r="Q26" i="13"/>
  <c r="AF26" i="13"/>
  <c r="G26" i="13"/>
  <c r="R26" i="13"/>
  <c r="S26" i="13"/>
  <c r="AA26" i="13"/>
  <c r="X26" i="13"/>
  <c r="V26" i="13"/>
  <c r="J26" i="13"/>
  <c r="F26" i="13"/>
  <c r="Y26" i="13"/>
  <c r="P26" i="13"/>
  <c r="N26" i="13"/>
  <c r="H26" i="13"/>
  <c r="W26" i="13"/>
  <c r="M26" i="13"/>
  <c r="O26" i="13"/>
  <c r="AC26" i="13"/>
  <c r="I26" i="13"/>
  <c r="U26" i="13"/>
  <c r="Z26" i="13"/>
  <c r="AD26" i="13"/>
  <c r="K26" i="13"/>
  <c r="AE26" i="13"/>
  <c r="J114" i="12"/>
  <c r="J118" i="12" s="1"/>
  <c r="AL58" i="12"/>
  <c r="AL62" i="12" s="1"/>
  <c r="AI27" i="14"/>
  <c r="L27" i="14"/>
  <c r="W27" i="14"/>
  <c r="S27" i="14"/>
  <c r="AH27" i="14"/>
  <c r="Z27" i="14"/>
  <c r="V27" i="14"/>
  <c r="H27" i="14"/>
  <c r="AG27" i="14"/>
  <c r="R27" i="14"/>
  <c r="K27" i="14"/>
  <c r="Q27" i="14"/>
  <c r="D67" i="14"/>
  <c r="N27" i="14"/>
  <c r="U27" i="14"/>
  <c r="F27" i="14"/>
  <c r="AJ27" i="14"/>
  <c r="I27" i="14"/>
  <c r="AF27" i="14"/>
  <c r="AC27" i="14"/>
  <c r="AB27" i="14"/>
  <c r="Y27" i="14"/>
  <c r="AE27" i="14"/>
  <c r="X27" i="14"/>
  <c r="P27" i="14"/>
  <c r="M27" i="14"/>
  <c r="O27" i="14"/>
  <c r="T27" i="14"/>
  <c r="J27" i="14"/>
  <c r="G27" i="14"/>
  <c r="AD27" i="14"/>
  <c r="AA27" i="14"/>
  <c r="W34" i="13"/>
  <c r="Q34" i="13"/>
  <c r="L34" i="13"/>
  <c r="G34" i="13"/>
  <c r="AB34" i="13"/>
  <c r="V34" i="13"/>
  <c r="X34" i="13"/>
  <c r="AA34" i="13"/>
  <c r="P34" i="13"/>
  <c r="S34" i="13"/>
  <c r="H34" i="13"/>
  <c r="J34" i="13"/>
  <c r="T34" i="13"/>
  <c r="N34" i="13"/>
  <c r="AC34" i="13"/>
  <c r="Y34" i="13"/>
  <c r="U34" i="13"/>
  <c r="AD34" i="13"/>
  <c r="K34" i="13"/>
  <c r="O34" i="13"/>
  <c r="M34" i="13"/>
  <c r="Z34" i="13"/>
  <c r="AE34" i="13"/>
  <c r="AF34" i="13"/>
  <c r="R34" i="13"/>
  <c r="I34" i="13"/>
  <c r="AJ54" i="12"/>
  <c r="D66" i="13"/>
  <c r="U58" i="13"/>
  <c r="Z58" i="13"/>
  <c r="AF58" i="13"/>
  <c r="M58" i="13"/>
  <c r="R58" i="13"/>
  <c r="AD58" i="13"/>
  <c r="AB58" i="13"/>
  <c r="J58" i="13"/>
  <c r="V58" i="13"/>
  <c r="S58" i="13"/>
  <c r="P58" i="13"/>
  <c r="K58" i="13"/>
  <c r="T58" i="13"/>
  <c r="AE58" i="13"/>
  <c r="O58" i="13"/>
  <c r="Y58" i="13"/>
  <c r="W58" i="13"/>
  <c r="N58" i="13"/>
  <c r="L58" i="13"/>
  <c r="X58" i="13"/>
  <c r="AA58" i="13"/>
  <c r="Q58" i="13"/>
  <c r="AC58" i="13"/>
  <c r="AJ66" i="12"/>
  <c r="C22" i="11"/>
  <c r="G22" i="11" s="1"/>
  <c r="K73" i="12"/>
  <c r="AJ38" i="13"/>
  <c r="AL27" i="12"/>
  <c r="F115" i="12"/>
  <c r="F84" i="12"/>
  <c r="C67" i="12"/>
  <c r="AL67" i="12" s="1"/>
  <c r="H115" i="12"/>
  <c r="AL43" i="12"/>
  <c r="F110" i="13"/>
  <c r="K105" i="13"/>
  <c r="AK57" i="12"/>
  <c r="E57" i="12"/>
  <c r="AH57" i="12"/>
  <c r="D51" i="12"/>
  <c r="J111" i="12"/>
  <c r="Q42" i="13"/>
  <c r="AD42" i="13"/>
  <c r="V42" i="13"/>
  <c r="I42" i="13"/>
  <c r="N42" i="13"/>
  <c r="S42" i="13"/>
  <c r="AE42" i="13"/>
  <c r="AC42" i="13"/>
  <c r="U42" i="13"/>
  <c r="R42" i="13"/>
  <c r="AB42" i="13"/>
  <c r="AA42" i="13"/>
  <c r="Y42" i="13"/>
  <c r="H42" i="13"/>
  <c r="O42" i="13"/>
  <c r="W42" i="13"/>
  <c r="P42" i="13"/>
  <c r="AF42" i="13"/>
  <c r="M42" i="13"/>
  <c r="Z42" i="13"/>
  <c r="K42" i="13"/>
  <c r="L42" i="13"/>
  <c r="X42" i="13"/>
  <c r="J42" i="13"/>
  <c r="T42" i="13"/>
  <c r="H114" i="12"/>
  <c r="AL42" i="12"/>
  <c r="AN58" i="14"/>
  <c r="AM58" i="14"/>
  <c r="AM62" i="14" s="1"/>
  <c r="AG58" i="14"/>
  <c r="P58" i="14"/>
  <c r="U58" i="14"/>
  <c r="AF58" i="14"/>
  <c r="AF62" i="14" s="1"/>
  <c r="AE58" i="14"/>
  <c r="M58" i="14"/>
  <c r="AI58" i="14"/>
  <c r="Z58" i="14"/>
  <c r="W58" i="14"/>
  <c r="AA58" i="14"/>
  <c r="Y58" i="14"/>
  <c r="V58" i="14"/>
  <c r="AB58" i="14"/>
  <c r="O58" i="14"/>
  <c r="N58" i="14"/>
  <c r="AD58" i="14"/>
  <c r="AH58" i="14"/>
  <c r="J58" i="14"/>
  <c r="K58" i="14"/>
  <c r="AL58" i="14"/>
  <c r="Q58" i="14"/>
  <c r="T58" i="14"/>
  <c r="T62" i="14" s="1"/>
  <c r="X58" i="14"/>
  <c r="AK58" i="14"/>
  <c r="AC58" i="14"/>
  <c r="AC62" i="14" s="1"/>
  <c r="AJ58" i="14"/>
  <c r="S58" i="14"/>
  <c r="L58" i="14"/>
  <c r="L62" i="14" s="1"/>
  <c r="R58" i="14"/>
  <c r="K82" i="13"/>
  <c r="G113" i="12"/>
  <c r="G84" i="12"/>
  <c r="C38" i="12"/>
  <c r="AL33" i="12"/>
  <c r="AJ54" i="13"/>
  <c r="H35" i="12"/>
  <c r="AC35" i="12"/>
  <c r="S35" i="12"/>
  <c r="AE35" i="12"/>
  <c r="U35" i="12"/>
  <c r="Q35" i="12"/>
  <c r="W35" i="12"/>
  <c r="M35" i="12"/>
  <c r="K35" i="12"/>
  <c r="X35" i="12"/>
  <c r="V35" i="12"/>
  <c r="Y35" i="12"/>
  <c r="Z35" i="12"/>
  <c r="AB35" i="12"/>
  <c r="T35" i="12"/>
  <c r="P35" i="12"/>
  <c r="G35" i="12"/>
  <c r="AF35" i="12"/>
  <c r="L35" i="12"/>
  <c r="R35" i="12"/>
  <c r="J35" i="12"/>
  <c r="AA35" i="12"/>
  <c r="AD35" i="12"/>
  <c r="I35" i="12"/>
  <c r="N35" i="12"/>
  <c r="O35" i="12"/>
  <c r="J118" i="13"/>
  <c r="K118" i="13" s="1"/>
  <c r="AK61" i="13"/>
  <c r="AH61" i="13"/>
  <c r="AH69" i="13" s="1"/>
  <c r="J69" i="13"/>
  <c r="E61" i="13"/>
  <c r="AM50" i="14"/>
  <c r="AN50" i="14"/>
  <c r="AK50" i="14"/>
  <c r="AI50" i="14"/>
  <c r="N50" i="14"/>
  <c r="R50" i="14"/>
  <c r="AC50" i="14"/>
  <c r="AA50" i="14"/>
  <c r="Z50" i="14"/>
  <c r="AG50" i="14"/>
  <c r="I50" i="14"/>
  <c r="AL50" i="14"/>
  <c r="U50" i="14"/>
  <c r="S50" i="14"/>
  <c r="J50" i="14"/>
  <c r="Q50" i="14"/>
  <c r="AB50" i="14"/>
  <c r="W50" i="14"/>
  <c r="Y50" i="14"/>
  <c r="M50" i="14"/>
  <c r="X50" i="14"/>
  <c r="T50" i="14"/>
  <c r="AJ50" i="14"/>
  <c r="AF50" i="14"/>
  <c r="V50" i="14"/>
  <c r="AE50" i="14"/>
  <c r="O50" i="14"/>
  <c r="AD50" i="14"/>
  <c r="AH50" i="14"/>
  <c r="P50" i="14"/>
  <c r="L50" i="14"/>
  <c r="K50" i="14"/>
  <c r="AB30" i="8"/>
  <c r="AN43" i="14"/>
  <c r="AM43" i="14"/>
  <c r="X43" i="14"/>
  <c r="K43" i="14"/>
  <c r="AJ43" i="14"/>
  <c r="W43" i="14"/>
  <c r="AL43" i="14"/>
  <c r="P43" i="14"/>
  <c r="AH43" i="14"/>
  <c r="AC43" i="14"/>
  <c r="AG43" i="14"/>
  <c r="AK43" i="14"/>
  <c r="AE43" i="14"/>
  <c r="R43" i="14"/>
  <c r="L43" i="14"/>
  <c r="AD43" i="14"/>
  <c r="I43" i="14"/>
  <c r="AA43" i="14"/>
  <c r="AB43" i="14"/>
  <c r="V43" i="14"/>
  <c r="AF43" i="14"/>
  <c r="S43" i="14"/>
  <c r="U43" i="14"/>
  <c r="T43" i="14"/>
  <c r="O43" i="14"/>
  <c r="J43" i="14"/>
  <c r="AI43" i="14"/>
  <c r="M43" i="14"/>
  <c r="N43" i="14"/>
  <c r="Z43" i="14"/>
  <c r="Y43" i="14"/>
  <c r="H43" i="14"/>
  <c r="Q43" i="14"/>
  <c r="AR54" i="14"/>
  <c r="H110" i="13"/>
  <c r="K106" i="12"/>
  <c r="AK60" i="12"/>
  <c r="E60" i="12"/>
  <c r="AH60" i="12"/>
  <c r="AH68" i="12" s="1"/>
  <c r="J125" i="12"/>
  <c r="K125" i="12" s="1"/>
  <c r="J68" i="12"/>
  <c r="AJ67" i="12"/>
  <c r="K25" i="13"/>
  <c r="AE25" i="13"/>
  <c r="M25" i="13"/>
  <c r="S25" i="13"/>
  <c r="J25" i="13"/>
  <c r="W25" i="13"/>
  <c r="Z25" i="13"/>
  <c r="Q25" i="13"/>
  <c r="X25" i="13"/>
  <c r="AF25" i="13"/>
  <c r="O25" i="13"/>
  <c r="R25" i="13"/>
  <c r="G25" i="13"/>
  <c r="AD25" i="13"/>
  <c r="AC25" i="13"/>
  <c r="I25" i="13"/>
  <c r="N25" i="13"/>
  <c r="L25" i="13"/>
  <c r="Y25" i="13"/>
  <c r="V25" i="13"/>
  <c r="T25" i="13"/>
  <c r="U25" i="13"/>
  <c r="AA25" i="13"/>
  <c r="F25" i="13"/>
  <c r="P25" i="13"/>
  <c r="AB25" i="13"/>
  <c r="H25" i="13"/>
  <c r="D30" i="13"/>
  <c r="D65" i="13"/>
  <c r="S41" i="8"/>
  <c r="S46" i="8" s="1"/>
  <c r="AA41" i="8"/>
  <c r="AA46" i="8" s="1"/>
  <c r="Z41" i="8"/>
  <c r="Z46" i="8" s="1"/>
  <c r="J35" i="8"/>
  <c r="R35" i="8"/>
  <c r="R38" i="8" s="1"/>
  <c r="J49" i="8"/>
  <c r="S49" i="8"/>
  <c r="S54" i="8" s="1"/>
  <c r="D67" i="8"/>
  <c r="Z66" i="8"/>
  <c r="AD66" i="8"/>
  <c r="K107" i="14"/>
  <c r="AR67" i="14"/>
  <c r="F110" i="14"/>
  <c r="K105" i="14"/>
  <c r="I84" i="12"/>
  <c r="I113" i="12"/>
  <c r="C54" i="12"/>
  <c r="AL49" i="12"/>
  <c r="AJ62" i="13"/>
  <c r="AL26" i="12"/>
  <c r="F114" i="12"/>
  <c r="C66" i="12"/>
  <c r="AJ30" i="12"/>
  <c r="G110" i="13"/>
  <c r="AK60" i="13"/>
  <c r="J117" i="13"/>
  <c r="K117" i="13" s="1"/>
  <c r="J68" i="13"/>
  <c r="AH60" i="13"/>
  <c r="AH68" i="13" s="1"/>
  <c r="E60" i="13"/>
  <c r="Q59" i="13"/>
  <c r="V59" i="13"/>
  <c r="AF59" i="13"/>
  <c r="N59" i="13"/>
  <c r="N62" i="13" s="1"/>
  <c r="W59" i="13"/>
  <c r="AE59" i="13"/>
  <c r="T59" i="13"/>
  <c r="AC59" i="13"/>
  <c r="O59" i="13"/>
  <c r="R59" i="13"/>
  <c r="AD59" i="13"/>
  <c r="Y59" i="13"/>
  <c r="K59" i="13"/>
  <c r="AB59" i="13"/>
  <c r="L59" i="13"/>
  <c r="X59" i="13"/>
  <c r="M59" i="13"/>
  <c r="AA59" i="13"/>
  <c r="P59" i="13"/>
  <c r="S59" i="13"/>
  <c r="U59" i="13"/>
  <c r="J59" i="13"/>
  <c r="Z59" i="13"/>
  <c r="D33" i="12"/>
  <c r="E25" i="8"/>
  <c r="AH25" i="8"/>
  <c r="P66" i="8"/>
  <c r="E42" i="8"/>
  <c r="Q54" i="8"/>
  <c r="W30" i="8"/>
  <c r="J95" i="9"/>
  <c r="J96" i="9" s="1"/>
  <c r="J98" i="9" s="1"/>
  <c r="E62" i="9"/>
  <c r="I66" i="8"/>
  <c r="AH42" i="8"/>
  <c r="M46" i="8"/>
  <c r="AH43" i="8"/>
  <c r="H68" i="8"/>
  <c r="H95" i="8" s="1"/>
  <c r="H96" i="8" s="1"/>
  <c r="H98" i="8" s="1"/>
  <c r="G68" i="8"/>
  <c r="G95" i="8" s="1"/>
  <c r="G96" i="8" s="1"/>
  <c r="G98" i="8" s="1"/>
  <c r="K46" i="8"/>
  <c r="X30" i="8"/>
  <c r="O30" i="8"/>
  <c r="F75" i="8"/>
  <c r="K75" i="8" s="1"/>
  <c r="AF46" i="8"/>
  <c r="AC30" i="8"/>
  <c r="K84" i="8"/>
  <c r="AH62" i="9"/>
  <c r="L65" i="9"/>
  <c r="L70" i="9" s="1"/>
  <c r="C70" i="8"/>
  <c r="C71" i="8" s="1"/>
  <c r="U68" i="8"/>
  <c r="AB68" i="8"/>
  <c r="R68" i="8"/>
  <c r="M68" i="8"/>
  <c r="Z68" i="8"/>
  <c r="AC54" i="8"/>
  <c r="O54" i="8"/>
  <c r="AA54" i="8"/>
  <c r="E69" i="8"/>
  <c r="I30" i="8"/>
  <c r="S68" i="8"/>
  <c r="AH60" i="8"/>
  <c r="E60" i="8"/>
  <c r="X68" i="8"/>
  <c r="AF68" i="8"/>
  <c r="AD68" i="8"/>
  <c r="T38" i="8"/>
  <c r="Y38" i="8"/>
  <c r="AA57" i="8"/>
  <c r="S57" i="8"/>
  <c r="K57" i="8"/>
  <c r="Z57" i="8"/>
  <c r="R57" i="8"/>
  <c r="J57" i="8"/>
  <c r="Y57" i="8"/>
  <c r="Q57" i="8"/>
  <c r="Q65" i="8" s="1"/>
  <c r="AC57" i="8"/>
  <c r="U57" i="8"/>
  <c r="M57" i="8"/>
  <c r="T57" i="8"/>
  <c r="AF57" i="8"/>
  <c r="P57" i="8"/>
  <c r="AE57" i="8"/>
  <c r="O57" i="8"/>
  <c r="D62" i="8"/>
  <c r="W57" i="8"/>
  <c r="AD57" i="8"/>
  <c r="AD65" i="8" s="1"/>
  <c r="AB57" i="8"/>
  <c r="X57" i="8"/>
  <c r="X65" i="8" s="1"/>
  <c r="V57" i="8"/>
  <c r="N57" i="8"/>
  <c r="L57" i="8"/>
  <c r="U46" i="8"/>
  <c r="Z54" i="8"/>
  <c r="N54" i="8"/>
  <c r="AA30" i="8"/>
  <c r="F68" i="8"/>
  <c r="AH28" i="8"/>
  <c r="E28" i="8"/>
  <c r="Y68" i="8"/>
  <c r="I68" i="8"/>
  <c r="I95" i="8" s="1"/>
  <c r="I96" i="8" s="1"/>
  <c r="I98" i="8" s="1"/>
  <c r="J68" i="8"/>
  <c r="J95" i="8" s="1"/>
  <c r="J96" i="8" s="1"/>
  <c r="J98" i="8" s="1"/>
  <c r="AD38" i="8"/>
  <c r="AD30" i="8"/>
  <c r="V68" i="8"/>
  <c r="S30" i="8"/>
  <c r="Q46" i="8"/>
  <c r="R30" i="8"/>
  <c r="P68" i="8"/>
  <c r="AE68" i="8"/>
  <c r="T68" i="8"/>
  <c r="I38" i="8"/>
  <c r="S38" i="8"/>
  <c r="AA59" i="8"/>
  <c r="S59" i="8"/>
  <c r="S67" i="8" s="1"/>
  <c r="K59" i="8"/>
  <c r="K67" i="8" s="1"/>
  <c r="Z59" i="8"/>
  <c r="R59" i="8"/>
  <c r="R67" i="8" s="1"/>
  <c r="J59" i="8"/>
  <c r="J67" i="8" s="1"/>
  <c r="Y59" i="8"/>
  <c r="Q59" i="8"/>
  <c r="AC59" i="8"/>
  <c r="U59" i="8"/>
  <c r="M59" i="8"/>
  <c r="X59" i="8"/>
  <c r="W59" i="8"/>
  <c r="V59" i="8"/>
  <c r="AD59" i="8"/>
  <c r="AD67" i="8" s="1"/>
  <c r="N59" i="8"/>
  <c r="N67" i="8" s="1"/>
  <c r="AE59" i="8"/>
  <c r="AB59" i="8"/>
  <c r="T59" i="8"/>
  <c r="T67" i="8" s="1"/>
  <c r="P59" i="8"/>
  <c r="AF59" i="8"/>
  <c r="O59" i="8"/>
  <c r="L59" i="8"/>
  <c r="L67" i="8" s="1"/>
  <c r="I46" i="8"/>
  <c r="I54" i="8"/>
  <c r="L38" i="8"/>
  <c r="V30" i="8"/>
  <c r="K68" i="8"/>
  <c r="K38" i="8"/>
  <c r="AH61" i="8"/>
  <c r="AH69" i="8" s="1"/>
  <c r="E61" i="8"/>
  <c r="AD46" i="8"/>
  <c r="AH44" i="8"/>
  <c r="E44" i="8"/>
  <c r="AH36" i="8"/>
  <c r="E36" i="8"/>
  <c r="M54" i="8"/>
  <c r="Z30" i="8"/>
  <c r="AA68" i="8"/>
  <c r="N68" i="8"/>
  <c r="AC68" i="8"/>
  <c r="M30" i="8"/>
  <c r="J38" i="8"/>
  <c r="P30" i="8"/>
  <c r="Y30" i="8"/>
  <c r="U30" i="8"/>
  <c r="F67" i="8"/>
  <c r="F85" i="8" s="1"/>
  <c r="AH27" i="8"/>
  <c r="E27" i="8"/>
  <c r="O68" i="8"/>
  <c r="I72" i="8"/>
  <c r="J22" i="8"/>
  <c r="H67" i="8"/>
  <c r="G30" i="8"/>
  <c r="Q68" i="8"/>
  <c r="W68" i="8"/>
  <c r="L68" i="8"/>
  <c r="L30" i="8"/>
  <c r="AH50" i="8"/>
  <c r="E50" i="8"/>
  <c r="AH33" i="8"/>
  <c r="G38" i="8"/>
  <c r="E33" i="8"/>
  <c r="Q30" i="8"/>
  <c r="AD62" i="13" l="1"/>
  <c r="E57" i="13"/>
  <c r="AH57" i="13"/>
  <c r="Y67" i="8"/>
  <c r="O62" i="13"/>
  <c r="J18" i="5"/>
  <c r="C18" i="19"/>
  <c r="P67" i="8"/>
  <c r="V62" i="13"/>
  <c r="Y65" i="8"/>
  <c r="Y70" i="8" s="1"/>
  <c r="W62" i="14"/>
  <c r="R62" i="14"/>
  <c r="D70" i="8"/>
  <c r="AP57" i="14"/>
  <c r="O38" i="14"/>
  <c r="AG38" i="14"/>
  <c r="F16" i="19"/>
  <c r="AE67" i="8"/>
  <c r="AC67" i="8"/>
  <c r="AA67" i="8"/>
  <c r="Q62" i="13"/>
  <c r="H46" i="8"/>
  <c r="V54" i="13"/>
  <c r="O67" i="8"/>
  <c r="AK62" i="14"/>
  <c r="X38" i="14"/>
  <c r="AN62" i="14"/>
  <c r="E57" i="14"/>
  <c r="AF54" i="14"/>
  <c r="M67" i="8"/>
  <c r="Q62" i="14"/>
  <c r="AE65" i="8"/>
  <c r="Y46" i="8"/>
  <c r="D70" i="13"/>
  <c r="D71" i="13" s="1"/>
  <c r="K62" i="14"/>
  <c r="W38" i="14"/>
  <c r="J75" i="12"/>
  <c r="I26" i="11" s="1"/>
  <c r="D26" i="11"/>
  <c r="AA62" i="13"/>
  <c r="R62" i="13"/>
  <c r="H75" i="12"/>
  <c r="I24" i="11" s="1"/>
  <c r="D24" i="11"/>
  <c r="AM67" i="14"/>
  <c r="Z38" i="14"/>
  <c r="U62" i="13"/>
  <c r="W62" i="13"/>
  <c r="AF38" i="13"/>
  <c r="AA38" i="13"/>
  <c r="AA46" i="14"/>
  <c r="AI38" i="14"/>
  <c r="G70" i="8"/>
  <c r="G76" i="8" s="1"/>
  <c r="G77" i="8" s="1"/>
  <c r="G79" i="8" s="1"/>
  <c r="AC54" i="13"/>
  <c r="AH49" i="8"/>
  <c r="G75" i="12"/>
  <c r="D23" i="11"/>
  <c r="AF67" i="8"/>
  <c r="W67" i="8"/>
  <c r="I75" i="12"/>
  <c r="I25" i="11" s="1"/>
  <c r="D25" i="11"/>
  <c r="O62" i="14"/>
  <c r="M62" i="14"/>
  <c r="K110" i="13"/>
  <c r="K111" i="13" s="1"/>
  <c r="P62" i="13"/>
  <c r="AF62" i="13"/>
  <c r="AH38" i="14"/>
  <c r="AG62" i="14"/>
  <c r="O54" i="14"/>
  <c r="X67" i="8"/>
  <c r="X70" i="8" s="1"/>
  <c r="AH66" i="8"/>
  <c r="AB62" i="14"/>
  <c r="P38" i="13"/>
  <c r="F75" i="12"/>
  <c r="I22" i="11" s="1"/>
  <c r="D22" i="11"/>
  <c r="S62" i="14"/>
  <c r="AB54" i="13"/>
  <c r="W54" i="13"/>
  <c r="G27" i="11"/>
  <c r="C46" i="11"/>
  <c r="G46" i="11" s="1"/>
  <c r="G36" i="11"/>
  <c r="C34" i="11"/>
  <c r="C35" i="11"/>
  <c r="C33" i="11"/>
  <c r="J58" i="12"/>
  <c r="J62" i="12" s="1"/>
  <c r="P58" i="12"/>
  <c r="P62" i="12" s="1"/>
  <c r="V58" i="12"/>
  <c r="V62" i="12" s="1"/>
  <c r="X58" i="12"/>
  <c r="X62" i="12" s="1"/>
  <c r="AD58" i="12"/>
  <c r="AD66" i="12" s="1"/>
  <c r="T58" i="12"/>
  <c r="T62" i="12" s="1"/>
  <c r="S58" i="12"/>
  <c r="S62" i="12" s="1"/>
  <c r="L58" i="12"/>
  <c r="L62" i="12" s="1"/>
  <c r="AE58" i="12"/>
  <c r="AE66" i="12" s="1"/>
  <c r="AC58" i="12"/>
  <c r="AC66" i="12" s="1"/>
  <c r="W58" i="12"/>
  <c r="W62" i="12" s="1"/>
  <c r="AA58" i="12"/>
  <c r="AA66" i="12" s="1"/>
  <c r="M58" i="12"/>
  <c r="M62" i="12" s="1"/>
  <c r="Y58" i="12"/>
  <c r="Y62" i="12" s="1"/>
  <c r="K58" i="12"/>
  <c r="K66" i="12" s="1"/>
  <c r="Z58" i="12"/>
  <c r="Z66" i="12" s="1"/>
  <c r="Q58" i="12"/>
  <c r="Q62" i="12" s="1"/>
  <c r="N58" i="12"/>
  <c r="N66" i="12" s="1"/>
  <c r="U58" i="12"/>
  <c r="R58" i="12"/>
  <c r="R62" i="12" s="1"/>
  <c r="AF58" i="12"/>
  <c r="AF66" i="12" s="1"/>
  <c r="D66" i="12"/>
  <c r="AH59" i="12"/>
  <c r="Z46" i="12"/>
  <c r="AF46" i="12"/>
  <c r="N46" i="12"/>
  <c r="I118" i="12"/>
  <c r="I119" i="12" s="1"/>
  <c r="AA62" i="12"/>
  <c r="AB66" i="12"/>
  <c r="AD46" i="12"/>
  <c r="AE46" i="12"/>
  <c r="AL30" i="12"/>
  <c r="AB62" i="12"/>
  <c r="E59" i="12"/>
  <c r="U62" i="12"/>
  <c r="O62" i="12"/>
  <c r="AL54" i="12"/>
  <c r="G85" i="8"/>
  <c r="G86" i="8" s="1"/>
  <c r="G88" i="8" s="1"/>
  <c r="AE62" i="13"/>
  <c r="Z62" i="14"/>
  <c r="T62" i="13"/>
  <c r="E35" i="8"/>
  <c r="E38" i="8" s="1"/>
  <c r="J46" i="13"/>
  <c r="J54" i="13"/>
  <c r="AA54" i="13"/>
  <c r="E42" i="12"/>
  <c r="AH30" i="8"/>
  <c r="V67" i="8"/>
  <c r="V65" i="8"/>
  <c r="V70" i="8" s="1"/>
  <c r="P65" i="8"/>
  <c r="J65" i="8"/>
  <c r="J85" i="8" s="1"/>
  <c r="J86" i="8" s="1"/>
  <c r="J88" i="8" s="1"/>
  <c r="G118" i="12"/>
  <c r="G119" i="12" s="1"/>
  <c r="AI62" i="14"/>
  <c r="X62" i="13"/>
  <c r="W38" i="13"/>
  <c r="AL46" i="12"/>
  <c r="AA38" i="14"/>
  <c r="E41" i="8"/>
  <c r="E46" i="8" s="1"/>
  <c r="AL67" i="14"/>
  <c r="M54" i="13"/>
  <c r="AA46" i="12"/>
  <c r="S54" i="13"/>
  <c r="M65" i="8"/>
  <c r="V62" i="14"/>
  <c r="R67" i="14"/>
  <c r="Q38" i="13"/>
  <c r="R38" i="14"/>
  <c r="T38" i="14"/>
  <c r="AK66" i="14"/>
  <c r="AD67" i="13"/>
  <c r="X62" i="14"/>
  <c r="N62" i="14"/>
  <c r="AH62" i="14"/>
  <c r="J46" i="12"/>
  <c r="W46" i="12"/>
  <c r="Z67" i="8"/>
  <c r="Q54" i="13"/>
  <c r="AB67" i="8"/>
  <c r="U67" i="8"/>
  <c r="U65" i="8"/>
  <c r="AH35" i="8"/>
  <c r="AH38" i="8" s="1"/>
  <c r="AL38" i="12"/>
  <c r="Y62" i="14"/>
  <c r="U62" i="14"/>
  <c r="AI54" i="14"/>
  <c r="Z54" i="14"/>
  <c r="Y38" i="14"/>
  <c r="O46" i="13"/>
  <c r="L62" i="13"/>
  <c r="AC67" i="14"/>
  <c r="AE62" i="14"/>
  <c r="AD62" i="14"/>
  <c r="X54" i="13"/>
  <c r="AA65" i="8"/>
  <c r="AA70" i="8" s="1"/>
  <c r="AJ62" i="14"/>
  <c r="J62" i="14"/>
  <c r="AA62" i="14"/>
  <c r="P62" i="14"/>
  <c r="AC66" i="13"/>
  <c r="I38" i="13"/>
  <c r="H38" i="14"/>
  <c r="N38" i="14"/>
  <c r="AE67" i="13"/>
  <c r="R67" i="13"/>
  <c r="Y46" i="13"/>
  <c r="T30" i="13"/>
  <c r="T65" i="13"/>
  <c r="C32" i="11"/>
  <c r="G32" i="11" s="1"/>
  <c r="C27" i="11"/>
  <c r="M66" i="13"/>
  <c r="M62" i="13"/>
  <c r="T54" i="14"/>
  <c r="AF30" i="12"/>
  <c r="J54" i="8"/>
  <c r="AH41" i="8"/>
  <c r="AH46" i="8" s="1"/>
  <c r="AD33" i="12"/>
  <c r="AD38" i="12" s="1"/>
  <c r="K33" i="12"/>
  <c r="K38" i="12" s="1"/>
  <c r="AC33" i="12"/>
  <c r="AC38" i="12" s="1"/>
  <c r="W33" i="12"/>
  <c r="W38" i="12" s="1"/>
  <c r="I33" i="12"/>
  <c r="I38" i="12" s="1"/>
  <c r="V33" i="12"/>
  <c r="V38" i="12" s="1"/>
  <c r="U33" i="12"/>
  <c r="U38" i="12" s="1"/>
  <c r="P33" i="12"/>
  <c r="P38" i="12" s="1"/>
  <c r="N33" i="12"/>
  <c r="N38" i="12" s="1"/>
  <c r="H33" i="12"/>
  <c r="H38" i="12" s="1"/>
  <c r="O33" i="12"/>
  <c r="O38" i="12" s="1"/>
  <c r="AA33" i="12"/>
  <c r="AA38" i="12" s="1"/>
  <c r="G33" i="12"/>
  <c r="G65" i="12" s="1"/>
  <c r="X33" i="12"/>
  <c r="X38" i="12" s="1"/>
  <c r="AB33" i="12"/>
  <c r="AB38" i="12" s="1"/>
  <c r="Z33" i="12"/>
  <c r="Z38" i="12" s="1"/>
  <c r="M33" i="12"/>
  <c r="M38" i="12" s="1"/>
  <c r="S33" i="12"/>
  <c r="S38" i="12" s="1"/>
  <c r="AE33" i="12"/>
  <c r="AE38" i="12" s="1"/>
  <c r="AF33" i="12"/>
  <c r="AF38" i="12" s="1"/>
  <c r="T33" i="12"/>
  <c r="T38" i="12" s="1"/>
  <c r="Y33" i="12"/>
  <c r="Y38" i="12" s="1"/>
  <c r="J33" i="12"/>
  <c r="J65" i="12" s="1"/>
  <c r="L33" i="12"/>
  <c r="L38" i="12" s="1"/>
  <c r="R33" i="12"/>
  <c r="R38" i="12" s="1"/>
  <c r="D38" i="12"/>
  <c r="Q33" i="12"/>
  <c r="Q38" i="12" s="1"/>
  <c r="D65" i="12"/>
  <c r="AA30" i="13"/>
  <c r="AA65" i="13"/>
  <c r="AC30" i="13"/>
  <c r="AC65" i="13"/>
  <c r="Z30" i="13"/>
  <c r="Z65" i="13"/>
  <c r="J119" i="12"/>
  <c r="J120" i="12"/>
  <c r="M67" i="14"/>
  <c r="I116" i="14"/>
  <c r="I67" i="14"/>
  <c r="L67" i="14"/>
  <c r="AK58" i="12"/>
  <c r="AC38" i="13"/>
  <c r="J38" i="13"/>
  <c r="X38" i="13"/>
  <c r="K46" i="14"/>
  <c r="AE46" i="14"/>
  <c r="AG65" i="14"/>
  <c r="AG46" i="14"/>
  <c r="V46" i="14"/>
  <c r="U54" i="14"/>
  <c r="N54" i="14"/>
  <c r="U38" i="14"/>
  <c r="AE38" i="14"/>
  <c r="AE65" i="14"/>
  <c r="Q30" i="12"/>
  <c r="O30" i="12"/>
  <c r="AC30" i="12"/>
  <c r="K67" i="13"/>
  <c r="W67" i="13"/>
  <c r="AK43" i="13"/>
  <c r="AH43" i="13"/>
  <c r="E43" i="13"/>
  <c r="AK67" i="14"/>
  <c r="Q46" i="12"/>
  <c r="Q38" i="8"/>
  <c r="AK59" i="13"/>
  <c r="AH59" i="13"/>
  <c r="E59" i="13"/>
  <c r="AK68" i="13"/>
  <c r="AM68" i="13" s="1"/>
  <c r="AN68" i="13" s="1"/>
  <c r="E68" i="13"/>
  <c r="J95" i="13"/>
  <c r="U30" i="13"/>
  <c r="U65" i="13"/>
  <c r="AD30" i="13"/>
  <c r="AD65" i="13"/>
  <c r="W30" i="13"/>
  <c r="W65" i="13"/>
  <c r="AL62" i="14"/>
  <c r="AA66" i="13"/>
  <c r="R66" i="13"/>
  <c r="N38" i="13"/>
  <c r="K38" i="13"/>
  <c r="I46" i="14"/>
  <c r="O46" i="14"/>
  <c r="AI65" i="14"/>
  <c r="AI46" i="14"/>
  <c r="U46" i="14"/>
  <c r="V54" i="14"/>
  <c r="R54" i="14"/>
  <c r="Y54" i="14"/>
  <c r="P54" i="14"/>
  <c r="AS33" i="14"/>
  <c r="AP33" i="14"/>
  <c r="G38" i="14"/>
  <c r="E33" i="14"/>
  <c r="P38" i="14"/>
  <c r="K38" i="14"/>
  <c r="G111" i="12"/>
  <c r="V30" i="12"/>
  <c r="J30" i="12"/>
  <c r="AD30" i="12"/>
  <c r="P67" i="13"/>
  <c r="AB67" i="13"/>
  <c r="AC67" i="13"/>
  <c r="H116" i="13"/>
  <c r="H67" i="13"/>
  <c r="G23" i="5"/>
  <c r="H18" i="5"/>
  <c r="AN67" i="14"/>
  <c r="AK35" i="13"/>
  <c r="AH35" i="13"/>
  <c r="E35" i="13"/>
  <c r="K54" i="13"/>
  <c r="Z54" i="13"/>
  <c r="AH42" i="12"/>
  <c r="AK42" i="12"/>
  <c r="T46" i="12"/>
  <c r="X46" i="12"/>
  <c r="E50" i="12"/>
  <c r="G30" i="13"/>
  <c r="G114" i="13"/>
  <c r="G65" i="13"/>
  <c r="K66" i="13"/>
  <c r="K62" i="13"/>
  <c r="AU60" i="14"/>
  <c r="AS49" i="14"/>
  <c r="I54" i="14"/>
  <c r="AP49" i="14"/>
  <c r="E49" i="14"/>
  <c r="G30" i="12"/>
  <c r="H123" i="12"/>
  <c r="H66" i="12"/>
  <c r="AH43" i="12"/>
  <c r="AK43" i="12"/>
  <c r="E43" i="12"/>
  <c r="P46" i="8"/>
  <c r="AM60" i="13"/>
  <c r="AN60" i="13" s="1"/>
  <c r="V30" i="13"/>
  <c r="V65" i="13"/>
  <c r="S30" i="13"/>
  <c r="S65" i="13"/>
  <c r="H111" i="13"/>
  <c r="AF66" i="13"/>
  <c r="AK50" i="13"/>
  <c r="AH50" i="13"/>
  <c r="E50" i="13"/>
  <c r="Q66" i="14"/>
  <c r="N67" i="13"/>
  <c r="G116" i="13"/>
  <c r="G67" i="13"/>
  <c r="K30" i="14"/>
  <c r="K65" i="14"/>
  <c r="E49" i="8"/>
  <c r="AL66" i="12"/>
  <c r="H30" i="13"/>
  <c r="H114" i="13"/>
  <c r="H65" i="13"/>
  <c r="O30" i="13"/>
  <c r="O65" i="13"/>
  <c r="AM61" i="13"/>
  <c r="Z66" i="13"/>
  <c r="Z62" i="13"/>
  <c r="L66" i="13"/>
  <c r="U66" i="12"/>
  <c r="G123" i="12"/>
  <c r="G66" i="12"/>
  <c r="AG66" i="14"/>
  <c r="AG30" i="14"/>
  <c r="H115" i="14"/>
  <c r="H66" i="14"/>
  <c r="AA66" i="14"/>
  <c r="N66" i="14"/>
  <c r="I46" i="13"/>
  <c r="R46" i="13"/>
  <c r="X46" i="13"/>
  <c r="F114" i="14"/>
  <c r="AS25" i="14"/>
  <c r="F65" i="14"/>
  <c r="AP25" i="14"/>
  <c r="F30" i="14"/>
  <c r="E25" i="14"/>
  <c r="T65" i="14"/>
  <c r="T30" i="14"/>
  <c r="J114" i="14"/>
  <c r="J65" i="14"/>
  <c r="J30" i="14"/>
  <c r="K114" i="12"/>
  <c r="J51" i="12"/>
  <c r="J124" i="12" s="1"/>
  <c r="I51" i="12"/>
  <c r="I67" i="12" s="1"/>
  <c r="L51" i="12"/>
  <c r="L54" i="12" s="1"/>
  <c r="AF51" i="12"/>
  <c r="AF67" i="12" s="1"/>
  <c r="W51" i="12"/>
  <c r="W54" i="12" s="1"/>
  <c r="O51" i="12"/>
  <c r="O67" i="12" s="1"/>
  <c r="X51" i="12"/>
  <c r="X67" i="12" s="1"/>
  <c r="U51" i="12"/>
  <c r="U54" i="12" s="1"/>
  <c r="AE51" i="12"/>
  <c r="AE54" i="12" s="1"/>
  <c r="Z51" i="12"/>
  <c r="Z54" i="12" s="1"/>
  <c r="N51" i="12"/>
  <c r="N54" i="12" s="1"/>
  <c r="M51" i="12"/>
  <c r="M54" i="12" s="1"/>
  <c r="P51" i="12"/>
  <c r="P67" i="12" s="1"/>
  <c r="Y51" i="12"/>
  <c r="Y67" i="12" s="1"/>
  <c r="AA51" i="12"/>
  <c r="AA67" i="12" s="1"/>
  <c r="S51" i="12"/>
  <c r="S54" i="12" s="1"/>
  <c r="AD51" i="12"/>
  <c r="AD67" i="12" s="1"/>
  <c r="T51" i="12"/>
  <c r="T54" i="12" s="1"/>
  <c r="V51" i="12"/>
  <c r="V67" i="12" s="1"/>
  <c r="Q51" i="12"/>
  <c r="Q54" i="12" s="1"/>
  <c r="K51" i="12"/>
  <c r="K54" i="12" s="1"/>
  <c r="AC51" i="12"/>
  <c r="AC54" i="12" s="1"/>
  <c r="R51" i="12"/>
  <c r="R67" i="12" s="1"/>
  <c r="AB51" i="12"/>
  <c r="AB67" i="12" s="1"/>
  <c r="D67" i="12"/>
  <c r="F111" i="13"/>
  <c r="J116" i="14"/>
  <c r="J67" i="14"/>
  <c r="AB67" i="14"/>
  <c r="AH67" i="14"/>
  <c r="X66" i="13"/>
  <c r="T66" i="13"/>
  <c r="I111" i="13"/>
  <c r="AU57" i="14"/>
  <c r="AC66" i="14"/>
  <c r="AC30" i="14"/>
  <c r="M66" i="14"/>
  <c r="AH66" i="14"/>
  <c r="AH30" i="14"/>
  <c r="AF66" i="14"/>
  <c r="AF30" i="14"/>
  <c r="N46" i="13"/>
  <c r="AK41" i="13"/>
  <c r="E41" i="13"/>
  <c r="H46" i="13"/>
  <c r="AH41" i="13"/>
  <c r="M65" i="14"/>
  <c r="M30" i="14"/>
  <c r="Y65" i="14"/>
  <c r="Y30" i="14"/>
  <c r="I114" i="14"/>
  <c r="I65" i="14"/>
  <c r="I30" i="14"/>
  <c r="AP59" i="14"/>
  <c r="AK68" i="12"/>
  <c r="AM68" i="12" s="1"/>
  <c r="AN68" i="12" s="1"/>
  <c r="E68" i="12"/>
  <c r="AK69" i="13"/>
  <c r="AM69" i="13" s="1"/>
  <c r="AN69" i="13" s="1"/>
  <c r="E69" i="13"/>
  <c r="AD38" i="14"/>
  <c r="AD65" i="14"/>
  <c r="AC38" i="14"/>
  <c r="AC65" i="14"/>
  <c r="AA30" i="12"/>
  <c r="F123" i="12"/>
  <c r="F66" i="12"/>
  <c r="AH26" i="12"/>
  <c r="AK26" i="12"/>
  <c r="E26" i="12"/>
  <c r="P46" i="12"/>
  <c r="AS58" i="14"/>
  <c r="E58" i="14"/>
  <c r="P66" i="13"/>
  <c r="E34" i="13"/>
  <c r="Y66" i="14"/>
  <c r="T66" i="14"/>
  <c r="I67" i="13"/>
  <c r="AK51" i="13"/>
  <c r="AH51" i="13"/>
  <c r="E51" i="13"/>
  <c r="P30" i="14"/>
  <c r="P65" i="14"/>
  <c r="S46" i="12"/>
  <c r="AB65" i="8"/>
  <c r="G111" i="13"/>
  <c r="Y30" i="13"/>
  <c r="Y65" i="13"/>
  <c r="M30" i="13"/>
  <c r="M65" i="13"/>
  <c r="S62" i="13"/>
  <c r="S65" i="8"/>
  <c r="S70" i="8" s="1"/>
  <c r="P30" i="13"/>
  <c r="P65" i="13"/>
  <c r="N30" i="13"/>
  <c r="N65" i="13"/>
  <c r="X30" i="13"/>
  <c r="X65" i="13"/>
  <c r="K30" i="13"/>
  <c r="K65" i="13"/>
  <c r="AM60" i="12"/>
  <c r="Y62" i="13"/>
  <c r="T67" i="14"/>
  <c r="Q67" i="14"/>
  <c r="S67" i="14"/>
  <c r="H115" i="13"/>
  <c r="H66" i="13"/>
  <c r="G124" i="12"/>
  <c r="G67" i="12"/>
  <c r="M38" i="13"/>
  <c r="AK33" i="13"/>
  <c r="G38" i="13"/>
  <c r="E33" i="13"/>
  <c r="AH33" i="13"/>
  <c r="O38" i="13"/>
  <c r="W46" i="14"/>
  <c r="AC46" i="14"/>
  <c r="AJ65" i="14"/>
  <c r="AJ46" i="14"/>
  <c r="T46" i="14"/>
  <c r="D54" i="12"/>
  <c r="AB66" i="14"/>
  <c r="AB30" i="14"/>
  <c r="G66" i="14"/>
  <c r="G115" i="14"/>
  <c r="Z66" i="14"/>
  <c r="R66" i="14"/>
  <c r="W46" i="13"/>
  <c r="AD46" i="13"/>
  <c r="AJ70" i="13"/>
  <c r="S65" i="14"/>
  <c r="S30" i="14"/>
  <c r="G114" i="14"/>
  <c r="G65" i="14"/>
  <c r="G30" i="14"/>
  <c r="AA65" i="14"/>
  <c r="AA30" i="14"/>
  <c r="J30" i="13"/>
  <c r="J114" i="13"/>
  <c r="J65" i="13"/>
  <c r="AK34" i="13"/>
  <c r="AH34" i="13"/>
  <c r="U67" i="13"/>
  <c r="AH34" i="12"/>
  <c r="AK34" i="12"/>
  <c r="E34" i="12"/>
  <c r="R30" i="13"/>
  <c r="R65" i="13"/>
  <c r="AM59" i="12"/>
  <c r="L67" i="13"/>
  <c r="AL65" i="12"/>
  <c r="C70" i="12"/>
  <c r="C71" i="12" s="1"/>
  <c r="W65" i="14"/>
  <c r="W30" i="14"/>
  <c r="N66" i="13"/>
  <c r="Q67" i="8"/>
  <c r="Q70" i="8" s="1"/>
  <c r="D71" i="8"/>
  <c r="F111" i="14"/>
  <c r="F65" i="13"/>
  <c r="F114" i="13"/>
  <c r="AH25" i="13"/>
  <c r="AK25" i="13"/>
  <c r="E25" i="13"/>
  <c r="F30" i="13"/>
  <c r="I30" i="13"/>
  <c r="I114" i="13"/>
  <c r="I65" i="13"/>
  <c r="Q30" i="13"/>
  <c r="Q65" i="13"/>
  <c r="AS43" i="14"/>
  <c r="AP43" i="14"/>
  <c r="E43" i="14"/>
  <c r="AK35" i="12"/>
  <c r="AH35" i="12"/>
  <c r="E35" i="12"/>
  <c r="AB62" i="13"/>
  <c r="O67" i="14"/>
  <c r="AF67" i="14"/>
  <c r="K67" i="14"/>
  <c r="W67" i="14"/>
  <c r="S66" i="13"/>
  <c r="Z38" i="13"/>
  <c r="Q46" i="14"/>
  <c r="Z46" i="14"/>
  <c r="AB46" i="14"/>
  <c r="H118" i="12"/>
  <c r="H119" i="12" s="1"/>
  <c r="AC54" i="14"/>
  <c r="AG54" i="14"/>
  <c r="AB54" i="14"/>
  <c r="M54" i="14"/>
  <c r="AN54" i="14"/>
  <c r="Q38" i="14"/>
  <c r="Z30" i="12"/>
  <c r="K30" i="12"/>
  <c r="N30" i="12"/>
  <c r="AB46" i="13"/>
  <c r="Z46" i="13"/>
  <c r="E66" i="8"/>
  <c r="K110" i="14"/>
  <c r="AB30" i="13"/>
  <c r="AB65" i="13"/>
  <c r="L30" i="13"/>
  <c r="L65" i="13"/>
  <c r="AF30" i="13"/>
  <c r="AF65" i="13"/>
  <c r="AE30" i="13"/>
  <c r="AE65" i="13"/>
  <c r="AP50" i="14"/>
  <c r="AS50" i="14"/>
  <c r="E50" i="14"/>
  <c r="W66" i="13"/>
  <c r="V66" i="13"/>
  <c r="U66" i="13"/>
  <c r="P67" i="14"/>
  <c r="AJ67" i="14"/>
  <c r="AG67" i="14"/>
  <c r="AI67" i="14"/>
  <c r="H124" i="12"/>
  <c r="H67" i="12"/>
  <c r="F67" i="12"/>
  <c r="F124" i="12"/>
  <c r="AH27" i="12"/>
  <c r="AK27" i="12"/>
  <c r="E27" i="12"/>
  <c r="R38" i="13"/>
  <c r="Y38" i="13"/>
  <c r="L38" i="13"/>
  <c r="AE38" i="13"/>
  <c r="S46" i="14"/>
  <c r="AK46" i="14"/>
  <c r="Y46" i="14"/>
  <c r="R46" i="14"/>
  <c r="AK49" i="12"/>
  <c r="E49" i="12"/>
  <c r="AH49" i="12"/>
  <c r="S54" i="14"/>
  <c r="AA54" i="14"/>
  <c r="L54" i="14"/>
  <c r="K54" i="14"/>
  <c r="AJ70" i="12"/>
  <c r="AR70" i="14"/>
  <c r="AK61" i="12"/>
  <c r="J126" i="12"/>
  <c r="K126" i="12" s="1"/>
  <c r="J69" i="12"/>
  <c r="J95" i="12" s="1"/>
  <c r="AH61" i="12"/>
  <c r="AH69" i="12" s="1"/>
  <c r="E61" i="12"/>
  <c r="AS69" i="14"/>
  <c r="AU69" i="14" s="1"/>
  <c r="AV69" i="14" s="1"/>
  <c r="E69" i="14"/>
  <c r="L38" i="14"/>
  <c r="M38" i="14"/>
  <c r="V38" i="14"/>
  <c r="I30" i="12"/>
  <c r="Y30" i="12"/>
  <c r="M30" i="12"/>
  <c r="X30" i="12"/>
  <c r="V66" i="12"/>
  <c r="W66" i="12"/>
  <c r="AL66" i="14"/>
  <c r="I115" i="14"/>
  <c r="I66" i="14"/>
  <c r="P66" i="14"/>
  <c r="K66" i="14"/>
  <c r="L66" i="14"/>
  <c r="AA67" i="13"/>
  <c r="AF67" i="13"/>
  <c r="J67" i="13"/>
  <c r="F116" i="13"/>
  <c r="AK27" i="13"/>
  <c r="F67" i="13"/>
  <c r="AH27" i="13"/>
  <c r="E27" i="13"/>
  <c r="AS42" i="14"/>
  <c r="AP42" i="14"/>
  <c r="E42" i="14"/>
  <c r="AE46" i="13"/>
  <c r="V46" i="13"/>
  <c r="P46" i="13"/>
  <c r="F111" i="12"/>
  <c r="D70" i="14"/>
  <c r="D71" i="14" s="1"/>
  <c r="Z65" i="14"/>
  <c r="Z30" i="14"/>
  <c r="V65" i="14"/>
  <c r="V30" i="14"/>
  <c r="AS59" i="14"/>
  <c r="AU59" i="14" s="1"/>
  <c r="AV59" i="14" s="1"/>
  <c r="E59" i="14"/>
  <c r="T54" i="13"/>
  <c r="O54" i="13"/>
  <c r="R54" i="13"/>
  <c r="E41" i="12"/>
  <c r="H46" i="12"/>
  <c r="AK41" i="12"/>
  <c r="AH41" i="12"/>
  <c r="M46" i="12"/>
  <c r="U46" i="12"/>
  <c r="AP58" i="14"/>
  <c r="K84" i="12"/>
  <c r="Y66" i="13"/>
  <c r="J62" i="13"/>
  <c r="AK58" i="13"/>
  <c r="AH58" i="13"/>
  <c r="E58" i="13"/>
  <c r="AA67" i="14"/>
  <c r="X67" i="14"/>
  <c r="F116" i="14"/>
  <c r="AS27" i="14"/>
  <c r="AP27" i="14"/>
  <c r="F67" i="14"/>
  <c r="E27" i="14"/>
  <c r="H67" i="14"/>
  <c r="H116" i="14"/>
  <c r="I115" i="13"/>
  <c r="I66" i="13"/>
  <c r="G66" i="13"/>
  <c r="G115" i="13"/>
  <c r="H38" i="13"/>
  <c r="V38" i="13"/>
  <c r="X46" i="14"/>
  <c r="AH65" i="14"/>
  <c r="AH46" i="14"/>
  <c r="N46" i="14"/>
  <c r="AM46" i="14"/>
  <c r="AK54" i="14"/>
  <c r="AH54" i="14"/>
  <c r="J54" i="14"/>
  <c r="X54" i="14"/>
  <c r="AM57" i="13"/>
  <c r="S38" i="14"/>
  <c r="J38" i="14"/>
  <c r="AM38" i="14"/>
  <c r="AM65" i="14"/>
  <c r="U30" i="12"/>
  <c r="P30" i="12"/>
  <c r="R30" i="12"/>
  <c r="AB30" i="12"/>
  <c r="AB65" i="12"/>
  <c r="O66" i="12"/>
  <c r="AS34" i="14"/>
  <c r="AP34" i="14"/>
  <c r="E34" i="14"/>
  <c r="AM66" i="14"/>
  <c r="S66" i="14"/>
  <c r="V66" i="14"/>
  <c r="F115" i="14"/>
  <c r="AS26" i="14"/>
  <c r="AP26" i="14"/>
  <c r="F66" i="14"/>
  <c r="E26" i="14"/>
  <c r="W66" i="14"/>
  <c r="T67" i="13"/>
  <c r="Y67" i="13"/>
  <c r="V67" i="13"/>
  <c r="F118" i="12"/>
  <c r="F119" i="12" s="1"/>
  <c r="K113" i="12"/>
  <c r="U46" i="13"/>
  <c r="AA46" i="13"/>
  <c r="Q46" i="13"/>
  <c r="K110" i="12"/>
  <c r="X65" i="14"/>
  <c r="X30" i="14"/>
  <c r="O65" i="14"/>
  <c r="O30" i="14"/>
  <c r="Y54" i="13"/>
  <c r="AK49" i="13"/>
  <c r="E49" i="13"/>
  <c r="AH49" i="13"/>
  <c r="I54" i="13"/>
  <c r="N54" i="13"/>
  <c r="K46" i="12"/>
  <c r="AK42" i="13"/>
  <c r="AH42" i="13"/>
  <c r="E42" i="13"/>
  <c r="AM57" i="12"/>
  <c r="K115" i="12"/>
  <c r="O66" i="13"/>
  <c r="AB66" i="13"/>
  <c r="AD67" i="14"/>
  <c r="AE67" i="14"/>
  <c r="U67" i="14"/>
  <c r="V67" i="14"/>
  <c r="F115" i="13"/>
  <c r="AK26" i="13"/>
  <c r="F66" i="13"/>
  <c r="AH26" i="13"/>
  <c r="E26" i="13"/>
  <c r="T38" i="13"/>
  <c r="AB38" i="13"/>
  <c r="S38" i="13"/>
  <c r="AF65" i="14"/>
  <c r="AF46" i="14"/>
  <c r="P46" i="14"/>
  <c r="AL46" i="14"/>
  <c r="M46" i="14"/>
  <c r="AN46" i="14"/>
  <c r="Q54" i="14"/>
  <c r="W54" i="14"/>
  <c r="AE54" i="14"/>
  <c r="AL54" i="14"/>
  <c r="AS51" i="14"/>
  <c r="AU51" i="14" s="1"/>
  <c r="AV51" i="14" s="1"/>
  <c r="AP51" i="14"/>
  <c r="E51" i="14"/>
  <c r="AU61" i="14"/>
  <c r="AB38" i="14"/>
  <c r="AB65" i="14"/>
  <c r="AK38" i="14"/>
  <c r="AK65" i="14"/>
  <c r="AL38" i="14"/>
  <c r="AL65" i="14"/>
  <c r="AN38" i="14"/>
  <c r="AN65" i="14"/>
  <c r="AE30" i="12"/>
  <c r="F122" i="12"/>
  <c r="F65" i="12"/>
  <c r="AH25" i="12"/>
  <c r="E25" i="12"/>
  <c r="AK25" i="12"/>
  <c r="F30" i="12"/>
  <c r="T30" i="12"/>
  <c r="L30" i="12"/>
  <c r="I123" i="12"/>
  <c r="I66" i="12"/>
  <c r="J123" i="12"/>
  <c r="J66" i="12"/>
  <c r="AN66" i="14"/>
  <c r="AI66" i="14"/>
  <c r="AI30" i="14"/>
  <c r="O66" i="14"/>
  <c r="AE66" i="14"/>
  <c r="AE30" i="14"/>
  <c r="AJ66" i="14"/>
  <c r="AJ30" i="14"/>
  <c r="Z67" i="13"/>
  <c r="S67" i="13"/>
  <c r="M67" i="13"/>
  <c r="I116" i="13"/>
  <c r="AF46" i="13"/>
  <c r="AC46" i="13"/>
  <c r="L46" i="13"/>
  <c r="AS35" i="14"/>
  <c r="AP35" i="14"/>
  <c r="E35" i="14"/>
  <c r="R30" i="14"/>
  <c r="R65" i="14"/>
  <c r="H114" i="14"/>
  <c r="H30" i="14"/>
  <c r="H65" i="14"/>
  <c r="L30" i="14"/>
  <c r="L65" i="14"/>
  <c r="AD54" i="13"/>
  <c r="AF54" i="13"/>
  <c r="V46" i="12"/>
  <c r="AB46" i="12"/>
  <c r="I46" i="12"/>
  <c r="L46" i="12"/>
  <c r="Q66" i="13"/>
  <c r="AE66" i="13"/>
  <c r="AD66" i="13"/>
  <c r="G67" i="14"/>
  <c r="G116" i="14"/>
  <c r="Y67" i="14"/>
  <c r="N67" i="14"/>
  <c r="Z67" i="14"/>
  <c r="J115" i="13"/>
  <c r="J66" i="13"/>
  <c r="AS68" i="14"/>
  <c r="AU68" i="14" s="1"/>
  <c r="AV68" i="14" s="1"/>
  <c r="J95" i="14"/>
  <c r="E68" i="14"/>
  <c r="U38" i="13"/>
  <c r="AD38" i="13"/>
  <c r="AS41" i="14"/>
  <c r="AP41" i="14"/>
  <c r="H46" i="14"/>
  <c r="E41" i="14"/>
  <c r="AD46" i="14"/>
  <c r="L46" i="14"/>
  <c r="J46" i="14"/>
  <c r="AJ54" i="14"/>
  <c r="AD54" i="14"/>
  <c r="AM54" i="14"/>
  <c r="I38" i="14"/>
  <c r="W30" i="12"/>
  <c r="H30" i="12"/>
  <c r="S30" i="12"/>
  <c r="AF38" i="14"/>
  <c r="AJ38" i="14"/>
  <c r="U66" i="14"/>
  <c r="X66" i="14"/>
  <c r="AD66" i="14"/>
  <c r="AD30" i="14"/>
  <c r="J115" i="14"/>
  <c r="J66" i="14"/>
  <c r="O67" i="13"/>
  <c r="Q67" i="13"/>
  <c r="X67" i="13"/>
  <c r="J116" i="13"/>
  <c r="H111" i="12"/>
  <c r="T46" i="13"/>
  <c r="S46" i="13"/>
  <c r="K46" i="13"/>
  <c r="M46" i="13"/>
  <c r="AC62" i="13"/>
  <c r="N30" i="14"/>
  <c r="N65" i="14"/>
  <c r="U65" i="14"/>
  <c r="U30" i="14"/>
  <c r="Q30" i="14"/>
  <c r="Q65" i="14"/>
  <c r="U54" i="13"/>
  <c r="AE54" i="13"/>
  <c r="L54" i="13"/>
  <c r="P54" i="13"/>
  <c r="O46" i="12"/>
  <c r="Y46" i="12"/>
  <c r="R46" i="12"/>
  <c r="AC46" i="12"/>
  <c r="AK50" i="12"/>
  <c r="AH50" i="12"/>
  <c r="E30" i="8"/>
  <c r="I85" i="8"/>
  <c r="H85" i="8"/>
  <c r="H86" i="8" s="1"/>
  <c r="H88" i="8" s="1"/>
  <c r="H70" i="9"/>
  <c r="H76" i="9" s="1"/>
  <c r="H77" i="9" s="1"/>
  <c r="H79" i="9" s="1"/>
  <c r="H85" i="9"/>
  <c r="H86" i="9" s="1"/>
  <c r="H88" i="9" s="1"/>
  <c r="I70" i="9"/>
  <c r="I76" i="9" s="1"/>
  <c r="I77" i="9" s="1"/>
  <c r="I79" i="9" s="1"/>
  <c r="I85" i="9"/>
  <c r="I86" i="9" s="1"/>
  <c r="I88" i="9" s="1"/>
  <c r="G70" i="9"/>
  <c r="G76" i="9" s="1"/>
  <c r="G77" i="9" s="1"/>
  <c r="G79" i="9" s="1"/>
  <c r="G85" i="9"/>
  <c r="G86" i="9" s="1"/>
  <c r="G88" i="9" s="1"/>
  <c r="K95" i="9"/>
  <c r="F96" i="9"/>
  <c r="F85" i="9"/>
  <c r="F70" i="9"/>
  <c r="F76" i="9" s="1"/>
  <c r="E65" i="9"/>
  <c r="E70" i="9" s="1"/>
  <c r="J85" i="9"/>
  <c r="J86" i="9" s="1"/>
  <c r="J88" i="9" s="1"/>
  <c r="J70" i="9"/>
  <c r="J76" i="9" s="1"/>
  <c r="J77" i="9" s="1"/>
  <c r="J79" i="9" s="1"/>
  <c r="AH65" i="9"/>
  <c r="AH70" i="9" s="1"/>
  <c r="W62" i="8"/>
  <c r="AH68" i="8"/>
  <c r="AB62" i="8"/>
  <c r="AD62" i="8"/>
  <c r="AF62" i="8"/>
  <c r="R62" i="8"/>
  <c r="E54" i="8"/>
  <c r="AH54" i="8"/>
  <c r="F70" i="8"/>
  <c r="F76" i="8" s="1"/>
  <c r="F77" i="8" s="1"/>
  <c r="G101" i="8"/>
  <c r="Z62" i="8"/>
  <c r="J72" i="8"/>
  <c r="K22" i="8"/>
  <c r="L22" i="8" s="1"/>
  <c r="M22" i="8" s="1"/>
  <c r="N22" i="8" s="1"/>
  <c r="O22" i="8" s="1"/>
  <c r="P22" i="8" s="1"/>
  <c r="Q22" i="8" s="1"/>
  <c r="R22" i="8" s="1"/>
  <c r="S22" i="8" s="1"/>
  <c r="T22" i="8" s="1"/>
  <c r="U22" i="8" s="1"/>
  <c r="V22" i="8" s="1"/>
  <c r="W22" i="8" s="1"/>
  <c r="X22" i="8" s="1"/>
  <c r="Y22" i="8" s="1"/>
  <c r="Z22" i="8" s="1"/>
  <c r="AA22" i="8" s="1"/>
  <c r="AB22" i="8" s="1"/>
  <c r="AC22" i="8" s="1"/>
  <c r="AD22" i="8" s="1"/>
  <c r="AE22" i="8" s="1"/>
  <c r="AF22" i="8" s="1"/>
  <c r="K62" i="8"/>
  <c r="L62" i="8"/>
  <c r="O62" i="8"/>
  <c r="O65" i="8"/>
  <c r="O70" i="8" s="1"/>
  <c r="AH59" i="8"/>
  <c r="E59" i="8"/>
  <c r="N62" i="8"/>
  <c r="AE62" i="8"/>
  <c r="Y62" i="8"/>
  <c r="N65" i="8"/>
  <c r="N70" i="8" s="1"/>
  <c r="V62" i="8"/>
  <c r="P62" i="8"/>
  <c r="J62" i="8"/>
  <c r="AH57" i="8"/>
  <c r="E57" i="8"/>
  <c r="AD70" i="8"/>
  <c r="M62" i="8"/>
  <c r="K65" i="8"/>
  <c r="K70" i="8" s="1"/>
  <c r="Z65" i="8"/>
  <c r="U62" i="8"/>
  <c r="S62" i="8"/>
  <c r="W65" i="8"/>
  <c r="X62" i="8"/>
  <c r="T62" i="8"/>
  <c r="T65" i="8"/>
  <c r="T70" i="8" s="1"/>
  <c r="AC62" i="8"/>
  <c r="AC65" i="8"/>
  <c r="AC70" i="8" s="1"/>
  <c r="AA62" i="8"/>
  <c r="H70" i="8"/>
  <c r="H76" i="8" s="1"/>
  <c r="H77" i="8" s="1"/>
  <c r="H79" i="8" s="1"/>
  <c r="AF65" i="8"/>
  <c r="R65" i="8"/>
  <c r="R70" i="8" s="1"/>
  <c r="F95" i="8"/>
  <c r="E68" i="8"/>
  <c r="I70" i="8"/>
  <c r="I76" i="8" s="1"/>
  <c r="I77" i="8" s="1"/>
  <c r="I79" i="8" s="1"/>
  <c r="Q62" i="8"/>
  <c r="L65" i="8"/>
  <c r="L70" i="8" s="1"/>
  <c r="AE70" i="8" l="1"/>
  <c r="AK62" i="13"/>
  <c r="AP62" i="14"/>
  <c r="D18" i="19"/>
  <c r="C27" i="19"/>
  <c r="AB70" i="8"/>
  <c r="P70" i="8"/>
  <c r="M70" i="8"/>
  <c r="K62" i="12"/>
  <c r="AF70" i="8"/>
  <c r="W70" i="8"/>
  <c r="AK70" i="14"/>
  <c r="AA70" i="14"/>
  <c r="G16" i="19"/>
  <c r="K75" i="12"/>
  <c r="C46" i="16" s="1"/>
  <c r="D46" i="16" s="1"/>
  <c r="E46" i="16" s="1"/>
  <c r="F46" i="16" s="1"/>
  <c r="G46" i="16" s="1"/>
  <c r="H46" i="16" s="1"/>
  <c r="L70" i="13"/>
  <c r="E30" i="13"/>
  <c r="Z70" i="8"/>
  <c r="E46" i="14"/>
  <c r="U70" i="8"/>
  <c r="N70" i="14"/>
  <c r="AH62" i="13"/>
  <c r="R70" i="13"/>
  <c r="I23" i="11"/>
  <c r="I27" i="11" s="1"/>
  <c r="N62" i="12"/>
  <c r="AC62" i="12"/>
  <c r="X66" i="12"/>
  <c r="AB70" i="14"/>
  <c r="W65" i="12"/>
  <c r="P66" i="12"/>
  <c r="D27" i="11"/>
  <c r="E62" i="8"/>
  <c r="C44" i="11"/>
  <c r="G44" i="11" s="1"/>
  <c r="G34" i="11"/>
  <c r="C43" i="11"/>
  <c r="G43" i="11" s="1"/>
  <c r="G33" i="11"/>
  <c r="C45" i="11"/>
  <c r="G45" i="11" s="1"/>
  <c r="G35" i="11"/>
  <c r="Q67" i="12"/>
  <c r="S66" i="12"/>
  <c r="O65" i="12"/>
  <c r="O70" i="12" s="1"/>
  <c r="AE67" i="12"/>
  <c r="J54" i="12"/>
  <c r="L66" i="12"/>
  <c r="AE65" i="12"/>
  <c r="R66" i="12"/>
  <c r="AE62" i="12"/>
  <c r="Q66" i="12"/>
  <c r="L65" i="12"/>
  <c r="Z62" i="12"/>
  <c r="AD62" i="12"/>
  <c r="I120" i="12"/>
  <c r="AB54" i="12"/>
  <c r="P54" i="12"/>
  <c r="AH58" i="12"/>
  <c r="AH66" i="12" s="1"/>
  <c r="E46" i="12"/>
  <c r="T66" i="12"/>
  <c r="M66" i="12"/>
  <c r="E58" i="12"/>
  <c r="E62" i="12" s="1"/>
  <c r="AD54" i="12"/>
  <c r="Y66" i="12"/>
  <c r="J67" i="12"/>
  <c r="AK67" i="12" s="1"/>
  <c r="AM67" i="12" s="1"/>
  <c r="AN67" i="12" s="1"/>
  <c r="AF62" i="12"/>
  <c r="U65" i="12"/>
  <c r="AL70" i="12"/>
  <c r="H122" i="12"/>
  <c r="H127" i="12" s="1"/>
  <c r="T67" i="12"/>
  <c r="I122" i="12"/>
  <c r="I124" i="12"/>
  <c r="I127" i="12" s="1"/>
  <c r="R65" i="12"/>
  <c r="U67" i="12"/>
  <c r="I54" i="12"/>
  <c r="Z67" i="12"/>
  <c r="S67" i="12"/>
  <c r="P65" i="12"/>
  <c r="Y65" i="12"/>
  <c r="AC67" i="12"/>
  <c r="V54" i="12"/>
  <c r="G122" i="12"/>
  <c r="G127" i="12" s="1"/>
  <c r="K70" i="14"/>
  <c r="I27" i="16" s="1"/>
  <c r="E30" i="14"/>
  <c r="O70" i="13"/>
  <c r="V65" i="12"/>
  <c r="V70" i="12" s="1"/>
  <c r="AH67" i="8"/>
  <c r="Y54" i="12"/>
  <c r="T65" i="12"/>
  <c r="M67" i="12"/>
  <c r="R54" i="12"/>
  <c r="I65" i="12"/>
  <c r="I70" i="12" s="1"/>
  <c r="I76" i="12" s="1"/>
  <c r="E25" i="11" s="1"/>
  <c r="Q70" i="13"/>
  <c r="AD70" i="14"/>
  <c r="AD65" i="12"/>
  <c r="X70" i="14"/>
  <c r="O54" i="12"/>
  <c r="AP54" i="14"/>
  <c r="G119" i="13"/>
  <c r="G121" i="13" s="1"/>
  <c r="W70" i="13"/>
  <c r="D70" i="12"/>
  <c r="D71" i="12" s="1"/>
  <c r="X54" i="12"/>
  <c r="G120" i="12"/>
  <c r="J119" i="14"/>
  <c r="H119" i="14"/>
  <c r="H121" i="14" s="1"/>
  <c r="AL70" i="14"/>
  <c r="AA54" i="12"/>
  <c r="X65" i="12"/>
  <c r="E62" i="14"/>
  <c r="E46" i="13"/>
  <c r="V70" i="13"/>
  <c r="N67" i="12"/>
  <c r="E62" i="13"/>
  <c r="X70" i="13"/>
  <c r="J70" i="8"/>
  <c r="J76" i="8" s="1"/>
  <c r="J77" i="8" s="1"/>
  <c r="J79" i="8" s="1"/>
  <c r="J101" i="8" s="1"/>
  <c r="V70" i="14"/>
  <c r="AG70" i="14"/>
  <c r="Q65" i="12"/>
  <c r="Z70" i="13"/>
  <c r="J121" i="14"/>
  <c r="AH30" i="12"/>
  <c r="O70" i="14"/>
  <c r="AU50" i="14"/>
  <c r="AJ70" i="14"/>
  <c r="AM50" i="13"/>
  <c r="AM43" i="12"/>
  <c r="AK30" i="12"/>
  <c r="AM25" i="12"/>
  <c r="AV61" i="14"/>
  <c r="AS66" i="14"/>
  <c r="AU66" i="14" s="1"/>
  <c r="AV66" i="14" s="1"/>
  <c r="E66" i="14"/>
  <c r="AS67" i="14"/>
  <c r="E67" i="14"/>
  <c r="AM58" i="13"/>
  <c r="F120" i="12"/>
  <c r="AS46" i="14"/>
  <c r="AU42" i="14"/>
  <c r="I119" i="14"/>
  <c r="M65" i="12"/>
  <c r="AM34" i="12"/>
  <c r="P70" i="14"/>
  <c r="AH46" i="13"/>
  <c r="AN61" i="13"/>
  <c r="S70" i="13"/>
  <c r="AM42" i="12"/>
  <c r="AP38" i="14"/>
  <c r="E67" i="8"/>
  <c r="H120" i="12"/>
  <c r="H65" i="12"/>
  <c r="AP46" i="14"/>
  <c r="J96" i="14"/>
  <c r="K95" i="14"/>
  <c r="R70" i="14"/>
  <c r="E30" i="12"/>
  <c r="AF70" i="14"/>
  <c r="AM42" i="13"/>
  <c r="K118" i="12"/>
  <c r="K119" i="12" s="1"/>
  <c r="AP66" i="14"/>
  <c r="AU34" i="14"/>
  <c r="AP67" i="14"/>
  <c r="AH46" i="12"/>
  <c r="AF54" i="12"/>
  <c r="AM27" i="12"/>
  <c r="Z65" i="12"/>
  <c r="AU43" i="14"/>
  <c r="AM25" i="13"/>
  <c r="AK30" i="13"/>
  <c r="AM33" i="13"/>
  <c r="AK38" i="13"/>
  <c r="K70" i="13"/>
  <c r="L27" i="16" s="1"/>
  <c r="AC70" i="14"/>
  <c r="AH70" i="14"/>
  <c r="T70" i="14"/>
  <c r="E54" i="14"/>
  <c r="G70" i="13"/>
  <c r="G76" i="13" s="1"/>
  <c r="H33" i="11" s="1"/>
  <c r="G85" i="13"/>
  <c r="G86" i="13" s="1"/>
  <c r="G88" i="13" s="1"/>
  <c r="AU33" i="14"/>
  <c r="AS38" i="14"/>
  <c r="AM59" i="13"/>
  <c r="AN59" i="13" s="1"/>
  <c r="AM43" i="13"/>
  <c r="AN43" i="13" s="1"/>
  <c r="AB70" i="13"/>
  <c r="I70" i="14"/>
  <c r="I76" i="14" s="1"/>
  <c r="H45" i="11" s="1"/>
  <c r="I85" i="14"/>
  <c r="I86" i="14" s="1"/>
  <c r="I88" i="14" s="1"/>
  <c r="F85" i="12"/>
  <c r="F70" i="12"/>
  <c r="AK66" i="13"/>
  <c r="AM66" i="13" s="1"/>
  <c r="AN66" i="13" s="1"/>
  <c r="E66" i="13"/>
  <c r="K115" i="14"/>
  <c r="AM41" i="13"/>
  <c r="AK46" i="13"/>
  <c r="Q70" i="14"/>
  <c r="L70" i="14"/>
  <c r="AM26" i="13"/>
  <c r="AM27" i="13"/>
  <c r="AN27" i="13" s="1"/>
  <c r="N65" i="12"/>
  <c r="G70" i="14"/>
  <c r="G76" i="14" s="1"/>
  <c r="H43" i="11" s="1"/>
  <c r="G85" i="14"/>
  <c r="G86" i="14" s="1"/>
  <c r="G88" i="14" s="1"/>
  <c r="AM51" i="13"/>
  <c r="AN51" i="13" s="1"/>
  <c r="AD70" i="13"/>
  <c r="AC70" i="13"/>
  <c r="AU35" i="14"/>
  <c r="K115" i="13"/>
  <c r="AN57" i="12"/>
  <c r="AH54" i="13"/>
  <c r="K111" i="12"/>
  <c r="K116" i="14"/>
  <c r="Z70" i="14"/>
  <c r="AK69" i="12"/>
  <c r="AM69" i="12" s="1"/>
  <c r="E69" i="12"/>
  <c r="I119" i="13"/>
  <c r="J85" i="13"/>
  <c r="J86" i="13" s="1"/>
  <c r="J88" i="13" s="1"/>
  <c r="J70" i="13"/>
  <c r="J76" i="13" s="1"/>
  <c r="H36" i="11" s="1"/>
  <c r="J36" i="11" s="1"/>
  <c r="G119" i="14"/>
  <c r="N70" i="13"/>
  <c r="M70" i="13"/>
  <c r="AU58" i="14"/>
  <c r="AU62" i="14" s="1"/>
  <c r="AW62" i="14" s="1"/>
  <c r="AK66" i="12"/>
  <c r="AM66" i="12" s="1"/>
  <c r="AN66" i="12" s="1"/>
  <c r="Y70" i="14"/>
  <c r="AV57" i="14"/>
  <c r="AK51" i="12"/>
  <c r="AK54" i="12" s="1"/>
  <c r="AH51" i="12"/>
  <c r="AH54" i="12" s="1"/>
  <c r="E51" i="12"/>
  <c r="E54" i="12" s="1"/>
  <c r="AS65" i="14"/>
  <c r="AU65" i="14" s="1"/>
  <c r="F70" i="14"/>
  <c r="F76" i="14" s="1"/>
  <c r="H42" i="11" s="1"/>
  <c r="F85" i="14"/>
  <c r="E65" i="14"/>
  <c r="H119" i="13"/>
  <c r="J122" i="12"/>
  <c r="J38" i="12"/>
  <c r="C37" i="11"/>
  <c r="C42" i="11"/>
  <c r="G42" i="11" s="1"/>
  <c r="AM50" i="12"/>
  <c r="AU27" i="14"/>
  <c r="AM58" i="12"/>
  <c r="AK67" i="13"/>
  <c r="AM67" i="13" s="1"/>
  <c r="AN67" i="13" s="1"/>
  <c r="E67" i="13"/>
  <c r="F119" i="13"/>
  <c r="K114" i="13"/>
  <c r="AN59" i="12"/>
  <c r="AD70" i="12"/>
  <c r="AN57" i="13"/>
  <c r="AE70" i="13"/>
  <c r="I70" i="13"/>
  <c r="I76" i="13" s="1"/>
  <c r="H35" i="11" s="1"/>
  <c r="I85" i="13"/>
  <c r="I86" i="13" s="1"/>
  <c r="I88" i="13" s="1"/>
  <c r="AM34" i="13"/>
  <c r="W67" i="12"/>
  <c r="AP30" i="14"/>
  <c r="AP65" i="14"/>
  <c r="H85" i="13"/>
  <c r="H86" i="13" s="1"/>
  <c r="H88" i="13" s="1"/>
  <c r="H70" i="13"/>
  <c r="H76" i="13" s="1"/>
  <c r="H34" i="11" s="1"/>
  <c r="AI70" i="14"/>
  <c r="AE70" i="14"/>
  <c r="H70" i="14"/>
  <c r="H76" i="14" s="1"/>
  <c r="H44" i="11" s="1"/>
  <c r="H85" i="14"/>
  <c r="H86" i="14" s="1"/>
  <c r="H88" i="14" s="1"/>
  <c r="AK62" i="12"/>
  <c r="E54" i="13"/>
  <c r="AB70" i="12"/>
  <c r="AM70" i="14"/>
  <c r="L67" i="12"/>
  <c r="AM49" i="12"/>
  <c r="AF70" i="13"/>
  <c r="K65" i="12"/>
  <c r="AM35" i="12"/>
  <c r="W70" i="14"/>
  <c r="J119" i="13"/>
  <c r="AH38" i="13"/>
  <c r="K123" i="12"/>
  <c r="AS62" i="14"/>
  <c r="J85" i="14"/>
  <c r="J86" i="14" s="1"/>
  <c r="J88" i="14" s="1"/>
  <c r="J70" i="14"/>
  <c r="J76" i="14" s="1"/>
  <c r="H46" i="11" s="1"/>
  <c r="J46" i="11" s="1"/>
  <c r="AU25" i="14"/>
  <c r="AV60" i="14"/>
  <c r="AM35" i="13"/>
  <c r="AN35" i="13" s="1"/>
  <c r="E38" i="14"/>
  <c r="U70" i="13"/>
  <c r="K67" i="12"/>
  <c r="AA70" i="13"/>
  <c r="T70" i="13"/>
  <c r="AU41" i="14"/>
  <c r="AS30" i="14"/>
  <c r="AU26" i="14"/>
  <c r="AK46" i="12"/>
  <c r="AM41" i="12"/>
  <c r="AH30" i="13"/>
  <c r="AH65" i="13"/>
  <c r="AH67" i="13"/>
  <c r="AM26" i="12"/>
  <c r="J96" i="12"/>
  <c r="K95" i="12"/>
  <c r="K116" i="13"/>
  <c r="F127" i="12"/>
  <c r="K111" i="14"/>
  <c r="F85" i="13"/>
  <c r="F70" i="13"/>
  <c r="F76" i="13" s="1"/>
  <c r="H32" i="11" s="1"/>
  <c r="J32" i="11" s="1"/>
  <c r="E65" i="13"/>
  <c r="AK65" i="13"/>
  <c r="AU49" i="14"/>
  <c r="AS54" i="14"/>
  <c r="J96" i="13"/>
  <c r="K95" i="13"/>
  <c r="AH65" i="8"/>
  <c r="K85" i="8"/>
  <c r="U70" i="14"/>
  <c r="S65" i="12"/>
  <c r="AN70" i="14"/>
  <c r="AM49" i="13"/>
  <c r="AK54" i="13"/>
  <c r="AH66" i="13"/>
  <c r="AM61" i="12"/>
  <c r="AN61" i="12" s="1"/>
  <c r="S70" i="14"/>
  <c r="E38" i="13"/>
  <c r="AN60" i="12"/>
  <c r="P70" i="13"/>
  <c r="Y70" i="13"/>
  <c r="AA65" i="12"/>
  <c r="AA70" i="12" s="1"/>
  <c r="M70" i="14"/>
  <c r="K114" i="14"/>
  <c r="F119" i="14"/>
  <c r="G70" i="12"/>
  <c r="G76" i="12" s="1"/>
  <c r="E23" i="11" s="1"/>
  <c r="G85" i="12"/>
  <c r="G86" i="12" s="1"/>
  <c r="G88" i="12" s="1"/>
  <c r="AC65" i="12"/>
  <c r="E33" i="12"/>
  <c r="E38" i="12" s="1"/>
  <c r="AK33" i="12"/>
  <c r="AH33" i="12"/>
  <c r="AH38" i="12" s="1"/>
  <c r="G38" i="12"/>
  <c r="AF65" i="12"/>
  <c r="AF70" i="12" s="1"/>
  <c r="I86" i="8"/>
  <c r="I88" i="8" s="1"/>
  <c r="I101" i="8" s="1"/>
  <c r="G101" i="9"/>
  <c r="I101" i="9"/>
  <c r="K96" i="9"/>
  <c r="F98" i="9"/>
  <c r="J101" i="9"/>
  <c r="K76" i="9"/>
  <c r="F77" i="9"/>
  <c r="H101" i="9"/>
  <c r="K85" i="9"/>
  <c r="F86" i="9"/>
  <c r="H101" i="8"/>
  <c r="AH62" i="8"/>
  <c r="F86" i="8"/>
  <c r="K95" i="8"/>
  <c r="F96" i="8"/>
  <c r="E65" i="8"/>
  <c r="K77" i="8"/>
  <c r="C19" i="20" s="1"/>
  <c r="F79" i="8"/>
  <c r="W70" i="12" l="1"/>
  <c r="K98" i="9"/>
  <c r="F17" i="20"/>
  <c r="F23" i="20" s="1"/>
  <c r="AH62" i="12"/>
  <c r="E18" i="19"/>
  <c r="D27" i="19"/>
  <c r="U70" i="12"/>
  <c r="Y70" i="12"/>
  <c r="M27" i="16"/>
  <c r="L35" i="16"/>
  <c r="L28" i="16"/>
  <c r="L30" i="16" s="1"/>
  <c r="L36" i="16" s="1"/>
  <c r="J27" i="16"/>
  <c r="I28" i="16"/>
  <c r="I30" i="16" s="1"/>
  <c r="I36" i="16" s="1"/>
  <c r="I35" i="16"/>
  <c r="P70" i="12"/>
  <c r="H16" i="19"/>
  <c r="X70" i="12"/>
  <c r="I85" i="12"/>
  <c r="I86" i="12" s="1"/>
  <c r="I88" i="12" s="1"/>
  <c r="Q70" i="12"/>
  <c r="H47" i="11"/>
  <c r="K119" i="14"/>
  <c r="K121" i="14" s="1"/>
  <c r="H37" i="11"/>
  <c r="J42" i="11"/>
  <c r="J34" i="11"/>
  <c r="L70" i="12"/>
  <c r="J35" i="11"/>
  <c r="J44" i="11"/>
  <c r="AH70" i="8"/>
  <c r="AE70" i="12"/>
  <c r="J45" i="11"/>
  <c r="G37" i="11"/>
  <c r="J33" i="11"/>
  <c r="G47" i="11"/>
  <c r="J43" i="11"/>
  <c r="E66" i="12"/>
  <c r="R70" i="12"/>
  <c r="AK65" i="12"/>
  <c r="AK70" i="12" s="1"/>
  <c r="S70" i="12"/>
  <c r="T70" i="12"/>
  <c r="J70" i="12"/>
  <c r="J76" i="12" s="1"/>
  <c r="J77" i="12" s="1"/>
  <c r="J85" i="12"/>
  <c r="J86" i="12" s="1"/>
  <c r="J88" i="12" s="1"/>
  <c r="K124" i="12"/>
  <c r="Z70" i="12"/>
  <c r="AC70" i="12"/>
  <c r="K122" i="12"/>
  <c r="N70" i="12"/>
  <c r="M70" i="12"/>
  <c r="E70" i="13"/>
  <c r="K76" i="8"/>
  <c r="AH67" i="12"/>
  <c r="AP70" i="14"/>
  <c r="E67" i="12"/>
  <c r="E70" i="8"/>
  <c r="AM62" i="12"/>
  <c r="AO62" i="12" s="1"/>
  <c r="K120" i="12"/>
  <c r="F121" i="14"/>
  <c r="AV34" i="14"/>
  <c r="H23" i="11"/>
  <c r="J23" i="11" s="1"/>
  <c r="G77" i="12"/>
  <c r="J98" i="12"/>
  <c r="K96" i="12"/>
  <c r="K98" i="12" s="1"/>
  <c r="AN49" i="12"/>
  <c r="F121" i="13"/>
  <c r="H129" i="12"/>
  <c r="J127" i="12"/>
  <c r="E70" i="14"/>
  <c r="AN69" i="12"/>
  <c r="AM46" i="13"/>
  <c r="AN41" i="13"/>
  <c r="F86" i="12"/>
  <c r="AV43" i="14"/>
  <c r="I121" i="14"/>
  <c r="AS70" i="14"/>
  <c r="AU67" i="14"/>
  <c r="AV67" i="14" s="1"/>
  <c r="AU54" i="14"/>
  <c r="AW54" i="14" s="1"/>
  <c r="AV49" i="14"/>
  <c r="AM46" i="12"/>
  <c r="AO46" i="12" s="1"/>
  <c r="AN41" i="12"/>
  <c r="J121" i="13"/>
  <c r="H77" i="14"/>
  <c r="AM62" i="13"/>
  <c r="K85" i="14"/>
  <c r="F86" i="14"/>
  <c r="G121" i="14"/>
  <c r="I128" i="12"/>
  <c r="I129" i="12"/>
  <c r="AN26" i="13"/>
  <c r="H25" i="11"/>
  <c r="J25" i="11" s="1"/>
  <c r="I77" i="12"/>
  <c r="G77" i="13"/>
  <c r="AV42" i="14"/>
  <c r="AV50" i="14"/>
  <c r="AN26" i="12"/>
  <c r="AU30" i="14"/>
  <c r="AW30" i="14" s="1"/>
  <c r="AV25" i="14"/>
  <c r="AV26" i="14"/>
  <c r="AM38" i="13"/>
  <c r="AN33" i="13"/>
  <c r="AN43" i="12"/>
  <c r="AK38" i="12"/>
  <c r="AM33" i="12"/>
  <c r="J77" i="14"/>
  <c r="I121" i="13"/>
  <c r="G77" i="14"/>
  <c r="AM54" i="13"/>
  <c r="AO54" i="13" s="1"/>
  <c r="AN49" i="13"/>
  <c r="F86" i="13"/>
  <c r="K85" i="13"/>
  <c r="K70" i="12"/>
  <c r="AN58" i="12"/>
  <c r="AN62" i="12" s="1"/>
  <c r="AP62" i="12" s="1"/>
  <c r="C47" i="11"/>
  <c r="AV35" i="14"/>
  <c r="AM30" i="13"/>
  <c r="AO30" i="13" s="1"/>
  <c r="AN25" i="13"/>
  <c r="H70" i="12"/>
  <c r="H76" i="12" s="1"/>
  <c r="E24" i="11" s="1"/>
  <c r="H85" i="12"/>
  <c r="H86" i="12" s="1"/>
  <c r="H88" i="12" s="1"/>
  <c r="AN58" i="13"/>
  <c r="AN62" i="13" s="1"/>
  <c r="AN50" i="13"/>
  <c r="J77" i="13"/>
  <c r="AN35" i="12"/>
  <c r="AN34" i="13"/>
  <c r="AN50" i="12"/>
  <c r="J98" i="14"/>
  <c r="K96" i="14"/>
  <c r="K98" i="14" s="1"/>
  <c r="AN42" i="12"/>
  <c r="J98" i="13"/>
  <c r="K96" i="13"/>
  <c r="K98" i="13" s="1"/>
  <c r="AH70" i="13"/>
  <c r="AU46" i="14"/>
  <c r="AW46" i="14" s="1"/>
  <c r="AV41" i="14"/>
  <c r="H77" i="13"/>
  <c r="I77" i="13"/>
  <c r="AV27" i="14"/>
  <c r="AM51" i="12"/>
  <c r="AV58" i="14"/>
  <c r="AV62" i="14" s="1"/>
  <c r="AX62" i="14" s="1"/>
  <c r="E65" i="12"/>
  <c r="AU38" i="14"/>
  <c r="AW38" i="14" s="1"/>
  <c r="AV33" i="14"/>
  <c r="F129" i="12"/>
  <c r="AN42" i="13"/>
  <c r="G128" i="12"/>
  <c r="G129" i="12"/>
  <c r="AN34" i="12"/>
  <c r="AM30" i="12"/>
  <c r="AO30" i="12" s="1"/>
  <c r="AN25" i="12"/>
  <c r="AK70" i="13"/>
  <c r="AM65" i="13"/>
  <c r="F77" i="14"/>
  <c r="K76" i="14"/>
  <c r="AV65" i="14"/>
  <c r="I77" i="14"/>
  <c r="AN27" i="12"/>
  <c r="AH65" i="12"/>
  <c r="F77" i="13"/>
  <c r="F120" i="13" s="1"/>
  <c r="K76" i="13"/>
  <c r="K119" i="13"/>
  <c r="H121" i="13"/>
  <c r="F76" i="12"/>
  <c r="E22" i="11" s="1"/>
  <c r="K79" i="8"/>
  <c r="C19" i="5"/>
  <c r="C19" i="19" s="1"/>
  <c r="D19" i="19" s="1"/>
  <c r="E19" i="19" s="1"/>
  <c r="F19" i="19" s="1"/>
  <c r="G19" i="19" s="1"/>
  <c r="H19" i="19" s="1"/>
  <c r="J19" i="19" s="1"/>
  <c r="K19" i="19" s="1"/>
  <c r="L19" i="19" s="1"/>
  <c r="M19" i="19" s="1"/>
  <c r="N19" i="19" s="1"/>
  <c r="O19" i="19" s="1"/>
  <c r="K86" i="9"/>
  <c r="F88" i="9"/>
  <c r="K77" i="9"/>
  <c r="C17" i="20" s="1"/>
  <c r="F79" i="9"/>
  <c r="K96" i="8"/>
  <c r="K98" i="8" s="1"/>
  <c r="F98" i="8"/>
  <c r="K86" i="8"/>
  <c r="F88" i="8"/>
  <c r="K88" i="8" l="1"/>
  <c r="E19" i="20"/>
  <c r="G19" i="20" s="1"/>
  <c r="F18" i="19"/>
  <c r="E27" i="19"/>
  <c r="K88" i="9"/>
  <c r="E17" i="20"/>
  <c r="G17" i="20" s="1"/>
  <c r="L17" i="19"/>
  <c r="M17" i="19" s="1"/>
  <c r="N17" i="19" s="1"/>
  <c r="O17" i="19" s="1"/>
  <c r="L34" i="16"/>
  <c r="I40" i="16"/>
  <c r="I21" i="19"/>
  <c r="L21" i="19"/>
  <c r="L40" i="16"/>
  <c r="I16" i="19"/>
  <c r="I17" i="19"/>
  <c r="J17" i="19" s="1"/>
  <c r="K17" i="19" s="1"/>
  <c r="I34" i="16"/>
  <c r="C35" i="16"/>
  <c r="C27" i="16"/>
  <c r="C27" i="15"/>
  <c r="C35" i="15"/>
  <c r="K27" i="16"/>
  <c r="J28" i="16"/>
  <c r="J30" i="16" s="1"/>
  <c r="J36" i="16" s="1"/>
  <c r="J35" i="16"/>
  <c r="M28" i="16"/>
  <c r="M30" i="16" s="1"/>
  <c r="M36" i="16" s="1"/>
  <c r="N27" i="16"/>
  <c r="M35" i="16"/>
  <c r="F19" i="5"/>
  <c r="H19" i="5" s="1"/>
  <c r="J19" i="5"/>
  <c r="AV70" i="14"/>
  <c r="AV46" i="14"/>
  <c r="AX46" i="14" s="1"/>
  <c r="J47" i="11"/>
  <c r="AM65" i="12"/>
  <c r="AN65" i="12" s="1"/>
  <c r="AN70" i="12" s="1"/>
  <c r="H26" i="11"/>
  <c r="J26" i="11" s="1"/>
  <c r="E26" i="11"/>
  <c r="J37" i="11"/>
  <c r="AH70" i="12"/>
  <c r="K127" i="12"/>
  <c r="K129" i="12" s="1"/>
  <c r="AN30" i="12"/>
  <c r="AP30" i="12" s="1"/>
  <c r="E70" i="12"/>
  <c r="K76" i="12"/>
  <c r="H22" i="11"/>
  <c r="J22" i="11" s="1"/>
  <c r="F77" i="12"/>
  <c r="AM70" i="13"/>
  <c r="AO70" i="13" s="1"/>
  <c r="AN65" i="13"/>
  <c r="AN70" i="13" s="1"/>
  <c r="E34" i="11"/>
  <c r="H79" i="13"/>
  <c r="H101" i="13" s="1"/>
  <c r="E36" i="11"/>
  <c r="J79" i="13"/>
  <c r="J122" i="13" s="1"/>
  <c r="AO38" i="13"/>
  <c r="I79" i="12"/>
  <c r="I100" i="12" s="1"/>
  <c r="K86" i="14"/>
  <c r="K88" i="14" s="1"/>
  <c r="F88" i="14"/>
  <c r="AO46" i="13"/>
  <c r="J128" i="12"/>
  <c r="J129" i="12"/>
  <c r="AN51" i="12"/>
  <c r="AN54" i="12" s="1"/>
  <c r="AV30" i="14"/>
  <c r="AX30" i="14" s="1"/>
  <c r="J120" i="13"/>
  <c r="AM54" i="12"/>
  <c r="AO54" i="12" s="1"/>
  <c r="J79" i="14"/>
  <c r="J122" i="14" s="1"/>
  <c r="E46" i="11"/>
  <c r="J120" i="14"/>
  <c r="J79" i="12"/>
  <c r="J100" i="12" s="1"/>
  <c r="F128" i="12"/>
  <c r="AM38" i="12"/>
  <c r="AO38" i="12" s="1"/>
  <c r="AN33" i="12"/>
  <c r="AN38" i="12" s="1"/>
  <c r="E33" i="11"/>
  <c r="G79" i="13"/>
  <c r="G120" i="13"/>
  <c r="AN46" i="12"/>
  <c r="AP46" i="12" s="1"/>
  <c r="AU70" i="14"/>
  <c r="AW70" i="14" s="1"/>
  <c r="AN30" i="13"/>
  <c r="AP30" i="13" s="1"/>
  <c r="AO62" i="13"/>
  <c r="AP62" i="13"/>
  <c r="K86" i="12"/>
  <c r="K88" i="12" s="1"/>
  <c r="F88" i="12"/>
  <c r="K121" i="13"/>
  <c r="I79" i="14"/>
  <c r="I101" i="14" s="1"/>
  <c r="E45" i="11"/>
  <c r="H24" i="11"/>
  <c r="J24" i="11" s="1"/>
  <c r="H77" i="12"/>
  <c r="H128" i="12"/>
  <c r="G79" i="14"/>
  <c r="G101" i="14" s="1"/>
  <c r="E43" i="11"/>
  <c r="E32" i="11"/>
  <c r="K77" i="13"/>
  <c r="K79" i="13" s="1"/>
  <c r="F79" i="13"/>
  <c r="F122" i="13" s="1"/>
  <c r="E42" i="11"/>
  <c r="K77" i="14"/>
  <c r="F79" i="14"/>
  <c r="F122" i="14" s="1"/>
  <c r="E35" i="11"/>
  <c r="I79" i="13"/>
  <c r="I101" i="13" s="1"/>
  <c r="K86" i="13"/>
  <c r="K88" i="13" s="1"/>
  <c r="F88" i="13"/>
  <c r="I120" i="13"/>
  <c r="AM70" i="12"/>
  <c r="K85" i="12"/>
  <c r="G79" i="12"/>
  <c r="G100" i="12" s="1"/>
  <c r="H120" i="13"/>
  <c r="AV38" i="14"/>
  <c r="AX38" i="14" s="1"/>
  <c r="AN54" i="13"/>
  <c r="AP54" i="13" s="1"/>
  <c r="AN38" i="13"/>
  <c r="AP38" i="13" s="1"/>
  <c r="G120" i="14"/>
  <c r="H79" i="14"/>
  <c r="E44" i="11"/>
  <c r="H120" i="14"/>
  <c r="AV54" i="14"/>
  <c r="AX54" i="14" s="1"/>
  <c r="I120" i="14"/>
  <c r="AN46" i="13"/>
  <c r="AP46" i="13" s="1"/>
  <c r="F120" i="14"/>
  <c r="K79" i="9"/>
  <c r="K101" i="9" s="1"/>
  <c r="C17" i="5"/>
  <c r="C17" i="19" s="1"/>
  <c r="F101" i="9"/>
  <c r="F101" i="8"/>
  <c r="K101" i="8"/>
  <c r="G18" i="19" l="1"/>
  <c r="F27" i="19"/>
  <c r="K28" i="16"/>
  <c r="K30" i="16" s="1"/>
  <c r="K36" i="16" s="1"/>
  <c r="K35" i="16"/>
  <c r="J16" i="19"/>
  <c r="E35" i="15"/>
  <c r="J35" i="15"/>
  <c r="L35" i="15" s="1"/>
  <c r="L157" i="12"/>
  <c r="M157" i="12" s="1"/>
  <c r="C28" i="15"/>
  <c r="C30" i="15" s="1"/>
  <c r="C36" i="15" s="1"/>
  <c r="C21" i="20" s="1"/>
  <c r="G21" i="20" s="1"/>
  <c r="J27" i="15"/>
  <c r="J28" i="15" s="1"/>
  <c r="J30" i="15" s="1"/>
  <c r="C28" i="16"/>
  <c r="C30" i="16" s="1"/>
  <c r="C36" i="16" s="1"/>
  <c r="C40" i="16" s="1"/>
  <c r="D27" i="16"/>
  <c r="D17" i="19"/>
  <c r="C34" i="16"/>
  <c r="C34" i="15"/>
  <c r="M21" i="19"/>
  <c r="M40" i="16"/>
  <c r="J34" i="16"/>
  <c r="I41" i="16"/>
  <c r="I45" i="16" s="1"/>
  <c r="I47" i="16" s="1"/>
  <c r="M34" i="16"/>
  <c r="L41" i="16"/>
  <c r="L45" i="16" s="1"/>
  <c r="L47" i="16" s="1"/>
  <c r="L37" i="16"/>
  <c r="N35" i="16"/>
  <c r="N28" i="16"/>
  <c r="N30" i="16" s="1"/>
  <c r="N36" i="16" s="1"/>
  <c r="O27" i="16"/>
  <c r="J40" i="16"/>
  <c r="J21" i="19"/>
  <c r="I37" i="16"/>
  <c r="F17" i="5"/>
  <c r="J17" i="5"/>
  <c r="J38" i="11"/>
  <c r="K128" i="12"/>
  <c r="K101" i="13"/>
  <c r="AP54" i="12"/>
  <c r="J130" i="12"/>
  <c r="G130" i="12"/>
  <c r="J101" i="13"/>
  <c r="AP38" i="12"/>
  <c r="K122" i="13"/>
  <c r="AP70" i="13"/>
  <c r="I122" i="13"/>
  <c r="F101" i="13"/>
  <c r="I122" i="14"/>
  <c r="H101" i="14"/>
  <c r="H122" i="14"/>
  <c r="G122" i="14"/>
  <c r="E37" i="11"/>
  <c r="K77" i="12"/>
  <c r="K79" i="12" s="1"/>
  <c r="K130" i="12" s="1"/>
  <c r="F79" i="12"/>
  <c r="F130" i="12" s="1"/>
  <c r="H122" i="13"/>
  <c r="AX70" i="14"/>
  <c r="J27" i="11"/>
  <c r="J28" i="11" s="1"/>
  <c r="H27" i="11"/>
  <c r="AO70" i="12"/>
  <c r="AP70" i="12"/>
  <c r="K79" i="14"/>
  <c r="J48" i="11" s="1"/>
  <c r="K120" i="14"/>
  <c r="I130" i="12"/>
  <c r="K120" i="13"/>
  <c r="G122" i="13"/>
  <c r="G101" i="13"/>
  <c r="F101" i="14"/>
  <c r="E47" i="11"/>
  <c r="H79" i="12"/>
  <c r="J101" i="14"/>
  <c r="F30" i="3"/>
  <c r="F29" i="3"/>
  <c r="E15" i="20"/>
  <c r="I42" i="16" l="1"/>
  <c r="H18" i="19"/>
  <c r="G27" i="19"/>
  <c r="C15" i="20"/>
  <c r="I43" i="16"/>
  <c r="N34" i="16"/>
  <c r="M37" i="16"/>
  <c r="M41" i="16"/>
  <c r="M45" i="16" s="1"/>
  <c r="M47" i="16" s="1"/>
  <c r="E17" i="19"/>
  <c r="O35" i="15"/>
  <c r="L37" i="15"/>
  <c r="K34" i="16"/>
  <c r="J37" i="16"/>
  <c r="J41" i="16"/>
  <c r="J45" i="16" s="1"/>
  <c r="J47" i="16" s="1"/>
  <c r="O28" i="16"/>
  <c r="O30" i="16" s="1"/>
  <c r="O36" i="16" s="1"/>
  <c r="O35" i="16"/>
  <c r="D35" i="16"/>
  <c r="D28" i="16"/>
  <c r="D30" i="16" s="1"/>
  <c r="D36" i="16" s="1"/>
  <c r="E27" i="16"/>
  <c r="N21" i="19"/>
  <c r="N40" i="16"/>
  <c r="F34" i="15"/>
  <c r="J34" i="15"/>
  <c r="C37" i="15"/>
  <c r="C39" i="15" s="1"/>
  <c r="J36" i="15"/>
  <c r="M36" i="15" s="1"/>
  <c r="O36" i="15" s="1"/>
  <c r="P30" i="15"/>
  <c r="K16" i="19"/>
  <c r="E37" i="15"/>
  <c r="H35" i="15"/>
  <c r="C41" i="16"/>
  <c r="C45" i="16" s="1"/>
  <c r="C47" i="16" s="1"/>
  <c r="D34" i="16"/>
  <c r="C37" i="16"/>
  <c r="F36" i="15"/>
  <c r="H36" i="15" s="1"/>
  <c r="C21" i="5"/>
  <c r="L42" i="16"/>
  <c r="L43" i="16" s="1"/>
  <c r="K21" i="19"/>
  <c r="K40" i="16"/>
  <c r="H17" i="5"/>
  <c r="F100" i="12"/>
  <c r="E27" i="11"/>
  <c r="H130" i="12"/>
  <c r="H100" i="12"/>
  <c r="K122" i="14"/>
  <c r="K101" i="14"/>
  <c r="K100" i="12"/>
  <c r="F27" i="3"/>
  <c r="C15" i="5"/>
  <c r="C15" i="19" s="1"/>
  <c r="D15" i="19" s="1"/>
  <c r="E15" i="19" s="1"/>
  <c r="F15" i="19" s="1"/>
  <c r="G15" i="19" s="1"/>
  <c r="H15" i="19" s="1"/>
  <c r="I15" i="19" s="1"/>
  <c r="F28" i="3"/>
  <c r="G31" i="3"/>
  <c r="I18" i="19" l="1"/>
  <c r="I27" i="19" s="1"/>
  <c r="H27" i="19"/>
  <c r="J15" i="19"/>
  <c r="I26" i="19"/>
  <c r="I23" i="19"/>
  <c r="F35" i="3"/>
  <c r="C23" i="20"/>
  <c r="D10" i="22" s="1"/>
  <c r="C42" i="16"/>
  <c r="C43" i="16" s="1"/>
  <c r="D21" i="19"/>
  <c r="D40" i="16"/>
  <c r="M34" i="15"/>
  <c r="J37" i="15"/>
  <c r="J39" i="15" s="1"/>
  <c r="H34" i="15"/>
  <c r="H37" i="15" s="1"/>
  <c r="H38" i="15" s="1"/>
  <c r="F37" i="15"/>
  <c r="M42" i="16"/>
  <c r="M43" i="16" s="1"/>
  <c r="J21" i="5"/>
  <c r="C21" i="19"/>
  <c r="F21" i="5"/>
  <c r="F23" i="5" s="1"/>
  <c r="H21" i="5"/>
  <c r="F17" i="19"/>
  <c r="L16" i="19"/>
  <c r="O34" i="16"/>
  <c r="N37" i="16"/>
  <c r="N41" i="16"/>
  <c r="N45" i="16" s="1"/>
  <c r="N47" i="16" s="1"/>
  <c r="O21" i="19"/>
  <c r="O40" i="16"/>
  <c r="E34" i="16"/>
  <c r="D37" i="16"/>
  <c r="D41" i="16"/>
  <c r="D45" i="16" s="1"/>
  <c r="D47" i="16" s="1"/>
  <c r="F27" i="16"/>
  <c r="E28" i="16"/>
  <c r="E30" i="16" s="1"/>
  <c r="E36" i="16" s="1"/>
  <c r="E35" i="16"/>
  <c r="K37" i="16"/>
  <c r="K41" i="16"/>
  <c r="K45" i="16" s="1"/>
  <c r="K47" i="16" s="1"/>
  <c r="J42" i="16"/>
  <c r="J43" i="16" s="1"/>
  <c r="I15" i="5"/>
  <c r="I23" i="5" s="1"/>
  <c r="E15" i="5"/>
  <c r="C23" i="5"/>
  <c r="I28" i="19" l="1"/>
  <c r="I29" i="19" s="1"/>
  <c r="D17" i="22"/>
  <c r="D13" i="22"/>
  <c r="J18" i="19"/>
  <c r="K15" i="19"/>
  <c r="J26" i="19"/>
  <c r="J23" i="19"/>
  <c r="G15" i="20"/>
  <c r="G23" i="20" s="1"/>
  <c r="E23" i="20"/>
  <c r="E25" i="20" s="1"/>
  <c r="N42" i="16"/>
  <c r="N43" i="16" s="1"/>
  <c r="G27" i="16"/>
  <c r="F35" i="16"/>
  <c r="F28" i="16"/>
  <c r="F30" i="16" s="1"/>
  <c r="F36" i="16" s="1"/>
  <c r="G17" i="19"/>
  <c r="K42" i="16"/>
  <c r="K43" i="16" s="1"/>
  <c r="M16" i="19"/>
  <c r="E21" i="19"/>
  <c r="E40" i="16"/>
  <c r="O41" i="16"/>
  <c r="O45" i="16" s="1"/>
  <c r="O47" i="16" s="1"/>
  <c r="O37" i="16"/>
  <c r="D42" i="16"/>
  <c r="D43" i="16" s="1"/>
  <c r="M37" i="15"/>
  <c r="O34" i="15"/>
  <c r="O37" i="15" s="1"/>
  <c r="O38" i="15" s="1"/>
  <c r="F34" i="16"/>
  <c r="E37" i="16"/>
  <c r="E41" i="16"/>
  <c r="E45" i="16" s="1"/>
  <c r="E47" i="16" s="1"/>
  <c r="C26" i="19"/>
  <c r="C28" i="19" s="1"/>
  <c r="C23" i="19"/>
  <c r="D26" i="19"/>
  <c r="D28" i="19" s="1"/>
  <c r="D23" i="19"/>
  <c r="J15" i="5"/>
  <c r="J23" i="5" s="1"/>
  <c r="E23" i="5"/>
  <c r="H23" i="5" s="1"/>
  <c r="H15" i="5"/>
  <c r="E44" i="3"/>
  <c r="F44" i="3" s="1"/>
  <c r="G44" i="3" s="1"/>
  <c r="H44" i="3" s="1"/>
  <c r="O42" i="3"/>
  <c r="N42" i="3"/>
  <c r="M42" i="3"/>
  <c r="G42" i="3"/>
  <c r="F42" i="3"/>
  <c r="J40" i="3"/>
  <c r="I40" i="3"/>
  <c r="M39" i="3"/>
  <c r="J39" i="3"/>
  <c r="I39" i="3"/>
  <c r="P42" i="3"/>
  <c r="J37" i="3"/>
  <c r="I37" i="3"/>
  <c r="I22" i="3"/>
  <c r="Q38" i="3" s="1"/>
  <c r="Q42" i="3" s="1"/>
  <c r="I21" i="3"/>
  <c r="I20" i="3"/>
  <c r="I19" i="3"/>
  <c r="L41" i="3" s="1"/>
  <c r="I18" i="3"/>
  <c r="K38" i="3" s="1"/>
  <c r="H23" i="3"/>
  <c r="H26" i="3" s="1"/>
  <c r="H31" i="3" s="1"/>
  <c r="G23" i="3"/>
  <c r="D23" i="22" l="1"/>
  <c r="D14" i="22"/>
  <c r="D15" i="22" s="1"/>
  <c r="D22" i="22" s="1"/>
  <c r="K18" i="19"/>
  <c r="J27" i="19"/>
  <c r="J28" i="19" s="1"/>
  <c r="J29" i="19" s="1"/>
  <c r="D29" i="19"/>
  <c r="L15" i="19"/>
  <c r="K23" i="19"/>
  <c r="K26" i="19"/>
  <c r="O42" i="16"/>
  <c r="O43" i="16" s="1"/>
  <c r="E42" i="16"/>
  <c r="E43" i="16" s="1"/>
  <c r="N16" i="19"/>
  <c r="C29" i="19"/>
  <c r="H17" i="19"/>
  <c r="G34" i="16"/>
  <c r="F41" i="16"/>
  <c r="F45" i="16" s="1"/>
  <c r="F47" i="16" s="1"/>
  <c r="F37" i="16"/>
  <c r="F21" i="19"/>
  <c r="F40" i="16"/>
  <c r="E23" i="19"/>
  <c r="E26" i="19"/>
  <c r="E28" i="19" s="1"/>
  <c r="H27" i="16"/>
  <c r="G35" i="16"/>
  <c r="G28" i="16"/>
  <c r="G30" i="16" s="1"/>
  <c r="G36" i="16" s="1"/>
  <c r="I47" i="3"/>
  <c r="F23" i="3"/>
  <c r="F51" i="3"/>
  <c r="I48" i="3"/>
  <c r="I50" i="3"/>
  <c r="P43" i="3"/>
  <c r="D51" i="3"/>
  <c r="H51" i="3"/>
  <c r="G51" i="3"/>
  <c r="I49" i="3"/>
  <c r="E51" i="3"/>
  <c r="I46" i="3"/>
  <c r="J38" i="3"/>
  <c r="I38" i="3" s="1"/>
  <c r="K42" i="3"/>
  <c r="L42" i="3"/>
  <c r="J41" i="3"/>
  <c r="I41" i="3" s="1"/>
  <c r="I23" i="3"/>
  <c r="I26" i="3" s="1"/>
  <c r="I45" i="3"/>
  <c r="E24" i="22" l="1"/>
  <c r="D27" i="22" s="1"/>
  <c r="E29" i="22"/>
  <c r="E25" i="22"/>
  <c r="D28" i="22" s="1"/>
  <c r="E30" i="22"/>
  <c r="F42" i="16"/>
  <c r="F43" i="16" s="1"/>
  <c r="L18" i="19"/>
  <c r="K27" i="19"/>
  <c r="K28" i="19" s="1"/>
  <c r="K29" i="19" s="1"/>
  <c r="M15" i="19"/>
  <c r="L26" i="19"/>
  <c r="L23" i="19"/>
  <c r="G21" i="19"/>
  <c r="G40" i="16"/>
  <c r="O16" i="19"/>
  <c r="H28" i="16"/>
  <c r="H30" i="16" s="1"/>
  <c r="H36" i="16" s="1"/>
  <c r="H35" i="16"/>
  <c r="H34" i="16"/>
  <c r="G37" i="16"/>
  <c r="G41" i="16"/>
  <c r="G45" i="16" s="1"/>
  <c r="G47" i="16" s="1"/>
  <c r="E29" i="19"/>
  <c r="F26" i="19"/>
  <c r="F28" i="19" s="1"/>
  <c r="F23" i="19"/>
  <c r="I31" i="3"/>
  <c r="F26" i="3"/>
  <c r="F31" i="3" s="1"/>
  <c r="I42" i="3"/>
  <c r="J42" i="3"/>
  <c r="I51" i="3"/>
  <c r="G33" i="3"/>
  <c r="M18" i="19" l="1"/>
  <c r="M23" i="19" s="1"/>
  <c r="L27" i="19"/>
  <c r="L28" i="19"/>
  <c r="L29" i="19" s="1"/>
  <c r="N15" i="19"/>
  <c r="M26" i="19"/>
  <c r="G42" i="16"/>
  <c r="G43" i="16" s="1"/>
  <c r="G26" i="19"/>
  <c r="G28" i="19" s="1"/>
  <c r="G23" i="19"/>
  <c r="H37" i="16"/>
  <c r="H41" i="16"/>
  <c r="H45" i="16" s="1"/>
  <c r="H47" i="16" s="1"/>
  <c r="H21" i="19"/>
  <c r="H40" i="16"/>
  <c r="F29" i="19"/>
  <c r="I33" i="3"/>
  <c r="H41" i="3"/>
  <c r="H40" i="3"/>
  <c r="H33" i="3"/>
  <c r="G29" i="19" l="1"/>
  <c r="N18" i="19"/>
  <c r="M27" i="19"/>
  <c r="M28" i="19" s="1"/>
  <c r="M29" i="19" s="1"/>
  <c r="O15" i="19"/>
  <c r="N26" i="19"/>
  <c r="N23" i="19"/>
  <c r="H42" i="16"/>
  <c r="H43" i="16" s="1"/>
  <c r="H26" i="19"/>
  <c r="H28" i="19" s="1"/>
  <c r="H23" i="19"/>
  <c r="F33" i="3"/>
  <c r="H42" i="3"/>
  <c r="O18" i="19" l="1"/>
  <c r="O27" i="19" s="1"/>
  <c r="N27" i="19"/>
  <c r="N28" i="19" s="1"/>
  <c r="N29" i="19" s="1"/>
  <c r="O26" i="19"/>
  <c r="H29" i="19"/>
  <c r="O28" i="19" l="1"/>
  <c r="O23" i="19"/>
  <c r="O29" i="19" l="1"/>
  <c r="I98" i="9"/>
  <c r="H98" i="9"/>
  <c r="G98" i="9"/>
  <c r="I96" i="9"/>
  <c r="H96" i="9"/>
  <c r="G96" i="9"/>
  <c r="I95" i="9"/>
  <c r="H95" i="9"/>
  <c r="G95" i="9"/>
  <c r="F95" i="9"/>
  <c r="I94" i="9"/>
  <c r="H94" i="9"/>
  <c r="G94" i="9"/>
  <c r="F94" i="9"/>
  <c r="K84" i="9"/>
  <c r="I84" i="9"/>
  <c r="H84" i="9"/>
  <c r="G84" i="9"/>
  <c r="F84" i="9"/>
  <c r="K82" i="9"/>
  <c r="J82" i="9"/>
  <c r="I82" i="9"/>
  <c r="H82" i="9"/>
  <c r="G82" i="9"/>
  <c r="F82" i="9"/>
  <c r="K75" i="9"/>
  <c r="I75" i="9"/>
  <c r="H75" i="9"/>
  <c r="G75" i="9"/>
  <c r="F75" i="9"/>
  <c r="K73" i="9"/>
  <c r="I73" i="9"/>
  <c r="H73" i="9"/>
  <c r="G73" i="9"/>
  <c r="F73" i="9"/>
  <c r="J72" i="9"/>
  <c r="I72" i="9"/>
  <c r="H72" i="9"/>
  <c r="G72" i="9"/>
  <c r="D71" i="9"/>
  <c r="C71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K70" i="9"/>
  <c r="D70" i="9"/>
  <c r="B70" i="9"/>
  <c r="AH69" i="9"/>
  <c r="AF69" i="9"/>
  <c r="AC69" i="9"/>
  <c r="AB69" i="9"/>
  <c r="Y69" i="9"/>
  <c r="W69" i="9"/>
  <c r="U69" i="9"/>
  <c r="T69" i="9"/>
  <c r="Q69" i="9"/>
  <c r="O69" i="9"/>
  <c r="M69" i="9"/>
  <c r="L69" i="9"/>
  <c r="K69" i="9"/>
  <c r="J69" i="9"/>
  <c r="I69" i="9"/>
  <c r="H69" i="9"/>
  <c r="G69" i="9"/>
  <c r="F69" i="9"/>
  <c r="E69" i="9"/>
  <c r="D69" i="9"/>
  <c r="C69" i="9"/>
  <c r="AH68" i="9"/>
  <c r="AF68" i="9"/>
  <c r="AD68" i="9"/>
  <c r="AB68" i="9"/>
  <c r="AA68" i="9"/>
  <c r="Y68" i="9"/>
  <c r="X68" i="9"/>
  <c r="W68" i="9"/>
  <c r="V68" i="9"/>
  <c r="T68" i="9"/>
  <c r="S68" i="9"/>
  <c r="R68" i="9"/>
  <c r="Q68" i="9"/>
  <c r="P68" i="9"/>
  <c r="O68" i="9"/>
  <c r="M68" i="9"/>
  <c r="L68" i="9"/>
  <c r="K68" i="9"/>
  <c r="J68" i="9"/>
  <c r="I68" i="9"/>
  <c r="H68" i="9"/>
  <c r="G68" i="9"/>
  <c r="F68" i="9"/>
  <c r="E68" i="9"/>
  <c r="D68" i="9"/>
  <c r="AH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Q67" i="9"/>
  <c r="P67" i="9"/>
  <c r="O67" i="9"/>
  <c r="N67" i="9"/>
  <c r="L67" i="9"/>
  <c r="K67" i="9"/>
  <c r="J67" i="9"/>
  <c r="I67" i="9"/>
  <c r="H67" i="9"/>
  <c r="G67" i="9"/>
  <c r="F67" i="9"/>
  <c r="E67" i="9"/>
  <c r="D67" i="9"/>
  <c r="C67" i="9"/>
  <c r="AH66" i="9"/>
  <c r="AD66" i="9"/>
  <c r="AC66" i="9"/>
  <c r="AA66" i="9"/>
  <c r="O66" i="9"/>
  <c r="I66" i="9"/>
  <c r="G66" i="9"/>
  <c r="F66" i="9"/>
  <c r="E66" i="9"/>
  <c r="B66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K65" i="9"/>
  <c r="J65" i="9"/>
  <c r="I65" i="9"/>
  <c r="H65" i="9"/>
  <c r="G65" i="9"/>
  <c r="F65" i="9"/>
  <c r="D65" i="9"/>
  <c r="C65" i="9"/>
  <c r="B65" i="9"/>
  <c r="AF62" i="9"/>
  <c r="AD62" i="9"/>
  <c r="AB62" i="9"/>
  <c r="Y62" i="9"/>
  <c r="T62" i="9"/>
  <c r="R62" i="9"/>
  <c r="Q62" i="9"/>
  <c r="O62" i="9"/>
  <c r="M62" i="9"/>
  <c r="L62" i="9"/>
  <c r="K62" i="9"/>
  <c r="J62" i="9"/>
  <c r="AH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E61" i="9"/>
  <c r="E60" i="9"/>
  <c r="AH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E59" i="9"/>
  <c r="D59" i="9"/>
  <c r="C59" i="9"/>
  <c r="AE58" i="9"/>
  <c r="Z57" i="9"/>
  <c r="AH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AH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E53" i="9"/>
  <c r="D53" i="9"/>
  <c r="C53" i="9"/>
  <c r="AH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E52" i="9"/>
  <c r="D52" i="9"/>
  <c r="C52" i="9"/>
  <c r="AH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E51" i="9"/>
  <c r="D51" i="9"/>
  <c r="C51" i="9"/>
  <c r="AH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E50" i="9"/>
  <c r="D50" i="9"/>
  <c r="C50" i="9"/>
  <c r="AH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E49" i="9"/>
  <c r="D49" i="9"/>
  <c r="C49" i="9"/>
  <c r="AH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B46" i="9"/>
  <c r="AH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E45" i="9"/>
  <c r="D45" i="9"/>
  <c r="C45" i="9"/>
  <c r="AH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E44" i="9"/>
  <c r="D44" i="9"/>
  <c r="C44" i="9"/>
  <c r="AH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E43" i="9"/>
  <c r="D43" i="9"/>
  <c r="C43" i="9"/>
  <c r="AH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E42" i="9"/>
  <c r="D42" i="9"/>
  <c r="C42" i="9"/>
  <c r="AH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E41" i="9"/>
  <c r="D41" i="9"/>
  <c r="C41" i="9"/>
  <c r="AH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B38" i="9"/>
  <c r="AH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E37" i="9"/>
  <c r="D37" i="9"/>
  <c r="C37" i="9"/>
  <c r="AH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E36" i="9"/>
  <c r="D36" i="9"/>
  <c r="C36" i="9"/>
  <c r="AH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E35" i="9"/>
  <c r="D35" i="9"/>
  <c r="C35" i="9"/>
  <c r="AH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E34" i="9"/>
  <c r="D34" i="9"/>
  <c r="C34" i="9"/>
  <c r="AH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E33" i="9"/>
  <c r="D33" i="9"/>
  <c r="C33" i="9"/>
  <c r="AH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B30" i="9"/>
  <c r="AH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AH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AH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AH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AH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AH19" i="9"/>
  <c r="AH18" i="9"/>
  <c r="AH17" i="9"/>
  <c r="AH16" i="9"/>
  <c r="AH15" i="9"/>
  <c r="AH14" i="9"/>
  <c r="AH13" i="9"/>
  <c r="AH12" i="9"/>
  <c r="AH11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</calcChain>
</file>

<file path=xl/sharedStrings.xml><?xml version="1.0" encoding="utf-8"?>
<sst xmlns="http://schemas.openxmlformats.org/spreadsheetml/2006/main" count="1116" uniqueCount="317">
  <si>
    <t>MACRS 20</t>
  </si>
  <si>
    <t>MACRS 15</t>
  </si>
  <si>
    <t>MACRS 07</t>
  </si>
  <si>
    <t>MACRS 05</t>
  </si>
  <si>
    <t>AMT05</t>
  </si>
  <si>
    <t>AMT07</t>
  </si>
  <si>
    <t>SL 25</t>
  </si>
  <si>
    <t>SL 15</t>
  </si>
  <si>
    <t>Amort 3 / 1/2</t>
  </si>
  <si>
    <t>A</t>
  </si>
  <si>
    <t>B</t>
  </si>
  <si>
    <t>C</t>
  </si>
  <si>
    <t>D</t>
  </si>
  <si>
    <t>E</t>
  </si>
  <si>
    <t>F</t>
  </si>
  <si>
    <t>G</t>
  </si>
  <si>
    <t>H</t>
  </si>
  <si>
    <t>J = sum (D:I)</t>
  </si>
  <si>
    <t>Amount</t>
  </si>
  <si>
    <t>Bonus</t>
  </si>
  <si>
    <t>Depr Basis</t>
  </si>
  <si>
    <t>Check</t>
  </si>
  <si>
    <t xml:space="preserve">Total </t>
  </si>
  <si>
    <t>Sec 481 Adj Tax Depreciation Calculation</t>
  </si>
  <si>
    <t>2009</t>
  </si>
  <si>
    <t xml:space="preserve">Nuclear Plant </t>
  </si>
  <si>
    <t xml:space="preserve">Other Production Plant </t>
  </si>
  <si>
    <t xml:space="preserve">Transmission Plant </t>
  </si>
  <si>
    <t xml:space="preserve">Distribution Plant </t>
  </si>
  <si>
    <t>2010</t>
  </si>
  <si>
    <t>2011</t>
  </si>
  <si>
    <t>2012</t>
  </si>
  <si>
    <t>2013</t>
  </si>
  <si>
    <t>Tax Year</t>
  </si>
  <si>
    <t>Assumptions:</t>
  </si>
  <si>
    <t>1) Use 1/2 year depreciation convention</t>
  </si>
  <si>
    <t>2009 - 2013</t>
  </si>
  <si>
    <t>Timing Difference Balance Review</t>
  </si>
  <si>
    <t>REP201</t>
  </si>
  <si>
    <t>Repairs CWIP Summary as of December 2013</t>
  </si>
  <si>
    <t>Source: Tax Returns &amp; BATS</t>
  </si>
  <si>
    <t>As of September 2014</t>
  </si>
  <si>
    <t>Tax Repairs Tax Basis:</t>
  </si>
  <si>
    <t xml:space="preserve">Grand Total </t>
  </si>
  <si>
    <t>Generation Non Linear</t>
  </si>
  <si>
    <t>Linear T&amp;D</t>
  </si>
  <si>
    <t>Other</t>
  </si>
  <si>
    <t>&lt;1&gt;</t>
  </si>
  <si>
    <t>CWIP Repairs Balance as of Dec 2013</t>
  </si>
  <si>
    <t>&lt;2&gt;</t>
  </si>
  <si>
    <t>Nuclear Repairs - Aud Adj</t>
  </si>
  <si>
    <t>&lt;3&gt;</t>
  </si>
  <si>
    <t xml:space="preserve">Repair Adjustment - Cable Injection </t>
  </si>
  <si>
    <t>&lt;4&gt;</t>
  </si>
  <si>
    <t>Manual Adjustments - Tax Return but not in BATS</t>
  </si>
  <si>
    <t>&lt;5&gt;</t>
  </si>
  <si>
    <t>CWIP Refurb Salvage</t>
  </si>
  <si>
    <t>&lt;6&gt;</t>
  </si>
  <si>
    <t>Unreconciled Amount</t>
  </si>
  <si>
    <t>Subtotal Repairs in CWIP as of December 2013</t>
  </si>
  <si>
    <t>Dec 2013 CWIP Balance Reclass:</t>
  </si>
  <si>
    <t>&lt;7&gt;</t>
  </si>
  <si>
    <t xml:space="preserve">Basis Adjustment to Tax Depreciation </t>
  </si>
  <si>
    <t>&lt;8&gt;</t>
  </si>
  <si>
    <t>Grand Total</t>
  </si>
  <si>
    <t>Grand Total Repairs in CWIP Balance as of December 2013</t>
  </si>
  <si>
    <t>Manual</t>
  </si>
  <si>
    <t>2014 Basis Adjustment by Function:</t>
  </si>
  <si>
    <t>Aud Ad</t>
  </si>
  <si>
    <t>Cable Inj</t>
  </si>
  <si>
    <t>Salvage Refurb</t>
  </si>
  <si>
    <t>Manual 1</t>
  </si>
  <si>
    <t>Manual 2</t>
  </si>
  <si>
    <t>Manual 3</t>
  </si>
  <si>
    <t>Steam</t>
  </si>
  <si>
    <t>Nuclear</t>
  </si>
  <si>
    <t>Other Production</t>
  </si>
  <si>
    <t>Transmission</t>
  </si>
  <si>
    <t>Distribution</t>
  </si>
  <si>
    <t>Basis Adj % Summary by Function</t>
  </si>
  <si>
    <t>Average</t>
  </si>
  <si>
    <t>General Plant</t>
  </si>
  <si>
    <t>Notes:</t>
  </si>
  <si>
    <t>Repairs tax basis will be closed to plant in 2014 as part of a Sec. 481 adjustment</t>
  </si>
  <si>
    <t>resulting from changes in methodology of calculating repairs schedule M adjustment.</t>
  </si>
  <si>
    <t xml:space="preserve">Amount relates to the repair deduction for tax year 1992. Amount deducted was </t>
  </si>
  <si>
    <t>$21m when IRS only allowed $11m deduction, and the $10m difference should</t>
  </si>
  <si>
    <t>had been capitalized. Amount above represents the tax depreciation impact of</t>
  </si>
  <si>
    <t>this adjustment for tax years 1993 - 1998. Amount will clear with the 2014 LTD</t>
  </si>
  <si>
    <t>repairs basis adjustment reclass to tax depreciation</t>
  </si>
  <si>
    <t>Additional support is in the following path:</t>
  </si>
  <si>
    <t>..\Support\Repairs Audit Adjustments.pdf</t>
  </si>
  <si>
    <t>Amount represents the repair component of cable injection deduction. Amount</t>
  </si>
  <si>
    <t>will clear with the 2014 LTD repairs basis adjustment reclass to tax depreciation.</t>
  </si>
  <si>
    <t>Basis Adjustment</t>
  </si>
  <si>
    <t>Reserve Adjustments:</t>
  </si>
  <si>
    <t>Bonus Depreciation</t>
  </si>
  <si>
    <t>Regular Depreciation</t>
  </si>
  <si>
    <t>Total  Reserve Adjustments</t>
  </si>
  <si>
    <t>Net Tax Depreciation Reserve Change</t>
  </si>
  <si>
    <t xml:space="preserve">Section 481 Adjustment - Generation </t>
  </si>
  <si>
    <t>Section 481 Adjustment - T&amp;D Non Linear</t>
  </si>
  <si>
    <t>&lt;9&gt;</t>
  </si>
  <si>
    <t>Deduct: Change in Repairs Deduction Old vs. New Calculation</t>
  </si>
  <si>
    <t>Repairs Sec 481 Adj Calculation</t>
  </si>
  <si>
    <t>Basis Adjustment Production</t>
  </si>
  <si>
    <t>Basis Adjustment Non Production</t>
  </si>
  <si>
    <t>Generation - non Sec 481a - Def Only</t>
  </si>
  <si>
    <t>T&amp;D Non Linear - non Sec 481a - Def Only</t>
  </si>
  <si>
    <t xml:space="preserve">Steam Plant </t>
  </si>
  <si>
    <t>2) Assume 50% Bonus depreciation for all years and 50% &amp; 100% bonus for 2011</t>
  </si>
  <si>
    <t>Salvage Additions / Gain &amp; Loss Adjustment Component</t>
  </si>
  <si>
    <t>Tax Depreciation Basis Adjustment Component</t>
  </si>
  <si>
    <t>&lt;a&gt;</t>
  </si>
  <si>
    <t>&lt;b&gt;</t>
  </si>
  <si>
    <t>&lt;c&gt;</t>
  </si>
  <si>
    <t>&lt;d&gt;</t>
  </si>
  <si>
    <t>Addback: Change in Tax Depreciation Deduction Impacted by &lt;b&gt;</t>
  </si>
  <si>
    <t>Repairs</t>
  </si>
  <si>
    <t>Tax Depreciation</t>
  </si>
  <si>
    <t>Sec 481(a) Adjustment:</t>
  </si>
  <si>
    <t>&lt;e&gt;</t>
  </si>
  <si>
    <t>Deduct: Gain/Loss Impacted by the Change in Salvage</t>
  </si>
  <si>
    <t>Sec 481 (a) Amount Addback / (Deduct)</t>
  </si>
  <si>
    <t>Deduct: Gain/Loss Impacted by the Change in Retirement Reversals</t>
  </si>
  <si>
    <t>&lt;f&gt;</t>
  </si>
  <si>
    <t>Total Sec 481(a) Adjustment</t>
  </si>
  <si>
    <t>Addback: Generation &amp; Non Linear CWIP Balance as of Dec 2013</t>
  </si>
  <si>
    <t>&lt;a&gt; Amount represents the repair schedule m deduction taken on the tax return for generation and non linear projects, which is disqualified for a repair deduction under the</t>
  </si>
  <si>
    <t>&lt;c&gt; Amount represents the reduction (reversal) of tax depreciation deduction taken for period 2009 - 2013 impacted by the $21m of additional repair schedule m in step &lt;b&gt;</t>
  </si>
  <si>
    <t>&lt;d&gt; Amount represents the reduction (reversal) of tax gain loss impacted by the change in salvage additions for period 2009 - 2013 resulting from the new repair deduction</t>
  </si>
  <si>
    <t>calculation methodology. This amount also impacts the tax depreciable base of the assets. See &lt;e&gt; below.</t>
  </si>
  <si>
    <t>&lt;e&gt; Amount represents the additional tax depreciation deduction for period 2009 - 2013 impacted by the $6.2m of additional salvage addition in step &lt;d&gt;.</t>
  </si>
  <si>
    <t>&lt;f&gt; Amount represents the reduction (reversal) of tax gain loss impacted by the change in retirement reversals for period 2009 - 2013 resulting from the new repair deduction</t>
  </si>
  <si>
    <t>&lt;g&gt;</t>
  </si>
  <si>
    <t>Tax Books</t>
  </si>
  <si>
    <t>Fed/ACE/AMT/FL/FLA ACE/FLA AMT</t>
  </si>
  <si>
    <t>CA/CA ADS/CA ACE</t>
  </si>
  <si>
    <t>Tax Book</t>
  </si>
  <si>
    <t>Vintage</t>
  </si>
  <si>
    <t>Basis Adj</t>
  </si>
  <si>
    <t>Net Reserve</t>
  </si>
  <si>
    <t xml:space="preserve">V2009 </t>
  </si>
  <si>
    <t>V2010</t>
  </si>
  <si>
    <t>V2011</t>
  </si>
  <si>
    <t>V2012</t>
  </si>
  <si>
    <t>V2013</t>
  </si>
  <si>
    <t>Tax Books: Fed/ACE/AMT/FL/FLA ACE/FLA AMT</t>
  </si>
  <si>
    <t>Tax Books: CA/CA ADS/CA ACE</t>
  </si>
  <si>
    <t xml:space="preserve">2) Assume no Bonus depreciation </t>
  </si>
  <si>
    <t>Tax Books: GA-No Bonus/ACE-No Bonus/AMT-No Bonus &amp; ME</t>
  </si>
  <si>
    <t>GA-No Bonus/ACE-No Bonus/AMT-No Bonus &amp; ME</t>
  </si>
  <si>
    <t>ADR DDB/SYD 28</t>
  </si>
  <si>
    <t xml:space="preserve">FED </t>
  </si>
  <si>
    <t>CA</t>
  </si>
  <si>
    <t>ADR DDB/SYD 20</t>
  </si>
  <si>
    <t>Steam / Other Generation</t>
  </si>
  <si>
    <t>ADR DDB/SYD 30</t>
  </si>
  <si>
    <t xml:space="preserve">Basis Adj </t>
  </si>
  <si>
    <t xml:space="preserve">Reserve Adj </t>
  </si>
  <si>
    <t xml:space="preserve">Increase / (Decrease) </t>
  </si>
  <si>
    <t>Reserve Adj Total</t>
  </si>
  <si>
    <t>Reserve Adj Reg Depr</t>
  </si>
  <si>
    <t>Reserve Adj Bonus  Depr</t>
  </si>
  <si>
    <t>proof</t>
  </si>
  <si>
    <t xml:space="preserve">Total Reserve Adjustments </t>
  </si>
  <si>
    <t>PowerTax Reserve Adjustments Inputs</t>
  </si>
  <si>
    <t>PowerTax Basis Adjustments Inputs</t>
  </si>
  <si>
    <t xml:space="preserve">Total Basis Adjustments </t>
  </si>
  <si>
    <t>PowerTax Adjustments</t>
  </si>
  <si>
    <t>Net Adjustment</t>
  </si>
  <si>
    <t xml:space="preserve">Tax Reserve Adjustments Summary by Vintage </t>
  </si>
  <si>
    <t>PowerTax Bonus Basis Adjustments Inputs</t>
  </si>
  <si>
    <t xml:space="preserve">Total Bonus Basis Adjustments </t>
  </si>
  <si>
    <t>Gain/(Loss)</t>
  </si>
  <si>
    <t>Deduct: Change in Tax Depreciation Deduction Impacted by the Salvage Adj Basis Component &lt;e&gt;</t>
  </si>
  <si>
    <t>Tax Depreciation per Report 17</t>
  </si>
  <si>
    <t>Variance</t>
  </si>
  <si>
    <t>Basis Adj - Bonus</t>
  </si>
  <si>
    <t>Net Tax Reserve</t>
  </si>
  <si>
    <t xml:space="preserve">Tax Depreciation per Report 216 </t>
  </si>
  <si>
    <t xml:space="preserve">Expected Tax Depreciation per Report 216 </t>
  </si>
  <si>
    <t>Deduct: Tax Depreciation Impacted by the Change in Tax Basis due to Retirement Reversals</t>
  </si>
  <si>
    <t>Gain / Loss Calculation</t>
  </si>
  <si>
    <t>Less: 2009 - 2013 Tax Depreciation Impact - Reserve Adj</t>
  </si>
  <si>
    <t>Add: 2014 Tax Depreciation Impact of Sec 481(a) Adjustments</t>
  </si>
  <si>
    <t>Tax Depreciation pre Sec 481(a) Basis Adj - Rpt 17</t>
  </si>
  <si>
    <t>Add: 2014 sec 481(a) Depreciation Impact</t>
  </si>
  <si>
    <t>Tax Depreciation Reconciliation:</t>
  </si>
  <si>
    <t>Gain / (Loss) Amount pre Sec 481(a) Basis Adj - Rpt 17</t>
  </si>
  <si>
    <t>Gain / (Loss) Amount post Sec 481(a) Basis Adj - Rpt 17</t>
  </si>
  <si>
    <t>DEP101</t>
  </si>
  <si>
    <t>REP206</t>
  </si>
  <si>
    <t>SAL101</t>
  </si>
  <si>
    <t>Less: 2009 - 2014 Tax Depreciation Impacted by Changes in Tax Basis due to Changes in Gain/(Loss)</t>
  </si>
  <si>
    <t>Calculation of Gain/Loss &amp; Depreciation Impact of Processing Retirements:</t>
  </si>
  <si>
    <t>Add: Gain/Loss Changes due to Sec 481(a)</t>
  </si>
  <si>
    <t>Gain/Loss per PowerTax</t>
  </si>
  <si>
    <t>Gain/Loss Reconciliation:</t>
  </si>
  <si>
    <t>Sec 481(a) Gain/Loss Calculation:</t>
  </si>
  <si>
    <t>Sec 481(a) Tax Depreciation Impact of Gain/Loss Changes:</t>
  </si>
  <si>
    <t>Expected Depreciation Post Sec 481(a) Changes</t>
  </si>
  <si>
    <t>Provision Amount</t>
  </si>
  <si>
    <t>Federal</t>
  </si>
  <si>
    <t xml:space="preserve">Florida </t>
  </si>
  <si>
    <t xml:space="preserve">&lt;g&gt; Amount represents the change in tax depreciation due to tax basis changes resulting from processing retirements in step &lt;f&gt; </t>
  </si>
  <si>
    <t>calculation methodology. This amount also impacts the tax depreciable base of the assets, therefore, tax depreciation. See &lt;g&gt; below.</t>
  </si>
  <si>
    <t>sum&lt;8&gt;</t>
  </si>
  <si>
    <t>(blank)</t>
  </si>
  <si>
    <t>AMT - NO BONUS</t>
  </si>
  <si>
    <t>ACE - NO BONUS</t>
  </si>
  <si>
    <t>GEORGIA - NO BONUS</t>
  </si>
  <si>
    <t>MAINE</t>
  </si>
  <si>
    <t>CALIFORNIA_ACE</t>
  </si>
  <si>
    <t>CALIFORNIA_ADS</t>
  </si>
  <si>
    <t>CALIFORNIA</t>
  </si>
  <si>
    <t>FLORIDA_ACE</t>
  </si>
  <si>
    <t>FLORIDA_ADS</t>
  </si>
  <si>
    <t>FLORIDA</t>
  </si>
  <si>
    <t>ACE</t>
  </si>
  <si>
    <t>AMT</t>
  </si>
  <si>
    <t>FED</t>
  </si>
  <si>
    <t>Sum of gain_loss</t>
  </si>
  <si>
    <t>Sum of depreciation</t>
  </si>
  <si>
    <t>Tax Book Name</t>
  </si>
  <si>
    <t>Tax Book Number</t>
  </si>
  <si>
    <t>(Post Sec 481a Adjustments)</t>
  </si>
  <si>
    <t>Tax Year 2014</t>
  </si>
  <si>
    <t>Pivot of Tax Depreciation &amp; Tax Gain / (Loss)</t>
  </si>
  <si>
    <t>Tax Depreciation Report 17</t>
  </si>
  <si>
    <t>(Pre Sec 481a Adjustments)</t>
  </si>
  <si>
    <t xml:space="preserve">Expected Tax Depreciation per Tax Return </t>
  </si>
  <si>
    <t xml:space="preserve">Tax Depreciation Presentation: </t>
  </si>
  <si>
    <t>Tax Depreciation per DEP101/DEP130</t>
  </si>
  <si>
    <t>Tax Depreciation per Sec 481(a) Code REP206</t>
  </si>
  <si>
    <t xml:space="preserve">Tax Depreciation Impact on Sec 481(A) </t>
  </si>
  <si>
    <t>Total Tax Depreciation</t>
  </si>
  <si>
    <t>REP206: Sec 481 Adj - Repair Projects</t>
  </si>
  <si>
    <t>Repairs/Tax Depreciation</t>
  </si>
  <si>
    <t xml:space="preserve">Tax Gain / (Loss) </t>
  </si>
  <si>
    <t>&lt;d&gt; Amount represents the reduction (reversal) of tax gain loss impacted by the change in salvage additions for period 2009 - 2013 resulting from the new repair deduction calculation methodology. This amount also impacts the tax depreciable base of the</t>
  </si>
  <si>
    <t>assets. See &lt;e&gt; below.</t>
  </si>
  <si>
    <t>&lt;f&gt; Amount represents the reduction (reversal) of tax gain loss impacted by the change in retirement reversals for period 2009 - 2013 resulting from the new repair deduction calculation methodology. This amount also impacts the tax depreciable base of</t>
  </si>
  <si>
    <t>the assets, therefore, tax depreciation. See &lt;g&gt; below.</t>
  </si>
  <si>
    <t>Tax Return Summary (Addback / (Deduct):</t>
  </si>
  <si>
    <t xml:space="preserve">Total Sec 481(a) </t>
  </si>
  <si>
    <t>&lt;e&gt; Amount represents the additional tax depreciation deduction for period 2009 - 2013 impacted by the $6.2m of additional salvage addition in step &lt;d&gt;. For the CA/GA/ME &amp; No Bonus books, this adjustment is included in &lt;c&gt; above</t>
  </si>
  <si>
    <t>Production</t>
  </si>
  <si>
    <t>Non Production</t>
  </si>
  <si>
    <t>REP206 Sec 199%</t>
  </si>
  <si>
    <t>Federal Tax Depreciation by Function Comparison</t>
  </si>
  <si>
    <t>x</t>
  </si>
  <si>
    <t>Row Labels</t>
  </si>
  <si>
    <t>01. Intangible</t>
  </si>
  <si>
    <t>02. Steam</t>
  </si>
  <si>
    <t>03. Nuclear</t>
  </si>
  <si>
    <t>04. Nuclear Fuel</t>
  </si>
  <si>
    <t>05. Other Production</t>
  </si>
  <si>
    <t>06. Transmission</t>
  </si>
  <si>
    <t>07. Distribution</t>
  </si>
  <si>
    <t>08. General Plant</t>
  </si>
  <si>
    <t>09. Land</t>
  </si>
  <si>
    <t>10. Scherer Acq</t>
  </si>
  <si>
    <t>11. Future Use</t>
  </si>
  <si>
    <t>12. Non-Utility</t>
  </si>
  <si>
    <t>Unclassified</t>
  </si>
  <si>
    <t>Report 17 pre Sec 481(a) Changes</t>
  </si>
  <si>
    <t>Tax Depr</t>
  </si>
  <si>
    <t>Gain/Loss</t>
  </si>
  <si>
    <t>See &lt;c&gt; below.</t>
  </si>
  <si>
    <t>Deduct: Change in Tax Depreciation Deduction Impacted by the Salvage Adj Basis Component &lt;d&gt;</t>
  </si>
  <si>
    <t xml:space="preserve">new repair deduction method for period 2009 - 2013. </t>
  </si>
  <si>
    <t xml:space="preserve">&lt;b&gt; Amount represents the additional repair schedule m deduction calculated under the new repair calculation method for period 2009 - 2013. </t>
  </si>
  <si>
    <t xml:space="preserve"> This additional repair deduction expense also impacts tax depreciable base.</t>
  </si>
  <si>
    <t xml:space="preserve">&lt;a&gt; Amount represents the repair schedule m deduction taken on the tax return for generation and non linear projects, which is disqualified for a repair deduction under the new repair deduction method for period 2009 - 2013. </t>
  </si>
  <si>
    <t>This additional repair deduction expense also impacts tax depreciable base. See &lt;c&gt; below.</t>
  </si>
  <si>
    <t>Income Tax Payable - Federal</t>
  </si>
  <si>
    <t>Income Tax Payable - State</t>
  </si>
  <si>
    <t>Deferred Tax Expense - Federal</t>
  </si>
  <si>
    <t>Deferred Tax Expense - State</t>
  </si>
  <si>
    <t>Federal @ 35%</t>
  </si>
  <si>
    <t>State @ 5.5%</t>
  </si>
  <si>
    <t>Federal Benefit of State</t>
  </si>
  <si>
    <t>Total Federal</t>
  </si>
  <si>
    <t>Sec 481(a) Adjustment (Pre-Tax)</t>
  </si>
  <si>
    <t>Tax Impact</t>
  </si>
  <si>
    <t>Account Description</t>
  </si>
  <si>
    <t xml:space="preserve">Debit </t>
  </si>
  <si>
    <t>Credit</t>
  </si>
  <si>
    <t>Current Income Tax Expense - Federal</t>
  </si>
  <si>
    <t>Current Income Tax Expense - State</t>
  </si>
  <si>
    <t>ADIT - Property Related - Federal</t>
  </si>
  <si>
    <t>ADIT - Property Related - State</t>
  </si>
  <si>
    <t>FERC Account</t>
  </si>
  <si>
    <t>Florida Power &amp; Light Company</t>
  </si>
  <si>
    <t xml:space="preserve">Florida Power &amp; Light Company                                                                       </t>
  </si>
  <si>
    <t>Staff's First Set of Interrogatories</t>
  </si>
  <si>
    <t xml:space="preserve">Interrogatory No. 51 </t>
  </si>
  <si>
    <t>Tab 17 of 17</t>
  </si>
  <si>
    <t xml:space="preserve">Attachment No. 2                                                                                             </t>
  </si>
  <si>
    <t xml:space="preserve">Docket No. 160021-EI                                                </t>
  </si>
  <si>
    <t>Tab 16 of 17</t>
  </si>
  <si>
    <t>Tab 15 of 17</t>
  </si>
  <si>
    <t>Tab 14 of 17</t>
  </si>
  <si>
    <t>Tab 13 of 17</t>
  </si>
  <si>
    <t>Tab 12 of 17</t>
  </si>
  <si>
    <t>Tab 11 of 17</t>
  </si>
  <si>
    <t>Tab 10 of 17</t>
  </si>
  <si>
    <t>Tab 9 of 17</t>
  </si>
  <si>
    <t>Tab 8 of 17</t>
  </si>
  <si>
    <t>Tab 7 of 17</t>
  </si>
  <si>
    <t>Tab 6 of 17</t>
  </si>
  <si>
    <t>Tab 5 of 17</t>
  </si>
  <si>
    <t>Tab 4 of 17</t>
  </si>
  <si>
    <t>Tab 3 of 17</t>
  </si>
  <si>
    <t>Tab 2 of 17</t>
  </si>
  <si>
    <t>Tab 1 of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</si>
</sst>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"/>
    <numFmt numFmtId="165" formatCode="0.000%"/>
    <numFmt numFmtId="166" formatCode="#,##0.00%_);[Red]\(#,##0.00%\);&quot; &quot;"/>
    <numFmt numFmtId="167" formatCode="_(* #,##0_);_(* \(#,##0\);_(* &quot;-&quot;??_);_(@_)"/>
    <numFmt numFmtId="168" formatCode="#,##0_);[Red]\(#,##0\);&quot; &quot;"/>
    <numFmt numFmtId="169" formatCode="_-* #,##0.00\ _D_M_-;\-* #,##0.00\ _D_M_-;_-* &quot;-&quot;??\ _D_M_-;_-@_-"/>
    <numFmt numFmtId="170" formatCode="_-* #,##0.00\ &quot;DM&quot;_-;\-* #,##0.00\ &quot;DM&quot;_-;_-* &quot;-&quot;??\ &quot;DM&quot;_-;_-@_-"/>
    <numFmt numFmtId="171" formatCode="0.000000"/>
    <numFmt numFmtId="172" formatCode="0.000_)"/>
    <numFmt numFmtId="173" formatCode="&quot;$&quot;#,##0\ ;\(&quot;$&quot;#,##0\)"/>
    <numFmt numFmtId="174" formatCode="0.00_)"/>
    <numFmt numFmtId="175" formatCode="General_)"/>
    <numFmt numFmtId="176" formatCode="_(* #,##0.0_);_(* \(#,##0.0\);_(* &quot;-&quot;??_);_(@_)"/>
    <numFmt numFmtId="177" formatCode="#,##0;\-#,##0"/>
    <numFmt numFmtId="178" formatCode="#,##0.0000000000;\-#,##0.0000000000"/>
    <numFmt numFmtId="179" formatCode="#,##0.0;\-#,##0.0"/>
    <numFmt numFmtId="180" formatCode="#,##0.00;\-#,##0.00"/>
    <numFmt numFmtId="181" formatCode="#,##0.000;\-#,##0.000"/>
    <numFmt numFmtId="182" formatCode="#,##0.0000;\-#,##0.0000"/>
    <numFmt numFmtId="183" formatCode="#,##0.00000;\-#,##0.00000"/>
    <numFmt numFmtId="184" formatCode="#,##0.000000;\-#,##0.000000"/>
    <numFmt numFmtId="185" formatCode="#,##0.0000000;\-#,##0.0000000"/>
    <numFmt numFmtId="186" formatCode="#,##0.00000000;\-#,##0.00000000"/>
    <numFmt numFmtId="187" formatCode="#,##0.000000000;\-#,##0.000000000"/>
    <numFmt numFmtId="188" formatCode="0.0%"/>
    <numFmt numFmtId="189" formatCode="###,000"/>
    <numFmt numFmtId="190" formatCode="_(&quot;$&quot;* #,##0_);_(&quot;$&quot;* \(#,##0\);_(&quot;$&quot;* &quot;-&quot;??_);_(@_)"/>
  </numFmts>
  <fonts count="1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ms Rmn"/>
    </font>
    <font>
      <sz val="11"/>
      <color indexed="37"/>
      <name val="Calibri"/>
      <family val="2"/>
    </font>
    <font>
      <b/>
      <sz val="11"/>
      <color indexed="10"/>
      <name val="Calibri"/>
      <family val="2"/>
    </font>
    <font>
      <b/>
      <sz val="11"/>
      <color indexed="17"/>
      <name val="Calibri"/>
      <family val="2"/>
    </font>
    <font>
      <sz val="11"/>
      <name val="Tms Rmn"/>
      <family val="1"/>
    </font>
    <font>
      <sz val="10"/>
      <color indexed="22"/>
      <name val="Arial"/>
      <family val="2"/>
    </font>
    <font>
      <b/>
      <u val="doubleAccounting"/>
      <sz val="10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sz val="14"/>
      <name val="Arial"/>
      <family val="2"/>
    </font>
    <font>
      <sz val="8"/>
      <name val="Times New Roman"/>
      <family val="1"/>
    </font>
    <font>
      <i/>
      <sz val="6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i/>
      <sz val="9"/>
      <name val="Arial"/>
      <family val="2"/>
    </font>
    <font>
      <b/>
      <i/>
      <sz val="16"/>
      <name val="Helv"/>
    </font>
    <font>
      <sz val="9"/>
      <name val="Arial"/>
      <family val="2"/>
    </font>
    <font>
      <sz val="10"/>
      <color indexed="64"/>
      <name val="Arial"/>
      <family val="2"/>
    </font>
    <font>
      <sz val="11"/>
      <color rgb="FF000000"/>
      <name val="Calibri"/>
      <family val="2"/>
    </font>
    <font>
      <sz val="8"/>
      <name val="Arial Narrow"/>
      <family val="2"/>
    </font>
    <font>
      <sz val="8"/>
      <name val="Arial"/>
      <family val="2"/>
    </font>
    <font>
      <sz val="12"/>
      <name val="Helv"/>
    </font>
    <font>
      <sz val="14"/>
      <name val="B Times Bold"/>
    </font>
    <font>
      <sz val="8"/>
      <color indexed="62"/>
      <name val="Arial"/>
      <family val="2"/>
    </font>
    <font>
      <b/>
      <u val="singleAccounting"/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12"/>
      <name val="Arial"/>
      <family val="2"/>
    </font>
    <font>
      <b/>
      <sz val="14"/>
      <color indexed="8"/>
      <name val="Arial"/>
      <family val="2"/>
    </font>
    <font>
      <b/>
      <i/>
      <sz val="10"/>
      <color indexed="8"/>
      <name val="Arial"/>
      <family val="2"/>
    </font>
    <font>
      <b/>
      <u val="doubleAccounting"/>
      <sz val="11"/>
      <name val="Arial"/>
      <family val="2"/>
    </font>
    <font>
      <b/>
      <u val="doubleAccounting"/>
      <sz val="13"/>
      <name val="Arial"/>
      <family val="2"/>
    </font>
    <font>
      <b/>
      <u val="singleAccounting"/>
      <sz val="11"/>
      <name val="Arial"/>
      <family val="2"/>
    </font>
    <font>
      <sz val="9"/>
      <name val="Times New Roman"/>
      <family val="1"/>
    </font>
    <font>
      <b/>
      <sz val="8"/>
      <name val="Arial"/>
      <family val="2"/>
    </font>
    <font>
      <sz val="8"/>
      <color indexed="8"/>
      <name val="Arial"/>
      <family val="2"/>
    </font>
    <font>
      <b/>
      <u val="singleAccounting"/>
      <sz val="12"/>
      <color indexed="8"/>
      <name val="Arial"/>
      <family val="2"/>
    </font>
    <font>
      <b/>
      <sz val="19"/>
      <name val="Arial"/>
      <family val="2"/>
    </font>
    <font>
      <b/>
      <u val="singleAccounting"/>
      <sz val="14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u/>
      <sz val="12"/>
      <name val="B Times Bold"/>
    </font>
    <font>
      <u/>
      <sz val="10"/>
      <name val="B Times Bold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sz val="12"/>
      <name val="Arial"/>
      <family val="2"/>
    </font>
    <font>
      <b/>
      <sz val="18"/>
      <color indexed="56"/>
      <name val="Cambria"/>
      <family val="2"/>
    </font>
    <font>
      <sz val="11"/>
      <color indexed="14"/>
      <name val="Calibri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u/>
      <sz val="9"/>
      <color theme="1"/>
      <name val="Arial"/>
      <family val="2"/>
    </font>
    <font>
      <sz val="10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05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11"/>
      </patternFill>
    </fill>
    <fill>
      <patternFill patternType="solid">
        <fgColor indexed="22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2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381">
    <xf numFmtId="0" fontId="0" fillId="0" borderId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1" fillId="17" borderId="0" applyNumberFormat="0" applyBorder="0" applyAlignment="0" applyProtection="0"/>
    <xf numFmtId="0" fontId="1" fillId="4" borderId="0" applyNumberFormat="0" applyBorder="0" applyAlignment="0" applyProtection="0"/>
    <xf numFmtId="0" fontId="11" fillId="18" borderId="0" applyNumberFormat="0" applyBorder="0" applyAlignment="0" applyProtection="0"/>
    <xf numFmtId="0" fontId="1" fillId="6" borderId="0" applyNumberFormat="0" applyBorder="0" applyAlignment="0" applyProtection="0"/>
    <xf numFmtId="0" fontId="11" fillId="19" borderId="0" applyNumberFormat="0" applyBorder="0" applyAlignment="0" applyProtection="0"/>
    <xf numFmtId="0" fontId="1" fillId="8" borderId="0" applyNumberFormat="0" applyBorder="0" applyAlignment="0" applyProtection="0"/>
    <xf numFmtId="0" fontId="11" fillId="20" borderId="0" applyNumberFormat="0" applyBorder="0" applyAlignment="0" applyProtection="0"/>
    <xf numFmtId="0" fontId="1" fillId="10" borderId="0" applyNumberFormat="0" applyBorder="0" applyAlignment="0" applyProtection="0"/>
    <xf numFmtId="0" fontId="11" fillId="21" borderId="0" applyNumberFormat="0" applyBorder="0" applyAlignment="0" applyProtection="0"/>
    <xf numFmtId="0" fontId="1" fillId="12" borderId="0" applyNumberFormat="0" applyBorder="0" applyAlignment="0" applyProtection="0"/>
    <xf numFmtId="0" fontId="11" fillId="22" borderId="0" applyNumberFormat="0" applyBorder="0" applyAlignment="0" applyProtection="0"/>
    <xf numFmtId="0" fontId="1" fillId="14" borderId="0" applyNumberFormat="0" applyBorder="0" applyAlignment="0" applyProtection="0"/>
    <xf numFmtId="0" fontId="11" fillId="23" borderId="0" applyNumberFormat="0" applyBorder="0" applyAlignment="0" applyProtection="0"/>
    <xf numFmtId="0" fontId="1" fillId="5" borderId="0" applyNumberFormat="0" applyBorder="0" applyAlignment="0" applyProtection="0"/>
    <xf numFmtId="0" fontId="11" fillId="18" borderId="0" applyNumberFormat="0" applyBorder="0" applyAlignment="0" applyProtection="0"/>
    <xf numFmtId="0" fontId="1" fillId="7" borderId="0" applyNumberFormat="0" applyBorder="0" applyAlignment="0" applyProtection="0"/>
    <xf numFmtId="0" fontId="11" fillId="24" borderId="0" applyNumberFormat="0" applyBorder="0" applyAlignment="0" applyProtection="0"/>
    <xf numFmtId="0" fontId="1" fillId="9" borderId="0" applyNumberFormat="0" applyBorder="0" applyAlignment="0" applyProtection="0"/>
    <xf numFmtId="0" fontId="11" fillId="25" borderId="0" applyNumberFormat="0" applyBorder="0" applyAlignment="0" applyProtection="0"/>
    <xf numFmtId="0" fontId="1" fillId="11" borderId="0" applyNumberFormat="0" applyBorder="0" applyAlignment="0" applyProtection="0"/>
    <xf numFmtId="0" fontId="11" fillId="23" borderId="0" applyNumberFormat="0" applyBorder="0" applyAlignment="0" applyProtection="0"/>
    <xf numFmtId="0" fontId="1" fillId="13" borderId="0" applyNumberFormat="0" applyBorder="0" applyAlignment="0" applyProtection="0"/>
    <xf numFmtId="0" fontId="11" fillId="26" borderId="0" applyNumberFormat="0" applyBorder="0" applyAlignment="0" applyProtection="0"/>
    <xf numFmtId="0" fontId="1" fillId="1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32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5" fillId="32" borderId="0" applyNumberFormat="0" applyBorder="0" applyAlignment="0" applyProtection="0"/>
    <xf numFmtId="0" fontId="16" fillId="43" borderId="8" applyNumberFormat="0" applyAlignment="0" applyProtection="0"/>
    <xf numFmtId="0" fontId="17" fillId="33" borderId="9" applyNumberFormat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6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3" fillId="0" borderId="12" applyNumberFormat="0" applyFill="0" applyAlignment="0" applyProtection="0"/>
    <xf numFmtId="0" fontId="23" fillId="0" borderId="0" applyNumberFormat="0" applyFill="0" applyBorder="0" applyAlignment="0" applyProtection="0"/>
    <xf numFmtId="0" fontId="24" fillId="41" borderId="8" applyNumberFormat="0" applyAlignment="0" applyProtection="0"/>
    <xf numFmtId="0" fontId="25" fillId="0" borderId="13" applyNumberFormat="0" applyFill="0" applyAlignment="0" applyProtection="0"/>
    <xf numFmtId="0" fontId="26" fillId="41" borderId="0" applyNumberFormat="0" applyBorder="0" applyAlignment="0" applyProtection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4" fillId="0" borderId="0"/>
    <xf numFmtId="0" fontId="4" fillId="0" borderId="0"/>
    <xf numFmtId="0" fontId="4" fillId="0" borderId="0"/>
    <xf numFmtId="37" fontId="28" fillId="0" borderId="0"/>
    <xf numFmtId="0" fontId="4" fillId="0" borderId="0"/>
    <xf numFmtId="0" fontId="4" fillId="0" borderId="0"/>
    <xf numFmtId="0" fontId="4" fillId="0" borderId="0"/>
    <xf numFmtId="37" fontId="28" fillId="0" borderId="0"/>
    <xf numFmtId="0" fontId="4" fillId="0" borderId="0"/>
    <xf numFmtId="0" fontId="4" fillId="0" borderId="0"/>
    <xf numFmtId="0" fontId="4" fillId="0" borderId="0"/>
    <xf numFmtId="37" fontId="28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4" fillId="40" borderId="14" applyNumberFormat="0" applyFont="0" applyAlignment="0" applyProtection="0"/>
    <xf numFmtId="0" fontId="1" fillId="3" borderId="2" applyNumberFormat="0" applyFont="0" applyAlignment="0" applyProtection="0"/>
    <xf numFmtId="0" fontId="29" fillId="43" borderId="15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0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0" fontId="30" fillId="0" borderId="16">
      <alignment horizontal="center"/>
    </xf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0" fontId="27" fillId="48" borderId="0" applyNumberFormat="0" applyFont="0" applyBorder="0" applyAlignment="0" applyProtection="0"/>
    <xf numFmtId="4" fontId="31" fillId="49" borderId="17" applyNumberFormat="0" applyProtection="0">
      <alignment vertical="center"/>
    </xf>
    <xf numFmtId="4" fontId="32" fillId="49" borderId="17" applyNumberFormat="0" applyProtection="0">
      <alignment vertical="center"/>
    </xf>
    <xf numFmtId="4" fontId="31" fillId="49" borderId="17" applyNumberFormat="0" applyProtection="0">
      <alignment horizontal="left" vertical="center" indent="1"/>
    </xf>
    <xf numFmtId="0" fontId="31" fillId="49" borderId="17" applyNumberFormat="0" applyProtection="0">
      <alignment horizontal="left" vertical="top" indent="1"/>
    </xf>
    <xf numFmtId="4" fontId="31" fillId="17" borderId="0" applyNumberFormat="0" applyProtection="0">
      <alignment horizontal="left" vertical="center" indent="1"/>
    </xf>
    <xf numFmtId="4" fontId="11" fillId="22" borderId="17" applyNumberFormat="0" applyProtection="0">
      <alignment horizontal="right" vertical="center"/>
    </xf>
    <xf numFmtId="4" fontId="11" fillId="18" borderId="17" applyNumberFormat="0" applyProtection="0">
      <alignment horizontal="right" vertical="center"/>
    </xf>
    <xf numFmtId="4" fontId="11" fillId="50" borderId="17" applyNumberFormat="0" applyProtection="0">
      <alignment horizontal="right" vertical="center"/>
    </xf>
    <xf numFmtId="4" fontId="11" fillId="51" borderId="17" applyNumberFormat="0" applyProtection="0">
      <alignment horizontal="right" vertical="center"/>
    </xf>
    <xf numFmtId="4" fontId="11" fillId="52" borderId="17" applyNumberFormat="0" applyProtection="0">
      <alignment horizontal="right" vertical="center"/>
    </xf>
    <xf numFmtId="4" fontId="11" fillId="53" borderId="17" applyNumberFormat="0" applyProtection="0">
      <alignment horizontal="right" vertical="center"/>
    </xf>
    <xf numFmtId="4" fontId="11" fillId="24" borderId="17" applyNumberFormat="0" applyProtection="0">
      <alignment horizontal="right" vertical="center"/>
    </xf>
    <xf numFmtId="4" fontId="11" fillId="54" borderId="17" applyNumberFormat="0" applyProtection="0">
      <alignment horizontal="right" vertical="center"/>
    </xf>
    <xf numFmtId="4" fontId="11" fillId="55" borderId="17" applyNumberFormat="0" applyProtection="0">
      <alignment horizontal="right" vertical="center"/>
    </xf>
    <xf numFmtId="4" fontId="31" fillId="56" borderId="18" applyNumberFormat="0" applyProtection="0">
      <alignment horizontal="left" vertical="center" indent="1"/>
    </xf>
    <xf numFmtId="4" fontId="11" fillId="57" borderId="0" applyNumberFormat="0" applyProtection="0">
      <alignment horizontal="left" vertical="center" indent="1"/>
    </xf>
    <xf numFmtId="4" fontId="33" fillId="23" borderId="0" applyNumberFormat="0" applyProtection="0">
      <alignment horizontal="left" vertical="center" indent="1"/>
    </xf>
    <xf numFmtId="4" fontId="11" fillId="17" borderId="17" applyNumberFormat="0" applyProtection="0">
      <alignment horizontal="right" vertical="center"/>
    </xf>
    <xf numFmtId="4" fontId="11" fillId="57" borderId="0" applyNumberFormat="0" applyProtection="0">
      <alignment horizontal="left" vertical="center" indent="1"/>
    </xf>
    <xf numFmtId="4" fontId="11" fillId="17" borderId="0" applyNumberFormat="0" applyProtection="0">
      <alignment horizontal="left" vertical="center" indent="1"/>
    </xf>
    <xf numFmtId="0" fontId="4" fillId="23" borderId="17" applyNumberFormat="0" applyProtection="0">
      <alignment horizontal="left" vertical="center" indent="1"/>
    </xf>
    <xf numFmtId="0" fontId="4" fillId="23" borderId="17" applyNumberFormat="0" applyProtection="0">
      <alignment horizontal="left" vertical="top" indent="1"/>
    </xf>
    <xf numFmtId="0" fontId="4" fillId="17" borderId="17" applyNumberFormat="0" applyProtection="0">
      <alignment horizontal="left" vertical="center" indent="1"/>
    </xf>
    <xf numFmtId="0" fontId="4" fillId="17" borderId="17" applyNumberFormat="0" applyProtection="0">
      <alignment horizontal="left" vertical="top" indent="1"/>
    </xf>
    <xf numFmtId="0" fontId="4" fillId="21" borderId="17" applyNumberFormat="0" applyProtection="0">
      <alignment horizontal="left" vertical="center" indent="1"/>
    </xf>
    <xf numFmtId="0" fontId="4" fillId="21" borderId="17" applyNumberFormat="0" applyProtection="0">
      <alignment horizontal="left" vertical="top" indent="1"/>
    </xf>
    <xf numFmtId="0" fontId="4" fillId="57" borderId="17" applyNumberFormat="0" applyProtection="0">
      <alignment horizontal="left" vertical="center" indent="1"/>
    </xf>
    <xf numFmtId="0" fontId="4" fillId="57" borderId="17" applyNumberFormat="0" applyProtection="0">
      <alignment horizontal="left" vertical="top" indent="1"/>
    </xf>
    <xf numFmtId="0" fontId="4" fillId="20" borderId="7" applyNumberFormat="0">
      <protection locked="0"/>
    </xf>
    <xf numFmtId="4" fontId="11" fillId="19" borderId="17" applyNumberFormat="0" applyProtection="0">
      <alignment vertical="center"/>
    </xf>
    <xf numFmtId="4" fontId="34" fillId="19" borderId="17" applyNumberFormat="0" applyProtection="0">
      <alignment vertical="center"/>
    </xf>
    <xf numFmtId="4" fontId="11" fillId="19" borderId="17" applyNumberFormat="0" applyProtection="0">
      <alignment horizontal="left" vertical="center" indent="1"/>
    </xf>
    <xf numFmtId="0" fontId="11" fillId="19" borderId="17" applyNumberFormat="0" applyProtection="0">
      <alignment horizontal="left" vertical="top" indent="1"/>
    </xf>
    <xf numFmtId="4" fontId="11" fillId="57" borderId="17" applyNumberFormat="0" applyProtection="0">
      <alignment horizontal="right" vertical="center"/>
    </xf>
    <xf numFmtId="4" fontId="34" fillId="57" borderId="17" applyNumberFormat="0" applyProtection="0">
      <alignment horizontal="right" vertical="center"/>
    </xf>
    <xf numFmtId="4" fontId="11" fillId="17" borderId="17" applyNumberFormat="0" applyProtection="0">
      <alignment horizontal="left" vertical="center" indent="1"/>
    </xf>
    <xf numFmtId="0" fontId="11" fillId="17" borderId="17" applyNumberFormat="0" applyProtection="0">
      <alignment horizontal="left" vertical="top" indent="1"/>
    </xf>
    <xf numFmtId="4" fontId="35" fillId="58" borderId="0" applyNumberFormat="0" applyProtection="0">
      <alignment horizontal="left" vertical="center" indent="1"/>
    </xf>
    <xf numFmtId="4" fontId="36" fillId="57" borderId="17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19" applyNumberFormat="0" applyFill="0" applyAlignment="0" applyProtection="0"/>
    <xf numFmtId="0" fontId="38" fillId="0" borderId="0" applyNumberFormat="0" applyFill="0" applyBorder="0" applyAlignment="0" applyProtection="0"/>
    <xf numFmtId="42" fontId="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0" fontId="4" fillId="0" borderId="0"/>
    <xf numFmtId="0" fontId="4" fillId="0" borderId="0"/>
    <xf numFmtId="0" fontId="11" fillId="59" borderId="0" applyNumberFormat="0" applyBorder="0" applyAlignment="0" applyProtection="0"/>
    <xf numFmtId="0" fontId="11" fillId="22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62" borderId="0" applyNumberFormat="0" applyBorder="0" applyAlignment="0" applyProtection="0"/>
    <xf numFmtId="0" fontId="11" fillId="26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55" borderId="0" applyNumberFormat="0" applyBorder="0" applyAlignment="0" applyProtection="0"/>
    <xf numFmtId="0" fontId="11" fillId="61" borderId="0" applyNumberFormat="0" applyBorder="0" applyAlignment="0" applyProtection="0"/>
    <xf numFmtId="0" fontId="11" fillId="21" borderId="0" applyNumberFormat="0" applyBorder="0" applyAlignment="0" applyProtection="0"/>
    <xf numFmtId="0" fontId="11" fillId="51" borderId="0" applyNumberFormat="0" applyBorder="0" applyAlignment="0" applyProtection="0"/>
    <xf numFmtId="0" fontId="12" fillId="63" borderId="0" applyNumberFormat="0" applyBorder="0" applyAlignment="0" applyProtection="0"/>
    <xf numFmtId="0" fontId="12" fillId="18" borderId="0" applyNumberFormat="0" applyBorder="0" applyAlignment="0" applyProtection="0"/>
    <xf numFmtId="0" fontId="12" fillId="55" borderId="0" applyNumberFormat="0" applyBorder="0" applyAlignment="0" applyProtection="0"/>
    <xf numFmtId="0" fontId="12" fillId="64" borderId="0" applyNumberFormat="0" applyBorder="0" applyAlignment="0" applyProtection="0"/>
    <xf numFmtId="0" fontId="12" fillId="65" borderId="0" applyNumberFormat="0" applyBorder="0" applyAlignment="0" applyProtection="0"/>
    <xf numFmtId="0" fontId="12" fillId="52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4" fillId="29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4" fillId="33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4" fillId="37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4" fillId="37" borderId="0" applyNumberFormat="0" applyBorder="0" applyAlignment="0" applyProtection="0"/>
    <xf numFmtId="0" fontId="13" fillId="27" borderId="0" applyNumberFormat="0" applyBorder="0" applyAlignment="0" applyProtection="0"/>
    <xf numFmtId="0" fontId="14" fillId="28" borderId="0" applyNumberFormat="0" applyBorder="0" applyAlignment="0" applyProtection="0"/>
    <xf numFmtId="0" fontId="13" fillId="32" borderId="0" applyNumberFormat="0" applyBorder="0" applyAlignment="0" applyProtection="0"/>
    <xf numFmtId="0" fontId="14" fillId="41" borderId="0" applyNumberFormat="0" applyBorder="0" applyAlignment="0" applyProtection="0"/>
    <xf numFmtId="0" fontId="42" fillId="40" borderId="0" applyNumberFormat="0" applyBorder="0" applyAlignment="0" applyProtection="0"/>
    <xf numFmtId="0" fontId="4" fillId="66" borderId="14"/>
    <xf numFmtId="0" fontId="4" fillId="66" borderId="14"/>
    <xf numFmtId="0" fontId="4" fillId="66" borderId="14"/>
    <xf numFmtId="0" fontId="4" fillId="66" borderId="14"/>
    <xf numFmtId="0" fontId="4" fillId="66" borderId="14"/>
    <xf numFmtId="0" fontId="4" fillId="66" borderId="14"/>
    <xf numFmtId="3" fontId="4" fillId="0" borderId="16" applyFont="0" applyFill="0" applyAlignment="0" applyProtection="0"/>
    <xf numFmtId="3" fontId="4" fillId="0" borderId="16" applyFont="0" applyFill="0" applyAlignment="0" applyProtection="0"/>
    <xf numFmtId="10" fontId="4" fillId="0" borderId="16" applyFont="0" applyFill="0" applyAlignment="0" applyProtection="0"/>
    <xf numFmtId="0" fontId="28" fillId="0" borderId="0"/>
    <xf numFmtId="0" fontId="28" fillId="0" borderId="0"/>
    <xf numFmtId="0" fontId="43" fillId="20" borderId="8" applyNumberFormat="0" applyAlignment="0" applyProtection="0"/>
    <xf numFmtId="0" fontId="44" fillId="67" borderId="20" applyNumberFormat="0" applyAlignment="0" applyProtection="0"/>
    <xf numFmtId="0" fontId="44" fillId="67" borderId="20" applyNumberFormat="0" applyAlignment="0" applyProtection="0"/>
    <xf numFmtId="0" fontId="17" fillId="68" borderId="9" applyNumberFormat="0" applyAlignment="0" applyProtection="0"/>
    <xf numFmtId="0" fontId="5" fillId="0" borderId="6" applyNumberFormat="0" applyFill="0" applyProtection="0">
      <alignment horizontal="center" wrapText="1"/>
    </xf>
    <xf numFmtId="0" fontId="5" fillId="0" borderId="6" applyNumberFormat="0" applyFill="0" applyProtection="0">
      <alignment horizontal="center" wrapText="1"/>
    </xf>
    <xf numFmtId="172" fontId="45" fillId="0" borderId="0"/>
    <xf numFmtId="172" fontId="45" fillId="0" borderId="0"/>
    <xf numFmtId="172" fontId="45" fillId="0" borderId="0"/>
    <xf numFmtId="172" fontId="45" fillId="0" borderId="0"/>
    <xf numFmtId="172" fontId="45" fillId="0" borderId="0"/>
    <xf numFmtId="172" fontId="45" fillId="0" borderId="0"/>
    <xf numFmtId="172" fontId="45" fillId="0" borderId="0"/>
    <xf numFmtId="172" fontId="45" fillId="0" borderId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37" fontId="41" fillId="0" borderId="0"/>
    <xf numFmtId="37" fontId="41" fillId="0" borderId="0"/>
    <xf numFmtId="39" fontId="41" fillId="0" borderId="0"/>
    <xf numFmtId="37" fontId="41" fillId="0" borderId="0"/>
    <xf numFmtId="37" fontId="4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0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0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0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0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0" fontId="4" fillId="69" borderId="14"/>
    <xf numFmtId="0" fontId="4" fillId="69" borderId="14"/>
    <xf numFmtId="0" fontId="4" fillId="69" borderId="14"/>
    <xf numFmtId="0" fontId="4" fillId="69" borderId="14"/>
    <xf numFmtId="0" fontId="4" fillId="69" borderId="14"/>
    <xf numFmtId="0" fontId="4" fillId="69" borderId="14"/>
    <xf numFmtId="42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7" fontId="41" fillId="0" borderId="0" applyFont="0" applyFill="0" applyBorder="0" applyAlignment="0" applyProtection="0"/>
    <xf numFmtId="37" fontId="41" fillId="0" borderId="0" applyFont="0" applyFill="0" applyBorder="0" applyAlignment="0" applyProtection="0"/>
    <xf numFmtId="37" fontId="4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27" fillId="0" borderId="0" applyFont="0" applyFill="0" applyBorder="0" applyAlignment="0" applyProtection="0"/>
    <xf numFmtId="8" fontId="2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indent="1"/>
    </xf>
    <xf numFmtId="0" fontId="4" fillId="0" borderId="0" applyNumberFormat="0" applyFont="0" applyFill="0" applyBorder="0" applyProtection="0">
      <alignment horizontal="left" indent="1"/>
    </xf>
    <xf numFmtId="3" fontId="4" fillId="0" borderId="6" applyFont="0" applyFill="0" applyAlignment="0" applyProtection="0"/>
    <xf numFmtId="3" fontId="4" fillId="0" borderId="6" applyFont="0" applyFill="0" applyAlignment="0" applyProtection="0"/>
    <xf numFmtId="10" fontId="4" fillId="0" borderId="6" applyFont="0" applyFill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37" fontId="41" fillId="0" borderId="0"/>
    <xf numFmtId="37" fontId="41" fillId="0" borderId="0"/>
    <xf numFmtId="0" fontId="19" fillId="0" borderId="0" applyNumberFormat="0" applyFill="0" applyBorder="0" applyAlignment="0" applyProtection="0"/>
    <xf numFmtId="4" fontId="48" fillId="0" borderId="0" applyProtection="0"/>
    <xf numFmtId="4" fontId="5" fillId="0" borderId="0" applyProtection="0"/>
    <xf numFmtId="4" fontId="5" fillId="0" borderId="0" applyProtection="0"/>
    <xf numFmtId="4" fontId="49" fillId="0" borderId="0" applyProtection="0"/>
    <xf numFmtId="4" fontId="50" fillId="0" borderId="0" applyProtection="0"/>
    <xf numFmtId="4" fontId="51" fillId="0" borderId="0" applyProtection="0"/>
    <xf numFmtId="4" fontId="52" fillId="0" borderId="0" applyProtection="0"/>
    <xf numFmtId="2" fontId="46" fillId="0" borderId="0" applyFont="0" applyFill="0" applyBorder="0" applyAlignment="0" applyProtection="0"/>
    <xf numFmtId="2" fontId="46" fillId="0" borderId="0" applyFont="0" applyFill="0" applyBorder="0" applyAlignment="0" applyProtection="0"/>
    <xf numFmtId="0" fontId="13" fillId="70" borderId="0" applyNumberFormat="0" applyBorder="0" applyAlignment="0" applyProtection="0"/>
    <xf numFmtId="3" fontId="4" fillId="0" borderId="21" applyFont="0" applyFill="0" applyAlignment="0" applyProtection="0"/>
    <xf numFmtId="3" fontId="4" fillId="0" borderId="21" applyFont="0" applyFill="0" applyAlignment="0" applyProtection="0"/>
    <xf numFmtId="3" fontId="4" fillId="0" borderId="21" applyFont="0" applyFill="0" applyAlignment="0" applyProtection="0"/>
    <xf numFmtId="3" fontId="4" fillId="0" borderId="21" applyFont="0" applyFill="0" applyAlignment="0" applyProtection="0"/>
    <xf numFmtId="10" fontId="4" fillId="0" borderId="21" applyFont="0" applyFill="0" applyAlignment="0" applyProtection="0"/>
    <xf numFmtId="10" fontId="4" fillId="0" borderId="21" applyFont="0" applyFill="0" applyAlignment="0" applyProtection="0"/>
    <xf numFmtId="0" fontId="53" fillId="0" borderId="0" applyNumberFormat="0" applyFill="0" applyBorder="0" applyAlignment="0" applyProtection="0"/>
    <xf numFmtId="0" fontId="21" fillId="0" borderId="22" applyNumberFormat="0" applyFill="0" applyAlignment="0" applyProtection="0"/>
    <xf numFmtId="0" fontId="21" fillId="0" borderId="10" applyNumberFormat="0" applyFill="0" applyAlignment="0" applyProtection="0"/>
    <xf numFmtId="0" fontId="22" fillId="0" borderId="23" applyNumberFormat="0" applyFill="0" applyAlignment="0" applyProtection="0"/>
    <xf numFmtId="0" fontId="22" fillId="0" borderId="24" applyNumberFormat="0" applyFill="0" applyAlignment="0" applyProtection="0"/>
    <xf numFmtId="0" fontId="23" fillId="0" borderId="25" applyNumberFormat="0" applyFill="0" applyAlignment="0" applyProtection="0"/>
    <xf numFmtId="0" fontId="23" fillId="0" borderId="0" applyNumberFormat="0" applyFill="0" applyBorder="0" applyAlignment="0" applyProtection="0"/>
    <xf numFmtId="0" fontId="54" fillId="0" borderId="0" applyProtection="0"/>
    <xf numFmtId="0" fontId="48" fillId="0" borderId="0" applyProtection="0"/>
    <xf numFmtId="37" fontId="41" fillId="0" borderId="0"/>
    <xf numFmtId="37" fontId="41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9" fillId="26" borderId="8" applyNumberFormat="0" applyAlignment="0" applyProtection="0"/>
    <xf numFmtId="0" fontId="60" fillId="49" borderId="8" applyNumberFormat="0" applyAlignment="0" applyProtection="0"/>
    <xf numFmtId="0" fontId="2" fillId="2" borderId="1" applyNumberFormat="0" applyAlignment="0" applyProtection="0"/>
    <xf numFmtId="0" fontId="24" fillId="41" borderId="20" applyNumberFormat="0" applyAlignment="0" applyProtection="0"/>
    <xf numFmtId="0" fontId="24" fillId="41" borderId="20" applyNumberFormat="0" applyAlignment="0" applyProtection="0"/>
    <xf numFmtId="0" fontId="2" fillId="2" borderId="1" applyNumberFormat="0" applyAlignment="0" applyProtection="0"/>
    <xf numFmtId="37" fontId="61" fillId="0" borderId="0"/>
    <xf numFmtId="0" fontId="20" fillId="0" borderId="26" applyNumberFormat="0" applyFill="0" applyAlignment="0" applyProtection="0"/>
    <xf numFmtId="14" fontId="41" fillId="0" borderId="0">
      <alignment horizontal="center"/>
    </xf>
    <xf numFmtId="37" fontId="41" fillId="0" borderId="7">
      <alignment horizontal="right"/>
    </xf>
    <xf numFmtId="37" fontId="41" fillId="0" borderId="7">
      <alignment horizontal="right"/>
    </xf>
    <xf numFmtId="37" fontId="41" fillId="0" borderId="7">
      <alignment horizontal="right"/>
    </xf>
    <xf numFmtId="37" fontId="41" fillId="0" borderId="7">
      <alignment horizontal="right"/>
    </xf>
    <xf numFmtId="37" fontId="41" fillId="0" borderId="7">
      <alignment horizontal="right"/>
    </xf>
    <xf numFmtId="37" fontId="41" fillId="0" borderId="0">
      <alignment horizontal="center"/>
    </xf>
    <xf numFmtId="37" fontId="41" fillId="0" borderId="0">
      <alignment horizontal="center"/>
    </xf>
    <xf numFmtId="37" fontId="41" fillId="0" borderId="0">
      <alignment horizontal="center"/>
    </xf>
    <xf numFmtId="37" fontId="41" fillId="0" borderId="0">
      <alignment horizontal="center"/>
    </xf>
    <xf numFmtId="17" fontId="41" fillId="0" borderId="0">
      <alignment horizontal="center"/>
    </xf>
    <xf numFmtId="0" fontId="20" fillId="41" borderId="0" applyNumberFormat="0" applyBorder="0" applyAlignment="0" applyProtection="0"/>
    <xf numFmtId="174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3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10" fillId="0" borderId="0"/>
    <xf numFmtId="0" fontId="11" fillId="0" borderId="0"/>
    <xf numFmtId="0" fontId="4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27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175" fontId="28" fillId="0" borderId="0"/>
    <xf numFmtId="0" fontId="65" fillId="0" borderId="0"/>
    <xf numFmtId="0" fontId="1" fillId="0" borderId="0"/>
    <xf numFmtId="0" fontId="1" fillId="0" borderId="0"/>
    <xf numFmtId="0" fontId="65" fillId="0" borderId="0"/>
    <xf numFmtId="0" fontId="4" fillId="0" borderId="0"/>
    <xf numFmtId="0" fontId="13" fillId="0" borderId="0"/>
    <xf numFmtId="0" fontId="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175" fontId="28" fillId="0" borderId="0"/>
    <xf numFmtId="0" fontId="10" fillId="0" borderId="0"/>
    <xf numFmtId="175" fontId="28" fillId="0" borderId="0"/>
    <xf numFmtId="0" fontId="10" fillId="0" borderId="0"/>
    <xf numFmtId="0" fontId="13" fillId="0" borderId="0"/>
    <xf numFmtId="0" fontId="4" fillId="0" borderId="0"/>
    <xf numFmtId="176" fontId="28" fillId="0" borderId="0"/>
    <xf numFmtId="176" fontId="28" fillId="0" borderId="0"/>
    <xf numFmtId="0" fontId="1" fillId="0" borderId="0"/>
    <xf numFmtId="0" fontId="1" fillId="0" borderId="0"/>
    <xf numFmtId="0" fontId="13" fillId="0" borderId="0"/>
    <xf numFmtId="176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8" fillId="0" borderId="0"/>
    <xf numFmtId="0" fontId="4" fillId="0" borderId="0"/>
    <xf numFmtId="0" fontId="4" fillId="0" borderId="0"/>
    <xf numFmtId="0" fontId="27" fillId="0" borderId="0"/>
    <xf numFmtId="0" fontId="4" fillId="0" borderId="0">
      <alignment vertical="top"/>
    </xf>
    <xf numFmtId="0" fontId="11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66" fillId="0" borderId="0"/>
    <xf numFmtId="0" fontId="10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5" fontId="28" fillId="0" borderId="0"/>
    <xf numFmtId="0" fontId="1" fillId="0" borderId="0"/>
    <xf numFmtId="0" fontId="1" fillId="0" borderId="0"/>
    <xf numFmtId="37" fontId="28" fillId="0" borderId="0"/>
    <xf numFmtId="0" fontId="1" fillId="0" borderId="0"/>
    <xf numFmtId="0" fontId="1" fillId="0" borderId="0"/>
    <xf numFmtId="0" fontId="10" fillId="0" borderId="0"/>
    <xf numFmtId="175" fontId="28" fillId="0" borderId="0"/>
    <xf numFmtId="37" fontId="28" fillId="0" borderId="0"/>
    <xf numFmtId="0" fontId="10" fillId="0" borderId="0"/>
    <xf numFmtId="0" fontId="10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" fillId="0" borderId="0"/>
    <xf numFmtId="0" fontId="28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5" fontId="28" fillId="0" borderId="0"/>
    <xf numFmtId="175" fontId="28" fillId="0" borderId="0"/>
    <xf numFmtId="0" fontId="4" fillId="0" borderId="0">
      <alignment vertical="top"/>
    </xf>
    <xf numFmtId="175" fontId="28" fillId="0" borderId="0"/>
    <xf numFmtId="175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19" borderId="14" applyNumberFormat="0" applyFont="0" applyAlignment="0" applyProtection="0"/>
    <xf numFmtId="0" fontId="4" fillId="19" borderId="14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28" fillId="19" borderId="14" applyNumberFormat="0" applyFont="0" applyAlignment="0" applyProtection="0"/>
    <xf numFmtId="0" fontId="28" fillId="19" borderId="14" applyNumberFormat="0" applyFont="0" applyAlignment="0" applyProtection="0"/>
    <xf numFmtId="0" fontId="67" fillId="40" borderId="20" applyNumberFormat="0" applyFont="0" applyAlignment="0" applyProtection="0"/>
    <xf numFmtId="0" fontId="67" fillId="40" borderId="20" applyNumberFormat="0" applyFont="0" applyAlignment="0" applyProtection="0"/>
    <xf numFmtId="177" fontId="4" fillId="0" borderId="0"/>
    <xf numFmtId="177" fontId="4" fillId="0" borderId="0"/>
    <xf numFmtId="177" fontId="4" fillId="0" borderId="0"/>
    <xf numFmtId="178" fontId="4" fillId="0" borderId="0"/>
    <xf numFmtId="178" fontId="4" fillId="0" borderId="0"/>
    <xf numFmtId="178" fontId="4" fillId="0" borderId="0"/>
    <xf numFmtId="179" fontId="4" fillId="0" borderId="0"/>
    <xf numFmtId="179" fontId="4" fillId="0" borderId="0"/>
    <xf numFmtId="179" fontId="4" fillId="0" borderId="0"/>
    <xf numFmtId="180" fontId="4" fillId="0" borderId="0"/>
    <xf numFmtId="180" fontId="4" fillId="0" borderId="0"/>
    <xf numFmtId="180" fontId="4" fillId="0" borderId="0"/>
    <xf numFmtId="181" fontId="4" fillId="0" borderId="0"/>
    <xf numFmtId="181" fontId="4" fillId="0" borderId="0"/>
    <xf numFmtId="181" fontId="4" fillId="0" borderId="0"/>
    <xf numFmtId="182" fontId="4" fillId="0" borderId="0"/>
    <xf numFmtId="182" fontId="4" fillId="0" borderId="0"/>
    <xf numFmtId="182" fontId="4" fillId="0" borderId="0"/>
    <xf numFmtId="183" fontId="4" fillId="0" borderId="0"/>
    <xf numFmtId="183" fontId="4" fillId="0" borderId="0"/>
    <xf numFmtId="183" fontId="4" fillId="0" borderId="0"/>
    <xf numFmtId="184" fontId="4" fillId="0" borderId="0"/>
    <xf numFmtId="184" fontId="4" fillId="0" borderId="0"/>
    <xf numFmtId="184" fontId="4" fillId="0" borderId="0"/>
    <xf numFmtId="185" fontId="4" fillId="0" borderId="0"/>
    <xf numFmtId="185" fontId="4" fillId="0" borderId="0"/>
    <xf numFmtId="185" fontId="4" fillId="0" borderId="0"/>
    <xf numFmtId="186" fontId="4" fillId="0" borderId="0"/>
    <xf numFmtId="186" fontId="4" fillId="0" borderId="0"/>
    <xf numFmtId="186" fontId="4" fillId="0" borderId="0"/>
    <xf numFmtId="187" fontId="4" fillId="0" borderId="0"/>
    <xf numFmtId="187" fontId="4" fillId="0" borderId="0"/>
    <xf numFmtId="187" fontId="4" fillId="0" borderId="0"/>
    <xf numFmtId="37" fontId="68" fillId="71" borderId="7" applyNumberFormat="0" applyFont="0" applyFill="0" applyAlignment="0" applyProtection="0"/>
    <xf numFmtId="37" fontId="68" fillId="71" borderId="7" applyNumberFormat="0" applyFont="0" applyFill="0" applyAlignment="0" applyProtection="0"/>
    <xf numFmtId="37" fontId="68" fillId="71" borderId="7" applyNumberFormat="0" applyFont="0" applyFill="0" applyAlignment="0" applyProtection="0"/>
    <xf numFmtId="37" fontId="68" fillId="71" borderId="7" applyNumberFormat="0" applyFont="0" applyFill="0" applyAlignment="0" applyProtection="0"/>
    <xf numFmtId="37" fontId="68" fillId="71" borderId="7" applyNumberFormat="0" applyFont="0" applyFill="0" applyAlignment="0" applyProtection="0"/>
    <xf numFmtId="0" fontId="29" fillId="20" borderId="15" applyNumberFormat="0" applyAlignment="0" applyProtection="0"/>
    <xf numFmtId="0" fontId="29" fillId="20" borderId="15" applyNumberFormat="0" applyAlignment="0" applyProtection="0"/>
    <xf numFmtId="0" fontId="29" fillId="20" borderId="15" applyNumberFormat="0" applyAlignment="0" applyProtection="0"/>
    <xf numFmtId="0" fontId="29" fillId="67" borderId="15" applyNumberFormat="0" applyAlignment="0" applyProtection="0"/>
    <xf numFmtId="0" fontId="29" fillId="67" borderId="15" applyNumberFormat="0" applyAlignment="0" applyProtection="0"/>
    <xf numFmtId="0" fontId="29" fillId="67" borderId="15" applyNumberFormat="0" applyAlignment="0" applyProtection="0"/>
    <xf numFmtId="0" fontId="69" fillId="0" borderId="0">
      <alignment horizontal="centerContinuous"/>
    </xf>
    <xf numFmtId="37" fontId="41" fillId="0" borderId="0"/>
    <xf numFmtId="37" fontId="41" fillId="0" borderId="0"/>
    <xf numFmtId="37" fontId="41" fillId="0" borderId="0" applyFont="0" applyFill="0" applyBorder="0" applyAlignment="0" applyProtection="0"/>
    <xf numFmtId="37" fontId="41" fillId="0" borderId="0" applyFont="0" applyFill="0" applyBorder="0" applyAlignment="0" applyProtection="0"/>
    <xf numFmtId="37" fontId="41" fillId="0" borderId="0"/>
    <xf numFmtId="37" fontId="4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4" fillId="0" borderId="0"/>
    <xf numFmtId="188" fontId="4" fillId="0" borderId="0"/>
    <xf numFmtId="188" fontId="4" fillId="0" borderId="0"/>
    <xf numFmtId="188" fontId="4" fillId="0" borderId="0"/>
    <xf numFmtId="188" fontId="4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4" fontId="31" fillId="49" borderId="17" applyNumberFormat="0" applyProtection="0">
      <alignment vertical="center"/>
    </xf>
    <xf numFmtId="4" fontId="31" fillId="49" borderId="17" applyNumberFormat="0" applyProtection="0">
      <alignment vertical="center"/>
    </xf>
    <xf numFmtId="4" fontId="31" fillId="49" borderId="17" applyNumberFormat="0" applyProtection="0">
      <alignment vertical="center"/>
    </xf>
    <xf numFmtId="4" fontId="11" fillId="0" borderId="0" applyNumberFormat="0" applyProtection="0">
      <alignment horizontal="right" vertical="justify"/>
    </xf>
    <xf numFmtId="39" fontId="31" fillId="0" borderId="17" applyProtection="0">
      <alignment vertical="center"/>
    </xf>
    <xf numFmtId="4" fontId="11" fillId="72" borderId="15" applyNumberFormat="0" applyProtection="0">
      <alignment vertical="center"/>
    </xf>
    <xf numFmtId="4" fontId="11" fillId="72" borderId="15" applyNumberFormat="0" applyProtection="0">
      <alignment vertical="center"/>
    </xf>
    <xf numFmtId="4" fontId="11" fillId="72" borderId="15" applyNumberFormat="0" applyProtection="0">
      <alignment vertical="center"/>
    </xf>
    <xf numFmtId="4" fontId="11" fillId="72" borderId="15" applyNumberFormat="0" applyProtection="0">
      <alignment vertical="center"/>
    </xf>
    <xf numFmtId="4" fontId="11" fillId="72" borderId="15" applyNumberFormat="0" applyProtection="0">
      <alignment vertical="center"/>
    </xf>
    <xf numFmtId="4" fontId="11" fillId="72" borderId="15" applyNumberFormat="0" applyProtection="0">
      <alignment vertical="center"/>
    </xf>
    <xf numFmtId="4" fontId="11" fillId="72" borderId="15" applyNumberFormat="0" applyProtection="0">
      <alignment vertical="center"/>
    </xf>
    <xf numFmtId="4" fontId="11" fillId="72" borderId="15" applyNumberFormat="0" applyProtection="0">
      <alignment vertical="center"/>
    </xf>
    <xf numFmtId="4" fontId="11" fillId="72" borderId="15" applyNumberFormat="0" applyProtection="0">
      <alignment vertical="center"/>
    </xf>
    <xf numFmtId="4" fontId="67" fillId="49" borderId="20" applyNumberFormat="0" applyProtection="0">
      <alignment vertical="center"/>
    </xf>
    <xf numFmtId="4" fontId="67" fillId="49" borderId="20" applyNumberFormat="0" applyProtection="0">
      <alignment vertical="center"/>
    </xf>
    <xf numFmtId="4" fontId="31" fillId="49" borderId="17" applyNumberFormat="0" applyProtection="0">
      <alignment vertical="center"/>
    </xf>
    <xf numFmtId="4" fontId="32" fillId="72" borderId="17" applyNumberFormat="0" applyProtection="0">
      <alignment vertical="center"/>
    </xf>
    <xf numFmtId="4" fontId="32" fillId="72" borderId="17" applyNumberFormat="0" applyProtection="0">
      <alignment vertical="center"/>
    </xf>
    <xf numFmtId="4" fontId="70" fillId="72" borderId="20" applyNumberFormat="0" applyProtection="0">
      <alignment vertical="center"/>
    </xf>
    <xf numFmtId="4" fontId="70" fillId="72" borderId="20" applyNumberFormat="0" applyProtection="0">
      <alignment vertical="center"/>
    </xf>
    <xf numFmtId="4" fontId="32" fillId="72" borderId="17" applyNumberFormat="0" applyProtection="0">
      <alignment vertical="center"/>
    </xf>
    <xf numFmtId="4" fontId="31" fillId="72" borderId="17" applyNumberFormat="0" applyProtection="0">
      <alignment horizontal="left" vertical="center" indent="1"/>
    </xf>
    <xf numFmtId="4" fontId="31" fillId="72" borderId="17" applyNumberFormat="0" applyProtection="0">
      <alignment horizontal="left" vertical="center" indent="1"/>
    </xf>
    <xf numFmtId="4" fontId="31" fillId="72" borderId="17" applyNumberFormat="0" applyProtection="0">
      <alignment horizontal="left" vertical="center" indent="1"/>
    </xf>
    <xf numFmtId="4" fontId="31" fillId="0" borderId="17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67" fillId="72" borderId="20" applyNumberFormat="0" applyProtection="0">
      <alignment horizontal="left" vertical="center" indent="1"/>
    </xf>
    <xf numFmtId="4" fontId="67" fillId="72" borderId="20" applyNumberFormat="0" applyProtection="0">
      <alignment horizontal="left" vertical="center" indent="1"/>
    </xf>
    <xf numFmtId="4" fontId="31" fillId="72" borderId="17" applyNumberFormat="0" applyProtection="0">
      <alignment horizontal="left" vertical="center" indent="1"/>
    </xf>
    <xf numFmtId="0" fontId="31" fillId="72" borderId="17" applyNumberFormat="0" applyProtection="0">
      <alignment horizontal="left" vertical="top" indent="1"/>
    </xf>
    <xf numFmtId="0" fontId="31" fillId="72" borderId="17" applyNumberFormat="0" applyProtection="0">
      <alignment horizontal="left" vertical="top" indent="1"/>
    </xf>
    <xf numFmtId="0" fontId="31" fillId="72" borderId="17" applyNumberFormat="0" applyProtection="0">
      <alignment horizontal="left" vertical="top" indent="1"/>
    </xf>
    <xf numFmtId="0" fontId="71" fillId="0" borderId="0" applyNumberFormat="0" applyProtection="0">
      <alignment horizontal="center"/>
    </xf>
    <xf numFmtId="0" fontId="31" fillId="0" borderId="17" applyNumberFormat="0" applyProtection="0">
      <alignment horizontal="left" vertical="top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4" fontId="11" fillId="72" borderId="15" applyNumberFormat="0" applyProtection="0">
      <alignment horizontal="left" vertical="center" indent="1"/>
    </xf>
    <xf numFmtId="0" fontId="72" fillId="49" borderId="17" applyNumberFormat="0" applyProtection="0">
      <alignment horizontal="left" vertical="top" indent="1"/>
    </xf>
    <xf numFmtId="0" fontId="72" fillId="49" borderId="17" applyNumberFormat="0" applyProtection="0">
      <alignment horizontal="left" vertical="top" indent="1"/>
    </xf>
    <xf numFmtId="0" fontId="31" fillId="72" borderId="17" applyNumberFormat="0" applyProtection="0">
      <alignment horizontal="left" vertical="top" indent="1"/>
    </xf>
    <xf numFmtId="0" fontId="73" fillId="0" borderId="15" applyNumberFormat="0" applyProtection="0">
      <alignment horizontal="left" vertical="center" indent="1"/>
    </xf>
    <xf numFmtId="4" fontId="31" fillId="73" borderId="0" applyNumberFormat="0" applyProtection="0">
      <alignment horizontal="left" vertical="center" indent="1"/>
    </xf>
    <xf numFmtId="0" fontId="73" fillId="0" borderId="15" applyNumberFormat="0" applyProtection="0">
      <alignment horizontal="left" vertical="center" indent="1"/>
    </xf>
    <xf numFmtId="0" fontId="73" fillId="0" borderId="15" applyNumberFormat="0" applyProtection="0">
      <alignment horizontal="left" vertical="center" indent="1"/>
    </xf>
    <xf numFmtId="0" fontId="73" fillId="0" borderId="15" applyNumberFormat="0" applyProtection="0">
      <alignment horizontal="left" vertical="center" indent="1"/>
    </xf>
    <xf numFmtId="4" fontId="31" fillId="0" borderId="0" applyNumberFormat="0" applyProtection="0">
      <alignment horizontal="left"/>
    </xf>
    <xf numFmtId="4" fontId="33" fillId="0" borderId="0" applyNumberFormat="0" applyProtection="0">
      <alignment horizontal="left" vertical="top" wrapText="1"/>
    </xf>
    <xf numFmtId="0" fontId="73" fillId="0" borderId="15" applyNumberFormat="0" applyProtection="0">
      <alignment horizontal="left" vertical="center" indent="1"/>
    </xf>
    <xf numFmtId="0" fontId="73" fillId="0" borderId="15" applyNumberFormat="0" applyProtection="0">
      <alignment horizontal="left" vertical="center" indent="1"/>
    </xf>
    <xf numFmtId="0" fontId="73" fillId="0" borderId="15" applyNumberFormat="0" applyProtection="0">
      <alignment horizontal="left" vertical="center" indent="1"/>
    </xf>
    <xf numFmtId="0" fontId="73" fillId="0" borderId="15" applyNumberFormat="0" applyProtection="0">
      <alignment horizontal="left" vertical="center" indent="1"/>
    </xf>
    <xf numFmtId="0" fontId="73" fillId="0" borderId="15" applyNumberFormat="0" applyProtection="0">
      <alignment horizontal="left" vertical="center" indent="1"/>
    </xf>
    <xf numFmtId="0" fontId="73" fillId="0" borderId="15" applyNumberFormat="0" applyProtection="0">
      <alignment horizontal="left" vertical="center" indent="1"/>
    </xf>
    <xf numFmtId="4" fontId="74" fillId="0" borderId="0" applyNumberFormat="0" applyProtection="0">
      <alignment horizontal="left" vertical="top" wrapText="1"/>
    </xf>
    <xf numFmtId="4" fontId="67" fillId="65" borderId="20" applyNumberFormat="0" applyProtection="0">
      <alignment horizontal="left" vertical="center" indent="1"/>
    </xf>
    <xf numFmtId="4" fontId="67" fillId="65" borderId="20" applyNumberFormat="0" applyProtection="0">
      <alignment horizontal="left" vertical="center" indent="1"/>
    </xf>
    <xf numFmtId="4" fontId="74" fillId="0" borderId="0" applyNumberFormat="0" applyProtection="0">
      <alignment horizontal="left" vertical="top" wrapText="1"/>
    </xf>
    <xf numFmtId="4" fontId="11" fillId="22" borderId="17" applyNumberFormat="0" applyProtection="0">
      <alignment horizontal="right" vertical="center"/>
    </xf>
    <xf numFmtId="4" fontId="11" fillId="22" borderId="17" applyNumberFormat="0" applyProtection="0">
      <alignment horizontal="right" vertical="center"/>
    </xf>
    <xf numFmtId="4" fontId="67" fillId="22" borderId="20" applyNumberFormat="0" applyProtection="0">
      <alignment horizontal="right" vertical="center"/>
    </xf>
    <xf numFmtId="4" fontId="67" fillId="22" borderId="20" applyNumberFormat="0" applyProtection="0">
      <alignment horizontal="right" vertical="center"/>
    </xf>
    <xf numFmtId="4" fontId="11" fillId="22" borderId="17" applyNumberFormat="0" applyProtection="0">
      <alignment horizontal="right" vertical="center"/>
    </xf>
    <xf numFmtId="4" fontId="11" fillId="18" borderId="17" applyNumberFormat="0" applyProtection="0">
      <alignment horizontal="right" vertical="center"/>
    </xf>
    <xf numFmtId="4" fontId="11" fillId="18" borderId="17" applyNumberFormat="0" applyProtection="0">
      <alignment horizontal="right" vertical="center"/>
    </xf>
    <xf numFmtId="4" fontId="67" fillId="74" borderId="20" applyNumberFormat="0" applyProtection="0">
      <alignment horizontal="right" vertical="center"/>
    </xf>
    <xf numFmtId="4" fontId="67" fillId="74" borderId="20" applyNumberFormat="0" applyProtection="0">
      <alignment horizontal="right" vertical="center"/>
    </xf>
    <xf numFmtId="4" fontId="11" fillId="18" borderId="17" applyNumberFormat="0" applyProtection="0">
      <alignment horizontal="right" vertical="center"/>
    </xf>
    <xf numFmtId="4" fontId="11" fillId="50" borderId="17" applyNumberFormat="0" applyProtection="0">
      <alignment horizontal="right" vertical="center"/>
    </xf>
    <xf numFmtId="4" fontId="11" fillId="50" borderId="17" applyNumberFormat="0" applyProtection="0">
      <alignment horizontal="right" vertical="center"/>
    </xf>
    <xf numFmtId="4" fontId="67" fillId="50" borderId="27" applyNumberFormat="0" applyProtection="0">
      <alignment horizontal="right" vertical="center"/>
    </xf>
    <xf numFmtId="4" fontId="67" fillId="50" borderId="27" applyNumberFormat="0" applyProtection="0">
      <alignment horizontal="right" vertical="center"/>
    </xf>
    <xf numFmtId="4" fontId="11" fillId="50" borderId="17" applyNumberFormat="0" applyProtection="0">
      <alignment horizontal="right" vertical="center"/>
    </xf>
    <xf numFmtId="4" fontId="11" fillId="51" borderId="17" applyNumberFormat="0" applyProtection="0">
      <alignment horizontal="right" vertical="center"/>
    </xf>
    <xf numFmtId="4" fontId="11" fillId="51" borderId="17" applyNumberFormat="0" applyProtection="0">
      <alignment horizontal="right" vertical="center"/>
    </xf>
    <xf numFmtId="4" fontId="67" fillId="51" borderId="20" applyNumberFormat="0" applyProtection="0">
      <alignment horizontal="right" vertical="center"/>
    </xf>
    <xf numFmtId="4" fontId="67" fillId="51" borderId="20" applyNumberFormat="0" applyProtection="0">
      <alignment horizontal="right" vertical="center"/>
    </xf>
    <xf numFmtId="4" fontId="11" fillId="51" borderId="17" applyNumberFormat="0" applyProtection="0">
      <alignment horizontal="right" vertical="center"/>
    </xf>
    <xf numFmtId="4" fontId="11" fillId="52" borderId="17" applyNumberFormat="0" applyProtection="0">
      <alignment horizontal="right" vertical="center"/>
    </xf>
    <xf numFmtId="4" fontId="11" fillId="52" borderId="17" applyNumberFormat="0" applyProtection="0">
      <alignment horizontal="right" vertical="center"/>
    </xf>
    <xf numFmtId="4" fontId="67" fillId="52" borderId="20" applyNumberFormat="0" applyProtection="0">
      <alignment horizontal="right" vertical="center"/>
    </xf>
    <xf numFmtId="4" fontId="67" fillId="52" borderId="20" applyNumberFormat="0" applyProtection="0">
      <alignment horizontal="right" vertical="center"/>
    </xf>
    <xf numFmtId="4" fontId="11" fillId="52" borderId="17" applyNumberFormat="0" applyProtection="0">
      <alignment horizontal="right" vertical="center"/>
    </xf>
    <xf numFmtId="4" fontId="11" fillId="53" borderId="17" applyNumberFormat="0" applyProtection="0">
      <alignment horizontal="right" vertical="center"/>
    </xf>
    <xf numFmtId="4" fontId="11" fillId="53" borderId="17" applyNumberFormat="0" applyProtection="0">
      <alignment horizontal="right" vertical="center"/>
    </xf>
    <xf numFmtId="4" fontId="67" fillId="53" borderId="20" applyNumberFormat="0" applyProtection="0">
      <alignment horizontal="right" vertical="center"/>
    </xf>
    <xf numFmtId="4" fontId="67" fillId="53" borderId="20" applyNumberFormat="0" applyProtection="0">
      <alignment horizontal="right" vertical="center"/>
    </xf>
    <xf numFmtId="4" fontId="11" fillId="53" borderId="17" applyNumberFormat="0" applyProtection="0">
      <alignment horizontal="right" vertical="center"/>
    </xf>
    <xf numFmtId="4" fontId="11" fillId="24" borderId="17" applyNumberFormat="0" applyProtection="0">
      <alignment horizontal="right" vertical="center"/>
    </xf>
    <xf numFmtId="4" fontId="11" fillId="24" borderId="17" applyNumberFormat="0" applyProtection="0">
      <alignment horizontal="right" vertical="center"/>
    </xf>
    <xf numFmtId="4" fontId="67" fillId="24" borderId="20" applyNumberFormat="0" applyProtection="0">
      <alignment horizontal="right" vertical="center"/>
    </xf>
    <xf numFmtId="4" fontId="67" fillId="24" borderId="20" applyNumberFormat="0" applyProtection="0">
      <alignment horizontal="right" vertical="center"/>
    </xf>
    <xf numFmtId="4" fontId="11" fillId="24" borderId="17" applyNumberFormat="0" applyProtection="0">
      <alignment horizontal="right" vertical="center"/>
    </xf>
    <xf numFmtId="4" fontId="11" fillId="54" borderId="17" applyNumberFormat="0" applyProtection="0">
      <alignment horizontal="right" vertical="center"/>
    </xf>
    <xf numFmtId="4" fontId="11" fillId="54" borderId="17" applyNumberFormat="0" applyProtection="0">
      <alignment horizontal="right" vertical="center"/>
    </xf>
    <xf numFmtId="4" fontId="67" fillId="54" borderId="20" applyNumberFormat="0" applyProtection="0">
      <alignment horizontal="right" vertical="center"/>
    </xf>
    <xf numFmtId="4" fontId="67" fillId="54" borderId="20" applyNumberFormat="0" applyProtection="0">
      <alignment horizontal="right" vertical="center"/>
    </xf>
    <xf numFmtId="4" fontId="11" fillId="54" borderId="17" applyNumberFormat="0" applyProtection="0">
      <alignment horizontal="right" vertical="center"/>
    </xf>
    <xf numFmtId="4" fontId="11" fillId="55" borderId="17" applyNumberFormat="0" applyProtection="0">
      <alignment horizontal="right" vertical="center"/>
    </xf>
    <xf numFmtId="4" fontId="11" fillId="55" borderId="17" applyNumberFormat="0" applyProtection="0">
      <alignment horizontal="right" vertical="center"/>
    </xf>
    <xf numFmtId="4" fontId="67" fillId="55" borderId="20" applyNumberFormat="0" applyProtection="0">
      <alignment horizontal="right" vertical="center"/>
    </xf>
    <xf numFmtId="4" fontId="67" fillId="55" borderId="20" applyNumberFormat="0" applyProtection="0">
      <alignment horizontal="right" vertical="center"/>
    </xf>
    <xf numFmtId="4" fontId="11" fillId="55" borderId="17" applyNumberFormat="0" applyProtection="0">
      <alignment horizontal="right" vertical="center"/>
    </xf>
    <xf numFmtId="4" fontId="31" fillId="56" borderId="18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75" borderId="15" applyNumberFormat="0" applyProtection="0">
      <alignment horizontal="left" vertical="center" indent="1"/>
    </xf>
    <xf numFmtId="4" fontId="31" fillId="75" borderId="15" applyNumberFormat="0" applyProtection="0">
      <alignment horizontal="left" vertical="center" indent="1"/>
    </xf>
    <xf numFmtId="4" fontId="31" fillId="75" borderId="15" applyNumberFormat="0" applyProtection="0">
      <alignment horizontal="left" vertical="center" indent="1"/>
    </xf>
    <xf numFmtId="4" fontId="31" fillId="75" borderId="15" applyNumberFormat="0" applyProtection="0">
      <alignment horizontal="left" vertical="center" indent="1"/>
    </xf>
    <xf numFmtId="4" fontId="31" fillId="75" borderId="15" applyNumberFormat="0" applyProtection="0">
      <alignment horizontal="left" vertical="center" indent="1"/>
    </xf>
    <xf numFmtId="4" fontId="31" fillId="75" borderId="15" applyNumberFormat="0" applyProtection="0">
      <alignment horizontal="left" vertical="center" indent="1"/>
    </xf>
    <xf numFmtId="4" fontId="31" fillId="75" borderId="15" applyNumberFormat="0" applyProtection="0">
      <alignment horizontal="left" vertical="center" indent="1"/>
    </xf>
    <xf numFmtId="4" fontId="31" fillId="75" borderId="15" applyNumberFormat="0" applyProtection="0">
      <alignment horizontal="left" vertical="center" indent="1"/>
    </xf>
    <xf numFmtId="4" fontId="31" fillId="75" borderId="15" applyNumberFormat="0" applyProtection="0">
      <alignment horizontal="left" vertical="center" indent="1"/>
    </xf>
    <xf numFmtId="4" fontId="67" fillId="56" borderId="27" applyNumberFormat="0" applyProtection="0">
      <alignment horizontal="left" vertical="center" indent="1"/>
    </xf>
    <xf numFmtId="4" fontId="67" fillId="56" borderId="27" applyNumberFormat="0" applyProtection="0">
      <alignment horizontal="left" vertical="center" indent="1"/>
    </xf>
    <xf numFmtId="4" fontId="11" fillId="57" borderId="0" applyNumberFormat="0" applyProtection="0">
      <alignment horizontal="left" vertical="center" indent="1"/>
    </xf>
    <xf numFmtId="4" fontId="11" fillId="0" borderId="0" applyNumberFormat="0" applyProtection="0">
      <alignment horizontal="left" vertical="center" indent="1"/>
    </xf>
    <xf numFmtId="4" fontId="31" fillId="0" borderId="28" applyNumberFormat="0" applyProtection="0">
      <alignment horizontal="left" vertical="center" indent="1"/>
    </xf>
    <xf numFmtId="4" fontId="31" fillId="0" borderId="28" applyNumberFormat="0" applyProtection="0">
      <alignment horizontal="left" vertical="center" indent="1"/>
    </xf>
    <xf numFmtId="4" fontId="31" fillId="0" borderId="28" applyNumberFormat="0" applyProtection="0">
      <alignment horizontal="left" vertical="center" indent="1"/>
    </xf>
    <xf numFmtId="4" fontId="31" fillId="0" borderId="28" applyNumberFormat="0" applyProtection="0">
      <alignment horizontal="left" vertical="center" indent="1"/>
    </xf>
    <xf numFmtId="4" fontId="31" fillId="0" borderId="28" applyNumberFormat="0" applyProtection="0">
      <alignment horizontal="left" vertical="center" indent="1"/>
    </xf>
    <xf numFmtId="4" fontId="31" fillId="0" borderId="28" applyNumberFormat="0" applyProtection="0">
      <alignment horizontal="left" vertical="center" indent="1"/>
    </xf>
    <xf numFmtId="4" fontId="4" fillId="23" borderId="27" applyNumberFormat="0" applyProtection="0">
      <alignment horizontal="left" vertical="center" indent="1"/>
    </xf>
    <xf numFmtId="4" fontId="4" fillId="23" borderId="27" applyNumberFormat="0" applyProtection="0">
      <alignment horizontal="left" vertical="center" indent="1"/>
    </xf>
    <xf numFmtId="4" fontId="33" fillId="76" borderId="0" applyNumberFormat="0" applyProtection="0">
      <alignment horizontal="left" vertical="center" indent="1"/>
    </xf>
    <xf numFmtId="4" fontId="33" fillId="76" borderId="0" applyNumberFormat="0" applyProtection="0">
      <alignment horizontal="left" vertical="center" indent="1"/>
    </xf>
    <xf numFmtId="4" fontId="4" fillId="23" borderId="27" applyNumberFormat="0" applyProtection="0">
      <alignment horizontal="left" vertical="center" indent="1"/>
    </xf>
    <xf numFmtId="4" fontId="4" fillId="23" borderId="27" applyNumberFormat="0" applyProtection="0">
      <alignment horizontal="left" vertical="center" indent="1"/>
    </xf>
    <xf numFmtId="4" fontId="11" fillId="17" borderId="17" applyNumberFormat="0" applyProtection="0">
      <alignment horizontal="right" vertical="center"/>
    </xf>
    <xf numFmtId="4" fontId="11" fillId="17" borderId="17" applyNumberFormat="0" applyProtection="0">
      <alignment horizontal="right" vertical="center"/>
    </xf>
    <xf numFmtId="4" fontId="11" fillId="17" borderId="17" applyNumberFormat="0" applyProtection="0">
      <alignment horizontal="right" vertical="center"/>
    </xf>
    <xf numFmtId="0" fontId="4" fillId="77" borderId="15" applyNumberFormat="0" applyProtection="0">
      <alignment horizontal="left" vertical="center" indent="1"/>
    </xf>
    <xf numFmtId="0" fontId="4" fillId="77" borderId="15" applyNumberFormat="0" applyProtection="0">
      <alignment horizontal="left" vertical="center" indent="1"/>
    </xf>
    <xf numFmtId="0" fontId="4" fillId="77" borderId="15" applyNumberFormat="0" applyProtection="0">
      <alignment horizontal="left" vertical="center" indent="1"/>
    </xf>
    <xf numFmtId="4" fontId="11" fillId="17" borderId="17" applyNumberFormat="0" applyProtection="0">
      <alignment horizontal="right" vertical="center"/>
    </xf>
    <xf numFmtId="4" fontId="11" fillId="17" borderId="17" applyNumberFormat="0" applyProtection="0">
      <alignment horizontal="right" vertical="center"/>
    </xf>
    <xf numFmtId="4" fontId="67" fillId="17" borderId="20" applyNumberFormat="0" applyProtection="0">
      <alignment horizontal="right" vertical="center"/>
    </xf>
    <xf numFmtId="4" fontId="67" fillId="17" borderId="20" applyNumberFormat="0" applyProtection="0">
      <alignment horizontal="right" vertical="center"/>
    </xf>
    <xf numFmtId="4" fontId="11" fillId="17" borderId="17" applyNumberFormat="0" applyProtection="0">
      <alignment horizontal="right" vertical="center"/>
    </xf>
    <xf numFmtId="4" fontId="31" fillId="0" borderId="15" applyNumberFormat="0" applyProtection="0">
      <alignment horizontal="left" vertical="center" indent="1"/>
    </xf>
    <xf numFmtId="4" fontId="11" fillId="57" borderId="0" applyNumberFormat="0" applyProtection="0">
      <alignment horizontal="left" vertical="center" indent="1"/>
    </xf>
    <xf numFmtId="4" fontId="11" fillId="0" borderId="0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11" fillId="0" borderId="0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11" fillId="0" borderId="0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11" fillId="0" borderId="0" applyNumberFormat="0" applyProtection="0">
      <alignment horizontal="left" vertical="center" indent="1"/>
    </xf>
    <xf numFmtId="4" fontId="67" fillId="57" borderId="27" applyNumberFormat="0" applyProtection="0">
      <alignment horizontal="left" vertical="center" indent="1"/>
    </xf>
    <xf numFmtId="4" fontId="67" fillId="57" borderId="27" applyNumberFormat="0" applyProtection="0">
      <alignment horizontal="left" vertical="center" indent="1"/>
    </xf>
    <xf numFmtId="4" fontId="11" fillId="0" borderId="0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11" fillId="73" borderId="0" applyNumberFormat="0" applyProtection="0">
      <alignment horizontal="left" vertical="center" indent="1"/>
    </xf>
    <xf numFmtId="4" fontId="11" fillId="0" borderId="0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11" fillId="0" borderId="0" applyNumberFormat="0" applyProtection="0">
      <alignment horizontal="left" vertical="center" indent="1"/>
    </xf>
    <xf numFmtId="4" fontId="75" fillId="0" borderId="0" applyNumberFormat="0" applyProtection="0">
      <alignment horizontal="right" vertical="center"/>
    </xf>
    <xf numFmtId="4" fontId="33" fillId="0" borderId="0" applyNumberFormat="0" applyProtection="0">
      <alignment horizontal="left" vertical="center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31" fillId="0" borderId="15" applyNumberFormat="0" applyProtection="0">
      <alignment horizontal="left" vertical="center" indent="1"/>
    </xf>
    <xf numFmtId="4" fontId="11" fillId="0" borderId="0" applyNumberFormat="0" applyProtection="0">
      <alignment horizontal="left" vertical="center" indent="1"/>
    </xf>
    <xf numFmtId="4" fontId="67" fillId="17" borderId="27" applyNumberFormat="0" applyProtection="0">
      <alignment horizontal="left" vertical="center" indent="1"/>
    </xf>
    <xf numFmtId="4" fontId="67" fillId="17" borderId="27" applyNumberFormat="0" applyProtection="0">
      <alignment horizontal="left" vertical="center" indent="1"/>
    </xf>
    <xf numFmtId="4" fontId="11" fillId="0" borderId="0" applyNumberFormat="0" applyProtection="0">
      <alignment horizontal="left" vertical="center" indent="1"/>
    </xf>
    <xf numFmtId="0" fontId="4" fillId="76" borderId="17" applyNumberFormat="0" applyProtection="0">
      <alignment horizontal="left" vertical="center" indent="1"/>
    </xf>
    <xf numFmtId="0" fontId="4" fillId="76" borderId="17" applyNumberFormat="0" applyProtection="0">
      <alignment horizontal="left" vertical="center" indent="1"/>
    </xf>
    <xf numFmtId="0" fontId="4" fillId="76" borderId="17" applyNumberFormat="0" applyProtection="0">
      <alignment horizontal="left" vertical="center" indent="1"/>
    </xf>
    <xf numFmtId="0" fontId="76" fillId="0" borderId="0" applyNumberFormat="0" applyProtection="0">
      <alignment horizontal="left" vertical="center" indent="1"/>
    </xf>
    <xf numFmtId="0" fontId="77" fillId="0" borderId="0" applyNumberFormat="0" applyProtection="0">
      <alignment horizontal="left" indent="1"/>
    </xf>
    <xf numFmtId="0" fontId="77" fillId="0" borderId="0" applyNumberFormat="0" applyProtection="0">
      <alignment horizontal="left" indent="1"/>
    </xf>
    <xf numFmtId="0" fontId="77" fillId="0" borderId="0" applyNumberFormat="0" applyProtection="0">
      <alignment horizontal="left" indent="1"/>
    </xf>
    <xf numFmtId="0" fontId="67" fillId="25" borderId="20" applyNumberFormat="0" applyProtection="0">
      <alignment horizontal="left" vertical="center" indent="1"/>
    </xf>
    <xf numFmtId="0" fontId="67" fillId="25" borderId="20" applyNumberFormat="0" applyProtection="0">
      <alignment horizontal="left" vertical="center" indent="1"/>
    </xf>
    <xf numFmtId="0" fontId="4" fillId="76" borderId="17" applyNumberFormat="0" applyProtection="0">
      <alignment horizontal="left" vertical="top" indent="1"/>
    </xf>
    <xf numFmtId="0" fontId="4" fillId="76" borderId="17" applyNumberFormat="0" applyProtection="0">
      <alignment horizontal="left" vertical="top" indent="1"/>
    </xf>
    <xf numFmtId="0" fontId="4" fillId="76" borderId="17" applyNumberFormat="0" applyProtection="0">
      <alignment horizontal="left" vertical="top" indent="1"/>
    </xf>
    <xf numFmtId="0" fontId="4" fillId="76" borderId="17" applyNumberFormat="0" applyProtection="0">
      <alignment horizontal="left" vertical="top" indent="1"/>
    </xf>
    <xf numFmtId="0" fontId="4" fillId="76" borderId="17" applyNumberFormat="0" applyProtection="0">
      <alignment horizontal="left" vertical="top" indent="1"/>
    </xf>
    <xf numFmtId="0" fontId="4" fillId="76" borderId="17" applyNumberFormat="0" applyProtection="0">
      <alignment horizontal="left" vertical="top" indent="1"/>
    </xf>
    <xf numFmtId="0" fontId="67" fillId="23" borderId="17" applyNumberFormat="0" applyProtection="0">
      <alignment horizontal="left" vertical="top" indent="1"/>
    </xf>
    <xf numFmtId="0" fontId="67" fillId="23" borderId="17" applyNumberFormat="0" applyProtection="0">
      <alignment horizontal="left" vertical="top" indent="1"/>
    </xf>
    <xf numFmtId="0" fontId="67" fillId="23" borderId="17" applyNumberFormat="0" applyProtection="0">
      <alignment horizontal="left" vertical="top" indent="1"/>
    </xf>
    <xf numFmtId="0" fontId="67" fillId="23" borderId="17" applyNumberFormat="0" applyProtection="0">
      <alignment horizontal="left" vertical="top" indent="1"/>
    </xf>
    <xf numFmtId="0" fontId="4" fillId="76" borderId="17" applyNumberFormat="0" applyProtection="0">
      <alignment horizontal="left" vertical="top" indent="1"/>
    </xf>
    <xf numFmtId="0" fontId="4" fillId="73" borderId="17" applyNumberFormat="0" applyProtection="0">
      <alignment horizontal="left" vertical="center" indent="1"/>
    </xf>
    <xf numFmtId="0" fontId="4" fillId="73" borderId="17" applyNumberFormat="0" applyProtection="0">
      <alignment horizontal="left" vertical="center" indent="1"/>
    </xf>
    <xf numFmtId="0" fontId="4" fillId="73" borderId="17" applyNumberFormat="0" applyProtection="0">
      <alignment horizontal="left" vertical="center" indent="1"/>
    </xf>
    <xf numFmtId="0" fontId="78" fillId="0" borderId="0" applyNumberFormat="0" applyProtection="0">
      <alignment horizontal="left" vertical="center" indent="1"/>
    </xf>
    <xf numFmtId="0" fontId="78" fillId="0" borderId="0" applyNumberFormat="0" applyProtection="0">
      <alignment horizontal="left" indent="1"/>
    </xf>
    <xf numFmtId="0" fontId="78" fillId="0" borderId="0" applyNumberFormat="0" applyProtection="0">
      <alignment horizontal="left" indent="1"/>
    </xf>
    <xf numFmtId="0" fontId="78" fillId="0" borderId="0" applyNumberFormat="0" applyProtection="0">
      <alignment horizontal="left" indent="1"/>
    </xf>
    <xf numFmtId="0" fontId="67" fillId="78" borderId="20" applyNumberFormat="0" applyProtection="0">
      <alignment horizontal="left" vertical="center" indent="1"/>
    </xf>
    <xf numFmtId="0" fontId="67" fillId="78" borderId="20" applyNumberFormat="0" applyProtection="0">
      <alignment horizontal="left" vertical="center" indent="1"/>
    </xf>
    <xf numFmtId="0" fontId="4" fillId="73" borderId="17" applyNumberFormat="0" applyProtection="0">
      <alignment horizontal="left" vertical="top" indent="1"/>
    </xf>
    <xf numFmtId="0" fontId="4" fillId="73" borderId="17" applyNumberFormat="0" applyProtection="0">
      <alignment horizontal="left" vertical="top" indent="1"/>
    </xf>
    <xf numFmtId="0" fontId="4" fillId="73" borderId="17" applyNumberFormat="0" applyProtection="0">
      <alignment horizontal="left" vertical="top" indent="1"/>
    </xf>
    <xf numFmtId="0" fontId="4" fillId="73" borderId="17" applyNumberFormat="0" applyProtection="0">
      <alignment horizontal="left" vertical="top" indent="1"/>
    </xf>
    <xf numFmtId="0" fontId="4" fillId="73" borderId="17" applyNumberFormat="0" applyProtection="0">
      <alignment horizontal="left" vertical="top" indent="1"/>
    </xf>
    <xf numFmtId="0" fontId="4" fillId="73" borderId="17" applyNumberFormat="0" applyProtection="0">
      <alignment horizontal="left" vertical="top" indent="1"/>
    </xf>
    <xf numFmtId="0" fontId="67" fillId="17" borderId="17" applyNumberFormat="0" applyProtection="0">
      <alignment horizontal="left" vertical="top" indent="1"/>
    </xf>
    <xf numFmtId="0" fontId="67" fillId="17" borderId="17" applyNumberFormat="0" applyProtection="0">
      <alignment horizontal="left" vertical="top" indent="1"/>
    </xf>
    <xf numFmtId="0" fontId="4" fillId="73" borderId="17" applyNumberFormat="0" applyProtection="0">
      <alignment horizontal="left" vertical="top" indent="1"/>
    </xf>
    <xf numFmtId="0" fontId="4" fillId="79" borderId="17" applyNumberFormat="0" applyProtection="0">
      <alignment horizontal="left" vertical="center" indent="1"/>
    </xf>
    <xf numFmtId="0" fontId="4" fillId="79" borderId="17" applyNumberFormat="0" applyProtection="0">
      <alignment horizontal="left" vertical="center" indent="1"/>
    </xf>
    <xf numFmtId="0" fontId="4" fillId="79" borderId="17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5" fillId="0" borderId="0" applyNumberFormat="0" applyProtection="0">
      <alignment horizontal="left" indent="1"/>
    </xf>
    <xf numFmtId="0" fontId="5" fillId="0" borderId="0" applyNumberFormat="0" applyProtection="0">
      <alignment horizontal="left" indent="1"/>
    </xf>
    <xf numFmtId="0" fontId="5" fillId="0" borderId="0" applyNumberFormat="0" applyProtection="0">
      <alignment horizontal="left" indent="1"/>
    </xf>
    <xf numFmtId="0" fontId="67" fillId="21" borderId="20" applyNumberFormat="0" applyProtection="0">
      <alignment horizontal="left" vertical="center" indent="1"/>
    </xf>
    <xf numFmtId="0" fontId="67" fillId="21" borderId="20" applyNumberFormat="0" applyProtection="0">
      <alignment horizontal="left" vertical="center" indent="1"/>
    </xf>
    <xf numFmtId="0" fontId="4" fillId="79" borderId="17" applyNumberFormat="0" applyProtection="0">
      <alignment horizontal="left" vertical="top" indent="1"/>
    </xf>
    <xf numFmtId="0" fontId="4" fillId="79" borderId="17" applyNumberFormat="0" applyProtection="0">
      <alignment horizontal="left" vertical="top" indent="1"/>
    </xf>
    <xf numFmtId="0" fontId="4" fillId="79" borderId="17" applyNumberFormat="0" applyProtection="0">
      <alignment horizontal="left" vertical="top" indent="1"/>
    </xf>
    <xf numFmtId="0" fontId="4" fillId="79" borderId="17" applyNumberFormat="0" applyProtection="0">
      <alignment horizontal="left" vertical="top" indent="1"/>
    </xf>
    <xf numFmtId="0" fontId="4" fillId="79" borderId="17" applyNumberFormat="0" applyProtection="0">
      <alignment horizontal="left" vertical="top" indent="1"/>
    </xf>
    <xf numFmtId="0" fontId="4" fillId="79" borderId="17" applyNumberFormat="0" applyProtection="0">
      <alignment horizontal="left" vertical="top" indent="1"/>
    </xf>
    <xf numFmtId="0" fontId="67" fillId="21" borderId="17" applyNumberFormat="0" applyProtection="0">
      <alignment horizontal="left" vertical="top" indent="1"/>
    </xf>
    <xf numFmtId="0" fontId="67" fillId="21" borderId="17" applyNumberFormat="0" applyProtection="0">
      <alignment horizontal="left" vertical="top" indent="1"/>
    </xf>
    <xf numFmtId="0" fontId="4" fillId="79" borderId="17" applyNumberFormat="0" applyProtection="0">
      <alignment horizontal="left" vertical="top" indent="1"/>
    </xf>
    <xf numFmtId="0" fontId="4" fillId="66" borderId="17" applyNumberFormat="0" applyProtection="0">
      <alignment horizontal="left" vertical="center" indent="1"/>
    </xf>
    <xf numFmtId="0" fontId="4" fillId="66" borderId="17" applyNumberFormat="0" applyProtection="0">
      <alignment horizontal="left" vertical="center" indent="1"/>
    </xf>
    <xf numFmtId="0" fontId="4" fillId="66" borderId="17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0" borderId="0" applyNumberFormat="0" applyProtection="0">
      <alignment horizontal="left" indent="1"/>
    </xf>
    <xf numFmtId="0" fontId="4" fillId="0" borderId="0" applyNumberFormat="0" applyProtection="0">
      <alignment horizontal="left" indent="1"/>
    </xf>
    <xf numFmtId="0" fontId="4" fillId="0" borderId="0" applyNumberFormat="0" applyProtection="0">
      <alignment horizontal="left" indent="1"/>
    </xf>
    <xf numFmtId="0" fontId="4" fillId="0" borderId="0" applyNumberFormat="0" applyProtection="0">
      <alignment horizontal="left" indent="1"/>
    </xf>
    <xf numFmtId="0" fontId="67" fillId="57" borderId="20" applyNumberFormat="0" applyProtection="0">
      <alignment horizontal="left" vertical="center" indent="1"/>
    </xf>
    <xf numFmtId="0" fontId="67" fillId="57" borderId="2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66" borderId="17" applyNumberFormat="0" applyProtection="0">
      <alignment horizontal="left" vertical="top" indent="1"/>
    </xf>
    <xf numFmtId="0" fontId="4" fillId="66" borderId="17" applyNumberFormat="0" applyProtection="0">
      <alignment horizontal="left" vertical="top" indent="1"/>
    </xf>
    <xf numFmtId="0" fontId="4" fillId="66" borderId="17" applyNumberFormat="0" applyProtection="0">
      <alignment horizontal="left" vertical="top" indent="1"/>
    </xf>
    <xf numFmtId="0" fontId="4" fillId="66" borderId="17" applyNumberFormat="0" applyProtection="0">
      <alignment horizontal="left" vertical="top" indent="1"/>
    </xf>
    <xf numFmtId="0" fontId="4" fillId="66" borderId="17" applyNumberFormat="0" applyProtection="0">
      <alignment horizontal="left" vertical="top" indent="1"/>
    </xf>
    <xf numFmtId="0" fontId="4" fillId="66" borderId="17" applyNumberFormat="0" applyProtection="0">
      <alignment horizontal="left" vertical="top" indent="1"/>
    </xf>
    <xf numFmtId="0" fontId="67" fillId="57" borderId="17" applyNumberFormat="0" applyProtection="0">
      <alignment horizontal="left" vertical="top" indent="1"/>
    </xf>
    <xf numFmtId="0" fontId="67" fillId="57" borderId="17" applyNumberFormat="0" applyProtection="0">
      <alignment horizontal="left" vertical="top" indent="1"/>
    </xf>
    <xf numFmtId="0" fontId="4" fillId="66" borderId="17" applyNumberFormat="0" applyProtection="0">
      <alignment horizontal="left" vertical="top" indent="1"/>
    </xf>
    <xf numFmtId="0" fontId="67" fillId="20" borderId="29" applyNumberFormat="0">
      <protection locked="0"/>
    </xf>
    <xf numFmtId="0" fontId="79" fillId="0" borderId="0"/>
    <xf numFmtId="0" fontId="67" fillId="20" borderId="29" applyNumberFormat="0">
      <protection locked="0"/>
    </xf>
    <xf numFmtId="0" fontId="80" fillId="23" borderId="30" applyBorder="0"/>
    <xf numFmtId="0" fontId="80" fillId="23" borderId="30" applyBorder="0"/>
    <xf numFmtId="0" fontId="80" fillId="23" borderId="30" applyBorder="0"/>
    <xf numFmtId="4" fontId="11" fillId="69" borderId="17" applyNumberFormat="0" applyProtection="0">
      <alignment vertical="center"/>
    </xf>
    <xf numFmtId="4" fontId="11" fillId="69" borderId="17" applyNumberFormat="0" applyProtection="0">
      <alignment vertical="center"/>
    </xf>
    <xf numFmtId="4" fontId="81" fillId="19" borderId="17" applyNumberFormat="0" applyProtection="0">
      <alignment vertical="center"/>
    </xf>
    <xf numFmtId="4" fontId="81" fillId="19" borderId="17" applyNumberFormat="0" applyProtection="0">
      <alignment vertical="center"/>
    </xf>
    <xf numFmtId="4" fontId="11" fillId="69" borderId="17" applyNumberFormat="0" applyProtection="0">
      <alignment vertical="center"/>
    </xf>
    <xf numFmtId="4" fontId="34" fillId="69" borderId="17" applyNumberFormat="0" applyProtection="0">
      <alignment vertical="center"/>
    </xf>
    <xf numFmtId="4" fontId="34" fillId="69" borderId="17" applyNumberFormat="0" applyProtection="0">
      <alignment vertical="center"/>
    </xf>
    <xf numFmtId="4" fontId="70" fillId="69" borderId="7" applyNumberFormat="0" applyProtection="0">
      <alignment vertical="center"/>
    </xf>
    <xf numFmtId="4" fontId="70" fillId="69" borderId="7" applyNumberFormat="0" applyProtection="0">
      <alignment vertical="center"/>
    </xf>
    <xf numFmtId="4" fontId="34" fillId="69" borderId="17" applyNumberFormat="0" applyProtection="0">
      <alignment vertical="center"/>
    </xf>
    <xf numFmtId="4" fontId="11" fillId="69" borderId="17" applyNumberFormat="0" applyProtection="0">
      <alignment horizontal="left" vertical="center" indent="1"/>
    </xf>
    <xf numFmtId="4" fontId="11" fillId="69" borderId="17" applyNumberFormat="0" applyProtection="0">
      <alignment horizontal="left" vertical="center" indent="1"/>
    </xf>
    <xf numFmtId="4" fontId="81" fillId="25" borderId="17" applyNumberFormat="0" applyProtection="0">
      <alignment horizontal="left" vertical="center" indent="1"/>
    </xf>
    <xf numFmtId="4" fontId="81" fillId="25" borderId="17" applyNumberFormat="0" applyProtection="0">
      <alignment horizontal="left" vertical="center" indent="1"/>
    </xf>
    <xf numFmtId="4" fontId="11" fillId="69" borderId="17" applyNumberFormat="0" applyProtection="0">
      <alignment horizontal="left" vertical="center" indent="1"/>
    </xf>
    <xf numFmtId="0" fontId="11" fillId="69" borderId="17" applyNumberFormat="0" applyProtection="0">
      <alignment horizontal="left" vertical="top" indent="1"/>
    </xf>
    <xf numFmtId="0" fontId="11" fillId="69" borderId="17" applyNumberFormat="0" applyProtection="0">
      <alignment horizontal="left" vertical="top" indent="1"/>
    </xf>
    <xf numFmtId="0" fontId="81" fillId="19" borderId="17" applyNumberFormat="0" applyProtection="0">
      <alignment horizontal="left" vertical="top" indent="1"/>
    </xf>
    <xf numFmtId="0" fontId="81" fillId="19" borderId="17" applyNumberFormat="0" applyProtection="0">
      <alignment horizontal="left" vertical="top" indent="1"/>
    </xf>
    <xf numFmtId="0" fontId="11" fillId="69" borderId="17" applyNumberFormat="0" applyProtection="0">
      <alignment horizontal="left" vertical="top" indent="1"/>
    </xf>
    <xf numFmtId="4" fontId="11" fillId="57" borderId="17" applyNumberFormat="0" applyProtection="0">
      <alignment horizontal="right" vertical="center"/>
    </xf>
    <xf numFmtId="4" fontId="11" fillId="57" borderId="17" applyNumberFormat="0" applyProtection="0">
      <alignment horizontal="right" vertical="center"/>
    </xf>
    <xf numFmtId="4" fontId="11" fillId="57" borderId="17" applyNumberFormat="0" applyProtection="0">
      <alignment horizontal="right" vertical="center"/>
    </xf>
    <xf numFmtId="4" fontId="11" fillId="0" borderId="0" applyNumberFormat="0" applyProtection="0">
      <alignment horizontal="right" vertical="justify"/>
    </xf>
    <xf numFmtId="39" fontId="11" fillId="0" borderId="0" applyNumberFormat="0" applyProtection="0">
      <alignment horizontal="right" vertical="justify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39" fontId="11" fillId="0" borderId="17" applyProtection="0">
      <alignment horizontal="right" vertical="center"/>
    </xf>
    <xf numFmtId="39" fontId="11" fillId="0" borderId="17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67" fillId="0" borderId="20" applyNumberFormat="0" applyProtection="0">
      <alignment horizontal="right" vertical="center"/>
    </xf>
    <xf numFmtId="4" fontId="67" fillId="0" borderId="20" applyNumberFormat="0" applyProtection="0">
      <alignment horizontal="right" vertical="center"/>
    </xf>
    <xf numFmtId="4" fontId="34" fillId="57" borderId="17" applyNumberFormat="0" applyProtection="0">
      <alignment horizontal="right" vertical="center"/>
    </xf>
    <xf numFmtId="4" fontId="34" fillId="57" borderId="17" applyNumberFormat="0" applyProtection="0">
      <alignment horizontal="right" vertical="center"/>
    </xf>
    <xf numFmtId="4" fontId="70" fillId="80" borderId="20" applyNumberFormat="0" applyProtection="0">
      <alignment horizontal="right" vertical="center"/>
    </xf>
    <xf numFmtId="4" fontId="70" fillId="80" borderId="20" applyNumberFormat="0" applyProtection="0">
      <alignment horizontal="right" vertical="center"/>
    </xf>
    <xf numFmtId="4" fontId="34" fillId="57" borderId="17" applyNumberFormat="0" applyProtection="0">
      <alignment horizontal="right" vertical="center"/>
    </xf>
    <xf numFmtId="0" fontId="4" fillId="0" borderId="15" applyNumberFormat="0" applyProtection="0">
      <alignment horizontal="left" vertical="center" indent="1"/>
    </xf>
    <xf numFmtId="4" fontId="11" fillId="0" borderId="0" applyNumberFormat="0" applyProtection="0">
      <alignment horizontal="left" vertical="center" indent="1"/>
    </xf>
    <xf numFmtId="0" fontId="4" fillId="0" borderId="15" applyNumberFormat="0" applyProtection="0">
      <alignment horizontal="left" vertical="center" indent="1"/>
    </xf>
    <xf numFmtId="0" fontId="4" fillId="0" borderId="15" applyNumberFormat="0" applyProtection="0">
      <alignment horizontal="left" vertical="center" indent="1"/>
    </xf>
    <xf numFmtId="0" fontId="4" fillId="0" borderId="15" applyNumberFormat="0" applyProtection="0">
      <alignment horizontal="left" vertical="center" indent="1"/>
    </xf>
    <xf numFmtId="4" fontId="31" fillId="0" borderId="0" applyNumberFormat="0" applyProtection="0">
      <alignment horizontal="left" vertical="center" wrapText="1" indent="1"/>
    </xf>
    <xf numFmtId="4" fontId="11" fillId="17" borderId="17" applyNumberFormat="0" applyProtection="0">
      <alignment horizontal="left" vertical="center" indent="1"/>
    </xf>
    <xf numFmtId="4" fontId="11" fillId="17" borderId="17" applyNumberFormat="0" applyProtection="0">
      <alignment horizontal="left" vertical="center" indent="1"/>
    </xf>
    <xf numFmtId="0" fontId="4" fillId="0" borderId="15" applyNumberFormat="0" applyProtection="0">
      <alignment horizontal="left" vertical="center" indent="1"/>
    </xf>
    <xf numFmtId="0" fontId="4" fillId="0" borderId="15" applyNumberFormat="0" applyProtection="0">
      <alignment horizontal="left" vertical="center" indent="1"/>
    </xf>
    <xf numFmtId="0" fontId="4" fillId="0" borderId="15" applyNumberFormat="0" applyProtection="0">
      <alignment horizontal="left" vertical="center" indent="1"/>
    </xf>
    <xf numFmtId="0" fontId="4" fillId="0" borderId="15" applyNumberFormat="0" applyProtection="0">
      <alignment horizontal="left" vertical="center" indent="1"/>
    </xf>
    <xf numFmtId="0" fontId="4" fillId="0" borderId="15" applyNumberFormat="0" applyProtection="0">
      <alignment horizontal="left" vertical="center" indent="1"/>
    </xf>
    <xf numFmtId="0" fontId="4" fillId="0" borderId="15" applyNumberFormat="0" applyProtection="0">
      <alignment horizontal="left" vertical="center" indent="1"/>
    </xf>
    <xf numFmtId="4" fontId="67" fillId="65" borderId="20" applyNumberFormat="0" applyProtection="0">
      <alignment horizontal="left" vertical="center" indent="1"/>
    </xf>
    <xf numFmtId="4" fontId="67" fillId="65" borderId="20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0" fontId="11" fillId="73" borderId="17" applyNumberFormat="0" applyProtection="0">
      <alignment horizontal="left" vertical="top" indent="1"/>
    </xf>
    <xf numFmtId="0" fontId="11" fillId="73" borderId="17" applyNumberFormat="0" applyProtection="0">
      <alignment horizontal="left" vertical="top" indent="1"/>
    </xf>
    <xf numFmtId="0" fontId="11" fillId="73" borderId="17" applyNumberFormat="0" applyProtection="0">
      <alignment horizontal="left" vertical="top" indent="1"/>
    </xf>
    <xf numFmtId="0" fontId="71" fillId="0" borderId="0" applyNumberFormat="0" applyProtection="0">
      <alignment horizontal="center" wrapText="1"/>
    </xf>
    <xf numFmtId="0" fontId="5" fillId="0" borderId="31" applyNumberFormat="0" applyProtection="0">
      <alignment horizontal="left" vertical="center" indent="1"/>
    </xf>
    <xf numFmtId="0" fontId="5" fillId="0" borderId="31" applyNumberFormat="0" applyProtection="0">
      <alignment horizontal="left" vertical="center" indent="1"/>
    </xf>
    <xf numFmtId="0" fontId="82" fillId="0" borderId="0" applyNumberFormat="0" applyProtection="0">
      <alignment horizontal="center" wrapText="1"/>
    </xf>
    <xf numFmtId="0" fontId="81" fillId="17" borderId="17" applyNumberFormat="0" applyProtection="0">
      <alignment horizontal="left" vertical="top" indent="1"/>
    </xf>
    <xf numFmtId="0" fontId="81" fillId="17" borderId="17" applyNumberFormat="0" applyProtection="0">
      <alignment horizontal="left" vertical="top" indent="1"/>
    </xf>
    <xf numFmtId="0" fontId="82" fillId="0" borderId="0" applyNumberFormat="0" applyProtection="0">
      <alignment horizontal="center" wrapText="1"/>
    </xf>
    <xf numFmtId="0" fontId="83" fillId="0" borderId="0"/>
    <xf numFmtId="4" fontId="35" fillId="58" borderId="0" applyNumberFormat="0" applyProtection="0">
      <alignment horizontal="left" vertical="center" indent="1"/>
    </xf>
    <xf numFmtId="4" fontId="84" fillId="0" borderId="0" applyNumberFormat="0" applyProtection="0">
      <alignment horizontal="left"/>
    </xf>
    <xf numFmtId="4" fontId="74" fillId="0" borderId="0" applyNumberFormat="0" applyProtection="0">
      <alignment horizontal="left"/>
    </xf>
    <xf numFmtId="0" fontId="83" fillId="0" borderId="0"/>
    <xf numFmtId="0" fontId="83" fillId="0" borderId="0"/>
    <xf numFmtId="4" fontId="74" fillId="0" borderId="0" applyNumberFormat="0" applyProtection="0">
      <alignment horizontal="left" vertical="top"/>
    </xf>
    <xf numFmtId="4" fontId="85" fillId="58" borderId="27" applyNumberFormat="0" applyProtection="0">
      <alignment horizontal="left" vertical="center" indent="1"/>
    </xf>
    <xf numFmtId="4" fontId="85" fillId="58" borderId="27" applyNumberFormat="0" applyProtection="0">
      <alignment horizontal="left" vertical="center" indent="1"/>
    </xf>
    <xf numFmtId="4" fontId="74" fillId="0" borderId="0" applyNumberFormat="0" applyProtection="0">
      <alignment horizontal="left" vertical="top"/>
    </xf>
    <xf numFmtId="0" fontId="67" fillId="81" borderId="7"/>
    <xf numFmtId="0" fontId="67" fillId="81" borderId="7"/>
    <xf numFmtId="4" fontId="31" fillId="0" borderId="0" applyNumberFormat="0" applyProtection="0">
      <alignment horizontal="right" vertical="top"/>
    </xf>
    <xf numFmtId="4" fontId="36" fillId="57" borderId="17" applyNumberFormat="0" applyProtection="0">
      <alignment horizontal="right" vertical="center"/>
    </xf>
    <xf numFmtId="4" fontId="36" fillId="57" borderId="17" applyNumberFormat="0" applyProtection="0">
      <alignment horizontal="right" vertical="center"/>
    </xf>
    <xf numFmtId="4" fontId="36" fillId="57" borderId="17" applyNumberFormat="0" applyProtection="0">
      <alignment horizontal="right" vertical="center"/>
    </xf>
    <xf numFmtId="4" fontId="36" fillId="0" borderId="0" applyNumberFormat="0" applyProtection="0">
      <alignment horizontal="right"/>
    </xf>
    <xf numFmtId="4" fontId="31" fillId="0" borderId="0" applyNumberFormat="0" applyProtection="0">
      <alignment horizontal="right"/>
    </xf>
    <xf numFmtId="4" fontId="31" fillId="0" borderId="0" applyNumberFormat="0" applyProtection="0">
      <alignment horizontal="right"/>
    </xf>
    <xf numFmtId="4" fontId="31" fillId="0" borderId="0" applyNumberFormat="0" applyProtection="0">
      <alignment horizontal="right"/>
    </xf>
    <xf numFmtId="4" fontId="31" fillId="0" borderId="0" applyNumberFormat="0" applyProtection="0">
      <alignment horizontal="right" vertical="top"/>
    </xf>
    <xf numFmtId="4" fontId="86" fillId="20" borderId="20" applyNumberFormat="0" applyProtection="0">
      <alignment horizontal="right" vertical="center"/>
    </xf>
    <xf numFmtId="4" fontId="86" fillId="20" borderId="20" applyNumberFormat="0" applyProtection="0">
      <alignment horizontal="right" vertical="center"/>
    </xf>
    <xf numFmtId="0" fontId="87" fillId="0" borderId="0"/>
    <xf numFmtId="0" fontId="88" fillId="0" borderId="0"/>
    <xf numFmtId="0" fontId="89" fillId="80" borderId="0"/>
    <xf numFmtId="0" fontId="90" fillId="82" borderId="0"/>
    <xf numFmtId="0" fontId="91" fillId="82" borderId="32"/>
    <xf numFmtId="0" fontId="91" fillId="82" borderId="0"/>
    <xf numFmtId="0" fontId="89" fillId="80" borderId="32">
      <protection locked="0"/>
    </xf>
    <xf numFmtId="0" fontId="89" fillId="82" borderId="0"/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171" fontId="4" fillId="0" borderId="0">
      <alignment horizontal="left" wrapText="1"/>
    </xf>
    <xf numFmtId="0" fontId="4" fillId="0" borderId="0"/>
    <xf numFmtId="0" fontId="92" fillId="0" borderId="0" applyNumberFormat="0" applyFill="0" applyBorder="0" applyAlignment="0" applyProtection="0"/>
    <xf numFmtId="3" fontId="4" fillId="0" borderId="33" applyFont="0" applyFill="0" applyAlignment="0" applyProtection="0"/>
    <xf numFmtId="3" fontId="4" fillId="0" borderId="33" applyFont="0" applyFill="0" applyAlignment="0" applyProtection="0"/>
    <xf numFmtId="3" fontId="4" fillId="0" borderId="33" applyFont="0" applyFill="0" applyAlignment="0" applyProtection="0"/>
    <xf numFmtId="3" fontId="4" fillId="0" borderId="33" applyFont="0" applyFill="0" applyAlignment="0" applyProtection="0"/>
    <xf numFmtId="10" fontId="4" fillId="0" borderId="33" applyFont="0" applyFill="0" applyAlignment="0" applyProtection="0"/>
    <xf numFmtId="10" fontId="4" fillId="0" borderId="33" applyFont="0" applyFill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49" fontId="4" fillId="0" borderId="0"/>
    <xf numFmtId="49" fontId="4" fillId="0" borderId="0"/>
    <xf numFmtId="49" fontId="4" fillId="0" borderId="0"/>
    <xf numFmtId="0" fontId="93" fillId="0" borderId="0" applyNumberFormat="0" applyFill="0" applyBorder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5" applyNumberFormat="0" applyFill="0" applyAlignment="0" applyProtection="0"/>
    <xf numFmtId="0" fontId="18" fillId="0" borderId="35" applyNumberFormat="0" applyFill="0" applyAlignment="0" applyProtection="0"/>
    <xf numFmtId="0" fontId="18" fillId="0" borderId="35" applyNumberFormat="0" applyFill="0" applyAlignment="0" applyProtection="0"/>
    <xf numFmtId="0" fontId="18" fillId="0" borderId="19" applyNumberFormat="0" applyFill="0" applyAlignment="0" applyProtection="0"/>
    <xf numFmtId="0" fontId="18" fillId="0" borderId="19" applyNumberFormat="0" applyFill="0" applyAlignment="0" applyProtection="0"/>
    <xf numFmtId="3" fontId="4" fillId="0" borderId="5" applyFont="0" applyFill="0" applyAlignment="0" applyProtection="0"/>
    <xf numFmtId="3" fontId="4" fillId="0" borderId="5" applyFont="0" applyFill="0" applyAlignment="0" applyProtection="0"/>
    <xf numFmtId="3" fontId="4" fillId="0" borderId="5" applyFont="0" applyFill="0" applyAlignment="0" applyProtection="0"/>
    <xf numFmtId="3" fontId="4" fillId="0" borderId="5" applyFont="0" applyFill="0" applyAlignment="0" applyProtection="0"/>
    <xf numFmtId="3" fontId="4" fillId="0" borderId="5" applyFont="0" applyFill="0" applyAlignment="0" applyProtection="0"/>
    <xf numFmtId="10" fontId="4" fillId="0" borderId="5" applyFont="0" applyFill="0" applyAlignment="0" applyProtection="0"/>
    <xf numFmtId="10" fontId="4" fillId="0" borderId="5" applyFon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Protection="0">
      <alignment horizontal="center" wrapText="1"/>
    </xf>
    <xf numFmtId="0" fontId="94" fillId="0" borderId="0" applyNumberFormat="0" applyFill="0" applyBorder="0" applyAlignment="0" applyProtection="0"/>
    <xf numFmtId="37" fontId="41" fillId="0" borderId="0">
      <alignment horizontal="center"/>
    </xf>
    <xf numFmtId="37" fontId="41" fillId="0" borderId="0">
      <alignment horizontal="center"/>
    </xf>
    <xf numFmtId="0" fontId="96" fillId="0" borderId="0"/>
    <xf numFmtId="0" fontId="102" fillId="0" borderId="0"/>
    <xf numFmtId="41" fontId="10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0" fontId="103" fillId="0" borderId="38" applyNumberFormat="0" applyFont="0" applyFill="0" applyAlignment="0" applyProtection="0"/>
    <xf numFmtId="189" fontId="104" fillId="0" borderId="39" applyNumberFormat="0" applyProtection="0">
      <alignment horizontal="right" vertical="center"/>
    </xf>
    <xf numFmtId="189" fontId="105" fillId="0" borderId="40" applyNumberFormat="0" applyProtection="0">
      <alignment horizontal="right" vertical="center"/>
    </xf>
    <xf numFmtId="0" fontId="105" fillId="85" borderId="38" applyNumberFormat="0" applyAlignment="0" applyProtection="0">
      <alignment horizontal="left" vertical="center" indent="1"/>
    </xf>
    <xf numFmtId="0" fontId="106" fillId="86" borderId="40" applyNumberFormat="0" applyAlignment="0" applyProtection="0">
      <alignment horizontal="left" vertical="center" indent="1"/>
    </xf>
    <xf numFmtId="0" fontId="106" fillId="86" borderId="40" applyNumberFormat="0" applyAlignment="0" applyProtection="0">
      <alignment horizontal="left" vertical="center" indent="1"/>
    </xf>
    <xf numFmtId="0" fontId="107" fillId="0" borderId="41" applyNumberFormat="0" applyFill="0" applyBorder="0" applyAlignment="0" applyProtection="0"/>
    <xf numFmtId="0" fontId="108" fillId="0" borderId="41" applyBorder="0" applyAlignment="0" applyProtection="0"/>
    <xf numFmtId="189" fontId="109" fillId="87" borderId="42" applyNumberFormat="0" applyBorder="0" applyAlignment="0" applyProtection="0">
      <alignment horizontal="right" vertical="center" indent="1"/>
    </xf>
    <xf numFmtId="189" fontId="110" fillId="88" borderId="42" applyNumberFormat="0" applyBorder="0" applyAlignment="0" applyProtection="0">
      <alignment horizontal="right" vertical="center" indent="1"/>
    </xf>
    <xf numFmtId="189" fontId="110" fillId="89" borderId="42" applyNumberFormat="0" applyBorder="0" applyAlignment="0" applyProtection="0">
      <alignment horizontal="right" vertical="center" indent="1"/>
    </xf>
    <xf numFmtId="189" fontId="111" fillId="90" borderId="42" applyNumberFormat="0" applyBorder="0" applyAlignment="0" applyProtection="0">
      <alignment horizontal="right" vertical="center" indent="1"/>
    </xf>
    <xf numFmtId="189" fontId="111" fillId="91" borderId="42" applyNumberFormat="0" applyBorder="0" applyAlignment="0" applyProtection="0">
      <alignment horizontal="right" vertical="center" indent="1"/>
    </xf>
    <xf numFmtId="189" fontId="111" fillId="92" borderId="42" applyNumberFormat="0" applyBorder="0" applyAlignment="0" applyProtection="0">
      <alignment horizontal="right" vertical="center" indent="1"/>
    </xf>
    <xf numFmtId="189" fontId="112" fillId="93" borderId="42" applyNumberFormat="0" applyBorder="0" applyAlignment="0" applyProtection="0">
      <alignment horizontal="right" vertical="center" indent="1"/>
    </xf>
    <xf numFmtId="189" fontId="112" fillId="94" borderId="42" applyNumberFormat="0" applyBorder="0" applyAlignment="0" applyProtection="0">
      <alignment horizontal="right" vertical="center" indent="1"/>
    </xf>
    <xf numFmtId="189" fontId="112" fillId="95" borderId="42" applyNumberFormat="0" applyBorder="0" applyAlignment="0" applyProtection="0">
      <alignment horizontal="right" vertical="center" indent="1"/>
    </xf>
    <xf numFmtId="0" fontId="106" fillId="96" borderId="38" applyNumberFormat="0" applyAlignment="0" applyProtection="0">
      <alignment horizontal="left" vertical="center" indent="1"/>
    </xf>
    <xf numFmtId="0" fontId="106" fillId="97" borderId="38" applyNumberFormat="0" applyAlignment="0" applyProtection="0">
      <alignment horizontal="left" vertical="center" indent="1"/>
    </xf>
    <xf numFmtId="0" fontId="106" fillId="98" borderId="38" applyNumberFormat="0" applyAlignment="0" applyProtection="0">
      <alignment horizontal="left" vertical="center" indent="1"/>
    </xf>
    <xf numFmtId="0" fontId="106" fillId="99" borderId="38" applyNumberFormat="0" applyAlignment="0" applyProtection="0">
      <alignment horizontal="left" vertical="center" indent="1"/>
    </xf>
    <xf numFmtId="0" fontId="106" fillId="100" borderId="40" applyNumberFormat="0" applyAlignment="0" applyProtection="0">
      <alignment horizontal="left" vertical="center" indent="1"/>
    </xf>
    <xf numFmtId="189" fontId="104" fillId="99" borderId="39" applyNumberFormat="0" applyBorder="0" applyProtection="0">
      <alignment horizontal="right" vertical="center"/>
    </xf>
    <xf numFmtId="189" fontId="105" fillId="99" borderId="40" applyNumberFormat="0" applyBorder="0" applyProtection="0">
      <alignment horizontal="right" vertical="center"/>
    </xf>
    <xf numFmtId="189" fontId="104" fillId="101" borderId="38" applyNumberFormat="0" applyAlignment="0" applyProtection="0">
      <alignment horizontal="left" vertical="center" indent="1"/>
    </xf>
    <xf numFmtId="0" fontId="105" fillId="85" borderId="40" applyNumberFormat="0" applyAlignment="0" applyProtection="0">
      <alignment horizontal="left" vertical="center" indent="1"/>
    </xf>
    <xf numFmtId="0" fontId="106" fillId="100" borderId="40" applyNumberFormat="0" applyAlignment="0" applyProtection="0">
      <alignment horizontal="left" vertical="center" indent="1"/>
    </xf>
    <xf numFmtId="189" fontId="105" fillId="100" borderId="40" applyNumberFormat="0" applyProtection="0">
      <alignment horizontal="right" vertical="center"/>
    </xf>
    <xf numFmtId="0" fontId="4" fillId="0" borderId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2">
    <xf numFmtId="0" fontId="0" fillId="0" borderId="0" xfId="0"/>
    <xf numFmtId="0" fontId="5" fillId="0" borderId="0" xfId="4" applyFont="1"/>
    <xf numFmtId="0" fontId="5" fillId="0" borderId="0" xfId="4" applyFont="1" applyFill="1"/>
    <xf numFmtId="0" fontId="4" fillId="0" borderId="0" xfId="4" applyFont="1" applyFill="1"/>
    <xf numFmtId="0" fontId="4" fillId="0" borderId="0" xfId="4" applyFont="1" applyFill="1" applyAlignment="1">
      <alignment horizontal="center"/>
    </xf>
    <xf numFmtId="0" fontId="5" fillId="0" borderId="0" xfId="4" applyFont="1" applyFill="1" applyBorder="1"/>
    <xf numFmtId="164" fontId="4" fillId="0" borderId="0" xfId="4" applyNumberFormat="1" applyFont="1" applyFill="1"/>
    <xf numFmtId="0" fontId="4" fillId="0" borderId="0" xfId="0" applyFont="1" applyFill="1" applyAlignment="1">
      <alignment horizontal="center"/>
    </xf>
    <xf numFmtId="164" fontId="4" fillId="0" borderId="0" xfId="0" applyNumberFormat="1" applyFont="1" applyFill="1"/>
    <xf numFmtId="165" fontId="5" fillId="0" borderId="0" xfId="5" applyNumberFormat="1" applyFont="1" applyFill="1" applyAlignment="1">
      <alignment horizontal="center"/>
    </xf>
    <xf numFmtId="165" fontId="6" fillId="0" borderId="0" xfId="5" applyNumberFormat="1" applyFont="1" applyFill="1" applyBorder="1" applyAlignment="1">
      <alignment horizontal="center"/>
    </xf>
    <xf numFmtId="165" fontId="4" fillId="0" borderId="0" xfId="5" applyNumberFormat="1" applyFont="1" applyFill="1" applyBorder="1" applyAlignment="1">
      <alignment horizontal="center"/>
    </xf>
    <xf numFmtId="166" fontId="7" fillId="0" borderId="0" xfId="0" applyNumberFormat="1" applyFont="1" applyAlignment="1">
      <alignment horizontal="right"/>
    </xf>
    <xf numFmtId="41" fontId="4" fillId="0" borderId="0" xfId="1" applyFont="1" applyFill="1" applyAlignment="1">
      <alignment horizontal="center"/>
    </xf>
    <xf numFmtId="43" fontId="5" fillId="0" borderId="0" xfId="1" applyNumberFormat="1" applyFont="1" applyFill="1" applyAlignment="1">
      <alignment horizontal="center"/>
    </xf>
    <xf numFmtId="165" fontId="4" fillId="0" borderId="0" xfId="5" applyNumberFormat="1" applyFont="1" applyFill="1" applyAlignment="1">
      <alignment horizontal="center"/>
    </xf>
    <xf numFmtId="0" fontId="4" fillId="0" borderId="3" xfId="4" applyFont="1" applyFill="1" applyBorder="1" applyAlignment="1">
      <alignment horizontal="centerContinuous"/>
    </xf>
    <xf numFmtId="0" fontId="8" fillId="0" borderId="0" xfId="4" applyFont="1" applyFill="1" applyAlignment="1">
      <alignment horizontal="center"/>
    </xf>
    <xf numFmtId="0" fontId="5" fillId="0" borderId="4" xfId="4" applyFont="1" applyFill="1" applyBorder="1" applyAlignment="1">
      <alignment horizontal="center" wrapText="1"/>
    </xf>
    <xf numFmtId="0" fontId="5" fillId="0" borderId="4" xfId="4" quotePrefix="1" applyFont="1" applyFill="1" applyBorder="1" applyAlignment="1">
      <alignment horizontal="center"/>
    </xf>
    <xf numFmtId="0" fontId="5" fillId="0" borderId="4" xfId="4" applyFont="1" applyFill="1" applyBorder="1" applyAlignment="1">
      <alignment horizontal="center"/>
    </xf>
    <xf numFmtId="0" fontId="4" fillId="0" borderId="4" xfId="4" applyFont="1" applyFill="1" applyBorder="1"/>
    <xf numFmtId="0" fontId="5" fillId="0" borderId="0" xfId="4" applyFont="1" applyFill="1" applyBorder="1" applyAlignment="1">
      <alignment horizontal="center" wrapText="1"/>
    </xf>
    <xf numFmtId="0" fontId="5" fillId="0" borderId="0" xfId="4" quotePrefix="1" applyFont="1" applyFill="1" applyBorder="1" applyAlignment="1">
      <alignment horizontal="center"/>
    </xf>
    <xf numFmtId="0" fontId="5" fillId="0" borderId="0" xfId="4" applyFont="1" applyFill="1" applyBorder="1" applyAlignment="1">
      <alignment horizontal="center"/>
    </xf>
    <xf numFmtId="0" fontId="4" fillId="0" borderId="0" xfId="4" applyFont="1" applyFill="1" applyBorder="1"/>
    <xf numFmtId="0" fontId="6" fillId="0" borderId="0" xfId="4" quotePrefix="1" applyFont="1" applyFill="1"/>
    <xf numFmtId="167" fontId="4" fillId="0" borderId="0" xfId="6" quotePrefix="1" applyNumberFormat="1" applyFont="1" applyFill="1" applyAlignment="1">
      <alignment horizontal="center"/>
    </xf>
    <xf numFmtId="167" fontId="4" fillId="0" borderId="0" xfId="4" applyNumberFormat="1" applyFont="1" applyFill="1"/>
    <xf numFmtId="167" fontId="4" fillId="0" borderId="0" xfId="6" applyNumberFormat="1" applyFont="1" applyFill="1"/>
    <xf numFmtId="167" fontId="4" fillId="0" borderId="0" xfId="6" applyNumberFormat="1" applyFont="1" applyFill="1" applyBorder="1"/>
    <xf numFmtId="41" fontId="4" fillId="16" borderId="5" xfId="6" applyNumberFormat="1" applyFont="1" applyFill="1" applyBorder="1"/>
    <xf numFmtId="167" fontId="4" fillId="0" borderId="0" xfId="6" quotePrefix="1" applyNumberFormat="1" applyFont="1" applyFill="1" applyBorder="1" applyAlignment="1">
      <alignment horizontal="left"/>
    </xf>
    <xf numFmtId="167" fontId="5" fillId="0" borderId="0" xfId="6" applyNumberFormat="1" applyFont="1" applyFill="1" applyBorder="1" applyAlignment="1">
      <alignment horizontal="center"/>
    </xf>
    <xf numFmtId="41" fontId="4" fillId="0" borderId="0" xfId="6" applyNumberFormat="1" applyFont="1" applyFill="1" applyBorder="1"/>
    <xf numFmtId="41" fontId="4" fillId="0" borderId="0" xfId="1" applyFont="1" applyFill="1"/>
    <xf numFmtId="41" fontId="4" fillId="0" borderId="0" xfId="4" applyNumberFormat="1" applyFont="1" applyFill="1"/>
    <xf numFmtId="41" fontId="4" fillId="0" borderId="6" xfId="4" applyNumberFormat="1" applyFont="1" applyFill="1" applyBorder="1"/>
    <xf numFmtId="168" fontId="9" fillId="0" borderId="0" xfId="0" applyNumberFormat="1" applyFont="1" applyAlignment="1">
      <alignment horizontal="left" indent="1"/>
    </xf>
    <xf numFmtId="167" fontId="5" fillId="0" borderId="0" xfId="6" quotePrefix="1" applyNumberFormat="1" applyFont="1" applyFill="1" applyAlignment="1">
      <alignment horizontal="left"/>
    </xf>
    <xf numFmtId="38" fontId="4" fillId="0" borderId="0" xfId="4" applyNumberFormat="1" applyFont="1" applyFill="1"/>
    <xf numFmtId="0" fontId="5" fillId="0" borderId="4" xfId="4" applyFont="1" applyFill="1" applyBorder="1" applyAlignment="1">
      <alignment horizontal="left" wrapText="1"/>
    </xf>
    <xf numFmtId="165" fontId="5" fillId="0" borderId="0" xfId="5" applyNumberFormat="1" applyFont="1" applyFill="1" applyAlignment="1">
      <alignment horizontal="left" indent="1"/>
    </xf>
    <xf numFmtId="0" fontId="4" fillId="0" borderId="0" xfId="4" applyFont="1" applyFill="1" applyAlignment="1">
      <alignment horizontal="left" indent="1"/>
    </xf>
    <xf numFmtId="41" fontId="4" fillId="0" borderId="6" xfId="1" applyFont="1" applyFill="1" applyBorder="1"/>
    <xf numFmtId="0" fontId="0" fillId="0" borderId="0" xfId="0" applyAlignment="1">
      <alignment horizontal="center"/>
    </xf>
    <xf numFmtId="41" fontId="0" fillId="0" borderId="0" xfId="0" applyNumberFormat="1"/>
    <xf numFmtId="0" fontId="0" fillId="0" borderId="6" xfId="0" applyBorder="1" applyAlignment="1">
      <alignment horizontal="center"/>
    </xf>
    <xf numFmtId="0" fontId="0" fillId="0" borderId="0" xfId="0" applyAlignment="1">
      <alignment horizontal="left" indent="1"/>
    </xf>
    <xf numFmtId="0" fontId="5" fillId="0" borderId="0" xfId="0" applyFont="1"/>
    <xf numFmtId="41" fontId="0" fillId="0" borderId="0" xfId="1" applyFont="1"/>
    <xf numFmtId="0" fontId="5" fillId="0" borderId="0" xfId="0" applyFont="1" applyAlignment="1">
      <alignment horizontal="left"/>
    </xf>
    <xf numFmtId="0" fontId="39" fillId="0" borderId="0" xfId="0" applyFont="1" applyAlignment="1">
      <alignment horizontal="center"/>
    </xf>
    <xf numFmtId="42" fontId="0" fillId="0" borderId="0" xfId="422" applyFont="1"/>
    <xf numFmtId="41" fontId="0" fillId="0" borderId="0" xfId="1" applyFont="1" applyBorder="1"/>
    <xf numFmtId="41" fontId="0" fillId="0" borderId="6" xfId="1" applyFont="1" applyBorder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42" fontId="0" fillId="0" borderId="5" xfId="422" applyFont="1" applyBorder="1"/>
    <xf numFmtId="42" fontId="0" fillId="0" borderId="0" xfId="422" applyFont="1" applyBorder="1"/>
    <xf numFmtId="0" fontId="0" fillId="0" borderId="6" xfId="1" applyNumberFormat="1" applyFont="1" applyBorder="1" applyAlignment="1">
      <alignment horizontal="center"/>
    </xf>
    <xf numFmtId="10" fontId="0" fillId="0" borderId="0" xfId="0" applyNumberFormat="1"/>
    <xf numFmtId="10" fontId="0" fillId="0" borderId="0" xfId="3" applyNumberFormat="1" applyFont="1"/>
    <xf numFmtId="10" fontId="0" fillId="0" borderId="0" xfId="3" applyNumberFormat="1" applyFont="1" applyBorder="1"/>
    <xf numFmtId="0" fontId="0" fillId="0" borderId="0" xfId="0" applyFill="1"/>
    <xf numFmtId="10" fontId="0" fillId="0" borderId="0" xfId="0" applyNumberFormat="1" applyBorder="1"/>
    <xf numFmtId="10" fontId="0" fillId="0" borderId="0" xfId="0" applyNumberFormat="1" applyFill="1"/>
    <xf numFmtId="10" fontId="0" fillId="0" borderId="6" xfId="0" applyNumberFormat="1" applyBorder="1"/>
    <xf numFmtId="10" fontId="0" fillId="0" borderId="6" xfId="3" applyNumberFormat="1" applyFont="1" applyBorder="1"/>
    <xf numFmtId="41" fontId="0" fillId="0" borderId="0" xfId="1" applyFont="1" applyFill="1"/>
    <xf numFmtId="0" fontId="3" fillId="0" borderId="0" xfId="0" applyFont="1"/>
    <xf numFmtId="43" fontId="0" fillId="0" borderId="0" xfId="1" applyNumberFormat="1" applyFont="1"/>
    <xf numFmtId="0" fontId="40" fillId="0" borderId="0" xfId="423"/>
    <xf numFmtId="0" fontId="4" fillId="0" borderId="0" xfId="424" applyFont="1" applyAlignment="1">
      <alignment horizontal="left"/>
    </xf>
    <xf numFmtId="0" fontId="4" fillId="0" borderId="0" xfId="424" applyAlignment="1"/>
    <xf numFmtId="0" fontId="10" fillId="0" borderId="0" xfId="0" applyFont="1"/>
    <xf numFmtId="41" fontId="10" fillId="0" borderId="0" xfId="0" applyNumberFormat="1" applyFont="1"/>
    <xf numFmtId="0" fontId="10" fillId="0" borderId="0" xfId="0" applyFont="1" applyBorder="1"/>
    <xf numFmtId="41" fontId="5" fillId="0" borderId="5" xfId="4" applyNumberFormat="1" applyFont="1" applyFill="1" applyBorder="1"/>
    <xf numFmtId="43" fontId="4" fillId="0" borderId="0" xfId="6" applyNumberFormat="1" applyFont="1" applyFill="1" applyBorder="1"/>
    <xf numFmtId="0" fontId="10" fillId="0" borderId="0" xfId="0" applyFont="1" applyAlignment="1">
      <alignment horizontal="center"/>
    </xf>
    <xf numFmtId="167" fontId="4" fillId="0" borderId="6" xfId="4" applyNumberFormat="1" applyFont="1" applyFill="1" applyBorder="1"/>
    <xf numFmtId="0" fontId="5" fillId="83" borderId="6" xfId="4" applyFont="1" applyFill="1" applyBorder="1" applyAlignment="1">
      <alignment horizontal="center"/>
    </xf>
    <xf numFmtId="41" fontId="4" fillId="0" borderId="0" xfId="4" applyNumberFormat="1" applyFont="1" applyFill="1" applyBorder="1"/>
    <xf numFmtId="43" fontId="4" fillId="0" borderId="0" xfId="1" applyNumberFormat="1" applyFont="1" applyFill="1"/>
    <xf numFmtId="165" fontId="5" fillId="0" borderId="0" xfId="5" applyNumberFormat="1" applyFont="1" applyFill="1" applyAlignment="1">
      <alignment horizontal="left"/>
    </xf>
    <xf numFmtId="41" fontId="0" fillId="84" borderId="0" xfId="1" applyFont="1" applyFill="1"/>
    <xf numFmtId="41" fontId="0" fillId="84" borderId="0" xfId="1" applyFont="1" applyFill="1" applyBorder="1"/>
    <xf numFmtId="0" fontId="97" fillId="0" borderId="0" xfId="2342" applyFont="1"/>
    <xf numFmtId="0" fontId="63" fillId="0" borderId="0" xfId="2342" applyFont="1"/>
    <xf numFmtId="0" fontId="97" fillId="0" borderId="0" xfId="2342" applyFont="1" applyFill="1" applyBorder="1" applyAlignment="1"/>
    <xf numFmtId="0" fontId="97" fillId="0" borderId="0" xfId="2342" applyFont="1" applyFill="1" applyBorder="1" applyAlignment="1">
      <alignment horizontal="center"/>
    </xf>
    <xf numFmtId="0" fontId="97" fillId="0" borderId="0" xfId="2342" applyFont="1" applyAlignment="1">
      <alignment horizontal="center"/>
    </xf>
    <xf numFmtId="0" fontId="63" fillId="0" borderId="0" xfId="2342" applyFont="1" applyBorder="1" applyAlignment="1">
      <alignment horizontal="center"/>
    </xf>
    <xf numFmtId="0" fontId="63" fillId="0" borderId="0" xfId="2342" applyFont="1" applyAlignment="1">
      <alignment horizontal="center"/>
    </xf>
    <xf numFmtId="41" fontId="98" fillId="0" borderId="0" xfId="1" applyFont="1"/>
    <xf numFmtId="41" fontId="98" fillId="0" borderId="0" xfId="77" applyFont="1"/>
    <xf numFmtId="0" fontId="97" fillId="0" borderId="0" xfId="2342" applyFont="1" applyAlignment="1">
      <alignment horizontal="left"/>
    </xf>
    <xf numFmtId="41" fontId="97" fillId="0" borderId="5" xfId="1" applyFont="1" applyBorder="1"/>
    <xf numFmtId="42" fontId="97" fillId="0" borderId="5" xfId="422" applyFont="1" applyBorder="1"/>
    <xf numFmtId="0" fontId="97" fillId="0" borderId="0" xfId="2342" applyFont="1" applyAlignment="1">
      <alignment vertical="center" wrapText="1"/>
    </xf>
    <xf numFmtId="0" fontId="97" fillId="0" borderId="0" xfId="2342" applyFont="1" applyAlignment="1">
      <alignment horizontal="center" vertical="center" wrapText="1"/>
    </xf>
    <xf numFmtId="0" fontId="97" fillId="0" borderId="6" xfId="2342" applyFont="1" applyBorder="1" applyAlignment="1">
      <alignment horizontal="center" vertical="center" wrapText="1"/>
    </xf>
    <xf numFmtId="0" fontId="63" fillId="0" borderId="0" xfId="2342" applyFont="1" applyAlignment="1">
      <alignment vertical="center" wrapText="1"/>
    </xf>
    <xf numFmtId="0" fontId="63" fillId="0" borderId="0" xfId="2342" applyFont="1" applyFill="1" applyBorder="1"/>
    <xf numFmtId="0" fontId="63" fillId="0" borderId="0" xfId="2342" applyFont="1" applyFill="1" applyBorder="1" applyAlignment="1"/>
    <xf numFmtId="0" fontId="63" fillId="0" borderId="0" xfId="2342" applyFont="1" applyFill="1" applyBorder="1" applyAlignment="1">
      <alignment horizontal="center"/>
    </xf>
    <xf numFmtId="0" fontId="97" fillId="0" borderId="0" xfId="2342" applyFont="1" applyFill="1" applyBorder="1"/>
    <xf numFmtId="164" fontId="5" fillId="0" borderId="0" xfId="4" applyNumberFormat="1" applyFont="1" applyFill="1"/>
    <xf numFmtId="0" fontId="63" fillId="0" borderId="0" xfId="2342" applyFont="1" applyFill="1" applyAlignment="1">
      <alignment horizontal="center"/>
    </xf>
    <xf numFmtId="165" fontId="5" fillId="0" borderId="0" xfId="5" applyNumberFormat="1" applyFont="1" applyFill="1" applyBorder="1" applyAlignment="1">
      <alignment horizontal="center"/>
    </xf>
    <xf numFmtId="0" fontId="5" fillId="0" borderId="6" xfId="4" quotePrefix="1" applyFont="1" applyFill="1" applyBorder="1" applyAlignment="1">
      <alignment horizontal="center"/>
    </xf>
    <xf numFmtId="0" fontId="5" fillId="0" borderId="6" xfId="4" applyFont="1" applyFill="1" applyBorder="1" applyAlignment="1">
      <alignment horizontal="center"/>
    </xf>
    <xf numFmtId="168" fontId="9" fillId="0" borderId="0" xfId="0" applyNumberFormat="1" applyFont="1" applyAlignment="1">
      <alignment horizontal="left" indent="2"/>
    </xf>
    <xf numFmtId="167" fontId="4" fillId="0" borderId="37" xfId="4" applyNumberFormat="1" applyFont="1" applyFill="1" applyBorder="1"/>
    <xf numFmtId="167" fontId="4" fillId="0" borderId="7" xfId="4" applyNumberFormat="1" applyFont="1" applyFill="1" applyBorder="1"/>
    <xf numFmtId="41" fontId="4" fillId="0" borderId="7" xfId="4" applyNumberFormat="1" applyFont="1" applyFill="1" applyBorder="1"/>
    <xf numFmtId="41" fontId="4" fillId="0" borderId="0" xfId="1" applyFont="1" applyFill="1" applyBorder="1" applyAlignment="1">
      <alignment horizontal="center"/>
    </xf>
    <xf numFmtId="0" fontId="63" fillId="0" borderId="0" xfId="4" applyFont="1" applyFill="1" applyAlignment="1">
      <alignment horizontal="left"/>
    </xf>
    <xf numFmtId="42" fontId="63" fillId="0" borderId="0" xfId="2" applyFont="1" applyFill="1"/>
    <xf numFmtId="41" fontId="63" fillId="0" borderId="6" xfId="4" applyNumberFormat="1" applyFont="1" applyFill="1" applyBorder="1"/>
    <xf numFmtId="41" fontId="63" fillId="0" borderId="7" xfId="1" applyFont="1" applyFill="1" applyBorder="1"/>
    <xf numFmtId="41" fontId="63" fillId="0" borderId="0" xfId="1" applyFont="1" applyFill="1" applyAlignment="1">
      <alignment horizontal="left"/>
    </xf>
    <xf numFmtId="41" fontId="63" fillId="0" borderId="0" xfId="1" applyFont="1" applyFill="1"/>
    <xf numFmtId="0" fontId="63" fillId="0" borderId="0" xfId="4" applyFont="1" applyFill="1" applyAlignment="1">
      <alignment horizontal="left" indent="1"/>
    </xf>
    <xf numFmtId="41" fontId="63" fillId="0" borderId="0" xfId="4" applyNumberFormat="1" applyFont="1" applyFill="1"/>
    <xf numFmtId="0" fontId="63" fillId="0" borderId="0" xfId="4" applyFont="1" applyFill="1"/>
    <xf numFmtId="0" fontId="95" fillId="0" borderId="0" xfId="0" applyFont="1"/>
    <xf numFmtId="0" fontId="99" fillId="0" borderId="0" xfId="0" applyFont="1"/>
    <xf numFmtId="0" fontId="10" fillId="0" borderId="6" xfId="0" applyFont="1" applyBorder="1" applyAlignment="1">
      <alignment horizontal="center"/>
    </xf>
    <xf numFmtId="0" fontId="100" fillId="0" borderId="0" xfId="0" applyFont="1"/>
    <xf numFmtId="0" fontId="99" fillId="0" borderId="0" xfId="0" applyFont="1" applyBorder="1"/>
    <xf numFmtId="41" fontId="99" fillId="0" borderId="0" xfId="0" applyNumberFormat="1" applyFont="1" applyBorder="1"/>
    <xf numFmtId="41" fontId="63" fillId="0" borderId="0" xfId="1" applyFont="1" applyFill="1" applyBorder="1"/>
    <xf numFmtId="41" fontId="99" fillId="0" borderId="0" xfId="0" applyNumberFormat="1" applyFont="1"/>
    <xf numFmtId="41" fontId="99" fillId="0" borderId="0" xfId="1" applyFont="1"/>
    <xf numFmtId="41" fontId="99" fillId="0" borderId="6" xfId="0" applyNumberFormat="1" applyFont="1" applyBorder="1"/>
    <xf numFmtId="0" fontId="99" fillId="0" borderId="6" xfId="0" applyFont="1" applyBorder="1"/>
    <xf numFmtId="41" fontId="99" fillId="0" borderId="6" xfId="1" applyFont="1" applyBorder="1"/>
    <xf numFmtId="42" fontId="99" fillId="0" borderId="0" xfId="2" applyFont="1"/>
    <xf numFmtId="42" fontId="99" fillId="0" borderId="0" xfId="0" applyNumberFormat="1" applyFont="1"/>
    <xf numFmtId="41" fontId="99" fillId="0" borderId="0" xfId="1" applyFont="1" applyBorder="1"/>
    <xf numFmtId="42" fontId="63" fillId="0" borderId="7" xfId="2" applyFont="1" applyFill="1" applyBorder="1"/>
    <xf numFmtId="0" fontId="97" fillId="0" borderId="0" xfId="4" applyFont="1"/>
    <xf numFmtId="0" fontId="99" fillId="0" borderId="0" xfId="0" applyFont="1" applyAlignment="1">
      <alignment horizontal="center"/>
    </xf>
    <xf numFmtId="0" fontId="100" fillId="0" borderId="0" xfId="0" applyFont="1" applyBorder="1" applyAlignment="1">
      <alignment horizontal="center"/>
    </xf>
    <xf numFmtId="0" fontId="99" fillId="0" borderId="0" xfId="0" applyFont="1" applyBorder="1" applyAlignment="1">
      <alignment horizontal="center"/>
    </xf>
    <xf numFmtId="0" fontId="99" fillId="0" borderId="0" xfId="0" applyFont="1" applyAlignment="1">
      <alignment horizontal="center" vertical="center" wrapText="1"/>
    </xf>
    <xf numFmtId="0" fontId="100" fillId="0" borderId="6" xfId="0" applyFont="1" applyBorder="1" applyAlignment="1">
      <alignment horizontal="center" vertical="center" wrapText="1"/>
    </xf>
    <xf numFmtId="0" fontId="100" fillId="0" borderId="0" xfId="0" applyFont="1" applyBorder="1" applyAlignment="1">
      <alignment horizontal="center" vertical="center" wrapText="1"/>
    </xf>
    <xf numFmtId="41" fontId="63" fillId="0" borderId="0" xfId="77" applyFont="1" applyBorder="1" applyAlignment="1">
      <alignment horizontal="center"/>
    </xf>
    <xf numFmtId="0" fontId="99" fillId="0" borderId="0" xfId="0" applyFont="1" applyAlignment="1">
      <alignment horizontal="left" indent="1"/>
    </xf>
    <xf numFmtId="42" fontId="99" fillId="0" borderId="0" xfId="2" applyFont="1" applyBorder="1"/>
    <xf numFmtId="0" fontId="99" fillId="0" borderId="0" xfId="0" applyFont="1" applyAlignment="1">
      <alignment horizontal="left"/>
    </xf>
    <xf numFmtId="42" fontId="100" fillId="0" borderId="36" xfId="2" applyFont="1" applyBorder="1"/>
    <xf numFmtId="42" fontId="100" fillId="0" borderId="0" xfId="2" applyFont="1" applyBorder="1"/>
    <xf numFmtId="42" fontId="99" fillId="0" borderId="36" xfId="2" applyFont="1" applyBorder="1"/>
    <xf numFmtId="0" fontId="101" fillId="0" borderId="0" xfId="0" applyFont="1"/>
    <xf numFmtId="0" fontId="99" fillId="0" borderId="0" xfId="0" applyFont="1" applyAlignment="1">
      <alignment horizontal="left" indent="3"/>
    </xf>
    <xf numFmtId="42" fontId="3" fillId="0" borderId="7" xfId="422" applyFont="1" applyBorder="1"/>
    <xf numFmtId="41" fontId="3" fillId="0" borderId="0" xfId="1" applyFont="1" applyAlignment="1">
      <alignment horizontal="right"/>
    </xf>
    <xf numFmtId="0" fontId="102" fillId="0" borderId="0" xfId="2343"/>
    <xf numFmtId="41" fontId="0" fillId="0" borderId="0" xfId="2344" applyFont="1"/>
    <xf numFmtId="0" fontId="102" fillId="0" borderId="0" xfId="2343" applyFill="1" applyAlignment="1">
      <alignment horizontal="center"/>
    </xf>
    <xf numFmtId="0" fontId="102" fillId="0" borderId="0" xfId="2343" applyFill="1"/>
    <xf numFmtId="0" fontId="102" fillId="0" borderId="0" xfId="2343" applyAlignment="1">
      <alignment horizontal="center"/>
    </xf>
    <xf numFmtId="0" fontId="4" fillId="0" borderId="0" xfId="2343" applyFont="1"/>
    <xf numFmtId="0" fontId="5" fillId="0" borderId="0" xfId="2343" applyFont="1"/>
    <xf numFmtId="41" fontId="0" fillId="0" borderId="0" xfId="907" applyFont="1"/>
    <xf numFmtId="41" fontId="10" fillId="0" borderId="0" xfId="1" applyFont="1"/>
    <xf numFmtId="43" fontId="10" fillId="0" borderId="0" xfId="0" applyNumberFormat="1" applyFont="1"/>
    <xf numFmtId="0" fontId="97" fillId="0" borderId="0" xfId="2378" applyFont="1"/>
    <xf numFmtId="0" fontId="99" fillId="0" borderId="0" xfId="148" applyFont="1" applyAlignment="1">
      <alignment horizontal="center"/>
    </xf>
    <xf numFmtId="0" fontId="99" fillId="0" borderId="0" xfId="148" applyFont="1"/>
    <xf numFmtId="0" fontId="100" fillId="0" borderId="0" xfId="148" applyFont="1" applyBorder="1" applyAlignment="1">
      <alignment horizontal="center" vertical="center" wrapText="1"/>
    </xf>
    <xf numFmtId="0" fontId="99" fillId="0" borderId="0" xfId="148" applyFont="1" applyBorder="1" applyAlignment="1">
      <alignment horizontal="center"/>
    </xf>
    <xf numFmtId="0" fontId="99" fillId="0" borderId="0" xfId="148" applyFont="1" applyAlignment="1">
      <alignment horizontal="center" vertical="center" wrapText="1"/>
    </xf>
    <xf numFmtId="0" fontId="4" fillId="0" borderId="7" xfId="2343" applyFont="1" applyBorder="1" applyAlignment="1">
      <alignment horizontal="center" wrapText="1"/>
    </xf>
    <xf numFmtId="0" fontId="99" fillId="0" borderId="6" xfId="148" applyFont="1" applyBorder="1" applyAlignment="1">
      <alignment horizontal="center" vertical="center" wrapText="1"/>
    </xf>
    <xf numFmtId="41" fontId="63" fillId="0" borderId="0" xfId="907" applyFont="1" applyBorder="1" applyAlignment="1">
      <alignment horizontal="center"/>
    </xf>
    <xf numFmtId="0" fontId="99" fillId="0" borderId="0" xfId="148" applyFont="1" applyAlignment="1">
      <alignment horizontal="left" indent="1"/>
    </xf>
    <xf numFmtId="42" fontId="99" fillId="0" borderId="0" xfId="2379" applyFont="1" applyBorder="1"/>
    <xf numFmtId="42" fontId="99" fillId="0" borderId="0" xfId="2379" applyFont="1"/>
    <xf numFmtId="41" fontId="99" fillId="0" borderId="0" xfId="148" applyNumberFormat="1" applyFont="1" applyBorder="1"/>
    <xf numFmtId="0" fontId="99" fillId="0" borderId="0" xfId="148" applyFont="1" applyAlignment="1">
      <alignment horizontal="left"/>
    </xf>
    <xf numFmtId="42" fontId="100" fillId="0" borderId="43" xfId="2379" applyFont="1" applyBorder="1"/>
    <xf numFmtId="42" fontId="100" fillId="0" borderId="0" xfId="2379" applyFont="1" applyBorder="1"/>
    <xf numFmtId="41" fontId="99" fillId="0" borderId="0" xfId="77" applyFont="1" applyBorder="1"/>
    <xf numFmtId="41" fontId="99" fillId="0" borderId="6" xfId="77" applyFont="1" applyBorder="1"/>
    <xf numFmtId="41" fontId="99" fillId="0" borderId="0" xfId="148" applyNumberFormat="1" applyFont="1"/>
    <xf numFmtId="0" fontId="101" fillId="0" borderId="0" xfId="148" applyFont="1"/>
    <xf numFmtId="0" fontId="99" fillId="0" borderId="0" xfId="148" applyFont="1" applyAlignment="1">
      <alignment horizontal="left" indent="3"/>
    </xf>
    <xf numFmtId="41" fontId="63" fillId="102" borderId="6" xfId="4" applyNumberFormat="1" applyFont="1" applyFill="1" applyBorder="1"/>
    <xf numFmtId="41" fontId="99" fillId="102" borderId="6" xfId="0" applyNumberFormat="1" applyFont="1" applyFill="1" applyBorder="1"/>
    <xf numFmtId="42" fontId="10" fillId="0" borderId="0" xfId="0" applyNumberFormat="1" applyFont="1"/>
    <xf numFmtId="0" fontId="5" fillId="0" borderId="0" xfId="2343" applyFont="1" applyAlignment="1">
      <alignment horizontal="center" vertical="center" wrapText="1"/>
    </xf>
    <xf numFmtId="0" fontId="100" fillId="0" borderId="0" xfId="148" applyFont="1" applyBorder="1" applyAlignment="1">
      <alignment vertical="center" wrapText="1"/>
    </xf>
    <xf numFmtId="42" fontId="100" fillId="0" borderId="44" xfId="2" applyFont="1" applyBorder="1"/>
    <xf numFmtId="42" fontId="99" fillId="0" borderId="44" xfId="2" applyFont="1" applyBorder="1"/>
    <xf numFmtId="0" fontId="99" fillId="0" borderId="6" xfId="0" applyFont="1" applyBorder="1" applyAlignment="1">
      <alignment horizontal="center" vertical="center" wrapText="1"/>
    </xf>
    <xf numFmtId="41" fontId="99" fillId="0" borderId="0" xfId="0" applyNumberFormat="1" applyFont="1" applyFill="1" applyBorder="1"/>
    <xf numFmtId="41" fontId="102" fillId="0" borderId="0" xfId="2343" applyNumberFormat="1" applyAlignment="1">
      <alignment horizontal="center"/>
    </xf>
    <xf numFmtId="0" fontId="102" fillId="0" borderId="0" xfId="2343" applyAlignment="1">
      <alignment horizontal="left"/>
    </xf>
    <xf numFmtId="41" fontId="102" fillId="0" borderId="0" xfId="2343" applyNumberFormat="1"/>
    <xf numFmtId="41" fontId="0" fillId="0" borderId="0" xfId="77" applyFont="1"/>
    <xf numFmtId="0" fontId="4" fillId="0" borderId="0" xfId="2343" applyFont="1" applyAlignment="1">
      <alignment horizontal="left"/>
    </xf>
    <xf numFmtId="0" fontId="95" fillId="103" borderId="46" xfId="2343" applyFont="1" applyFill="1" applyBorder="1"/>
    <xf numFmtId="41" fontId="95" fillId="103" borderId="46" xfId="77" applyNumberFormat="1" applyFont="1" applyFill="1" applyBorder="1"/>
    <xf numFmtId="0" fontId="95" fillId="103" borderId="47" xfId="2343" applyFont="1" applyFill="1" applyBorder="1" applyAlignment="1">
      <alignment horizontal="left"/>
    </xf>
    <xf numFmtId="41" fontId="95" fillId="103" borderId="47" xfId="77" applyNumberFormat="1" applyFont="1" applyFill="1" applyBorder="1"/>
    <xf numFmtId="10" fontId="97" fillId="84" borderId="45" xfId="3" applyNumberFormat="1" applyFont="1" applyFill="1" applyBorder="1" applyAlignment="1">
      <alignment horizontal="center"/>
    </xf>
    <xf numFmtId="41" fontId="99" fillId="0" borderId="44" xfId="1" applyFont="1" applyBorder="1"/>
    <xf numFmtId="0" fontId="9" fillId="104" borderId="0" xfId="0" applyFont="1" applyFill="1"/>
    <xf numFmtId="37" fontId="9" fillId="104" borderId="0" xfId="0" applyNumberFormat="1" applyFont="1" applyFill="1"/>
    <xf numFmtId="0" fontId="9" fillId="104" borderId="0" xfId="0" applyFont="1" applyFill="1" applyAlignment="1">
      <alignment horizontal="left" indent="2"/>
    </xf>
    <xf numFmtId="37" fontId="9" fillId="104" borderId="5" xfId="0" applyNumberFormat="1" applyFont="1" applyFill="1" applyBorder="1"/>
    <xf numFmtId="0" fontId="113" fillId="104" borderId="6" xfId="0" applyFont="1" applyFill="1" applyBorder="1" applyAlignment="1">
      <alignment horizontal="center"/>
    </xf>
    <xf numFmtId="37" fontId="113" fillId="104" borderId="6" xfId="0" applyNumberFormat="1" applyFont="1" applyFill="1" applyBorder="1" applyAlignment="1">
      <alignment horizontal="center"/>
    </xf>
    <xf numFmtId="0" fontId="9" fillId="104" borderId="0" xfId="0" applyFont="1" applyFill="1" applyAlignment="1">
      <alignment horizontal="center"/>
    </xf>
    <xf numFmtId="0" fontId="114" fillId="104" borderId="0" xfId="0" applyFont="1" applyFill="1"/>
    <xf numFmtId="37" fontId="9" fillId="104" borderId="0" xfId="0" applyNumberFormat="1" applyFont="1" applyFill="1" applyAlignment="1">
      <alignment horizontal="left" indent="1"/>
    </xf>
    <xf numFmtId="37" fontId="9" fillId="104" borderId="0" xfId="0" applyNumberFormat="1" applyFont="1" applyFill="1" applyAlignment="1">
      <alignment horizontal="left" indent="4"/>
    </xf>
    <xf numFmtId="190" fontId="9" fillId="104" borderId="0" xfId="2380" applyNumberFormat="1" applyFont="1" applyFill="1"/>
    <xf numFmtId="190" fontId="9" fillId="104" borderId="45" xfId="2380" applyNumberFormat="1" applyFont="1" applyFill="1" applyBorder="1"/>
    <xf numFmtId="0" fontId="113" fillId="104" borderId="6" xfId="0" applyFont="1" applyFill="1" applyBorder="1" applyAlignment="1">
      <alignment horizontal="center" wrapText="1"/>
    </xf>
    <xf numFmtId="41" fontId="3" fillId="0" borderId="0" xfId="2344" applyFont="1"/>
    <xf numFmtId="0" fontId="100" fillId="0" borderId="0" xfId="148" applyFont="1"/>
    <xf numFmtId="0" fontId="100" fillId="0" borderId="0" xfId="148" applyFont="1" applyAlignment="1">
      <alignment horizontal="center"/>
    </xf>
    <xf numFmtId="0" fontId="100" fillId="0" borderId="0" xfId="0" applyFont="1" applyAlignment="1">
      <alignment horizontal="center"/>
    </xf>
    <xf numFmtId="0" fontId="113" fillId="104" borderId="0" xfId="0" applyFont="1" applyFill="1"/>
    <xf numFmtId="0" fontId="115" fillId="0" borderId="0" xfId="0" applyFont="1" applyAlignment="1">
      <alignment horizontal="left" vertical="center" wrapText="1"/>
    </xf>
    <xf numFmtId="41" fontId="95" fillId="103" borderId="46" xfId="77" applyNumberFormat="1" applyFont="1" applyFill="1" applyBorder="1" applyAlignment="1">
      <alignment horizontal="center"/>
    </xf>
  </cellXfs>
  <cellStyles count="2381">
    <cellStyle name="_x0013_" xfId="425"/>
    <cellStyle name="_x0013_ 2" xfId="426"/>
    <cellStyle name="_x0013_ 2 2" xfId="427"/>
    <cellStyle name="_x0013_ 3" xfId="428"/>
    <cellStyle name="_(D) Dep Summary" xfId="429"/>
    <cellStyle name="_(D) Dep Summary 2" xfId="430"/>
    <cellStyle name="_~9658152" xfId="431"/>
    <cellStyle name="_~9658152 2" xfId="432"/>
    <cellStyle name="_~9658152 2 2" xfId="433"/>
    <cellStyle name="_~9658152 3" xfId="434"/>
    <cellStyle name="_~9658152 4" xfId="435"/>
    <cellStyle name="_07TQ02" xfId="436"/>
    <cellStyle name="_07TQ02 2" xfId="437"/>
    <cellStyle name="_165000 General Prepayment-v1" xfId="438"/>
    <cellStyle name="_165000 General Prepayment-v1 2" xfId="439"/>
    <cellStyle name="_165000 General Prepayment-v1_(D) Dep Summary" xfId="440"/>
    <cellStyle name="_165000 General Prepayment-v1_2006 Fibernet Workpapers" xfId="441"/>
    <cellStyle name="_165000- Prepayments -Dec 05" xfId="442"/>
    <cellStyle name="_165000- Prepayments -Dec 05 2" xfId="443"/>
    <cellStyle name="_165000- Prepayments -Dec 05 v3 updated" xfId="444"/>
    <cellStyle name="_165000- Prepayments -Dec 05 v3 updated 2" xfId="445"/>
    <cellStyle name="_165000- Prepayments -Dec 05 v3 updated_(D) Dep Summary" xfId="446"/>
    <cellStyle name="_165000- Prepayments -Dec 05 v3 updated_2006 Fibernet Workpapers" xfId="447"/>
    <cellStyle name="_165000- Prepayments -Dec 05 v3 updated_2007 NED Fixed Asset Recon - REVISED" xfId="448"/>
    <cellStyle name="_165000- Prepayments -Dec 05 v3 updated_2008 FPL New England Division Tax Workpapers" xfId="449"/>
    <cellStyle name="_165000- Prepayments -Dec 05_(D) Dep Summary" xfId="450"/>
    <cellStyle name="_165000- Prepayments -Dec 05_2006 Fibernet Workpapers" xfId="451"/>
    <cellStyle name="_165000- Prepayments -Dec 05_2007 NED Fixed Asset Recon - REVISED" xfId="452"/>
    <cellStyle name="_165000- Prepayments -Dec 05_2008 FPL New England Division Tax Workpapers" xfId="453"/>
    <cellStyle name="_2002 Doswell cash model" xfId="454"/>
    <cellStyle name="_2002 Doswell cash model 2" xfId="455"/>
    <cellStyle name="_2002 Doswell cash model 2 2" xfId="456"/>
    <cellStyle name="_2002 Doswell cash model 3" xfId="457"/>
    <cellStyle name="_2002 Doswell cash model 4" xfId="458"/>
    <cellStyle name="_2006 Fibernet Workpapers" xfId="459"/>
    <cellStyle name="_2006 Fibernet Workpapers 2" xfId="460"/>
    <cellStyle name="_5009" xfId="461"/>
    <cellStyle name="_5009 2" xfId="462"/>
    <cellStyle name="_5009 2 2" xfId="463"/>
    <cellStyle name="_5009 3" xfId="464"/>
    <cellStyle name="_5009 4" xfId="465"/>
    <cellStyle name="_5010" xfId="466"/>
    <cellStyle name="_5010 2" xfId="467"/>
    <cellStyle name="_5010 2 2" xfId="468"/>
    <cellStyle name="_5010 3" xfId="469"/>
    <cellStyle name="_5010 4" xfId="470"/>
    <cellStyle name="_6006" xfId="471"/>
    <cellStyle name="_6006 2" xfId="472"/>
    <cellStyle name="_6006 2 2" xfId="473"/>
    <cellStyle name="_6006 3" xfId="474"/>
    <cellStyle name="_6006 4" xfId="475"/>
    <cellStyle name="_6008" xfId="476"/>
    <cellStyle name="_6008 2" xfId="477"/>
    <cellStyle name="_6008 2 2" xfId="478"/>
    <cellStyle name="_6008 3" xfId="479"/>
    <cellStyle name="_6008 4" xfId="480"/>
    <cellStyle name="_6009" xfId="481"/>
    <cellStyle name="_6009 2" xfId="482"/>
    <cellStyle name="_6009 2 2" xfId="483"/>
    <cellStyle name="_6009 3" xfId="484"/>
    <cellStyle name="_6009 4" xfId="485"/>
    <cellStyle name="_6010" xfId="486"/>
    <cellStyle name="_6010 2" xfId="487"/>
    <cellStyle name="_6010 2 2" xfId="488"/>
    <cellStyle name="_6010 3" xfId="489"/>
    <cellStyle name="_6010 4" xfId="490"/>
    <cellStyle name="_6011" xfId="491"/>
    <cellStyle name="_6011 2" xfId="492"/>
    <cellStyle name="_6011 2 2" xfId="493"/>
    <cellStyle name="_6011 3" xfId="494"/>
    <cellStyle name="_6011 4" xfId="495"/>
    <cellStyle name="_6013" xfId="496"/>
    <cellStyle name="_6013 2" xfId="497"/>
    <cellStyle name="_6013 2 2" xfId="498"/>
    <cellStyle name="_6013 3" xfId="499"/>
    <cellStyle name="_6013 4" xfId="500"/>
    <cellStyle name="_6014" xfId="501"/>
    <cellStyle name="_6014 2" xfId="502"/>
    <cellStyle name="_6014 2 2" xfId="503"/>
    <cellStyle name="_6014 3" xfId="504"/>
    <cellStyle name="_6014 4" xfId="505"/>
    <cellStyle name="_6015" xfId="506"/>
    <cellStyle name="_6015 2" xfId="507"/>
    <cellStyle name="_6015 2 2" xfId="508"/>
    <cellStyle name="_6015 3" xfId="509"/>
    <cellStyle name="_6015 4" xfId="510"/>
    <cellStyle name="_6016" xfId="511"/>
    <cellStyle name="_6016 2" xfId="512"/>
    <cellStyle name="_6016 2 2" xfId="513"/>
    <cellStyle name="_6016 3" xfId="514"/>
    <cellStyle name="_6016 4" xfId="515"/>
    <cellStyle name="_6017" xfId="516"/>
    <cellStyle name="_6017 2" xfId="517"/>
    <cellStyle name="_6017 2 2" xfId="518"/>
    <cellStyle name="_6017 3" xfId="519"/>
    <cellStyle name="_6017 4" xfId="520"/>
    <cellStyle name="_6018" xfId="521"/>
    <cellStyle name="_6018 2" xfId="522"/>
    <cellStyle name="_6018 2 2" xfId="523"/>
    <cellStyle name="_6018 3" xfId="524"/>
    <cellStyle name="_6018 4" xfId="525"/>
    <cellStyle name="_6020" xfId="526"/>
    <cellStyle name="_6020 2" xfId="527"/>
    <cellStyle name="_6020 2 2" xfId="528"/>
    <cellStyle name="_6020 3" xfId="529"/>
    <cellStyle name="_6020 4" xfId="530"/>
    <cellStyle name="_6021" xfId="531"/>
    <cellStyle name="_6021 2" xfId="532"/>
    <cellStyle name="_6021 2 2" xfId="533"/>
    <cellStyle name="_6021 3" xfId="534"/>
    <cellStyle name="_6021 4" xfId="535"/>
    <cellStyle name="_6023" xfId="536"/>
    <cellStyle name="_6023 2" xfId="537"/>
    <cellStyle name="_6023 2 2" xfId="538"/>
    <cellStyle name="_6023 3" xfId="539"/>
    <cellStyle name="_6023 4" xfId="540"/>
    <cellStyle name="_6025" xfId="541"/>
    <cellStyle name="_6025 2" xfId="542"/>
    <cellStyle name="_6025 2 2" xfId="543"/>
    <cellStyle name="_6025 3" xfId="544"/>
    <cellStyle name="_6025 4" xfId="545"/>
    <cellStyle name="_6028" xfId="546"/>
    <cellStyle name="_6028 2" xfId="547"/>
    <cellStyle name="_6028 2 2" xfId="548"/>
    <cellStyle name="_6028 3" xfId="549"/>
    <cellStyle name="_6028 4" xfId="550"/>
    <cellStyle name="_6029" xfId="551"/>
    <cellStyle name="_6029 2" xfId="552"/>
    <cellStyle name="_6029 2 2" xfId="553"/>
    <cellStyle name="_6029 3" xfId="554"/>
    <cellStyle name="_6029 4" xfId="555"/>
    <cellStyle name="_6030" xfId="556"/>
    <cellStyle name="_6030 2" xfId="557"/>
    <cellStyle name="_6030 2 2" xfId="558"/>
    <cellStyle name="_6030 3" xfId="559"/>
    <cellStyle name="_6030 4" xfId="560"/>
    <cellStyle name="_6031" xfId="561"/>
    <cellStyle name="_6031 2" xfId="562"/>
    <cellStyle name="_6031 2 2" xfId="563"/>
    <cellStyle name="_6031 3" xfId="564"/>
    <cellStyle name="_6031 4" xfId="565"/>
    <cellStyle name="_6034" xfId="566"/>
    <cellStyle name="_6034 2" xfId="567"/>
    <cellStyle name="_6034 2 2" xfId="568"/>
    <cellStyle name="_6034 3" xfId="569"/>
    <cellStyle name="_6034 4" xfId="570"/>
    <cellStyle name="_6037" xfId="571"/>
    <cellStyle name="_6037 2" xfId="572"/>
    <cellStyle name="_6037 2 2" xfId="573"/>
    <cellStyle name="_6037 3" xfId="574"/>
    <cellStyle name="_6037 4" xfId="575"/>
    <cellStyle name="_6038" xfId="576"/>
    <cellStyle name="_6038 2" xfId="577"/>
    <cellStyle name="_6038 2 2" xfId="578"/>
    <cellStyle name="_6038 3" xfId="579"/>
    <cellStyle name="_6038 4" xfId="580"/>
    <cellStyle name="_6040" xfId="581"/>
    <cellStyle name="_6040 2" xfId="582"/>
    <cellStyle name="_6040 2 2" xfId="583"/>
    <cellStyle name="_6040 3" xfId="584"/>
    <cellStyle name="_6040 4" xfId="585"/>
    <cellStyle name="_6041" xfId="586"/>
    <cellStyle name="_6041 2" xfId="587"/>
    <cellStyle name="_6041 2 2" xfId="588"/>
    <cellStyle name="_6041 3" xfId="589"/>
    <cellStyle name="_6041 4" xfId="590"/>
    <cellStyle name="_6042" xfId="591"/>
    <cellStyle name="_6042 2" xfId="592"/>
    <cellStyle name="_6042 2 2" xfId="593"/>
    <cellStyle name="_6042 3" xfId="594"/>
    <cellStyle name="_6042 4" xfId="595"/>
    <cellStyle name="_6043" xfId="596"/>
    <cellStyle name="_6043 2" xfId="597"/>
    <cellStyle name="_6043 2 2" xfId="598"/>
    <cellStyle name="_6043 3" xfId="599"/>
    <cellStyle name="_6043 4" xfId="600"/>
    <cellStyle name="_6044" xfId="601"/>
    <cellStyle name="_6044 2" xfId="602"/>
    <cellStyle name="_6044 2 2" xfId="603"/>
    <cellStyle name="_6044 3" xfId="604"/>
    <cellStyle name="_6044 4" xfId="605"/>
    <cellStyle name="_6045" xfId="606"/>
    <cellStyle name="_6045 2" xfId="607"/>
    <cellStyle name="_6045 2 2" xfId="608"/>
    <cellStyle name="_6045 3" xfId="609"/>
    <cellStyle name="_6045 4" xfId="610"/>
    <cellStyle name="_6047" xfId="611"/>
    <cellStyle name="_6047 2" xfId="612"/>
    <cellStyle name="_6047 2 2" xfId="613"/>
    <cellStyle name="_6047 3" xfId="614"/>
    <cellStyle name="_6047 4" xfId="615"/>
    <cellStyle name="_6052" xfId="616"/>
    <cellStyle name="_6052 2" xfId="617"/>
    <cellStyle name="_6052 2 2" xfId="618"/>
    <cellStyle name="_6052 3" xfId="619"/>
    <cellStyle name="_6052 4" xfId="620"/>
    <cellStyle name="_6053" xfId="621"/>
    <cellStyle name="_6053 2" xfId="622"/>
    <cellStyle name="_6053 2 2" xfId="623"/>
    <cellStyle name="_6053 3" xfId="624"/>
    <cellStyle name="_6053 4" xfId="625"/>
    <cellStyle name="_6054" xfId="626"/>
    <cellStyle name="_6054 2" xfId="627"/>
    <cellStyle name="_6054 2 2" xfId="628"/>
    <cellStyle name="_6054 3" xfId="629"/>
    <cellStyle name="_6054 4" xfId="630"/>
    <cellStyle name="_6056" xfId="631"/>
    <cellStyle name="_6056 2" xfId="632"/>
    <cellStyle name="_6056 2 2" xfId="633"/>
    <cellStyle name="_6056 3" xfId="634"/>
    <cellStyle name="_6056 4" xfId="635"/>
    <cellStyle name="_6057" xfId="636"/>
    <cellStyle name="_6057 2" xfId="637"/>
    <cellStyle name="_6057 2 2" xfId="638"/>
    <cellStyle name="_6057 3" xfId="639"/>
    <cellStyle name="_6057 4" xfId="640"/>
    <cellStyle name="_6058" xfId="641"/>
    <cellStyle name="_6058 2" xfId="642"/>
    <cellStyle name="_6058 2 2" xfId="643"/>
    <cellStyle name="_6058 3" xfId="644"/>
    <cellStyle name="_6058 4" xfId="645"/>
    <cellStyle name="_6060" xfId="646"/>
    <cellStyle name="_6060 2" xfId="647"/>
    <cellStyle name="_6060 2 2" xfId="648"/>
    <cellStyle name="_6060 3" xfId="649"/>
    <cellStyle name="_6060 4" xfId="650"/>
    <cellStyle name="_7001" xfId="651"/>
    <cellStyle name="_7001 2" xfId="652"/>
    <cellStyle name="_7001 2 2" xfId="653"/>
    <cellStyle name="_7001 3" xfId="654"/>
    <cellStyle name="_7001 4" xfId="655"/>
    <cellStyle name="_7002" xfId="656"/>
    <cellStyle name="_7002 2" xfId="657"/>
    <cellStyle name="_7002 2 2" xfId="658"/>
    <cellStyle name="_7002 3" xfId="659"/>
    <cellStyle name="_7002 4" xfId="660"/>
    <cellStyle name="_7003" xfId="661"/>
    <cellStyle name="_7003 2" xfId="662"/>
    <cellStyle name="_7003 2 2" xfId="663"/>
    <cellStyle name="_7003 3" xfId="664"/>
    <cellStyle name="_7003 4" xfId="665"/>
    <cellStyle name="_7004" xfId="666"/>
    <cellStyle name="_7004 2" xfId="667"/>
    <cellStyle name="_7004 2 2" xfId="668"/>
    <cellStyle name="_7004 3" xfId="669"/>
    <cellStyle name="_7004 4" xfId="670"/>
    <cellStyle name="_7005" xfId="671"/>
    <cellStyle name="_7005 2" xfId="672"/>
    <cellStyle name="_7005 2 2" xfId="673"/>
    <cellStyle name="_7005 3" xfId="674"/>
    <cellStyle name="_7005 4" xfId="675"/>
    <cellStyle name="_7006" xfId="676"/>
    <cellStyle name="_7006 2" xfId="677"/>
    <cellStyle name="_7006 2 2" xfId="678"/>
    <cellStyle name="_7006 3" xfId="679"/>
    <cellStyle name="_7006 4" xfId="680"/>
    <cellStyle name="_7007" xfId="681"/>
    <cellStyle name="_7007 2" xfId="682"/>
    <cellStyle name="_7007 2 2" xfId="683"/>
    <cellStyle name="_7007 3" xfId="684"/>
    <cellStyle name="_7007 4" xfId="685"/>
    <cellStyle name="_7008" xfId="686"/>
    <cellStyle name="_7008 2" xfId="687"/>
    <cellStyle name="_7008 2 2" xfId="688"/>
    <cellStyle name="_7008 3" xfId="689"/>
    <cellStyle name="_7008 4" xfId="690"/>
    <cellStyle name="_7009" xfId="691"/>
    <cellStyle name="_7009 2" xfId="692"/>
    <cellStyle name="_7009 2 2" xfId="693"/>
    <cellStyle name="_7009 3" xfId="694"/>
    <cellStyle name="_7009 4" xfId="695"/>
    <cellStyle name="_7010" xfId="696"/>
    <cellStyle name="_7010 2" xfId="697"/>
    <cellStyle name="_7010 2 2" xfId="698"/>
    <cellStyle name="_7010 3" xfId="699"/>
    <cellStyle name="_7010 4" xfId="700"/>
    <cellStyle name="_7011" xfId="701"/>
    <cellStyle name="_7011 2" xfId="702"/>
    <cellStyle name="_7011 2 2" xfId="703"/>
    <cellStyle name="_7011 3" xfId="704"/>
    <cellStyle name="_7011 4" xfId="705"/>
    <cellStyle name="_7013" xfId="706"/>
    <cellStyle name="_7013 2" xfId="707"/>
    <cellStyle name="_7013 2 2" xfId="708"/>
    <cellStyle name="_7013 3" xfId="709"/>
    <cellStyle name="_7013 4" xfId="710"/>
    <cellStyle name="_7014" xfId="711"/>
    <cellStyle name="_7014 2" xfId="712"/>
    <cellStyle name="_7014 2 2" xfId="713"/>
    <cellStyle name="_7014 3" xfId="714"/>
    <cellStyle name="_7014 4" xfId="715"/>
    <cellStyle name="_Book3" xfId="716"/>
    <cellStyle name="_Book3 2" xfId="717"/>
    <cellStyle name="_Book3 2 2" xfId="718"/>
    <cellStyle name="_Book3 3" xfId="719"/>
    <cellStyle name="_Book3 4" xfId="720"/>
    <cellStyle name="_CASH - Detail" xfId="721"/>
    <cellStyle name="_CASH - Detail 2" xfId="722"/>
    <cellStyle name="_CASH - Detail 2 2" xfId="723"/>
    <cellStyle name="_CASH - Detail 3" xfId="724"/>
    <cellStyle name="_CASH - Detail 4" xfId="725"/>
    <cellStyle name="_CT Production Budget" xfId="726"/>
    <cellStyle name="_CT Production Budget 2" xfId="727"/>
    <cellStyle name="_CT Production Budget 2 2" xfId="728"/>
    <cellStyle name="_CT Production Budget 3" xfId="729"/>
    <cellStyle name="_CT Production Budget 4" xfId="730"/>
    <cellStyle name="_Debt Service Coverage Ratio Forecast" xfId="731"/>
    <cellStyle name="_Debt Service Coverage Ratio Forecast 2" xfId="732"/>
    <cellStyle name="_Debt Service Coverage Ratio Forecast 2 2" xfId="733"/>
    <cellStyle name="_Debt Service Coverage Ratio Forecast 3" xfId="734"/>
    <cellStyle name="_Debt Service Coverage Ratio Forecast 4" xfId="735"/>
    <cellStyle name="_DOSWELL - 2001 Budget Inputs" xfId="736"/>
    <cellStyle name="_DOSWELL - 2001 Budget Inputs - Ongoing Forecast" xfId="737"/>
    <cellStyle name="_DOSWELL - 2001 Budget Inputs - Ongoing Forecast 2" xfId="738"/>
    <cellStyle name="_DOSWELL - 2001 Budget Inputs - Ongoing Forecast 2 2" xfId="739"/>
    <cellStyle name="_DOSWELL - 2001 Budget Inputs - Ongoing Forecast 3" xfId="740"/>
    <cellStyle name="_DOSWELL - 2001 Budget Inputs - Ongoing Forecast 4" xfId="741"/>
    <cellStyle name="_DOSWELL - 2001 Budget Inputs 2" xfId="742"/>
    <cellStyle name="_DOSWELL - 2001 Budget Inputs 2 2" xfId="743"/>
    <cellStyle name="_DOSWELL - 2001 Budget Inputs 3" xfId="744"/>
    <cellStyle name="_DOSWELL - 2001 Budget Inputs 4" xfId="745"/>
    <cellStyle name="_DOSWELL - 2002 Budget Inputs" xfId="746"/>
    <cellStyle name="_DOSWELL - 2002 Budget Inputs 2" xfId="747"/>
    <cellStyle name="_DOSWELL - 2002 Budget Inputs 2 2" xfId="748"/>
    <cellStyle name="_DOSWELL - 2002 Budget Inputs 3" xfId="749"/>
    <cellStyle name="_DOSWELL - 2002 Budget Inputs 4" xfId="750"/>
    <cellStyle name="_DOSWELL - 2002 Budget Inputs-Ongoing Reforecast-High April-May Dispatch Case" xfId="751"/>
    <cellStyle name="_DOSWELL - 2002 Budget Inputs-Ongoing Reforecast-High April-May Dispatch Case 2" xfId="752"/>
    <cellStyle name="_DOSWELL - 2002 Budget Inputs-Ongoing Reforecast-High April-May Dispatch Case 2 2" xfId="753"/>
    <cellStyle name="_DOSWELL - 2002 Budget Inputs-Ongoing Reforecast-High April-May Dispatch Case 3" xfId="754"/>
    <cellStyle name="_DOSWELL - 2002 Budget Inputs-Ongoing Reforecast-High April-May Dispatch Case 4" xfId="755"/>
    <cellStyle name="_DOSWELL - 2003 Budget Inputs" xfId="756"/>
    <cellStyle name="_DOSWELL - 2003 Budget Inputs 2" xfId="757"/>
    <cellStyle name="_DOSWELL - 2003 Budget Inputs 2 2" xfId="758"/>
    <cellStyle name="_DOSWELL - 2003 Budget Inputs 3" xfId="759"/>
    <cellStyle name="_DOSWELL - 2003 Budget Inputs 4" xfId="760"/>
    <cellStyle name="_DOSWELL - 2003 Budget Inputs-Final" xfId="761"/>
    <cellStyle name="_DOSWELL - 2003 Budget Inputs-Final 2" xfId="762"/>
    <cellStyle name="_DOSWELL - 2003 Budget Inputs-Final 2 2" xfId="763"/>
    <cellStyle name="_DOSWELL - 2003 Budget Inputs-Final 3" xfId="764"/>
    <cellStyle name="_DOSWELL - 2003 Budget Inputs-Final 4" xfId="765"/>
    <cellStyle name="_Doswell 2003 Budget Detail - Sean" xfId="766"/>
    <cellStyle name="_Doswell 2003 Budget Detail - Sean 2" xfId="767"/>
    <cellStyle name="_Doswell 2003 Budget Detail - Sean 2 2" xfId="768"/>
    <cellStyle name="_Doswell 2003 Budget Detail - Sean 3" xfId="769"/>
    <cellStyle name="_Doswell 2003 Budget Detail - Sean 4" xfId="770"/>
    <cellStyle name="_Doswell Budget Depreciation" xfId="771"/>
    <cellStyle name="_Doswell Budget Depreciation 2" xfId="772"/>
    <cellStyle name="_Doswell Budget Depreciation 2 2" xfId="773"/>
    <cellStyle name="_Doswell Budget Depreciation 3" xfId="774"/>
    <cellStyle name="_Doswell Budget Depreciation 4" xfId="775"/>
    <cellStyle name="_DSCR" xfId="776"/>
    <cellStyle name="_DSCR (2)" xfId="777"/>
    <cellStyle name="_DSCR (2) 2" xfId="778"/>
    <cellStyle name="_DSCR (2) 2 2" xfId="779"/>
    <cellStyle name="_DSCR (2) 3" xfId="780"/>
    <cellStyle name="_DSCR (2) 4" xfId="781"/>
    <cellStyle name="_DSCR 2" xfId="782"/>
    <cellStyle name="_DSCR 2 2" xfId="783"/>
    <cellStyle name="_DSCR 3" xfId="784"/>
    <cellStyle name="_DSCR 4" xfId="785"/>
    <cellStyle name="_DSCR CALC - MARCH 02 DISTRIBUTION" xfId="786"/>
    <cellStyle name="_DSCR CALC - MARCH 02 DISTRIBUTION - Forward" xfId="787"/>
    <cellStyle name="_DSCR CALC - MARCH 02 DISTRIBUTION - Forward 2" xfId="788"/>
    <cellStyle name="_DSCR CALC - MARCH 02 DISTRIBUTION - Forward 2 2" xfId="789"/>
    <cellStyle name="_DSCR CALC - MARCH 02 DISTRIBUTION - Forward 3" xfId="790"/>
    <cellStyle name="_DSCR CALC - MARCH 02 DISTRIBUTION - Forward 4" xfId="791"/>
    <cellStyle name="_DSCR CALC - MARCH 02 DISTRIBUTION 2" xfId="792"/>
    <cellStyle name="_DSCR CALC - MARCH 02 DISTRIBUTION 2 2" xfId="793"/>
    <cellStyle name="_DSCR CALC - MARCH 02 DISTRIBUTION 3" xfId="794"/>
    <cellStyle name="_DSCR CALC - MARCH 02 DISTRIBUTION 4" xfId="795"/>
    <cellStyle name="_Fuel Prices" xfId="796"/>
    <cellStyle name="_Fuel Prices 2" xfId="797"/>
    <cellStyle name="_Fuel Prices 2 2" xfId="798"/>
    <cellStyle name="_Fuel Prices 3" xfId="799"/>
    <cellStyle name="_Fuel Prices 4" xfId="800"/>
    <cellStyle name="_input" xfId="801"/>
    <cellStyle name="_input 2" xfId="802"/>
    <cellStyle name="_input 2 2" xfId="803"/>
    <cellStyle name="_input 3" xfId="804"/>
    <cellStyle name="_input 4" xfId="805"/>
    <cellStyle name="_Major Maintenance Schedule - 09 2000" xfId="806"/>
    <cellStyle name="_Major Maintenance Schedule - 09 2000 2" xfId="807"/>
    <cellStyle name="_Major Maintenance Schedule - 09 2000 2 2" xfId="808"/>
    <cellStyle name="_Major Maintenance Schedule - 09 2000 3" xfId="809"/>
    <cellStyle name="_Major Maintenance Schedule - 09 2000 4" xfId="810"/>
    <cellStyle name="_MM (CASH)" xfId="811"/>
    <cellStyle name="_MM (CASH) 2" xfId="812"/>
    <cellStyle name="_MM (CASH) 2 2" xfId="813"/>
    <cellStyle name="_MM (CASH) 3" xfId="814"/>
    <cellStyle name="_MM (CASH) 4" xfId="815"/>
    <cellStyle name="_O&amp;M Detail -cc " xfId="816"/>
    <cellStyle name="_O&amp;M Detail -cc  2" xfId="817"/>
    <cellStyle name="_O&amp;M Detail -cc  2 2" xfId="818"/>
    <cellStyle name="_O&amp;M Detail -cc  3" xfId="819"/>
    <cellStyle name="_O&amp;M Detail -cc  4" xfId="820"/>
    <cellStyle name="_O&amp;M Detail -ct" xfId="821"/>
    <cellStyle name="_O&amp;M Detail -ct 2" xfId="822"/>
    <cellStyle name="_O&amp;M Detail -ct 2 2" xfId="823"/>
    <cellStyle name="_O&amp;M Detail -ct 3" xfId="824"/>
    <cellStyle name="_O&amp;M Detail -ct 4" xfId="825"/>
    <cellStyle name="_Sheet1" xfId="826"/>
    <cellStyle name="_Sheet1 2" xfId="827"/>
    <cellStyle name="_Sheet1 2 2" xfId="828"/>
    <cellStyle name="_Sheet1 3" xfId="829"/>
    <cellStyle name="_Sheet1 4" xfId="830"/>
    <cellStyle name="~Capacity (0)" xfId="831"/>
    <cellStyle name="~Capacity (0) 2" xfId="832"/>
    <cellStyle name="~Capacity (1)" xfId="833"/>
    <cellStyle name="~Capacity (1) 2" xfId="834"/>
    <cellStyle name="~Escalation" xfId="835"/>
    <cellStyle name="~Escalation 2" xfId="836"/>
    <cellStyle name="~Gas (0)" xfId="837"/>
    <cellStyle name="~Gas (0) 2" xfId="838"/>
    <cellStyle name="~Gas Price" xfId="839"/>
    <cellStyle name="~Gas Price 2" xfId="840"/>
    <cellStyle name="~Power (0)" xfId="841"/>
    <cellStyle name="~Power (0) 2" xfId="842"/>
    <cellStyle name="~Power Price" xfId="843"/>
    <cellStyle name="~Power Price 2" xfId="844"/>
    <cellStyle name="=C:\WINNT35\SYSTEM32\COMMAND.COM" xfId="845"/>
    <cellStyle name="=C:\WINNT35\SYSTEM32\COMMAND.COM 2" xfId="846"/>
    <cellStyle name="20% - Accent1 2" xfId="8"/>
    <cellStyle name="20% - Accent1 3" xfId="9"/>
    <cellStyle name="20% - Accent1 4" xfId="847"/>
    <cellStyle name="20% - Accent2 2" xfId="10"/>
    <cellStyle name="20% - Accent2 3" xfId="11"/>
    <cellStyle name="20% - Accent2 4" xfId="848"/>
    <cellStyle name="20% - Accent3 2" xfId="12"/>
    <cellStyle name="20% - Accent3 3" xfId="13"/>
    <cellStyle name="20% - Accent3 4" xfId="849"/>
    <cellStyle name="20% - Accent4 2" xfId="14"/>
    <cellStyle name="20% - Accent4 3" xfId="15"/>
    <cellStyle name="20% - Accent4 4" xfId="850"/>
    <cellStyle name="20% - Accent5 2" xfId="16"/>
    <cellStyle name="20% - Accent5 3" xfId="17"/>
    <cellStyle name="20% - Accent5 4" xfId="851"/>
    <cellStyle name="20% - Accent6 2" xfId="18"/>
    <cellStyle name="20% - Accent6 3" xfId="19"/>
    <cellStyle name="20% - Accent6 4" xfId="852"/>
    <cellStyle name="40% - Accent1 2" xfId="20"/>
    <cellStyle name="40% - Accent1 3" xfId="21"/>
    <cellStyle name="40% - Accent1 4" xfId="853"/>
    <cellStyle name="40% - Accent2 2" xfId="22"/>
    <cellStyle name="40% - Accent2 3" xfId="23"/>
    <cellStyle name="40% - Accent2 4" xfId="854"/>
    <cellStyle name="40% - Accent3 2" xfId="24"/>
    <cellStyle name="40% - Accent3 3" xfId="25"/>
    <cellStyle name="40% - Accent3 4" xfId="855"/>
    <cellStyle name="40% - Accent4 2" xfId="26"/>
    <cellStyle name="40% - Accent4 3" xfId="27"/>
    <cellStyle name="40% - Accent4 4" xfId="856"/>
    <cellStyle name="40% - Accent5 2" xfId="28"/>
    <cellStyle name="40% - Accent5 3" xfId="29"/>
    <cellStyle name="40% - Accent5 4" xfId="857"/>
    <cellStyle name="40% - Accent6 2" xfId="30"/>
    <cellStyle name="40% - Accent6 3" xfId="31"/>
    <cellStyle name="40% - Accent6 4" xfId="858"/>
    <cellStyle name="60% - Accent1 2" xfId="32"/>
    <cellStyle name="60% - Accent1 3" xfId="859"/>
    <cellStyle name="60% - Accent2 2" xfId="33"/>
    <cellStyle name="60% - Accent2 3" xfId="860"/>
    <cellStyle name="60% - Accent3 2" xfId="34"/>
    <cellStyle name="60% - Accent3 3" xfId="861"/>
    <cellStyle name="60% - Accent4 2" xfId="35"/>
    <cellStyle name="60% - Accent4 3" xfId="862"/>
    <cellStyle name="60% - Accent5 2" xfId="36"/>
    <cellStyle name="60% - Accent5 3" xfId="863"/>
    <cellStyle name="60% - Accent6 2" xfId="37"/>
    <cellStyle name="60% - Accent6 3" xfId="864"/>
    <cellStyle name="Accent1 - 20%" xfId="38"/>
    <cellStyle name="Accent1 - 20% 2" xfId="865"/>
    <cellStyle name="Accent1 - 40%" xfId="39"/>
    <cellStyle name="Accent1 - 40% 2" xfId="866"/>
    <cellStyle name="Accent1 - 60%" xfId="40"/>
    <cellStyle name="Accent1 - 60% 2" xfId="867"/>
    <cellStyle name="Accent1 2" xfId="41"/>
    <cellStyle name="Accent1 3" xfId="42"/>
    <cellStyle name="Accent1 4" xfId="43"/>
    <cellStyle name="Accent2 - 20%" xfId="44"/>
    <cellStyle name="Accent2 - 20% 2" xfId="868"/>
    <cellStyle name="Accent2 - 40%" xfId="45"/>
    <cellStyle name="Accent2 - 40% 2" xfId="869"/>
    <cellStyle name="Accent2 - 60%" xfId="46"/>
    <cellStyle name="Accent2 - 60% 2" xfId="870"/>
    <cellStyle name="Accent2 2" xfId="47"/>
    <cellStyle name="Accent2 3" xfId="48"/>
    <cellStyle name="Accent2 4" xfId="49"/>
    <cellStyle name="Accent3 - 20%" xfId="50"/>
    <cellStyle name="Accent3 - 20% 2" xfId="871"/>
    <cellStyle name="Accent3 - 40%" xfId="51"/>
    <cellStyle name="Accent3 - 40% 2" xfId="872"/>
    <cellStyle name="Accent3 - 60%" xfId="52"/>
    <cellStyle name="Accent3 - 60% 2" xfId="873"/>
    <cellStyle name="Accent3 2" xfId="53"/>
    <cellStyle name="Accent3 3" xfId="54"/>
    <cellStyle name="Accent3 4" xfId="55"/>
    <cellStyle name="Accent4 - 20%" xfId="56"/>
    <cellStyle name="Accent4 - 20% 2" xfId="874"/>
    <cellStyle name="Accent4 - 40%" xfId="57"/>
    <cellStyle name="Accent4 - 40% 2" xfId="875"/>
    <cellStyle name="Accent4 - 60%" xfId="58"/>
    <cellStyle name="Accent4 - 60% 2" xfId="876"/>
    <cellStyle name="Accent4 2" xfId="59"/>
    <cellStyle name="Accent4 3" xfId="60"/>
    <cellStyle name="Accent4 4" xfId="61"/>
    <cellStyle name="Accent5 - 20%" xfId="62"/>
    <cellStyle name="Accent5 - 20% 2" xfId="877"/>
    <cellStyle name="Accent5 - 40%" xfId="63"/>
    <cellStyle name="Accent5 - 60%" xfId="64"/>
    <cellStyle name="Accent5 - 60% 2" xfId="878"/>
    <cellStyle name="Accent5 2" xfId="65"/>
    <cellStyle name="Accent5 3" xfId="66"/>
    <cellStyle name="Accent5 4" xfId="67"/>
    <cellStyle name="Accent6 - 20%" xfId="68"/>
    <cellStyle name="Accent6 - 40%" xfId="69"/>
    <cellStyle name="Accent6 - 40% 2" xfId="879"/>
    <cellStyle name="Accent6 - 60%" xfId="70"/>
    <cellStyle name="Accent6 - 60% 2" xfId="880"/>
    <cellStyle name="Accent6 2" xfId="71"/>
    <cellStyle name="Accent6 3" xfId="72"/>
    <cellStyle name="Accent6 4" xfId="73"/>
    <cellStyle name="Bad 2" xfId="74"/>
    <cellStyle name="Bad 3" xfId="881"/>
    <cellStyle name="BlueCell" xfId="882"/>
    <cellStyle name="BlueCell 2" xfId="883"/>
    <cellStyle name="BlueCell 2 2" xfId="884"/>
    <cellStyle name="BlueCell 2 3" xfId="885"/>
    <cellStyle name="BlueCell 3" xfId="886"/>
    <cellStyle name="BlueCell 4" xfId="887"/>
    <cellStyle name="BoldUnderlineNumber" xfId="888"/>
    <cellStyle name="BoldUnderlineNumber 2" xfId="889"/>
    <cellStyle name="BoldUnderlineRate" xfId="890"/>
    <cellStyle name="Budget" xfId="891"/>
    <cellStyle name="Budget 2" xfId="892"/>
    <cellStyle name="Calculation 2" xfId="75"/>
    <cellStyle name="Calculation 2 2" xfId="893"/>
    <cellStyle name="Calculation 3" xfId="894"/>
    <cellStyle name="Calculation 4" xfId="895"/>
    <cellStyle name="Check Cell 2" xfId="76"/>
    <cellStyle name="Check Cell 3" xfId="896"/>
    <cellStyle name="ColumnHeader" xfId="897"/>
    <cellStyle name="ColumnHeader 2" xfId="898"/>
    <cellStyle name="Comma  - Style1" xfId="899"/>
    <cellStyle name="Comma  - Style2" xfId="900"/>
    <cellStyle name="Comma  - Style3" xfId="901"/>
    <cellStyle name="Comma  - Style4" xfId="902"/>
    <cellStyle name="Comma  - Style5" xfId="903"/>
    <cellStyle name="Comma  - Style6" xfId="904"/>
    <cellStyle name="Comma  - Style7" xfId="905"/>
    <cellStyle name="Comma  - Style8" xfId="906"/>
    <cellStyle name="Comma [0]" xfId="1" builtinId="6"/>
    <cellStyle name="Comma [0] 2" xfId="77"/>
    <cellStyle name="Comma [0] 2 2" xfId="907"/>
    <cellStyle name="Comma [0] 2 3" xfId="2345"/>
    <cellStyle name="Comma [0] 3" xfId="908"/>
    <cellStyle name="Comma [0] 3 2" xfId="909"/>
    <cellStyle name="Comma [0] 4" xfId="2344"/>
    <cellStyle name="Comma [0] 5" xfId="2346"/>
    <cellStyle name="Comma [0] 6" xfId="2347"/>
    <cellStyle name="Comma [1]" xfId="910"/>
    <cellStyle name="Comma [1] 2" xfId="911"/>
    <cellStyle name="Comma [2]" xfId="912"/>
    <cellStyle name="Comma [3]" xfId="913"/>
    <cellStyle name="Comma [3] 2" xfId="914"/>
    <cellStyle name="Comma 10" xfId="915"/>
    <cellStyle name="Comma 10 2" xfId="916"/>
    <cellStyle name="Comma 11" xfId="917"/>
    <cellStyle name="Comma 11 2" xfId="918"/>
    <cellStyle name="Comma 12" xfId="919"/>
    <cellStyle name="Comma 12 2" xfId="920"/>
    <cellStyle name="Comma 13" xfId="921"/>
    <cellStyle name="Comma 13 2" xfId="922"/>
    <cellStyle name="Comma 14" xfId="923"/>
    <cellStyle name="Comma 14 2" xfId="924"/>
    <cellStyle name="Comma 15" xfId="925"/>
    <cellStyle name="Comma 15 2" xfId="926"/>
    <cellStyle name="Comma 16" xfId="927"/>
    <cellStyle name="Comma 16 2" xfId="928"/>
    <cellStyle name="Comma 17" xfId="929"/>
    <cellStyle name="Comma 17 2" xfId="930"/>
    <cellStyle name="Comma 18" xfId="931"/>
    <cellStyle name="Comma 18 2" xfId="932"/>
    <cellStyle name="Comma 19" xfId="933"/>
    <cellStyle name="Comma 19 2" xfId="934"/>
    <cellStyle name="Comma 2" xfId="6"/>
    <cellStyle name="Comma 2 2" xfId="78"/>
    <cellStyle name="Comma 2 2 2" xfId="935"/>
    <cellStyle name="Comma 2 2 2 2" xfId="936"/>
    <cellStyle name="Comma 2 2 3" xfId="937"/>
    <cellStyle name="Comma 2 2 4" xfId="938"/>
    <cellStyle name="Comma 2 2 5" xfId="939"/>
    <cellStyle name="Comma 2 2 6" xfId="940"/>
    <cellStyle name="Comma 2 3" xfId="79"/>
    <cellStyle name="Comma 2 3 2" xfId="941"/>
    <cellStyle name="Comma 2 4" xfId="942"/>
    <cellStyle name="Comma 2_10TQ41 Repair Analysis" xfId="943"/>
    <cellStyle name="Comma 20" xfId="944"/>
    <cellStyle name="Comma 20 2" xfId="945"/>
    <cellStyle name="Comma 21" xfId="946"/>
    <cellStyle name="Comma 21 2" xfId="947"/>
    <cellStyle name="Comma 22" xfId="948"/>
    <cellStyle name="Comma 22 2" xfId="949"/>
    <cellStyle name="Comma 23" xfId="950"/>
    <cellStyle name="Comma 23 2" xfId="951"/>
    <cellStyle name="Comma 24" xfId="952"/>
    <cellStyle name="Comma 24 2" xfId="953"/>
    <cellStyle name="Comma 25" xfId="954"/>
    <cellStyle name="Comma 25 2" xfId="955"/>
    <cellStyle name="Comma 26" xfId="956"/>
    <cellStyle name="Comma 26 2" xfId="957"/>
    <cellStyle name="Comma 27" xfId="958"/>
    <cellStyle name="Comma 27 2" xfId="959"/>
    <cellStyle name="Comma 27 3" xfId="960"/>
    <cellStyle name="Comma 28" xfId="961"/>
    <cellStyle name="Comma 29" xfId="962"/>
    <cellStyle name="Comma 29 2" xfId="963"/>
    <cellStyle name="Comma 3" xfId="80"/>
    <cellStyle name="Comma 3 2" xfId="964"/>
    <cellStyle name="Comma 3 2 2" xfId="965"/>
    <cellStyle name="Comma 3 2 3" xfId="966"/>
    <cellStyle name="Comma 3 3" xfId="967"/>
    <cellStyle name="Comma 3 3 2" xfId="968"/>
    <cellStyle name="Comma 3 4" xfId="969"/>
    <cellStyle name="Comma 3 5" xfId="970"/>
    <cellStyle name="Comma 3 6" xfId="971"/>
    <cellStyle name="Comma 30" xfId="972"/>
    <cellStyle name="Comma 30 2" xfId="973"/>
    <cellStyle name="Comma 31" xfId="974"/>
    <cellStyle name="Comma 31 2" xfId="975"/>
    <cellStyle name="Comma 32" xfId="976"/>
    <cellStyle name="Comma 33" xfId="977"/>
    <cellStyle name="Comma 34" xfId="978"/>
    <cellStyle name="Comma 34 2" xfId="979"/>
    <cellStyle name="Comma 35" xfId="980"/>
    <cellStyle name="Comma 35 2" xfId="981"/>
    <cellStyle name="Comma 36" xfId="982"/>
    <cellStyle name="Comma 37" xfId="983"/>
    <cellStyle name="Comma 38" xfId="984"/>
    <cellStyle name="Comma 38 2" xfId="985"/>
    <cellStyle name="Comma 39" xfId="986"/>
    <cellStyle name="Comma 39 2" xfId="987"/>
    <cellStyle name="Comma 4" xfId="81"/>
    <cellStyle name="Comma 4 2" xfId="988"/>
    <cellStyle name="Comma 4 2 2" xfId="989"/>
    <cellStyle name="Comma 4 3" xfId="990"/>
    <cellStyle name="Comma 4 4" xfId="991"/>
    <cellStyle name="Comma 4 5" xfId="992"/>
    <cellStyle name="Comma 40" xfId="993"/>
    <cellStyle name="Comma 40 2" xfId="994"/>
    <cellStyle name="Comma 41" xfId="995"/>
    <cellStyle name="Comma 41 2" xfId="996"/>
    <cellStyle name="Comma 42" xfId="997"/>
    <cellStyle name="Comma 42 2" xfId="998"/>
    <cellStyle name="Comma 43" xfId="999"/>
    <cellStyle name="Comma 43 2" xfId="1000"/>
    <cellStyle name="Comma 44" xfId="1001"/>
    <cellStyle name="Comma 44 2" xfId="1002"/>
    <cellStyle name="Comma 45" xfId="1003"/>
    <cellStyle name="Comma 45 2" xfId="1004"/>
    <cellStyle name="Comma 46" xfId="1005"/>
    <cellStyle name="Comma 46 2" xfId="1006"/>
    <cellStyle name="Comma 47" xfId="1007"/>
    <cellStyle name="Comma 47 2" xfId="1008"/>
    <cellStyle name="Comma 48" xfId="1009"/>
    <cellStyle name="Comma 48 2" xfId="1010"/>
    <cellStyle name="Comma 49" xfId="1011"/>
    <cellStyle name="Comma 49 2" xfId="1012"/>
    <cellStyle name="Comma 5" xfId="82"/>
    <cellStyle name="Comma 5 2" xfId="1013"/>
    <cellStyle name="Comma 5 2 2" xfId="1014"/>
    <cellStyle name="Comma 5 3" xfId="1015"/>
    <cellStyle name="Comma 5 4" xfId="1016"/>
    <cellStyle name="Comma 50" xfId="1017"/>
    <cellStyle name="Comma 50 2" xfId="1018"/>
    <cellStyle name="Comma 51" xfId="1019"/>
    <cellStyle name="Comma 51 2" xfId="1020"/>
    <cellStyle name="Comma 52" xfId="1021"/>
    <cellStyle name="Comma 52 2" xfId="1022"/>
    <cellStyle name="Comma 53" xfId="1023"/>
    <cellStyle name="Comma 53 2" xfId="1024"/>
    <cellStyle name="Comma 54" xfId="1025"/>
    <cellStyle name="Comma 54 2" xfId="1026"/>
    <cellStyle name="Comma 55" xfId="1027"/>
    <cellStyle name="Comma 55 2" xfId="1028"/>
    <cellStyle name="Comma 56" xfId="1029"/>
    <cellStyle name="Comma 56 2" xfId="1030"/>
    <cellStyle name="Comma 57" xfId="1031"/>
    <cellStyle name="Comma 57 2" xfId="1032"/>
    <cellStyle name="Comma 58" xfId="1033"/>
    <cellStyle name="Comma 58 2" xfId="1034"/>
    <cellStyle name="Comma 59" xfId="1035"/>
    <cellStyle name="Comma 59 2" xfId="1036"/>
    <cellStyle name="Comma 6" xfId="1037"/>
    <cellStyle name="Comma 6 2" xfId="1038"/>
    <cellStyle name="Comma 60" xfId="1039"/>
    <cellStyle name="Comma 60 2" xfId="1040"/>
    <cellStyle name="Comma 61" xfId="1041"/>
    <cellStyle name="Comma 61 2" xfId="1042"/>
    <cellStyle name="Comma 62" xfId="1043"/>
    <cellStyle name="Comma 62 2" xfId="1044"/>
    <cellStyle name="Comma 63" xfId="1045"/>
    <cellStyle name="Comma 63 2" xfId="1046"/>
    <cellStyle name="Comma 64" xfId="1047"/>
    <cellStyle name="Comma 64 2" xfId="1048"/>
    <cellStyle name="Comma 65" xfId="1049"/>
    <cellStyle name="Comma 65 2" xfId="1050"/>
    <cellStyle name="Comma 66" xfId="1051"/>
    <cellStyle name="Comma 66 2" xfId="1052"/>
    <cellStyle name="Comma 67" xfId="1053"/>
    <cellStyle name="Comma 67 2" xfId="1054"/>
    <cellStyle name="Comma 68" xfId="1055"/>
    <cellStyle name="Comma 68 2" xfId="1056"/>
    <cellStyle name="Comma 69" xfId="1057"/>
    <cellStyle name="Comma 69 2" xfId="1058"/>
    <cellStyle name="Comma 7" xfId="1059"/>
    <cellStyle name="Comma 7 2" xfId="1060"/>
    <cellStyle name="Comma 70" xfId="1061"/>
    <cellStyle name="Comma 70 2" xfId="1062"/>
    <cellStyle name="Comma 71" xfId="1063"/>
    <cellStyle name="Comma 71 2" xfId="1064"/>
    <cellStyle name="Comma 72" xfId="1065"/>
    <cellStyle name="Comma 72 2" xfId="1066"/>
    <cellStyle name="Comma 73" xfId="1067"/>
    <cellStyle name="Comma 73 2" xfId="1068"/>
    <cellStyle name="Comma 74" xfId="1069"/>
    <cellStyle name="Comma 74 2" xfId="1070"/>
    <cellStyle name="Comma 75" xfId="1071"/>
    <cellStyle name="Comma 75 2" xfId="1072"/>
    <cellStyle name="Comma 76" xfId="1073"/>
    <cellStyle name="Comma 76 2" xfId="1074"/>
    <cellStyle name="Comma 77" xfId="1075"/>
    <cellStyle name="Comma 77 2" xfId="1076"/>
    <cellStyle name="Comma 78" xfId="1077"/>
    <cellStyle name="Comma 78 2" xfId="1078"/>
    <cellStyle name="Comma 79" xfId="1079"/>
    <cellStyle name="Comma 79 2" xfId="1080"/>
    <cellStyle name="Comma 8" xfId="1081"/>
    <cellStyle name="Comma 8 2" xfId="1082"/>
    <cellStyle name="Comma 80" xfId="1083"/>
    <cellStyle name="Comma 80 2" xfId="1084"/>
    <cellStyle name="Comma 81" xfId="1085"/>
    <cellStyle name="Comma 81 2" xfId="1086"/>
    <cellStyle name="Comma 82" xfId="1087"/>
    <cellStyle name="Comma 82 2" xfId="1088"/>
    <cellStyle name="Comma 83" xfId="1089"/>
    <cellStyle name="Comma 83 2" xfId="1090"/>
    <cellStyle name="Comma 84" xfId="1091"/>
    <cellStyle name="Comma 85" xfId="1092"/>
    <cellStyle name="Comma 86" xfId="1093"/>
    <cellStyle name="Comma 9" xfId="1094"/>
    <cellStyle name="Comma 9 2" xfId="1095"/>
    <cellStyle name="Comma0" xfId="1096"/>
    <cellStyle name="Comma0 2" xfId="1097"/>
    <cellStyle name="CreamCell" xfId="1098"/>
    <cellStyle name="CreamCell 2" xfId="1099"/>
    <cellStyle name="CreamCell 2 2" xfId="1100"/>
    <cellStyle name="CreamCell 2 3" xfId="1101"/>
    <cellStyle name="CreamCell 3" xfId="1102"/>
    <cellStyle name="CreamCell 4" xfId="1103"/>
    <cellStyle name="Currency" xfId="2380" builtinId="4"/>
    <cellStyle name="Currency [0]" xfId="2" builtinId="7"/>
    <cellStyle name="Currency [0] 2" xfId="422"/>
    <cellStyle name="Currency [0] 2 2" xfId="1104"/>
    <cellStyle name="Currency [0] 2 3" xfId="2348"/>
    <cellStyle name="Currency [0] 3" xfId="1105"/>
    <cellStyle name="Currency [0] 3 2" xfId="2379"/>
    <cellStyle name="Currency [0] 4" xfId="1106"/>
    <cellStyle name="Currency [2]" xfId="1107"/>
    <cellStyle name="Currency [3]" xfId="1108"/>
    <cellStyle name="Currency [3] 2" xfId="1109"/>
    <cellStyle name="Currency 11" xfId="1110"/>
    <cellStyle name="Currency 11 2" xfId="1111"/>
    <cellStyle name="Currency 2" xfId="83"/>
    <cellStyle name="Currency 2 2" xfId="1112"/>
    <cellStyle name="Currency 2 2 2" xfId="1113"/>
    <cellStyle name="Currency 2 2 2 2" xfId="1114"/>
    <cellStyle name="Currency 2 2 3" xfId="1115"/>
    <cellStyle name="Currency 2 3" xfId="1116"/>
    <cellStyle name="Currency 2 4" xfId="1117"/>
    <cellStyle name="Currency 2 5" xfId="1118"/>
    <cellStyle name="Currency 3" xfId="1119"/>
    <cellStyle name="Currency 3 2" xfId="1120"/>
    <cellStyle name="Currency 30" xfId="1121"/>
    <cellStyle name="Currency 30 2" xfId="1122"/>
    <cellStyle name="Currency 31" xfId="1123"/>
    <cellStyle name="Currency 31 2" xfId="1124"/>
    <cellStyle name="Currency 32" xfId="1125"/>
    <cellStyle name="Currency 32 2" xfId="1126"/>
    <cellStyle name="Currency 33" xfId="1127"/>
    <cellStyle name="Currency 33 2" xfId="1128"/>
    <cellStyle name="Currency 34" xfId="1129"/>
    <cellStyle name="Currency 34 2" xfId="1130"/>
    <cellStyle name="Currency 35" xfId="1131"/>
    <cellStyle name="Currency 35 2" xfId="1132"/>
    <cellStyle name="Currency 36" xfId="1133"/>
    <cellStyle name="Currency 36 2" xfId="1134"/>
    <cellStyle name="Currency 37" xfId="1135"/>
    <cellStyle name="Currency 37 2" xfId="1136"/>
    <cellStyle name="Currency 38" xfId="1137"/>
    <cellStyle name="Currency 38 2" xfId="1138"/>
    <cellStyle name="Currency 39" xfId="1139"/>
    <cellStyle name="Currency 39 2" xfId="1140"/>
    <cellStyle name="Currency 4" xfId="1141"/>
    <cellStyle name="Currency 40" xfId="1142"/>
    <cellStyle name="Currency 40 2" xfId="1143"/>
    <cellStyle name="Currency 41" xfId="1144"/>
    <cellStyle name="Currency 41 2" xfId="1145"/>
    <cellStyle name="Currency 42" xfId="1146"/>
    <cellStyle name="Currency 42 2" xfId="1147"/>
    <cellStyle name="Currency 43" xfId="1148"/>
    <cellStyle name="Currency 43 2" xfId="1149"/>
    <cellStyle name="Currency 44" xfId="1150"/>
    <cellStyle name="Currency 44 2" xfId="1151"/>
    <cellStyle name="Currency 45" xfId="1152"/>
    <cellStyle name="Currency 45 2" xfId="1153"/>
    <cellStyle name="Currency 46" xfId="1154"/>
    <cellStyle name="Currency 46 2" xfId="1155"/>
    <cellStyle name="Currency 47" xfId="1156"/>
    <cellStyle name="Currency 47 2" xfId="1157"/>
    <cellStyle name="Currency 48" xfId="1158"/>
    <cellStyle name="Currency 48 2" xfId="1159"/>
    <cellStyle name="Currency 49" xfId="1160"/>
    <cellStyle name="Currency 49 2" xfId="1161"/>
    <cellStyle name="Currency 50" xfId="1162"/>
    <cellStyle name="Currency 50 2" xfId="1163"/>
    <cellStyle name="Currency 51" xfId="1164"/>
    <cellStyle name="Currency 51 2" xfId="1165"/>
    <cellStyle name="Currency 52" xfId="1166"/>
    <cellStyle name="Currency 52 2" xfId="1167"/>
    <cellStyle name="Currency 53" xfId="1168"/>
    <cellStyle name="Currency 53 2" xfId="1169"/>
    <cellStyle name="Currency 54" xfId="1170"/>
    <cellStyle name="Currency 54 2" xfId="1171"/>
    <cellStyle name="Currency 55" xfId="1172"/>
    <cellStyle name="Currency 55 2" xfId="1173"/>
    <cellStyle name="Currency 56" xfId="1174"/>
    <cellStyle name="Currency 56 2" xfId="1175"/>
    <cellStyle name="Currency 57" xfId="1176"/>
    <cellStyle name="Currency 57 2" xfId="1177"/>
    <cellStyle name="Currency 58" xfId="1178"/>
    <cellStyle name="Currency 58 2" xfId="1179"/>
    <cellStyle name="Currency 59" xfId="1180"/>
    <cellStyle name="Currency 59 2" xfId="1181"/>
    <cellStyle name="Currency 60" xfId="1182"/>
    <cellStyle name="Currency 60 2" xfId="1183"/>
    <cellStyle name="Currency 61" xfId="1184"/>
    <cellStyle name="Currency 61 2" xfId="1185"/>
    <cellStyle name="Currency 62" xfId="1186"/>
    <cellStyle name="Currency 62 2" xfId="1187"/>
    <cellStyle name="Currency 63" xfId="1188"/>
    <cellStyle name="Currency 63 2" xfId="1189"/>
    <cellStyle name="Currency 64" xfId="1190"/>
    <cellStyle name="Currency 64 2" xfId="1191"/>
    <cellStyle name="Currency 65" xfId="1192"/>
    <cellStyle name="Currency 65 2" xfId="1193"/>
    <cellStyle name="Currency 66" xfId="1194"/>
    <cellStyle name="Currency 66 2" xfId="1195"/>
    <cellStyle name="Currency 67" xfId="1196"/>
    <cellStyle name="Currency 67 2" xfId="1197"/>
    <cellStyle name="Currency 68" xfId="1198"/>
    <cellStyle name="Currency 68 2" xfId="1199"/>
    <cellStyle name="Currency 69" xfId="1200"/>
    <cellStyle name="Currency 69 2" xfId="1201"/>
    <cellStyle name="Currency 70" xfId="1202"/>
    <cellStyle name="Currency 70 2" xfId="1203"/>
    <cellStyle name="Currency 71" xfId="1204"/>
    <cellStyle name="Currency 71 2" xfId="1205"/>
    <cellStyle name="Currency 72" xfId="1206"/>
    <cellStyle name="Currency 72 2" xfId="1207"/>
    <cellStyle name="Currency 73" xfId="1208"/>
    <cellStyle name="Currency 73 2" xfId="1209"/>
    <cellStyle name="Currency 74" xfId="1210"/>
    <cellStyle name="Currency 74 2" xfId="1211"/>
    <cellStyle name="Currency 75" xfId="1212"/>
    <cellStyle name="Currency 75 2" xfId="1213"/>
    <cellStyle name="Currency0" xfId="1214"/>
    <cellStyle name="Currency0 2" xfId="1215"/>
    <cellStyle name="Date" xfId="1216"/>
    <cellStyle name="Date 2" xfId="1217"/>
    <cellStyle name="DetailIndented" xfId="1218"/>
    <cellStyle name="DetailIndented 2" xfId="1219"/>
    <cellStyle name="DetailTotalNumber" xfId="1220"/>
    <cellStyle name="DetailTotalNumber 2" xfId="1221"/>
    <cellStyle name="DetailTotalRate" xfId="1222"/>
    <cellStyle name="Emphasis 1" xfId="84"/>
    <cellStyle name="Emphasis 1 2" xfId="1223"/>
    <cellStyle name="Emphasis 2" xfId="85"/>
    <cellStyle name="Emphasis 2 2" xfId="1224"/>
    <cellStyle name="Emphasis 3" xfId="86"/>
    <cellStyle name="Escalation" xfId="1225"/>
    <cellStyle name="Escalation 2" xfId="1226"/>
    <cellStyle name="Explanatory Text 2" xfId="87"/>
    <cellStyle name="Explanatory Text 3" xfId="1227"/>
    <cellStyle name="F2" xfId="1228"/>
    <cellStyle name="F3" xfId="1229"/>
    <cellStyle name="F4" xfId="1230"/>
    <cellStyle name="F5" xfId="1231"/>
    <cellStyle name="F6" xfId="1232"/>
    <cellStyle name="F7" xfId="1233"/>
    <cellStyle name="F8" xfId="1234"/>
    <cellStyle name="Fixed" xfId="1235"/>
    <cellStyle name="Fixed 2" xfId="1236"/>
    <cellStyle name="Good 2" xfId="88"/>
    <cellStyle name="Good 3" xfId="1237"/>
    <cellStyle name="GrandTotalNumber" xfId="1238"/>
    <cellStyle name="GrandTotalNumber 2" xfId="1239"/>
    <cellStyle name="GrandTotalNumber 2 2" xfId="1240"/>
    <cellStyle name="GrandTotalNumber 3" xfId="1241"/>
    <cellStyle name="GrandTotalRate" xfId="1242"/>
    <cellStyle name="GrandTotalRate 2" xfId="1243"/>
    <cellStyle name="Header" xfId="1244"/>
    <cellStyle name="Heading 1 2" xfId="89"/>
    <cellStyle name="Heading 1 3" xfId="1245"/>
    <cellStyle name="Heading 1 4" xfId="1246"/>
    <cellStyle name="Heading 2 2" xfId="90"/>
    <cellStyle name="Heading 2 3" xfId="1247"/>
    <cellStyle name="Heading 2 4" xfId="1248"/>
    <cellStyle name="Heading 3 2" xfId="91"/>
    <cellStyle name="Heading 3 3" xfId="1249"/>
    <cellStyle name="Heading 4 2" xfId="92"/>
    <cellStyle name="Heading 4 3" xfId="1250"/>
    <cellStyle name="HEADING1" xfId="1251"/>
    <cellStyle name="HEADING2" xfId="1252"/>
    <cellStyle name="Hidden" xfId="1253"/>
    <cellStyle name="Hidden 2" xfId="1254"/>
    <cellStyle name="Hyperlink" xfId="423" builtinId="8"/>
    <cellStyle name="Hyperlink 2" xfId="1255"/>
    <cellStyle name="Hyperlink 2 2" xfId="1256"/>
    <cellStyle name="Hyperlink 2 2 2" xfId="1257"/>
    <cellStyle name="Hyperlink 2 3" xfId="1258"/>
    <cellStyle name="Hyperlink 2 3 2" xfId="1259"/>
    <cellStyle name="Hyperlink 2 4" xfId="1260"/>
    <cellStyle name="Hyperlink 2 5" xfId="1261"/>
    <cellStyle name="Hyperlink 3" xfId="1262"/>
    <cellStyle name="Hyperlink 4" xfId="1263"/>
    <cellStyle name="Hyperlink 4 2" xfId="1264"/>
    <cellStyle name="Hyperlink 5" xfId="1265"/>
    <cellStyle name="Hyperlink 5 2" xfId="1266"/>
    <cellStyle name="Hyperlink 6" xfId="1267"/>
    <cellStyle name="Hyperlink 7" xfId="1268"/>
    <cellStyle name="Input 2" xfId="93"/>
    <cellStyle name="Input 2 2" xfId="1269"/>
    <cellStyle name="Input 2 2 2" xfId="1270"/>
    <cellStyle name="Input 3" xfId="1271"/>
    <cellStyle name="Input 4" xfId="1272"/>
    <cellStyle name="Input 5" xfId="1273"/>
    <cellStyle name="Input 6" xfId="1274"/>
    <cellStyle name="Italics" xfId="1275"/>
    <cellStyle name="Linked Cell 2" xfId="94"/>
    <cellStyle name="Linked Cell 3" xfId="1276"/>
    <cellStyle name="m/d/yy" xfId="1277"/>
    <cellStyle name="Month" xfId="1278"/>
    <cellStyle name="Month 2" xfId="1279"/>
    <cellStyle name="Month 2 2" xfId="1280"/>
    <cellStyle name="Month 3" xfId="1281"/>
    <cellStyle name="Month 4" xfId="1282"/>
    <cellStyle name="Month-long" xfId="1283"/>
    <cellStyle name="Month-long 2" xfId="1284"/>
    <cellStyle name="Month-short" xfId="1285"/>
    <cellStyle name="Month-short 2" xfId="1286"/>
    <cellStyle name="Mon-yr" xfId="1287"/>
    <cellStyle name="Neutral 2" xfId="95"/>
    <cellStyle name="Neutral 3" xfId="1288"/>
    <cellStyle name="Normal" xfId="0" builtinId="0"/>
    <cellStyle name="Normal - Style1" xfId="1289"/>
    <cellStyle name="Normal 10" xfId="7"/>
    <cellStyle name="Normal 10 10" xfId="1290"/>
    <cellStyle name="Normal 10 10 2" xfId="1291"/>
    <cellStyle name="Normal 10 11" xfId="1292"/>
    <cellStyle name="Normal 10 11 2" xfId="1293"/>
    <cellStyle name="Normal 10 12" xfId="1294"/>
    <cellStyle name="Normal 10 12 2" xfId="1295"/>
    <cellStyle name="Normal 10 13" xfId="1296"/>
    <cellStyle name="Normal 10 13 2" xfId="1297"/>
    <cellStyle name="Normal 10 14" xfId="1298"/>
    <cellStyle name="Normal 10 2" xfId="1299"/>
    <cellStyle name="Normal 10 2 2" xfId="1300"/>
    <cellStyle name="Normal 10 3" xfId="1301"/>
    <cellStyle name="Normal 10 3 2" xfId="1302"/>
    <cellStyle name="Normal 10 4" xfId="1303"/>
    <cellStyle name="Normal 10 4 2" xfId="1304"/>
    <cellStyle name="Normal 10 5" xfId="1305"/>
    <cellStyle name="Normal 10 5 2" xfId="1306"/>
    <cellStyle name="Normal 10 6" xfId="1307"/>
    <cellStyle name="Normal 10 6 2" xfId="1308"/>
    <cellStyle name="Normal 10 7" xfId="1309"/>
    <cellStyle name="Normal 10 7 2" xfId="1310"/>
    <cellStyle name="Normal 10 8" xfId="1311"/>
    <cellStyle name="Normal 10 8 2" xfId="1312"/>
    <cellStyle name="Normal 10 9" xfId="1313"/>
    <cellStyle name="Normal 10 9 2" xfId="1314"/>
    <cellStyle name="Normal 100" xfId="1315"/>
    <cellStyle name="Normal 101" xfId="1316"/>
    <cellStyle name="Normal 102" xfId="1317"/>
    <cellStyle name="Normal 103" xfId="2342"/>
    <cellStyle name="Normal 104" xfId="2343"/>
    <cellStyle name="Normal 11" xfId="1318"/>
    <cellStyle name="Normal 11 2" xfId="1319"/>
    <cellStyle name="Normal 11 3" xfId="1320"/>
    <cellStyle name="Normal 12" xfId="1321"/>
    <cellStyle name="Normal 12 10" xfId="1322"/>
    <cellStyle name="Normal 12 10 2" xfId="1323"/>
    <cellStyle name="Normal 12 11" xfId="1324"/>
    <cellStyle name="Normal 12 11 2" xfId="1325"/>
    <cellStyle name="Normal 12 12" xfId="1326"/>
    <cellStyle name="Normal 12 12 2" xfId="1327"/>
    <cellStyle name="Normal 12 13" xfId="1328"/>
    <cellStyle name="Normal 12 13 2" xfId="1329"/>
    <cellStyle name="Normal 12 14" xfId="1330"/>
    <cellStyle name="Normal 12 14 2" xfId="1331"/>
    <cellStyle name="Normal 12 15" xfId="1332"/>
    <cellStyle name="Normal 12 16" xfId="1333"/>
    <cellStyle name="Normal 12 2" xfId="1334"/>
    <cellStyle name="Normal 12 2 2" xfId="1335"/>
    <cellStyle name="Normal 12 3" xfId="1336"/>
    <cellStyle name="Normal 12 3 2" xfId="1337"/>
    <cellStyle name="Normal 12 4" xfId="1338"/>
    <cellStyle name="Normal 12 4 2" xfId="1339"/>
    <cellStyle name="Normal 12 5" xfId="1340"/>
    <cellStyle name="Normal 12 5 2" xfId="1341"/>
    <cellStyle name="Normal 12 6" xfId="1342"/>
    <cellStyle name="Normal 12 6 2" xfId="1343"/>
    <cellStyle name="Normal 12 7" xfId="1344"/>
    <cellStyle name="Normal 12 7 2" xfId="1345"/>
    <cellStyle name="Normal 12 8" xfId="1346"/>
    <cellStyle name="Normal 12 8 2" xfId="1347"/>
    <cellStyle name="Normal 12 9" xfId="1348"/>
    <cellStyle name="Normal 12 9 2" xfId="1349"/>
    <cellStyle name="Normal 13" xfId="1350"/>
    <cellStyle name="Normal 13 10" xfId="1351"/>
    <cellStyle name="Normal 13 10 2" xfId="1352"/>
    <cellStyle name="Normal 13 11" xfId="1353"/>
    <cellStyle name="Normal 13 11 2" xfId="1354"/>
    <cellStyle name="Normal 13 12" xfId="1355"/>
    <cellStyle name="Normal 13 12 2" xfId="1356"/>
    <cellStyle name="Normal 13 13" xfId="1357"/>
    <cellStyle name="Normal 13 13 2" xfId="1358"/>
    <cellStyle name="Normal 13 14" xfId="1359"/>
    <cellStyle name="Normal 13 2" xfId="1360"/>
    <cellStyle name="Normal 13 2 2" xfId="1361"/>
    <cellStyle name="Normal 13 3" xfId="1362"/>
    <cellStyle name="Normal 13 3 2" xfId="1363"/>
    <cellStyle name="Normal 13 4" xfId="1364"/>
    <cellStyle name="Normal 13 4 2" xfId="1365"/>
    <cellStyle name="Normal 13 5" xfId="1366"/>
    <cellStyle name="Normal 13 5 2" xfId="1367"/>
    <cellStyle name="Normal 13 6" xfId="1368"/>
    <cellStyle name="Normal 13 6 2" xfId="1369"/>
    <cellStyle name="Normal 13 7" xfId="1370"/>
    <cellStyle name="Normal 13 7 2" xfId="1371"/>
    <cellStyle name="Normal 13 8" xfId="1372"/>
    <cellStyle name="Normal 13 8 2" xfId="1373"/>
    <cellStyle name="Normal 13 9" xfId="1374"/>
    <cellStyle name="Normal 13 9 2" xfId="1375"/>
    <cellStyle name="Normal 14" xfId="96"/>
    <cellStyle name="Normal 14 2" xfId="1376"/>
    <cellStyle name="Normal 15" xfId="1377"/>
    <cellStyle name="Normal 15 2" xfId="1378"/>
    <cellStyle name="Normal 16" xfId="1379"/>
    <cellStyle name="Normal 16 10" xfId="1380"/>
    <cellStyle name="Normal 16 10 2" xfId="1381"/>
    <cellStyle name="Normal 16 11" xfId="1382"/>
    <cellStyle name="Normal 16 11 2" xfId="1383"/>
    <cellStyle name="Normal 16 12" xfId="1384"/>
    <cellStyle name="Normal 16 12 2" xfId="1385"/>
    <cellStyle name="Normal 16 13" xfId="1386"/>
    <cellStyle name="Normal 16 13 2" xfId="1387"/>
    <cellStyle name="Normal 16 14" xfId="1388"/>
    <cellStyle name="Normal 16 14 2" xfId="1389"/>
    <cellStyle name="Normal 16 15" xfId="1390"/>
    <cellStyle name="Normal 16 2" xfId="1391"/>
    <cellStyle name="Normal 16 2 2" xfId="1392"/>
    <cellStyle name="Normal 16 3" xfId="1393"/>
    <cellStyle name="Normal 16 3 2" xfId="1394"/>
    <cellStyle name="Normal 16 4" xfId="1395"/>
    <cellStyle name="Normal 16 4 2" xfId="1396"/>
    <cellStyle name="Normal 16 5" xfId="1397"/>
    <cellStyle name="Normal 16 5 2" xfId="1398"/>
    <cellStyle name="Normal 16 6" xfId="1399"/>
    <cellStyle name="Normal 16 6 2" xfId="1400"/>
    <cellStyle name="Normal 16 7" xfId="1401"/>
    <cellStyle name="Normal 16 7 2" xfId="1402"/>
    <cellStyle name="Normal 16 8" xfId="1403"/>
    <cellStyle name="Normal 16 8 2" xfId="1404"/>
    <cellStyle name="Normal 16 9" xfId="1405"/>
    <cellStyle name="Normal 16 9 2" xfId="1406"/>
    <cellStyle name="Normal 17" xfId="1407"/>
    <cellStyle name="Normal 17 2" xfId="1408"/>
    <cellStyle name="Normal 18" xfId="1409"/>
    <cellStyle name="Normal 18 2" xfId="1410"/>
    <cellStyle name="Normal 19" xfId="1411"/>
    <cellStyle name="Normal 19 10" xfId="1412"/>
    <cellStyle name="Normal 19 10 2" xfId="1413"/>
    <cellStyle name="Normal 19 10 3" xfId="1414"/>
    <cellStyle name="Normal 19 11" xfId="1415"/>
    <cellStyle name="Normal 19 11 2" xfId="1416"/>
    <cellStyle name="Normal 19 11 3" xfId="1417"/>
    <cellStyle name="Normal 19 12" xfId="1418"/>
    <cellStyle name="Normal 19 12 2" xfId="1419"/>
    <cellStyle name="Normal 19 12 3" xfId="1420"/>
    <cellStyle name="Normal 19 13" xfId="1421"/>
    <cellStyle name="Normal 19 13 2" xfId="1422"/>
    <cellStyle name="Normal 19 13 3" xfId="1423"/>
    <cellStyle name="Normal 19 14" xfId="1424"/>
    <cellStyle name="Normal 19 2" xfId="1425"/>
    <cellStyle name="Normal 19 2 2" xfId="1426"/>
    <cellStyle name="Normal 19 2 3" xfId="1427"/>
    <cellStyle name="Normal 19 3" xfId="1428"/>
    <cellStyle name="Normal 19 3 2" xfId="1429"/>
    <cellStyle name="Normal 19 3 3" xfId="1430"/>
    <cellStyle name="Normal 19 4" xfId="1431"/>
    <cellStyle name="Normal 19 4 2" xfId="1432"/>
    <cellStyle name="Normal 19 4 3" xfId="1433"/>
    <cellStyle name="Normal 19 5" xfId="1434"/>
    <cellStyle name="Normal 19 5 2" xfId="1435"/>
    <cellStyle name="Normal 19 5 3" xfId="1436"/>
    <cellStyle name="Normal 19 6" xfId="1437"/>
    <cellStyle name="Normal 19 6 2" xfId="1438"/>
    <cellStyle name="Normal 19 6 3" xfId="1439"/>
    <cellStyle name="Normal 19 7" xfId="1440"/>
    <cellStyle name="Normal 19 7 2" xfId="1441"/>
    <cellStyle name="Normal 19 7 3" xfId="1442"/>
    <cellStyle name="Normal 19 8" xfId="1443"/>
    <cellStyle name="Normal 19 8 2" xfId="1444"/>
    <cellStyle name="Normal 19 8 3" xfId="1445"/>
    <cellStyle name="Normal 19 9" xfId="1446"/>
    <cellStyle name="Normal 19 9 2" xfId="1447"/>
    <cellStyle name="Normal 19 9 3" xfId="1448"/>
    <cellStyle name="Normal 2" xfId="4"/>
    <cellStyle name="Normal 2 10" xfId="97"/>
    <cellStyle name="Normal 2 10 2" xfId="1449"/>
    <cellStyle name="Normal 2 10 3" xfId="1450"/>
    <cellStyle name="Normal 2 11" xfId="98"/>
    <cellStyle name="Normal 2 11 2" xfId="1451"/>
    <cellStyle name="Normal 2 11 3" xfId="1452"/>
    <cellStyle name="Normal 2 12" xfId="1453"/>
    <cellStyle name="Normal 2 12 2" xfId="1454"/>
    <cellStyle name="Normal 2 12 3" xfId="1455"/>
    <cellStyle name="Normal 2 12 4" xfId="2378"/>
    <cellStyle name="Normal 2 13" xfId="1456"/>
    <cellStyle name="Normal 2 13 2" xfId="1457"/>
    <cellStyle name="Normal 2 13 3" xfId="1458"/>
    <cellStyle name="Normal 2 14" xfId="1459"/>
    <cellStyle name="Normal 2 14 2" xfId="1460"/>
    <cellStyle name="Normal 2 14 3" xfId="1461"/>
    <cellStyle name="Normal 2 15" xfId="1462"/>
    <cellStyle name="Normal 2 16" xfId="1463"/>
    <cellStyle name="Normal 2 17" xfId="1464"/>
    <cellStyle name="Normal 2 18" xfId="1465"/>
    <cellStyle name="Normal 2 19" xfId="1466"/>
    <cellStyle name="Normal 2 2" xfId="99"/>
    <cellStyle name="Normal 2 2 10" xfId="100"/>
    <cellStyle name="Normal 2 2 11" xfId="101"/>
    <cellStyle name="Normal 2 2 12" xfId="102"/>
    <cellStyle name="Normal 2 2 13" xfId="103"/>
    <cellStyle name="Normal 2 2 14" xfId="104"/>
    <cellStyle name="Normal 2 2 15" xfId="105"/>
    <cellStyle name="Normal 2 2 16" xfId="106"/>
    <cellStyle name="Normal 2 2 17" xfId="107"/>
    <cellStyle name="Normal 2 2 18" xfId="108"/>
    <cellStyle name="Normal 2 2 19" xfId="109"/>
    <cellStyle name="Normal 2 2 2" xfId="110"/>
    <cellStyle name="Normal 2 2 2 2" xfId="1467"/>
    <cellStyle name="Normal 2 2 20" xfId="111"/>
    <cellStyle name="Normal 2 2 21" xfId="112"/>
    <cellStyle name="Normal 2 2 22" xfId="113"/>
    <cellStyle name="Normal 2 2 23" xfId="114"/>
    <cellStyle name="Normal 2 2 24" xfId="1468"/>
    <cellStyle name="Normal 2 2 25" xfId="1469"/>
    <cellStyle name="Normal 2 2 3" xfId="115"/>
    <cellStyle name="Normal 2 2 4" xfId="116"/>
    <cellStyle name="Normal 2 2 5" xfId="117"/>
    <cellStyle name="Normal 2 2 6" xfId="118"/>
    <cellStyle name="Normal 2 2 7" xfId="119"/>
    <cellStyle name="Normal 2 2 8" xfId="120"/>
    <cellStyle name="Normal 2 2 9" xfId="121"/>
    <cellStyle name="Normal 2 2_15 Yr Phone Poles" xfId="122"/>
    <cellStyle name="Normal 2 20" xfId="2349"/>
    <cellStyle name="Normal 2 3" xfId="123"/>
    <cellStyle name="Normal 2 3 2" xfId="1470"/>
    <cellStyle name="Normal 2 3 2 2" xfId="1471"/>
    <cellStyle name="Normal 2 3 2 3" xfId="1472"/>
    <cellStyle name="Normal 2 3 2 4" xfId="1473"/>
    <cellStyle name="Normal 2 3 3" xfId="1474"/>
    <cellStyle name="Normal 2 3 4" xfId="1475"/>
    <cellStyle name="Normal 2 3 5" xfId="1476"/>
    <cellStyle name="Normal 2 3 6" xfId="1477"/>
    <cellStyle name="Normal 2 4" xfId="124"/>
    <cellStyle name="Normal 2 4 2" xfId="1478"/>
    <cellStyle name="Normal 2 4 3" xfId="1479"/>
    <cellStyle name="Normal 2 5" xfId="125"/>
    <cellStyle name="Normal 2 5 2" xfId="1480"/>
    <cellStyle name="Normal 2 5 2 2" xfId="1481"/>
    <cellStyle name="Normal 2 5 2 3" xfId="1482"/>
    <cellStyle name="Normal 2 5 2 4" xfId="1483"/>
    <cellStyle name="Normal 2 5 3" xfId="1484"/>
    <cellStyle name="Normal 2 5 4" xfId="1485"/>
    <cellStyle name="Normal 2 6" xfId="126"/>
    <cellStyle name="Normal 2 6 2" xfId="1486"/>
    <cellStyle name="Normal 2 6 3" xfId="1487"/>
    <cellStyle name="Normal 2 7" xfId="127"/>
    <cellStyle name="Normal 2 7 2" xfId="1488"/>
    <cellStyle name="Normal 2 7 3" xfId="1489"/>
    <cellStyle name="Normal 2 8" xfId="128"/>
    <cellStyle name="Normal 2 8 2" xfId="1490"/>
    <cellStyle name="Normal 2 8 3" xfId="1491"/>
    <cellStyle name="Normal 2 9" xfId="129"/>
    <cellStyle name="Normal 2 9 2" xfId="1492"/>
    <cellStyle name="Normal 2 9 3" xfId="1493"/>
    <cellStyle name="Normal 2_10TQ41 Repair Analysis" xfId="1494"/>
    <cellStyle name="Normal 20" xfId="1495"/>
    <cellStyle name="Normal 20 2" xfId="1496"/>
    <cellStyle name="Normal 21" xfId="130"/>
    <cellStyle name="Normal 21 2" xfId="1497"/>
    <cellStyle name="Normal 21 3" xfId="1498"/>
    <cellStyle name="Normal 22" xfId="1499"/>
    <cellStyle name="Normal 22 2" xfId="1500"/>
    <cellStyle name="Normal 23" xfId="1501"/>
    <cellStyle name="Normal 23 2" xfId="1502"/>
    <cellStyle name="Normal 24" xfId="1503"/>
    <cellStyle name="Normal 24 2" xfId="1504"/>
    <cellStyle name="Normal 25" xfId="1505"/>
    <cellStyle name="Normal 26" xfId="1506"/>
    <cellStyle name="Normal 27" xfId="1507"/>
    <cellStyle name="Normal 28" xfId="131"/>
    <cellStyle name="Normal 28 2" xfId="1508"/>
    <cellStyle name="Normal 29" xfId="132"/>
    <cellStyle name="Normal 29 2" xfId="1509"/>
    <cellStyle name="Normal 3" xfId="133"/>
    <cellStyle name="Normal 3 2" xfId="134"/>
    <cellStyle name="Normal 3 2 2" xfId="135"/>
    <cellStyle name="Normal 3 2 2 2" xfId="1510"/>
    <cellStyle name="Normal 3 2 3" xfId="136"/>
    <cellStyle name="Normal 3 2 3 2" xfId="1511"/>
    <cellStyle name="Normal 3 2 4" xfId="137"/>
    <cellStyle name="Normal 3 2 4 2" xfId="1512"/>
    <cellStyle name="Normal 3 2 4 3" xfId="1513"/>
    <cellStyle name="Normal 3 2 5" xfId="1514"/>
    <cellStyle name="Normal 3 2 5 2" xfId="1515"/>
    <cellStyle name="Normal 3 2 6" xfId="1516"/>
    <cellStyle name="Normal 3 3" xfId="138"/>
    <cellStyle name="Normal 3 3 2" xfId="139"/>
    <cellStyle name="Normal 3 3 2 2" xfId="1517"/>
    <cellStyle name="Normal 3 3 3" xfId="140"/>
    <cellStyle name="Normal 3 3 3 2" xfId="1518"/>
    <cellStyle name="Normal 3 3 4" xfId="141"/>
    <cellStyle name="Normal 3 3 5" xfId="1519"/>
    <cellStyle name="Normal 3 3 6" xfId="1520"/>
    <cellStyle name="Normal 3 4" xfId="142"/>
    <cellStyle name="Normal 3 4 2" xfId="1521"/>
    <cellStyle name="Normal 3 5" xfId="1522"/>
    <cellStyle name="Normal 3 6" xfId="1523"/>
    <cellStyle name="Normal 30" xfId="1524"/>
    <cellStyle name="Normal 30 2" xfId="1525"/>
    <cellStyle name="Normal 31" xfId="1526"/>
    <cellStyle name="Normal 31 2" xfId="1527"/>
    <cellStyle name="Normal 32" xfId="1528"/>
    <cellStyle name="Normal 32 2" xfId="1529"/>
    <cellStyle name="Normal 33" xfId="1530"/>
    <cellStyle name="Normal 33 2" xfId="1531"/>
    <cellStyle name="Normal 34" xfId="1532"/>
    <cellStyle name="Normal 34 2" xfId="1533"/>
    <cellStyle name="Normal 35" xfId="1534"/>
    <cellStyle name="Normal 35 2" xfId="1535"/>
    <cellStyle name="Normal 36" xfId="1536"/>
    <cellStyle name="Normal 36 2" xfId="1537"/>
    <cellStyle name="Normal 37" xfId="1538"/>
    <cellStyle name="Normal 37 2" xfId="1539"/>
    <cellStyle name="Normal 38" xfId="1540"/>
    <cellStyle name="Normal 38 2" xfId="1541"/>
    <cellStyle name="Normal 39" xfId="1542"/>
    <cellStyle name="Normal 39 2" xfId="1543"/>
    <cellStyle name="Normal 4" xfId="143"/>
    <cellStyle name="Normal 4 10" xfId="1544"/>
    <cellStyle name="Normal 4 10 2" xfId="1545"/>
    <cellStyle name="Normal 4 11" xfId="1546"/>
    <cellStyle name="Normal 4 11 2" xfId="1547"/>
    <cellStyle name="Normal 4 12" xfId="1548"/>
    <cellStyle name="Normal 4 12 2" xfId="1549"/>
    <cellStyle name="Normal 4 13" xfId="1550"/>
    <cellStyle name="Normal 4 13 2" xfId="1551"/>
    <cellStyle name="Normal 4 14" xfId="1552"/>
    <cellStyle name="Normal 4 2" xfId="1553"/>
    <cellStyle name="Normal 4 2 2" xfId="1554"/>
    <cellStyle name="Normal 4 2 3" xfId="1555"/>
    <cellStyle name="Normal 4 2 3 2" xfId="1556"/>
    <cellStyle name="Normal 4 2 4" xfId="1557"/>
    <cellStyle name="Normal 4 2 5" xfId="1558"/>
    <cellStyle name="Normal 4 3" xfId="1559"/>
    <cellStyle name="Normal 4 3 2" xfId="1560"/>
    <cellStyle name="Normal 4 4" xfId="1561"/>
    <cellStyle name="Normal 4 4 2" xfId="1562"/>
    <cellStyle name="Normal 4 5" xfId="1563"/>
    <cellStyle name="Normal 4 5 2" xfId="1564"/>
    <cellStyle name="Normal 4 6" xfId="1565"/>
    <cellStyle name="Normal 4 6 2" xfId="1566"/>
    <cellStyle name="Normal 4 7" xfId="1567"/>
    <cellStyle name="Normal 4 7 2" xfId="1568"/>
    <cellStyle name="Normal 4 8" xfId="1569"/>
    <cellStyle name="Normal 4 8 2" xfId="1570"/>
    <cellStyle name="Normal 4 9" xfId="1571"/>
    <cellStyle name="Normal 4 9 2" xfId="1572"/>
    <cellStyle name="Normal 40" xfId="1573"/>
    <cellStyle name="Normal 40 2" xfId="1574"/>
    <cellStyle name="Normal 41" xfId="1575"/>
    <cellStyle name="Normal 41 2" xfId="1576"/>
    <cellStyle name="Normal 42" xfId="1577"/>
    <cellStyle name="Normal 42 2" xfId="1578"/>
    <cellStyle name="Normal 43" xfId="1579"/>
    <cellStyle name="Normal 43 2" xfId="1580"/>
    <cellStyle name="Normal 44" xfId="1581"/>
    <cellStyle name="Normal 44 2" xfId="1582"/>
    <cellStyle name="Normal 45" xfId="1583"/>
    <cellStyle name="Normal 45 2" xfId="1584"/>
    <cellStyle name="Normal 46" xfId="1585"/>
    <cellStyle name="Normal 46 2" xfId="1586"/>
    <cellStyle name="Normal 47" xfId="1587"/>
    <cellStyle name="Normal 47 2" xfId="1588"/>
    <cellStyle name="Normal 47 6" xfId="1589"/>
    <cellStyle name="Normal 47 6 2" xfId="1590"/>
    <cellStyle name="Normal 48" xfId="1591"/>
    <cellStyle name="Normal 48 2" xfId="1592"/>
    <cellStyle name="Normal 49" xfId="1593"/>
    <cellStyle name="Normal 49 2" xfId="1594"/>
    <cellStyle name="Normal 5" xfId="144"/>
    <cellStyle name="Normal 5 10" xfId="1595"/>
    <cellStyle name="Normal 5 10 2" xfId="424"/>
    <cellStyle name="Normal 5 11" xfId="1596"/>
    <cellStyle name="Normal 5 11 2" xfId="1597"/>
    <cellStyle name="Normal 5 12" xfId="1598"/>
    <cellStyle name="Normal 5 12 2" xfId="1599"/>
    <cellStyle name="Normal 5 13" xfId="1600"/>
    <cellStyle name="Normal 5 13 2" xfId="1601"/>
    <cellStyle name="Normal 5 14" xfId="1602"/>
    <cellStyle name="Normal 5 14 2" xfId="1603"/>
    <cellStyle name="Normal 5 15" xfId="1604"/>
    <cellStyle name="Normal 5 16" xfId="1605"/>
    <cellStyle name="Normal 5 17" xfId="1606"/>
    <cellStyle name="Normal 5 2" xfId="1607"/>
    <cellStyle name="Normal 5 2 2" xfId="1608"/>
    <cellStyle name="Normal 5 3" xfId="1609"/>
    <cellStyle name="Normal 5 3 2" xfId="1610"/>
    <cellStyle name="Normal 5 4" xfId="1611"/>
    <cellStyle name="Normal 5 4 2" xfId="1612"/>
    <cellStyle name="Normal 5 5" xfId="1613"/>
    <cellStyle name="Normal 5 5 2" xfId="1614"/>
    <cellStyle name="Normal 5 6" xfId="1615"/>
    <cellStyle name="Normal 5 6 2" xfId="1616"/>
    <cellStyle name="Normal 5 7" xfId="1617"/>
    <cellStyle name="Normal 5 7 2" xfId="1618"/>
    <cellStyle name="Normal 5 8" xfId="1619"/>
    <cellStyle name="Normal 5 8 2" xfId="1620"/>
    <cellStyle name="Normal 5 9" xfId="1621"/>
    <cellStyle name="Normal 5 9 2" xfId="1622"/>
    <cellStyle name="Normal 50" xfId="1623"/>
    <cellStyle name="Normal 50 2" xfId="1624"/>
    <cellStyle name="Normal 51" xfId="1625"/>
    <cellStyle name="Normal 51 2" xfId="1626"/>
    <cellStyle name="Normal 52" xfId="1627"/>
    <cellStyle name="Normal 52 2" xfId="1628"/>
    <cellStyle name="Normal 53" xfId="1629"/>
    <cellStyle name="Normal 53 2" xfId="1630"/>
    <cellStyle name="Normal 54" xfId="1631"/>
    <cellStyle name="Normal 54 2" xfId="1632"/>
    <cellStyle name="Normal 55" xfId="1633"/>
    <cellStyle name="Normal 55 2" xfId="1634"/>
    <cellStyle name="Normal 56" xfId="1635"/>
    <cellStyle name="Normal 56 2" xfId="1636"/>
    <cellStyle name="Normal 57" xfId="1637"/>
    <cellStyle name="Normal 57 2" xfId="1638"/>
    <cellStyle name="Normal 58" xfId="1639"/>
    <cellStyle name="Normal 58 2" xfId="1640"/>
    <cellStyle name="Normal 59" xfId="1641"/>
    <cellStyle name="Normal 59 2" xfId="1642"/>
    <cellStyle name="Normal 6" xfId="145"/>
    <cellStyle name="Normal 6 10" xfId="1643"/>
    <cellStyle name="Normal 6 10 2" xfId="1644"/>
    <cellStyle name="Normal 6 11" xfId="1645"/>
    <cellStyle name="Normal 6 11 2" xfId="1646"/>
    <cellStyle name="Normal 6 12" xfId="1647"/>
    <cellStyle name="Normal 6 12 2" xfId="1648"/>
    <cellStyle name="Normal 6 13" xfId="1649"/>
    <cellStyle name="Normal 6 13 2" xfId="1650"/>
    <cellStyle name="Normal 6 14" xfId="1651"/>
    <cellStyle name="Normal 6 15" xfId="1652"/>
    <cellStyle name="Normal 6 2" xfId="1653"/>
    <cellStyle name="Normal 6 2 2" xfId="1654"/>
    <cellStyle name="Normal 6 2 3" xfId="1655"/>
    <cellStyle name="Normal 6 3" xfId="1656"/>
    <cellStyle name="Normal 6 3 2" xfId="1657"/>
    <cellStyle name="Normal 6 4" xfId="1658"/>
    <cellStyle name="Normal 6 4 2" xfId="1659"/>
    <cellStyle name="Normal 6 5" xfId="1660"/>
    <cellStyle name="Normal 6 5 2" xfId="1661"/>
    <cellStyle name="Normal 6 6" xfId="1662"/>
    <cellStyle name="Normal 6 6 2" xfId="1663"/>
    <cellStyle name="Normal 6 7" xfId="1664"/>
    <cellStyle name="Normal 6 7 2" xfId="1665"/>
    <cellStyle name="Normal 6 8" xfId="1666"/>
    <cellStyle name="Normal 6 8 2" xfId="1667"/>
    <cellStyle name="Normal 6 9" xfId="1668"/>
    <cellStyle name="Normal 6 9 2" xfId="1669"/>
    <cellStyle name="Normal 60" xfId="1670"/>
    <cellStyle name="Normal 60 2" xfId="1671"/>
    <cellStyle name="Normal 61" xfId="1672"/>
    <cellStyle name="Normal 61 2" xfId="1673"/>
    <cellStyle name="Normal 62" xfId="1674"/>
    <cellStyle name="Normal 62 2" xfId="1675"/>
    <cellStyle name="Normal 63" xfId="1676"/>
    <cellStyle name="Normal 63 2" xfId="1677"/>
    <cellStyle name="Normal 64" xfId="1678"/>
    <cellStyle name="Normal 64 2" xfId="1679"/>
    <cellStyle name="Normal 65" xfId="1680"/>
    <cellStyle name="Normal 65 2" xfId="1681"/>
    <cellStyle name="Normal 66" xfId="1682"/>
    <cellStyle name="Normal 66 2" xfId="1683"/>
    <cellStyle name="Normal 67" xfId="1684"/>
    <cellStyle name="Normal 67 2" xfId="1685"/>
    <cellStyle name="Normal 68" xfId="1686"/>
    <cellStyle name="Normal 68 2" xfId="1687"/>
    <cellStyle name="Normal 69" xfId="1688"/>
    <cellStyle name="Normal 69 2" xfId="1689"/>
    <cellStyle name="Normal 7" xfId="146"/>
    <cellStyle name="Normal 7 10" xfId="1690"/>
    <cellStyle name="Normal 7 10 2" xfId="1691"/>
    <cellStyle name="Normal 7 11" xfId="1692"/>
    <cellStyle name="Normal 7 11 2" xfId="1693"/>
    <cellStyle name="Normal 7 12" xfId="1694"/>
    <cellStyle name="Normal 7 12 2" xfId="1695"/>
    <cellStyle name="Normal 7 13" xfId="1696"/>
    <cellStyle name="Normal 7 13 2" xfId="1697"/>
    <cellStyle name="Normal 7 14" xfId="1698"/>
    <cellStyle name="Normal 7 15" xfId="1699"/>
    <cellStyle name="Normal 7 16" xfId="1700"/>
    <cellStyle name="Normal 7 17" xfId="1701"/>
    <cellStyle name="Normal 7 2" xfId="1702"/>
    <cellStyle name="Normal 7 2 2" xfId="1703"/>
    <cellStyle name="Normal 7 3" xfId="1704"/>
    <cellStyle name="Normal 7 3 2" xfId="1705"/>
    <cellStyle name="Normal 7 4" xfId="1706"/>
    <cellStyle name="Normal 7 4 2" xfId="1707"/>
    <cellStyle name="Normal 7 5" xfId="1708"/>
    <cellStyle name="Normal 7 5 2" xfId="1709"/>
    <cellStyle name="Normal 7 6" xfId="1710"/>
    <cellStyle name="Normal 7 6 2" xfId="1711"/>
    <cellStyle name="Normal 7 7" xfId="1712"/>
    <cellStyle name="Normal 7 7 2" xfId="1713"/>
    <cellStyle name="Normal 7 8" xfId="1714"/>
    <cellStyle name="Normal 7 8 2" xfId="1715"/>
    <cellStyle name="Normal 7 9" xfId="1716"/>
    <cellStyle name="Normal 7 9 2" xfId="1717"/>
    <cellStyle name="Normal 70" xfId="1718"/>
    <cellStyle name="Normal 70 2" xfId="1719"/>
    <cellStyle name="Normal 71" xfId="1720"/>
    <cellStyle name="Normal 71 2" xfId="1721"/>
    <cellStyle name="Normal 72" xfId="1722"/>
    <cellStyle name="Normal 72 2" xfId="1723"/>
    <cellStyle name="Normal 73" xfId="1724"/>
    <cellStyle name="Normal 73 2" xfId="1725"/>
    <cellStyle name="Normal 74" xfId="1726"/>
    <cellStyle name="Normal 74 2" xfId="1727"/>
    <cellStyle name="Normal 75" xfId="1728"/>
    <cellStyle name="Normal 75 2" xfId="1729"/>
    <cellStyle name="Normal 76" xfId="1730"/>
    <cellStyle name="Normal 76 2" xfId="1731"/>
    <cellStyle name="Normal 77" xfId="1732"/>
    <cellStyle name="Normal 77 2" xfId="1733"/>
    <cellStyle name="Normal 78" xfId="1734"/>
    <cellStyle name="Normal 78 2" xfId="1735"/>
    <cellStyle name="Normal 79" xfId="1736"/>
    <cellStyle name="Normal 79 2" xfId="1737"/>
    <cellStyle name="Normal 8" xfId="147"/>
    <cellStyle name="Normal 8 10" xfId="1738"/>
    <cellStyle name="Normal 8 10 2" xfId="1739"/>
    <cellStyle name="Normal 8 11" xfId="1740"/>
    <cellStyle name="Normal 8 11 2" xfId="1741"/>
    <cellStyle name="Normal 8 12" xfId="1742"/>
    <cellStyle name="Normal 8 12 2" xfId="1743"/>
    <cellStyle name="Normal 8 13" xfId="1744"/>
    <cellStyle name="Normal 8 13 2" xfId="1745"/>
    <cellStyle name="Normal 8 14" xfId="1746"/>
    <cellStyle name="Normal 8 15" xfId="1747"/>
    <cellStyle name="Normal 8 2" xfId="1748"/>
    <cellStyle name="Normal 8 2 2" xfId="1749"/>
    <cellStyle name="Normal 8 3" xfId="1750"/>
    <cellStyle name="Normal 8 3 2" xfId="1751"/>
    <cellStyle name="Normal 8 4" xfId="1752"/>
    <cellStyle name="Normal 8 4 2" xfId="1753"/>
    <cellStyle name="Normal 8 5" xfId="1754"/>
    <cellStyle name="Normal 8 5 2" xfId="1755"/>
    <cellStyle name="Normal 8 6" xfId="1756"/>
    <cellStyle name="Normal 8 6 2" xfId="1757"/>
    <cellStyle name="Normal 8 7" xfId="1758"/>
    <cellStyle name="Normal 8 7 2" xfId="1759"/>
    <cellStyle name="Normal 8 8" xfId="1760"/>
    <cellStyle name="Normal 8 8 2" xfId="1761"/>
    <cellStyle name="Normal 8 9" xfId="1762"/>
    <cellStyle name="Normal 8 9 2" xfId="1763"/>
    <cellStyle name="Normal 80" xfId="1764"/>
    <cellStyle name="Normal 80 2" xfId="1765"/>
    <cellStyle name="Normal 81" xfId="1766"/>
    <cellStyle name="Normal 81 2" xfId="1767"/>
    <cellStyle name="Normal 82" xfId="1768"/>
    <cellStyle name="Normal 82 2" xfId="1769"/>
    <cellStyle name="Normal 83" xfId="1770"/>
    <cellStyle name="Normal 83 2" xfId="1771"/>
    <cellStyle name="Normal 84" xfId="1772"/>
    <cellStyle name="Normal 84 2" xfId="1773"/>
    <cellStyle name="Normal 85" xfId="1774"/>
    <cellStyle name="Normal 85 2" xfId="1775"/>
    <cellStyle name="Normal 86" xfId="1776"/>
    <cellStyle name="Normal 86 2" xfId="1777"/>
    <cellStyle name="Normal 87" xfId="1778"/>
    <cellStyle name="Normal 87 2" xfId="1779"/>
    <cellStyle name="Normal 88" xfId="1780"/>
    <cellStyle name="Normal 88 2" xfId="1781"/>
    <cellStyle name="Normal 89" xfId="1782"/>
    <cellStyle name="Normal 89 2" xfId="1783"/>
    <cellStyle name="Normal 9" xfId="148"/>
    <cellStyle name="Normal 9 10" xfId="1784"/>
    <cellStyle name="Normal 9 10 2" xfId="1785"/>
    <cellStyle name="Normal 9 11" xfId="1786"/>
    <cellStyle name="Normal 9 11 2" xfId="1787"/>
    <cellStyle name="Normal 9 12" xfId="1788"/>
    <cellStyle name="Normal 9 12 2" xfId="1789"/>
    <cellStyle name="Normal 9 13" xfId="1790"/>
    <cellStyle name="Normal 9 13 2" xfId="1791"/>
    <cellStyle name="Normal 9 14" xfId="1792"/>
    <cellStyle name="Normal 9 14 2" xfId="1793"/>
    <cellStyle name="Normal 9 14 3" xfId="1794"/>
    <cellStyle name="Normal 9 15" xfId="1795"/>
    <cellStyle name="Normal 9 16" xfId="1796"/>
    <cellStyle name="Normal 9 2" xfId="1797"/>
    <cellStyle name="Normal 9 2 2" xfId="1798"/>
    <cellStyle name="Normal 9 3" xfId="1799"/>
    <cellStyle name="Normal 9 3 2" xfId="1800"/>
    <cellStyle name="Normal 9 4" xfId="1801"/>
    <cellStyle name="Normal 9 4 2" xfId="1802"/>
    <cellStyle name="Normal 9 5" xfId="1803"/>
    <cellStyle name="Normal 9 5 2" xfId="1804"/>
    <cellStyle name="Normal 9 6" xfId="1805"/>
    <cellStyle name="Normal 9 6 2" xfId="1806"/>
    <cellStyle name="Normal 9 7" xfId="1807"/>
    <cellStyle name="Normal 9 7 2" xfId="1808"/>
    <cellStyle name="Normal 9 8" xfId="1809"/>
    <cellStyle name="Normal 9 8 2" xfId="1810"/>
    <cellStyle name="Normal 9 9" xfId="1811"/>
    <cellStyle name="Normal 9 9 2" xfId="1812"/>
    <cellStyle name="Normal 90" xfId="1813"/>
    <cellStyle name="Normal 90 2" xfId="1814"/>
    <cellStyle name="Normal 91" xfId="1815"/>
    <cellStyle name="Normal 91 2" xfId="1816"/>
    <cellStyle name="Normal 92" xfId="1817"/>
    <cellStyle name="Normal 92 2" xfId="1818"/>
    <cellStyle name="Normal 93" xfId="1819"/>
    <cellStyle name="Normal 93 2" xfId="1820"/>
    <cellStyle name="Normal 94" xfId="1821"/>
    <cellStyle name="Normal 94 2" xfId="1822"/>
    <cellStyle name="Normal 94 3" xfId="1823"/>
    <cellStyle name="Normal 94 4" xfId="1824"/>
    <cellStyle name="Normal 95" xfId="1825"/>
    <cellStyle name="Normal 96" xfId="1826"/>
    <cellStyle name="Normal 97" xfId="1827"/>
    <cellStyle name="Normal 98" xfId="1828"/>
    <cellStyle name="Normal 99" xfId="1829"/>
    <cellStyle name="Note 2" xfId="149"/>
    <cellStyle name="Note 2 2" xfId="1830"/>
    <cellStyle name="Note 2 3" xfId="1831"/>
    <cellStyle name="Note 3" xfId="150"/>
    <cellStyle name="Note 3 2" xfId="1832"/>
    <cellStyle name="Note 3 3" xfId="1833"/>
    <cellStyle name="Note 4" xfId="1834"/>
    <cellStyle name="Note 4 2" xfId="1835"/>
    <cellStyle name="Note 5" xfId="1836"/>
    <cellStyle name="Note 5 2" xfId="1837"/>
    <cellStyle name="Note 6" xfId="1838"/>
    <cellStyle name="Note 7" xfId="1839"/>
    <cellStyle name="Number0DecimalStyle" xfId="1840"/>
    <cellStyle name="Number0DecimalStyle 2" xfId="1841"/>
    <cellStyle name="Number0DecimalStyle 3" xfId="1842"/>
    <cellStyle name="Number10DecimalStyle" xfId="1843"/>
    <cellStyle name="Number10DecimalStyle 2" xfId="1844"/>
    <cellStyle name="Number10DecimalStyle 3" xfId="1845"/>
    <cellStyle name="Number1DecimalStyle" xfId="1846"/>
    <cellStyle name="Number1DecimalStyle 2" xfId="1847"/>
    <cellStyle name="Number1DecimalStyle 3" xfId="1848"/>
    <cellStyle name="Number2DecimalStyle" xfId="1849"/>
    <cellStyle name="Number2DecimalStyle 2" xfId="1850"/>
    <cellStyle name="Number2DecimalStyle 3" xfId="1851"/>
    <cellStyle name="Number3DecimalStyle" xfId="1852"/>
    <cellStyle name="Number3DecimalStyle 2" xfId="1853"/>
    <cellStyle name="Number3DecimalStyle 3" xfId="1854"/>
    <cellStyle name="Number4DecimalStyle" xfId="1855"/>
    <cellStyle name="Number4DecimalStyle 2" xfId="1856"/>
    <cellStyle name="Number4DecimalStyle 3" xfId="1857"/>
    <cellStyle name="Number5DecimalStyle" xfId="1858"/>
    <cellStyle name="Number5DecimalStyle 2" xfId="1859"/>
    <cellStyle name="Number5DecimalStyle 3" xfId="1860"/>
    <cellStyle name="Number6DecimalStyle" xfId="1861"/>
    <cellStyle name="Number6DecimalStyle 2" xfId="1862"/>
    <cellStyle name="Number6DecimalStyle 3" xfId="1863"/>
    <cellStyle name="Number7DecimalStyle" xfId="1864"/>
    <cellStyle name="Number7DecimalStyle 2" xfId="1865"/>
    <cellStyle name="Number7DecimalStyle 3" xfId="1866"/>
    <cellStyle name="Number8DecimalStyle" xfId="1867"/>
    <cellStyle name="Number8DecimalStyle 2" xfId="1868"/>
    <cellStyle name="Number8DecimalStyle 3" xfId="1869"/>
    <cellStyle name="Number9DecimalStyle" xfId="1870"/>
    <cellStyle name="Number9DecimalStyle 2" xfId="1871"/>
    <cellStyle name="Number9DecimalStyle 3" xfId="1872"/>
    <cellStyle name="Outlined" xfId="1873"/>
    <cellStyle name="Outlined 2" xfId="1874"/>
    <cellStyle name="Outlined 2 2" xfId="1875"/>
    <cellStyle name="Outlined 3" xfId="1876"/>
    <cellStyle name="Outlined 4" xfId="1877"/>
    <cellStyle name="Output 2" xfId="151"/>
    <cellStyle name="Output 2 2" xfId="1878"/>
    <cellStyle name="Output 2 3" xfId="1879"/>
    <cellStyle name="Output 2 4" xfId="1880"/>
    <cellStyle name="Output 3" xfId="1881"/>
    <cellStyle name="Output 4" xfId="1882"/>
    <cellStyle name="Output 5" xfId="1883"/>
    <cellStyle name="Page Title" xfId="1884"/>
    <cellStyle name="Percent" xfId="3" builtinId="5"/>
    <cellStyle name="Percent [0]" xfId="1885"/>
    <cellStyle name="Percent [0] 2" xfId="1886"/>
    <cellStyle name="Percent [1]" xfId="1887"/>
    <cellStyle name="Percent [1] 2" xfId="1888"/>
    <cellStyle name="Percent [2]" xfId="1889"/>
    <cellStyle name="Percent [2] 2" xfId="1890"/>
    <cellStyle name="Percent 10" xfId="1891"/>
    <cellStyle name="Percent 11" xfId="1892"/>
    <cellStyle name="Percent 12" xfId="1893"/>
    <cellStyle name="Percent 2" xfId="5"/>
    <cellStyle name="Percent 2 10" xfId="152"/>
    <cellStyle name="Percent 2 11" xfId="153"/>
    <cellStyle name="Percent 2 12" xfId="154"/>
    <cellStyle name="Percent 2 13" xfId="155"/>
    <cellStyle name="Percent 2 14" xfId="156"/>
    <cellStyle name="Percent 2 15" xfId="157"/>
    <cellStyle name="Percent 2 16" xfId="158"/>
    <cellStyle name="Percent 2 17" xfId="159"/>
    <cellStyle name="Percent 2 18" xfId="160"/>
    <cellStyle name="Percent 2 19" xfId="161"/>
    <cellStyle name="Percent 2 2" xfId="162"/>
    <cellStyle name="Percent 2 2 2" xfId="1894"/>
    <cellStyle name="Percent 2 20" xfId="163"/>
    <cellStyle name="Percent 2 21" xfId="164"/>
    <cellStyle name="Percent 2 22" xfId="165"/>
    <cellStyle name="Percent 2 23" xfId="166"/>
    <cellStyle name="Percent 2 24" xfId="167"/>
    <cellStyle name="Percent 2 25" xfId="168"/>
    <cellStyle name="Percent 2 26" xfId="169"/>
    <cellStyle name="Percent 2 27" xfId="170"/>
    <cellStyle name="Percent 2 28" xfId="171"/>
    <cellStyle name="Percent 2 29" xfId="172"/>
    <cellStyle name="Percent 2 3" xfId="173"/>
    <cellStyle name="Percent 2 3 2" xfId="1895"/>
    <cellStyle name="Percent 2 30" xfId="174"/>
    <cellStyle name="Percent 2 31" xfId="175"/>
    <cellStyle name="Percent 2 32" xfId="176"/>
    <cellStyle name="Percent 2 33" xfId="177"/>
    <cellStyle name="Percent 2 34" xfId="178"/>
    <cellStyle name="Percent 2 35" xfId="1896"/>
    <cellStyle name="Percent 2 4" xfId="179"/>
    <cellStyle name="Percent 2 4 2" xfId="1897"/>
    <cellStyle name="Percent 2 5" xfId="180"/>
    <cellStyle name="Percent 2 5 2" xfId="1898"/>
    <cellStyle name="Percent 2 6" xfId="181"/>
    <cellStyle name="Percent 2 7" xfId="182"/>
    <cellStyle name="Percent 2 8" xfId="183"/>
    <cellStyle name="Percent 2 9" xfId="184"/>
    <cellStyle name="Percent 3" xfId="185"/>
    <cellStyle name="Percent 3 2" xfId="186"/>
    <cellStyle name="Percent 3 3" xfId="187"/>
    <cellStyle name="Percent 3 4" xfId="188"/>
    <cellStyle name="Percent 3 5" xfId="1899"/>
    <cellStyle name="Percent 3 6" xfId="1900"/>
    <cellStyle name="Percent 4" xfId="1901"/>
    <cellStyle name="Percent 4 2" xfId="189"/>
    <cellStyle name="Percent 4 3" xfId="190"/>
    <cellStyle name="Percent 4 4" xfId="191"/>
    <cellStyle name="Percent 4 5" xfId="1902"/>
    <cellStyle name="Percent 5" xfId="1903"/>
    <cellStyle name="Percent 5 2" xfId="1904"/>
    <cellStyle name="Percent 5 3" xfId="1905"/>
    <cellStyle name="Percent 6" xfId="1906"/>
    <cellStyle name="Percent 6 2" xfId="1907"/>
    <cellStyle name="Percent 6 2 2" xfId="1908"/>
    <cellStyle name="Percent 7" xfId="1909"/>
    <cellStyle name="Percent 7 2" xfId="1910"/>
    <cellStyle name="Percent 8" xfId="1911"/>
    <cellStyle name="Percent 8 2" xfId="1912"/>
    <cellStyle name="Percent 9" xfId="1913"/>
    <cellStyle name="Percent[1]" xfId="1914"/>
    <cellStyle name="Percent[1] 2" xfId="1915"/>
    <cellStyle name="Percent[1] 2 2" xfId="1916"/>
    <cellStyle name="Percent[1] 3" xfId="1917"/>
    <cellStyle name="Percent[1] 4" xfId="1918"/>
    <cellStyle name="Power Price" xfId="1919"/>
    <cellStyle name="Power Price 2" xfId="1920"/>
    <cellStyle name="Present Value" xfId="1921"/>
    <cellStyle name="Present Value 2" xfId="1922"/>
    <cellStyle name="PSChar" xfId="192"/>
    <cellStyle name="PSChar 2" xfId="193"/>
    <cellStyle name="PSChar 2 10" xfId="194"/>
    <cellStyle name="PSChar 2 11" xfId="195"/>
    <cellStyle name="PSChar 2 12" xfId="196"/>
    <cellStyle name="PSChar 2 13" xfId="197"/>
    <cellStyle name="PSChar 2 14" xfId="198"/>
    <cellStyle name="PSChar 2 15" xfId="199"/>
    <cellStyle name="PSChar 2 16" xfId="200"/>
    <cellStyle name="PSChar 2 17" xfId="201"/>
    <cellStyle name="PSChar 2 18" xfId="202"/>
    <cellStyle name="PSChar 2 19" xfId="203"/>
    <cellStyle name="PSChar 2 2" xfId="204"/>
    <cellStyle name="PSChar 2 20" xfId="205"/>
    <cellStyle name="PSChar 2 21" xfId="206"/>
    <cellStyle name="PSChar 2 22" xfId="207"/>
    <cellStyle name="PSChar 2 23" xfId="208"/>
    <cellStyle name="PSChar 2 24" xfId="209"/>
    <cellStyle name="PSChar 2 25" xfId="210"/>
    <cellStyle name="PSChar 2 26" xfId="211"/>
    <cellStyle name="PSChar 2 27" xfId="212"/>
    <cellStyle name="PSChar 2 28" xfId="213"/>
    <cellStyle name="PSChar 2 29" xfId="214"/>
    <cellStyle name="PSChar 2 3" xfId="215"/>
    <cellStyle name="PSChar 2 30" xfId="216"/>
    <cellStyle name="PSChar 2 4" xfId="217"/>
    <cellStyle name="PSChar 2 5" xfId="218"/>
    <cellStyle name="PSChar 2 6" xfId="219"/>
    <cellStyle name="PSChar 2 7" xfId="220"/>
    <cellStyle name="PSChar 2 8" xfId="221"/>
    <cellStyle name="PSChar 2 9" xfId="222"/>
    <cellStyle name="PSDate" xfId="223"/>
    <cellStyle name="PSDate 2" xfId="224"/>
    <cellStyle name="PSDate 2 10" xfId="225"/>
    <cellStyle name="PSDate 2 11" xfId="226"/>
    <cellStyle name="PSDate 2 12" xfId="227"/>
    <cellStyle name="PSDate 2 13" xfId="228"/>
    <cellStyle name="PSDate 2 14" xfId="229"/>
    <cellStyle name="PSDate 2 15" xfId="230"/>
    <cellStyle name="PSDate 2 16" xfId="231"/>
    <cellStyle name="PSDate 2 17" xfId="232"/>
    <cellStyle name="PSDate 2 18" xfId="233"/>
    <cellStyle name="PSDate 2 19" xfId="234"/>
    <cellStyle name="PSDate 2 2" xfId="235"/>
    <cellStyle name="PSDate 2 20" xfId="236"/>
    <cellStyle name="PSDate 2 21" xfId="237"/>
    <cellStyle name="PSDate 2 22" xfId="238"/>
    <cellStyle name="PSDate 2 23" xfId="239"/>
    <cellStyle name="PSDate 2 24" xfId="240"/>
    <cellStyle name="PSDate 2 25" xfId="241"/>
    <cellStyle name="PSDate 2 26" xfId="242"/>
    <cellStyle name="PSDate 2 27" xfId="243"/>
    <cellStyle name="PSDate 2 28" xfId="244"/>
    <cellStyle name="PSDate 2 29" xfId="245"/>
    <cellStyle name="PSDate 2 3" xfId="246"/>
    <cellStyle name="PSDate 2 30" xfId="247"/>
    <cellStyle name="PSDate 2 4" xfId="248"/>
    <cellStyle name="PSDate 2 5" xfId="249"/>
    <cellStyle name="PSDate 2 6" xfId="250"/>
    <cellStyle name="PSDate 2 7" xfId="251"/>
    <cellStyle name="PSDate 2 8" xfId="252"/>
    <cellStyle name="PSDate 2 9" xfId="253"/>
    <cellStyle name="PSDec" xfId="254"/>
    <cellStyle name="PSDec 2" xfId="255"/>
    <cellStyle name="PSDec 2 10" xfId="256"/>
    <cellStyle name="PSDec 2 11" xfId="257"/>
    <cellStyle name="PSDec 2 12" xfId="258"/>
    <cellStyle name="PSDec 2 13" xfId="259"/>
    <cellStyle name="PSDec 2 14" xfId="260"/>
    <cellStyle name="PSDec 2 15" xfId="261"/>
    <cellStyle name="PSDec 2 16" xfId="262"/>
    <cellStyle name="PSDec 2 17" xfId="263"/>
    <cellStyle name="PSDec 2 18" xfId="264"/>
    <cellStyle name="PSDec 2 19" xfId="265"/>
    <cellStyle name="PSDec 2 2" xfId="266"/>
    <cellStyle name="PSDec 2 20" xfId="267"/>
    <cellStyle name="PSDec 2 21" xfId="268"/>
    <cellStyle name="PSDec 2 22" xfId="269"/>
    <cellStyle name="PSDec 2 23" xfId="270"/>
    <cellStyle name="PSDec 2 24" xfId="271"/>
    <cellStyle name="PSDec 2 25" xfId="272"/>
    <cellStyle name="PSDec 2 26" xfId="273"/>
    <cellStyle name="PSDec 2 27" xfId="274"/>
    <cellStyle name="PSDec 2 28" xfId="275"/>
    <cellStyle name="PSDec 2 29" xfId="276"/>
    <cellStyle name="PSDec 2 3" xfId="277"/>
    <cellStyle name="PSDec 2 30" xfId="278"/>
    <cellStyle name="PSDec 2 4" xfId="279"/>
    <cellStyle name="PSDec 2 5" xfId="280"/>
    <cellStyle name="PSDec 2 6" xfId="281"/>
    <cellStyle name="PSDec 2 7" xfId="282"/>
    <cellStyle name="PSDec 2 8" xfId="283"/>
    <cellStyle name="PSDec 2 9" xfId="284"/>
    <cellStyle name="PSHeading" xfId="285"/>
    <cellStyle name="PSHeading 2" xfId="286"/>
    <cellStyle name="PSHeading 2 10" xfId="287"/>
    <cellStyle name="PSHeading 2 11" xfId="288"/>
    <cellStyle name="PSHeading 2 12" xfId="289"/>
    <cellStyle name="PSHeading 2 13" xfId="290"/>
    <cellStyle name="PSHeading 2 14" xfId="291"/>
    <cellStyle name="PSHeading 2 15" xfId="292"/>
    <cellStyle name="PSHeading 2 16" xfId="293"/>
    <cellStyle name="PSHeading 2 17" xfId="294"/>
    <cellStyle name="PSHeading 2 18" xfId="295"/>
    <cellStyle name="PSHeading 2 19" xfId="296"/>
    <cellStyle name="PSHeading 2 2" xfId="297"/>
    <cellStyle name="PSHeading 2 20" xfId="298"/>
    <cellStyle name="PSHeading 2 21" xfId="299"/>
    <cellStyle name="PSHeading 2 22" xfId="300"/>
    <cellStyle name="PSHeading 2 23" xfId="301"/>
    <cellStyle name="PSHeading 2 24" xfId="302"/>
    <cellStyle name="PSHeading 2 25" xfId="303"/>
    <cellStyle name="PSHeading 2 26" xfId="304"/>
    <cellStyle name="PSHeading 2 27" xfId="305"/>
    <cellStyle name="PSHeading 2 28" xfId="306"/>
    <cellStyle name="PSHeading 2 29" xfId="307"/>
    <cellStyle name="PSHeading 2 3" xfId="308"/>
    <cellStyle name="PSHeading 2 30" xfId="309"/>
    <cellStyle name="PSHeading 2 4" xfId="310"/>
    <cellStyle name="PSHeading 2 5" xfId="311"/>
    <cellStyle name="PSHeading 2 6" xfId="312"/>
    <cellStyle name="PSHeading 2 7" xfId="313"/>
    <cellStyle name="PSHeading 2 8" xfId="314"/>
    <cellStyle name="PSHeading 2 9" xfId="315"/>
    <cellStyle name="PSHeading 2_15 Yr Phone Poles" xfId="316"/>
    <cellStyle name="PSInt" xfId="317"/>
    <cellStyle name="PSInt 2" xfId="318"/>
    <cellStyle name="PSInt 2 10" xfId="319"/>
    <cellStyle name="PSInt 2 11" xfId="320"/>
    <cellStyle name="PSInt 2 12" xfId="321"/>
    <cellStyle name="PSInt 2 13" xfId="322"/>
    <cellStyle name="PSInt 2 14" xfId="323"/>
    <cellStyle name="PSInt 2 15" xfId="324"/>
    <cellStyle name="PSInt 2 16" xfId="325"/>
    <cellStyle name="PSInt 2 17" xfId="326"/>
    <cellStyle name="PSInt 2 18" xfId="327"/>
    <cellStyle name="PSInt 2 19" xfId="328"/>
    <cellStyle name="PSInt 2 2" xfId="329"/>
    <cellStyle name="PSInt 2 20" xfId="330"/>
    <cellStyle name="PSInt 2 21" xfId="331"/>
    <cellStyle name="PSInt 2 22" xfId="332"/>
    <cellStyle name="PSInt 2 23" xfId="333"/>
    <cellStyle name="PSInt 2 24" xfId="334"/>
    <cellStyle name="PSInt 2 25" xfId="335"/>
    <cellStyle name="PSInt 2 26" xfId="336"/>
    <cellStyle name="PSInt 2 27" xfId="337"/>
    <cellStyle name="PSInt 2 28" xfId="338"/>
    <cellStyle name="PSInt 2 29" xfId="339"/>
    <cellStyle name="PSInt 2 3" xfId="340"/>
    <cellStyle name="PSInt 2 30" xfId="341"/>
    <cellStyle name="PSInt 2 4" xfId="342"/>
    <cellStyle name="PSInt 2 5" xfId="343"/>
    <cellStyle name="PSInt 2 6" xfId="344"/>
    <cellStyle name="PSInt 2 7" xfId="345"/>
    <cellStyle name="PSInt 2 8" xfId="346"/>
    <cellStyle name="PSInt 2 9" xfId="347"/>
    <cellStyle name="PSSpacer" xfId="348"/>
    <cellStyle name="PSSpacer 2" xfId="349"/>
    <cellStyle name="PSSpacer 2 10" xfId="350"/>
    <cellStyle name="PSSpacer 2 11" xfId="351"/>
    <cellStyle name="PSSpacer 2 12" xfId="352"/>
    <cellStyle name="PSSpacer 2 13" xfId="353"/>
    <cellStyle name="PSSpacer 2 14" xfId="354"/>
    <cellStyle name="PSSpacer 2 15" xfId="355"/>
    <cellStyle name="PSSpacer 2 16" xfId="356"/>
    <cellStyle name="PSSpacer 2 17" xfId="357"/>
    <cellStyle name="PSSpacer 2 18" xfId="358"/>
    <cellStyle name="PSSpacer 2 19" xfId="359"/>
    <cellStyle name="PSSpacer 2 2" xfId="360"/>
    <cellStyle name="PSSpacer 2 20" xfId="361"/>
    <cellStyle name="PSSpacer 2 21" xfId="362"/>
    <cellStyle name="PSSpacer 2 22" xfId="363"/>
    <cellStyle name="PSSpacer 2 23" xfId="364"/>
    <cellStyle name="PSSpacer 2 24" xfId="365"/>
    <cellStyle name="PSSpacer 2 25" xfId="366"/>
    <cellStyle name="PSSpacer 2 26" xfId="367"/>
    <cellStyle name="PSSpacer 2 27" xfId="368"/>
    <cellStyle name="PSSpacer 2 28" xfId="369"/>
    <cellStyle name="PSSpacer 2 29" xfId="370"/>
    <cellStyle name="PSSpacer 2 3" xfId="371"/>
    <cellStyle name="PSSpacer 2 30" xfId="372"/>
    <cellStyle name="PSSpacer 2 4" xfId="373"/>
    <cellStyle name="PSSpacer 2 5" xfId="374"/>
    <cellStyle name="PSSpacer 2 6" xfId="375"/>
    <cellStyle name="PSSpacer 2 7" xfId="376"/>
    <cellStyle name="PSSpacer 2 8" xfId="377"/>
    <cellStyle name="PSSpacer 2 9" xfId="378"/>
    <cellStyle name="SAPBEXaggData" xfId="379"/>
    <cellStyle name="SAPBEXaggData 2" xfId="1923"/>
    <cellStyle name="SAPBEXaggData 2 2" xfId="1924"/>
    <cellStyle name="SAPBEXaggData 2 3" xfId="1925"/>
    <cellStyle name="SAPBEXaggData 3" xfId="1926"/>
    <cellStyle name="SAPBEXaggData 4" xfId="1927"/>
    <cellStyle name="SAPBEXaggData 4 2" xfId="1928"/>
    <cellStyle name="SAPBEXaggData 4 3" xfId="1929"/>
    <cellStyle name="SAPBEXaggData 4 4" xfId="1930"/>
    <cellStyle name="SAPBEXaggData 5" xfId="1931"/>
    <cellStyle name="SAPBEXaggData 5 2" xfId="1932"/>
    <cellStyle name="SAPBEXaggData 5 3" xfId="1933"/>
    <cellStyle name="SAPBEXaggData 6" xfId="1934"/>
    <cellStyle name="SAPBEXaggData 6 2" xfId="1935"/>
    <cellStyle name="SAPBEXaggData 6 3" xfId="1936"/>
    <cellStyle name="SAPBEXaggData 7" xfId="1937"/>
    <cellStyle name="SAPBEXaggData 8" xfId="1938"/>
    <cellStyle name="SAPBEXaggData 9" xfId="1939"/>
    <cellStyle name="SAPBEXaggDataEmph" xfId="380"/>
    <cellStyle name="SAPBEXaggDataEmph 2" xfId="1940"/>
    <cellStyle name="SAPBEXaggDataEmph 2 2" xfId="1941"/>
    <cellStyle name="SAPBEXaggDataEmph 3" xfId="1942"/>
    <cellStyle name="SAPBEXaggDataEmph 4" xfId="1943"/>
    <cellStyle name="SAPBEXaggDataEmph 5" xfId="1944"/>
    <cellStyle name="SAPBEXaggItem" xfId="381"/>
    <cellStyle name="SAPBEXaggItem 2" xfId="1945"/>
    <cellStyle name="SAPBEXaggItem 2 2" xfId="1946"/>
    <cellStyle name="SAPBEXaggItem 2 3" xfId="1947"/>
    <cellStyle name="SAPBEXaggItem 3" xfId="1948"/>
    <cellStyle name="SAPBEXaggItem 3 2" xfId="1949"/>
    <cellStyle name="SAPBEXaggItem 3 3" xfId="1950"/>
    <cellStyle name="SAPBEXaggItem 3 4" xfId="1951"/>
    <cellStyle name="SAPBEXaggItem 4" xfId="1952"/>
    <cellStyle name="SAPBEXaggItem 4 2" xfId="1953"/>
    <cellStyle name="SAPBEXaggItem 4 3" xfId="1954"/>
    <cellStyle name="SAPBEXaggItem 5" xfId="1955"/>
    <cellStyle name="SAPBEXaggItem 5 2" xfId="1956"/>
    <cellStyle name="SAPBEXaggItem 5 3" xfId="1957"/>
    <cellStyle name="SAPBEXaggItem 6" xfId="1958"/>
    <cellStyle name="SAPBEXaggItem 7" xfId="1959"/>
    <cellStyle name="SAPBEXaggItem 8" xfId="1960"/>
    <cellStyle name="SAPBEXaggItemX" xfId="382"/>
    <cellStyle name="SAPBEXaggItemX 2" xfId="1961"/>
    <cellStyle name="SAPBEXaggItemX 2 2" xfId="1962"/>
    <cellStyle name="SAPBEXaggItemX 2 3" xfId="1963"/>
    <cellStyle name="SAPBEXaggItemX 3" xfId="1964"/>
    <cellStyle name="SAPBEXaggItemX 4" xfId="1965"/>
    <cellStyle name="SAPBEXaggItemX 4 2" xfId="1966"/>
    <cellStyle name="SAPBEXaggItemX 4 3" xfId="1967"/>
    <cellStyle name="SAPBEXaggItemX 4 4" xfId="1968"/>
    <cellStyle name="SAPBEXaggItemX 5" xfId="1969"/>
    <cellStyle name="SAPBEXaggItemX 5 2" xfId="1970"/>
    <cellStyle name="SAPBEXaggItemX 5 3" xfId="1971"/>
    <cellStyle name="SAPBEXaggItemX 6" xfId="1972"/>
    <cellStyle name="SAPBEXaggItemX 6 2" xfId="1973"/>
    <cellStyle name="SAPBEXaggItemX 6 3" xfId="1974"/>
    <cellStyle name="SAPBEXaggItemX 7" xfId="1975"/>
    <cellStyle name="SAPBEXaggItemX 8" xfId="1976"/>
    <cellStyle name="SAPBEXaggItemX 9" xfId="1977"/>
    <cellStyle name="SAPBEXchaText" xfId="383"/>
    <cellStyle name="SAPBEXchaText 2" xfId="1978"/>
    <cellStyle name="SAPBEXchaText 2 2" xfId="1979"/>
    <cellStyle name="SAPBEXchaText 2 3" xfId="1980"/>
    <cellStyle name="SAPBEXchaText 2 4" xfId="1981"/>
    <cellStyle name="SAPBEXchaText 2 5" xfId="1982"/>
    <cellStyle name="SAPBEXchaText 3" xfId="1983"/>
    <cellStyle name="SAPBEXchaText 4" xfId="1984"/>
    <cellStyle name="SAPBEXchaText 4 2" xfId="1985"/>
    <cellStyle name="SAPBEXchaText 4 3" xfId="1986"/>
    <cellStyle name="SAPBEXchaText 4 4" xfId="1987"/>
    <cellStyle name="SAPBEXchaText 5" xfId="1988"/>
    <cellStyle name="SAPBEXchaText 5 2" xfId="1989"/>
    <cellStyle name="SAPBEXchaText 5 3" xfId="1990"/>
    <cellStyle name="SAPBEXchaText 6" xfId="1991"/>
    <cellStyle name="SAPBEXchaText 7" xfId="1992"/>
    <cellStyle name="SAPBEXchaText 8" xfId="1993"/>
    <cellStyle name="SAPBEXchaText 9" xfId="1994"/>
    <cellStyle name="SAPBEXexcBad7" xfId="384"/>
    <cellStyle name="SAPBEXexcBad7 2" xfId="1995"/>
    <cellStyle name="SAPBEXexcBad7 2 2" xfId="1996"/>
    <cellStyle name="SAPBEXexcBad7 3" xfId="1997"/>
    <cellStyle name="SAPBEXexcBad7 4" xfId="1998"/>
    <cellStyle name="SAPBEXexcBad7 5" xfId="1999"/>
    <cellStyle name="SAPBEXexcBad8" xfId="385"/>
    <cellStyle name="SAPBEXexcBad8 2" xfId="2000"/>
    <cellStyle name="SAPBEXexcBad8 2 2" xfId="2001"/>
    <cellStyle name="SAPBEXexcBad8 3" xfId="2002"/>
    <cellStyle name="SAPBEXexcBad8 4" xfId="2003"/>
    <cellStyle name="SAPBEXexcBad8 5" xfId="2004"/>
    <cellStyle name="SAPBEXexcBad9" xfId="386"/>
    <cellStyle name="SAPBEXexcBad9 2" xfId="2005"/>
    <cellStyle name="SAPBEXexcBad9 2 2" xfId="2006"/>
    <cellStyle name="SAPBEXexcBad9 3" xfId="2007"/>
    <cellStyle name="SAPBEXexcBad9 4" xfId="2008"/>
    <cellStyle name="SAPBEXexcBad9 5" xfId="2009"/>
    <cellStyle name="SAPBEXexcCritical4" xfId="387"/>
    <cellStyle name="SAPBEXexcCritical4 2" xfId="2010"/>
    <cellStyle name="SAPBEXexcCritical4 2 2" xfId="2011"/>
    <cellStyle name="SAPBEXexcCritical4 3" xfId="2012"/>
    <cellStyle name="SAPBEXexcCritical4 4" xfId="2013"/>
    <cellStyle name="SAPBEXexcCritical4 5" xfId="2014"/>
    <cellStyle name="SAPBEXexcCritical5" xfId="388"/>
    <cellStyle name="SAPBEXexcCritical5 2" xfId="2015"/>
    <cellStyle name="SAPBEXexcCritical5 2 2" xfId="2016"/>
    <cellStyle name="SAPBEXexcCritical5 3" xfId="2017"/>
    <cellStyle name="SAPBEXexcCritical5 4" xfId="2018"/>
    <cellStyle name="SAPBEXexcCritical5 5" xfId="2019"/>
    <cellStyle name="SAPBEXexcCritical6" xfId="389"/>
    <cellStyle name="SAPBEXexcCritical6 2" xfId="2020"/>
    <cellStyle name="SAPBEXexcCritical6 2 2" xfId="2021"/>
    <cellStyle name="SAPBEXexcCritical6 3" xfId="2022"/>
    <cellStyle name="SAPBEXexcCritical6 4" xfId="2023"/>
    <cellStyle name="SAPBEXexcCritical6 5" xfId="2024"/>
    <cellStyle name="SAPBEXexcGood1" xfId="390"/>
    <cellStyle name="SAPBEXexcGood1 2" xfId="2025"/>
    <cellStyle name="SAPBEXexcGood1 2 2" xfId="2026"/>
    <cellStyle name="SAPBEXexcGood1 3" xfId="2027"/>
    <cellStyle name="SAPBEXexcGood1 4" xfId="2028"/>
    <cellStyle name="SAPBEXexcGood1 5" xfId="2029"/>
    <cellStyle name="SAPBEXexcGood2" xfId="391"/>
    <cellStyle name="SAPBEXexcGood2 2" xfId="2030"/>
    <cellStyle name="SAPBEXexcGood2 2 2" xfId="2031"/>
    <cellStyle name="SAPBEXexcGood2 3" xfId="2032"/>
    <cellStyle name="SAPBEXexcGood2 4" xfId="2033"/>
    <cellStyle name="SAPBEXexcGood2 5" xfId="2034"/>
    <cellStyle name="SAPBEXexcGood3" xfId="392"/>
    <cellStyle name="SAPBEXexcGood3 2" xfId="2035"/>
    <cellStyle name="SAPBEXexcGood3 2 2" xfId="2036"/>
    <cellStyle name="SAPBEXexcGood3 3" xfId="2037"/>
    <cellStyle name="SAPBEXexcGood3 4" xfId="2038"/>
    <cellStyle name="SAPBEXexcGood3 5" xfId="2039"/>
    <cellStyle name="SAPBEXfilterDrill" xfId="393"/>
    <cellStyle name="SAPBEXfilterDrill 2" xfId="2040"/>
    <cellStyle name="SAPBEXfilterDrill 3" xfId="2041"/>
    <cellStyle name="SAPBEXfilterDrill 4" xfId="2042"/>
    <cellStyle name="SAPBEXfilterDrill 4 2" xfId="2043"/>
    <cellStyle name="SAPBEXfilterDrill 4 3" xfId="2044"/>
    <cellStyle name="SAPBEXfilterDrill 5" xfId="2045"/>
    <cellStyle name="SAPBEXfilterDrill 5 2" xfId="2046"/>
    <cellStyle name="SAPBEXfilterDrill 5 3" xfId="2047"/>
    <cellStyle name="SAPBEXfilterDrill 6" xfId="2048"/>
    <cellStyle name="SAPBEXfilterDrill 6 2" xfId="2049"/>
    <cellStyle name="SAPBEXfilterDrill 6 3" xfId="2050"/>
    <cellStyle name="SAPBEXfilterDrill 7" xfId="2051"/>
    <cellStyle name="SAPBEXfilterDrill 8" xfId="2052"/>
    <cellStyle name="SAPBEXfilterItem" xfId="394"/>
    <cellStyle name="SAPBEXfilterItem 2" xfId="2053"/>
    <cellStyle name="SAPBEXfilterItem 3" xfId="2054"/>
    <cellStyle name="SAPBEXfilterItem 4" xfId="2055"/>
    <cellStyle name="SAPBEXfilterItem 4 2" xfId="2056"/>
    <cellStyle name="SAPBEXfilterItem 5" xfId="2057"/>
    <cellStyle name="SAPBEXfilterItem 5 2" xfId="2058"/>
    <cellStyle name="SAPBEXfilterItem 6" xfId="2059"/>
    <cellStyle name="SAPBEXfilterItem 6 2" xfId="2060"/>
    <cellStyle name="SAPBEXfilterItem 7" xfId="2061"/>
    <cellStyle name="SAPBEXfilterItem 8" xfId="2062"/>
    <cellStyle name="SAPBEXfilterText" xfId="395"/>
    <cellStyle name="SAPBEXfilterText 2" xfId="2063"/>
    <cellStyle name="SAPBEXfilterText 2 2" xfId="2064"/>
    <cellStyle name="SAPBEXfilterText 3" xfId="2065"/>
    <cellStyle name="SAPBEXfilterText 4" xfId="2066"/>
    <cellStyle name="SAPBEXformats" xfId="396"/>
    <cellStyle name="SAPBEXformats 2" xfId="2067"/>
    <cellStyle name="SAPBEXformats 2 2" xfId="2068"/>
    <cellStyle name="SAPBEXformats 2 3" xfId="2069"/>
    <cellStyle name="SAPBEXformats 2 4" xfId="2070"/>
    <cellStyle name="SAPBEXformats 2 5" xfId="2071"/>
    <cellStyle name="SAPBEXformats 2 6" xfId="2072"/>
    <cellStyle name="SAPBEXformats 3" xfId="2073"/>
    <cellStyle name="SAPBEXformats 3 2" xfId="2074"/>
    <cellStyle name="SAPBEXformats 4" xfId="2075"/>
    <cellStyle name="SAPBEXformats 5" xfId="2076"/>
    <cellStyle name="SAPBEXformats 6" xfId="2077"/>
    <cellStyle name="SAPBEXheaderItem" xfId="397"/>
    <cellStyle name="SAPBEXheaderItem 2" xfId="2078"/>
    <cellStyle name="SAPBEXheaderItem 2 2" xfId="2079"/>
    <cellStyle name="SAPBEXheaderItem 2 3" xfId="2080"/>
    <cellStyle name="SAPBEXheaderItem 2 4" xfId="2081"/>
    <cellStyle name="SAPBEXheaderItem 2 5" xfId="2082"/>
    <cellStyle name="SAPBEXheaderItem 2 6" xfId="2083"/>
    <cellStyle name="SAPBEXheaderItem 2 7" xfId="2084"/>
    <cellStyle name="SAPBEXheaderItem 3" xfId="2085"/>
    <cellStyle name="SAPBEXheaderItem 4" xfId="2086"/>
    <cellStyle name="SAPBEXheaderItem 4 2" xfId="2087"/>
    <cellStyle name="SAPBEXheaderItem 4 3" xfId="2088"/>
    <cellStyle name="SAPBEXheaderItem 4 4" xfId="2089"/>
    <cellStyle name="SAPBEXheaderItem 5" xfId="2090"/>
    <cellStyle name="SAPBEXheaderItem 5 2" xfId="2091"/>
    <cellStyle name="SAPBEXheaderItem 5 3" xfId="2092"/>
    <cellStyle name="SAPBEXheaderItem 6" xfId="2093"/>
    <cellStyle name="SAPBEXheaderItem 7" xfId="2094"/>
    <cellStyle name="SAPBEXheaderItem 8" xfId="2095"/>
    <cellStyle name="SAPBEXheaderItem 9" xfId="2096"/>
    <cellStyle name="SAPBEXheaderText" xfId="398"/>
    <cellStyle name="SAPBEXheaderText 2" xfId="2097"/>
    <cellStyle name="SAPBEXheaderText 2 2" xfId="2098"/>
    <cellStyle name="SAPBEXheaderText 2 3" xfId="2099"/>
    <cellStyle name="SAPBEXheaderText 2 4" xfId="2100"/>
    <cellStyle name="SAPBEXheaderText 2 5" xfId="2101"/>
    <cellStyle name="SAPBEXheaderText 2 6" xfId="2102"/>
    <cellStyle name="SAPBEXheaderText 2 7" xfId="2103"/>
    <cellStyle name="SAPBEXheaderText 3" xfId="2104"/>
    <cellStyle name="SAPBEXheaderText 4" xfId="2105"/>
    <cellStyle name="SAPBEXheaderText 4 2" xfId="2106"/>
    <cellStyle name="SAPBEXheaderText 4 3" xfId="2107"/>
    <cellStyle name="SAPBEXheaderText 4 4" xfId="2108"/>
    <cellStyle name="SAPBEXheaderText 5" xfId="2109"/>
    <cellStyle name="SAPBEXheaderText 5 2" xfId="2110"/>
    <cellStyle name="SAPBEXheaderText 5 3" xfId="2111"/>
    <cellStyle name="SAPBEXheaderText 6" xfId="2112"/>
    <cellStyle name="SAPBEXheaderText 7" xfId="2113"/>
    <cellStyle name="SAPBEXheaderText 8" xfId="2114"/>
    <cellStyle name="SAPBEXheaderText 9" xfId="2115"/>
    <cellStyle name="SAPBEXHLevel0" xfId="399"/>
    <cellStyle name="SAPBEXHLevel0 2" xfId="2116"/>
    <cellStyle name="SAPBEXHLevel0 2 2" xfId="2117"/>
    <cellStyle name="SAPBEXHLevel0 2 3" xfId="2118"/>
    <cellStyle name="SAPBEXHLevel0 3" xfId="2119"/>
    <cellStyle name="SAPBEXHLevel0 4" xfId="2120"/>
    <cellStyle name="SAPBEXHLevel0 5" xfId="2121"/>
    <cellStyle name="SAPBEXHLevel0 6" xfId="2122"/>
    <cellStyle name="SAPBEXHLevel0 7" xfId="2123"/>
    <cellStyle name="SAPBEXHLevel0 8" xfId="2124"/>
    <cellStyle name="SAPBEXHLevel0X" xfId="400"/>
    <cellStyle name="SAPBEXHLevel0X 2" xfId="2125"/>
    <cellStyle name="SAPBEXHLevel0X 2 2" xfId="2126"/>
    <cellStyle name="SAPBEXHLevel0X 2 3" xfId="2127"/>
    <cellStyle name="SAPBEXHLevel0X 3" xfId="2128"/>
    <cellStyle name="SAPBEXHLevel0X 3 2" xfId="2129"/>
    <cellStyle name="SAPBEXHLevel0X 3 3" xfId="2130"/>
    <cellStyle name="SAPBEXHLevel0X 4" xfId="2131"/>
    <cellStyle name="SAPBEXHLevel0X 4 2" xfId="2132"/>
    <cellStyle name="SAPBEXHLevel0X 5" xfId="2133"/>
    <cellStyle name="SAPBEXHLevel0X 6" xfId="2134"/>
    <cellStyle name="SAPBEXHLevel0X 7" xfId="2135"/>
    <cellStyle name="SAPBEXHLevel1" xfId="401"/>
    <cellStyle name="SAPBEXHLevel1 2" xfId="2136"/>
    <cellStyle name="SAPBEXHLevel1 2 2" xfId="2137"/>
    <cellStyle name="SAPBEXHLevel1 2 3" xfId="2138"/>
    <cellStyle name="SAPBEXHLevel1 3" xfId="2139"/>
    <cellStyle name="SAPBEXHLevel1 4" xfId="2140"/>
    <cellStyle name="SAPBEXHLevel1 5" xfId="2141"/>
    <cellStyle name="SAPBEXHLevel1 6" xfId="2142"/>
    <cellStyle name="SAPBEXHLevel1 7" xfId="2143"/>
    <cellStyle name="SAPBEXHLevel1 8" xfId="2144"/>
    <cellStyle name="SAPBEXHLevel1X" xfId="402"/>
    <cellStyle name="SAPBEXHLevel1X 2" xfId="2145"/>
    <cellStyle name="SAPBEXHLevel1X 2 2" xfId="2146"/>
    <cellStyle name="SAPBEXHLevel1X 2 3" xfId="2147"/>
    <cellStyle name="SAPBEXHLevel1X 3" xfId="2148"/>
    <cellStyle name="SAPBEXHLevel1X 3 2" xfId="2149"/>
    <cellStyle name="SAPBEXHLevel1X 3 3" xfId="2150"/>
    <cellStyle name="SAPBEXHLevel1X 4" xfId="2151"/>
    <cellStyle name="SAPBEXHLevel1X 5" xfId="2152"/>
    <cellStyle name="SAPBEXHLevel1X 6" xfId="2153"/>
    <cellStyle name="SAPBEXHLevel2" xfId="403"/>
    <cellStyle name="SAPBEXHLevel2 2" xfId="2154"/>
    <cellStyle name="SAPBEXHLevel2 2 2" xfId="2155"/>
    <cellStyle name="SAPBEXHLevel2 2 3" xfId="2156"/>
    <cellStyle name="SAPBEXHLevel2 3" xfId="2157"/>
    <cellStyle name="SAPBEXHLevel2 3 2" xfId="2158"/>
    <cellStyle name="SAPBEXHLevel2 4" xfId="2159"/>
    <cellStyle name="SAPBEXHLevel2 5" xfId="2160"/>
    <cellStyle name="SAPBEXHLevel2 6" xfId="2161"/>
    <cellStyle name="SAPBEXHLevel2 7" xfId="2162"/>
    <cellStyle name="SAPBEXHLevel2 8" xfId="2163"/>
    <cellStyle name="SAPBEXHLevel2X" xfId="404"/>
    <cellStyle name="SAPBEXHLevel2X 2" xfId="2164"/>
    <cellStyle name="SAPBEXHLevel2X 2 2" xfId="2165"/>
    <cellStyle name="SAPBEXHLevel2X 2 3" xfId="2166"/>
    <cellStyle name="SAPBEXHLevel2X 3" xfId="2167"/>
    <cellStyle name="SAPBEXHLevel2X 3 2" xfId="2168"/>
    <cellStyle name="SAPBEXHLevel2X 3 3" xfId="2169"/>
    <cellStyle name="SAPBEXHLevel2X 4" xfId="2170"/>
    <cellStyle name="SAPBEXHLevel2X 5" xfId="2171"/>
    <cellStyle name="SAPBEXHLevel2X 6" xfId="2172"/>
    <cellStyle name="SAPBEXHLevel3" xfId="405"/>
    <cellStyle name="SAPBEXHLevel3 2" xfId="2173"/>
    <cellStyle name="SAPBEXHLevel3 2 2" xfId="2174"/>
    <cellStyle name="SAPBEXHLevel3 2 3" xfId="2175"/>
    <cellStyle name="SAPBEXHLevel3 3" xfId="2176"/>
    <cellStyle name="SAPBEXHLevel3 3 2" xfId="2177"/>
    <cellStyle name="SAPBEXHLevel3 4" xfId="2178"/>
    <cellStyle name="SAPBEXHLevel3 4 2" xfId="2179"/>
    <cellStyle name="SAPBEXHLevel3 5" xfId="2180"/>
    <cellStyle name="SAPBEXHLevel3 6" xfId="2181"/>
    <cellStyle name="SAPBEXHLevel3 7" xfId="2182"/>
    <cellStyle name="SAPBEXHLevel3 8" xfId="2183"/>
    <cellStyle name="SAPBEXHLevel3 9" xfId="2184"/>
    <cellStyle name="SAPBEXHLevel3X" xfId="406"/>
    <cellStyle name="SAPBEXHLevel3X 2" xfId="2185"/>
    <cellStyle name="SAPBEXHLevel3X 2 2" xfId="2186"/>
    <cellStyle name="SAPBEXHLevel3X 2 3" xfId="2187"/>
    <cellStyle name="SAPBEXHLevel3X 3" xfId="2188"/>
    <cellStyle name="SAPBEXHLevel3X 3 2" xfId="2189"/>
    <cellStyle name="SAPBEXHLevel3X 3 3" xfId="2190"/>
    <cellStyle name="SAPBEXHLevel3X 4" xfId="2191"/>
    <cellStyle name="SAPBEXHLevel3X 5" xfId="2192"/>
    <cellStyle name="SAPBEXHLevel3X 6" xfId="2193"/>
    <cellStyle name="SAPBEXinputData" xfId="407"/>
    <cellStyle name="SAPBEXinputData 2" xfId="2194"/>
    <cellStyle name="SAPBEXinputData 3" xfId="2195"/>
    <cellStyle name="SAPBEXinputData 4" xfId="2196"/>
    <cellStyle name="SAPBEXItemHeader" xfId="2197"/>
    <cellStyle name="SAPBEXItemHeader 2" xfId="2198"/>
    <cellStyle name="SAPBEXItemHeader 3" xfId="2199"/>
    <cellStyle name="SAPBEXresData" xfId="408"/>
    <cellStyle name="SAPBEXresData 2" xfId="2200"/>
    <cellStyle name="SAPBEXresData 2 2" xfId="2201"/>
    <cellStyle name="SAPBEXresData 3" xfId="2202"/>
    <cellStyle name="SAPBEXresData 4" xfId="2203"/>
    <cellStyle name="SAPBEXresData 5" xfId="2204"/>
    <cellStyle name="SAPBEXresDataEmph" xfId="409"/>
    <cellStyle name="SAPBEXresDataEmph 2" xfId="2205"/>
    <cellStyle name="SAPBEXresDataEmph 2 2" xfId="2206"/>
    <cellStyle name="SAPBEXresDataEmph 3" xfId="2207"/>
    <cellStyle name="SAPBEXresDataEmph 4" xfId="2208"/>
    <cellStyle name="SAPBEXresDataEmph 5" xfId="2209"/>
    <cellStyle name="SAPBEXresItem" xfId="410"/>
    <cellStyle name="SAPBEXresItem 2" xfId="2210"/>
    <cellStyle name="SAPBEXresItem 2 2" xfId="2211"/>
    <cellStyle name="SAPBEXresItem 3" xfId="2212"/>
    <cellStyle name="SAPBEXresItem 4" xfId="2213"/>
    <cellStyle name="SAPBEXresItem 5" xfId="2214"/>
    <cellStyle name="SAPBEXresItemX" xfId="411"/>
    <cellStyle name="SAPBEXresItemX 2" xfId="2215"/>
    <cellStyle name="SAPBEXresItemX 2 2" xfId="2216"/>
    <cellStyle name="SAPBEXresItemX 3" xfId="2217"/>
    <cellStyle name="SAPBEXresItemX 4" xfId="2218"/>
    <cellStyle name="SAPBEXresItemX 5" xfId="2219"/>
    <cellStyle name="SAPBEXstdData" xfId="412"/>
    <cellStyle name="SAPBEXstdData 2" xfId="2220"/>
    <cellStyle name="SAPBEXstdData 2 2" xfId="2221"/>
    <cellStyle name="SAPBEXstdData 2 3" xfId="2222"/>
    <cellStyle name="SAPBEXstdData 3" xfId="2223"/>
    <cellStyle name="SAPBEXstdData 4" xfId="2224"/>
    <cellStyle name="SAPBEXstdData 4 2" xfId="2225"/>
    <cellStyle name="SAPBEXstdData 4 3" xfId="2226"/>
    <cellStyle name="SAPBEXstdData 4 4" xfId="2227"/>
    <cellStyle name="SAPBEXstdData 5" xfId="2228"/>
    <cellStyle name="SAPBEXstdData 5 2" xfId="2229"/>
    <cellStyle name="SAPBEXstdData 6" xfId="2230"/>
    <cellStyle name="SAPBEXstdData 6 2" xfId="2231"/>
    <cellStyle name="SAPBEXstdData 6 3" xfId="2232"/>
    <cellStyle name="SAPBEXstdData 7" xfId="2233"/>
    <cellStyle name="SAPBEXstdData 7 2" xfId="2234"/>
    <cellStyle name="SAPBEXstdData 7 3" xfId="2235"/>
    <cellStyle name="SAPBEXstdData 8" xfId="2236"/>
    <cellStyle name="SAPBEXstdData 9" xfId="2237"/>
    <cellStyle name="SAPBEXstdDataEmph" xfId="413"/>
    <cellStyle name="SAPBEXstdDataEmph 2" xfId="2238"/>
    <cellStyle name="SAPBEXstdDataEmph 2 2" xfId="2239"/>
    <cellStyle name="SAPBEXstdDataEmph 3" xfId="2240"/>
    <cellStyle name="SAPBEXstdDataEmph 4" xfId="2241"/>
    <cellStyle name="SAPBEXstdDataEmph 5" xfId="2242"/>
    <cellStyle name="SAPBEXstdItem" xfId="414"/>
    <cellStyle name="SAPBEXstdItem 2" xfId="2243"/>
    <cellStyle name="SAPBEXstdItem 2 2" xfId="2244"/>
    <cellStyle name="SAPBEXstdItem 2 3" xfId="2245"/>
    <cellStyle name="SAPBEXstdItem 2 4" xfId="2246"/>
    <cellStyle name="SAPBEXstdItem 2 5" xfId="2247"/>
    <cellStyle name="SAPBEXstdItem 3" xfId="2248"/>
    <cellStyle name="SAPBEXstdItem 4" xfId="2249"/>
    <cellStyle name="SAPBEXstdItem 4 2" xfId="2250"/>
    <cellStyle name="SAPBEXstdItem 5" xfId="2251"/>
    <cellStyle name="SAPBEXstdItem 5 2" xfId="2252"/>
    <cellStyle name="SAPBEXstdItem 5 3" xfId="2253"/>
    <cellStyle name="SAPBEXstdItem 6" xfId="2254"/>
    <cellStyle name="SAPBEXstdItem 6 2" xfId="2255"/>
    <cellStyle name="SAPBEXstdItem 6 3" xfId="2256"/>
    <cellStyle name="SAPBEXstdItem 7" xfId="2257"/>
    <cellStyle name="SAPBEXstdItem 8" xfId="2258"/>
    <cellStyle name="SAPBEXstdItemX" xfId="415"/>
    <cellStyle name="SAPBEXstdItemX 2" xfId="2259"/>
    <cellStyle name="SAPBEXstdItemX 2 2" xfId="2260"/>
    <cellStyle name="SAPBEXstdItemX 2 2 2" xfId="2261"/>
    <cellStyle name="SAPBEXstdItemX 2 2 3" xfId="2262"/>
    <cellStyle name="SAPBEXstdItemX 3" xfId="2263"/>
    <cellStyle name="SAPBEXstdItemX 4" xfId="2264"/>
    <cellStyle name="SAPBEXstdItemX 5" xfId="2265"/>
    <cellStyle name="SAPBEXstdItemX 6" xfId="2266"/>
    <cellStyle name="SAPBEXstdItemX 7" xfId="2267"/>
    <cellStyle name="SAPBEXstdItemX 8" xfId="2268"/>
    <cellStyle name="SAPBEXstdItemX 9" xfId="2269"/>
    <cellStyle name="SAPBEXtitle" xfId="416"/>
    <cellStyle name="SAPBEXtitle 2" xfId="2270"/>
    <cellStyle name="SAPBEXtitle 2 2" xfId="2271"/>
    <cellStyle name="SAPBEXtitle 3" xfId="2272"/>
    <cellStyle name="SAPBEXtitle 4" xfId="2273"/>
    <cellStyle name="SAPBEXtitle 4 2" xfId="2274"/>
    <cellStyle name="SAPBEXtitle 5" xfId="2275"/>
    <cellStyle name="SAPBEXtitle 6" xfId="2276"/>
    <cellStyle name="SAPBEXtitle 7" xfId="2277"/>
    <cellStyle name="SAPBEXtitle 8" xfId="2278"/>
    <cellStyle name="SAPBEXtitle 9" xfId="2279"/>
    <cellStyle name="SAPBEXunassignedItem" xfId="2280"/>
    <cellStyle name="SAPBEXunassignedItem 2" xfId="2281"/>
    <cellStyle name="SAPBEXundefined" xfId="417"/>
    <cellStyle name="SAPBEXundefined 10" xfId="2282"/>
    <cellStyle name="SAPBEXundefined 2" xfId="2283"/>
    <cellStyle name="SAPBEXundefined 2 2" xfId="2284"/>
    <cellStyle name="SAPBEXundefined 2 3" xfId="2285"/>
    <cellStyle name="SAPBEXundefined 3" xfId="2286"/>
    <cellStyle name="SAPBEXundefined 4" xfId="2287"/>
    <cellStyle name="SAPBEXundefined 5" xfId="2288"/>
    <cellStyle name="SAPBEXundefined 6" xfId="2289"/>
    <cellStyle name="SAPBEXundefined 7" xfId="2290"/>
    <cellStyle name="SAPBEXundefined 8" xfId="2291"/>
    <cellStyle name="SAPBEXundefined 9" xfId="2292"/>
    <cellStyle name="SAPBorder" xfId="2350"/>
    <cellStyle name="SAPDataCell" xfId="2351"/>
    <cellStyle name="SAPDataTotalCell" xfId="2352"/>
    <cellStyle name="SAPDimensionCell" xfId="2353"/>
    <cellStyle name="SAPEditableDataCell" xfId="2354"/>
    <cellStyle name="SAPEditableDataTotalCell" xfId="2355"/>
    <cellStyle name="SAPEmphasized" xfId="2356"/>
    <cellStyle name="SAPEmphasizedTotal" xfId="2357"/>
    <cellStyle name="SAPExceptionLevel1" xfId="2358"/>
    <cellStyle name="SAPExceptionLevel2" xfId="2359"/>
    <cellStyle name="SAPExceptionLevel3" xfId="2360"/>
    <cellStyle name="SAPExceptionLevel4" xfId="2361"/>
    <cellStyle name="SAPExceptionLevel5" xfId="2362"/>
    <cellStyle name="SAPExceptionLevel6" xfId="2363"/>
    <cellStyle name="SAPExceptionLevel7" xfId="2364"/>
    <cellStyle name="SAPExceptionLevel8" xfId="2365"/>
    <cellStyle name="SAPExceptionLevel9" xfId="2366"/>
    <cellStyle name="SAPHierarchyCell0" xfId="2367"/>
    <cellStyle name="SAPHierarchyCell1" xfId="2368"/>
    <cellStyle name="SAPHierarchyCell2" xfId="2369"/>
    <cellStyle name="SAPHierarchyCell3" xfId="2370"/>
    <cellStyle name="SAPHierarchyCell4" xfId="2371"/>
    <cellStyle name="SAPLockedDataCell" xfId="2372"/>
    <cellStyle name="SAPLockedDataTotalCell" xfId="2373"/>
    <cellStyle name="SAPMemberCell" xfId="2374"/>
    <cellStyle name="SAPMemberTotalCell" xfId="2375"/>
    <cellStyle name="SAPReadonlyDataCell" xfId="2376"/>
    <cellStyle name="SAPReadonlyDataTotalCell" xfId="2377"/>
    <cellStyle name="Section Heading-Large" xfId="2293"/>
    <cellStyle name="Section Heading-Small" xfId="2294"/>
    <cellStyle name="SEM-BPS-data" xfId="2295"/>
    <cellStyle name="SEM-BPS-head" xfId="2296"/>
    <cellStyle name="SEM-BPS-headdata" xfId="2297"/>
    <cellStyle name="SEM-BPS-headkey" xfId="2298"/>
    <cellStyle name="SEM-BPS-input-on" xfId="2299"/>
    <cellStyle name="SEM-BPS-key" xfId="2300"/>
    <cellStyle name="Sheet Title" xfId="418"/>
    <cellStyle name="Style 1" xfId="2301"/>
    <cellStyle name="Style 1 2" xfId="2302"/>
    <cellStyle name="Style 1 2 2" xfId="2303"/>
    <cellStyle name="Style 1 3" xfId="2304"/>
    <cellStyle name="Style 1 4" xfId="2305"/>
    <cellStyle name="SubHeader" xfId="2306"/>
    <cellStyle name="SubTotalNumber" xfId="2307"/>
    <cellStyle name="SubTotalNumber 2" xfId="2308"/>
    <cellStyle name="SubTotalNumber 2 2" xfId="2309"/>
    <cellStyle name="SubTotalNumber 3" xfId="2310"/>
    <cellStyle name="SubTotalRate" xfId="2311"/>
    <cellStyle name="SubTotalRate 2" xfId="2312"/>
    <cellStyle name="TextNumber" xfId="2313"/>
    <cellStyle name="TextNumber 2" xfId="2314"/>
    <cellStyle name="TextNumber 3" xfId="2315"/>
    <cellStyle name="TextRate" xfId="2316"/>
    <cellStyle name="TextRate 2" xfId="2317"/>
    <cellStyle name="TextStyle" xfId="2318"/>
    <cellStyle name="TextStyle 2" xfId="2319"/>
    <cellStyle name="TextStyle 3" xfId="2320"/>
    <cellStyle name="Title 2" xfId="419"/>
    <cellStyle name="Title 3" xfId="2321"/>
    <cellStyle name="Total 2" xfId="420"/>
    <cellStyle name="Total 2 2" xfId="2322"/>
    <cellStyle name="Total 2 3" xfId="2323"/>
    <cellStyle name="Total 3" xfId="2324"/>
    <cellStyle name="Total 3 2" xfId="2325"/>
    <cellStyle name="Total 3 3" xfId="2326"/>
    <cellStyle name="Total 4" xfId="2327"/>
    <cellStyle name="Total 5" xfId="2328"/>
    <cellStyle name="TotalNumber" xfId="2329"/>
    <cellStyle name="TotalNumber 2" xfId="2330"/>
    <cellStyle name="TotalNumber 2 2" xfId="2331"/>
    <cellStyle name="TotalNumber 3" xfId="2332"/>
    <cellStyle name="TotalNumber 4" xfId="2333"/>
    <cellStyle name="TotalRate" xfId="2334"/>
    <cellStyle name="TotalRate 2" xfId="2335"/>
    <cellStyle name="TotalText" xfId="2336"/>
    <cellStyle name="TotalText 2" xfId="2337"/>
    <cellStyle name="UnitHeader" xfId="2338"/>
    <cellStyle name="Warning Text 2" xfId="421"/>
    <cellStyle name="Warning Text 3" xfId="2339"/>
    <cellStyle name="Year" xfId="2340"/>
    <cellStyle name="Year 2" xfId="2341"/>
  </cellStyles>
  <dxfs count="6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3" formatCode="_(* #,##0_);_(* \(#,##0\);_(* &quot;-&quot;_);_(@_)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460607</xdr:colOff>
      <xdr:row>39</xdr:row>
      <xdr:rowOff>41150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46618" cy="61593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0396JV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NF Expense 518"/>
      <sheetName val="TXSCHD Download"/>
      <sheetName val="A194"/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TP Fuel Lease Chrg"/>
      <sheetName val="SL Fuel Lease Chrg"/>
      <sheetName val="TxDprTUp"/>
      <sheetName val="BKTXVAR.XLS"/>
      <sheetName val="UNBILREV.XLS"/>
      <sheetName val="Bad Debts"/>
      <sheetName val="OBO Income Taxes"/>
      <sheetName val="MX Entries"/>
      <sheetName val="AFUDC"/>
      <sheetName val="CLSREC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corneli\AppData\Local\Microsoft\Windows\Temporary%20Internet%20Files\Content.Outlook\MQZYE83L\TAX\Tax%20Filings\2014%20Tax%20Year\2014%20Final%20PowerTax%20Reports\2014%20Rpt%20017%20FPL%20Only%20Books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corneli\AppData\Local\Microsoft\Windows\Temporary%20Internet%20Files\Content.Outlook\MQZYE83L\TAX\Tax%20Filings\2014%20Tax%20Year\2014%20Pre%20Sec%20481%20Adj%20Reports\Rpt%20017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corneli\AppData\Local\Microsoft\Windows\Temporary%20Internet%20Files\Content.Outlook\MQZYE83L\TAX\Tax%20Filings\2014%20Tax%20Year\2014%20Final%20PowerTax%20Reports\2014%20Rpt%20017%20by%20Function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sko, Brunilda" refreshedDate="42200.68483726852" createdVersion="4" refreshedVersion="4" minRefreshableVersion="3" recordCount="1639">
  <cacheSource type="worksheet">
    <worksheetSource ref="A1:AB1048576" sheet="2014 Rpt 017 FPL Only Books" r:id="rId2"/>
  </cacheSource>
  <cacheFields count="28">
    <cacheField name="consolidation_id" numFmtId="0">
      <sharedItems containsString="0" containsBlank="1" containsNumber="1" containsInteger="1" minValue="-1" maxValue="-1"/>
    </cacheField>
    <cacheField name="parent_id" numFmtId="0">
      <sharedItems containsString="0" containsBlank="1" containsNumber="1" containsInteger="1" minValue="1" maxValue="1"/>
    </cacheField>
    <cacheField name="consol_desc" numFmtId="0">
      <sharedItems containsBlank="1"/>
    </cacheField>
    <cacheField name="sort_order" numFmtId="0">
      <sharedItems containsString="0" containsBlank="1" containsNumber="1" containsInteger="1" minValue="0" maxValue="0"/>
    </cacheField>
    <cacheField name="version_id" numFmtId="0">
      <sharedItems containsString="0" containsBlank="1" containsNumber="1" containsInteger="1" minValue="3" maxValue="3"/>
    </cacheField>
    <cacheField name="x" numFmtId="0">
      <sharedItems containsString="0" containsBlank="1" containsNumber="1" containsInteger="1" minValue="10" maxValue="560" count="14">
        <n v="10"/>
        <n v="20"/>
        <n v="30"/>
        <n v="40"/>
        <n v="50"/>
        <n v="60"/>
        <n v="70"/>
        <n v="80"/>
        <n v="90"/>
        <n v="330"/>
        <n v="360"/>
        <n v="550"/>
        <n v="560"/>
        <m/>
      </sharedItems>
    </cacheField>
    <cacheField name="vintage_year" numFmtId="0">
      <sharedItems containsString="0" containsBlank="1" containsNumber="1" containsInteger="1" minValue="1969" maxValue="2014"/>
    </cacheField>
    <cacheField name="vintage_id" numFmtId="0">
      <sharedItems containsString="0" containsBlank="1" containsNumber="1" containsInteger="1" minValue="1" maxValue="609"/>
    </cacheField>
    <cacheField name="tax_year" numFmtId="0">
      <sharedItems containsString="0" containsBlank="1" containsNumber="1" containsInteger="1" minValue="2014" maxValue="2014"/>
    </cacheField>
    <cacheField name="vintage" numFmtId="0">
      <sharedItems containsBlank="1"/>
    </cacheField>
    <cacheField name="tax_rollup_id" numFmtId="0">
      <sharedItems containsString="0" containsBlank="1" containsNumber="1" containsInteger="1" minValue="-1" maxValue="-1"/>
    </cacheField>
    <cacheField name="detail_description" numFmtId="0">
      <sharedItems containsBlank="1"/>
    </cacheField>
    <cacheField name="rollup_description" numFmtId="0">
      <sharedItems containsBlank="1"/>
    </cacheField>
    <cacheField name="tax_balance_end" numFmtId="0">
      <sharedItems containsString="0" containsBlank="1" containsNumber="1" minValue="-159975747.56" maxValue="2985868807.2600002"/>
    </cacheField>
    <cacheField name="additions" numFmtId="0">
      <sharedItems containsString="0" containsBlank="1" containsNumber="1" minValue="-37877791" maxValue="2600837292.1999998"/>
    </cacheField>
    <cacheField name="transfers" numFmtId="0">
      <sharedItems containsString="0" containsBlank="1" containsNumber="1" containsInteger="1" minValue="0" maxValue="0"/>
    </cacheField>
    <cacheField name="depreciable_base" numFmtId="0">
      <sharedItems containsString="0" containsBlank="1" containsNumber="1" minValue="-159966432.96000001" maxValue="2813460804.77"/>
    </cacheField>
    <cacheField name="depreciation" numFmtId="0">
      <sharedItems containsString="0" containsBlank="1" containsNumber="1" minValue="-7686056.5300000003" maxValue="1377826217.9300001"/>
    </cacheField>
    <cacheField name="accum_reserve" numFmtId="0">
      <sharedItems containsString="0" containsBlank="1" containsNumber="1" minValue="-90872216.150000006" maxValue="1307882681.27"/>
    </cacheField>
    <cacheField name="adjustments" numFmtId="0">
      <sharedItems containsString="0" containsBlank="1" containsNumber="1" minValue="-118883950.66" maxValue="2600837292.1999998"/>
    </cacheField>
    <cacheField name="actual_salvage" numFmtId="0">
      <sharedItems containsString="0" containsBlank="1" containsNumber="1" minValue="0" maxValue="11349066.640000001"/>
    </cacheField>
    <cacheField name="tax_balance" numFmtId="0">
      <sharedItems containsString="0" containsBlank="1" containsNumber="1" minValue="-159975747.56" maxValue="2985868807.2600002"/>
    </cacheField>
    <cacheField name="accum_reserve_end" numFmtId="0">
      <sharedItems containsString="0" containsBlank="1" containsNumber="1" minValue="-98558272.680000007" maxValue="1306384634.74"/>
    </cacheField>
    <cacheField name="gain_loss" numFmtId="0">
      <sharedItems containsString="0" containsBlank="1" containsNumber="1" minValue="-22392735.489999998" maxValue="9041107.1699999999"/>
    </cacheField>
    <cacheField name="cost_of_removal" numFmtId="0">
      <sharedItems containsString="0" containsBlank="1" containsNumber="1" minValue="0" maxValue="72238479.859999999"/>
    </cacheField>
    <cacheField name="actual_salvage2" numFmtId="0">
      <sharedItems containsString="0" containsBlank="1" containsNumber="1" minValue="0" maxValue="11349066.640000001"/>
    </cacheField>
    <cacheField name="cap_depr" numFmtId="0">
      <sharedItems containsString="0" containsBlank="1" containsNumber="1" containsInteger="1" minValue="0" maxValue="0"/>
    </cacheField>
    <cacheField name="Tax Book Name" numFmtId="0">
      <sharedItems containsBlank="1" count="14">
        <s v="FED"/>
        <s v="AMT"/>
        <s v="ACE"/>
        <s v="FLORIDA"/>
        <s v="FLORIDA_ADS"/>
        <s v="FLORIDA_ACE"/>
        <s v="CALIFORNIA"/>
        <s v="CALIFORNIA_ADS"/>
        <s v="CALIFORNIA_ACE"/>
        <s v="MAINE"/>
        <s v="GEORGIA - NO BONUS"/>
        <s v="ACE - NO BONUS"/>
        <s v="AMT - NO BONU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asko, Brunilda" refreshedDate="42200.73422395833" createdVersion="4" refreshedVersion="4" minRefreshableVersion="3" recordCount="35602">
  <cacheSource type="worksheet">
    <worksheetSource ref="A1:AB35603" sheet="Rtp 017" r:id="rId2"/>
  </cacheSource>
  <cacheFields count="28">
    <cacheField name="consolidation_id" numFmtId="0">
      <sharedItems containsSemiMixedTypes="0" containsString="0" containsNumber="1" containsInteger="1" minValue="-1" maxValue="-1"/>
    </cacheField>
    <cacheField name="parent_id" numFmtId="0">
      <sharedItems containsSemiMixedTypes="0" containsString="0" containsNumber="1" containsInteger="1" minValue="1" maxValue="1"/>
    </cacheField>
    <cacheField name="consol_desc" numFmtId="0">
      <sharedItems/>
    </cacheField>
    <cacheField name="sort_order" numFmtId="0">
      <sharedItems containsSemiMixedTypes="0" containsString="0" containsNumber="1" containsInteger="1" minValue="0" maxValue="0"/>
    </cacheField>
    <cacheField name="version_id" numFmtId="0">
      <sharedItems containsSemiMixedTypes="0" containsString="0" containsNumber="1" containsInteger="1" minValue="3" maxValue="3"/>
    </cacheField>
    <cacheField name="x" numFmtId="0">
      <sharedItems containsSemiMixedTypes="0" containsString="0" containsNumber="1" containsInteger="1" minValue="10" maxValue="592" count="36">
        <n v="10"/>
        <n v="20"/>
        <n v="30"/>
        <n v="35"/>
        <n v="36"/>
        <n v="37"/>
        <n v="40"/>
        <n v="50"/>
        <n v="60"/>
        <n v="70"/>
        <n v="80"/>
        <n v="90"/>
        <n v="100"/>
        <n v="130"/>
        <n v="140"/>
        <n v="150"/>
        <n v="160"/>
        <n v="200"/>
        <n v="210"/>
        <n v="220"/>
        <n v="230"/>
        <n v="260"/>
        <n v="270"/>
        <n v="280"/>
        <n v="290"/>
        <n v="330"/>
        <n v="340"/>
        <n v="360"/>
        <n v="550"/>
        <n v="560"/>
        <n v="570"/>
        <n v="575"/>
        <n v="580"/>
        <n v="590"/>
        <n v="591"/>
        <n v="592"/>
      </sharedItems>
    </cacheField>
    <cacheField name="vintage_year" numFmtId="0">
      <sharedItems containsSemiMixedTypes="0" containsString="0" containsNumber="1" containsInteger="1" minValue="1969" maxValue="2014"/>
    </cacheField>
    <cacheField name="vintage_id" numFmtId="0">
      <sharedItems containsSemiMixedTypes="0" containsString="0" containsNumber="1" containsInteger="1" minValue="1" maxValue="609"/>
    </cacheField>
    <cacheField name="tax_year" numFmtId="0">
      <sharedItems containsSemiMixedTypes="0" containsString="0" containsNumber="1" containsInteger="1" minValue="2014" maxValue="2014"/>
    </cacheField>
    <cacheField name="vintage" numFmtId="0">
      <sharedItems/>
    </cacheField>
    <cacheField name="tax_rollup_id" numFmtId="0">
      <sharedItems containsSemiMixedTypes="0" containsString="0" containsNumber="1" containsInteger="1" minValue="367" maxValue="367"/>
    </cacheField>
    <cacheField name="detail_description" numFmtId="0">
      <sharedItems/>
    </cacheField>
    <cacheField name="rollup_description" numFmtId="0">
      <sharedItems/>
    </cacheField>
    <cacheField name="tax_balance_end" numFmtId="0">
      <sharedItems containsSemiMixedTypes="0" containsString="0" containsNumber="1" minValue="-173103023.59999999" maxValue="1401388299.5799999"/>
    </cacheField>
    <cacheField name="additions" numFmtId="0">
      <sharedItems containsSemiMixedTypes="0" containsString="0" containsNumber="1" minValue="-17203309.84" maxValue="1401388299.5799999"/>
    </cacheField>
    <cacheField name="transfers" numFmtId="0">
      <sharedItems containsSemiMixedTypes="0" containsString="0" containsNumber="1" containsInteger="1" minValue="0" maxValue="0"/>
    </cacheField>
    <cacheField name="depreciable_base" numFmtId="0">
      <sharedItems containsSemiMixedTypes="0" containsString="0" containsNumber="1" minValue="-173103023.59999999" maxValue="1401388299.5799999"/>
    </cacheField>
    <cacheField name="depreciation" numFmtId="0">
      <sharedItems containsSemiMixedTypes="0" containsString="0" containsNumber="1" minValue="-8749186.7799999993" maxValue="729311627.14999998"/>
    </cacheField>
    <cacheField name="accum_reserve" numFmtId="0">
      <sharedItems containsSemiMixedTypes="0" containsString="0" containsNumber="1" minValue="-92011181.159999996" maxValue="1091548856.3199999"/>
    </cacheField>
    <cacheField name="adjustments" numFmtId="0">
      <sharedItems containsSemiMixedTypes="0" containsString="0" containsNumber="1" minValue="-112499160.59" maxValue="1401388299.5799999"/>
    </cacheField>
    <cacheField name="actual_salvage" numFmtId="0">
      <sharedItems containsSemiMixedTypes="0" containsString="0" containsNumber="1" minValue="0" maxValue="11112437.83"/>
    </cacheField>
    <cacheField name="tax_balance" numFmtId="0">
      <sharedItems containsSemiMixedTypes="0" containsString="0" containsNumber="1" minValue="-173103023.59999999" maxValue="1130821656.25"/>
    </cacheField>
    <cacheField name="accum_reserve_end" numFmtId="0">
      <sharedItems containsSemiMixedTypes="0" containsString="0" containsNumber="1" minValue="-99735038.069999993" maxValue="1091010374.6400001"/>
    </cacheField>
    <cacheField name="gain_loss" numFmtId="0">
      <sharedItems containsSemiMixedTypes="0" containsString="0" containsNumber="1" minValue="-19876745.739999998" maxValue="9017633.9600000009"/>
    </cacheField>
    <cacheField name="cost_of_removal" numFmtId="0">
      <sharedItems containsSemiMixedTypes="0" containsString="0" containsNumber="1" minValue="0" maxValue="72238479.859999999"/>
    </cacheField>
    <cacheField name="actual_salvage2" numFmtId="0">
      <sharedItems containsSemiMixedTypes="0" containsString="0" containsNumber="1" minValue="0" maxValue="11112437.83"/>
    </cacheField>
    <cacheField name="cap_depr" numFmtId="0">
      <sharedItems containsSemiMixedTypes="0" containsString="0" containsNumber="1" containsInteger="1" minValue="0" maxValue="0"/>
    </cacheField>
    <cacheField name="Tax Book" numFmtId="0">
      <sharedItems count="36">
        <s v="FED"/>
        <s v="AMT"/>
        <s v="ACE"/>
        <s v="NO BONUS, SEC 118"/>
        <s v="NO BONUS, SEC 118 - AMT"/>
        <s v="NO BONUS, SEC 118 - ACE"/>
        <s v="FLORIDA"/>
        <s v="FLORIDA_ADS"/>
        <s v="FLORIDA_ACE"/>
        <s v="CALIFORNIA"/>
        <s v="CALIFORNIA_ADS"/>
        <s v="CALIFORNIA_ACE"/>
        <s v="Book Alloc"/>
        <s v="BONUS, SEC118"/>
        <s v="NO BONUS, FED GRANT"/>
        <s v="NO GRANT - NO BONUS"/>
        <s v="NO GRANT - BONUS"/>
        <s v="OREGON"/>
        <s v="WISCONSIN"/>
        <s v="ILLINOIS"/>
        <s v="ALABAMA"/>
        <s v="PENNSYLVANIA"/>
        <s v="OKLAHOMA"/>
        <s v="FL Bonus Amort"/>
        <s v="MINNESOTA"/>
        <s v="MAINE"/>
        <s v="NEW HAMPSHIRE"/>
        <s v="GEORGIA - NO BONUS"/>
        <s v="ACE - NO BONUS"/>
        <s v="AMT - NO BONUS"/>
        <s v="IOWA"/>
        <s v="NEW YORK PRE 2000"/>
        <s v="NEW YORK"/>
        <s v="NEW HAMPSHIRE ADS"/>
        <s v="WISCONSIN 2014"/>
        <s v="FLORIDA 201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asko, Brunilda" refreshedDate="42201.452909375002" createdVersion="4" refreshedVersion="4" minRefreshableVersion="3" recordCount="2018">
  <cacheSource type="worksheet">
    <worksheetSource ref="A1:AA2019" sheet="2014 Rpt 017 by Function" r:id="rId2"/>
  </cacheSource>
  <cacheFields count="27">
    <cacheField name="consolidation_id" numFmtId="0">
      <sharedItems containsSemiMixedTypes="0" containsString="0" containsNumber="1" containsInteger="1" minValue="-1" maxValue="-1"/>
    </cacheField>
    <cacheField name="parent_id" numFmtId="0">
      <sharedItems containsSemiMixedTypes="0" containsString="0" containsNumber="1" containsInteger="1" minValue="1" maxValue="1"/>
    </cacheField>
    <cacheField name="consol_desc" numFmtId="0">
      <sharedItems/>
    </cacheField>
    <cacheField name="sort_order" numFmtId="0">
      <sharedItems containsSemiMixedTypes="0" containsString="0" containsNumber="1" containsInteger="1" minValue="0" maxValue="0"/>
    </cacheField>
    <cacheField name="version_id" numFmtId="0">
      <sharedItems containsSemiMixedTypes="0" containsString="0" containsNumber="1" containsInteger="1" minValue="3" maxValue="3"/>
    </cacheField>
    <cacheField name="x" numFmtId="0">
      <sharedItems containsSemiMixedTypes="0" containsString="0" containsNumber="1" containsInteger="1" minValue="10" maxValue="40" count="2">
        <n v="10"/>
        <n v="40"/>
      </sharedItems>
    </cacheField>
    <cacheField name="vintage_year" numFmtId="0">
      <sharedItems containsSemiMixedTypes="0" containsString="0" containsNumber="1" containsInteger="1" minValue="1969" maxValue="2014"/>
    </cacheField>
    <cacheField name="vintage_id" numFmtId="0">
      <sharedItems containsSemiMixedTypes="0" containsString="0" containsNumber="1" containsInteger="1" minValue="1" maxValue="609"/>
    </cacheField>
    <cacheField name="tax_year" numFmtId="0">
      <sharedItems containsSemiMixedTypes="0" containsString="0" containsNumber="1" containsInteger="1" minValue="2014" maxValue="2014"/>
    </cacheField>
    <cacheField name="vintage" numFmtId="0">
      <sharedItems/>
    </cacheField>
    <cacheField name="tax_rollup_id" numFmtId="0">
      <sharedItems containsSemiMixedTypes="0" containsString="0" containsNumber="1" containsInteger="1" minValue="367" maxValue="367"/>
    </cacheField>
    <cacheField name="detail_description" numFmtId="0">
      <sharedItems count="13">
        <s v="01. Intangible"/>
        <s v="02. Steam"/>
        <s v="03. Nuclear"/>
        <s v="04. Nuclear Fuel"/>
        <s v="05. Other Production"/>
        <s v="06. Transmission"/>
        <s v="07. Distribution"/>
        <s v="08. General Plant"/>
        <s v="09. Land"/>
        <s v="10. Scherer Acq"/>
        <s v="11. Future Use"/>
        <s v="12. Non-Utility"/>
        <s v="Unclassified"/>
      </sharedItems>
    </cacheField>
    <cacheField name="rollup_description" numFmtId="0">
      <sharedItems/>
    </cacheField>
    <cacheField name="tax_balance_end" numFmtId="0">
      <sharedItems containsSemiMixedTypes="0" containsString="0" containsNumber="1" minValue="-173103023.59999999" maxValue="1069531503"/>
    </cacheField>
    <cacheField name="additions" numFmtId="0">
      <sharedItems containsSemiMixedTypes="0" containsString="0" containsNumber="1" minValue="-22398129" maxValue="700694149.79999995"/>
    </cacheField>
    <cacheField name="transfers" numFmtId="0">
      <sharedItems containsSemiMixedTypes="0" containsString="0" containsNumber="1" containsInteger="1" minValue="0" maxValue="0"/>
    </cacheField>
    <cacheField name="depreciable_base" numFmtId="0">
      <sharedItems containsSemiMixedTypes="0" containsString="0" containsNumber="1" minValue="-173103023.59999999" maxValue="1063107625"/>
    </cacheField>
    <cacheField name="depreciation" numFmtId="0">
      <sharedItems containsSemiMixedTypes="0" containsString="0" containsNumber="1" minValue="-7723856.9100000001" maxValue="729311627.14999998"/>
    </cacheField>
    <cacheField name="accum_reserve" numFmtId="0">
      <sharedItems containsSemiMixedTypes="0" containsString="0" containsNumber="1" minValue="-92011181.159999996" maxValue="1069531503"/>
    </cacheField>
    <cacheField name="adjustments" numFmtId="0">
      <sharedItems containsSemiMixedTypes="0" containsString="0" containsNumber="1" minValue="-56249580.289999999" maxValue="700694149.79999995"/>
    </cacheField>
    <cacheField name="actual_salvage" numFmtId="0">
      <sharedItems containsSemiMixedTypes="0" containsString="0" containsNumber="1" minValue="0" maxValue="11112437.83"/>
    </cacheField>
    <cacheField name="tax_balance" numFmtId="0">
      <sharedItems containsSemiMixedTypes="0" containsString="0" containsNumber="1" minValue="-173103023.59999999" maxValue="1069531503"/>
    </cacheField>
    <cacheField name="accum_reserve_end" numFmtId="0">
      <sharedItems containsSemiMixedTypes="0" containsString="0" containsNumber="1" minValue="-99735038.069999993" maxValue="1069531503"/>
    </cacheField>
    <cacheField name="gain_loss" numFmtId="0">
      <sharedItems containsSemiMixedTypes="0" containsString="0" containsNumber="1" minValue="-11629584.16" maxValue="9017633.9600000009"/>
    </cacheField>
    <cacheField name="cost_of_removal" numFmtId="0">
      <sharedItems containsSemiMixedTypes="0" containsString="0" containsNumber="1" minValue="0" maxValue="72238479.859999999"/>
    </cacheField>
    <cacheField name="actual_salvage2" numFmtId="0">
      <sharedItems containsSemiMixedTypes="0" containsString="0" containsNumber="1" minValue="0" maxValue="11112437.83"/>
    </cacheField>
    <cacheField name="cap_depr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39">
  <r>
    <n v="-1"/>
    <n v="1"/>
    <s v="0001 -Florida Power &amp; Light Company"/>
    <n v="0"/>
    <n v="3"/>
    <x v="0"/>
    <n v="1969"/>
    <n v="1"/>
    <n v="2014"/>
    <s v="V1969"/>
    <n v="-1"/>
    <s v="Total Tax Classes"/>
    <s v="Total Tax Classes"/>
    <n v="343763122.31"/>
    <n v="0"/>
    <n v="0"/>
    <n v="343894640.41000003"/>
    <n v="989012.98"/>
    <n v="333323473.66000003"/>
    <n v="-6822744.4100000001"/>
    <n v="562079.43000000005"/>
    <n v="343953330.70999998"/>
    <n v="334134168.10000002"/>
    <n v="550189.57999999996"/>
    <n v="0"/>
    <n v="562079.43000000005"/>
    <n v="0"/>
    <x v="0"/>
  </r>
  <r>
    <n v="-1"/>
    <n v="1"/>
    <s v="0001 -Florida Power &amp; Light Company"/>
    <n v="0"/>
    <n v="3"/>
    <x v="0"/>
    <n v="1970"/>
    <n v="2"/>
    <n v="2014"/>
    <s v="V1970"/>
    <n v="-1"/>
    <s v="Total Tax Classes"/>
    <s v="Total Tax Classes"/>
    <n v="61255836.109999999"/>
    <n v="0"/>
    <n v="0"/>
    <n v="61261929.57"/>
    <n v="25693.26"/>
    <n v="60673057.950000003"/>
    <n v="-1662921.16"/>
    <n v="90174.65"/>
    <n v="61268023.030000001"/>
    <n v="60688346.439999998"/>
    <n v="88392.5"/>
    <n v="0"/>
    <n v="90174.65"/>
    <n v="0"/>
    <x v="0"/>
  </r>
  <r>
    <n v="-1"/>
    <n v="1"/>
    <s v="0001 -Florida Power &amp; Light Company"/>
    <n v="0"/>
    <n v="3"/>
    <x v="0"/>
    <n v="1971"/>
    <n v="3"/>
    <n v="2014"/>
    <s v="V1971"/>
    <n v="-1"/>
    <s v="Total Tax Classes"/>
    <s v="Total Tax Classes"/>
    <n v="160913025.63999999"/>
    <n v="0"/>
    <n v="0"/>
    <n v="158890088.09"/>
    <n v="74955.69"/>
    <n v="159812099.09"/>
    <n v="-735283.31"/>
    <n v="7427.24"/>
    <n v="160913025.63999999"/>
    <n v="159888143.40000001"/>
    <n v="6338.62"/>
    <n v="0"/>
    <n v="7427.24"/>
    <n v="0"/>
    <x v="0"/>
  </r>
  <r>
    <n v="-1"/>
    <n v="1"/>
    <s v="0001 -Florida Power &amp; Light Company"/>
    <n v="0"/>
    <n v="3"/>
    <x v="0"/>
    <n v="1972"/>
    <n v="4"/>
    <n v="2014"/>
    <s v="V1972"/>
    <n v="-1"/>
    <s v="Total Tax Classes"/>
    <s v="Total Tax Classes"/>
    <n v="254413092.18000001"/>
    <n v="0"/>
    <n v="0"/>
    <n v="159478043.16"/>
    <n v="43693.279999999999"/>
    <n v="252869310.88"/>
    <n v="-2403249.98"/>
    <n v="327484.82"/>
    <n v="254466069.94"/>
    <n v="252869154.38999999"/>
    <n v="318356.82"/>
    <n v="0"/>
    <n v="327484.82"/>
    <n v="0"/>
    <x v="0"/>
  </r>
  <r>
    <n v="-1"/>
    <n v="1"/>
    <s v="0001 -Florida Power &amp; Light Company"/>
    <n v="0"/>
    <n v="3"/>
    <x v="0"/>
    <n v="1973"/>
    <n v="5"/>
    <n v="2014"/>
    <s v="V1973"/>
    <n v="-1"/>
    <s v="Total Tax Classes"/>
    <s v="Total Tax Classes"/>
    <n v="276206161.51999998"/>
    <n v="0"/>
    <n v="0"/>
    <n v="178895783.03999999"/>
    <n v="3557.07"/>
    <n v="268025509.00999999"/>
    <n v="-1269181.4399999999"/>
    <n v="25368.41"/>
    <n v="276206161.51999998"/>
    <n v="268029237.63"/>
    <n v="25196.86"/>
    <n v="0"/>
    <n v="25368.41"/>
    <n v="0"/>
    <x v="0"/>
  </r>
  <r>
    <n v="-1"/>
    <n v="1"/>
    <s v="0001 -Florida Power &amp; Light Company"/>
    <n v="0"/>
    <n v="3"/>
    <x v="0"/>
    <n v="1974"/>
    <n v="6"/>
    <n v="2014"/>
    <s v="V1974"/>
    <n v="-1"/>
    <s v="Total Tax Classes"/>
    <s v="Total Tax Classes"/>
    <n v="246330623.91999999"/>
    <n v="0"/>
    <n v="0"/>
    <n v="243612827.97999999"/>
    <n v="83511.460000000006"/>
    <n v="244152157.69"/>
    <n v="-1451723.38"/>
    <n v="21236.43"/>
    <n v="246332660.53"/>
    <n v="244234037.44999999"/>
    <n v="20831.52"/>
    <n v="0"/>
    <n v="21236.43"/>
    <n v="0"/>
    <x v="0"/>
  </r>
  <r>
    <n v="-1"/>
    <n v="1"/>
    <s v="0001 -Florida Power &amp; Light Company"/>
    <n v="0"/>
    <n v="3"/>
    <x v="0"/>
    <n v="1975"/>
    <n v="7"/>
    <n v="2014"/>
    <s v="V1975"/>
    <n v="-1"/>
    <s v="Total Tax Classes"/>
    <s v="Total Tax Classes"/>
    <n v="146266799.77000001"/>
    <n v="0"/>
    <n v="0"/>
    <n v="142021506.06"/>
    <n v="586975.11"/>
    <n v="133200654.47"/>
    <n v="-1222717.8899999999"/>
    <n v="117196.65"/>
    <n v="146266799.77000001"/>
    <n v="133788262.8"/>
    <n v="116563.43"/>
    <n v="0"/>
    <n v="117196.65"/>
    <n v="0"/>
    <x v="0"/>
  </r>
  <r>
    <n v="-1"/>
    <n v="1"/>
    <s v="0001 -Florida Power &amp; Light Company"/>
    <n v="0"/>
    <n v="3"/>
    <x v="0"/>
    <n v="1976"/>
    <n v="8"/>
    <n v="2014"/>
    <s v="V1976"/>
    <n v="-1"/>
    <s v="Total Tax Classes"/>
    <s v="Total Tax Classes"/>
    <n v="665946628.74000001"/>
    <n v="0"/>
    <n v="0"/>
    <n v="659509602.95000005"/>
    <n v="35384.370000000003"/>
    <n v="660066073.09000003"/>
    <n v="-3443967.03"/>
    <n v="342322.4"/>
    <n v="665946628.74000001"/>
    <n v="660101648.88"/>
    <n v="342130.98"/>
    <n v="0"/>
    <n v="342322.4"/>
    <n v="0"/>
    <x v="0"/>
  </r>
  <r>
    <n v="-1"/>
    <n v="1"/>
    <s v="0001 -Florida Power &amp; Light Company"/>
    <n v="0"/>
    <n v="3"/>
    <x v="0"/>
    <n v="1977"/>
    <n v="10"/>
    <n v="2014"/>
    <s v="V1977"/>
    <n v="-1"/>
    <s v="Total Tax Classes"/>
    <s v="Total Tax Classes"/>
    <n v="309378757.19"/>
    <n v="0"/>
    <n v="0"/>
    <n v="305655526.82999998"/>
    <n v="12330.35"/>
    <n v="308950454.37"/>
    <n v="-44529156.600000001"/>
    <n v="9041107.1699999999"/>
    <n v="309378764.47000003"/>
    <n v="308962777.44"/>
    <n v="9041107.1699999999"/>
    <n v="0"/>
    <n v="9041107.1699999999"/>
    <n v="0"/>
    <x v="0"/>
  </r>
  <r>
    <n v="-1"/>
    <n v="1"/>
    <s v="0001 -Florida Power &amp; Light Company"/>
    <n v="0"/>
    <n v="3"/>
    <x v="0"/>
    <n v="1977"/>
    <n v="9"/>
    <n v="2014"/>
    <s v="V1977SV"/>
    <n v="-1"/>
    <s v="Total Tax Classes"/>
    <s v="Total Tax Classes"/>
    <n v="6104920"/>
    <n v="0"/>
    <n v="0"/>
    <n v="6104920"/>
    <n v="0"/>
    <n v="6104920"/>
    <n v="0"/>
    <n v="0"/>
    <n v="6104920"/>
    <n v="6104920"/>
    <n v="0"/>
    <n v="0"/>
    <n v="0"/>
    <n v="0"/>
    <x v="0"/>
  </r>
  <r>
    <n v="-1"/>
    <n v="1"/>
    <s v="0001 -Florida Power &amp; Light Company"/>
    <n v="0"/>
    <n v="3"/>
    <x v="0"/>
    <n v="1978"/>
    <n v="12"/>
    <n v="2014"/>
    <s v="V1978"/>
    <n v="-1"/>
    <s v="Total Tax Classes"/>
    <s v="Total Tax Classes"/>
    <n v="133466138.37"/>
    <n v="0"/>
    <n v="0"/>
    <n v="129570869.56"/>
    <n v="23418.86"/>
    <n v="132265332.11"/>
    <n v="-1008399.54"/>
    <n v="42813.120000000003"/>
    <n v="133467530.75"/>
    <n v="132287562.66"/>
    <n v="42609.05"/>
    <n v="0"/>
    <n v="42813.120000000003"/>
    <n v="0"/>
    <x v="0"/>
  </r>
  <r>
    <n v="-1"/>
    <n v="1"/>
    <s v="0001 -Florida Power &amp; Light Company"/>
    <n v="0"/>
    <n v="3"/>
    <x v="0"/>
    <n v="1978"/>
    <n v="11"/>
    <n v="2014"/>
    <s v="V1978SV"/>
    <n v="-1"/>
    <s v="Total Tax Classes"/>
    <s v="Total Tax Classes"/>
    <n v="22831486"/>
    <n v="0"/>
    <n v="0"/>
    <n v="22831486"/>
    <n v="0"/>
    <n v="22831486"/>
    <n v="0"/>
    <n v="0"/>
    <n v="22831486"/>
    <n v="22831486"/>
    <n v="0"/>
    <n v="0"/>
    <n v="0"/>
    <n v="0"/>
    <x v="0"/>
  </r>
  <r>
    <n v="-1"/>
    <n v="1"/>
    <s v="0001 -Florida Power &amp; Light Company"/>
    <n v="0"/>
    <n v="3"/>
    <x v="0"/>
    <n v="1979"/>
    <n v="13"/>
    <n v="2014"/>
    <s v="V1979"/>
    <n v="-1"/>
    <s v="Total Tax Classes"/>
    <s v="Total Tax Classes"/>
    <n v="193613462.31999999"/>
    <n v="0"/>
    <n v="0"/>
    <n v="188553446.56"/>
    <n v="55780.75"/>
    <n v="181843865.25999999"/>
    <n v="-2752576.6"/>
    <n v="411388.68"/>
    <n v="193615966.78999999"/>
    <n v="181897517.71000001"/>
    <n v="411012.51"/>
    <n v="0"/>
    <n v="411388.68"/>
    <n v="0"/>
    <x v="0"/>
  </r>
  <r>
    <n v="-1"/>
    <n v="1"/>
    <s v="0001 -Florida Power &amp; Light Company"/>
    <n v="0"/>
    <n v="3"/>
    <x v="0"/>
    <n v="1980"/>
    <n v="14"/>
    <n v="2014"/>
    <s v="V1980"/>
    <n v="-1"/>
    <s v="Total Tax Classes"/>
    <s v="Total Tax Classes"/>
    <n v="606212026.64999998"/>
    <n v="0"/>
    <n v="0"/>
    <n v="597274349.64999998"/>
    <n v="29140.58"/>
    <n v="593929834.70000005"/>
    <n v="-8359955.8300000001"/>
    <n v="1553838.05"/>
    <n v="606212026.64999998"/>
    <n v="593958975.27999997"/>
    <n v="1553838.05"/>
    <n v="0"/>
    <n v="1553838.05"/>
    <n v="0"/>
    <x v="0"/>
  </r>
  <r>
    <n v="-1"/>
    <n v="1"/>
    <s v="0001 -Florida Power &amp; Light Company"/>
    <n v="0"/>
    <n v="3"/>
    <x v="0"/>
    <n v="1981"/>
    <n v="15"/>
    <n v="2014"/>
    <s v="V1981"/>
    <n v="-1"/>
    <s v="Total Tax Classes"/>
    <s v="Total Tax Classes"/>
    <n v="322230500.08999997"/>
    <n v="0"/>
    <n v="0"/>
    <n v="322294514.06999999"/>
    <n v="21064.19"/>
    <n v="323242319.25"/>
    <n v="-3083937.21"/>
    <n v="406858.31"/>
    <n v="324491919.70999998"/>
    <n v="321129991.77999997"/>
    <n v="278830.34999999998"/>
    <n v="0"/>
    <n v="406858.31"/>
    <n v="0"/>
    <x v="0"/>
  </r>
  <r>
    <n v="-1"/>
    <n v="1"/>
    <s v="0001 -Florida Power &amp; Light Company"/>
    <n v="0"/>
    <n v="3"/>
    <x v="0"/>
    <n v="1982"/>
    <n v="16"/>
    <n v="2014"/>
    <s v="V1982"/>
    <n v="-1"/>
    <s v="Total Tax Classes"/>
    <s v="Total Tax Classes"/>
    <n v="306681348.39999998"/>
    <n v="0"/>
    <n v="0"/>
    <n v="306681348.39999998"/>
    <n v="58384.9"/>
    <n v="306646049.37"/>
    <n v="-6161552.1699999999"/>
    <n v="832567.86"/>
    <n v="308723534.60000002"/>
    <n v="304662248.06999999"/>
    <n v="832567.86"/>
    <n v="0"/>
    <n v="832567.86"/>
    <n v="0"/>
    <x v="0"/>
  </r>
  <r>
    <n v="-1"/>
    <n v="1"/>
    <s v="0001 -Florida Power &amp; Light Company"/>
    <n v="0"/>
    <n v="3"/>
    <x v="0"/>
    <n v="1983"/>
    <n v="17"/>
    <n v="2014"/>
    <s v="V1983"/>
    <n v="-1"/>
    <s v="Total Tax Classes"/>
    <s v="Total Tax Classes"/>
    <n v="1055580206.85"/>
    <n v="0"/>
    <n v="0"/>
    <n v="1055600763.46"/>
    <n v="33229.629999999997"/>
    <n v="1060065928.39"/>
    <n v="-6646898.8700000001"/>
    <n v="2524794.17"/>
    <n v="1061471049.61"/>
    <n v="1054249428.48"/>
    <n v="2483680.9500000002"/>
    <n v="0"/>
    <n v="2524794.17"/>
    <n v="0"/>
    <x v="0"/>
  </r>
  <r>
    <n v="-1"/>
    <n v="1"/>
    <s v="0001 -Florida Power &amp; Light Company"/>
    <n v="0"/>
    <n v="3"/>
    <x v="0"/>
    <n v="1984"/>
    <n v="18"/>
    <n v="2014"/>
    <s v="V1984"/>
    <n v="-1"/>
    <s v="Total Tax Classes"/>
    <s v="Total Tax Classes"/>
    <n v="463316916.17000002"/>
    <n v="0"/>
    <n v="0"/>
    <n v="463316916.17000002"/>
    <n v="314173.09000000003"/>
    <n v="454108725.23000002"/>
    <n v="-6158301.3300000001"/>
    <n v="1095890.02"/>
    <n v="466254648.62"/>
    <n v="451485165.87"/>
    <n v="1095890.02"/>
    <n v="0"/>
    <n v="1095890.02"/>
    <n v="0"/>
    <x v="0"/>
  </r>
  <r>
    <n v="-1"/>
    <n v="1"/>
    <s v="0001 -Florida Power &amp; Light Company"/>
    <n v="0"/>
    <n v="3"/>
    <x v="0"/>
    <n v="1985"/>
    <n v="19"/>
    <n v="2014"/>
    <s v="V1985"/>
    <n v="-1"/>
    <s v="Total Tax Classes"/>
    <s v="Total Tax Classes"/>
    <n v="280031085.43000001"/>
    <n v="0"/>
    <n v="0"/>
    <n v="280031085.43000001"/>
    <n v="99005.79"/>
    <n v="279351250.72000003"/>
    <n v="-5989250.3799999999"/>
    <n v="914488.24"/>
    <n v="284014283.97000003"/>
    <n v="275467057.97000003"/>
    <n v="914488.24"/>
    <n v="0"/>
    <n v="914488.24"/>
    <n v="0"/>
    <x v="0"/>
  </r>
  <r>
    <n v="-1"/>
    <n v="1"/>
    <s v="0001 -Florida Power &amp; Light Company"/>
    <n v="0"/>
    <n v="3"/>
    <x v="0"/>
    <n v="1986"/>
    <n v="20"/>
    <n v="2014"/>
    <s v="V1986"/>
    <n v="-1"/>
    <s v="Total Tax Classes"/>
    <s v="Total Tax Classes"/>
    <n v="449791778.61000001"/>
    <n v="0"/>
    <n v="0"/>
    <n v="449791778.61000001"/>
    <n v="34413.86"/>
    <n v="447105872.52999997"/>
    <n v="-4300677.4800000004"/>
    <n v="308270.94"/>
    <n v="453029195.25999999"/>
    <n v="443902869.74000001"/>
    <n v="308270.94"/>
    <n v="0"/>
    <n v="308270.94"/>
    <n v="0"/>
    <x v="0"/>
  </r>
  <r>
    <n v="-1"/>
    <n v="1"/>
    <s v="0001 -Florida Power &amp; Light Company"/>
    <n v="0"/>
    <n v="3"/>
    <x v="0"/>
    <n v="1987"/>
    <n v="22"/>
    <n v="2014"/>
    <s v="V1987"/>
    <n v="-1"/>
    <s v="Total Tax Classes"/>
    <s v="Total Tax Classes"/>
    <n v="217637673.99000001"/>
    <n v="0"/>
    <n v="0"/>
    <n v="9958187.8499999996"/>
    <n v="204715.88"/>
    <n v="215675228.55000001"/>
    <n v="-4631113.34"/>
    <n v="791642.78"/>
    <n v="220235668.44999999"/>
    <n v="213285628.16"/>
    <n v="787964.58"/>
    <n v="0"/>
    <n v="791642.78"/>
    <n v="0"/>
    <x v="0"/>
  </r>
  <r>
    <n v="-1"/>
    <n v="1"/>
    <s v="0001 -Florida Power &amp; Light Company"/>
    <n v="0"/>
    <n v="3"/>
    <x v="0"/>
    <n v="1987"/>
    <n v="21"/>
    <n v="2014"/>
    <s v="V1987A"/>
    <n v="-1"/>
    <s v="Total Tax Classes"/>
    <s v="Total Tax Classes"/>
    <n v="93303991.780000001"/>
    <n v="0"/>
    <n v="0"/>
    <n v="92763177.780000001"/>
    <n v="0"/>
    <n v="93449033.590000004"/>
    <n v="-806794.09"/>
    <n v="238482.95"/>
    <n v="93449033.590000004"/>
    <n v="93303991.780000001"/>
    <n v="238482.95"/>
    <n v="0"/>
    <n v="238482.95"/>
    <n v="0"/>
    <x v="0"/>
  </r>
  <r>
    <n v="-1"/>
    <n v="1"/>
    <s v="0001 -Florida Power &amp; Light Company"/>
    <n v="0"/>
    <n v="3"/>
    <x v="0"/>
    <n v="1988"/>
    <n v="24"/>
    <n v="2014"/>
    <s v="V1988"/>
    <n v="-1"/>
    <s v="Total Tax Classes"/>
    <s v="Total Tax Classes"/>
    <n v="216796597.44"/>
    <n v="0"/>
    <n v="0"/>
    <n v="11676379.119999999"/>
    <n v="270201.17"/>
    <n v="214483200.41"/>
    <n v="-4031850.6"/>
    <n v="369736.61"/>
    <n v="219079804.91"/>
    <n v="212477679.61000001"/>
    <n v="362251.11"/>
    <n v="0"/>
    <n v="369736.61"/>
    <n v="0"/>
    <x v="0"/>
  </r>
  <r>
    <n v="-1"/>
    <n v="1"/>
    <s v="0001 -Florida Power &amp; Light Company"/>
    <n v="0"/>
    <n v="3"/>
    <x v="0"/>
    <n v="1988"/>
    <n v="23"/>
    <n v="2014"/>
    <s v="V1988A"/>
    <n v="-1"/>
    <s v="Total Tax Classes"/>
    <s v="Total Tax Classes"/>
    <n v="112766158.28"/>
    <n v="0"/>
    <n v="0"/>
    <n v="112766158.28"/>
    <n v="0"/>
    <n v="114707389.17"/>
    <n v="-2007568.22"/>
    <n v="586745.51"/>
    <n v="114707389.17"/>
    <n v="112766158.28"/>
    <n v="586745.51"/>
    <n v="0"/>
    <n v="586745.51"/>
    <n v="0"/>
    <x v="0"/>
  </r>
  <r>
    <n v="-1"/>
    <n v="1"/>
    <s v="0001 -Florida Power &amp; Light Company"/>
    <n v="0"/>
    <n v="3"/>
    <x v="0"/>
    <n v="1989"/>
    <n v="26"/>
    <n v="2014"/>
    <s v="V1989"/>
    <n v="-1"/>
    <s v="Total Tax Classes"/>
    <s v="Total Tax Classes"/>
    <n v="263615108.41"/>
    <n v="0"/>
    <n v="0"/>
    <n v="46065396.640000001"/>
    <n v="935373.7"/>
    <n v="242726317.09999999"/>
    <n v="-3753844.63"/>
    <n v="298974.63"/>
    <n v="265862275.28999999"/>
    <n v="241432636.38"/>
    <n v="280862.21000000002"/>
    <n v="0"/>
    <n v="298974.63"/>
    <n v="0"/>
    <x v="0"/>
  </r>
  <r>
    <n v="-1"/>
    <n v="1"/>
    <s v="0001 -Florida Power &amp; Light Company"/>
    <n v="0"/>
    <n v="3"/>
    <x v="0"/>
    <n v="1989"/>
    <n v="25"/>
    <n v="2014"/>
    <s v="V1989A"/>
    <n v="-1"/>
    <s v="Total Tax Classes"/>
    <s v="Total Tax Classes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0"/>
  </r>
  <r>
    <n v="-1"/>
    <n v="1"/>
    <s v="0001 -Florida Power &amp; Light Company"/>
    <n v="0"/>
    <n v="3"/>
    <x v="0"/>
    <n v="1990"/>
    <n v="28"/>
    <n v="2014"/>
    <s v="V1990"/>
    <n v="-1"/>
    <s v="Total Tax Classes"/>
    <s v="Total Tax Classes"/>
    <n v="298046544.75999999"/>
    <n v="0"/>
    <n v="0"/>
    <n v="27627203.489999998"/>
    <n v="557809.57999999996"/>
    <n v="286785036.39999998"/>
    <n v="-5545968.3600000003"/>
    <n v="852596.54"/>
    <n v="301313896.88"/>
    <n v="284144326.97000003"/>
    <n v="783763.42"/>
    <n v="0"/>
    <n v="852596.54"/>
    <n v="0"/>
    <x v="0"/>
  </r>
  <r>
    <n v="-1"/>
    <n v="1"/>
    <s v="0001 -Florida Power &amp; Light Company"/>
    <n v="0"/>
    <n v="3"/>
    <x v="0"/>
    <n v="1990"/>
    <n v="27"/>
    <n v="2014"/>
    <s v="V1990A"/>
    <n v="-1"/>
    <s v="Total Tax Classes"/>
    <s v="Total Tax Classes"/>
    <n v="1959769.78"/>
    <n v="0"/>
    <n v="0"/>
    <n v="1959769.78"/>
    <n v="0"/>
    <n v="1990320.56"/>
    <n v="-30550.78"/>
    <n v="25327.29"/>
    <n v="1990320.56"/>
    <n v="1959769.78"/>
    <n v="25327.29"/>
    <n v="0"/>
    <n v="25327.29"/>
    <n v="0"/>
    <x v="0"/>
  </r>
  <r>
    <n v="-1"/>
    <n v="1"/>
    <s v="0001 -Florida Power &amp; Light Company"/>
    <n v="0"/>
    <n v="3"/>
    <x v="0"/>
    <n v="1991"/>
    <n v="29"/>
    <n v="2014"/>
    <s v="V1991"/>
    <n v="-1"/>
    <s v="Total Tax Classes"/>
    <s v="Total Tax Classes"/>
    <n v="633783395.47000003"/>
    <n v="0"/>
    <n v="0"/>
    <n v="39356956.719999999"/>
    <n v="1102661.6599999999"/>
    <n v="623992842.01999998"/>
    <n v="-6398602.7800000003"/>
    <n v="669745.46"/>
    <n v="638651271.38999999"/>
    <n v="620598493.00999999"/>
    <n v="298880.21999999997"/>
    <n v="0"/>
    <n v="669745.46"/>
    <n v="0"/>
    <x v="0"/>
  </r>
  <r>
    <n v="-1"/>
    <n v="1"/>
    <s v="0001 -Florida Power &amp; Light Company"/>
    <n v="0"/>
    <n v="3"/>
    <x v="0"/>
    <n v="1992"/>
    <n v="30"/>
    <n v="2014"/>
    <s v="V1992"/>
    <n v="-1"/>
    <s v="Total Tax Classes"/>
    <s v="Total Tax Classes"/>
    <n v="304833468.86000001"/>
    <n v="0"/>
    <n v="0"/>
    <n v="12446456.449999999"/>
    <n v="1016720"/>
    <n v="295152377.85000002"/>
    <n v="-32220611.309999999"/>
    <n v="7282695.5999999996"/>
    <n v="308610666.56999999"/>
    <n v="292731942.88"/>
    <n v="6942652.8799999999"/>
    <n v="0"/>
    <n v="7282695.5999999996"/>
    <n v="0"/>
    <x v="0"/>
  </r>
  <r>
    <n v="-1"/>
    <n v="1"/>
    <s v="0001 -Florida Power &amp; Light Company"/>
    <n v="0"/>
    <n v="3"/>
    <x v="0"/>
    <n v="1993"/>
    <n v="31"/>
    <n v="2014"/>
    <s v="V1993"/>
    <n v="-1"/>
    <s v="Total Tax Classes"/>
    <s v="Total Tax Classes"/>
    <n v="1164375545.6300001"/>
    <n v="0"/>
    <n v="0"/>
    <n v="61933788.850000001"/>
    <n v="506766.61"/>
    <n v="1141747971.8199999"/>
    <n v="-9892617.7400000002"/>
    <n v="1606582.72"/>
    <n v="1168093626.5799999"/>
    <n v="1138667459.0799999"/>
    <n v="1475781.1"/>
    <n v="0"/>
    <n v="1606582.72"/>
    <n v="0"/>
    <x v="0"/>
  </r>
  <r>
    <n v="-1"/>
    <n v="1"/>
    <s v="0001 -Florida Power &amp; Light Company"/>
    <n v="0"/>
    <n v="3"/>
    <x v="0"/>
    <n v="1994"/>
    <n v="32"/>
    <n v="2014"/>
    <s v="V1994"/>
    <n v="-1"/>
    <s v="Total Tax Classes"/>
    <s v="Total Tax Classes"/>
    <n v="616107721.63"/>
    <n v="0"/>
    <n v="0"/>
    <n v="60465611.030000001"/>
    <n v="11884295.16"/>
    <n v="587495084.29999995"/>
    <n v="-17412343.34"/>
    <n v="2110250.0099999998"/>
    <n v="620595566.19000006"/>
    <n v="594989377.63"/>
    <n v="2012407.27"/>
    <n v="0"/>
    <n v="2110250.0099999998"/>
    <n v="0"/>
    <x v="0"/>
  </r>
  <r>
    <n v="-1"/>
    <n v="1"/>
    <s v="0001 -Florida Power &amp; Light Company"/>
    <n v="0"/>
    <n v="3"/>
    <x v="0"/>
    <n v="1995"/>
    <n v="33"/>
    <n v="2014"/>
    <s v="V1995"/>
    <n v="-1"/>
    <s v="Total Tax Classes"/>
    <s v="Total Tax Classes"/>
    <n v="373357325.55000001"/>
    <n v="0"/>
    <n v="0"/>
    <n v="52549614.07"/>
    <n v="12122061.17"/>
    <n v="343353654.19999999"/>
    <n v="-5325643.33"/>
    <n v="638189.59"/>
    <n v="376589252.24000001"/>
    <n v="352644751.18000001"/>
    <n v="237227.11"/>
    <n v="0"/>
    <n v="638189.59"/>
    <n v="0"/>
    <x v="0"/>
  </r>
  <r>
    <n v="-1"/>
    <n v="1"/>
    <s v="0001 -Florida Power &amp; Light Company"/>
    <n v="0"/>
    <n v="3"/>
    <x v="0"/>
    <n v="1996"/>
    <n v="34"/>
    <n v="2014"/>
    <s v="V1996"/>
    <n v="-1"/>
    <s v="Total Tax Classes"/>
    <s v="Total Tax Classes"/>
    <n v="315532079.63"/>
    <n v="0"/>
    <n v="0"/>
    <n v="58089166.049999997"/>
    <n v="11279006.539999999"/>
    <n v="272881760.42000002"/>
    <n v="-3493213.05"/>
    <n v="427269.53"/>
    <n v="318156129.60000002"/>
    <n v="281850490.42000002"/>
    <n v="113496.13"/>
    <n v="0"/>
    <n v="427269.53"/>
    <n v="0"/>
    <x v="0"/>
  </r>
  <r>
    <n v="-1"/>
    <n v="1"/>
    <s v="0001 -Florida Power &amp; Light Company"/>
    <n v="0"/>
    <n v="3"/>
    <x v="0"/>
    <n v="1997"/>
    <n v="35"/>
    <n v="2014"/>
    <s v="V1997"/>
    <n v="-1"/>
    <s v="Total Tax Classes"/>
    <s v="Total Tax Classes"/>
    <n v="289208483.62"/>
    <n v="0"/>
    <n v="0"/>
    <n v="73588176.040000007"/>
    <n v="8421271.4199999999"/>
    <n v="253455017.72999999"/>
    <n v="-4419535.47"/>
    <n v="201051.89"/>
    <n v="291629836.57999998"/>
    <n v="259804122.16"/>
    <n v="-148134.1"/>
    <n v="0"/>
    <n v="201051.89"/>
    <n v="0"/>
    <x v="0"/>
  </r>
  <r>
    <n v="-1"/>
    <n v="1"/>
    <s v="0001 -Florida Power &amp; Light Company"/>
    <n v="0"/>
    <n v="3"/>
    <x v="0"/>
    <n v="1998"/>
    <n v="59"/>
    <n v="2014"/>
    <s v="V1998"/>
    <n v="-1"/>
    <s v="Total Tax Classes"/>
    <s v="Total Tax Classes"/>
    <n v="303488710.31"/>
    <n v="0"/>
    <n v="0"/>
    <n v="85805676.519999996"/>
    <n v="10383174.18"/>
    <n v="256455811.53"/>
    <n v="-3715895.21"/>
    <n v="299454.93"/>
    <n v="306328158"/>
    <n v="264481715.28999999"/>
    <n v="-182722.33"/>
    <n v="0"/>
    <n v="299454.93"/>
    <n v="0"/>
    <x v="0"/>
  </r>
  <r>
    <n v="-1"/>
    <n v="1"/>
    <s v="0001 -Florida Power &amp; Light Company"/>
    <n v="0"/>
    <n v="3"/>
    <x v="0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0"/>
  </r>
  <r>
    <n v="-1"/>
    <n v="1"/>
    <s v="0001 -Florida Power &amp; Light Company"/>
    <n v="0"/>
    <n v="3"/>
    <x v="0"/>
    <n v="1999"/>
    <n v="60"/>
    <n v="2014"/>
    <s v="V1999"/>
    <n v="-1"/>
    <s v="Total Tax Classes"/>
    <s v="Total Tax Classes"/>
    <n v="316539134.35000002"/>
    <n v="0"/>
    <n v="0"/>
    <n v="69134484.230000004"/>
    <n v="10744696.15"/>
    <n v="254028225"/>
    <n v="-10993154.17"/>
    <n v="1625414.72"/>
    <n v="320774287.63"/>
    <n v="261518260.22"/>
    <n v="644922.35"/>
    <n v="0"/>
    <n v="1625414.72"/>
    <n v="0"/>
    <x v="0"/>
  </r>
  <r>
    <n v="-1"/>
    <n v="1"/>
    <s v="0001 -Florida Power &amp; Light Company"/>
    <n v="0"/>
    <n v="3"/>
    <x v="0"/>
    <n v="2000"/>
    <n v="61"/>
    <n v="2014"/>
    <s v="V2000"/>
    <n v="-1"/>
    <s v="Total Tax Classes"/>
    <s v="Total Tax Classes"/>
    <n v="447678554.45999998"/>
    <n v="0"/>
    <n v="0"/>
    <n v="74761035.730000004"/>
    <n v="16008193.42"/>
    <n v="377931871.58999997"/>
    <n v="-6994400.21"/>
    <n v="1020666.31"/>
    <n v="453561018.86000001"/>
    <n v="388673735.25999999"/>
    <n v="404531.67"/>
    <n v="0"/>
    <n v="1020666.31"/>
    <n v="0"/>
    <x v="0"/>
  </r>
  <r>
    <n v="-1"/>
    <n v="1"/>
    <s v="0001 -Florida Power &amp; Light Company"/>
    <n v="0"/>
    <n v="3"/>
    <x v="0"/>
    <n v="2001"/>
    <n v="62"/>
    <n v="2014"/>
    <s v="V2001"/>
    <n v="-1"/>
    <s v="Total Tax Classes"/>
    <s v="Total Tax Classes"/>
    <n v="561465893.04999995"/>
    <n v="0"/>
    <n v="0"/>
    <n v="139923578.63999999"/>
    <n v="23831859.289999999"/>
    <n v="435643278.77999997"/>
    <n v="-5828340.6399999997"/>
    <n v="686232.22"/>
    <n v="566680202.29999995"/>
    <n v="455613162.94999999"/>
    <n v="-666101.93999999994"/>
    <n v="0"/>
    <n v="686232.22"/>
    <n v="0"/>
    <x v="0"/>
  </r>
  <r>
    <n v="-1"/>
    <n v="1"/>
    <s v="0001 -Florida Power &amp; Light Company"/>
    <n v="0"/>
    <n v="3"/>
    <x v="0"/>
    <n v="2001"/>
    <n v="69"/>
    <n v="2014"/>
    <s v="V2001 Bonus"/>
    <n v="-1"/>
    <s v="Total Tax Classes"/>
    <s v="Total Tax Classes"/>
    <n v="34853000.270000003"/>
    <n v="0"/>
    <n v="0"/>
    <n v="35018609.880000003"/>
    <n v="1279603.97"/>
    <n v="28450857.440000001"/>
    <n v="-451218.76"/>
    <n v="33787.65"/>
    <n v="35184219.5"/>
    <n v="29466850.91"/>
    <n v="-33821.089999999997"/>
    <n v="0"/>
    <n v="33787.65"/>
    <n v="0"/>
    <x v="0"/>
  </r>
  <r>
    <n v="-1"/>
    <n v="1"/>
    <s v="0001 -Florida Power &amp; Light Company"/>
    <n v="0"/>
    <n v="3"/>
    <x v="0"/>
    <n v="2002"/>
    <n v="63"/>
    <n v="2014"/>
    <s v="V2002"/>
    <n v="-1"/>
    <s v="Total Tax Classes"/>
    <s v="Total Tax Classes"/>
    <n v="81761072.620000005"/>
    <n v="0"/>
    <n v="0"/>
    <n v="81779040.859999999"/>
    <n v="1823553.61"/>
    <n v="38806389.579999998"/>
    <n v="-108739.87"/>
    <n v="15422.28"/>
    <n v="81869812.489999995"/>
    <n v="40597399.68"/>
    <n v="-60774.1"/>
    <n v="0"/>
    <n v="15422.28"/>
    <n v="0"/>
    <x v="0"/>
  </r>
  <r>
    <n v="-1"/>
    <n v="1"/>
    <s v="0001 -Florida Power &amp; Light Company"/>
    <n v="0"/>
    <n v="3"/>
    <x v="0"/>
    <n v="2002"/>
    <n v="68"/>
    <n v="2014"/>
    <s v="V2002 Bonus"/>
    <n v="-1"/>
    <s v="Total Tax Classes"/>
    <s v="Total Tax Classes"/>
    <n v="17666418.739999998"/>
    <n v="0"/>
    <n v="0"/>
    <n v="17666418.739999998"/>
    <n v="795868.39"/>
    <n v="11057251.07"/>
    <n v="0"/>
    <n v="0"/>
    <n v="17666418.739999998"/>
    <n v="11853119.460000001"/>
    <n v="0"/>
    <n v="0"/>
    <n v="0"/>
    <n v="0"/>
    <x v="0"/>
  </r>
  <r>
    <n v="-1"/>
    <n v="1"/>
    <s v="0001 -Florida Power &amp; Light Company"/>
    <n v="0"/>
    <n v="3"/>
    <x v="0"/>
    <n v="2002"/>
    <n v="80"/>
    <n v="2014"/>
    <s v="V2002 Bonus Q1"/>
    <n v="-1"/>
    <s v="Total Tax Classes"/>
    <s v="Total Tax Classes"/>
    <n v="61040876.289999999"/>
    <n v="0"/>
    <n v="0"/>
    <n v="61360426.630000003"/>
    <n v="2801853.01"/>
    <n v="41650319.280000001"/>
    <n v="-773459.29"/>
    <n v="79110.42"/>
    <n v="61679976.960000001"/>
    <n v="44010347.270000003"/>
    <n v="-118165.24"/>
    <n v="0"/>
    <n v="79110.42"/>
    <n v="0"/>
    <x v="0"/>
  </r>
  <r>
    <n v="-1"/>
    <n v="1"/>
    <s v="0001 -Florida Power &amp; Light Company"/>
    <n v="0"/>
    <n v="3"/>
    <x v="0"/>
    <n v="2002"/>
    <n v="81"/>
    <n v="2014"/>
    <s v="V2002 Bonus Q2"/>
    <n v="-1"/>
    <s v="Total Tax Classes"/>
    <s v="Total Tax Classes"/>
    <n v="86144057.040000007"/>
    <n v="0"/>
    <n v="0"/>
    <n v="86582266.430000007"/>
    <n v="3658162.95"/>
    <n v="59767404.329999998"/>
    <n v="-1141141.3"/>
    <n v="118866.96"/>
    <n v="87020475.810000002"/>
    <n v="62801812.409999996"/>
    <n v="-133796.94"/>
    <n v="0"/>
    <n v="118866.96"/>
    <n v="0"/>
    <x v="0"/>
  </r>
  <r>
    <n v="-1"/>
    <n v="1"/>
    <s v="0001 -Florida Power &amp; Light Company"/>
    <n v="0"/>
    <n v="3"/>
    <x v="0"/>
    <n v="2002"/>
    <n v="82"/>
    <n v="2014"/>
    <s v="V2002 Bonus Q3"/>
    <n v="-1"/>
    <s v="Total Tax Classes"/>
    <s v="Total Tax Classes"/>
    <n v="69841422.090000004"/>
    <n v="0"/>
    <n v="0"/>
    <n v="70183225.950000003"/>
    <n v="3108852.72"/>
    <n v="46243245.759999998"/>
    <n v="-942922"/>
    <n v="104929.65"/>
    <n v="70525029.819999993"/>
    <n v="48880842.43"/>
    <n v="-107422.02"/>
    <n v="0"/>
    <n v="104929.65"/>
    <n v="0"/>
    <x v="0"/>
  </r>
  <r>
    <n v="-1"/>
    <n v="1"/>
    <s v="0001 -Florida Power &amp; Light Company"/>
    <n v="0"/>
    <n v="3"/>
    <x v="0"/>
    <n v="2002"/>
    <n v="83"/>
    <n v="2014"/>
    <s v="V2002 Bonus Q4"/>
    <n v="-1"/>
    <s v="Total Tax Classes"/>
    <s v="Total Tax Classes"/>
    <n v="112627196.69"/>
    <n v="0"/>
    <n v="0"/>
    <n v="113112285.98999999"/>
    <n v="4214601.4400000004"/>
    <n v="79890690.730000004"/>
    <n v="-1293534.52"/>
    <n v="139067.06"/>
    <n v="113597375.28"/>
    <n v="83461951.390000001"/>
    <n v="-187770.76"/>
    <n v="0"/>
    <n v="139067.06"/>
    <n v="0"/>
    <x v="0"/>
  </r>
  <r>
    <n v="-1"/>
    <n v="1"/>
    <s v="0001 -Florida Power &amp; Light Company"/>
    <n v="0"/>
    <n v="3"/>
    <x v="0"/>
    <n v="2002"/>
    <n v="76"/>
    <n v="2014"/>
    <s v="V2002 Q1"/>
    <n v="-1"/>
    <s v="Total Tax Classes"/>
    <s v="Total Tax Classes"/>
    <n v="42120590"/>
    <n v="0"/>
    <n v="0"/>
    <n v="42350197.210000001"/>
    <n v="1684520.2"/>
    <n v="28425913.800000001"/>
    <n v="-681169.16"/>
    <n v="160736.85"/>
    <n v="42579804.469999999"/>
    <n v="29803304.600000001"/>
    <n v="8651.7900000000009"/>
    <n v="0"/>
    <n v="160736.85"/>
    <n v="0"/>
    <x v="0"/>
  </r>
  <r>
    <n v="-1"/>
    <n v="1"/>
    <s v="0001 -Florida Power &amp; Light Company"/>
    <n v="0"/>
    <n v="3"/>
    <x v="0"/>
    <n v="2002"/>
    <n v="77"/>
    <n v="2014"/>
    <s v="V2002 Q2"/>
    <n v="-1"/>
    <s v="Total Tax Classes"/>
    <s v="Total Tax Classes"/>
    <n v="412935378.69999999"/>
    <n v="0"/>
    <n v="0"/>
    <n v="413008401.38999999"/>
    <n v="18324778.609999999"/>
    <n v="261799136.63"/>
    <n v="-8249060.7300000004"/>
    <n v="35454.76"/>
    <n v="413081424.11000001"/>
    <n v="280026413.74000001"/>
    <n v="-13089.14"/>
    <n v="0"/>
    <n v="35454.76"/>
    <n v="0"/>
    <x v="0"/>
  </r>
  <r>
    <n v="-1"/>
    <n v="1"/>
    <s v="0001 -Florida Power &amp; Light Company"/>
    <n v="0"/>
    <n v="3"/>
    <x v="0"/>
    <n v="2002"/>
    <n v="78"/>
    <n v="2014"/>
    <s v="V2002 Q3"/>
    <n v="-1"/>
    <s v="Total Tax Classes"/>
    <s v="Total Tax Classes"/>
    <n v="8524653.1400000006"/>
    <n v="0"/>
    <n v="0"/>
    <n v="8558410.6999999993"/>
    <n v="11842.35"/>
    <n v="8195008.8499999996"/>
    <n v="-71166.899999999994"/>
    <n v="18275.759999999998"/>
    <n v="8592168.2599999998"/>
    <n v="8164317.4000000004"/>
    <n v="-6705.56"/>
    <n v="0"/>
    <n v="18275.759999999998"/>
    <n v="0"/>
    <x v="0"/>
  </r>
  <r>
    <n v="-1"/>
    <n v="1"/>
    <s v="0001 -Florida Power &amp; Light Company"/>
    <n v="0"/>
    <n v="3"/>
    <x v="0"/>
    <n v="2002"/>
    <n v="79"/>
    <n v="2014"/>
    <s v="V2002 Q4"/>
    <n v="-1"/>
    <s v="Total Tax Classes"/>
    <s v="Total Tax Classes"/>
    <n v="17895938.440000001"/>
    <n v="0"/>
    <n v="0"/>
    <n v="18001347.98"/>
    <n v="866655.15"/>
    <n v="12356599.66"/>
    <n v="-279298.69"/>
    <n v="63455.77"/>
    <n v="18106757.539999999"/>
    <n v="13088893.369999999"/>
    <n v="-13001.91"/>
    <n v="0"/>
    <n v="63455.77"/>
    <n v="0"/>
    <x v="0"/>
  </r>
  <r>
    <n v="-1"/>
    <n v="1"/>
    <s v="0001 -Florida Power &amp; Light Company"/>
    <n v="0"/>
    <n v="3"/>
    <x v="0"/>
    <n v="2003"/>
    <n v="64"/>
    <n v="2014"/>
    <s v="V2003"/>
    <n v="-1"/>
    <s v="Total Tax Classes"/>
    <s v="Total Tax Classes"/>
    <n v="269548686.58999997"/>
    <n v="0"/>
    <n v="0"/>
    <n v="129131881.22"/>
    <n v="11304375.880000001"/>
    <n v="154263266.59"/>
    <n v="-7333504.4000000004"/>
    <n v="394497.11"/>
    <n v="269899893.99000001"/>
    <n v="165381377.94"/>
    <n v="229554.22"/>
    <n v="0"/>
    <n v="394497.11"/>
    <n v="0"/>
    <x v="0"/>
  </r>
  <r>
    <n v="-1"/>
    <n v="1"/>
    <s v="0001 -Florida Power &amp; Light Company"/>
    <n v="0"/>
    <n v="3"/>
    <x v="0"/>
    <n v="2003"/>
    <n v="70"/>
    <n v="2014"/>
    <s v="V2003 Bonus-30%"/>
    <n v="-1"/>
    <s v="Total Tax Classes"/>
    <s v="Total Tax Classes"/>
    <n v="333374565.01999998"/>
    <n v="0"/>
    <n v="0"/>
    <n v="334541331.27999997"/>
    <n v="14298870.76"/>
    <n v="213100133.86000001"/>
    <n v="-6612622.7800000003"/>
    <n v="1667613.91"/>
    <n v="335708097.51999998"/>
    <n v="225775713.74000001"/>
    <n v="957372.31"/>
    <n v="0"/>
    <n v="1667613.91"/>
    <n v="0"/>
    <x v="0"/>
  </r>
  <r>
    <n v="-1"/>
    <n v="1"/>
    <s v="0001 -Florida Power &amp; Light Company"/>
    <n v="0"/>
    <n v="3"/>
    <x v="0"/>
    <n v="2003"/>
    <n v="84"/>
    <n v="2014"/>
    <s v="V2003 Bonus-50%"/>
    <n v="-1"/>
    <s v="Total Tax Classes"/>
    <s v="Total Tax Classes"/>
    <n v="128546151.28"/>
    <n v="0"/>
    <n v="0"/>
    <n v="128944679.20999999"/>
    <n v="5323820.5"/>
    <n v="83751953.640000001"/>
    <n v="-2349823.14"/>
    <n v="690966.04"/>
    <n v="129343207.13"/>
    <n v="88510762.670000002"/>
    <n v="458921.69"/>
    <n v="0"/>
    <n v="690966.04"/>
    <n v="0"/>
    <x v="0"/>
  </r>
  <r>
    <n v="-1"/>
    <n v="1"/>
    <s v="0001 -Florida Power &amp; Light Company"/>
    <n v="0"/>
    <n v="3"/>
    <x v="0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0"/>
  </r>
  <r>
    <n v="-1"/>
    <n v="1"/>
    <s v="0001 -Florida Power &amp; Light Company"/>
    <n v="0"/>
    <n v="3"/>
    <x v="0"/>
    <n v="2004"/>
    <n v="71"/>
    <n v="2014"/>
    <s v="V2004 Bonus-30%"/>
    <n v="-1"/>
    <s v="Total Tax Classes"/>
    <s v="Total Tax Classes"/>
    <n v="2868259.34"/>
    <n v="0"/>
    <n v="0"/>
    <n v="2868259.34"/>
    <n v="139510.04999999999"/>
    <n v="1638970.03"/>
    <n v="0"/>
    <n v="0"/>
    <n v="2868259.34"/>
    <n v="1778480.08"/>
    <n v="0"/>
    <n v="0"/>
    <n v="0"/>
    <n v="0"/>
    <x v="0"/>
  </r>
  <r>
    <n v="-1"/>
    <n v="1"/>
    <s v="0001 -Florida Power &amp; Light Company"/>
    <n v="0"/>
    <n v="3"/>
    <x v="0"/>
    <n v="2004"/>
    <n v="85"/>
    <n v="2014"/>
    <s v="V2004 Bonus-50%"/>
    <n v="-1"/>
    <s v="Total Tax Classes"/>
    <s v="Total Tax Classes"/>
    <n v="154215288.75999999"/>
    <n v="0"/>
    <n v="0"/>
    <n v="154215288.75999999"/>
    <n v="797200.16"/>
    <n v="147190781.37"/>
    <n v="0"/>
    <n v="0"/>
    <n v="154215288.75999999"/>
    <n v="147987981.53"/>
    <n v="0"/>
    <n v="0"/>
    <n v="0"/>
    <n v="0"/>
    <x v="0"/>
  </r>
  <r>
    <n v="-1"/>
    <n v="1"/>
    <s v="0001 -Florida Power &amp; Light Company"/>
    <n v="0"/>
    <n v="3"/>
    <x v="0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0"/>
  </r>
  <r>
    <n v="-1"/>
    <n v="1"/>
    <s v="0001 -Florida Power &amp; Light Company"/>
    <n v="0"/>
    <n v="3"/>
    <x v="0"/>
    <n v="2004"/>
    <n v="96"/>
    <n v="2014"/>
    <s v="V2004 Q1 - 30% Bonus"/>
    <n v="-1"/>
    <s v="Total Tax Classes"/>
    <s v="Total Tax Classes"/>
    <n v="12542920.93"/>
    <n v="0"/>
    <n v="0"/>
    <n v="12613288.23"/>
    <n v="500435.88"/>
    <n v="7492245.2800000003"/>
    <n v="-172650.46"/>
    <n v="18791.419999999998"/>
    <n v="12683655.550000001"/>
    <n v="7907597.6799999997"/>
    <n v="-36859.71"/>
    <n v="0"/>
    <n v="18791.419999999998"/>
    <n v="0"/>
    <x v="0"/>
  </r>
  <r>
    <n v="-1"/>
    <n v="1"/>
    <s v="0001 -Florida Power &amp; Light Company"/>
    <n v="0"/>
    <n v="3"/>
    <x v="0"/>
    <n v="2004"/>
    <n v="100"/>
    <n v="2014"/>
    <s v="V2004 Q1 - 50% Bonus"/>
    <n v="-1"/>
    <s v="Total Tax Classes"/>
    <s v="Total Tax Classes"/>
    <n v="73523541.599999994"/>
    <n v="0"/>
    <n v="0"/>
    <n v="74036768.599999994"/>
    <n v="2891211.39"/>
    <n v="45935712.270000003"/>
    <n v="-1590002.9"/>
    <n v="419653.24"/>
    <n v="74549995.590000004"/>
    <n v="48044572.100000001"/>
    <n v="175550.8"/>
    <n v="0"/>
    <n v="419653.24"/>
    <n v="0"/>
    <x v="0"/>
  </r>
  <r>
    <n v="-1"/>
    <n v="1"/>
    <s v="0001 -Florida Power &amp; Light Company"/>
    <n v="0"/>
    <n v="3"/>
    <x v="0"/>
    <n v="2004"/>
    <n v="93"/>
    <n v="2014"/>
    <s v="V2004 Q2"/>
    <n v="-1"/>
    <s v="Total Tax Classes"/>
    <s v="Total Tax Classes"/>
    <n v="8381289.3899999997"/>
    <n v="0"/>
    <n v="0"/>
    <n v="8437043.4000000004"/>
    <n v="457628.57"/>
    <n v="6055854.2599999998"/>
    <n v="-42037.99"/>
    <n v="79147.360000000001"/>
    <n v="8492797.3900000006"/>
    <n v="6409055.6799999997"/>
    <n v="72066.5"/>
    <n v="0"/>
    <n v="79147.360000000001"/>
    <n v="0"/>
    <x v="0"/>
  </r>
  <r>
    <n v="-1"/>
    <n v="1"/>
    <s v="0001 -Florida Power &amp; Light Company"/>
    <n v="0"/>
    <n v="3"/>
    <x v="0"/>
    <n v="2004"/>
    <n v="97"/>
    <n v="2014"/>
    <s v="V2004 Q2 - 30% Bonus"/>
    <n v="-1"/>
    <s v="Total Tax Classes"/>
    <s v="Total Tax Classes"/>
    <n v="10796939.07"/>
    <n v="0"/>
    <n v="0"/>
    <n v="10839760.15"/>
    <n v="542146.04"/>
    <n v="6277216.9400000004"/>
    <n v="-107718.8"/>
    <n v="16570.060000000001"/>
    <n v="10882581.199999999"/>
    <n v="6769570.4000000004"/>
    <n v="-19279.48"/>
    <n v="0"/>
    <n v="16570.060000000001"/>
    <n v="0"/>
    <x v="0"/>
  </r>
  <r>
    <n v="-1"/>
    <n v="1"/>
    <s v="0001 -Florida Power &amp; Light Company"/>
    <n v="0"/>
    <n v="3"/>
    <x v="0"/>
    <n v="2004"/>
    <n v="101"/>
    <n v="2014"/>
    <s v="V2004 Q2 - 50% Bonus"/>
    <n v="-1"/>
    <s v="Total Tax Classes"/>
    <s v="Total Tax Classes"/>
    <n v="67998004.370000005"/>
    <n v="0"/>
    <n v="0"/>
    <n v="68559334.430000007"/>
    <n v="2960904.19"/>
    <n v="40052867.640000001"/>
    <n v="-1824920.36"/>
    <n v="336326.38"/>
    <n v="69120664.480000004"/>
    <n v="42217455.789999999"/>
    <n v="9982.2999999999993"/>
    <n v="0"/>
    <n v="336326.38"/>
    <n v="0"/>
    <x v="0"/>
  </r>
  <r>
    <n v="-1"/>
    <n v="1"/>
    <s v="0001 -Florida Power &amp; Light Company"/>
    <n v="0"/>
    <n v="3"/>
    <x v="0"/>
    <n v="2004"/>
    <n v="94"/>
    <n v="2014"/>
    <s v="V2004 Q3"/>
    <n v="-1"/>
    <s v="Total Tax Classes"/>
    <s v="Total Tax Classes"/>
    <n v="2393119.15"/>
    <n v="0"/>
    <n v="0"/>
    <n v="2386033.23"/>
    <n v="217710.56"/>
    <n v="2280217.0699999998"/>
    <n v="121294.19"/>
    <n v="11988.46"/>
    <n v="2378947.3199999998"/>
    <n v="2508313.4300000002"/>
    <n v="15774.49"/>
    <n v="0"/>
    <n v="11988.46"/>
    <n v="0"/>
    <x v="0"/>
  </r>
  <r>
    <n v="-1"/>
    <n v="1"/>
    <s v="0001 -Florida Power &amp; Light Company"/>
    <n v="0"/>
    <n v="3"/>
    <x v="0"/>
    <n v="2004"/>
    <n v="98"/>
    <n v="2014"/>
    <s v="V2004 Q3 - 30% Bonus"/>
    <n v="-1"/>
    <s v="Total Tax Classes"/>
    <s v="Total Tax Classes"/>
    <n v="1311299.1599999999"/>
    <n v="0"/>
    <n v="0"/>
    <n v="1344726.96"/>
    <n v="31527.47"/>
    <n v="1062200.58"/>
    <n v="-70575.17"/>
    <n v="8652.7099999999991"/>
    <n v="1378154.75"/>
    <n v="1029883.58"/>
    <n v="5641.6"/>
    <n v="0"/>
    <n v="8652.7099999999991"/>
    <n v="0"/>
    <x v="0"/>
  </r>
  <r>
    <n v="-1"/>
    <n v="1"/>
    <s v="0001 -Florida Power &amp; Light Company"/>
    <n v="0"/>
    <n v="3"/>
    <x v="0"/>
    <n v="2004"/>
    <n v="102"/>
    <n v="2014"/>
    <s v="V2004 Q3 - 50% Bonus"/>
    <n v="-1"/>
    <s v="Total Tax Classes"/>
    <s v="Total Tax Classes"/>
    <n v="56329245.130000003"/>
    <n v="0"/>
    <n v="0"/>
    <n v="56596268.950000003"/>
    <n v="2321116.09"/>
    <n v="33336077.879999999"/>
    <n v="-865578.01"/>
    <n v="234543.52"/>
    <n v="56863292.789999999"/>
    <n v="35314760.530000001"/>
    <n v="42929.31"/>
    <n v="0"/>
    <n v="234543.52"/>
    <n v="0"/>
    <x v="0"/>
  </r>
  <r>
    <n v="-1"/>
    <n v="1"/>
    <s v="0001 -Florida Power &amp; Light Company"/>
    <n v="0"/>
    <n v="3"/>
    <x v="0"/>
    <n v="2004"/>
    <n v="95"/>
    <n v="2014"/>
    <s v="V2004 Q4"/>
    <n v="-1"/>
    <s v="Total Tax Classes"/>
    <s v="Total Tax Classes"/>
    <n v="-36381807.359999999"/>
    <n v="0"/>
    <n v="0"/>
    <n v="-36343607.299999997"/>
    <n v="-1610697.36"/>
    <n v="-16009115.34"/>
    <n v="-107020.49"/>
    <n v="31306.92"/>
    <n v="-36305407.270000003"/>
    <n v="-17700775.420000002"/>
    <n v="35869.54"/>
    <n v="0"/>
    <n v="31306.92"/>
    <n v="0"/>
    <x v="0"/>
  </r>
  <r>
    <n v="-1"/>
    <n v="1"/>
    <s v="0001 -Florida Power &amp; Light Company"/>
    <n v="0"/>
    <n v="3"/>
    <x v="0"/>
    <n v="2004"/>
    <n v="99"/>
    <n v="2014"/>
    <s v="V2004 Q4 - 30% Bonus"/>
    <n v="-1"/>
    <s v="Total Tax Classes"/>
    <s v="Total Tax Classes"/>
    <n v="20007855.59"/>
    <n v="0"/>
    <n v="0"/>
    <n v="20047820.260000002"/>
    <n v="1081726.92"/>
    <n v="12665558.779999999"/>
    <n v="-91614.31"/>
    <n v="32454.91"/>
    <n v="20087784.949999999"/>
    <n v="13699476.42"/>
    <n v="334.82"/>
    <n v="0"/>
    <n v="32454.91"/>
    <n v="0"/>
    <x v="0"/>
  </r>
  <r>
    <n v="-1"/>
    <n v="1"/>
    <s v="0001 -Florida Power &amp; Light Company"/>
    <n v="0"/>
    <n v="3"/>
    <x v="0"/>
    <n v="2004"/>
    <n v="103"/>
    <n v="2014"/>
    <s v="V2004 Q4 - 50% Bonus"/>
    <n v="-1"/>
    <s v="Total Tax Classes"/>
    <s v="Total Tax Classes"/>
    <n v="141246334.31"/>
    <n v="0"/>
    <n v="0"/>
    <n v="141813292.91"/>
    <n v="6081475.3899999997"/>
    <n v="81669394.870000005"/>
    <n v="-2927119.88"/>
    <n v="709291.2"/>
    <n v="142380251.53"/>
    <n v="87037899.709999993"/>
    <n v="288344.53000000003"/>
    <n v="0"/>
    <n v="709291.2"/>
    <n v="0"/>
    <x v="0"/>
  </r>
  <r>
    <n v="-1"/>
    <n v="1"/>
    <s v="0001 -Florida Power &amp; Light Company"/>
    <n v="0"/>
    <n v="3"/>
    <x v="0"/>
    <n v="2005"/>
    <n v="66"/>
    <n v="2014"/>
    <s v="V2005"/>
    <n v="-1"/>
    <s v="Total Tax Classes"/>
    <s v="Total Tax Classes"/>
    <n v="1148016175.52"/>
    <n v="0"/>
    <n v="0"/>
    <n v="694205762.91999996"/>
    <n v="34743756.960000001"/>
    <n v="753006308.25999999"/>
    <n v="-12229410.369999999"/>
    <n v="1222041.8899999999"/>
    <n v="1157900335.6300001"/>
    <n v="781940212.53999996"/>
    <n v="-2852265.53"/>
    <n v="0"/>
    <n v="1222041.8899999999"/>
    <n v="0"/>
    <x v="0"/>
  </r>
  <r>
    <n v="-1"/>
    <n v="1"/>
    <s v="0001 -Florida Power &amp; Light Company"/>
    <n v="0"/>
    <n v="3"/>
    <x v="0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0"/>
  </r>
  <r>
    <n v="-1"/>
    <n v="1"/>
    <s v="0001 -Florida Power &amp; Light Company"/>
    <n v="0"/>
    <n v="3"/>
    <x v="0"/>
    <n v="2005"/>
    <n v="72"/>
    <n v="2014"/>
    <s v="V2005 Bonus-30%"/>
    <n v="-1"/>
    <s v="Total Tax Classes"/>
    <s v="Total Tax Classes"/>
    <n v="468133931.18000001"/>
    <n v="0"/>
    <n v="0"/>
    <n v="468149693.05000001"/>
    <n v="21006716.09"/>
    <n v="229073703.28"/>
    <n v="-8344379.5899999999"/>
    <n v="2453893.7799999998"/>
    <n v="468165454.93000001"/>
    <n v="250063755.49000001"/>
    <n v="2439033.91"/>
    <n v="0"/>
    <n v="2453893.7799999998"/>
    <n v="0"/>
    <x v="0"/>
  </r>
  <r>
    <n v="-1"/>
    <n v="1"/>
    <s v="0001 -Florida Power &amp; Light Company"/>
    <n v="0"/>
    <n v="3"/>
    <x v="0"/>
    <n v="2005"/>
    <n v="86"/>
    <n v="2014"/>
    <s v="V2005 Bonus-50%"/>
    <n v="-1"/>
    <s v="Total Tax Classes"/>
    <s v="Total Tax Classes"/>
    <n v="37365708.93"/>
    <n v="0"/>
    <n v="0"/>
    <n v="37567922.710000001"/>
    <n v="2010138.49"/>
    <n v="22392756.530000001"/>
    <n v="-413537.88"/>
    <n v="424238.48"/>
    <n v="37770136.490000002"/>
    <n v="24158189.059999999"/>
    <n v="264516.88"/>
    <n v="0"/>
    <n v="424238.48"/>
    <n v="0"/>
    <x v="0"/>
  </r>
  <r>
    <n v="-1"/>
    <n v="1"/>
    <s v="0001 -Florida Power &amp; Light Company"/>
    <n v="0"/>
    <n v="3"/>
    <x v="0"/>
    <n v="2006"/>
    <n v="67"/>
    <n v="2014"/>
    <s v="V2006"/>
    <n v="-1"/>
    <s v="Total Tax Classes"/>
    <s v="Total Tax Classes"/>
    <n v="884677273.25999999"/>
    <n v="0"/>
    <n v="0"/>
    <n v="458540519.27999997"/>
    <n v="37848187.969999999"/>
    <n v="475030377.87"/>
    <n v="-12220388.289999999"/>
    <n v="3389117.67"/>
    <n v="892931217.08000004"/>
    <n v="508074018.92000002"/>
    <n v="-60279.27"/>
    <n v="0"/>
    <n v="3389117.67"/>
    <n v="0"/>
    <x v="0"/>
  </r>
  <r>
    <n v="-1"/>
    <n v="1"/>
    <s v="0001 -Florida Power &amp; Light Company"/>
    <n v="0"/>
    <n v="3"/>
    <x v="0"/>
    <n v="2007"/>
    <n v="74"/>
    <n v="2014"/>
    <s v="V2007"/>
    <n v="-1"/>
    <s v="Total Tax Classes"/>
    <s v="Total Tax Classes"/>
    <n v="1461413366.72"/>
    <n v="0"/>
    <n v="0"/>
    <n v="874007315.80999994"/>
    <n v="66836750.729999997"/>
    <n v="644108244.80999994"/>
    <n v="-45802588.060000002"/>
    <n v="5067251.59"/>
    <n v="1469355270.23"/>
    <n v="706943402.32000005"/>
    <n v="1126941.24"/>
    <n v="0"/>
    <n v="5067251.59"/>
    <n v="0"/>
    <x v="0"/>
  </r>
  <r>
    <n v="-1"/>
    <n v="1"/>
    <s v="0001 -Florida Power &amp; Light Company"/>
    <n v="0"/>
    <n v="3"/>
    <x v="0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0"/>
  </r>
  <r>
    <n v="-1"/>
    <n v="1"/>
    <s v="0001 -Florida Power &amp; Light Company"/>
    <n v="0"/>
    <n v="3"/>
    <x v="0"/>
    <n v="2008"/>
    <n v="239"/>
    <n v="2014"/>
    <s v="V2008 Bonus - 50%"/>
    <n v="-1"/>
    <s v="Total Tax Classes"/>
    <s v="Total Tax Classes"/>
    <n v="16997741.309999999"/>
    <n v="0"/>
    <n v="0"/>
    <n v="16997741.309999999"/>
    <n v="1129410.73"/>
    <n v="9529653.2799999993"/>
    <n v="0"/>
    <n v="0"/>
    <n v="16997741.309999999"/>
    <n v="10659064.01"/>
    <n v="0"/>
    <n v="0"/>
    <n v="0"/>
    <n v="0"/>
    <x v="0"/>
  </r>
  <r>
    <n v="-1"/>
    <n v="1"/>
    <s v="0001 -Florida Power &amp; Light Company"/>
    <n v="0"/>
    <n v="3"/>
    <x v="0"/>
    <n v="2008"/>
    <n v="164"/>
    <n v="2014"/>
    <s v="V2008 Q1"/>
    <n v="-1"/>
    <s v="Total Tax Classes"/>
    <s v="Total Tax Classes"/>
    <n v="316864729.44999999"/>
    <n v="0"/>
    <n v="0"/>
    <n v="317305831.05000001"/>
    <n v="17409462.789999999"/>
    <n v="145228729.34"/>
    <n v="-4715175.76"/>
    <n v="972577.41"/>
    <n v="317746932.63"/>
    <n v="162191718.46000001"/>
    <n v="536847.89"/>
    <n v="0"/>
    <n v="972577.41"/>
    <n v="0"/>
    <x v="0"/>
  </r>
  <r>
    <n v="-1"/>
    <n v="1"/>
    <s v="0001 -Florida Power &amp; Light Company"/>
    <n v="0"/>
    <n v="3"/>
    <x v="0"/>
    <n v="2008"/>
    <n v="168"/>
    <n v="2014"/>
    <s v="V2008 Q1 - 50% Bonus"/>
    <n v="-1"/>
    <s v="Total Tax Classes"/>
    <s v="Total Tax Classes"/>
    <n v="13022634.640000001"/>
    <n v="0"/>
    <n v="0"/>
    <n v="13074693.68"/>
    <n v="649484.25"/>
    <n v="6921177.96"/>
    <n v="-339999.94"/>
    <n v="50651.31"/>
    <n v="13126752.710000001"/>
    <n v="7513514.3300000001"/>
    <n v="3681.12"/>
    <n v="0"/>
    <n v="50651.31"/>
    <n v="0"/>
    <x v="0"/>
  </r>
  <r>
    <n v="-1"/>
    <n v="1"/>
    <s v="0001 -Florida Power &amp; Light Company"/>
    <n v="0"/>
    <n v="3"/>
    <x v="0"/>
    <n v="2008"/>
    <n v="165"/>
    <n v="2014"/>
    <s v="V2008 Q2"/>
    <n v="-1"/>
    <s v="Total Tax Classes"/>
    <s v="Total Tax Classes"/>
    <n v="195831254.16999999"/>
    <n v="0"/>
    <n v="0"/>
    <n v="196498569.65000001"/>
    <n v="10761833.550000001"/>
    <n v="83698104.219999999"/>
    <n v="-9949547.4499999993"/>
    <n v="2137142.91"/>
    <n v="197165885.13"/>
    <n v="93906489.609999999"/>
    <n v="1355960.1"/>
    <n v="0"/>
    <n v="2137142.91"/>
    <n v="0"/>
    <x v="0"/>
  </r>
  <r>
    <n v="-1"/>
    <n v="1"/>
    <s v="0001 -Florida Power &amp; Light Company"/>
    <n v="0"/>
    <n v="3"/>
    <x v="0"/>
    <n v="2008"/>
    <n v="169"/>
    <n v="2014"/>
    <s v="V2008 Q2 - 50% Bonus"/>
    <n v="-1"/>
    <s v="Total Tax Classes"/>
    <s v="Total Tax Classes"/>
    <n v="43458156.890000001"/>
    <n v="0"/>
    <n v="0"/>
    <n v="43626392.899999999"/>
    <n v="2203883.34"/>
    <n v="19236316.469999999"/>
    <n v="-1211997.02"/>
    <n v="266959.71999999997"/>
    <n v="43794628.909999996"/>
    <n v="21284211.190000001"/>
    <n v="86476.33"/>
    <n v="0"/>
    <n v="266959.71999999997"/>
    <n v="0"/>
    <x v="0"/>
  </r>
  <r>
    <n v="-1"/>
    <n v="1"/>
    <s v="0001 -Florida Power &amp; Light Company"/>
    <n v="0"/>
    <n v="3"/>
    <x v="0"/>
    <n v="2008"/>
    <n v="166"/>
    <n v="2014"/>
    <s v="V2008 Q3"/>
    <n v="-1"/>
    <s v="Total Tax Classes"/>
    <s v="Total Tax Classes"/>
    <n v="125435624.33"/>
    <n v="0"/>
    <n v="0"/>
    <n v="125445213.31999999"/>
    <n v="6698925.5800000001"/>
    <n v="52342678.670000002"/>
    <n v="-2842715.81"/>
    <n v="841858.42"/>
    <n v="125454802.27"/>
    <n v="59023767.240000002"/>
    <n v="840517.49"/>
    <n v="0"/>
    <n v="841858.42"/>
    <n v="0"/>
    <x v="0"/>
  </r>
  <r>
    <n v="-1"/>
    <n v="1"/>
    <s v="0001 -Florida Power &amp; Light Company"/>
    <n v="0"/>
    <n v="3"/>
    <x v="0"/>
    <n v="2008"/>
    <n v="170"/>
    <n v="2014"/>
    <s v="V2008 Q3 - 50% Bonus"/>
    <n v="-1"/>
    <s v="Total Tax Classes"/>
    <s v="Total Tax Classes"/>
    <n v="36661397.049999997"/>
    <n v="0"/>
    <n v="0"/>
    <n v="36651505.979999997"/>
    <n v="1929067.31"/>
    <n v="16248305.51"/>
    <n v="-605252.14"/>
    <n v="216842.69"/>
    <n v="36641614.909999996"/>
    <n v="18181472.800000001"/>
    <n v="232524.85"/>
    <n v="0"/>
    <n v="216842.69"/>
    <n v="0"/>
    <x v="0"/>
  </r>
  <r>
    <n v="-1"/>
    <n v="1"/>
    <s v="0001 -Florida Power &amp; Light Company"/>
    <n v="0"/>
    <n v="3"/>
    <x v="0"/>
    <n v="2008"/>
    <n v="167"/>
    <n v="2014"/>
    <s v="V2008 Q4"/>
    <n v="-1"/>
    <s v="Total Tax Classes"/>
    <s v="Total Tax Classes"/>
    <n v="95752097.090000004"/>
    <n v="0"/>
    <n v="0"/>
    <n v="96320464.829999998"/>
    <n v="4838380.18"/>
    <n v="41811081.68"/>
    <n v="2964293.49"/>
    <n v="1035492.46"/>
    <n v="96888832.579999998"/>
    <n v="46186639.259999998"/>
    <n v="361579.59"/>
    <n v="0"/>
    <n v="1035492.46"/>
    <n v="0"/>
    <x v="0"/>
  </r>
  <r>
    <n v="-1"/>
    <n v="1"/>
    <s v="0001 -Florida Power &amp; Light Company"/>
    <n v="0"/>
    <n v="3"/>
    <x v="0"/>
    <n v="2008"/>
    <n v="171"/>
    <n v="2014"/>
    <s v="V2008 Q4 - 50% Bonus"/>
    <n v="-1"/>
    <s v="Total Tax Classes"/>
    <s v="Total Tax Classes"/>
    <n v="48206047.100000001"/>
    <n v="0"/>
    <n v="0"/>
    <n v="48477131.329999998"/>
    <n v="2816243.89"/>
    <n v="24410051.489999998"/>
    <n v="-673857.62"/>
    <n v="471608.79"/>
    <n v="48748215.530000001"/>
    <n v="27027139.73"/>
    <n v="128596.01"/>
    <n v="0"/>
    <n v="471608.79"/>
    <n v="0"/>
    <x v="0"/>
  </r>
  <r>
    <n v="-1"/>
    <n v="1"/>
    <s v="0001 -Florida Power &amp; Light Company"/>
    <n v="0"/>
    <n v="3"/>
    <x v="0"/>
    <n v="2009"/>
    <n v="90"/>
    <n v="2014"/>
    <s v="V2009"/>
    <n v="-1"/>
    <s v="Total Tax Classes"/>
    <s v="Total Tax Classes"/>
    <n v="2413301"/>
    <n v="2413301"/>
    <n v="0"/>
    <n v="2292023"/>
    <n v="230381.65"/>
    <n v="0"/>
    <n v="2413301"/>
    <n v="0"/>
    <n v="0"/>
    <n v="351659.66"/>
    <n v="0"/>
    <n v="0"/>
    <n v="0"/>
    <n v="0"/>
    <x v="0"/>
  </r>
  <r>
    <n v="-1"/>
    <n v="1"/>
    <s v="0001 -Florida Power &amp; Light Company"/>
    <n v="0"/>
    <n v="3"/>
    <x v="0"/>
    <n v="2009"/>
    <n v="185"/>
    <n v="2014"/>
    <s v="V2009 Q1"/>
    <n v="-1"/>
    <s v="Total Tax Classes"/>
    <s v="Total Tax Classes"/>
    <n v="45839368.259999998"/>
    <n v="0"/>
    <n v="0"/>
    <n v="46083477.189999998"/>
    <n v="2241062.88"/>
    <n v="25467328.949999999"/>
    <n v="-5712008.0199999996"/>
    <n v="223614.76"/>
    <n v="46327586.090000004"/>
    <n v="27530170.59"/>
    <n v="-86381.83"/>
    <n v="0"/>
    <n v="223614.76"/>
    <n v="0"/>
    <x v="0"/>
  </r>
  <r>
    <n v="-1"/>
    <n v="1"/>
    <s v="0001 -Florida Power &amp; Light Company"/>
    <n v="0"/>
    <n v="3"/>
    <x v="0"/>
    <n v="2009"/>
    <n v="189"/>
    <n v="2014"/>
    <s v="V2009 Q1 - 50% Bonus"/>
    <n v="-1"/>
    <s v="Total Tax Classes"/>
    <s v="Total Tax Classes"/>
    <n v="67687324.099999994"/>
    <n v="0"/>
    <n v="0"/>
    <n v="68129868.260000005"/>
    <n v="3677204.09"/>
    <n v="27242166.16"/>
    <n v="-2874219.34"/>
    <n v="829604.74"/>
    <n v="68572412.409999996"/>
    <n v="30591385.75"/>
    <n v="272500.95"/>
    <n v="0"/>
    <n v="829604.74"/>
    <n v="0"/>
    <x v="0"/>
  </r>
  <r>
    <n v="-1"/>
    <n v="1"/>
    <s v="0001 -Florida Power &amp; Light Company"/>
    <n v="0"/>
    <n v="3"/>
    <x v="0"/>
    <n v="2009"/>
    <n v="186"/>
    <n v="2014"/>
    <s v="V2009 Q2"/>
    <n v="-1"/>
    <s v="Total Tax Classes"/>
    <s v="Total Tax Classes"/>
    <n v="51844918.039999999"/>
    <n v="0"/>
    <n v="0"/>
    <n v="51987160.210000001"/>
    <n v="2753348.71"/>
    <n v="21418713.23"/>
    <n v="-2142700.8199999998"/>
    <n v="15852.56"/>
    <n v="52129402.409999996"/>
    <n v="24073740.780000001"/>
    <n v="-170310.65"/>
    <n v="0"/>
    <n v="15852.56"/>
    <n v="0"/>
    <x v="0"/>
  </r>
  <r>
    <n v="-1"/>
    <n v="1"/>
    <s v="0001 -Florida Power &amp; Light Company"/>
    <n v="0"/>
    <n v="3"/>
    <x v="0"/>
    <n v="2009"/>
    <n v="190"/>
    <n v="2014"/>
    <s v="V2009 Q2 - 50% Bonus"/>
    <n v="-1"/>
    <s v="Total Tax Classes"/>
    <s v="Total Tax Classes"/>
    <n v="88084588.450000003"/>
    <n v="0"/>
    <n v="0"/>
    <n v="116579612.7"/>
    <n v="6227549.3099999996"/>
    <n v="88042506.180000007"/>
    <n v="-59447254.93"/>
    <n v="447698.4"/>
    <n v="145074636.91999999"/>
    <n v="38965525.280000001"/>
    <n v="-1237819.8400000001"/>
    <n v="0"/>
    <n v="447698.4"/>
    <n v="0"/>
    <x v="0"/>
  </r>
  <r>
    <n v="-1"/>
    <n v="1"/>
    <s v="0001 -Florida Power &amp; Light Company"/>
    <n v="0"/>
    <n v="3"/>
    <x v="0"/>
    <n v="2009"/>
    <n v="187"/>
    <n v="2014"/>
    <s v="V2009 Q3"/>
    <n v="-1"/>
    <s v="Total Tax Classes"/>
    <s v="Total Tax Classes"/>
    <n v="264094545.28999999"/>
    <n v="0"/>
    <n v="0"/>
    <n v="264149749.78999999"/>
    <n v="14710619.08"/>
    <n v="82522319.049999997"/>
    <n v="-11588699.51"/>
    <n v="1531588.04"/>
    <n v="264204954.28999999"/>
    <n v="97187708.319999993"/>
    <n v="1466408.85"/>
    <n v="0"/>
    <n v="1531588.04"/>
    <n v="0"/>
    <x v="0"/>
  </r>
  <r>
    <n v="-1"/>
    <n v="1"/>
    <s v="0001 -Florida Power &amp; Light Company"/>
    <n v="0"/>
    <n v="3"/>
    <x v="0"/>
    <n v="2009"/>
    <n v="191"/>
    <n v="2014"/>
    <s v="V2009 Q3 - 50% Bonus"/>
    <n v="-1"/>
    <s v="Total Tax Classes"/>
    <s v="Total Tax Classes"/>
    <n v="248320180.87"/>
    <n v="0"/>
    <n v="0"/>
    <n v="250981620.86000001"/>
    <n v="13955487.65"/>
    <n v="81850875.060000002"/>
    <n v="-13538866.16"/>
    <n v="4037827.02"/>
    <n v="253643060.86000001"/>
    <n v="93996709.920000002"/>
    <n v="524599.82999999996"/>
    <n v="0"/>
    <n v="4037827.02"/>
    <n v="0"/>
    <x v="0"/>
  </r>
  <r>
    <n v="-1"/>
    <n v="1"/>
    <s v="0001 -Florida Power &amp; Light Company"/>
    <n v="0"/>
    <n v="3"/>
    <x v="0"/>
    <n v="2009"/>
    <n v="188"/>
    <n v="2014"/>
    <s v="V2009 Q4"/>
    <n v="-1"/>
    <s v="Total Tax Classes"/>
    <s v="Total Tax Classes"/>
    <n v="468630987.75"/>
    <n v="0"/>
    <n v="0"/>
    <n v="480113626.67000002"/>
    <n v="26710353.329999998"/>
    <n v="141174037.38999999"/>
    <n v="-23496748.670000002"/>
    <n v="4479400.33"/>
    <n v="491596265.60000002"/>
    <n v="160917542.24000001"/>
    <n v="-11519029.02"/>
    <n v="0"/>
    <n v="4479400.33"/>
    <n v="0"/>
    <x v="0"/>
  </r>
  <r>
    <n v="-1"/>
    <n v="1"/>
    <s v="0001 -Florida Power &amp; Light Company"/>
    <n v="0"/>
    <n v="3"/>
    <x v="0"/>
    <n v="2009"/>
    <n v="192"/>
    <n v="2014"/>
    <s v="V2009 Q4 - 50% Bonus"/>
    <n v="-1"/>
    <s v="Total Tax Classes"/>
    <s v="Total Tax Classes"/>
    <n v="189717718.44999999"/>
    <n v="0"/>
    <n v="0"/>
    <n v="202944130"/>
    <n v="14704756.5"/>
    <n v="124799539.75"/>
    <n v="-30896356.210000001"/>
    <n v="2463227.71"/>
    <n v="216170541.56999999"/>
    <n v="116413780.23"/>
    <n v="-899079.38"/>
    <n v="0"/>
    <n v="2463227.71"/>
    <n v="0"/>
    <x v="0"/>
  </r>
  <r>
    <n v="-1"/>
    <n v="1"/>
    <s v="0001 -Florida Power &amp; Light Company"/>
    <n v="0"/>
    <n v="3"/>
    <x v="0"/>
    <n v="2010"/>
    <n v="124"/>
    <n v="2014"/>
    <s v="V2010"/>
    <n v="-1"/>
    <s v="Total Tax Classes"/>
    <s v="Total Tax Classes"/>
    <n v="6504496"/>
    <n v="6504496"/>
    <n v="0"/>
    <n v="6037366"/>
    <n v="433331.68"/>
    <n v="0"/>
    <n v="6504496"/>
    <n v="0"/>
    <n v="0"/>
    <n v="900461.67"/>
    <n v="0"/>
    <n v="0"/>
    <n v="0"/>
    <n v="0"/>
    <x v="0"/>
  </r>
  <r>
    <n v="-1"/>
    <n v="1"/>
    <s v="0001 -Florida Power &amp; Light Company"/>
    <n v="0"/>
    <n v="3"/>
    <x v="0"/>
    <n v="2010"/>
    <n v="193"/>
    <n v="2014"/>
    <s v="V2010 Q1"/>
    <n v="-1"/>
    <s v="Total Tax Classes"/>
    <s v="Total Tax Classes"/>
    <n v="35173586.009999998"/>
    <n v="0"/>
    <n v="0"/>
    <n v="35184693.57"/>
    <n v="65515.3"/>
    <n v="32058029.059999999"/>
    <n v="-31683.65"/>
    <n v="3849.97"/>
    <n v="35195801.119999997"/>
    <n v="32118453.199999999"/>
    <n v="-13273.97"/>
    <n v="0"/>
    <n v="3849.97"/>
    <n v="0"/>
    <x v="0"/>
  </r>
  <r>
    <n v="-1"/>
    <n v="1"/>
    <s v="0001 -Florida Power &amp; Light Company"/>
    <n v="0"/>
    <n v="3"/>
    <x v="0"/>
    <n v="2010"/>
    <n v="215"/>
    <n v="2014"/>
    <s v="V2010 Q1 - 50% Bonus"/>
    <n v="-1"/>
    <s v="Total Tax Classes"/>
    <s v="Total Tax Classes"/>
    <n v="53073675.25"/>
    <n v="0"/>
    <n v="0"/>
    <n v="53601209.009999998"/>
    <n v="3334807.47"/>
    <n v="18820326.91"/>
    <n v="-1255193.2"/>
    <n v="1305868.43"/>
    <n v="54128742.75"/>
    <n v="21769900.84"/>
    <n v="636034.46"/>
    <n v="0"/>
    <n v="1305868.43"/>
    <n v="0"/>
    <x v="0"/>
  </r>
  <r>
    <n v="-1"/>
    <n v="1"/>
    <s v="0001 -Florida Power &amp; Light Company"/>
    <n v="0"/>
    <n v="3"/>
    <x v="0"/>
    <n v="2010"/>
    <n v="194"/>
    <n v="2014"/>
    <s v="V2010 Q2"/>
    <n v="-1"/>
    <s v="Total Tax Classes"/>
    <s v="Total Tax Classes"/>
    <n v="20930849.23"/>
    <n v="0"/>
    <n v="0"/>
    <n v="21039006.170000002"/>
    <n v="1116853.82"/>
    <n v="5079674.38"/>
    <n v="-262907.27"/>
    <n v="106028.11"/>
    <n v="21147163.09"/>
    <n v="6120587.5099999998"/>
    <n v="-34345.07"/>
    <n v="0"/>
    <n v="106028.11"/>
    <n v="0"/>
    <x v="0"/>
  </r>
  <r>
    <n v="-1"/>
    <n v="1"/>
    <s v="0001 -Florida Power &amp; Light Company"/>
    <n v="0"/>
    <n v="3"/>
    <x v="0"/>
    <n v="2010"/>
    <n v="216"/>
    <n v="2014"/>
    <s v="V2010 Q2 - 50% Bonus"/>
    <n v="-1"/>
    <s v="Total Tax Classes"/>
    <s v="Total Tax Classes"/>
    <n v="194261243.50999999"/>
    <n v="0"/>
    <n v="0"/>
    <n v="203291628.84"/>
    <n v="15490424.460000001"/>
    <n v="94295111.730000004"/>
    <n v="-18339213.780000001"/>
    <n v="11349066.640000001"/>
    <n v="212322014.19"/>
    <n v="102221890.97"/>
    <n v="851941.15"/>
    <n v="0"/>
    <n v="11349066.640000001"/>
    <n v="0"/>
    <x v="0"/>
  </r>
  <r>
    <n v="-1"/>
    <n v="1"/>
    <s v="0001 -Florida Power &amp; Light Company"/>
    <n v="0"/>
    <n v="3"/>
    <x v="0"/>
    <n v="2010"/>
    <n v="195"/>
    <n v="2014"/>
    <s v="V2010 Q3"/>
    <n v="-1"/>
    <s v="Total Tax Classes"/>
    <s v="Total Tax Classes"/>
    <n v="10257400.960000001"/>
    <n v="0"/>
    <n v="0"/>
    <n v="10276378.050000001"/>
    <n v="489084.92"/>
    <n v="5238820.3600000003"/>
    <n v="-384643.76"/>
    <n v="8496.3700000000008"/>
    <n v="10295355.15"/>
    <n v="5719769.6100000003"/>
    <n v="-21322.13"/>
    <n v="0"/>
    <n v="8496.3700000000008"/>
    <n v="0"/>
    <x v="0"/>
  </r>
  <r>
    <n v="-1"/>
    <n v="1"/>
    <s v="0001 -Florida Power &amp; Light Company"/>
    <n v="0"/>
    <n v="3"/>
    <x v="0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7"/>
    <n v="2014"/>
    <s v="V2010 Q3 - 50% Bonus"/>
    <n v="-1"/>
    <s v="Total Tax Classes"/>
    <s v="Total Tax Classes"/>
    <n v="60945683.840000004"/>
    <n v="0"/>
    <n v="0"/>
    <n v="63556656.289999999"/>
    <n v="4533993.54"/>
    <n v="24143714.16"/>
    <n v="-5610661.3200000003"/>
    <n v="4175450.25"/>
    <n v="66167628.780000001"/>
    <n v="27296807.73"/>
    <n v="334405.28999999998"/>
    <n v="0"/>
    <n v="4175450.25"/>
    <n v="0"/>
    <x v="0"/>
  </r>
  <r>
    <n v="-1"/>
    <n v="1"/>
    <s v="0001 -Florida Power &amp; Light Company"/>
    <n v="0"/>
    <n v="3"/>
    <x v="0"/>
    <n v="2010"/>
    <n v="196"/>
    <n v="2014"/>
    <s v="V2010 Q4"/>
    <n v="-1"/>
    <s v="Total Tax Classes"/>
    <s v="Total Tax Classes"/>
    <n v="37077519.939999998"/>
    <n v="0"/>
    <n v="0"/>
    <n v="37190023.060000002"/>
    <n v="1321839.6200000001"/>
    <n v="6142726.0599999996"/>
    <n v="-410219.15"/>
    <n v="201908.03"/>
    <n v="37302526.200000003"/>
    <n v="7410630.3499999996"/>
    <n v="30837.09"/>
    <n v="0"/>
    <n v="201908.03"/>
    <n v="0"/>
    <x v="0"/>
  </r>
  <r>
    <n v="-1"/>
    <n v="1"/>
    <s v="0001 -Florida Power &amp; Light Company"/>
    <n v="0"/>
    <n v="3"/>
    <x v="0"/>
    <n v="2010"/>
    <n v="224"/>
    <n v="2014"/>
    <s v="V2010 Q4 - 100% Bonus"/>
    <n v="-1"/>
    <s v="Total Tax Classes"/>
    <s v="Total Tax Classes"/>
    <n v="0"/>
    <n v="0"/>
    <n v="0"/>
    <n v="0"/>
    <n v="0"/>
    <n v="0"/>
    <n v="0"/>
    <n v="1645751.02"/>
    <n v="0"/>
    <n v="0"/>
    <n v="1645751.02"/>
    <n v="0"/>
    <n v="1645751.02"/>
    <n v="0"/>
    <x v="0"/>
  </r>
  <r>
    <n v="-1"/>
    <n v="1"/>
    <s v="0001 -Florida Power &amp; Light Company"/>
    <n v="0"/>
    <n v="3"/>
    <x v="0"/>
    <n v="2010"/>
    <n v="218"/>
    <n v="2014"/>
    <s v="V2010 Q4 - 50% Bonus"/>
    <n v="-1"/>
    <s v="Total Tax Classes"/>
    <s v="Total Tax Classes"/>
    <n v="205572174.94"/>
    <n v="0"/>
    <n v="0"/>
    <n v="209991158.63"/>
    <n v="20948843.309999999"/>
    <n v="143798409.50999999"/>
    <n v="-9188279.1799999997"/>
    <n v="3716073.51"/>
    <n v="214410142.33000001"/>
    <n v="162535502.84999999"/>
    <n v="-2910143.9"/>
    <n v="0"/>
    <n v="3716073.51"/>
    <n v="0"/>
    <x v="0"/>
  </r>
  <r>
    <n v="-1"/>
    <n v="1"/>
    <s v="0001 -Florida Power &amp; Light Company"/>
    <n v="0"/>
    <n v="3"/>
    <x v="0"/>
    <n v="2011"/>
    <n v="125"/>
    <n v="2014"/>
    <s v="V2011"/>
    <n v="-1"/>
    <s v="Total Tax Classes"/>
    <s v="Total Tax Classes"/>
    <n v="341762509.37"/>
    <n v="4497673"/>
    <n v="0"/>
    <n v="284193178.48000002"/>
    <n v="20686735.629999999"/>
    <n v="90540861.900000006"/>
    <n v="1381858.54"/>
    <n v="656109.52"/>
    <n v="340088629.06"/>
    <n v="110974524.55"/>
    <n v="-1088567.19"/>
    <n v="0"/>
    <n v="656109.52"/>
    <n v="0"/>
    <x v="0"/>
  </r>
  <r>
    <n v="-1"/>
    <n v="1"/>
    <s v="0001 -Florida Power &amp; Light Company"/>
    <n v="0"/>
    <n v="3"/>
    <x v="0"/>
    <n v="2011"/>
    <n v="233"/>
    <n v="2014"/>
    <s v="V2011 - 100% Bonus"/>
    <n v="-1"/>
    <s v="Total Tax Classes"/>
    <s v="Total Tax Classes"/>
    <n v="0"/>
    <n v="0"/>
    <n v="0"/>
    <n v="0"/>
    <n v="0"/>
    <n v="0"/>
    <n v="0"/>
    <n v="7317487.3499999996"/>
    <n v="0"/>
    <n v="0"/>
    <n v="7317487.3499999996"/>
    <n v="0"/>
    <n v="7317487.3499999996"/>
    <n v="0"/>
    <x v="0"/>
  </r>
  <r>
    <n v="-1"/>
    <n v="1"/>
    <s v="0001 -Florida Power &amp; Light Company"/>
    <n v="0"/>
    <n v="3"/>
    <x v="0"/>
    <n v="2011"/>
    <n v="234"/>
    <n v="2014"/>
    <s v="V2011 - 50% Bonus"/>
    <n v="-1"/>
    <s v="Total Tax Classes"/>
    <s v="Total Tax Classes"/>
    <n v="446836687.60000002"/>
    <n v="0"/>
    <n v="0"/>
    <n v="317413231.72000003"/>
    <n v="34304552.82"/>
    <n v="137762913.25999999"/>
    <n v="-17712380.539999999"/>
    <n v="5748508.46"/>
    <n v="460858138.38"/>
    <n v="168965273.38999999"/>
    <n v="-5170749.66"/>
    <n v="0"/>
    <n v="5748508.46"/>
    <n v="0"/>
    <x v="0"/>
  </r>
  <r>
    <n v="-1"/>
    <n v="1"/>
    <s v="0001 -Florida Power &amp; Light Company"/>
    <n v="0"/>
    <n v="3"/>
    <x v="0"/>
    <n v="2012"/>
    <n v="126"/>
    <n v="2014"/>
    <s v="V2012"/>
    <n v="-1"/>
    <s v="Total Tax Classes"/>
    <s v="Total Tax Classes"/>
    <n v="-12821635"/>
    <n v="-12821635"/>
    <n v="0"/>
    <n v="-13268728"/>
    <n v="-988343.27"/>
    <n v="0"/>
    <n v="-12821635"/>
    <n v="0"/>
    <n v="0"/>
    <n v="-541250.27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-1"/>
    <s v="Total Tax Classes"/>
    <s v="Total Tax Classes"/>
    <n v="7520701.2699999996"/>
    <n v="0"/>
    <n v="0"/>
    <n v="7533081.9299999997"/>
    <n v="120363.89"/>
    <n v="220041.31"/>
    <n v="-24761.32"/>
    <n v="3593.33"/>
    <n v="7545462.5899999999"/>
    <n v="338860.85"/>
    <n v="-19623.66"/>
    <n v="0"/>
    <n v="3593.33"/>
    <n v="0"/>
    <x v="0"/>
  </r>
  <r>
    <n v="-1"/>
    <n v="1"/>
    <s v="0001 -Florida Power &amp; Light Company"/>
    <n v="0"/>
    <n v="3"/>
    <x v="0"/>
    <n v="2012"/>
    <n v="248"/>
    <n v="2014"/>
    <s v="V2012 Q1 - 50% Bonus"/>
    <n v="-1"/>
    <s v="Total Tax Classes"/>
    <s v="Total Tax Classes"/>
    <n v="105938151.73"/>
    <n v="0"/>
    <n v="0"/>
    <n v="107205202.68000001"/>
    <n v="12480811.449999999"/>
    <n v="39123560.210000001"/>
    <n v="-2581758.2000000002"/>
    <n v="1313533.73"/>
    <n v="108472253.65000001"/>
    <n v="50980372.380000003"/>
    <n v="-596568.91"/>
    <n v="0"/>
    <n v="1313533.73"/>
    <n v="0"/>
    <x v="0"/>
  </r>
  <r>
    <n v="-1"/>
    <n v="1"/>
    <s v="0001 -Florida Power &amp; Light Company"/>
    <n v="0"/>
    <n v="3"/>
    <x v="0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0"/>
  </r>
  <r>
    <n v="-1"/>
    <n v="1"/>
    <s v="0001 -Florida Power &amp; Light Company"/>
    <n v="0"/>
    <n v="3"/>
    <x v="0"/>
    <n v="2012"/>
    <n v="243"/>
    <n v="2014"/>
    <s v="V2012 Q2 - 100% Bonus"/>
    <n v="-1"/>
    <s v="Total Tax Classes"/>
    <s v="Total Tax Classes"/>
    <n v="0"/>
    <n v="0"/>
    <n v="0"/>
    <n v="0"/>
    <n v="0"/>
    <n v="0"/>
    <n v="0"/>
    <n v="1206776.02"/>
    <n v="0"/>
    <n v="0"/>
    <n v="1206776.02"/>
    <n v="0"/>
    <n v="1206776.02"/>
    <n v="0"/>
    <x v="0"/>
  </r>
  <r>
    <n v="-1"/>
    <n v="1"/>
    <s v="0001 -Florida Power &amp; Light Company"/>
    <n v="0"/>
    <n v="3"/>
    <x v="0"/>
    <n v="2012"/>
    <n v="249"/>
    <n v="2014"/>
    <s v="V2012 Q2 - 50% Bonus"/>
    <n v="-1"/>
    <s v="Total Tax Classes"/>
    <s v="Total Tax Classes"/>
    <n v="420668355.27999997"/>
    <n v="0"/>
    <n v="0"/>
    <n v="423715630.31"/>
    <n v="42518083.409999996"/>
    <n v="97361216.069999993"/>
    <n v="-6277629.96"/>
    <n v="3961259.31"/>
    <n v="426762905.36000001"/>
    <n v="138766427.37"/>
    <n v="-1020418.68"/>
    <n v="0"/>
    <n v="3961259.31"/>
    <n v="0"/>
    <x v="0"/>
  </r>
  <r>
    <n v="-1"/>
    <n v="1"/>
    <s v="0001 -Florida Power &amp; Light Company"/>
    <n v="0"/>
    <n v="3"/>
    <x v="0"/>
    <n v="2012"/>
    <n v="244"/>
    <n v="2014"/>
    <s v="V2012 Q3"/>
    <n v="-1"/>
    <s v="Total Tax Classes"/>
    <s v="Total Tax Classes"/>
    <n v="118928531.90000001"/>
    <n v="0"/>
    <n v="0"/>
    <n v="118930839.8"/>
    <n v="8028552.4000000004"/>
    <n v="12041664.220000001"/>
    <n v="-4615.8"/>
    <n v="674.7"/>
    <n v="118933147.7"/>
    <n v="20069989.789999999"/>
    <n v="-3714.28"/>
    <n v="0"/>
    <n v="674.7"/>
    <n v="0"/>
    <x v="0"/>
  </r>
  <r>
    <n v="-1"/>
    <n v="1"/>
    <s v="0001 -Florida Power &amp; Light Company"/>
    <n v="0"/>
    <n v="3"/>
    <x v="0"/>
    <n v="2012"/>
    <n v="245"/>
    <n v="2014"/>
    <s v="V2012 Q3 - 100% Bonus"/>
    <n v="-1"/>
    <s v="Total Tax Classes"/>
    <s v="Total Tax Classes"/>
    <n v="0"/>
    <n v="0"/>
    <n v="0"/>
    <n v="0"/>
    <n v="0"/>
    <n v="0"/>
    <n v="0"/>
    <n v="2038079.41"/>
    <n v="0"/>
    <n v="0"/>
    <n v="2038079.41"/>
    <n v="0"/>
    <n v="2038079.41"/>
    <n v="0"/>
    <x v="0"/>
  </r>
  <r>
    <n v="-1"/>
    <n v="1"/>
    <s v="0001 -Florida Power &amp; Light Company"/>
    <n v="0"/>
    <n v="3"/>
    <x v="0"/>
    <n v="2012"/>
    <n v="250"/>
    <n v="2014"/>
    <s v="V2012 Q3 - 50% Bonus"/>
    <n v="-1"/>
    <s v="Total Tax Classes"/>
    <s v="Total Tax Classes"/>
    <n v="572771267.95000005"/>
    <n v="0"/>
    <n v="0"/>
    <n v="574792710.26999998"/>
    <n v="57775597.210000001"/>
    <n v="104353209.12"/>
    <n v="-4089930.97"/>
    <n v="4419063.17"/>
    <n v="576814152.59000003"/>
    <n v="161359373.47999999"/>
    <n v="1145611.3700000001"/>
    <n v="0"/>
    <n v="4419063.17"/>
    <n v="0"/>
    <x v="0"/>
  </r>
  <r>
    <n v="-1"/>
    <n v="1"/>
    <s v="0001 -Florida Power &amp; Light Company"/>
    <n v="0"/>
    <n v="3"/>
    <x v="0"/>
    <n v="2012"/>
    <n v="246"/>
    <n v="2014"/>
    <s v="V2012 Q4"/>
    <n v="-1"/>
    <s v="Total Tax Classes"/>
    <s v="Total Tax Classes"/>
    <n v="38839581.159999996"/>
    <n v="0"/>
    <n v="0"/>
    <n v="38846324.770000003"/>
    <n v="2405066.5099999998"/>
    <n v="3654621.71"/>
    <n v="-13487.23"/>
    <n v="1971.52"/>
    <n v="38853068.390000001"/>
    <n v="6059151.5499999998"/>
    <n v="-10979.04"/>
    <n v="0"/>
    <n v="1971.52"/>
    <n v="0"/>
    <x v="0"/>
  </r>
  <r>
    <n v="-1"/>
    <n v="1"/>
    <s v="0001 -Florida Power &amp; Light Company"/>
    <n v="0"/>
    <n v="3"/>
    <x v="0"/>
    <n v="2012"/>
    <n v="247"/>
    <n v="2014"/>
    <s v="V2012 Q4 - 100% Bonus"/>
    <n v="-1"/>
    <s v="Total Tax Classes"/>
    <s v="Total Tax Classes"/>
    <n v="0"/>
    <n v="0"/>
    <n v="0"/>
    <n v="0"/>
    <n v="0"/>
    <n v="0"/>
    <n v="0"/>
    <n v="1020197.48"/>
    <n v="0"/>
    <n v="0"/>
    <n v="1020197.48"/>
    <n v="0"/>
    <n v="1020197.48"/>
    <n v="0"/>
    <x v="0"/>
  </r>
  <r>
    <n v="-1"/>
    <n v="1"/>
    <s v="0001 -Florida Power &amp; Light Company"/>
    <n v="0"/>
    <n v="3"/>
    <x v="0"/>
    <n v="2012"/>
    <n v="251"/>
    <n v="2014"/>
    <s v="V2012 Q4 - 50% Bonus"/>
    <n v="-1"/>
    <s v="Total Tax Classes"/>
    <s v="Total Tax Classes"/>
    <n v="297655131.01999998"/>
    <n v="0"/>
    <n v="0"/>
    <n v="301960156.18000001"/>
    <n v="46849599.609999999"/>
    <n v="78147434.75"/>
    <n v="-8868193.5299999993"/>
    <n v="3616983.68"/>
    <n v="306265181.30000001"/>
    <n v="121799143.05"/>
    <n v="-1795175.32"/>
    <n v="0"/>
    <n v="3616983.68"/>
    <n v="0"/>
    <x v="0"/>
  </r>
  <r>
    <n v="-1"/>
    <n v="1"/>
    <s v="0001 -Florida Power &amp; Light Company"/>
    <n v="0"/>
    <n v="3"/>
    <x v="0"/>
    <n v="2013"/>
    <n v="127"/>
    <n v="2014"/>
    <s v="V2013"/>
    <n v="-1"/>
    <s v="Total Tax Classes"/>
    <s v="Total Tax Classes"/>
    <n v="186419979.53"/>
    <n v="-18938895"/>
    <n v="0"/>
    <n v="179162516.03"/>
    <n v="18182576.48"/>
    <n v="11557513.67"/>
    <n v="-21693018.420000002"/>
    <n v="164854.44"/>
    <n v="208118422.41"/>
    <n v="28789954.57"/>
    <n v="-2313528.7799999998"/>
    <n v="0"/>
    <n v="164854.44"/>
    <n v="0"/>
    <x v="0"/>
  </r>
  <r>
    <n v="-1"/>
    <n v="1"/>
    <s v="0001 -Florida Power &amp; Light Company"/>
    <n v="0"/>
    <n v="3"/>
    <x v="0"/>
    <n v="2013"/>
    <n v="231"/>
    <n v="2014"/>
    <s v="V2013 - 50% Bonus"/>
    <n v="-1"/>
    <s v="Total Tax Classes"/>
    <s v="Total Tax Classes"/>
    <n v="1476657147.4300001"/>
    <n v="0"/>
    <n v="0"/>
    <n v="1392713484.6300001"/>
    <n v="173512877.83000001"/>
    <n v="96865003.980000004"/>
    <n v="-17508569.370000001"/>
    <n v="7483408.0099999998"/>
    <n v="1492934403.6500001"/>
    <n v="269001013.67000002"/>
    <n v="-7416980.0499999998"/>
    <n v="0"/>
    <n v="7483408.0099999998"/>
    <n v="0"/>
    <x v="0"/>
  </r>
  <r>
    <n v="-1"/>
    <n v="1"/>
    <s v="0001 -Florida Power &amp; Light Company"/>
    <n v="0"/>
    <n v="3"/>
    <x v="0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0"/>
  </r>
  <r>
    <n v="-1"/>
    <n v="1"/>
    <s v="0001 -Florida Power &amp; Light Company"/>
    <n v="0"/>
    <n v="3"/>
    <x v="0"/>
    <n v="2014"/>
    <n v="128"/>
    <n v="2014"/>
    <s v="V2014"/>
    <n v="-1"/>
    <s v="Total Tax Classes"/>
    <s v="Total Tax Classes"/>
    <n v="37295217.479999997"/>
    <n v="37295217.479999997"/>
    <n v="0"/>
    <n v="37295217.479999997"/>
    <n v="604623.16"/>
    <n v="0"/>
    <n v="37295217.479999997"/>
    <n v="0"/>
    <n v="0"/>
    <n v="604623.16"/>
    <n v="0"/>
    <n v="0"/>
    <n v="0"/>
    <n v="0"/>
    <x v="0"/>
  </r>
  <r>
    <n v="-1"/>
    <n v="1"/>
    <s v="0001 -Florida Power &amp; Light Company"/>
    <n v="0"/>
    <n v="3"/>
    <x v="0"/>
    <n v="2014"/>
    <n v="363"/>
    <n v="2014"/>
    <s v="V2014 - 50% Bonus"/>
    <n v="-1"/>
    <s v="Total Tax Classes"/>
    <s v="Total Tax Classes"/>
    <n v="1300418646.1199999"/>
    <n v="1300418646.1900001"/>
    <n v="0"/>
    <n v="1300418646.1900001"/>
    <n v="1377826217.9300001"/>
    <n v="0"/>
    <n v="1300418646.1900001"/>
    <n v="0"/>
    <n v="0"/>
    <n v="77407571.849999994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1"/>
    <n v="1969"/>
    <n v="1"/>
    <n v="2014"/>
    <s v="V1969"/>
    <n v="-1"/>
    <s v="Total Tax Classes"/>
    <s v="Total Tax Classes"/>
    <n v="343763122.31"/>
    <n v="0"/>
    <n v="0"/>
    <n v="343894640.41000003"/>
    <n v="989012.98"/>
    <n v="333323473.66000003"/>
    <n v="-6822744.4100000001"/>
    <n v="562079.43000000005"/>
    <n v="343953330.70999998"/>
    <n v="334134168.10000002"/>
    <n v="550189.57999999996"/>
    <n v="0"/>
    <n v="562079.43000000005"/>
    <n v="0"/>
    <x v="1"/>
  </r>
  <r>
    <n v="-1"/>
    <n v="1"/>
    <s v="0001 -Florida Power &amp; Light Company"/>
    <n v="0"/>
    <n v="3"/>
    <x v="1"/>
    <n v="1970"/>
    <n v="2"/>
    <n v="2014"/>
    <s v="V1970"/>
    <n v="-1"/>
    <s v="Total Tax Classes"/>
    <s v="Total Tax Classes"/>
    <n v="61255836.109999999"/>
    <n v="0"/>
    <n v="0"/>
    <n v="61261929.57"/>
    <n v="25693.26"/>
    <n v="60673057.950000003"/>
    <n v="-1662921.16"/>
    <n v="90174.65"/>
    <n v="61268023.030000001"/>
    <n v="60688346.439999998"/>
    <n v="88392.5"/>
    <n v="0"/>
    <n v="90174.65"/>
    <n v="0"/>
    <x v="1"/>
  </r>
  <r>
    <n v="-1"/>
    <n v="1"/>
    <s v="0001 -Florida Power &amp; Light Company"/>
    <n v="0"/>
    <n v="3"/>
    <x v="1"/>
    <n v="1971"/>
    <n v="3"/>
    <n v="2014"/>
    <s v="V1971"/>
    <n v="-1"/>
    <s v="Total Tax Classes"/>
    <s v="Total Tax Classes"/>
    <n v="160913025.63999999"/>
    <n v="0"/>
    <n v="0"/>
    <n v="158890088.09"/>
    <n v="74955.69"/>
    <n v="159812099.09"/>
    <n v="-735283.31"/>
    <n v="7427.24"/>
    <n v="160913025.63999999"/>
    <n v="159888143.40000001"/>
    <n v="6338.62"/>
    <n v="0"/>
    <n v="7427.24"/>
    <n v="0"/>
    <x v="1"/>
  </r>
  <r>
    <n v="-1"/>
    <n v="1"/>
    <s v="0001 -Florida Power &amp; Light Company"/>
    <n v="0"/>
    <n v="3"/>
    <x v="1"/>
    <n v="1972"/>
    <n v="4"/>
    <n v="2014"/>
    <s v="V1972"/>
    <n v="-1"/>
    <s v="Total Tax Classes"/>
    <s v="Total Tax Classes"/>
    <n v="254413092.18000001"/>
    <n v="0"/>
    <n v="0"/>
    <n v="159478043.16"/>
    <n v="43693.279999999999"/>
    <n v="252869310.88"/>
    <n v="-2403249.98"/>
    <n v="327484.82"/>
    <n v="254466069.94"/>
    <n v="252869154.38999999"/>
    <n v="318356.82"/>
    <n v="0"/>
    <n v="327484.82"/>
    <n v="0"/>
    <x v="1"/>
  </r>
  <r>
    <n v="-1"/>
    <n v="1"/>
    <s v="0001 -Florida Power &amp; Light Company"/>
    <n v="0"/>
    <n v="3"/>
    <x v="1"/>
    <n v="1973"/>
    <n v="5"/>
    <n v="2014"/>
    <s v="V1973"/>
    <n v="-1"/>
    <s v="Total Tax Classes"/>
    <s v="Total Tax Classes"/>
    <n v="276206161.51999998"/>
    <n v="0"/>
    <n v="0"/>
    <n v="178895783.03999999"/>
    <n v="3557.07"/>
    <n v="268025509.00999999"/>
    <n v="-1269181.4399999999"/>
    <n v="25368.41"/>
    <n v="276206161.51999998"/>
    <n v="268029237.63"/>
    <n v="25196.86"/>
    <n v="0"/>
    <n v="25368.41"/>
    <n v="0"/>
    <x v="1"/>
  </r>
  <r>
    <n v="-1"/>
    <n v="1"/>
    <s v="0001 -Florida Power &amp; Light Company"/>
    <n v="0"/>
    <n v="3"/>
    <x v="1"/>
    <n v="1974"/>
    <n v="6"/>
    <n v="2014"/>
    <s v="V1974"/>
    <n v="-1"/>
    <s v="Total Tax Classes"/>
    <s v="Total Tax Classes"/>
    <n v="246330623.91999999"/>
    <n v="0"/>
    <n v="0"/>
    <n v="243612827.97999999"/>
    <n v="83511.460000000006"/>
    <n v="244152157.69"/>
    <n v="-1451723.38"/>
    <n v="21236.43"/>
    <n v="246332660.53"/>
    <n v="244234037.44999999"/>
    <n v="20831.52"/>
    <n v="0"/>
    <n v="21236.43"/>
    <n v="0"/>
    <x v="1"/>
  </r>
  <r>
    <n v="-1"/>
    <n v="1"/>
    <s v="0001 -Florida Power &amp; Light Company"/>
    <n v="0"/>
    <n v="3"/>
    <x v="1"/>
    <n v="1975"/>
    <n v="7"/>
    <n v="2014"/>
    <s v="V1975"/>
    <n v="-1"/>
    <s v="Total Tax Classes"/>
    <s v="Total Tax Classes"/>
    <n v="146266799.77000001"/>
    <n v="0"/>
    <n v="0"/>
    <n v="142021506.06"/>
    <n v="586975.11"/>
    <n v="133200654.47"/>
    <n v="-1222717.8899999999"/>
    <n v="117196.65"/>
    <n v="146266799.77000001"/>
    <n v="133788262.8"/>
    <n v="116563.43"/>
    <n v="0"/>
    <n v="117196.65"/>
    <n v="0"/>
    <x v="1"/>
  </r>
  <r>
    <n v="-1"/>
    <n v="1"/>
    <s v="0001 -Florida Power &amp; Light Company"/>
    <n v="0"/>
    <n v="3"/>
    <x v="1"/>
    <n v="1976"/>
    <n v="8"/>
    <n v="2014"/>
    <s v="V1976"/>
    <n v="-1"/>
    <s v="Total Tax Classes"/>
    <s v="Total Tax Classes"/>
    <n v="665946628.74000001"/>
    <n v="0"/>
    <n v="0"/>
    <n v="659509602.95000005"/>
    <n v="35384.370000000003"/>
    <n v="660066073.09000003"/>
    <n v="-3443967.03"/>
    <n v="342322.4"/>
    <n v="665946628.74000001"/>
    <n v="660101648.88"/>
    <n v="342130.98"/>
    <n v="0"/>
    <n v="342322.4"/>
    <n v="0"/>
    <x v="1"/>
  </r>
  <r>
    <n v="-1"/>
    <n v="1"/>
    <s v="0001 -Florida Power &amp; Light Company"/>
    <n v="0"/>
    <n v="3"/>
    <x v="1"/>
    <n v="1977"/>
    <n v="10"/>
    <n v="2014"/>
    <s v="V1977"/>
    <n v="-1"/>
    <s v="Total Tax Classes"/>
    <s v="Total Tax Classes"/>
    <n v="309378757.19"/>
    <n v="0"/>
    <n v="0"/>
    <n v="305655526.82999998"/>
    <n v="12330.35"/>
    <n v="308950454.37"/>
    <n v="-44529156.600000001"/>
    <n v="9041107.1699999999"/>
    <n v="309378764.47000003"/>
    <n v="308962777.44"/>
    <n v="9041107.1699999999"/>
    <n v="0"/>
    <n v="9041107.1699999999"/>
    <n v="0"/>
    <x v="1"/>
  </r>
  <r>
    <n v="-1"/>
    <n v="1"/>
    <s v="0001 -Florida Power &amp; Light Company"/>
    <n v="0"/>
    <n v="3"/>
    <x v="1"/>
    <n v="1977"/>
    <n v="9"/>
    <n v="2014"/>
    <s v="V1977SV"/>
    <n v="-1"/>
    <s v="Total Tax Classes"/>
    <s v="Total Tax Classes"/>
    <n v="6104920"/>
    <n v="0"/>
    <n v="0"/>
    <n v="6104920"/>
    <n v="0"/>
    <n v="6104920"/>
    <n v="0"/>
    <n v="0"/>
    <n v="6104920"/>
    <n v="6104920"/>
    <n v="0"/>
    <n v="0"/>
    <n v="0"/>
    <n v="0"/>
    <x v="1"/>
  </r>
  <r>
    <n v="-1"/>
    <n v="1"/>
    <s v="0001 -Florida Power &amp; Light Company"/>
    <n v="0"/>
    <n v="3"/>
    <x v="1"/>
    <n v="1978"/>
    <n v="12"/>
    <n v="2014"/>
    <s v="V1978"/>
    <n v="-1"/>
    <s v="Total Tax Classes"/>
    <s v="Total Tax Classes"/>
    <n v="133466138.37"/>
    <n v="0"/>
    <n v="0"/>
    <n v="129570869.56"/>
    <n v="23418.86"/>
    <n v="132265332.11"/>
    <n v="-1008399.54"/>
    <n v="42813.120000000003"/>
    <n v="133467530.75"/>
    <n v="132287562.66"/>
    <n v="42609.05"/>
    <n v="0"/>
    <n v="42813.120000000003"/>
    <n v="0"/>
    <x v="1"/>
  </r>
  <r>
    <n v="-1"/>
    <n v="1"/>
    <s v="0001 -Florida Power &amp; Light Company"/>
    <n v="0"/>
    <n v="3"/>
    <x v="1"/>
    <n v="1978"/>
    <n v="11"/>
    <n v="2014"/>
    <s v="V1978SV"/>
    <n v="-1"/>
    <s v="Total Tax Classes"/>
    <s v="Total Tax Classes"/>
    <n v="22831486"/>
    <n v="0"/>
    <n v="0"/>
    <n v="22831486"/>
    <n v="0"/>
    <n v="22831486"/>
    <n v="0"/>
    <n v="0"/>
    <n v="22831486"/>
    <n v="22831486"/>
    <n v="0"/>
    <n v="0"/>
    <n v="0"/>
    <n v="0"/>
    <x v="1"/>
  </r>
  <r>
    <n v="-1"/>
    <n v="1"/>
    <s v="0001 -Florida Power &amp; Light Company"/>
    <n v="0"/>
    <n v="3"/>
    <x v="1"/>
    <n v="1979"/>
    <n v="13"/>
    <n v="2014"/>
    <s v="V1979"/>
    <n v="-1"/>
    <s v="Total Tax Classes"/>
    <s v="Total Tax Classes"/>
    <n v="193613462.31999999"/>
    <n v="0"/>
    <n v="0"/>
    <n v="188553446.56"/>
    <n v="55780.75"/>
    <n v="181843865.25999999"/>
    <n v="-2752576.6"/>
    <n v="411388.68"/>
    <n v="193615966.78999999"/>
    <n v="181897517.71000001"/>
    <n v="411012.51"/>
    <n v="0"/>
    <n v="411388.68"/>
    <n v="0"/>
    <x v="1"/>
  </r>
  <r>
    <n v="-1"/>
    <n v="1"/>
    <s v="0001 -Florida Power &amp; Light Company"/>
    <n v="0"/>
    <n v="3"/>
    <x v="1"/>
    <n v="1980"/>
    <n v="14"/>
    <n v="2014"/>
    <s v="V1980"/>
    <n v="-1"/>
    <s v="Total Tax Classes"/>
    <s v="Total Tax Classes"/>
    <n v="606212026.64999998"/>
    <n v="0"/>
    <n v="0"/>
    <n v="597274349.64999998"/>
    <n v="29140.58"/>
    <n v="593929834.70000005"/>
    <n v="-8359955.8300000001"/>
    <n v="1553838.05"/>
    <n v="606212026.64999998"/>
    <n v="593958975.27999997"/>
    <n v="1553838.05"/>
    <n v="0"/>
    <n v="1553838.05"/>
    <n v="0"/>
    <x v="1"/>
  </r>
  <r>
    <n v="-1"/>
    <n v="1"/>
    <s v="0001 -Florida Power &amp; Light Company"/>
    <n v="0"/>
    <n v="3"/>
    <x v="1"/>
    <n v="1981"/>
    <n v="15"/>
    <n v="2014"/>
    <s v="V1981"/>
    <n v="-1"/>
    <s v="Total Tax Classes"/>
    <s v="Total Tax Classes"/>
    <n v="322230500.08999997"/>
    <n v="0"/>
    <n v="0"/>
    <n v="322294514.06999999"/>
    <n v="21064.19"/>
    <n v="323242319.25"/>
    <n v="-3083937.21"/>
    <n v="406858.31"/>
    <n v="324491919.70999998"/>
    <n v="321129991.77999997"/>
    <n v="278830.34999999998"/>
    <n v="0"/>
    <n v="406858.31"/>
    <n v="0"/>
    <x v="1"/>
  </r>
  <r>
    <n v="-1"/>
    <n v="1"/>
    <s v="0001 -Florida Power &amp; Light Company"/>
    <n v="0"/>
    <n v="3"/>
    <x v="1"/>
    <n v="1982"/>
    <n v="16"/>
    <n v="2014"/>
    <s v="V1982"/>
    <n v="-1"/>
    <s v="Total Tax Classes"/>
    <s v="Total Tax Classes"/>
    <n v="306681348.39999998"/>
    <n v="0"/>
    <n v="0"/>
    <n v="306681348.39999998"/>
    <n v="58384.9"/>
    <n v="306646049.37"/>
    <n v="-6161552.1699999999"/>
    <n v="832567.86"/>
    <n v="308723534.60000002"/>
    <n v="304662248.06999999"/>
    <n v="832567.86"/>
    <n v="0"/>
    <n v="832567.86"/>
    <n v="0"/>
    <x v="1"/>
  </r>
  <r>
    <n v="-1"/>
    <n v="1"/>
    <s v="0001 -Florida Power &amp; Light Company"/>
    <n v="0"/>
    <n v="3"/>
    <x v="1"/>
    <n v="1983"/>
    <n v="17"/>
    <n v="2014"/>
    <s v="V1983"/>
    <n v="-1"/>
    <s v="Total Tax Classes"/>
    <s v="Total Tax Classes"/>
    <n v="1055580206.85"/>
    <n v="0"/>
    <n v="0"/>
    <n v="1055600763.46"/>
    <n v="33229.629999999997"/>
    <n v="1060065928.39"/>
    <n v="-6646898.8700000001"/>
    <n v="2524794.17"/>
    <n v="1061471049.61"/>
    <n v="1054249428.48"/>
    <n v="2483680.9500000002"/>
    <n v="0"/>
    <n v="2524794.17"/>
    <n v="0"/>
    <x v="1"/>
  </r>
  <r>
    <n v="-1"/>
    <n v="1"/>
    <s v="0001 -Florida Power &amp; Light Company"/>
    <n v="0"/>
    <n v="3"/>
    <x v="1"/>
    <n v="1984"/>
    <n v="18"/>
    <n v="2014"/>
    <s v="V1984"/>
    <n v="-1"/>
    <s v="Total Tax Classes"/>
    <s v="Total Tax Classes"/>
    <n v="463316916.17000002"/>
    <n v="0"/>
    <n v="0"/>
    <n v="463316916.17000002"/>
    <n v="314173.09000000003"/>
    <n v="454108725.23000002"/>
    <n v="-6158301.3300000001"/>
    <n v="1095890.02"/>
    <n v="466254648.62"/>
    <n v="451485165.87"/>
    <n v="1095890.02"/>
    <n v="0"/>
    <n v="1095890.02"/>
    <n v="0"/>
    <x v="1"/>
  </r>
  <r>
    <n v="-1"/>
    <n v="1"/>
    <s v="0001 -Florida Power &amp; Light Company"/>
    <n v="0"/>
    <n v="3"/>
    <x v="1"/>
    <n v="1985"/>
    <n v="19"/>
    <n v="2014"/>
    <s v="V1985"/>
    <n v="-1"/>
    <s v="Total Tax Classes"/>
    <s v="Total Tax Classes"/>
    <n v="280031085.43000001"/>
    <n v="0"/>
    <n v="0"/>
    <n v="280031085.43000001"/>
    <n v="99005.79"/>
    <n v="279351250.72000003"/>
    <n v="-5989250.3799999999"/>
    <n v="914488.24"/>
    <n v="284014283.97000003"/>
    <n v="275467057.97000003"/>
    <n v="914488.24"/>
    <n v="0"/>
    <n v="914488.24"/>
    <n v="0"/>
    <x v="1"/>
  </r>
  <r>
    <n v="-1"/>
    <n v="1"/>
    <s v="0001 -Florida Power &amp; Light Company"/>
    <n v="0"/>
    <n v="3"/>
    <x v="1"/>
    <n v="1986"/>
    <n v="20"/>
    <n v="2014"/>
    <s v="V1986"/>
    <n v="-1"/>
    <s v="Total Tax Classes"/>
    <s v="Total Tax Classes"/>
    <n v="449791778.61000001"/>
    <n v="0"/>
    <n v="0"/>
    <n v="449791778.61000001"/>
    <n v="34413.86"/>
    <n v="447105872.52999997"/>
    <n v="-4300677.4800000004"/>
    <n v="308270.94"/>
    <n v="453029195.25999999"/>
    <n v="443902869.74000001"/>
    <n v="308270.94"/>
    <n v="0"/>
    <n v="308270.94"/>
    <n v="0"/>
    <x v="1"/>
  </r>
  <r>
    <n v="-1"/>
    <n v="1"/>
    <s v="0001 -Florida Power &amp; Light Company"/>
    <n v="0"/>
    <n v="3"/>
    <x v="1"/>
    <n v="1987"/>
    <n v="22"/>
    <n v="2014"/>
    <s v="V1987"/>
    <n v="-1"/>
    <s v="Total Tax Classes"/>
    <s v="Total Tax Classes"/>
    <n v="196792057.37"/>
    <n v="0"/>
    <n v="0"/>
    <n v="23366427.73"/>
    <n v="4017247.94"/>
    <n v="179910261.58000001"/>
    <n v="-4266040.84"/>
    <n v="791642.78"/>
    <n v="199069751.65000001"/>
    <n v="181788586.72"/>
    <n v="652871.30000000005"/>
    <n v="0"/>
    <n v="791642.78"/>
    <n v="0"/>
    <x v="1"/>
  </r>
  <r>
    <n v="-1"/>
    <n v="1"/>
    <s v="0001 -Florida Power &amp; Light Company"/>
    <n v="0"/>
    <n v="3"/>
    <x v="1"/>
    <n v="1987"/>
    <n v="21"/>
    <n v="2014"/>
    <s v="V1987A"/>
    <n v="-1"/>
    <s v="Total Tax Classes"/>
    <s v="Total Tax Classes"/>
    <n v="93303991.780000001"/>
    <n v="0"/>
    <n v="0"/>
    <n v="92763334.739999995"/>
    <n v="3.93"/>
    <n v="93449033.590000004"/>
    <n v="-806794.09"/>
    <n v="238482.95"/>
    <n v="93449033.590000004"/>
    <n v="93303991.780000001"/>
    <n v="238486.88"/>
    <n v="0"/>
    <n v="238482.95"/>
    <n v="0"/>
    <x v="1"/>
  </r>
  <r>
    <n v="-1"/>
    <n v="1"/>
    <s v="0001 -Florida Power &amp; Light Company"/>
    <n v="0"/>
    <n v="3"/>
    <x v="1"/>
    <n v="1988"/>
    <n v="24"/>
    <n v="2014"/>
    <s v="V1988"/>
    <n v="-1"/>
    <s v="Total Tax Classes"/>
    <s v="Total Tax Classes"/>
    <n v="229978921.68000001"/>
    <n v="0"/>
    <n v="0"/>
    <n v="35565461.009999998"/>
    <n v="5800994.29"/>
    <n v="202830631.58000001"/>
    <n v="-4282966.3099999996"/>
    <n v="369736.61"/>
    <n v="232437827.28"/>
    <n v="206415055.43000001"/>
    <n v="127401.46"/>
    <n v="0"/>
    <n v="369736.61"/>
    <n v="0"/>
    <x v="1"/>
  </r>
  <r>
    <n v="-1"/>
    <n v="1"/>
    <s v="0001 -Florida Power &amp; Light Company"/>
    <n v="0"/>
    <n v="3"/>
    <x v="1"/>
    <n v="1988"/>
    <n v="23"/>
    <n v="2014"/>
    <s v="V1988A"/>
    <n v="-1"/>
    <s v="Total Tax Classes"/>
    <s v="Total Tax Classes"/>
    <n v="112766158.28"/>
    <n v="0"/>
    <n v="0"/>
    <n v="112766158.28"/>
    <n v="0"/>
    <n v="114707389.17"/>
    <n v="-2007568.22"/>
    <n v="586745.51"/>
    <n v="114707389.17"/>
    <n v="112766158.28"/>
    <n v="586745.51"/>
    <n v="0"/>
    <n v="586745.51"/>
    <n v="0"/>
    <x v="1"/>
  </r>
  <r>
    <n v="-1"/>
    <n v="1"/>
    <s v="0001 -Florida Power &amp; Light Company"/>
    <n v="0"/>
    <n v="3"/>
    <x v="1"/>
    <n v="1989"/>
    <n v="26"/>
    <n v="2014"/>
    <s v="V1989"/>
    <n v="-1"/>
    <s v="Total Tax Classes"/>
    <s v="Total Tax Classes"/>
    <n v="274672192.70999998"/>
    <n v="0"/>
    <n v="0"/>
    <n v="75074777.230000004"/>
    <n v="6303779.3499999996"/>
    <n v="220287314.94999999"/>
    <n v="-3949936.71"/>
    <n v="298974.63"/>
    <n v="277069753.48000002"/>
    <n v="224535352.47"/>
    <n v="-42844.3"/>
    <n v="0"/>
    <n v="298974.63"/>
    <n v="0"/>
    <x v="1"/>
  </r>
  <r>
    <n v="-1"/>
    <n v="1"/>
    <s v="0001 -Florida Power &amp; Light Company"/>
    <n v="0"/>
    <n v="3"/>
    <x v="1"/>
    <n v="1989"/>
    <n v="25"/>
    <n v="2014"/>
    <s v="V1989A"/>
    <n v="-1"/>
    <s v="Total Tax Classes"/>
    <s v="Total Tax Classes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1"/>
  </r>
  <r>
    <n v="-1"/>
    <n v="1"/>
    <s v="0001 -Florida Power &amp; Light Company"/>
    <n v="0"/>
    <n v="3"/>
    <x v="1"/>
    <n v="1990"/>
    <n v="28"/>
    <n v="2014"/>
    <s v="V1990"/>
    <n v="-1"/>
    <s v="Total Tax Classes"/>
    <s v="Total Tax Classes"/>
    <n v="337554191.17000002"/>
    <n v="0"/>
    <n v="0"/>
    <n v="74156996.349999994"/>
    <n v="7759169.6100000003"/>
    <n v="277578343.16000003"/>
    <n v="-6208598.5099999998"/>
    <n v="852596.54"/>
    <n v="341324196.42000002"/>
    <n v="282093022.29000002"/>
    <n v="327081.78999999998"/>
    <n v="0"/>
    <n v="852596.54"/>
    <n v="0"/>
    <x v="1"/>
  </r>
  <r>
    <n v="-1"/>
    <n v="1"/>
    <s v="0001 -Florida Power &amp; Light Company"/>
    <n v="0"/>
    <n v="3"/>
    <x v="1"/>
    <n v="1990"/>
    <n v="27"/>
    <n v="2014"/>
    <s v="V1990A"/>
    <n v="-1"/>
    <s v="Total Tax Classes"/>
    <s v="Total Tax Classes"/>
    <n v="1959769.78"/>
    <n v="0"/>
    <n v="0"/>
    <n v="1959769.78"/>
    <n v="0"/>
    <n v="1990320.56"/>
    <n v="-30550.78"/>
    <n v="25327.29"/>
    <n v="1990320.56"/>
    <n v="1959769.78"/>
    <n v="25327.29"/>
    <n v="0"/>
    <n v="25327.29"/>
    <n v="0"/>
    <x v="1"/>
  </r>
  <r>
    <n v="-1"/>
    <n v="1"/>
    <s v="0001 -Florida Power &amp; Light Company"/>
    <n v="0"/>
    <n v="3"/>
    <x v="1"/>
    <n v="1991"/>
    <n v="29"/>
    <n v="2014"/>
    <s v="V1991"/>
    <n v="-1"/>
    <s v="Total Tax Classes"/>
    <s v="Total Tax Classes"/>
    <n v="659499083.08000004"/>
    <n v="0"/>
    <n v="0"/>
    <n v="111734165.79000001"/>
    <n v="11835836.9"/>
    <n v="574503285.41999996"/>
    <n v="-6822424.2400000002"/>
    <n v="669745.46"/>
    <n v="664728294.88"/>
    <n v="582384088.23000002"/>
    <n v="-604432.24"/>
    <n v="0"/>
    <n v="669745.46"/>
    <n v="0"/>
    <x v="1"/>
  </r>
  <r>
    <n v="-1"/>
    <n v="1"/>
    <s v="0001 -Florida Power &amp; Light Company"/>
    <n v="0"/>
    <n v="3"/>
    <x v="1"/>
    <n v="1992"/>
    <n v="30"/>
    <n v="2014"/>
    <s v="V1992"/>
    <n v="-1"/>
    <s v="Total Tax Classes"/>
    <s v="Total Tax Classes"/>
    <n v="322347856.88"/>
    <n v="0"/>
    <n v="0"/>
    <n v="78017273.75"/>
    <n v="8997628.0399999991"/>
    <n v="242441760.06"/>
    <n v="-32522425.309999999"/>
    <n v="7282695.5999999996"/>
    <n v="326368996.42000002"/>
    <n v="248435212.72999999"/>
    <n v="6265731.4000000004"/>
    <n v="0"/>
    <n v="7282695.5999999996"/>
    <n v="0"/>
    <x v="1"/>
  </r>
  <r>
    <n v="-1"/>
    <n v="1"/>
    <s v="0001 -Florida Power &amp; Light Company"/>
    <n v="0"/>
    <n v="3"/>
    <x v="1"/>
    <n v="1993"/>
    <n v="31"/>
    <n v="2014"/>
    <s v="V1993"/>
    <n v="-1"/>
    <s v="Total Tax Classes"/>
    <s v="Total Tax Classes"/>
    <n v="1181478377.53"/>
    <n v="0"/>
    <n v="0"/>
    <n v="329761811.13999999"/>
    <n v="34143769.799999997"/>
    <n v="892509943.94000006"/>
    <n v="-10119165"/>
    <n v="1606582.72"/>
    <n v="1185367477.6900001"/>
    <n v="923588581.24000001"/>
    <n v="782615.06"/>
    <n v="0"/>
    <n v="1606582.72"/>
    <n v="0"/>
    <x v="1"/>
  </r>
  <r>
    <n v="-1"/>
    <n v="1"/>
    <s v="0001 -Florida Power &amp; Light Company"/>
    <n v="0"/>
    <n v="3"/>
    <x v="1"/>
    <n v="1994"/>
    <n v="32"/>
    <n v="2014"/>
    <s v="V1994"/>
    <n v="-1"/>
    <s v="Total Tax Classes"/>
    <s v="Total Tax Classes"/>
    <n v="629343002.54999995"/>
    <n v="0"/>
    <n v="0"/>
    <n v="204021241.86000001"/>
    <n v="17913226.41"/>
    <n v="458512723.83999997"/>
    <n v="-17606795.440000001"/>
    <n v="2110250.0099999998"/>
    <n v="633997176.14999998"/>
    <n v="472755409.54000002"/>
    <n v="1126617.17"/>
    <n v="0"/>
    <n v="2110250.0099999998"/>
    <n v="0"/>
    <x v="1"/>
  </r>
  <r>
    <n v="-1"/>
    <n v="1"/>
    <s v="0001 -Florida Power &amp; Light Company"/>
    <n v="0"/>
    <n v="3"/>
    <x v="1"/>
    <n v="1995"/>
    <n v="33"/>
    <n v="2014"/>
    <s v="V1995"/>
    <n v="-1"/>
    <s v="Total Tax Classes"/>
    <s v="Total Tax Classes"/>
    <n v="383570930.45999998"/>
    <n v="0"/>
    <n v="0"/>
    <n v="126968885.98999999"/>
    <n v="10523446.66"/>
    <n v="278784229.63"/>
    <n v="-5496994.9800000004"/>
    <n v="638189.59"/>
    <n v="386949056.25"/>
    <n v="287034853.12"/>
    <n v="-467113.05"/>
    <n v="0"/>
    <n v="638189.59"/>
    <n v="0"/>
    <x v="1"/>
  </r>
  <r>
    <n v="-1"/>
    <n v="1"/>
    <s v="0001 -Florida Power &amp; Light Company"/>
    <n v="0"/>
    <n v="3"/>
    <x v="1"/>
    <n v="1996"/>
    <n v="34"/>
    <n v="2014"/>
    <s v="V1996"/>
    <n v="-1"/>
    <s v="Total Tax Classes"/>
    <s v="Total Tax Classes"/>
    <n v="324695553.70999998"/>
    <n v="0"/>
    <n v="0"/>
    <n v="127114779.45999999"/>
    <n v="9330249.3900000006"/>
    <n v="212665399.49000001"/>
    <n v="-3606137.98"/>
    <n v="427269.53"/>
    <n v="327410434.50999999"/>
    <n v="220191412.91"/>
    <n v="-483375.23"/>
    <n v="0"/>
    <n v="427269.53"/>
    <n v="0"/>
    <x v="1"/>
  </r>
  <r>
    <n v="-1"/>
    <n v="1"/>
    <s v="0001 -Florida Power &amp; Light Company"/>
    <n v="0"/>
    <n v="3"/>
    <x v="1"/>
    <n v="1997"/>
    <n v="35"/>
    <n v="2014"/>
    <s v="V1997"/>
    <n v="-1"/>
    <s v="Total Tax Classes"/>
    <s v="Total Tax Classes"/>
    <n v="297155626.44"/>
    <n v="0"/>
    <n v="0"/>
    <n v="75388165.829999998"/>
    <n v="11248884.82"/>
    <n v="255352993.34999999"/>
    <n v="-4535186.25"/>
    <n v="201051.89"/>
    <n v="299671679.87"/>
    <n v="264441998.69"/>
    <n v="-155122.04999999999"/>
    <n v="0"/>
    <n v="201051.89"/>
    <n v="0"/>
    <x v="1"/>
  </r>
  <r>
    <n v="-1"/>
    <n v="1"/>
    <s v="0001 -Florida Power &amp; Light Company"/>
    <n v="0"/>
    <n v="3"/>
    <x v="1"/>
    <n v="1998"/>
    <n v="59"/>
    <n v="2014"/>
    <s v="V1998"/>
    <n v="-1"/>
    <s v="Total Tax Classes"/>
    <s v="Total Tax Classes"/>
    <n v="311405383.60000002"/>
    <n v="0"/>
    <n v="0"/>
    <n v="139019257.49000001"/>
    <n v="8735650.7799999993"/>
    <n v="199851719.62"/>
    <n v="-3840258.49"/>
    <n v="299454.93"/>
    <n v="314350617.07999998"/>
    <n v="206813920.44"/>
    <n v="-872328.58"/>
    <n v="0"/>
    <n v="299454.93"/>
    <n v="0"/>
    <x v="1"/>
  </r>
  <r>
    <n v="-1"/>
    <n v="1"/>
    <s v="0001 -Florida Power &amp; Light Company"/>
    <n v="0"/>
    <n v="3"/>
    <x v="1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1"/>
  </r>
  <r>
    <n v="-1"/>
    <n v="1"/>
    <s v="0001 -Florida Power &amp; Light Company"/>
    <n v="0"/>
    <n v="3"/>
    <x v="1"/>
    <n v="1999"/>
    <n v="60"/>
    <n v="2014"/>
    <s v="V1999"/>
    <n v="-1"/>
    <s v="Total Tax Classes"/>
    <s v="Total Tax Classes"/>
    <n v="322252734.33999997"/>
    <n v="0"/>
    <n v="0"/>
    <n v="103155678.54000001"/>
    <n v="11001542.57"/>
    <n v="258402665.93000001"/>
    <n v="-11091430.6"/>
    <n v="1625414.72"/>
    <n v="326571667.68000001"/>
    <n v="266084462.88"/>
    <n v="626227"/>
    <n v="0"/>
    <n v="1625414.72"/>
    <n v="0"/>
    <x v="1"/>
  </r>
  <r>
    <n v="-1"/>
    <n v="1"/>
    <s v="0001 -Florida Power &amp; Light Company"/>
    <n v="0"/>
    <n v="3"/>
    <x v="1"/>
    <n v="2000"/>
    <n v="61"/>
    <n v="2014"/>
    <s v="V2000"/>
    <n v="-1"/>
    <s v="Total Tax Classes"/>
    <s v="Total Tax Classes"/>
    <n v="455621381.70999998"/>
    <n v="0"/>
    <n v="0"/>
    <n v="125971066.22"/>
    <n v="16370701.960000001"/>
    <n v="383661759.55000001"/>
    <n v="-7086809.9100000001"/>
    <n v="1020666.31"/>
    <n v="461570157.69"/>
    <n v="394717003.16000003"/>
    <n v="387348.68"/>
    <n v="0"/>
    <n v="1020666.31"/>
    <n v="0"/>
    <x v="1"/>
  </r>
  <r>
    <n v="-1"/>
    <n v="1"/>
    <s v="0001 -Florida Power &amp; Light Company"/>
    <n v="0"/>
    <n v="3"/>
    <x v="1"/>
    <n v="2001"/>
    <n v="62"/>
    <n v="2014"/>
    <s v="V2001"/>
    <n v="-1"/>
    <s v="Total Tax Classes"/>
    <s v="Total Tax Classes"/>
    <n v="568905257.49000001"/>
    <n v="0"/>
    <n v="0"/>
    <n v="205013303.28999999"/>
    <n v="24165862.629999999"/>
    <n v="440652067.27999997"/>
    <n v="-5932152.5499999998"/>
    <n v="686232.22"/>
    <n v="574208987.46000004"/>
    <n v="460894469.41000003"/>
    <n v="-694037.29"/>
    <n v="0"/>
    <n v="686232.22"/>
    <n v="0"/>
    <x v="1"/>
  </r>
  <r>
    <n v="-1"/>
    <n v="1"/>
    <s v="0001 -Florida Power &amp; Light Company"/>
    <n v="0"/>
    <n v="3"/>
    <x v="1"/>
    <n v="2001"/>
    <n v="69"/>
    <n v="2014"/>
    <s v="V2001 Bonus"/>
    <n v="-1"/>
    <s v="Total Tax Classes"/>
    <s v="Total Tax Classes"/>
    <n v="35472753.5"/>
    <n v="0"/>
    <n v="0"/>
    <n v="35642728.960000001"/>
    <n v="1307445.93"/>
    <n v="28869133.219999999"/>
    <n v="-461067.23"/>
    <n v="33787.65"/>
    <n v="35812704.43"/>
    <n v="29906963.280000001"/>
    <n v="-36547.410000000003"/>
    <n v="0"/>
    <n v="33787.65"/>
    <n v="0"/>
    <x v="1"/>
  </r>
  <r>
    <n v="-1"/>
    <n v="1"/>
    <s v="0001 -Florida Power &amp; Light Company"/>
    <n v="0"/>
    <n v="3"/>
    <x v="1"/>
    <n v="2002"/>
    <n v="63"/>
    <n v="2014"/>
    <s v="V2002"/>
    <n v="-1"/>
    <s v="Total Tax Classes"/>
    <s v="Total Tax Classes"/>
    <n v="81761072.620000005"/>
    <n v="0"/>
    <n v="0"/>
    <n v="81779040.859999999"/>
    <n v="1823553.61"/>
    <n v="38806389.579999998"/>
    <n v="-108739.87"/>
    <n v="15422.28"/>
    <n v="81869812.489999995"/>
    <n v="40597399.68"/>
    <n v="-60774.1"/>
    <n v="0"/>
    <n v="15422.28"/>
    <n v="0"/>
    <x v="1"/>
  </r>
  <r>
    <n v="-1"/>
    <n v="1"/>
    <s v="0001 -Florida Power &amp; Light Company"/>
    <n v="0"/>
    <n v="3"/>
    <x v="1"/>
    <n v="2002"/>
    <n v="68"/>
    <n v="2014"/>
    <s v="V2002 Bonus"/>
    <n v="-1"/>
    <s v="Total Tax Classes"/>
    <s v="Total Tax Classes"/>
    <n v="17666418.739999998"/>
    <n v="0"/>
    <n v="0"/>
    <n v="17666418.739999998"/>
    <n v="795868.39"/>
    <n v="11057251.07"/>
    <n v="0"/>
    <n v="0"/>
    <n v="17666418.739999998"/>
    <n v="11853119.460000001"/>
    <n v="0"/>
    <n v="0"/>
    <n v="0"/>
    <n v="0"/>
    <x v="1"/>
  </r>
  <r>
    <n v="-1"/>
    <n v="1"/>
    <s v="0001 -Florida Power &amp; Light Company"/>
    <n v="0"/>
    <n v="3"/>
    <x v="1"/>
    <n v="2002"/>
    <n v="80"/>
    <n v="2014"/>
    <s v="V2002 Bonus Q1"/>
    <n v="-1"/>
    <s v="Total Tax Classes"/>
    <s v="Total Tax Classes"/>
    <n v="62289882.770000003"/>
    <n v="0"/>
    <n v="0"/>
    <n v="62616418.82"/>
    <n v="2857857.7"/>
    <n v="42455673.689999998"/>
    <n v="-789193.2"/>
    <n v="79110.42"/>
    <n v="62942954.869999997"/>
    <n v="44862485.850000001"/>
    <n v="-122916.14"/>
    <n v="0"/>
    <n v="79110.42"/>
    <n v="0"/>
    <x v="1"/>
  </r>
  <r>
    <n v="-1"/>
    <n v="1"/>
    <s v="0001 -Florida Power &amp; Light Company"/>
    <n v="0"/>
    <n v="3"/>
    <x v="1"/>
    <n v="2002"/>
    <n v="81"/>
    <n v="2014"/>
    <s v="V2002 Bonus Q2"/>
    <n v="-1"/>
    <s v="Total Tax Classes"/>
    <s v="Total Tax Classes"/>
    <n v="87650466.480000004"/>
    <n v="0"/>
    <n v="0"/>
    <n v="88097002.510000005"/>
    <n v="3725765.62"/>
    <n v="60721226.810000002"/>
    <n v="-1159975.79"/>
    <n v="118866.96"/>
    <n v="88543538.519999996"/>
    <n v="63812436.82"/>
    <n v="-139649.46"/>
    <n v="0"/>
    <n v="118866.96"/>
    <n v="0"/>
    <x v="1"/>
  </r>
  <r>
    <n v="-1"/>
    <n v="1"/>
    <s v="0001 -Florida Power &amp; Light Company"/>
    <n v="0"/>
    <n v="3"/>
    <x v="1"/>
    <n v="2002"/>
    <n v="82"/>
    <n v="2014"/>
    <s v="V2002 Bonus Q3"/>
    <n v="-1"/>
    <s v="Total Tax Classes"/>
    <s v="Total Tax Classes"/>
    <n v="71103931.879999995"/>
    <n v="0"/>
    <n v="0"/>
    <n v="71452676.609999999"/>
    <n v="3165482.92"/>
    <n v="47028580.560000002"/>
    <n v="-958652.95"/>
    <n v="104929.65"/>
    <n v="71801421.349999994"/>
    <n v="49713956.689999998"/>
    <n v="-112453.03"/>
    <n v="0"/>
    <n v="104929.65"/>
    <n v="0"/>
    <x v="1"/>
  </r>
  <r>
    <n v="-1"/>
    <n v="1"/>
    <s v="0001 -Florida Power &amp; Light Company"/>
    <n v="0"/>
    <n v="3"/>
    <x v="1"/>
    <n v="2002"/>
    <n v="83"/>
    <n v="2014"/>
    <s v="V2002 Bonus Q4"/>
    <n v="-1"/>
    <s v="Total Tax Classes"/>
    <s v="Total Tax Classes"/>
    <n v="114305416.53"/>
    <n v="0"/>
    <n v="0"/>
    <n v="114799733.61"/>
    <n v="4289827.8600000003"/>
    <n v="80916037.959999993"/>
    <n v="-1314447.3700000001"/>
    <n v="139067.06"/>
    <n v="115294050.68000001"/>
    <n v="84550960.5"/>
    <n v="-194661.78"/>
    <n v="0"/>
    <n v="139067.06"/>
    <n v="0"/>
    <x v="1"/>
  </r>
  <r>
    <n v="-1"/>
    <n v="1"/>
    <s v="0001 -Florida Power &amp; Light Company"/>
    <n v="0"/>
    <n v="3"/>
    <x v="1"/>
    <n v="2002"/>
    <n v="76"/>
    <n v="2014"/>
    <s v="V2002 Q1"/>
    <n v="-1"/>
    <s v="Total Tax Classes"/>
    <s v="Total Tax Classes"/>
    <n v="42453172.520000003"/>
    <n v="0"/>
    <n v="0"/>
    <n v="42685512.840000004"/>
    <n v="1701316.8"/>
    <n v="28626408.09"/>
    <n v="-686613.91"/>
    <n v="160736.85"/>
    <n v="42917853.189999998"/>
    <n v="30017135.800000001"/>
    <n v="6645.27"/>
    <n v="0"/>
    <n v="160736.85"/>
    <n v="0"/>
    <x v="1"/>
  </r>
  <r>
    <n v="-1"/>
    <n v="1"/>
    <s v="0001 -Florida Power &amp; Light Company"/>
    <n v="0"/>
    <n v="3"/>
    <x v="1"/>
    <n v="2002"/>
    <n v="77"/>
    <n v="2014"/>
    <s v="V2002 Q2"/>
    <n v="-1"/>
    <s v="Total Tax Classes"/>
    <s v="Total Tax Classes"/>
    <n v="413113335.81999999"/>
    <n v="0"/>
    <n v="0"/>
    <n v="413187425.08999997"/>
    <n v="18332768.43"/>
    <n v="261911920.31"/>
    <n v="-8252002.79"/>
    <n v="35454.76"/>
    <n v="413261514.37"/>
    <n v="280145803.74000001"/>
    <n v="-13838.77"/>
    <n v="0"/>
    <n v="35454.76"/>
    <n v="0"/>
    <x v="1"/>
  </r>
  <r>
    <n v="-1"/>
    <n v="1"/>
    <s v="0001 -Florida Power &amp; Light Company"/>
    <n v="0"/>
    <n v="3"/>
    <x v="1"/>
    <n v="2002"/>
    <n v="78"/>
    <n v="2014"/>
    <s v="V2002 Q3"/>
    <n v="-1"/>
    <s v="Total Tax Classes"/>
    <s v="Total Tax Classes"/>
    <n v="8589897.1099999994"/>
    <n v="0"/>
    <n v="0"/>
    <n v="8624190.2599999998"/>
    <n v="15128.92"/>
    <n v="8232757.5199999996"/>
    <n v="-72234.19"/>
    <n v="18275.759999999998"/>
    <n v="8658483.3900000006"/>
    <n v="8204699.7699999996"/>
    <n v="-7123.84"/>
    <n v="0"/>
    <n v="18275.759999999998"/>
    <n v="0"/>
    <x v="1"/>
  </r>
  <r>
    <n v="-1"/>
    <n v="1"/>
    <s v="0001 -Florida Power &amp; Light Company"/>
    <n v="0"/>
    <n v="3"/>
    <x v="1"/>
    <n v="2002"/>
    <n v="79"/>
    <n v="2014"/>
    <s v="V2002 Q4"/>
    <n v="-1"/>
    <s v="Total Tax Classes"/>
    <s v="Total Tax Classes"/>
    <n v="17988978"/>
    <n v="0"/>
    <n v="0"/>
    <n v="18095264.48"/>
    <n v="873284.92"/>
    <n v="12392089.539999999"/>
    <n v="-280053.90000000002"/>
    <n v="63455.77"/>
    <n v="18201550.98"/>
    <n v="13130129.01"/>
    <n v="-13871.76"/>
    <n v="0"/>
    <n v="63455.77"/>
    <n v="0"/>
    <x v="1"/>
  </r>
  <r>
    <n v="-1"/>
    <n v="1"/>
    <s v="0001 -Florida Power &amp; Light Company"/>
    <n v="0"/>
    <n v="3"/>
    <x v="1"/>
    <n v="2003"/>
    <n v="64"/>
    <n v="2014"/>
    <s v="V2003"/>
    <n v="-1"/>
    <s v="Total Tax Classes"/>
    <s v="Total Tax Classes"/>
    <n v="269588555.51999998"/>
    <n v="0"/>
    <n v="0"/>
    <n v="132582272.34"/>
    <n v="11306043.65"/>
    <n v="154287452.78"/>
    <n v="-7334248.1900000004"/>
    <n v="394497.11"/>
    <n v="269939967.48000002"/>
    <n v="165407109.47999999"/>
    <n v="229472.08"/>
    <n v="0"/>
    <n v="394497.11"/>
    <n v="0"/>
    <x v="1"/>
  </r>
  <r>
    <n v="-1"/>
    <n v="1"/>
    <s v="0001 -Florida Power &amp; Light Company"/>
    <n v="0"/>
    <n v="3"/>
    <x v="1"/>
    <n v="2003"/>
    <n v="70"/>
    <n v="2014"/>
    <s v="V2003 Bonus-30%"/>
    <n v="-1"/>
    <s v="Total Tax Classes"/>
    <s v="Total Tax Classes"/>
    <n v="337735780.50999999"/>
    <n v="0"/>
    <n v="0"/>
    <n v="338929359.92000002"/>
    <n v="14494620.720000001"/>
    <n v="215643778.44"/>
    <n v="-6671163.9400000004"/>
    <n v="1667613.91"/>
    <n v="340122939.31"/>
    <n v="228483015.02000001"/>
    <n v="935839.25"/>
    <n v="0"/>
    <n v="1667613.91"/>
    <n v="0"/>
    <x v="1"/>
  </r>
  <r>
    <n v="-1"/>
    <n v="1"/>
    <s v="0001 -Florida Power &amp; Light Company"/>
    <n v="0"/>
    <n v="3"/>
    <x v="1"/>
    <n v="2003"/>
    <n v="84"/>
    <n v="2014"/>
    <s v="V2003 Bonus-50%"/>
    <n v="-1"/>
    <s v="Total Tax Classes"/>
    <s v="Total Tax Classes"/>
    <n v="130176214.34"/>
    <n v="0"/>
    <n v="0"/>
    <n v="130583171.5"/>
    <n v="5390182.5599999996"/>
    <n v="84765565.430000007"/>
    <n v="-2368895.7000000002"/>
    <n v="690966.04"/>
    <n v="130990128.64"/>
    <n v="89579195.739999995"/>
    <n v="453604.01"/>
    <n v="0"/>
    <n v="690966.04"/>
    <n v="0"/>
    <x v="1"/>
  </r>
  <r>
    <n v="-1"/>
    <n v="1"/>
    <s v="0001 -Florida Power &amp; Light Company"/>
    <n v="0"/>
    <n v="3"/>
    <x v="1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1"/>
  </r>
  <r>
    <n v="-1"/>
    <n v="1"/>
    <s v="0001 -Florida Power &amp; Light Company"/>
    <n v="0"/>
    <n v="3"/>
    <x v="1"/>
    <n v="2004"/>
    <n v="71"/>
    <n v="2014"/>
    <s v="V2004 Bonus-30%"/>
    <n v="-1"/>
    <s v="Total Tax Classes"/>
    <s v="Total Tax Classes"/>
    <n v="2868259.34"/>
    <n v="0"/>
    <n v="0"/>
    <n v="2868259.34"/>
    <n v="139510.04999999999"/>
    <n v="1638970.03"/>
    <n v="0"/>
    <n v="0"/>
    <n v="2868259.34"/>
    <n v="1778480.08"/>
    <n v="0"/>
    <n v="0"/>
    <n v="0"/>
    <n v="0"/>
    <x v="1"/>
  </r>
  <r>
    <n v="-1"/>
    <n v="1"/>
    <s v="0001 -Florida Power &amp; Light Company"/>
    <n v="0"/>
    <n v="3"/>
    <x v="1"/>
    <n v="2004"/>
    <n v="85"/>
    <n v="2014"/>
    <s v="V2004 Bonus-50%"/>
    <n v="-1"/>
    <s v="Total Tax Classes"/>
    <s v="Total Tax Classes"/>
    <n v="154215288.75999999"/>
    <n v="0"/>
    <n v="0"/>
    <n v="154215288.75999999"/>
    <n v="797200.16"/>
    <n v="147190781.37"/>
    <n v="0"/>
    <n v="0"/>
    <n v="154215288.75999999"/>
    <n v="147987981.53"/>
    <n v="0"/>
    <n v="0"/>
    <n v="0"/>
    <n v="0"/>
    <x v="1"/>
  </r>
  <r>
    <n v="-1"/>
    <n v="1"/>
    <s v="0001 -Florida Power &amp; Light Company"/>
    <n v="0"/>
    <n v="3"/>
    <x v="1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1"/>
  </r>
  <r>
    <n v="-1"/>
    <n v="1"/>
    <s v="0001 -Florida Power &amp; Light Company"/>
    <n v="0"/>
    <n v="3"/>
    <x v="1"/>
    <n v="2004"/>
    <n v="96"/>
    <n v="2014"/>
    <s v="V2004 Q1 - 30% Bonus"/>
    <n v="-1"/>
    <s v="Total Tax Classes"/>
    <s v="Total Tax Classes"/>
    <n v="12542920.93"/>
    <n v="0"/>
    <n v="0"/>
    <n v="12613288.23"/>
    <n v="500435.88"/>
    <n v="7492245.2800000003"/>
    <n v="-172650.46"/>
    <n v="18791.419999999998"/>
    <n v="12683655.550000001"/>
    <n v="7907597.6799999997"/>
    <n v="-36859.71"/>
    <n v="0"/>
    <n v="18791.419999999998"/>
    <n v="0"/>
    <x v="1"/>
  </r>
  <r>
    <n v="-1"/>
    <n v="1"/>
    <s v="0001 -Florida Power &amp; Light Company"/>
    <n v="0"/>
    <n v="3"/>
    <x v="1"/>
    <n v="2004"/>
    <n v="100"/>
    <n v="2014"/>
    <s v="V2004 Q1 - 50% Bonus"/>
    <n v="-1"/>
    <s v="Total Tax Classes"/>
    <s v="Total Tax Classes"/>
    <n v="73523541.599999994"/>
    <n v="0"/>
    <n v="0"/>
    <n v="74036768.599999994"/>
    <n v="2891211.39"/>
    <n v="45935712.270000003"/>
    <n v="-1590002.9"/>
    <n v="419653.24"/>
    <n v="74549995.590000004"/>
    <n v="48044572.100000001"/>
    <n v="175550.8"/>
    <n v="0"/>
    <n v="419653.24"/>
    <n v="0"/>
    <x v="1"/>
  </r>
  <r>
    <n v="-1"/>
    <n v="1"/>
    <s v="0001 -Florida Power &amp; Light Company"/>
    <n v="0"/>
    <n v="3"/>
    <x v="1"/>
    <n v="2004"/>
    <n v="93"/>
    <n v="2014"/>
    <s v="V2004 Q2"/>
    <n v="-1"/>
    <s v="Total Tax Classes"/>
    <s v="Total Tax Classes"/>
    <n v="8381289.3899999997"/>
    <n v="0"/>
    <n v="0"/>
    <n v="8437043.4000000004"/>
    <n v="457628.57"/>
    <n v="6055854.2599999998"/>
    <n v="-42037.99"/>
    <n v="79147.360000000001"/>
    <n v="8492797.3900000006"/>
    <n v="6409055.6799999997"/>
    <n v="72066.5"/>
    <n v="0"/>
    <n v="79147.360000000001"/>
    <n v="0"/>
    <x v="1"/>
  </r>
  <r>
    <n v="-1"/>
    <n v="1"/>
    <s v="0001 -Florida Power &amp; Light Company"/>
    <n v="0"/>
    <n v="3"/>
    <x v="1"/>
    <n v="2004"/>
    <n v="97"/>
    <n v="2014"/>
    <s v="V2004 Q2 - 30% Bonus"/>
    <n v="-1"/>
    <s v="Total Tax Classes"/>
    <s v="Total Tax Classes"/>
    <n v="10796939.07"/>
    <n v="0"/>
    <n v="0"/>
    <n v="10839760.15"/>
    <n v="542146.04"/>
    <n v="6277216.9400000004"/>
    <n v="-107718.8"/>
    <n v="16570.060000000001"/>
    <n v="10882581.199999999"/>
    <n v="6769570.4000000004"/>
    <n v="-19279.48"/>
    <n v="0"/>
    <n v="16570.060000000001"/>
    <n v="0"/>
    <x v="1"/>
  </r>
  <r>
    <n v="-1"/>
    <n v="1"/>
    <s v="0001 -Florida Power &amp; Light Company"/>
    <n v="0"/>
    <n v="3"/>
    <x v="1"/>
    <n v="2004"/>
    <n v="101"/>
    <n v="2014"/>
    <s v="V2004 Q2 - 50% Bonus"/>
    <n v="-1"/>
    <s v="Total Tax Classes"/>
    <s v="Total Tax Classes"/>
    <n v="67998004.370000005"/>
    <n v="0"/>
    <n v="0"/>
    <n v="68559334.430000007"/>
    <n v="2960904.19"/>
    <n v="40052867.640000001"/>
    <n v="-1824920.36"/>
    <n v="336326.38"/>
    <n v="69120664.480000004"/>
    <n v="42217455.789999999"/>
    <n v="9982.2999999999993"/>
    <n v="0"/>
    <n v="336326.38"/>
    <n v="0"/>
    <x v="1"/>
  </r>
  <r>
    <n v="-1"/>
    <n v="1"/>
    <s v="0001 -Florida Power &amp; Light Company"/>
    <n v="0"/>
    <n v="3"/>
    <x v="1"/>
    <n v="2004"/>
    <n v="94"/>
    <n v="2014"/>
    <s v="V2004 Q3"/>
    <n v="-1"/>
    <s v="Total Tax Classes"/>
    <s v="Total Tax Classes"/>
    <n v="2393119.15"/>
    <n v="0"/>
    <n v="0"/>
    <n v="2386033.23"/>
    <n v="217710.56"/>
    <n v="2280217.0699999998"/>
    <n v="121294.19"/>
    <n v="11988.46"/>
    <n v="2378947.3199999998"/>
    <n v="2508313.4300000002"/>
    <n v="15774.49"/>
    <n v="0"/>
    <n v="11988.46"/>
    <n v="0"/>
    <x v="1"/>
  </r>
  <r>
    <n v="-1"/>
    <n v="1"/>
    <s v="0001 -Florida Power &amp; Light Company"/>
    <n v="0"/>
    <n v="3"/>
    <x v="1"/>
    <n v="2004"/>
    <n v="98"/>
    <n v="2014"/>
    <s v="V2004 Q3 - 30% Bonus"/>
    <n v="-1"/>
    <s v="Total Tax Classes"/>
    <s v="Total Tax Classes"/>
    <n v="1311299.1599999999"/>
    <n v="0"/>
    <n v="0"/>
    <n v="1344726.96"/>
    <n v="31527.47"/>
    <n v="1062200.58"/>
    <n v="-70575.17"/>
    <n v="8652.7099999999991"/>
    <n v="1378154.75"/>
    <n v="1029883.58"/>
    <n v="5641.6"/>
    <n v="0"/>
    <n v="8652.7099999999991"/>
    <n v="0"/>
    <x v="1"/>
  </r>
  <r>
    <n v="-1"/>
    <n v="1"/>
    <s v="0001 -Florida Power &amp; Light Company"/>
    <n v="0"/>
    <n v="3"/>
    <x v="1"/>
    <n v="2004"/>
    <n v="102"/>
    <n v="2014"/>
    <s v="V2004 Q3 - 50% Bonus"/>
    <n v="-1"/>
    <s v="Total Tax Classes"/>
    <s v="Total Tax Classes"/>
    <n v="56329245.130000003"/>
    <n v="0"/>
    <n v="0"/>
    <n v="56596268.950000003"/>
    <n v="2321116.09"/>
    <n v="33336077.879999999"/>
    <n v="-865578.01"/>
    <n v="234543.52"/>
    <n v="56863292.789999999"/>
    <n v="35314760.530000001"/>
    <n v="42929.31"/>
    <n v="0"/>
    <n v="234543.52"/>
    <n v="0"/>
    <x v="1"/>
  </r>
  <r>
    <n v="-1"/>
    <n v="1"/>
    <s v="0001 -Florida Power &amp; Light Company"/>
    <n v="0"/>
    <n v="3"/>
    <x v="1"/>
    <n v="2004"/>
    <n v="95"/>
    <n v="2014"/>
    <s v="V2004 Q4"/>
    <n v="-1"/>
    <s v="Total Tax Classes"/>
    <s v="Total Tax Classes"/>
    <n v="-36381807.359999999"/>
    <n v="0"/>
    <n v="0"/>
    <n v="-36343607.299999997"/>
    <n v="-1610697.36"/>
    <n v="-16009115.34"/>
    <n v="-107020.49"/>
    <n v="31306.92"/>
    <n v="-36305407.270000003"/>
    <n v="-17700775.420000002"/>
    <n v="35869.54"/>
    <n v="0"/>
    <n v="31306.92"/>
    <n v="0"/>
    <x v="1"/>
  </r>
  <r>
    <n v="-1"/>
    <n v="1"/>
    <s v="0001 -Florida Power &amp; Light Company"/>
    <n v="0"/>
    <n v="3"/>
    <x v="1"/>
    <n v="2004"/>
    <n v="99"/>
    <n v="2014"/>
    <s v="V2004 Q4 - 30% Bonus"/>
    <n v="-1"/>
    <s v="Total Tax Classes"/>
    <s v="Total Tax Classes"/>
    <n v="20007855.59"/>
    <n v="0"/>
    <n v="0"/>
    <n v="20047820.260000002"/>
    <n v="1081726.92"/>
    <n v="12665558.779999999"/>
    <n v="-91614.31"/>
    <n v="32454.91"/>
    <n v="20087784.949999999"/>
    <n v="13699476.42"/>
    <n v="334.82"/>
    <n v="0"/>
    <n v="32454.91"/>
    <n v="0"/>
    <x v="1"/>
  </r>
  <r>
    <n v="-1"/>
    <n v="1"/>
    <s v="0001 -Florida Power &amp; Light Company"/>
    <n v="0"/>
    <n v="3"/>
    <x v="1"/>
    <n v="2004"/>
    <n v="103"/>
    <n v="2014"/>
    <s v="V2004 Q4 - 50% Bonus"/>
    <n v="-1"/>
    <s v="Total Tax Classes"/>
    <s v="Total Tax Classes"/>
    <n v="141246334.31"/>
    <n v="0"/>
    <n v="0"/>
    <n v="141813292.91"/>
    <n v="6081475.3899999997"/>
    <n v="81669394.870000005"/>
    <n v="-2927119.88"/>
    <n v="709291.2"/>
    <n v="142380251.53"/>
    <n v="87037899.709999993"/>
    <n v="288344.53000000003"/>
    <n v="0"/>
    <n v="709291.2"/>
    <n v="0"/>
    <x v="1"/>
  </r>
  <r>
    <n v="-1"/>
    <n v="1"/>
    <s v="0001 -Florida Power &amp; Light Company"/>
    <n v="0"/>
    <n v="3"/>
    <x v="1"/>
    <n v="2005"/>
    <n v="66"/>
    <n v="2014"/>
    <s v="V2005"/>
    <n v="-1"/>
    <s v="Total Tax Classes"/>
    <s v="Total Tax Classes"/>
    <n v="1148016175.52"/>
    <n v="0"/>
    <n v="0"/>
    <n v="752279313.72000003"/>
    <n v="34753830.060000002"/>
    <n v="752940702.22000003"/>
    <n v="-12229410.369999999"/>
    <n v="1222041.8899999999"/>
    <n v="1157900335.6300001"/>
    <n v="781884921.19000006"/>
    <n v="-2852507.13"/>
    <n v="0"/>
    <n v="1222041.8899999999"/>
    <n v="0"/>
    <x v="1"/>
  </r>
  <r>
    <n v="-1"/>
    <n v="1"/>
    <s v="0001 -Florida Power &amp; Light Company"/>
    <n v="0"/>
    <n v="3"/>
    <x v="1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"/>
  </r>
  <r>
    <n v="-1"/>
    <n v="1"/>
    <s v="0001 -Florida Power &amp; Light Company"/>
    <n v="0"/>
    <n v="3"/>
    <x v="1"/>
    <n v="2005"/>
    <n v="72"/>
    <n v="2014"/>
    <s v="V2005 Bonus-30%"/>
    <n v="-1"/>
    <s v="Total Tax Classes"/>
    <s v="Total Tax Classes"/>
    <n v="468133931.18000001"/>
    <n v="0"/>
    <n v="0"/>
    <n v="468149693.05000001"/>
    <n v="21006716.09"/>
    <n v="229073703.28"/>
    <n v="-8344379.5899999999"/>
    <n v="2453893.7799999998"/>
    <n v="468165454.93000001"/>
    <n v="250063755.49000001"/>
    <n v="2439033.91"/>
    <n v="0"/>
    <n v="2453893.7799999998"/>
    <n v="0"/>
    <x v="1"/>
  </r>
  <r>
    <n v="-1"/>
    <n v="1"/>
    <s v="0001 -Florida Power &amp; Light Company"/>
    <n v="0"/>
    <n v="3"/>
    <x v="1"/>
    <n v="2005"/>
    <n v="86"/>
    <n v="2014"/>
    <s v="V2005 Bonus-50%"/>
    <n v="-1"/>
    <s v="Total Tax Classes"/>
    <s v="Total Tax Classes"/>
    <n v="37365708.93"/>
    <n v="0"/>
    <n v="0"/>
    <n v="37567922.710000001"/>
    <n v="2010138.49"/>
    <n v="22392756.530000001"/>
    <n v="-413537.88"/>
    <n v="424238.48"/>
    <n v="37770136.490000002"/>
    <n v="24158189.059999999"/>
    <n v="264516.88"/>
    <n v="0"/>
    <n v="424238.48"/>
    <n v="0"/>
    <x v="1"/>
  </r>
  <r>
    <n v="-1"/>
    <n v="1"/>
    <s v="0001 -Florida Power &amp; Light Company"/>
    <n v="0"/>
    <n v="3"/>
    <x v="1"/>
    <n v="2006"/>
    <n v="67"/>
    <n v="2014"/>
    <s v="V2006"/>
    <n v="-1"/>
    <s v="Total Tax Classes"/>
    <s v="Total Tax Classes"/>
    <n v="884677273.25999999"/>
    <n v="0"/>
    <n v="0"/>
    <n v="519774133.94999999"/>
    <n v="37848187.969999999"/>
    <n v="475030377.87"/>
    <n v="-12220388.289999999"/>
    <n v="3389117.67"/>
    <n v="892931217.08000004"/>
    <n v="508074018.92000002"/>
    <n v="-60279.27"/>
    <n v="0"/>
    <n v="3389117.67"/>
    <n v="0"/>
    <x v="1"/>
  </r>
  <r>
    <n v="-1"/>
    <n v="1"/>
    <s v="0001 -Florida Power &amp; Light Company"/>
    <n v="0"/>
    <n v="3"/>
    <x v="1"/>
    <n v="2007"/>
    <n v="74"/>
    <n v="2014"/>
    <s v="V2007"/>
    <n v="-1"/>
    <s v="Total Tax Classes"/>
    <s v="Total Tax Classes"/>
    <n v="1461413366.72"/>
    <n v="0"/>
    <n v="0"/>
    <n v="928629777.37"/>
    <n v="67892217.459999993"/>
    <n v="642965388.22000003"/>
    <n v="-45802588.060000002"/>
    <n v="5067251.59"/>
    <n v="1469355270.23"/>
    <n v="706856754.53999996"/>
    <n v="1126199.1499999999"/>
    <n v="0"/>
    <n v="5067251.59"/>
    <n v="0"/>
    <x v="1"/>
  </r>
  <r>
    <n v="-1"/>
    <n v="1"/>
    <s v="0001 -Florida Power &amp; Light Company"/>
    <n v="0"/>
    <n v="3"/>
    <x v="1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1"/>
  </r>
  <r>
    <n v="-1"/>
    <n v="1"/>
    <s v="0001 -Florida Power &amp; Light Company"/>
    <n v="0"/>
    <n v="3"/>
    <x v="1"/>
    <n v="2008"/>
    <n v="239"/>
    <n v="2014"/>
    <s v="V2008 Bonus - 50%"/>
    <n v="-1"/>
    <s v="Total Tax Classes"/>
    <s v="Total Tax Classes"/>
    <n v="16997741.309999999"/>
    <n v="0"/>
    <n v="0"/>
    <n v="16997741.309999999"/>
    <n v="1129410.73"/>
    <n v="9529653.2799999993"/>
    <n v="0"/>
    <n v="0"/>
    <n v="16997741.309999999"/>
    <n v="10659064.01"/>
    <n v="0"/>
    <n v="0"/>
    <n v="0"/>
    <n v="0"/>
    <x v="1"/>
  </r>
  <r>
    <n v="-1"/>
    <n v="1"/>
    <s v="0001 -Florida Power &amp; Light Company"/>
    <n v="0"/>
    <n v="3"/>
    <x v="1"/>
    <n v="2008"/>
    <n v="164"/>
    <n v="2014"/>
    <s v="V2008 Q1"/>
    <n v="-1"/>
    <s v="Total Tax Classes"/>
    <s v="Total Tax Classes"/>
    <n v="316864729.44999999"/>
    <n v="0"/>
    <n v="0"/>
    <n v="317305831.05000001"/>
    <n v="17660543.719999999"/>
    <n v="144946163.11000001"/>
    <n v="-4715175.76"/>
    <n v="972577.41"/>
    <n v="317746932.63"/>
    <n v="162160303.61000001"/>
    <n v="536777.43999999994"/>
    <n v="0"/>
    <n v="972577.41"/>
    <n v="0"/>
    <x v="1"/>
  </r>
  <r>
    <n v="-1"/>
    <n v="1"/>
    <s v="0001 -Florida Power &amp; Light Company"/>
    <n v="0"/>
    <n v="3"/>
    <x v="1"/>
    <n v="2008"/>
    <n v="168"/>
    <n v="2014"/>
    <s v="V2008 Q1 - 50% Bonus"/>
    <n v="-1"/>
    <s v="Total Tax Classes"/>
    <s v="Total Tax Classes"/>
    <n v="13022634.66"/>
    <n v="0"/>
    <n v="0"/>
    <n v="13074693.699999999"/>
    <n v="649484.25"/>
    <n v="6921177.96"/>
    <n v="-339999.94"/>
    <n v="50651.31"/>
    <n v="13126752.73"/>
    <n v="7513514.3300000001"/>
    <n v="3681.12"/>
    <n v="0"/>
    <n v="50651.31"/>
    <n v="0"/>
    <x v="1"/>
  </r>
  <r>
    <n v="-1"/>
    <n v="1"/>
    <s v="0001 -Florida Power &amp; Light Company"/>
    <n v="0"/>
    <n v="3"/>
    <x v="1"/>
    <n v="2008"/>
    <n v="165"/>
    <n v="2014"/>
    <s v="V2008 Q2"/>
    <n v="-1"/>
    <s v="Total Tax Classes"/>
    <s v="Total Tax Classes"/>
    <n v="195831254.16999999"/>
    <n v="0"/>
    <n v="0"/>
    <n v="196498569.65000001"/>
    <n v="10946981.800000001"/>
    <n v="83443343.099999994"/>
    <n v="-9949547.4499999993"/>
    <n v="2137142.91"/>
    <n v="197165885.13"/>
    <n v="93836955.689999998"/>
    <n v="1355881.15"/>
    <n v="0"/>
    <n v="2137142.91"/>
    <n v="0"/>
    <x v="1"/>
  </r>
  <r>
    <n v="-1"/>
    <n v="1"/>
    <s v="0001 -Florida Power &amp; Light Company"/>
    <n v="0"/>
    <n v="3"/>
    <x v="1"/>
    <n v="2008"/>
    <n v="169"/>
    <n v="2014"/>
    <s v="V2008 Q2 - 50% Bonus"/>
    <n v="-1"/>
    <s v="Total Tax Classes"/>
    <s v="Total Tax Classes"/>
    <n v="43458156.869999997"/>
    <n v="0"/>
    <n v="0"/>
    <n v="43626392.880000003"/>
    <n v="2203883.33"/>
    <n v="19236316.449999999"/>
    <n v="-1211997.02"/>
    <n v="266959.71999999997"/>
    <n v="43794628.890000001"/>
    <n v="21284211.16"/>
    <n v="86476.33"/>
    <n v="0"/>
    <n v="266959.71999999997"/>
    <n v="0"/>
    <x v="1"/>
  </r>
  <r>
    <n v="-1"/>
    <n v="1"/>
    <s v="0001 -Florida Power &amp; Light Company"/>
    <n v="0"/>
    <n v="3"/>
    <x v="1"/>
    <n v="2008"/>
    <n v="166"/>
    <n v="2014"/>
    <s v="V2008 Q3"/>
    <n v="-1"/>
    <s v="Total Tax Classes"/>
    <s v="Total Tax Classes"/>
    <n v="125435624.33"/>
    <n v="0"/>
    <n v="0"/>
    <n v="125445213.31999999"/>
    <n v="6964678.4199999999"/>
    <n v="51910755.130000003"/>
    <n v="-2842715.81"/>
    <n v="841858.42"/>
    <n v="125454802.27"/>
    <n v="58857796.219999999"/>
    <n v="840317.81"/>
    <n v="0"/>
    <n v="841858.42"/>
    <n v="0"/>
    <x v="1"/>
  </r>
  <r>
    <n v="-1"/>
    <n v="1"/>
    <s v="0001 -Florida Power &amp; Light Company"/>
    <n v="0"/>
    <n v="3"/>
    <x v="1"/>
    <n v="2008"/>
    <n v="170"/>
    <n v="2014"/>
    <s v="V2008 Q3 - 50% Bonus"/>
    <n v="-1"/>
    <s v="Total Tax Classes"/>
    <s v="Total Tax Classes"/>
    <n v="36661397.07"/>
    <n v="0"/>
    <n v="0"/>
    <n v="36651506"/>
    <n v="1929067.31"/>
    <n v="16248305.539999999"/>
    <n v="-605252.14"/>
    <n v="216842.69"/>
    <n v="36641614.93"/>
    <n v="18181472.84"/>
    <n v="232524.85"/>
    <n v="0"/>
    <n v="216842.69"/>
    <n v="0"/>
    <x v="1"/>
  </r>
  <r>
    <n v="-1"/>
    <n v="1"/>
    <s v="0001 -Florida Power &amp; Light Company"/>
    <n v="0"/>
    <n v="3"/>
    <x v="1"/>
    <n v="2008"/>
    <n v="167"/>
    <n v="2014"/>
    <s v="V2008 Q4"/>
    <n v="-1"/>
    <s v="Total Tax Classes"/>
    <s v="Total Tax Classes"/>
    <n v="95752097.090000004"/>
    <n v="0"/>
    <n v="0"/>
    <n v="96320464.829999998"/>
    <n v="5060998.6500000004"/>
    <n v="41393418.719999999"/>
    <n v="2964293.49"/>
    <n v="1035492.46"/>
    <n v="96888832.579999998"/>
    <n v="45991840.630000003"/>
    <n v="361333.73"/>
    <n v="0"/>
    <n v="1035492.46"/>
    <n v="0"/>
    <x v="1"/>
  </r>
  <r>
    <n v="-1"/>
    <n v="1"/>
    <s v="0001 -Florida Power &amp; Light Company"/>
    <n v="0"/>
    <n v="3"/>
    <x v="1"/>
    <n v="2008"/>
    <n v="171"/>
    <n v="2014"/>
    <s v="V2008 Q4 - 50% Bonus"/>
    <n v="-1"/>
    <s v="Total Tax Classes"/>
    <s v="Total Tax Classes"/>
    <n v="48206047.100000001"/>
    <n v="0"/>
    <n v="0"/>
    <n v="48477131.329999998"/>
    <n v="2816243.89"/>
    <n v="24410051.469999999"/>
    <n v="-673857.62"/>
    <n v="471608.79"/>
    <n v="48748215.530000001"/>
    <n v="27027139.710000001"/>
    <n v="128596.01"/>
    <n v="0"/>
    <n v="471608.79"/>
    <n v="0"/>
    <x v="1"/>
  </r>
  <r>
    <n v="-1"/>
    <n v="1"/>
    <s v="0001 -Florida Power &amp; Light Company"/>
    <n v="0"/>
    <n v="3"/>
    <x v="1"/>
    <n v="2009"/>
    <n v="90"/>
    <n v="2014"/>
    <s v="V2009"/>
    <n v="-1"/>
    <s v="Total Tax Classes"/>
    <s v="Total Tax Classes"/>
    <n v="2413301"/>
    <n v="2413301"/>
    <n v="0"/>
    <n v="2292023"/>
    <n v="230381.65"/>
    <n v="0"/>
    <n v="2413301"/>
    <n v="0"/>
    <n v="0"/>
    <n v="351659.66"/>
    <n v="0"/>
    <n v="0"/>
    <n v="0"/>
    <n v="0"/>
    <x v="1"/>
  </r>
  <r>
    <n v="-1"/>
    <n v="1"/>
    <s v="0001 -Florida Power &amp; Light Company"/>
    <n v="0"/>
    <n v="3"/>
    <x v="1"/>
    <n v="2009"/>
    <n v="185"/>
    <n v="2014"/>
    <s v="V2009 Q1"/>
    <n v="-1"/>
    <s v="Total Tax Classes"/>
    <s v="Total Tax Classes"/>
    <n v="45839368.259999998"/>
    <n v="0"/>
    <n v="0"/>
    <n v="46083477.189999998"/>
    <n v="2466487.54"/>
    <n v="25031870.289999999"/>
    <n v="-5712008.0199999996"/>
    <n v="223614.76"/>
    <n v="46327586.090000004"/>
    <n v="27320567.460000001"/>
    <n v="-86812.71"/>
    <n v="0"/>
    <n v="223614.76"/>
    <n v="0"/>
    <x v="1"/>
  </r>
  <r>
    <n v="-1"/>
    <n v="1"/>
    <s v="0001 -Florida Power &amp; Light Company"/>
    <n v="0"/>
    <n v="3"/>
    <x v="1"/>
    <n v="2009"/>
    <n v="189"/>
    <n v="2014"/>
    <s v="V2009 Q1 - 50% Bonus"/>
    <n v="-1"/>
    <s v="Total Tax Classes"/>
    <s v="Total Tax Classes"/>
    <n v="67687324.090000004"/>
    <n v="0"/>
    <n v="0"/>
    <n v="68129868.25"/>
    <n v="3677204.08"/>
    <n v="27242166.170000002"/>
    <n v="-2874219.34"/>
    <n v="829604.74"/>
    <n v="68572412.400000006"/>
    <n v="30591385.75"/>
    <n v="272500.95"/>
    <n v="0"/>
    <n v="829604.74"/>
    <n v="0"/>
    <x v="1"/>
  </r>
  <r>
    <n v="-1"/>
    <n v="1"/>
    <s v="0001 -Florida Power &amp; Light Company"/>
    <n v="0"/>
    <n v="3"/>
    <x v="1"/>
    <n v="2009"/>
    <n v="186"/>
    <n v="2014"/>
    <s v="V2009 Q2"/>
    <n v="-1"/>
    <s v="Total Tax Classes"/>
    <s v="Total Tax Classes"/>
    <n v="51844918.039999999"/>
    <n v="0"/>
    <n v="0"/>
    <n v="51987160.210000001"/>
    <n v="2997160.63"/>
    <n v="20973785.960000001"/>
    <n v="-2142700.8199999998"/>
    <n v="15852.56"/>
    <n v="52129402.409999996"/>
    <n v="23873035.66"/>
    <n v="-170720.87"/>
    <n v="0"/>
    <n v="15852.56"/>
    <n v="0"/>
    <x v="1"/>
  </r>
  <r>
    <n v="-1"/>
    <n v="1"/>
    <s v="0001 -Florida Power &amp; Light Company"/>
    <n v="0"/>
    <n v="3"/>
    <x v="1"/>
    <n v="2009"/>
    <n v="190"/>
    <n v="2014"/>
    <s v="V2009 Q2 - 50% Bonus"/>
    <n v="-1"/>
    <s v="Total Tax Classes"/>
    <s v="Total Tax Classes"/>
    <n v="88084588.459999993"/>
    <n v="0"/>
    <n v="0"/>
    <n v="116579612.70999999"/>
    <n v="6227549.3099999996"/>
    <n v="88042506.180000007"/>
    <n v="-59447254.93"/>
    <n v="447698.4"/>
    <n v="145074636.93000001"/>
    <n v="38965525.270000003"/>
    <n v="-1237819.8400000001"/>
    <n v="0"/>
    <n v="447698.4"/>
    <n v="0"/>
    <x v="1"/>
  </r>
  <r>
    <n v="-1"/>
    <n v="1"/>
    <s v="0001 -Florida Power &amp; Light Company"/>
    <n v="0"/>
    <n v="3"/>
    <x v="1"/>
    <n v="2009"/>
    <n v="187"/>
    <n v="2014"/>
    <s v="V2009 Q3"/>
    <n v="-1"/>
    <s v="Total Tax Classes"/>
    <s v="Total Tax Classes"/>
    <n v="264094545.28999999"/>
    <n v="0"/>
    <n v="0"/>
    <n v="264149749.78999999"/>
    <n v="14897896.73"/>
    <n v="82087266.349999994"/>
    <n v="-11588699.51"/>
    <n v="1531588.04"/>
    <n v="264204954.28999999"/>
    <n v="96940690.560000002"/>
    <n v="1465651.56"/>
    <n v="0"/>
    <n v="1531588.04"/>
    <n v="0"/>
    <x v="1"/>
  </r>
  <r>
    <n v="-1"/>
    <n v="1"/>
    <s v="0001 -Florida Power &amp; Light Company"/>
    <n v="0"/>
    <n v="3"/>
    <x v="1"/>
    <n v="2009"/>
    <n v="191"/>
    <n v="2014"/>
    <s v="V2009 Q3 - 50% Bonus"/>
    <n v="-1"/>
    <s v="Total Tax Classes"/>
    <s v="Total Tax Classes"/>
    <n v="248320180.84"/>
    <n v="0"/>
    <n v="0"/>
    <n v="250981620.83000001"/>
    <n v="13955487.65"/>
    <n v="81850875.040000007"/>
    <n v="-13538866.16"/>
    <n v="4037827.02"/>
    <n v="253643060.83000001"/>
    <n v="93996709.900000006"/>
    <n v="524599.82999999996"/>
    <n v="0"/>
    <n v="4037827.02"/>
    <n v="0"/>
    <x v="1"/>
  </r>
  <r>
    <n v="-1"/>
    <n v="1"/>
    <s v="0001 -Florida Power &amp; Light Company"/>
    <n v="0"/>
    <n v="3"/>
    <x v="1"/>
    <n v="2009"/>
    <n v="188"/>
    <n v="2014"/>
    <s v="V2009 Q4"/>
    <n v="-1"/>
    <s v="Total Tax Classes"/>
    <s v="Total Tax Classes"/>
    <n v="468630987.75"/>
    <n v="0"/>
    <n v="0"/>
    <n v="480113626.67000002"/>
    <n v="26920663.149999999"/>
    <n v="140762204.58000001"/>
    <n v="-23496748.670000002"/>
    <n v="4479400.33"/>
    <n v="491596265.60000002"/>
    <n v="160716997.03"/>
    <n v="-11520006.83"/>
    <n v="0"/>
    <n v="4479400.33"/>
    <n v="0"/>
    <x v="1"/>
  </r>
  <r>
    <n v="-1"/>
    <n v="1"/>
    <s v="0001 -Florida Power &amp; Light Company"/>
    <n v="0"/>
    <n v="3"/>
    <x v="1"/>
    <n v="2009"/>
    <n v="192"/>
    <n v="2014"/>
    <s v="V2009 Q4 - 50% Bonus"/>
    <n v="-1"/>
    <s v="Total Tax Classes"/>
    <s v="Total Tax Classes"/>
    <n v="189717718.44999999"/>
    <n v="0"/>
    <n v="0"/>
    <n v="202944130"/>
    <n v="14704756.49"/>
    <n v="124799539.76000001"/>
    <n v="-30896356.210000001"/>
    <n v="2463227.71"/>
    <n v="216170541.56999999"/>
    <n v="116413780.23"/>
    <n v="-899079.38"/>
    <n v="0"/>
    <n v="2463227.71"/>
    <n v="0"/>
    <x v="1"/>
  </r>
  <r>
    <n v="-1"/>
    <n v="1"/>
    <s v="0001 -Florida Power &amp; Light Company"/>
    <n v="0"/>
    <n v="3"/>
    <x v="1"/>
    <n v="2010"/>
    <n v="124"/>
    <n v="2014"/>
    <s v="V2010"/>
    <n v="-1"/>
    <s v="Total Tax Classes"/>
    <s v="Total Tax Classes"/>
    <n v="6504496"/>
    <n v="6504496"/>
    <n v="0"/>
    <n v="6037366"/>
    <n v="433331.68"/>
    <n v="0"/>
    <n v="6504496"/>
    <n v="0"/>
    <n v="0"/>
    <n v="900461.67"/>
    <n v="0"/>
    <n v="0"/>
    <n v="0"/>
    <n v="0"/>
    <x v="1"/>
  </r>
  <r>
    <n v="-1"/>
    <n v="1"/>
    <s v="0001 -Florida Power &amp; Light Company"/>
    <n v="0"/>
    <n v="3"/>
    <x v="1"/>
    <n v="2010"/>
    <n v="193"/>
    <n v="2014"/>
    <s v="V2010 Q1"/>
    <n v="-1"/>
    <s v="Total Tax Classes"/>
    <s v="Total Tax Classes"/>
    <n v="35173586.009999998"/>
    <n v="0"/>
    <n v="0"/>
    <n v="35184693.57"/>
    <n v="123377.15"/>
    <n v="31880236.059999999"/>
    <n v="-31683.65"/>
    <n v="3849.97"/>
    <n v="35195801.119999997"/>
    <n v="31998615.190000001"/>
    <n v="-13367.11"/>
    <n v="0"/>
    <n v="3849.97"/>
    <n v="0"/>
    <x v="1"/>
  </r>
  <r>
    <n v="-1"/>
    <n v="1"/>
    <s v="0001 -Florida Power &amp; Light Company"/>
    <n v="0"/>
    <n v="3"/>
    <x v="1"/>
    <n v="2010"/>
    <n v="215"/>
    <n v="2014"/>
    <s v="V2010 Q1 - 50% Bonus"/>
    <n v="-1"/>
    <s v="Total Tax Classes"/>
    <s v="Total Tax Classes"/>
    <n v="53073675.240000002"/>
    <n v="0"/>
    <n v="0"/>
    <n v="53601209"/>
    <n v="3334807.47"/>
    <n v="18820326.920000002"/>
    <n v="-1255193.2"/>
    <n v="1305868.43"/>
    <n v="54128742.740000002"/>
    <n v="21769900.850000001"/>
    <n v="636034.46"/>
    <n v="0"/>
    <n v="1305868.43"/>
    <n v="0"/>
    <x v="1"/>
  </r>
  <r>
    <n v="-1"/>
    <n v="1"/>
    <s v="0001 -Florida Power &amp; Light Company"/>
    <n v="0"/>
    <n v="3"/>
    <x v="1"/>
    <n v="2010"/>
    <n v="194"/>
    <n v="2014"/>
    <s v="V2010 Q2"/>
    <n v="-1"/>
    <s v="Total Tax Classes"/>
    <s v="Total Tax Classes"/>
    <n v="20930849.23"/>
    <n v="0"/>
    <n v="0"/>
    <n v="21039006.170000002"/>
    <n v="1124336.06"/>
    <n v="5046709.93"/>
    <n v="-262907.27"/>
    <n v="106028.11"/>
    <n v="21147163.09"/>
    <n v="6095426.7000000002"/>
    <n v="-34666.49"/>
    <n v="0"/>
    <n v="106028.11"/>
    <n v="0"/>
    <x v="1"/>
  </r>
  <r>
    <n v="-1"/>
    <n v="1"/>
    <s v="0001 -Florida Power &amp; Light Company"/>
    <n v="0"/>
    <n v="3"/>
    <x v="1"/>
    <n v="2010"/>
    <n v="216"/>
    <n v="2014"/>
    <s v="V2010 Q2 - 50% Bonus"/>
    <n v="-1"/>
    <s v="Total Tax Classes"/>
    <s v="Total Tax Classes"/>
    <n v="194261243.52000001"/>
    <n v="0"/>
    <n v="0"/>
    <n v="203291628.84999999"/>
    <n v="15490424.460000001"/>
    <n v="94295111.719999999"/>
    <n v="-18339213.780000001"/>
    <n v="11349066.640000001"/>
    <n v="212322014.19999999"/>
    <n v="102221890.95999999"/>
    <n v="851941.15"/>
    <n v="0"/>
    <n v="11349066.640000001"/>
    <n v="0"/>
    <x v="1"/>
  </r>
  <r>
    <n v="-1"/>
    <n v="1"/>
    <s v="0001 -Florida Power &amp; Light Company"/>
    <n v="0"/>
    <n v="3"/>
    <x v="1"/>
    <n v="2010"/>
    <n v="195"/>
    <n v="2014"/>
    <s v="V2010 Q3"/>
    <n v="-1"/>
    <s v="Total Tax Classes"/>
    <s v="Total Tax Classes"/>
    <n v="10257400.960000001"/>
    <n v="0"/>
    <n v="0"/>
    <n v="10276378.050000001"/>
    <n v="567541.28"/>
    <n v="5027834.45"/>
    <n v="-384643.76"/>
    <n v="8496.3700000000008"/>
    <n v="10295355.15"/>
    <n v="5587271.7000000002"/>
    <n v="-21353.78"/>
    <n v="0"/>
    <n v="8496.3700000000008"/>
    <n v="0"/>
    <x v="1"/>
  </r>
  <r>
    <n v="-1"/>
    <n v="1"/>
    <s v="0001 -Florida Power &amp; Light Company"/>
    <n v="0"/>
    <n v="3"/>
    <x v="1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7"/>
    <n v="2014"/>
    <s v="V2010 Q3 - 50% Bonus"/>
    <n v="-1"/>
    <s v="Total Tax Classes"/>
    <s v="Total Tax Classes"/>
    <n v="60945683.850000001"/>
    <n v="0"/>
    <n v="0"/>
    <n v="63556656.299999997"/>
    <n v="4533993.6100000003"/>
    <n v="24143714.039999999"/>
    <n v="-5610661.3200000003"/>
    <n v="4175450.25"/>
    <n v="66167628.789999999"/>
    <n v="27296807.68"/>
    <n v="334405.28000000003"/>
    <n v="0"/>
    <n v="4175450.25"/>
    <n v="0"/>
    <x v="1"/>
  </r>
  <r>
    <n v="-1"/>
    <n v="1"/>
    <s v="0001 -Florida Power &amp; Light Company"/>
    <n v="0"/>
    <n v="3"/>
    <x v="1"/>
    <n v="2010"/>
    <n v="196"/>
    <n v="2014"/>
    <s v="V2010 Q4"/>
    <n v="-1"/>
    <s v="Total Tax Classes"/>
    <s v="Total Tax Classes"/>
    <n v="37077519.939999998"/>
    <n v="0"/>
    <n v="0"/>
    <n v="37190023.060000002"/>
    <n v="1484200.97"/>
    <n v="5819818.0700000003"/>
    <n v="-410219.15"/>
    <n v="201908.03"/>
    <n v="37302526.200000003"/>
    <n v="7250084.0300000003"/>
    <n v="30836.77"/>
    <n v="0"/>
    <n v="201908.03"/>
    <n v="0"/>
    <x v="1"/>
  </r>
  <r>
    <n v="-1"/>
    <n v="1"/>
    <s v="0001 -Florida Power &amp; Light Company"/>
    <n v="0"/>
    <n v="3"/>
    <x v="1"/>
    <n v="2010"/>
    <n v="224"/>
    <n v="2014"/>
    <s v="V2010 Q4 - 100% Bonus"/>
    <n v="-1"/>
    <s v="Total Tax Classes"/>
    <s v="Total Tax Classes"/>
    <n v="0"/>
    <n v="0"/>
    <n v="0"/>
    <n v="0"/>
    <n v="0"/>
    <n v="0"/>
    <n v="0"/>
    <n v="1645751.02"/>
    <n v="0"/>
    <n v="0"/>
    <n v="1645751.02"/>
    <n v="0"/>
    <n v="1645751.02"/>
    <n v="0"/>
    <x v="1"/>
  </r>
  <r>
    <n v="-1"/>
    <n v="1"/>
    <s v="0001 -Florida Power &amp; Light Company"/>
    <n v="0"/>
    <n v="3"/>
    <x v="1"/>
    <n v="2010"/>
    <n v="218"/>
    <n v="2014"/>
    <s v="V2010 Q4 - 50% Bonus"/>
    <n v="-1"/>
    <s v="Total Tax Classes"/>
    <s v="Total Tax Classes"/>
    <n v="205572174.91999999"/>
    <n v="0"/>
    <n v="0"/>
    <n v="209991158.61000001"/>
    <n v="20948843.309999999"/>
    <n v="143798409.49000001"/>
    <n v="-9188279.1799999997"/>
    <n v="3716073.51"/>
    <n v="214410142.31"/>
    <n v="162535502.81999999"/>
    <n v="-2910143.9"/>
    <n v="0"/>
    <n v="3716073.51"/>
    <n v="0"/>
    <x v="1"/>
  </r>
  <r>
    <n v="-1"/>
    <n v="1"/>
    <s v="0001 -Florida Power &amp; Light Company"/>
    <n v="0"/>
    <n v="3"/>
    <x v="1"/>
    <n v="2011"/>
    <n v="125"/>
    <n v="2014"/>
    <s v="V2011"/>
    <n v="-1"/>
    <s v="Total Tax Classes"/>
    <s v="Total Tax Classes"/>
    <n v="341762509.37"/>
    <n v="4497673"/>
    <n v="0"/>
    <n v="293696761.37"/>
    <n v="23722516.420000002"/>
    <n v="82490519.560000002"/>
    <n v="1381858.54"/>
    <n v="656109.52"/>
    <n v="340088629.06"/>
    <n v="106051154.33"/>
    <n v="-1179758.51"/>
    <n v="0"/>
    <n v="656109.52"/>
    <n v="0"/>
    <x v="1"/>
  </r>
  <r>
    <n v="-1"/>
    <n v="1"/>
    <s v="0001 -Florida Power &amp; Light Company"/>
    <n v="0"/>
    <n v="3"/>
    <x v="1"/>
    <n v="2011"/>
    <n v="233"/>
    <n v="2014"/>
    <s v="V2011 - 100% Bonus"/>
    <n v="-1"/>
    <s v="Total Tax Classes"/>
    <s v="Total Tax Classes"/>
    <n v="0"/>
    <n v="0"/>
    <n v="0"/>
    <n v="0"/>
    <n v="0"/>
    <n v="0"/>
    <n v="0"/>
    <n v="7317487.3499999996"/>
    <n v="0"/>
    <n v="0"/>
    <n v="7317487.3499999996"/>
    <n v="0"/>
    <n v="7317487.3499999996"/>
    <n v="0"/>
    <x v="1"/>
  </r>
  <r>
    <n v="-1"/>
    <n v="1"/>
    <s v="0001 -Florida Power &amp; Light Company"/>
    <n v="0"/>
    <n v="3"/>
    <x v="1"/>
    <n v="2011"/>
    <n v="234"/>
    <n v="2014"/>
    <s v="V2011 - 50% Bonus"/>
    <n v="-1"/>
    <s v="Total Tax Classes"/>
    <s v="Total Tax Classes"/>
    <n v="446836687.60000002"/>
    <n v="0"/>
    <n v="0"/>
    <n v="330085801.35000002"/>
    <n v="39367623.710000001"/>
    <n v="125083510.97"/>
    <n v="-17712380.539999999"/>
    <n v="5748508.46"/>
    <n v="460858138.38"/>
    <n v="161378674.25999999"/>
    <n v="-5200481.93"/>
    <n v="0"/>
    <n v="5748508.46"/>
    <n v="0"/>
    <x v="1"/>
  </r>
  <r>
    <n v="-1"/>
    <n v="1"/>
    <s v="0001 -Florida Power &amp; Light Company"/>
    <n v="0"/>
    <n v="3"/>
    <x v="1"/>
    <n v="2012"/>
    <n v="126"/>
    <n v="2014"/>
    <s v="V2012"/>
    <n v="-1"/>
    <s v="Total Tax Classes"/>
    <s v="Total Tax Classes"/>
    <n v="-12821635"/>
    <n v="-12821635"/>
    <n v="0"/>
    <n v="-13268728"/>
    <n v="-988343.27"/>
    <n v="0"/>
    <n v="-12821635"/>
    <n v="0"/>
    <n v="0"/>
    <n v="-541250.27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-1"/>
    <s v="Total Tax Classes"/>
    <s v="Total Tax Classes"/>
    <n v="7520701.2699999996"/>
    <n v="0"/>
    <n v="0"/>
    <n v="7533081.9299999997"/>
    <n v="120363.89"/>
    <n v="220041.31"/>
    <n v="-24761.32"/>
    <n v="3593.33"/>
    <n v="7545462.5899999999"/>
    <n v="338860.85"/>
    <n v="-19623.66"/>
    <n v="0"/>
    <n v="3593.33"/>
    <n v="0"/>
    <x v="1"/>
  </r>
  <r>
    <n v="-1"/>
    <n v="1"/>
    <s v="0001 -Florida Power &amp; Light Company"/>
    <n v="0"/>
    <n v="3"/>
    <x v="1"/>
    <n v="2012"/>
    <n v="248"/>
    <n v="2014"/>
    <s v="V2012 Q1 - 50% Bonus"/>
    <n v="-1"/>
    <s v="Total Tax Classes"/>
    <s v="Total Tax Classes"/>
    <n v="105938151.73"/>
    <n v="0"/>
    <n v="0"/>
    <n v="107205202.68000001"/>
    <n v="12477612.460000001"/>
    <n v="39103358.960000001"/>
    <n v="-2581758.2000000002"/>
    <n v="1313533.73"/>
    <n v="108472253.65000001"/>
    <n v="50956972.140000001"/>
    <n v="-596568.91"/>
    <n v="0"/>
    <n v="1313533.73"/>
    <n v="0"/>
    <x v="1"/>
  </r>
  <r>
    <n v="-1"/>
    <n v="1"/>
    <s v="0001 -Florida Power &amp; Light Company"/>
    <n v="0"/>
    <n v="3"/>
    <x v="1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1"/>
  </r>
  <r>
    <n v="-1"/>
    <n v="1"/>
    <s v="0001 -Florida Power &amp; Light Company"/>
    <n v="0"/>
    <n v="3"/>
    <x v="1"/>
    <n v="2012"/>
    <n v="243"/>
    <n v="2014"/>
    <s v="V2012 Q2 - 100% Bonus"/>
    <n v="-1"/>
    <s v="Total Tax Classes"/>
    <s v="Total Tax Classes"/>
    <n v="0"/>
    <n v="0"/>
    <n v="0"/>
    <n v="0"/>
    <n v="0"/>
    <n v="0"/>
    <n v="0"/>
    <n v="1206776.02"/>
    <n v="0"/>
    <n v="0"/>
    <n v="1206776.02"/>
    <n v="0"/>
    <n v="1206776.02"/>
    <n v="0"/>
    <x v="1"/>
  </r>
  <r>
    <n v="-1"/>
    <n v="1"/>
    <s v="0001 -Florida Power &amp; Light Company"/>
    <n v="0"/>
    <n v="3"/>
    <x v="1"/>
    <n v="2012"/>
    <n v="249"/>
    <n v="2014"/>
    <s v="V2012 Q2 - 50% Bonus"/>
    <n v="-1"/>
    <s v="Total Tax Classes"/>
    <s v="Total Tax Classes"/>
    <n v="420668355.27999997"/>
    <n v="0"/>
    <n v="0"/>
    <n v="423715630.31"/>
    <n v="42517132.719999999"/>
    <n v="97357131.790000007"/>
    <n v="-6277629.96"/>
    <n v="3961259.31"/>
    <n v="426762905.36000001"/>
    <n v="138761392.40000001"/>
    <n v="-1020418.68"/>
    <n v="0"/>
    <n v="3961259.31"/>
    <n v="0"/>
    <x v="1"/>
  </r>
  <r>
    <n v="-1"/>
    <n v="1"/>
    <s v="0001 -Florida Power &amp; Light Company"/>
    <n v="0"/>
    <n v="3"/>
    <x v="1"/>
    <n v="2012"/>
    <n v="244"/>
    <n v="2014"/>
    <s v="V2012 Q3"/>
    <n v="-1"/>
    <s v="Total Tax Classes"/>
    <s v="Total Tax Classes"/>
    <n v="118928531.90000001"/>
    <n v="0"/>
    <n v="0"/>
    <n v="118930839.8"/>
    <n v="8028552.4000000004"/>
    <n v="12041664.220000001"/>
    <n v="-4615.8"/>
    <n v="674.7"/>
    <n v="118933147.7"/>
    <n v="20069989.789999999"/>
    <n v="-3714.28"/>
    <n v="0"/>
    <n v="674.7"/>
    <n v="0"/>
    <x v="1"/>
  </r>
  <r>
    <n v="-1"/>
    <n v="1"/>
    <s v="0001 -Florida Power &amp; Light Company"/>
    <n v="0"/>
    <n v="3"/>
    <x v="1"/>
    <n v="2012"/>
    <n v="245"/>
    <n v="2014"/>
    <s v="V2012 Q3 - 100% Bonus"/>
    <n v="-1"/>
    <s v="Total Tax Classes"/>
    <s v="Total Tax Classes"/>
    <n v="0"/>
    <n v="0"/>
    <n v="0"/>
    <n v="0"/>
    <n v="0"/>
    <n v="0"/>
    <n v="0"/>
    <n v="2038079.41"/>
    <n v="0"/>
    <n v="0"/>
    <n v="2038079.41"/>
    <n v="0"/>
    <n v="2038079.41"/>
    <n v="0"/>
    <x v="1"/>
  </r>
  <r>
    <n v="-1"/>
    <n v="1"/>
    <s v="0001 -Florida Power &amp; Light Company"/>
    <n v="0"/>
    <n v="3"/>
    <x v="1"/>
    <n v="2012"/>
    <n v="250"/>
    <n v="2014"/>
    <s v="V2012 Q3 - 50% Bonus"/>
    <n v="-1"/>
    <s v="Total Tax Classes"/>
    <s v="Total Tax Classes"/>
    <n v="572771267.95000005"/>
    <n v="0"/>
    <n v="0"/>
    <n v="574792710.26999998"/>
    <n v="57775597.210000001"/>
    <n v="104353209.12"/>
    <n v="-4089930.97"/>
    <n v="4419063.17"/>
    <n v="576814152.59000003"/>
    <n v="161359373.47999999"/>
    <n v="1145611.3700000001"/>
    <n v="0"/>
    <n v="4419063.17"/>
    <n v="0"/>
    <x v="1"/>
  </r>
  <r>
    <n v="-1"/>
    <n v="1"/>
    <s v="0001 -Florida Power &amp; Light Company"/>
    <n v="0"/>
    <n v="3"/>
    <x v="1"/>
    <n v="2012"/>
    <n v="246"/>
    <n v="2014"/>
    <s v="V2012 Q4"/>
    <n v="-1"/>
    <s v="Total Tax Classes"/>
    <s v="Total Tax Classes"/>
    <n v="38839581.159999996"/>
    <n v="0"/>
    <n v="0"/>
    <n v="38846324.770000003"/>
    <n v="2405066.5099999998"/>
    <n v="3654621.71"/>
    <n v="-13487.23"/>
    <n v="1971.52"/>
    <n v="38853068.390000001"/>
    <n v="6059151.5499999998"/>
    <n v="-10979.04"/>
    <n v="0"/>
    <n v="1971.52"/>
    <n v="0"/>
    <x v="1"/>
  </r>
  <r>
    <n v="-1"/>
    <n v="1"/>
    <s v="0001 -Florida Power &amp; Light Company"/>
    <n v="0"/>
    <n v="3"/>
    <x v="1"/>
    <n v="2012"/>
    <n v="247"/>
    <n v="2014"/>
    <s v="V2012 Q4 - 100% Bonus"/>
    <n v="-1"/>
    <s v="Total Tax Classes"/>
    <s v="Total Tax Classes"/>
    <n v="0"/>
    <n v="0"/>
    <n v="0"/>
    <n v="0"/>
    <n v="0"/>
    <n v="0"/>
    <n v="0"/>
    <n v="1020197.48"/>
    <n v="0"/>
    <n v="0"/>
    <n v="1020197.48"/>
    <n v="0"/>
    <n v="1020197.48"/>
    <n v="0"/>
    <x v="1"/>
  </r>
  <r>
    <n v="-1"/>
    <n v="1"/>
    <s v="0001 -Florida Power &amp; Light Company"/>
    <n v="0"/>
    <n v="3"/>
    <x v="1"/>
    <n v="2012"/>
    <n v="251"/>
    <n v="2014"/>
    <s v="V2012 Q4 - 50% Bonus"/>
    <n v="-1"/>
    <s v="Total Tax Classes"/>
    <s v="Total Tax Classes"/>
    <n v="297655131.01999998"/>
    <n v="0"/>
    <n v="0"/>
    <n v="301960156.18000001"/>
    <n v="46835972.270000003"/>
    <n v="78092783.150000006"/>
    <n v="-8868193.5299999993"/>
    <n v="3616983.68"/>
    <n v="306265181.30000001"/>
    <n v="121730864.11"/>
    <n v="-1795175.32"/>
    <n v="0"/>
    <n v="3616983.68"/>
    <n v="0"/>
    <x v="1"/>
  </r>
  <r>
    <n v="-1"/>
    <n v="1"/>
    <s v="0001 -Florida Power &amp; Light Company"/>
    <n v="0"/>
    <n v="3"/>
    <x v="1"/>
    <n v="2013"/>
    <n v="127"/>
    <n v="2014"/>
    <s v="V2013"/>
    <n v="-1"/>
    <s v="Total Tax Classes"/>
    <s v="Total Tax Classes"/>
    <n v="186419979.53"/>
    <n v="-18938895"/>
    <n v="0"/>
    <n v="181461581.28999999"/>
    <n v="15193791.640000001"/>
    <n v="9258448.4100000001"/>
    <n v="-21693018.420000002"/>
    <n v="164854.44"/>
    <n v="208118422.41"/>
    <n v="23502104.469999999"/>
    <n v="-2313528.7799999998"/>
    <n v="0"/>
    <n v="164854.44"/>
    <n v="0"/>
    <x v="1"/>
  </r>
  <r>
    <n v="-1"/>
    <n v="1"/>
    <s v="0001 -Florida Power &amp; Light Company"/>
    <n v="0"/>
    <n v="3"/>
    <x v="1"/>
    <n v="2013"/>
    <n v="231"/>
    <n v="2014"/>
    <s v="V2013 - 50% Bonus"/>
    <n v="-1"/>
    <s v="Total Tax Classes"/>
    <s v="Total Tax Classes"/>
    <n v="1476657147.4300001"/>
    <n v="0"/>
    <n v="0"/>
    <n v="1392713484.6300001"/>
    <n v="173512877.83000001"/>
    <n v="96865003.980000004"/>
    <n v="-17508569.370000001"/>
    <n v="7483408.0099999998"/>
    <n v="1492934403.6500001"/>
    <n v="269001013.67000002"/>
    <n v="-7416980.0499999998"/>
    <n v="0"/>
    <n v="7483408.0099999998"/>
    <n v="0"/>
    <x v="1"/>
  </r>
  <r>
    <n v="-1"/>
    <n v="1"/>
    <s v="0001 -Florida Power &amp; Light Company"/>
    <n v="0"/>
    <n v="3"/>
    <x v="1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1"/>
  </r>
  <r>
    <n v="-1"/>
    <n v="1"/>
    <s v="0001 -Florida Power &amp; Light Company"/>
    <n v="0"/>
    <n v="3"/>
    <x v="1"/>
    <n v="2014"/>
    <n v="128"/>
    <n v="2014"/>
    <s v="V2014"/>
    <n v="-1"/>
    <s v="Total Tax Classes"/>
    <s v="Total Tax Classes"/>
    <n v="37295217.479999997"/>
    <n v="37295217.479999997"/>
    <n v="0"/>
    <n v="37295217.479999997"/>
    <n v="604623.16"/>
    <n v="0"/>
    <n v="37295217.479999997"/>
    <n v="0"/>
    <n v="0"/>
    <n v="604623.16"/>
    <n v="0"/>
    <n v="0"/>
    <n v="0"/>
    <n v="0"/>
    <x v="1"/>
  </r>
  <r>
    <n v="-1"/>
    <n v="1"/>
    <s v="0001 -Florida Power &amp; Light Company"/>
    <n v="0"/>
    <n v="3"/>
    <x v="1"/>
    <n v="2014"/>
    <n v="363"/>
    <n v="2014"/>
    <s v="V2014 - 50% Bonus"/>
    <n v="-1"/>
    <s v="Total Tax Classes"/>
    <s v="Total Tax Classes"/>
    <n v="1300418646.1199999"/>
    <n v="1300418646.1900001"/>
    <n v="0"/>
    <n v="1300418646.1900001"/>
    <n v="1377826217.9300001"/>
    <n v="0"/>
    <n v="1300418646.1900001"/>
    <n v="0"/>
    <n v="0"/>
    <n v="77407571.849999994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2"/>
    <n v="1969"/>
    <n v="1"/>
    <n v="2014"/>
    <s v="V1969"/>
    <n v="-1"/>
    <s v="Total Tax Classes"/>
    <s v="Total Tax Classes"/>
    <n v="343763122.31"/>
    <n v="0"/>
    <n v="0"/>
    <n v="343894640.41000003"/>
    <n v="989012.98"/>
    <n v="333323473.66000003"/>
    <n v="-6822744.4100000001"/>
    <n v="562079.43000000005"/>
    <n v="343953330.70999998"/>
    <n v="334134168.10000002"/>
    <n v="550189.57999999996"/>
    <n v="0"/>
    <n v="562079.43000000005"/>
    <n v="0"/>
    <x v="2"/>
  </r>
  <r>
    <n v="-1"/>
    <n v="1"/>
    <s v="0001 -Florida Power &amp; Light Company"/>
    <n v="0"/>
    <n v="3"/>
    <x v="2"/>
    <n v="1970"/>
    <n v="2"/>
    <n v="2014"/>
    <s v="V1970"/>
    <n v="-1"/>
    <s v="Total Tax Classes"/>
    <s v="Total Tax Classes"/>
    <n v="61255836.109999999"/>
    <n v="0"/>
    <n v="0"/>
    <n v="61261929.57"/>
    <n v="25693.26"/>
    <n v="60673057.950000003"/>
    <n v="-1662921.16"/>
    <n v="90174.65"/>
    <n v="61268023.030000001"/>
    <n v="60688346.439999998"/>
    <n v="88392.5"/>
    <n v="0"/>
    <n v="90174.65"/>
    <n v="0"/>
    <x v="2"/>
  </r>
  <r>
    <n v="-1"/>
    <n v="1"/>
    <s v="0001 -Florida Power &amp; Light Company"/>
    <n v="0"/>
    <n v="3"/>
    <x v="2"/>
    <n v="1971"/>
    <n v="3"/>
    <n v="2014"/>
    <s v="V1971"/>
    <n v="-1"/>
    <s v="Total Tax Classes"/>
    <s v="Total Tax Classes"/>
    <n v="160913025.63999999"/>
    <n v="0"/>
    <n v="0"/>
    <n v="158890088.09"/>
    <n v="74955.69"/>
    <n v="159812099.09"/>
    <n v="-735283.31"/>
    <n v="7427.24"/>
    <n v="160913025.63999999"/>
    <n v="159888143.40000001"/>
    <n v="6338.62"/>
    <n v="0"/>
    <n v="7427.24"/>
    <n v="0"/>
    <x v="2"/>
  </r>
  <r>
    <n v="-1"/>
    <n v="1"/>
    <s v="0001 -Florida Power &amp; Light Company"/>
    <n v="0"/>
    <n v="3"/>
    <x v="2"/>
    <n v="1972"/>
    <n v="4"/>
    <n v="2014"/>
    <s v="V1972"/>
    <n v="-1"/>
    <s v="Total Tax Classes"/>
    <s v="Total Tax Classes"/>
    <n v="254413092.18000001"/>
    <n v="0"/>
    <n v="0"/>
    <n v="159478043.16"/>
    <n v="43693.279999999999"/>
    <n v="252869310.88"/>
    <n v="-2403249.98"/>
    <n v="327484.82"/>
    <n v="254466069.94"/>
    <n v="252869154.38999999"/>
    <n v="318356.82"/>
    <n v="0"/>
    <n v="327484.82"/>
    <n v="0"/>
    <x v="2"/>
  </r>
  <r>
    <n v="-1"/>
    <n v="1"/>
    <s v="0001 -Florida Power &amp; Light Company"/>
    <n v="0"/>
    <n v="3"/>
    <x v="2"/>
    <n v="1973"/>
    <n v="5"/>
    <n v="2014"/>
    <s v="V1973"/>
    <n v="-1"/>
    <s v="Total Tax Classes"/>
    <s v="Total Tax Classes"/>
    <n v="276206161.51999998"/>
    <n v="0"/>
    <n v="0"/>
    <n v="178895783.03999999"/>
    <n v="3557.07"/>
    <n v="268025509.00999999"/>
    <n v="-1269181.4399999999"/>
    <n v="25368.41"/>
    <n v="276206161.51999998"/>
    <n v="268029237.63"/>
    <n v="25196.86"/>
    <n v="0"/>
    <n v="25368.41"/>
    <n v="0"/>
    <x v="2"/>
  </r>
  <r>
    <n v="-1"/>
    <n v="1"/>
    <s v="0001 -Florida Power &amp; Light Company"/>
    <n v="0"/>
    <n v="3"/>
    <x v="2"/>
    <n v="1974"/>
    <n v="6"/>
    <n v="2014"/>
    <s v="V1974"/>
    <n v="-1"/>
    <s v="Total Tax Classes"/>
    <s v="Total Tax Classes"/>
    <n v="246330623.91999999"/>
    <n v="0"/>
    <n v="0"/>
    <n v="243612827.97999999"/>
    <n v="83511.460000000006"/>
    <n v="244152157.69"/>
    <n v="-1451723.38"/>
    <n v="21236.43"/>
    <n v="246332660.53"/>
    <n v="244234037.44999999"/>
    <n v="20831.52"/>
    <n v="0"/>
    <n v="21236.43"/>
    <n v="0"/>
    <x v="2"/>
  </r>
  <r>
    <n v="-1"/>
    <n v="1"/>
    <s v="0001 -Florida Power &amp; Light Company"/>
    <n v="0"/>
    <n v="3"/>
    <x v="2"/>
    <n v="1975"/>
    <n v="7"/>
    <n v="2014"/>
    <s v="V1975"/>
    <n v="-1"/>
    <s v="Total Tax Classes"/>
    <s v="Total Tax Classes"/>
    <n v="146266799.77000001"/>
    <n v="0"/>
    <n v="0"/>
    <n v="142021506.06"/>
    <n v="586975.11"/>
    <n v="133200654.47"/>
    <n v="-1222717.8899999999"/>
    <n v="117196.65"/>
    <n v="146266799.77000001"/>
    <n v="133788262.8"/>
    <n v="116563.43"/>
    <n v="0"/>
    <n v="117196.65"/>
    <n v="0"/>
    <x v="2"/>
  </r>
  <r>
    <n v="-1"/>
    <n v="1"/>
    <s v="0001 -Florida Power &amp; Light Company"/>
    <n v="0"/>
    <n v="3"/>
    <x v="2"/>
    <n v="1976"/>
    <n v="8"/>
    <n v="2014"/>
    <s v="V1976"/>
    <n v="-1"/>
    <s v="Total Tax Classes"/>
    <s v="Total Tax Classes"/>
    <n v="665946628.74000001"/>
    <n v="0"/>
    <n v="0"/>
    <n v="659509602.95000005"/>
    <n v="35384.370000000003"/>
    <n v="660066073.09000003"/>
    <n v="-3443967.03"/>
    <n v="342322.4"/>
    <n v="665946628.74000001"/>
    <n v="660101648.88"/>
    <n v="342130.98"/>
    <n v="0"/>
    <n v="342322.4"/>
    <n v="0"/>
    <x v="2"/>
  </r>
  <r>
    <n v="-1"/>
    <n v="1"/>
    <s v="0001 -Florida Power &amp; Light Company"/>
    <n v="0"/>
    <n v="3"/>
    <x v="2"/>
    <n v="1977"/>
    <n v="10"/>
    <n v="2014"/>
    <s v="V1977"/>
    <n v="-1"/>
    <s v="Total Tax Classes"/>
    <s v="Total Tax Classes"/>
    <n v="309378757.19"/>
    <n v="0"/>
    <n v="0"/>
    <n v="305655526.82999998"/>
    <n v="12330.35"/>
    <n v="308950454.37"/>
    <n v="-44529156.600000001"/>
    <n v="9041107.1699999999"/>
    <n v="309378764.47000003"/>
    <n v="308962777.44"/>
    <n v="9041107.1699999999"/>
    <n v="0"/>
    <n v="9041107.1699999999"/>
    <n v="0"/>
    <x v="2"/>
  </r>
  <r>
    <n v="-1"/>
    <n v="1"/>
    <s v="0001 -Florida Power &amp; Light Company"/>
    <n v="0"/>
    <n v="3"/>
    <x v="2"/>
    <n v="1977"/>
    <n v="9"/>
    <n v="2014"/>
    <s v="V1977SV"/>
    <n v="-1"/>
    <s v="Total Tax Classes"/>
    <s v="Total Tax Classes"/>
    <n v="6104920"/>
    <n v="0"/>
    <n v="0"/>
    <n v="6104920"/>
    <n v="0"/>
    <n v="6104920"/>
    <n v="0"/>
    <n v="0"/>
    <n v="6104920"/>
    <n v="6104920"/>
    <n v="0"/>
    <n v="0"/>
    <n v="0"/>
    <n v="0"/>
    <x v="2"/>
  </r>
  <r>
    <n v="-1"/>
    <n v="1"/>
    <s v="0001 -Florida Power &amp; Light Company"/>
    <n v="0"/>
    <n v="3"/>
    <x v="2"/>
    <n v="1978"/>
    <n v="12"/>
    <n v="2014"/>
    <s v="V1978"/>
    <n v="-1"/>
    <s v="Total Tax Classes"/>
    <s v="Total Tax Classes"/>
    <n v="133466138.37"/>
    <n v="0"/>
    <n v="0"/>
    <n v="129570869.56"/>
    <n v="23418.86"/>
    <n v="132265332.11"/>
    <n v="-1008399.54"/>
    <n v="42813.120000000003"/>
    <n v="133467530.75"/>
    <n v="132287562.66"/>
    <n v="42609.05"/>
    <n v="0"/>
    <n v="42813.120000000003"/>
    <n v="0"/>
    <x v="2"/>
  </r>
  <r>
    <n v="-1"/>
    <n v="1"/>
    <s v="0001 -Florida Power &amp; Light Company"/>
    <n v="0"/>
    <n v="3"/>
    <x v="2"/>
    <n v="1978"/>
    <n v="11"/>
    <n v="2014"/>
    <s v="V1978SV"/>
    <n v="-1"/>
    <s v="Total Tax Classes"/>
    <s v="Total Tax Classes"/>
    <n v="22831486"/>
    <n v="0"/>
    <n v="0"/>
    <n v="22831486"/>
    <n v="0"/>
    <n v="22831486"/>
    <n v="0"/>
    <n v="0"/>
    <n v="22831486"/>
    <n v="22831486"/>
    <n v="0"/>
    <n v="0"/>
    <n v="0"/>
    <n v="0"/>
    <x v="2"/>
  </r>
  <r>
    <n v="-1"/>
    <n v="1"/>
    <s v="0001 -Florida Power &amp; Light Company"/>
    <n v="0"/>
    <n v="3"/>
    <x v="2"/>
    <n v="1979"/>
    <n v="13"/>
    <n v="2014"/>
    <s v="V1979"/>
    <n v="-1"/>
    <s v="Total Tax Classes"/>
    <s v="Total Tax Classes"/>
    <n v="193613462.31999999"/>
    <n v="0"/>
    <n v="0"/>
    <n v="188553446.56"/>
    <n v="55780.75"/>
    <n v="181843865.25999999"/>
    <n v="-2752576.6"/>
    <n v="411388.68"/>
    <n v="193615966.78999999"/>
    <n v="181897517.71000001"/>
    <n v="411012.51"/>
    <n v="0"/>
    <n v="411388.68"/>
    <n v="0"/>
    <x v="2"/>
  </r>
  <r>
    <n v="-1"/>
    <n v="1"/>
    <s v="0001 -Florida Power &amp; Light Company"/>
    <n v="0"/>
    <n v="3"/>
    <x v="2"/>
    <n v="1980"/>
    <n v="14"/>
    <n v="2014"/>
    <s v="V1980"/>
    <n v="-1"/>
    <s v="Total Tax Classes"/>
    <s v="Total Tax Classes"/>
    <n v="606212026.64999998"/>
    <n v="0"/>
    <n v="0"/>
    <n v="597274349.64999998"/>
    <n v="29140.58"/>
    <n v="593929834.70000005"/>
    <n v="-8359955.8300000001"/>
    <n v="1553838.05"/>
    <n v="606212026.64999998"/>
    <n v="593958975.27999997"/>
    <n v="1553838.05"/>
    <n v="0"/>
    <n v="1553838.05"/>
    <n v="0"/>
    <x v="2"/>
  </r>
  <r>
    <n v="-1"/>
    <n v="1"/>
    <s v="0001 -Florida Power &amp; Light Company"/>
    <n v="0"/>
    <n v="3"/>
    <x v="2"/>
    <n v="1981"/>
    <n v="15"/>
    <n v="2014"/>
    <s v="V1981"/>
    <n v="-1"/>
    <s v="Total Tax Classes"/>
    <s v="Total Tax Classes"/>
    <n v="88886677.959999993"/>
    <n v="0"/>
    <n v="0"/>
    <n v="88950691.939999998"/>
    <n v="21064.19"/>
    <n v="88179423.769999996"/>
    <n v="-729942.99"/>
    <n v="406858.31"/>
    <n v="89429285.129999995"/>
    <n v="87786169.650000006"/>
    <n v="278569.45"/>
    <n v="0"/>
    <n v="406858.31"/>
    <n v="0"/>
    <x v="2"/>
  </r>
  <r>
    <n v="-1"/>
    <n v="1"/>
    <s v="0001 -Florida Power &amp; Light Company"/>
    <n v="0"/>
    <n v="3"/>
    <x v="2"/>
    <n v="1982"/>
    <n v="16"/>
    <n v="2014"/>
    <s v="V1982"/>
    <n v="-1"/>
    <s v="Total Tax Classes"/>
    <s v="Total Tax Classes"/>
    <n v="76231869.079999998"/>
    <n v="0"/>
    <n v="0"/>
    <n v="76241648.290000007"/>
    <n v="1105978.95"/>
    <n v="72217363.530000001"/>
    <n v="-1934819.4"/>
    <n v="832567.86"/>
    <n v="76677315.969999999"/>
    <n v="72928543.159999996"/>
    <n v="781920.31"/>
    <n v="0"/>
    <n v="832567.86"/>
    <n v="0"/>
    <x v="2"/>
  </r>
  <r>
    <n v="-1"/>
    <n v="1"/>
    <s v="0001 -Florida Power &amp; Light Company"/>
    <n v="0"/>
    <n v="3"/>
    <x v="2"/>
    <n v="1983"/>
    <n v="17"/>
    <n v="2014"/>
    <s v="V1983"/>
    <n v="-1"/>
    <s v="Total Tax Classes"/>
    <s v="Total Tax Classes"/>
    <n v="274633522.81999999"/>
    <n v="0"/>
    <n v="0"/>
    <n v="274654566.36000001"/>
    <n v="530367.51"/>
    <n v="269093359.88"/>
    <n v="-1558701.64"/>
    <n v="2524794.17"/>
    <n v="276025296.14999998"/>
    <n v="268344353.66999999"/>
    <n v="2412394.59"/>
    <n v="0"/>
    <n v="2524794.17"/>
    <n v="0"/>
    <x v="2"/>
  </r>
  <r>
    <n v="-1"/>
    <n v="1"/>
    <s v="0001 -Florida Power &amp; Light Company"/>
    <n v="0"/>
    <n v="3"/>
    <x v="2"/>
    <n v="1984"/>
    <n v="18"/>
    <n v="2014"/>
    <s v="V1984"/>
    <n v="-1"/>
    <s v="Total Tax Classes"/>
    <s v="Total Tax Classes"/>
    <n v="191341008.99000001"/>
    <n v="0"/>
    <n v="0"/>
    <n v="191341008.99000001"/>
    <n v="3598615.14"/>
    <n v="171106103.65000001"/>
    <n v="-2218605.0099999998"/>
    <n v="1095890.02"/>
    <n v="192108462.09"/>
    <n v="174043234.68000001"/>
    <n v="989921.04"/>
    <n v="0"/>
    <n v="1095890.02"/>
    <n v="0"/>
    <x v="2"/>
  </r>
  <r>
    <n v="-1"/>
    <n v="1"/>
    <s v="0001 -Florida Power &amp; Light Company"/>
    <n v="0"/>
    <n v="3"/>
    <x v="2"/>
    <n v="1985"/>
    <n v="19"/>
    <n v="2014"/>
    <s v="V1985"/>
    <n v="-1"/>
    <s v="Total Tax Classes"/>
    <s v="Total Tax Classes"/>
    <n v="119058627.75"/>
    <n v="0"/>
    <n v="0"/>
    <n v="119058765.33"/>
    <n v="1741027.32"/>
    <n v="107171953.27"/>
    <n v="-2293186.0299999998"/>
    <n v="914488.24"/>
    <n v="120349677.09999999"/>
    <n v="107806794.20999999"/>
    <n v="729625.28"/>
    <n v="0"/>
    <n v="914488.24"/>
    <n v="0"/>
    <x v="2"/>
  </r>
  <r>
    <n v="-1"/>
    <n v="1"/>
    <s v="0001 -Florida Power &amp; Light Company"/>
    <n v="0"/>
    <n v="3"/>
    <x v="2"/>
    <n v="1986"/>
    <n v="20"/>
    <n v="2014"/>
    <s v="V1986"/>
    <n v="-1"/>
    <s v="Total Tax Classes"/>
    <s v="Total Tax Classes"/>
    <n v="258659921.21000001"/>
    <n v="0"/>
    <n v="0"/>
    <n v="258663318.56999999"/>
    <n v="5262470.41"/>
    <n v="235007068.88"/>
    <n v="-2106445.9900000002"/>
    <n v="308270.94"/>
    <n v="260199950.09"/>
    <n v="239025922.71000001"/>
    <n v="11858.62"/>
    <n v="0"/>
    <n v="308270.94"/>
    <n v="0"/>
    <x v="2"/>
  </r>
  <r>
    <n v="-1"/>
    <n v="1"/>
    <s v="0001 -Florida Power &amp; Light Company"/>
    <n v="0"/>
    <n v="3"/>
    <x v="2"/>
    <n v="1987"/>
    <n v="22"/>
    <n v="2014"/>
    <s v="V1987"/>
    <n v="-1"/>
    <s v="Total Tax Classes"/>
    <s v="Total Tax Classes"/>
    <n v="165090445.72999999"/>
    <n v="0"/>
    <n v="0"/>
    <n v="166037194.99000001"/>
    <n v="4435320.7300000004"/>
    <n v="145666582.38"/>
    <n v="-3608840.62"/>
    <n v="791642.78"/>
    <n v="166983944.25"/>
    <n v="148382319.97"/>
    <n v="617727.43000000005"/>
    <n v="0"/>
    <n v="791642.78"/>
    <n v="0"/>
    <x v="2"/>
  </r>
  <r>
    <n v="-1"/>
    <n v="1"/>
    <s v="0001 -Florida Power &amp; Light Company"/>
    <n v="0"/>
    <n v="3"/>
    <x v="2"/>
    <n v="1987"/>
    <n v="21"/>
    <n v="2014"/>
    <s v="V1987A"/>
    <n v="-1"/>
    <s v="Total Tax Classes"/>
    <s v="Total Tax Classes"/>
    <n v="64323262.789999999"/>
    <n v="0"/>
    <n v="0"/>
    <n v="64323385.920000002"/>
    <n v="125577.39"/>
    <n v="63911596.32"/>
    <n v="-743524.29"/>
    <n v="238482.95"/>
    <n v="64419029.439999998"/>
    <n v="63941497.960000001"/>
    <n v="238392.04"/>
    <n v="0"/>
    <n v="238482.95"/>
    <n v="0"/>
    <x v="2"/>
  </r>
  <r>
    <n v="-1"/>
    <n v="1"/>
    <s v="0001 -Florida Power &amp; Light Company"/>
    <n v="0"/>
    <n v="3"/>
    <x v="2"/>
    <n v="1988"/>
    <n v="24"/>
    <n v="2014"/>
    <s v="V1988"/>
    <n v="-1"/>
    <s v="Total Tax Classes"/>
    <s v="Total Tax Classes"/>
    <n v="210794620.62"/>
    <n v="0"/>
    <n v="0"/>
    <n v="211919631.94999999"/>
    <n v="6387995.8600000003"/>
    <n v="179511211.56999999"/>
    <n v="-3941894.02"/>
    <n v="369736.61"/>
    <n v="213044643.25999999"/>
    <n v="183944120.36000001"/>
    <n v="74801.009999999995"/>
    <n v="0"/>
    <n v="369736.61"/>
    <n v="0"/>
    <x v="2"/>
  </r>
  <r>
    <n v="-1"/>
    <n v="1"/>
    <s v="0001 -Florida Power &amp; Light Company"/>
    <n v="0"/>
    <n v="3"/>
    <x v="2"/>
    <n v="1988"/>
    <n v="23"/>
    <n v="2014"/>
    <s v="V1988A"/>
    <n v="-1"/>
    <s v="Total Tax Classes"/>
    <s v="Total Tax Classes"/>
    <n v="93514220.829999998"/>
    <n v="0"/>
    <n v="0"/>
    <n v="93514220.829999998"/>
    <n v="2664806.0699999998"/>
    <n v="88157706.120000005"/>
    <n v="-1700788.7"/>
    <n v="586745.51"/>
    <n v="95164264.370000005"/>
    <n v="89328131.739999995"/>
    <n v="431082.42"/>
    <n v="0"/>
    <n v="586745.51"/>
    <n v="0"/>
    <x v="2"/>
  </r>
  <r>
    <n v="-1"/>
    <n v="1"/>
    <s v="0001 -Florida Power &amp; Light Company"/>
    <n v="0"/>
    <n v="3"/>
    <x v="2"/>
    <n v="1989"/>
    <n v="26"/>
    <n v="2014"/>
    <s v="V1989"/>
    <n v="-1"/>
    <s v="Total Tax Classes"/>
    <s v="Total Tax Classes"/>
    <n v="272794690.79000002"/>
    <n v="0"/>
    <n v="0"/>
    <n v="273889230.64999998"/>
    <n v="7362317.9800000004"/>
    <n v="214902811.38"/>
    <n v="-3938927.24"/>
    <n v="298974.63"/>
    <n v="275200692.5"/>
    <n v="220250434.28999999"/>
    <n v="-92332"/>
    <n v="0"/>
    <n v="298974.63"/>
    <n v="0"/>
    <x v="2"/>
  </r>
  <r>
    <n v="-1"/>
    <n v="1"/>
    <s v="0001 -Florida Power &amp; Light Company"/>
    <n v="0"/>
    <n v="3"/>
    <x v="2"/>
    <n v="1989"/>
    <n v="25"/>
    <n v="2014"/>
    <s v="V1989A"/>
    <n v="-1"/>
    <s v="Total Tax Classes"/>
    <s v="Total Tax Classes"/>
    <n v="33175572.239999998"/>
    <n v="0"/>
    <n v="0"/>
    <n v="33175572.239999998"/>
    <n v="0"/>
    <n v="33231242.260000002"/>
    <n v="-55670.02"/>
    <n v="46292.79"/>
    <n v="33231242.260000002"/>
    <n v="33175572.239999998"/>
    <n v="46292.79"/>
    <n v="0"/>
    <n v="46292.79"/>
    <n v="0"/>
    <x v="2"/>
  </r>
  <r>
    <n v="-1"/>
    <n v="1"/>
    <s v="0001 -Florida Power &amp; Light Company"/>
    <n v="0"/>
    <n v="3"/>
    <x v="2"/>
    <n v="1990"/>
    <n v="28"/>
    <n v="2014"/>
    <s v="V1990"/>
    <n v="-1"/>
    <s v="Total Tax Classes"/>
    <s v="Total Tax Classes"/>
    <n v="344932395.04000002"/>
    <n v="0"/>
    <n v="0"/>
    <n v="316256964.44999999"/>
    <n v="9231254.1999999993"/>
    <n v="280128877.18000001"/>
    <n v="-6332140.8099999996"/>
    <n v="852596.54"/>
    <n v="348791758.14999998"/>
    <n v="286081084.10000002"/>
    <n v="272280.7"/>
    <n v="0"/>
    <n v="852596.54"/>
    <n v="0"/>
    <x v="2"/>
  </r>
  <r>
    <n v="-1"/>
    <n v="1"/>
    <s v="0001 -Florida Power &amp; Light Company"/>
    <n v="0"/>
    <n v="3"/>
    <x v="2"/>
    <n v="1990"/>
    <n v="27"/>
    <n v="2014"/>
    <s v="V1990A"/>
    <n v="-1"/>
    <s v="Total Tax Classes"/>
    <s v="Total Tax Classes"/>
    <n v="1959769.78"/>
    <n v="0"/>
    <n v="0"/>
    <n v="1249904.94"/>
    <n v="44639.48"/>
    <n v="1788464.1"/>
    <n v="-30550.78"/>
    <n v="25327.29"/>
    <n v="1990320.56"/>
    <n v="1803532.03"/>
    <n v="24348.06"/>
    <n v="0"/>
    <n v="25327.29"/>
    <n v="0"/>
    <x v="2"/>
  </r>
  <r>
    <n v="-1"/>
    <n v="1"/>
    <s v="0001 -Florida Power &amp; Light Company"/>
    <n v="0"/>
    <n v="3"/>
    <x v="2"/>
    <n v="1991"/>
    <n v="29"/>
    <n v="2014"/>
    <s v="V1991"/>
    <n v="-1"/>
    <s v="Total Tax Classes"/>
    <s v="Total Tax Classes"/>
    <n v="665424392.86000001"/>
    <n v="0"/>
    <n v="0"/>
    <n v="448716354.93000001"/>
    <n v="14101429.439999999"/>
    <n v="575533541.45000005"/>
    <n v="-6917923.3300000001"/>
    <n v="669745.46"/>
    <n v="670732402.95000005"/>
    <n v="585641249.54999995"/>
    <n v="-644543.28"/>
    <n v="0"/>
    <n v="669745.46"/>
    <n v="0"/>
    <x v="2"/>
  </r>
  <r>
    <n v="-1"/>
    <n v="1"/>
    <s v="0001 -Florida Power &amp; Light Company"/>
    <n v="0"/>
    <n v="3"/>
    <x v="2"/>
    <n v="1992"/>
    <n v="30"/>
    <n v="2014"/>
    <s v="V1992"/>
    <n v="-1"/>
    <s v="Total Tax Classes"/>
    <s v="Total Tax Classes"/>
    <n v="327474590.16000003"/>
    <n v="0"/>
    <n v="0"/>
    <n v="301837124.02999997"/>
    <n v="10363538.939999999"/>
    <n v="240278752.43000001"/>
    <n v="-32609286.620000001"/>
    <n v="7282695.5999999996"/>
    <n v="331563157.44"/>
    <n v="247645131.81999999"/>
    <n v="6191287.8399999999"/>
    <n v="0"/>
    <n v="7282695.5999999996"/>
    <n v="0"/>
    <x v="2"/>
  </r>
  <r>
    <n v="-1"/>
    <n v="1"/>
    <s v="0001 -Florida Power &amp; Light Company"/>
    <n v="0"/>
    <n v="3"/>
    <x v="2"/>
    <n v="1993"/>
    <n v="31"/>
    <n v="2014"/>
    <s v="V1993"/>
    <n v="-1"/>
    <s v="Total Tax Classes"/>
    <s v="Total Tax Classes"/>
    <n v="1187094718.2"/>
    <n v="0"/>
    <n v="0"/>
    <n v="1159090686.97"/>
    <n v="38163193.450000003"/>
    <n v="865983919.23000002"/>
    <n v="-10192875.59"/>
    <n v="1606582.72"/>
    <n v="1191036523.6600001"/>
    <n v="901097132.75999999"/>
    <n v="714757.18"/>
    <n v="0"/>
    <n v="1606582.72"/>
    <n v="0"/>
    <x v="2"/>
  </r>
  <r>
    <n v="-1"/>
    <n v="1"/>
    <s v="0001 -Florida Power &amp; Light Company"/>
    <n v="0"/>
    <n v="3"/>
    <x v="2"/>
    <n v="1994"/>
    <n v="32"/>
    <n v="2014"/>
    <s v="V1994"/>
    <n v="-1"/>
    <s v="Total Tax Classes"/>
    <s v="Total Tax Classes"/>
    <n v="632554868.87"/>
    <n v="0"/>
    <n v="0"/>
    <n v="205033210.16999999"/>
    <n v="18009622.329999998"/>
    <n v="460744704.38"/>
    <n v="-17650733.309999999"/>
    <n v="2110250.0099999998"/>
    <n v="637247075.14999998"/>
    <n v="475057086.92000002"/>
    <n v="1115283.57"/>
    <n v="0"/>
    <n v="2110250.0099999998"/>
    <n v="0"/>
    <x v="2"/>
  </r>
  <r>
    <n v="-1"/>
    <n v="1"/>
    <s v="0001 -Florida Power &amp; Light Company"/>
    <n v="0"/>
    <n v="3"/>
    <x v="2"/>
    <n v="1995"/>
    <n v="33"/>
    <n v="2014"/>
    <s v="V1995"/>
    <n v="-1"/>
    <s v="Total Tax Classes"/>
    <s v="Total Tax Classes"/>
    <n v="385859265.44999999"/>
    <n v="0"/>
    <n v="0"/>
    <n v="127759789.08"/>
    <n v="10592233.859999999"/>
    <n v="280307458.82999998"/>
    <n v="-5534343.7300000004"/>
    <n v="638189.59"/>
    <n v="389268527.42000002"/>
    <n v="288605946.81999999"/>
    <n v="-477326.53"/>
    <n v="0"/>
    <n v="638189.59"/>
    <n v="0"/>
    <x v="2"/>
  </r>
  <r>
    <n v="-1"/>
    <n v="1"/>
    <s v="0001 -Florida Power &amp; Light Company"/>
    <n v="0"/>
    <n v="3"/>
    <x v="2"/>
    <n v="1996"/>
    <n v="34"/>
    <n v="2014"/>
    <s v="V1996"/>
    <n v="-1"/>
    <s v="Total Tax Classes"/>
    <s v="Total Tax Classes"/>
    <n v="327879238.24000001"/>
    <n v="0"/>
    <n v="0"/>
    <n v="128310726.39"/>
    <n v="9425925.1500000004"/>
    <n v="214676917.53"/>
    <n v="-3642131.23"/>
    <n v="427269.53"/>
    <n v="330623367.06999999"/>
    <n v="222279856.44999999"/>
    <n v="-493873.01"/>
    <n v="0"/>
    <n v="427269.53"/>
    <n v="0"/>
    <x v="2"/>
  </r>
  <r>
    <n v="-1"/>
    <n v="1"/>
    <s v="0001 -Florida Power &amp; Light Company"/>
    <n v="0"/>
    <n v="3"/>
    <x v="2"/>
    <n v="1997"/>
    <n v="35"/>
    <n v="2014"/>
    <s v="V1997"/>
    <n v="-1"/>
    <s v="Total Tax Classes"/>
    <s v="Total Tax Classes"/>
    <n v="299675864.30000001"/>
    <n v="0"/>
    <n v="0"/>
    <n v="126895401.56"/>
    <n v="9468296.1400000006"/>
    <n v="206109282.87"/>
    <n v="-4571607.7699999996"/>
    <n v="201051.89"/>
    <n v="302221476.95999998"/>
    <n v="213973924.99000001"/>
    <n v="-740906.76"/>
    <n v="0"/>
    <n v="201051.89"/>
    <n v="0"/>
    <x v="2"/>
  </r>
  <r>
    <n v="-1"/>
    <n v="1"/>
    <s v="0001 -Florida Power &amp; Light Company"/>
    <n v="0"/>
    <n v="3"/>
    <x v="2"/>
    <n v="1998"/>
    <n v="59"/>
    <n v="2014"/>
    <s v="V1998"/>
    <n v="-1"/>
    <s v="Total Tax Classes"/>
    <s v="Total Tax Classes"/>
    <n v="314044190.5"/>
    <n v="0"/>
    <n v="0"/>
    <n v="140172529.13"/>
    <n v="8815186.7400000002"/>
    <n v="201365364.40000001"/>
    <n v="-3882683.31"/>
    <n v="299454.93"/>
    <n v="317025325.97000003"/>
    <n v="208386246.72999999"/>
    <n v="-887376.12"/>
    <n v="0"/>
    <n v="299454.93"/>
    <n v="0"/>
    <x v="2"/>
  </r>
  <r>
    <n v="-1"/>
    <n v="1"/>
    <s v="0001 -Florida Power &amp; Light Company"/>
    <n v="0"/>
    <n v="3"/>
    <x v="2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2"/>
  </r>
  <r>
    <n v="-1"/>
    <n v="1"/>
    <s v="0001 -Florida Power &amp; Light Company"/>
    <n v="0"/>
    <n v="3"/>
    <x v="2"/>
    <n v="1999"/>
    <n v="60"/>
    <n v="2014"/>
    <s v="V1999"/>
    <n v="-1"/>
    <s v="Total Tax Classes"/>
    <s v="Total Tax Classes"/>
    <n v="325614257.12"/>
    <n v="0"/>
    <n v="0"/>
    <n v="103834596.65000001"/>
    <n v="11124982.109999999"/>
    <n v="261129530.88"/>
    <n v="-11149250.25"/>
    <n v="1625414.72"/>
    <n v="329982481.36000001"/>
    <n v="268894623.04000002"/>
    <n v="617080.42000000004"/>
    <n v="0"/>
    <n v="1625414.72"/>
    <n v="0"/>
    <x v="2"/>
  </r>
  <r>
    <n v="-1"/>
    <n v="1"/>
    <s v="0001 -Florida Power &amp; Light Company"/>
    <n v="0"/>
    <n v="3"/>
    <x v="2"/>
    <n v="2000"/>
    <n v="61"/>
    <n v="2014"/>
    <s v="V2000"/>
    <n v="-1"/>
    <s v="Total Tax Classes"/>
    <s v="Total Tax Classes"/>
    <n v="459427368.56"/>
    <n v="0"/>
    <n v="0"/>
    <n v="127109020.91"/>
    <n v="16545771.73"/>
    <n v="386356569.94999999"/>
    <n v="-7131109.1200000001"/>
    <n v="1020666.31"/>
    <n v="465407599.68000001"/>
    <n v="397564062.49000001"/>
    <n v="378714.4"/>
    <n v="0"/>
    <n v="1020666.31"/>
    <n v="0"/>
    <x v="2"/>
  </r>
  <r>
    <n v="-1"/>
    <n v="1"/>
    <s v="0001 -Florida Power &amp; Light Company"/>
    <n v="0"/>
    <n v="3"/>
    <x v="2"/>
    <n v="2001"/>
    <n v="62"/>
    <n v="2014"/>
    <s v="V2001"/>
    <n v="-1"/>
    <s v="Total Tax Classes"/>
    <s v="Total Tax Classes"/>
    <n v="573084359.45000005"/>
    <n v="0"/>
    <n v="0"/>
    <n v="206406265.47999999"/>
    <n v="24351590.469999999"/>
    <n v="443481177.14999998"/>
    <n v="-5991789.7699999996"/>
    <n v="686232.22"/>
    <n v="578439573.21000004"/>
    <n v="463873715.54000002"/>
    <n v="-709929.51"/>
    <n v="0"/>
    <n v="686232.22"/>
    <n v="0"/>
    <x v="2"/>
  </r>
  <r>
    <n v="-1"/>
    <n v="1"/>
    <s v="0001 -Florida Power &amp; Light Company"/>
    <n v="0"/>
    <n v="3"/>
    <x v="2"/>
    <n v="2001"/>
    <n v="69"/>
    <n v="2014"/>
    <s v="V2001 Bonus"/>
    <n v="-1"/>
    <s v="Total Tax Classes"/>
    <s v="Total Tax Classes"/>
    <n v="35834279.450000003"/>
    <n v="0"/>
    <n v="0"/>
    <n v="36006812.609999999"/>
    <n v="1323687.69"/>
    <n v="29119260.989999998"/>
    <n v="-466838.88"/>
    <n v="33787.65"/>
    <n v="36179345.780000001"/>
    <n v="30169734.859999999"/>
    <n v="-38064.86"/>
    <n v="0"/>
    <n v="33787.65"/>
    <n v="0"/>
    <x v="2"/>
  </r>
  <r>
    <n v="-1"/>
    <n v="1"/>
    <s v="0001 -Florida Power &amp; Light Company"/>
    <n v="0"/>
    <n v="3"/>
    <x v="2"/>
    <n v="2002"/>
    <n v="63"/>
    <n v="2014"/>
    <s v="V2002"/>
    <n v="-1"/>
    <s v="Total Tax Classes"/>
    <s v="Total Tax Classes"/>
    <n v="81761072.620000005"/>
    <n v="0"/>
    <n v="0"/>
    <n v="81779040.859999999"/>
    <n v="1823553.61"/>
    <n v="38806389.579999998"/>
    <n v="-108739.87"/>
    <n v="15422.28"/>
    <n v="81869812.489999995"/>
    <n v="40597399.68"/>
    <n v="-60774.1"/>
    <n v="0"/>
    <n v="15422.28"/>
    <n v="0"/>
    <x v="2"/>
  </r>
  <r>
    <n v="-1"/>
    <n v="1"/>
    <s v="0001 -Florida Power &amp; Light Company"/>
    <n v="0"/>
    <n v="3"/>
    <x v="2"/>
    <n v="2002"/>
    <n v="68"/>
    <n v="2014"/>
    <s v="V2002 Bonus"/>
    <n v="-1"/>
    <s v="Total Tax Classes"/>
    <s v="Total Tax Classes"/>
    <n v="17666418.739999998"/>
    <n v="0"/>
    <n v="0"/>
    <n v="17666418.739999998"/>
    <n v="795868.39"/>
    <n v="11057251.07"/>
    <n v="0"/>
    <n v="0"/>
    <n v="17666418.739999998"/>
    <n v="11853119.460000001"/>
    <n v="0"/>
    <n v="0"/>
    <n v="0"/>
    <n v="0"/>
    <x v="2"/>
  </r>
  <r>
    <n v="-1"/>
    <n v="1"/>
    <s v="0001 -Florida Power &amp; Light Company"/>
    <n v="0"/>
    <n v="3"/>
    <x v="2"/>
    <n v="2002"/>
    <n v="80"/>
    <n v="2014"/>
    <s v="V2002 Bonus Q1"/>
    <n v="-1"/>
    <s v="Total Tax Classes"/>
    <s v="Total Tax Classes"/>
    <n v="63024719.409999996"/>
    <n v="0"/>
    <n v="0"/>
    <n v="63355365.420000002"/>
    <n v="2890807.33"/>
    <n v="42929493.049999997"/>
    <n v="-798450.06"/>
    <n v="79110.42"/>
    <n v="63686011.420000002"/>
    <n v="45363830.049999997"/>
    <n v="-125711.28"/>
    <n v="0"/>
    <n v="79110.42"/>
    <n v="0"/>
    <x v="2"/>
  </r>
  <r>
    <n v="-1"/>
    <n v="1"/>
    <s v="0001 -Florida Power &amp; Light Company"/>
    <n v="0"/>
    <n v="3"/>
    <x v="2"/>
    <n v="2002"/>
    <n v="81"/>
    <n v="2014"/>
    <s v="V2002 Bonus Q2"/>
    <n v="-1"/>
    <s v="Total Tax Classes"/>
    <s v="Total Tax Classes"/>
    <n v="88536744"/>
    <n v="0"/>
    <n v="0"/>
    <n v="88988178.900000006"/>
    <n v="3765538.83"/>
    <n v="61282396.920000002"/>
    <n v="-1171056.8400000001"/>
    <n v="118866.96"/>
    <n v="89439613.780000001"/>
    <n v="64407025.640000001"/>
    <n v="-143092.71"/>
    <n v="0"/>
    <n v="118866.96"/>
    <n v="0"/>
    <x v="2"/>
  </r>
  <r>
    <n v="-1"/>
    <n v="1"/>
    <s v="0001 -Florida Power &amp; Light Company"/>
    <n v="0"/>
    <n v="3"/>
    <x v="2"/>
    <n v="2002"/>
    <n v="82"/>
    <n v="2014"/>
    <s v="V2002 Bonus Q3"/>
    <n v="-1"/>
    <s v="Total Tax Classes"/>
    <s v="Total Tax Classes"/>
    <n v="71846713.409999996"/>
    <n v="0"/>
    <n v="0"/>
    <n v="72199541.709999993"/>
    <n v="3198800.57"/>
    <n v="47490622.189999998"/>
    <n v="-967908.07"/>
    <n v="104929.65"/>
    <n v="72552370.030000001"/>
    <n v="50204108.759999998"/>
    <n v="-115412.97"/>
    <n v="0"/>
    <n v="104929.65"/>
    <n v="0"/>
    <x v="2"/>
  </r>
  <r>
    <n v="-1"/>
    <n v="1"/>
    <s v="0001 -Florida Power &amp; Light Company"/>
    <n v="0"/>
    <n v="3"/>
    <x v="2"/>
    <n v="2002"/>
    <n v="83"/>
    <n v="2014"/>
    <s v="V2002 Bonus Q4"/>
    <n v="-1"/>
    <s v="Total Tax Classes"/>
    <s v="Total Tax Classes"/>
    <n v="115292776.78"/>
    <n v="0"/>
    <n v="0"/>
    <n v="115792522.91"/>
    <n v="4334086.41"/>
    <n v="81519288.599999994"/>
    <n v="-1326751.19"/>
    <n v="139067.06"/>
    <n v="116292269.03"/>
    <n v="85191665.819999993"/>
    <n v="-198716.02"/>
    <n v="0"/>
    <n v="139067.06"/>
    <n v="0"/>
    <x v="2"/>
  </r>
  <r>
    <n v="-1"/>
    <n v="1"/>
    <s v="0001 -Florida Power &amp; Light Company"/>
    <n v="0"/>
    <n v="3"/>
    <x v="2"/>
    <n v="2002"/>
    <n v="76"/>
    <n v="2014"/>
    <s v="V2002 Q1"/>
    <n v="-1"/>
    <s v="Total Tax Classes"/>
    <s v="Total Tax Classes"/>
    <n v="42648840.719999999"/>
    <n v="0"/>
    <n v="0"/>
    <n v="42882789.009999998"/>
    <n v="1711198.78"/>
    <n v="28744364.039999999"/>
    <n v="-689817.23"/>
    <n v="160736.85"/>
    <n v="43116737.329999998"/>
    <n v="30142938.300000001"/>
    <n v="5464.77"/>
    <n v="0"/>
    <n v="160736.85"/>
    <n v="0"/>
    <x v="2"/>
  </r>
  <r>
    <n v="-1"/>
    <n v="1"/>
    <s v="0001 -Florida Power &amp; Light Company"/>
    <n v="0"/>
    <n v="3"/>
    <x v="2"/>
    <n v="2002"/>
    <n v="77"/>
    <n v="2014"/>
    <s v="V2002 Q2"/>
    <n v="-1"/>
    <s v="Total Tax Classes"/>
    <s v="Total Tax Classes"/>
    <n v="413218034.29000002"/>
    <n v="0"/>
    <n v="0"/>
    <n v="413292751.06999999"/>
    <n v="18337469.140000001"/>
    <n v="261978274.50999999"/>
    <n v="-8253733.7199999997"/>
    <n v="35454.76"/>
    <n v="413367467.83999997"/>
    <n v="280216044.68000001"/>
    <n v="-14279.81"/>
    <n v="0"/>
    <n v="35454.76"/>
    <n v="0"/>
    <x v="2"/>
  </r>
  <r>
    <n v="-1"/>
    <n v="1"/>
    <s v="0001 -Florida Power &amp; Light Company"/>
    <n v="0"/>
    <n v="3"/>
    <x v="2"/>
    <n v="2002"/>
    <n v="78"/>
    <n v="2014"/>
    <s v="V2002 Q3"/>
    <n v="-1"/>
    <s v="Total Tax Classes"/>
    <s v="Total Tax Classes"/>
    <n v="8628283.8300000001"/>
    <n v="0"/>
    <n v="0"/>
    <n v="8662892.0800000001"/>
    <n v="17062.57"/>
    <n v="8254968.0999999996"/>
    <n v="-72862.13"/>
    <n v="18275.759999999998"/>
    <n v="8697500.3200000003"/>
    <n v="8228459.8700000001"/>
    <n v="-7369.92"/>
    <n v="0"/>
    <n v="18275.759999999998"/>
    <n v="0"/>
    <x v="2"/>
  </r>
  <r>
    <n v="-1"/>
    <n v="1"/>
    <s v="0001 -Florida Power &amp; Light Company"/>
    <n v="0"/>
    <n v="3"/>
    <x v="2"/>
    <n v="2002"/>
    <n v="79"/>
    <n v="2014"/>
    <s v="V2002 Q4"/>
    <n v="-1"/>
    <s v="Total Tax Classes"/>
    <s v="Total Tax Classes"/>
    <n v="18043716.239999998"/>
    <n v="0"/>
    <n v="0"/>
    <n v="18150518.66"/>
    <n v="877185.43"/>
    <n v="12412968.91"/>
    <n v="-280498.21999999997"/>
    <n v="63455.77"/>
    <n v="18257321.09"/>
    <n v="13154388.789999999"/>
    <n v="-14383.54"/>
    <n v="0"/>
    <n v="63455.77"/>
    <n v="0"/>
    <x v="2"/>
  </r>
  <r>
    <n v="-1"/>
    <n v="1"/>
    <s v="0001 -Florida Power &amp; Light Company"/>
    <n v="0"/>
    <n v="3"/>
    <x v="2"/>
    <n v="2003"/>
    <n v="64"/>
    <n v="2014"/>
    <s v="V2003"/>
    <n v="-1"/>
    <s v="Total Tax Classes"/>
    <s v="Total Tax Classes"/>
    <n v="269611894.55000001"/>
    <n v="0"/>
    <n v="0"/>
    <n v="132589982.22"/>
    <n v="11306855.220000001"/>
    <n v="154303176.18000001"/>
    <n v="-7334683"/>
    <n v="394497.11"/>
    <n v="269963426.10000002"/>
    <n v="165423572.88"/>
    <n v="229424.06"/>
    <n v="0"/>
    <n v="394497.11"/>
    <n v="0"/>
    <x v="2"/>
  </r>
  <r>
    <n v="-1"/>
    <n v="1"/>
    <s v="0001 -Florida Power &amp; Light Company"/>
    <n v="0"/>
    <n v="3"/>
    <x v="2"/>
    <n v="2003"/>
    <n v="70"/>
    <n v="2014"/>
    <s v="V2003 Bonus-30%"/>
    <n v="-1"/>
    <s v="Total Tax Classes"/>
    <s v="Total Tax Classes"/>
    <n v="340297018.83999997"/>
    <n v="0"/>
    <n v="0"/>
    <n v="341506317.31999999"/>
    <n v="14609578.779999999"/>
    <n v="217139378.86000001"/>
    <n v="-6705492.96"/>
    <n v="1667613.91"/>
    <n v="342715615.77999997"/>
    <n v="230074716.16"/>
    <n v="923258.45"/>
    <n v="0"/>
    <n v="1667613.91"/>
    <n v="0"/>
    <x v="2"/>
  </r>
  <r>
    <n v="-1"/>
    <n v="1"/>
    <s v="0001 -Florida Power &amp; Light Company"/>
    <n v="0"/>
    <n v="3"/>
    <x v="2"/>
    <n v="2003"/>
    <n v="84"/>
    <n v="2014"/>
    <s v="V2003 Bonus-50%"/>
    <n v="-1"/>
    <s v="Total Tax Classes"/>
    <s v="Total Tax Classes"/>
    <n v="131134644.17"/>
    <n v="0"/>
    <n v="0"/>
    <n v="131546553.33"/>
    <n v="5429225.7800000003"/>
    <n v="85361299.75"/>
    <n v="-2380102.27"/>
    <n v="690966.04"/>
    <n v="131958462.47"/>
    <n v="90207197.859999999"/>
    <n v="450475.43"/>
    <n v="0"/>
    <n v="690966.04"/>
    <n v="0"/>
    <x v="2"/>
  </r>
  <r>
    <n v="-1"/>
    <n v="1"/>
    <s v="0001 -Florida Power &amp; Light Company"/>
    <n v="0"/>
    <n v="3"/>
    <x v="2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2"/>
  </r>
  <r>
    <n v="-1"/>
    <n v="1"/>
    <s v="0001 -Florida Power &amp; Light Company"/>
    <n v="0"/>
    <n v="3"/>
    <x v="2"/>
    <n v="2004"/>
    <n v="71"/>
    <n v="2014"/>
    <s v="V2004 Bonus-30%"/>
    <n v="-1"/>
    <s v="Total Tax Classes"/>
    <s v="Total Tax Classes"/>
    <n v="2868259.34"/>
    <n v="0"/>
    <n v="0"/>
    <n v="2868259.34"/>
    <n v="139510.04999999999"/>
    <n v="1638970.03"/>
    <n v="0"/>
    <n v="0"/>
    <n v="2868259.34"/>
    <n v="1778480.08"/>
    <n v="0"/>
    <n v="0"/>
    <n v="0"/>
    <n v="0"/>
    <x v="2"/>
  </r>
  <r>
    <n v="-1"/>
    <n v="1"/>
    <s v="0001 -Florida Power &amp; Light Company"/>
    <n v="0"/>
    <n v="3"/>
    <x v="2"/>
    <n v="2004"/>
    <n v="85"/>
    <n v="2014"/>
    <s v="V2004 Bonus-50%"/>
    <n v="-1"/>
    <s v="Total Tax Classes"/>
    <s v="Total Tax Classes"/>
    <n v="154215288.75999999"/>
    <n v="0"/>
    <n v="0"/>
    <n v="154215288.75999999"/>
    <n v="797200.16"/>
    <n v="147190781.37"/>
    <n v="0"/>
    <n v="0"/>
    <n v="154215288.75999999"/>
    <n v="147987981.53"/>
    <n v="0"/>
    <n v="0"/>
    <n v="0"/>
    <n v="0"/>
    <x v="2"/>
  </r>
  <r>
    <n v="-1"/>
    <n v="1"/>
    <s v="0001 -Florida Power &amp; Light Company"/>
    <n v="0"/>
    <n v="3"/>
    <x v="2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2"/>
  </r>
  <r>
    <n v="-1"/>
    <n v="1"/>
    <s v="0001 -Florida Power &amp; Light Company"/>
    <n v="0"/>
    <n v="3"/>
    <x v="2"/>
    <n v="2004"/>
    <n v="96"/>
    <n v="2014"/>
    <s v="V2004 Q1 - 30% Bonus"/>
    <n v="-1"/>
    <s v="Total Tax Classes"/>
    <s v="Total Tax Classes"/>
    <n v="12542920.93"/>
    <n v="0"/>
    <n v="0"/>
    <n v="12613288.23"/>
    <n v="500435.88"/>
    <n v="7492245.2800000003"/>
    <n v="-172650.46"/>
    <n v="18791.419999999998"/>
    <n v="12683655.550000001"/>
    <n v="7907597.6799999997"/>
    <n v="-36859.71"/>
    <n v="0"/>
    <n v="18791.419999999998"/>
    <n v="0"/>
    <x v="2"/>
  </r>
  <r>
    <n v="-1"/>
    <n v="1"/>
    <s v="0001 -Florida Power &amp; Light Company"/>
    <n v="0"/>
    <n v="3"/>
    <x v="2"/>
    <n v="2004"/>
    <n v="100"/>
    <n v="2014"/>
    <s v="V2004 Q1 - 50% Bonus"/>
    <n v="-1"/>
    <s v="Total Tax Classes"/>
    <s v="Total Tax Classes"/>
    <n v="73523541.599999994"/>
    <n v="0"/>
    <n v="0"/>
    <n v="74036768.599999994"/>
    <n v="2891211.39"/>
    <n v="45935712.270000003"/>
    <n v="-1590002.9"/>
    <n v="419653.24"/>
    <n v="74549995.590000004"/>
    <n v="48044572.100000001"/>
    <n v="175550.8"/>
    <n v="0"/>
    <n v="419653.24"/>
    <n v="0"/>
    <x v="2"/>
  </r>
  <r>
    <n v="-1"/>
    <n v="1"/>
    <s v="0001 -Florida Power &amp; Light Company"/>
    <n v="0"/>
    <n v="3"/>
    <x v="2"/>
    <n v="2004"/>
    <n v="93"/>
    <n v="2014"/>
    <s v="V2004 Q2"/>
    <n v="-1"/>
    <s v="Total Tax Classes"/>
    <s v="Total Tax Classes"/>
    <n v="8381289.3899999997"/>
    <n v="0"/>
    <n v="0"/>
    <n v="8437043.4000000004"/>
    <n v="457628.57"/>
    <n v="6055854.2599999998"/>
    <n v="-42037.99"/>
    <n v="79147.360000000001"/>
    <n v="8492797.3900000006"/>
    <n v="6409055.6799999997"/>
    <n v="72066.5"/>
    <n v="0"/>
    <n v="79147.360000000001"/>
    <n v="0"/>
    <x v="2"/>
  </r>
  <r>
    <n v="-1"/>
    <n v="1"/>
    <s v="0001 -Florida Power &amp; Light Company"/>
    <n v="0"/>
    <n v="3"/>
    <x v="2"/>
    <n v="2004"/>
    <n v="97"/>
    <n v="2014"/>
    <s v="V2004 Q2 - 30% Bonus"/>
    <n v="-1"/>
    <s v="Total Tax Classes"/>
    <s v="Total Tax Classes"/>
    <n v="10796939.07"/>
    <n v="0"/>
    <n v="0"/>
    <n v="10839760.15"/>
    <n v="542146.04"/>
    <n v="6277216.9400000004"/>
    <n v="-107718.8"/>
    <n v="16570.060000000001"/>
    <n v="10882581.199999999"/>
    <n v="6769570.4000000004"/>
    <n v="-19279.48"/>
    <n v="0"/>
    <n v="16570.060000000001"/>
    <n v="0"/>
    <x v="2"/>
  </r>
  <r>
    <n v="-1"/>
    <n v="1"/>
    <s v="0001 -Florida Power &amp; Light Company"/>
    <n v="0"/>
    <n v="3"/>
    <x v="2"/>
    <n v="2004"/>
    <n v="101"/>
    <n v="2014"/>
    <s v="V2004 Q2 - 50% Bonus"/>
    <n v="-1"/>
    <s v="Total Tax Classes"/>
    <s v="Total Tax Classes"/>
    <n v="67998004.370000005"/>
    <n v="0"/>
    <n v="0"/>
    <n v="68559334.430000007"/>
    <n v="2960904.19"/>
    <n v="40052867.640000001"/>
    <n v="-1824920.36"/>
    <n v="336326.38"/>
    <n v="69120664.480000004"/>
    <n v="42217455.789999999"/>
    <n v="9982.2999999999993"/>
    <n v="0"/>
    <n v="336326.38"/>
    <n v="0"/>
    <x v="2"/>
  </r>
  <r>
    <n v="-1"/>
    <n v="1"/>
    <s v="0001 -Florida Power &amp; Light Company"/>
    <n v="0"/>
    <n v="3"/>
    <x v="2"/>
    <n v="2004"/>
    <n v="94"/>
    <n v="2014"/>
    <s v="V2004 Q3"/>
    <n v="-1"/>
    <s v="Total Tax Classes"/>
    <s v="Total Tax Classes"/>
    <n v="2393119.15"/>
    <n v="0"/>
    <n v="0"/>
    <n v="2386033.23"/>
    <n v="217710.56"/>
    <n v="2280217.0699999998"/>
    <n v="121294.19"/>
    <n v="11988.46"/>
    <n v="2378947.3199999998"/>
    <n v="2508313.4300000002"/>
    <n v="15774.49"/>
    <n v="0"/>
    <n v="11988.46"/>
    <n v="0"/>
    <x v="2"/>
  </r>
  <r>
    <n v="-1"/>
    <n v="1"/>
    <s v="0001 -Florida Power &amp; Light Company"/>
    <n v="0"/>
    <n v="3"/>
    <x v="2"/>
    <n v="2004"/>
    <n v="98"/>
    <n v="2014"/>
    <s v="V2004 Q3 - 30% Bonus"/>
    <n v="-1"/>
    <s v="Total Tax Classes"/>
    <s v="Total Tax Classes"/>
    <n v="1311299.1599999999"/>
    <n v="0"/>
    <n v="0"/>
    <n v="1344726.96"/>
    <n v="31527.47"/>
    <n v="1062200.58"/>
    <n v="-70575.17"/>
    <n v="8652.7099999999991"/>
    <n v="1378154.75"/>
    <n v="1029883.58"/>
    <n v="5641.6"/>
    <n v="0"/>
    <n v="8652.7099999999991"/>
    <n v="0"/>
    <x v="2"/>
  </r>
  <r>
    <n v="-1"/>
    <n v="1"/>
    <s v="0001 -Florida Power &amp; Light Company"/>
    <n v="0"/>
    <n v="3"/>
    <x v="2"/>
    <n v="2004"/>
    <n v="102"/>
    <n v="2014"/>
    <s v="V2004 Q3 - 50% Bonus"/>
    <n v="-1"/>
    <s v="Total Tax Classes"/>
    <s v="Total Tax Classes"/>
    <n v="56329245.130000003"/>
    <n v="0"/>
    <n v="0"/>
    <n v="56596268.950000003"/>
    <n v="2321116.09"/>
    <n v="33336077.879999999"/>
    <n v="-865578.01"/>
    <n v="234543.52"/>
    <n v="56863292.789999999"/>
    <n v="35314760.530000001"/>
    <n v="42929.31"/>
    <n v="0"/>
    <n v="234543.52"/>
    <n v="0"/>
    <x v="2"/>
  </r>
  <r>
    <n v="-1"/>
    <n v="1"/>
    <s v="0001 -Florida Power &amp; Light Company"/>
    <n v="0"/>
    <n v="3"/>
    <x v="2"/>
    <n v="2004"/>
    <n v="95"/>
    <n v="2014"/>
    <s v="V2004 Q4"/>
    <n v="-1"/>
    <s v="Total Tax Classes"/>
    <s v="Total Tax Classes"/>
    <n v="-36381807.359999999"/>
    <n v="0"/>
    <n v="0"/>
    <n v="-36343607.299999997"/>
    <n v="-1610697.36"/>
    <n v="-16009115.34"/>
    <n v="-107020.49"/>
    <n v="31306.92"/>
    <n v="-36305407.270000003"/>
    <n v="-17700775.420000002"/>
    <n v="35869.54"/>
    <n v="0"/>
    <n v="31306.92"/>
    <n v="0"/>
    <x v="2"/>
  </r>
  <r>
    <n v="-1"/>
    <n v="1"/>
    <s v="0001 -Florida Power &amp; Light Company"/>
    <n v="0"/>
    <n v="3"/>
    <x v="2"/>
    <n v="2004"/>
    <n v="99"/>
    <n v="2014"/>
    <s v="V2004 Q4 - 30% Bonus"/>
    <n v="-1"/>
    <s v="Total Tax Classes"/>
    <s v="Total Tax Classes"/>
    <n v="20007855.59"/>
    <n v="0"/>
    <n v="0"/>
    <n v="20047820.260000002"/>
    <n v="1081726.92"/>
    <n v="12665558.779999999"/>
    <n v="-91614.31"/>
    <n v="32454.91"/>
    <n v="20087784.949999999"/>
    <n v="13699476.42"/>
    <n v="334.82"/>
    <n v="0"/>
    <n v="32454.91"/>
    <n v="0"/>
    <x v="2"/>
  </r>
  <r>
    <n v="-1"/>
    <n v="1"/>
    <s v="0001 -Florida Power &amp; Light Company"/>
    <n v="0"/>
    <n v="3"/>
    <x v="2"/>
    <n v="2004"/>
    <n v="103"/>
    <n v="2014"/>
    <s v="V2004 Q4 - 50% Bonus"/>
    <n v="-1"/>
    <s v="Total Tax Classes"/>
    <s v="Total Tax Classes"/>
    <n v="141246334.31"/>
    <n v="0"/>
    <n v="0"/>
    <n v="141813292.91"/>
    <n v="6081475.3899999997"/>
    <n v="81669394.870000005"/>
    <n v="-2927119.88"/>
    <n v="709291.2"/>
    <n v="142380251.53"/>
    <n v="87037899.709999993"/>
    <n v="288344.53000000003"/>
    <n v="0"/>
    <n v="709291.2"/>
    <n v="0"/>
    <x v="2"/>
  </r>
  <r>
    <n v="-1"/>
    <n v="1"/>
    <s v="0001 -Florida Power &amp; Light Company"/>
    <n v="0"/>
    <n v="3"/>
    <x v="2"/>
    <n v="2005"/>
    <n v="66"/>
    <n v="2014"/>
    <s v="V2005"/>
    <n v="-1"/>
    <s v="Total Tax Classes"/>
    <s v="Total Tax Classes"/>
    <n v="1148016175.52"/>
    <n v="0"/>
    <n v="0"/>
    <n v="752279313.72000003"/>
    <n v="34753830.060000002"/>
    <n v="752940702.22000003"/>
    <n v="-12229410.369999999"/>
    <n v="1222041.8899999999"/>
    <n v="1157900335.6300001"/>
    <n v="781884921.19000006"/>
    <n v="-2852507.13"/>
    <n v="0"/>
    <n v="1222041.8899999999"/>
    <n v="0"/>
    <x v="2"/>
  </r>
  <r>
    <n v="-1"/>
    <n v="1"/>
    <s v="0001 -Florida Power &amp; Light Company"/>
    <n v="0"/>
    <n v="3"/>
    <x v="2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"/>
  </r>
  <r>
    <n v="-1"/>
    <n v="1"/>
    <s v="0001 -Florida Power &amp; Light Company"/>
    <n v="0"/>
    <n v="3"/>
    <x v="2"/>
    <n v="2005"/>
    <n v="72"/>
    <n v="2014"/>
    <s v="V2005 Bonus-30%"/>
    <n v="-1"/>
    <s v="Total Tax Classes"/>
    <s v="Total Tax Classes"/>
    <n v="468133931.18000001"/>
    <n v="0"/>
    <n v="0"/>
    <n v="468149693.05000001"/>
    <n v="21006716.09"/>
    <n v="229073703.28"/>
    <n v="-8344379.5899999999"/>
    <n v="2453893.7799999998"/>
    <n v="468165454.93000001"/>
    <n v="250063755.49000001"/>
    <n v="2439033.91"/>
    <n v="0"/>
    <n v="2453893.7799999998"/>
    <n v="0"/>
    <x v="2"/>
  </r>
  <r>
    <n v="-1"/>
    <n v="1"/>
    <s v="0001 -Florida Power &amp; Light Company"/>
    <n v="0"/>
    <n v="3"/>
    <x v="2"/>
    <n v="2005"/>
    <n v="86"/>
    <n v="2014"/>
    <s v="V2005 Bonus-50%"/>
    <n v="-1"/>
    <s v="Total Tax Classes"/>
    <s v="Total Tax Classes"/>
    <n v="37365708.93"/>
    <n v="0"/>
    <n v="0"/>
    <n v="37567922.710000001"/>
    <n v="2010138.49"/>
    <n v="22392756.530000001"/>
    <n v="-413537.88"/>
    <n v="424238.48"/>
    <n v="37770136.490000002"/>
    <n v="24158189.059999999"/>
    <n v="264516.88"/>
    <n v="0"/>
    <n v="424238.48"/>
    <n v="0"/>
    <x v="2"/>
  </r>
  <r>
    <n v="-1"/>
    <n v="1"/>
    <s v="0001 -Florida Power &amp; Light Company"/>
    <n v="0"/>
    <n v="3"/>
    <x v="2"/>
    <n v="2006"/>
    <n v="67"/>
    <n v="2014"/>
    <s v="V2006"/>
    <n v="-1"/>
    <s v="Total Tax Classes"/>
    <s v="Total Tax Classes"/>
    <n v="884677273.25999999"/>
    <n v="0"/>
    <n v="0"/>
    <n v="519774133.94999999"/>
    <n v="37848187.969999999"/>
    <n v="475030377.87"/>
    <n v="-12220388.289999999"/>
    <n v="3389117.67"/>
    <n v="892931217.08000004"/>
    <n v="508074018.92000002"/>
    <n v="-60279.27"/>
    <n v="0"/>
    <n v="3389117.67"/>
    <n v="0"/>
    <x v="2"/>
  </r>
  <r>
    <n v="-1"/>
    <n v="1"/>
    <s v="0001 -Florida Power &amp; Light Company"/>
    <n v="0"/>
    <n v="3"/>
    <x v="2"/>
    <n v="2007"/>
    <n v="74"/>
    <n v="2014"/>
    <s v="V2007"/>
    <n v="-1"/>
    <s v="Total Tax Classes"/>
    <s v="Total Tax Classes"/>
    <n v="1461413366.72"/>
    <n v="0"/>
    <n v="0"/>
    <n v="928629777.37"/>
    <n v="67892217.459999993"/>
    <n v="642965388.22000003"/>
    <n v="-45802588.060000002"/>
    <n v="5067251.59"/>
    <n v="1469355270.23"/>
    <n v="706856754.53999996"/>
    <n v="1126199.1499999999"/>
    <n v="0"/>
    <n v="5067251.59"/>
    <n v="0"/>
    <x v="2"/>
  </r>
  <r>
    <n v="-1"/>
    <n v="1"/>
    <s v="0001 -Florida Power &amp; Light Company"/>
    <n v="0"/>
    <n v="3"/>
    <x v="2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2"/>
  </r>
  <r>
    <n v="-1"/>
    <n v="1"/>
    <s v="0001 -Florida Power &amp; Light Company"/>
    <n v="0"/>
    <n v="3"/>
    <x v="2"/>
    <n v="2008"/>
    <n v="239"/>
    <n v="2014"/>
    <s v="V2008 Bonus - 50%"/>
    <n v="-1"/>
    <s v="Total Tax Classes"/>
    <s v="Total Tax Classes"/>
    <n v="16997741.309999999"/>
    <n v="0"/>
    <n v="0"/>
    <n v="16997741.309999999"/>
    <n v="1129410.73"/>
    <n v="9529653.2799999993"/>
    <n v="0"/>
    <n v="0"/>
    <n v="16997741.309999999"/>
    <n v="10659064.01"/>
    <n v="0"/>
    <n v="0"/>
    <n v="0"/>
    <n v="0"/>
    <x v="2"/>
  </r>
  <r>
    <n v="-1"/>
    <n v="1"/>
    <s v="0001 -Florida Power &amp; Light Company"/>
    <n v="0"/>
    <n v="3"/>
    <x v="2"/>
    <n v="2008"/>
    <n v="164"/>
    <n v="2014"/>
    <s v="V2008 Q1"/>
    <n v="-1"/>
    <s v="Total Tax Classes"/>
    <s v="Total Tax Classes"/>
    <n v="316864729.44999999"/>
    <n v="0"/>
    <n v="0"/>
    <n v="317305831.05000001"/>
    <n v="17660543.719999999"/>
    <n v="144946163.11000001"/>
    <n v="-4715175.76"/>
    <n v="972577.41"/>
    <n v="317746932.63"/>
    <n v="162160303.61000001"/>
    <n v="536777.43999999994"/>
    <n v="0"/>
    <n v="972577.41"/>
    <n v="0"/>
    <x v="2"/>
  </r>
  <r>
    <n v="-1"/>
    <n v="1"/>
    <s v="0001 -Florida Power &amp; Light Company"/>
    <n v="0"/>
    <n v="3"/>
    <x v="2"/>
    <n v="2008"/>
    <n v="168"/>
    <n v="2014"/>
    <s v="V2008 Q1 - 50% Bonus"/>
    <n v="-1"/>
    <s v="Total Tax Classes"/>
    <s v="Total Tax Classes"/>
    <n v="13022634.619999999"/>
    <n v="0"/>
    <n v="0"/>
    <n v="13074693.66"/>
    <n v="649484.25"/>
    <n v="6921177.9500000002"/>
    <n v="-339999.94"/>
    <n v="50651.31"/>
    <n v="13126752.689999999"/>
    <n v="7513514.3200000003"/>
    <n v="3681.12"/>
    <n v="0"/>
    <n v="50651.31"/>
    <n v="0"/>
    <x v="2"/>
  </r>
  <r>
    <n v="-1"/>
    <n v="1"/>
    <s v="0001 -Florida Power &amp; Light Company"/>
    <n v="0"/>
    <n v="3"/>
    <x v="2"/>
    <n v="2008"/>
    <n v="165"/>
    <n v="2014"/>
    <s v="V2008 Q2"/>
    <n v="-1"/>
    <s v="Total Tax Classes"/>
    <s v="Total Tax Classes"/>
    <n v="195831254.16999999"/>
    <n v="0"/>
    <n v="0"/>
    <n v="196498569.65000001"/>
    <n v="10946981.800000001"/>
    <n v="83443343.099999994"/>
    <n v="-9949547.4499999993"/>
    <n v="2137142.91"/>
    <n v="197165885.13"/>
    <n v="93836955.689999998"/>
    <n v="1355881.15"/>
    <n v="0"/>
    <n v="2137142.91"/>
    <n v="0"/>
    <x v="2"/>
  </r>
  <r>
    <n v="-1"/>
    <n v="1"/>
    <s v="0001 -Florida Power &amp; Light Company"/>
    <n v="0"/>
    <n v="3"/>
    <x v="2"/>
    <n v="2008"/>
    <n v="169"/>
    <n v="2014"/>
    <s v="V2008 Q2 - 50% Bonus"/>
    <n v="-1"/>
    <s v="Total Tax Classes"/>
    <s v="Total Tax Classes"/>
    <n v="43458156.909999996"/>
    <n v="0"/>
    <n v="0"/>
    <n v="43626392.920000002"/>
    <n v="2203883.34"/>
    <n v="19236316.489999998"/>
    <n v="-1211997.02"/>
    <n v="266959.71999999997"/>
    <n v="43794628.93"/>
    <n v="21284211.210000001"/>
    <n v="86476.33"/>
    <n v="0"/>
    <n v="266959.71999999997"/>
    <n v="0"/>
    <x v="2"/>
  </r>
  <r>
    <n v="-1"/>
    <n v="1"/>
    <s v="0001 -Florida Power &amp; Light Company"/>
    <n v="0"/>
    <n v="3"/>
    <x v="2"/>
    <n v="2008"/>
    <n v="166"/>
    <n v="2014"/>
    <s v="V2008 Q3"/>
    <n v="-1"/>
    <s v="Total Tax Classes"/>
    <s v="Total Tax Classes"/>
    <n v="125435624.33"/>
    <n v="0"/>
    <n v="0"/>
    <n v="125445213.31999999"/>
    <n v="6964678.4199999999"/>
    <n v="51910755.130000003"/>
    <n v="-2842715.81"/>
    <n v="841858.42"/>
    <n v="125454802.27"/>
    <n v="58857796.219999999"/>
    <n v="840317.81"/>
    <n v="0"/>
    <n v="841858.42"/>
    <n v="0"/>
    <x v="2"/>
  </r>
  <r>
    <n v="-1"/>
    <n v="1"/>
    <s v="0001 -Florida Power &amp; Light Company"/>
    <n v="0"/>
    <n v="3"/>
    <x v="2"/>
    <n v="2008"/>
    <n v="170"/>
    <n v="2014"/>
    <s v="V2008 Q3 - 50% Bonus"/>
    <n v="-1"/>
    <s v="Total Tax Classes"/>
    <s v="Total Tax Classes"/>
    <n v="36661397.060000002"/>
    <n v="0"/>
    <n v="0"/>
    <n v="36651505.990000002"/>
    <n v="1929067.31"/>
    <n v="16248305.529999999"/>
    <n v="-605252.14"/>
    <n v="216842.69"/>
    <n v="36641614.920000002"/>
    <n v="18181472.829999998"/>
    <n v="232524.85"/>
    <n v="0"/>
    <n v="216842.69"/>
    <n v="0"/>
    <x v="2"/>
  </r>
  <r>
    <n v="-1"/>
    <n v="1"/>
    <s v="0001 -Florida Power &amp; Light Company"/>
    <n v="0"/>
    <n v="3"/>
    <x v="2"/>
    <n v="2008"/>
    <n v="167"/>
    <n v="2014"/>
    <s v="V2008 Q4"/>
    <n v="-1"/>
    <s v="Total Tax Classes"/>
    <s v="Total Tax Classes"/>
    <n v="95752097.090000004"/>
    <n v="0"/>
    <n v="0"/>
    <n v="96320464.829999998"/>
    <n v="5060998.6500000004"/>
    <n v="41393418.719999999"/>
    <n v="2964293.49"/>
    <n v="1035492.46"/>
    <n v="96888832.579999998"/>
    <n v="45991840.630000003"/>
    <n v="361333.73"/>
    <n v="0"/>
    <n v="1035492.46"/>
    <n v="0"/>
    <x v="2"/>
  </r>
  <r>
    <n v="-1"/>
    <n v="1"/>
    <s v="0001 -Florida Power &amp; Light Company"/>
    <n v="0"/>
    <n v="3"/>
    <x v="2"/>
    <n v="2008"/>
    <n v="171"/>
    <n v="2014"/>
    <s v="V2008 Q4 - 50% Bonus"/>
    <n v="-1"/>
    <s v="Total Tax Classes"/>
    <s v="Total Tax Classes"/>
    <n v="48206047.100000001"/>
    <n v="0"/>
    <n v="0"/>
    <n v="48477131.329999998"/>
    <n v="2816243.89"/>
    <n v="24410051.5"/>
    <n v="-673857.62"/>
    <n v="471608.79"/>
    <n v="48748215.530000001"/>
    <n v="27027139.739999998"/>
    <n v="128596.01"/>
    <n v="0"/>
    <n v="471608.79"/>
    <n v="0"/>
    <x v="2"/>
  </r>
  <r>
    <n v="-1"/>
    <n v="1"/>
    <s v="0001 -Florida Power &amp; Light Company"/>
    <n v="0"/>
    <n v="3"/>
    <x v="2"/>
    <n v="2009"/>
    <n v="90"/>
    <n v="2014"/>
    <s v="V2009"/>
    <n v="-1"/>
    <s v="Total Tax Classes"/>
    <s v="Total Tax Classes"/>
    <n v="2413301"/>
    <n v="2413301"/>
    <n v="0"/>
    <n v="2292023"/>
    <n v="230381.65"/>
    <n v="0"/>
    <n v="2413301"/>
    <n v="0"/>
    <n v="0"/>
    <n v="351659.66"/>
    <n v="0"/>
    <n v="0"/>
    <n v="0"/>
    <n v="0"/>
    <x v="2"/>
  </r>
  <r>
    <n v="-1"/>
    <n v="1"/>
    <s v="0001 -Florida Power &amp; Light Company"/>
    <n v="0"/>
    <n v="3"/>
    <x v="2"/>
    <n v="2009"/>
    <n v="185"/>
    <n v="2014"/>
    <s v="V2009 Q1"/>
    <n v="-1"/>
    <s v="Total Tax Classes"/>
    <s v="Total Tax Classes"/>
    <n v="45839368.259999998"/>
    <n v="0"/>
    <n v="0"/>
    <n v="46083477.189999998"/>
    <n v="2466487.54"/>
    <n v="25031870.289999999"/>
    <n v="-5712008.0199999996"/>
    <n v="223614.76"/>
    <n v="46327586.090000004"/>
    <n v="27320567.460000001"/>
    <n v="-86812.71"/>
    <n v="0"/>
    <n v="223614.76"/>
    <n v="0"/>
    <x v="2"/>
  </r>
  <r>
    <n v="-1"/>
    <n v="1"/>
    <s v="0001 -Florida Power &amp; Light Company"/>
    <n v="0"/>
    <n v="3"/>
    <x v="2"/>
    <n v="2009"/>
    <n v="189"/>
    <n v="2014"/>
    <s v="V2009 Q1 - 50% Bonus"/>
    <n v="-1"/>
    <s v="Total Tax Classes"/>
    <s v="Total Tax Classes"/>
    <n v="67687324.090000004"/>
    <n v="0"/>
    <n v="0"/>
    <n v="68129868.25"/>
    <n v="3677204.08"/>
    <n v="27242166.140000001"/>
    <n v="-2874219.34"/>
    <n v="829604.74"/>
    <n v="68572412.400000006"/>
    <n v="30591385.719999999"/>
    <n v="272500.95"/>
    <n v="0"/>
    <n v="829604.74"/>
    <n v="0"/>
    <x v="2"/>
  </r>
  <r>
    <n v="-1"/>
    <n v="1"/>
    <s v="0001 -Florida Power &amp; Light Company"/>
    <n v="0"/>
    <n v="3"/>
    <x v="2"/>
    <n v="2009"/>
    <n v="186"/>
    <n v="2014"/>
    <s v="V2009 Q2"/>
    <n v="-1"/>
    <s v="Total Tax Classes"/>
    <s v="Total Tax Classes"/>
    <n v="51844918.039999999"/>
    <n v="0"/>
    <n v="0"/>
    <n v="51987160.210000001"/>
    <n v="2997160.63"/>
    <n v="20973785.960000001"/>
    <n v="-2142700.8199999998"/>
    <n v="15852.56"/>
    <n v="52129402.409999996"/>
    <n v="23873035.66"/>
    <n v="-170720.87"/>
    <n v="0"/>
    <n v="15852.56"/>
    <n v="0"/>
    <x v="2"/>
  </r>
  <r>
    <n v="-1"/>
    <n v="1"/>
    <s v="0001 -Florida Power &amp; Light Company"/>
    <n v="0"/>
    <n v="3"/>
    <x v="2"/>
    <n v="2009"/>
    <n v="190"/>
    <n v="2014"/>
    <s v="V2009 Q2 - 50% Bonus"/>
    <n v="-1"/>
    <s v="Total Tax Classes"/>
    <s v="Total Tax Classes"/>
    <n v="88084588.430000007"/>
    <n v="0"/>
    <n v="0"/>
    <n v="116579612.68000001"/>
    <n v="6227549.3099999996"/>
    <n v="88042506.159999996"/>
    <n v="-59447254.93"/>
    <n v="447698.4"/>
    <n v="145074636.90000001"/>
    <n v="38965525.25"/>
    <n v="-1237819.8400000001"/>
    <n v="0"/>
    <n v="447698.4"/>
    <n v="0"/>
    <x v="2"/>
  </r>
  <r>
    <n v="-1"/>
    <n v="1"/>
    <s v="0001 -Florida Power &amp; Light Company"/>
    <n v="0"/>
    <n v="3"/>
    <x v="2"/>
    <n v="2009"/>
    <n v="187"/>
    <n v="2014"/>
    <s v="V2009 Q3"/>
    <n v="-1"/>
    <s v="Total Tax Classes"/>
    <s v="Total Tax Classes"/>
    <n v="264094545.28999999"/>
    <n v="0"/>
    <n v="0"/>
    <n v="264149749.78999999"/>
    <n v="14897896.73"/>
    <n v="82087266.349999994"/>
    <n v="-11588699.51"/>
    <n v="1531588.04"/>
    <n v="264204954.28999999"/>
    <n v="96940690.560000002"/>
    <n v="1465651.56"/>
    <n v="0"/>
    <n v="1531588.04"/>
    <n v="0"/>
    <x v="2"/>
  </r>
  <r>
    <n v="-1"/>
    <n v="1"/>
    <s v="0001 -Florida Power &amp; Light Company"/>
    <n v="0"/>
    <n v="3"/>
    <x v="2"/>
    <n v="2009"/>
    <n v="191"/>
    <n v="2014"/>
    <s v="V2009 Q3 - 50% Bonus"/>
    <n v="-1"/>
    <s v="Total Tax Classes"/>
    <s v="Total Tax Classes"/>
    <n v="248320180.86000001"/>
    <n v="0"/>
    <n v="0"/>
    <n v="250981620.84999999"/>
    <n v="13955487.65"/>
    <n v="81850875.049999997"/>
    <n v="-13538866.16"/>
    <n v="4037827.02"/>
    <n v="253643060.84999999"/>
    <n v="93996709.909999996"/>
    <n v="524599.82999999996"/>
    <n v="0"/>
    <n v="4037827.02"/>
    <n v="0"/>
    <x v="2"/>
  </r>
  <r>
    <n v="-1"/>
    <n v="1"/>
    <s v="0001 -Florida Power &amp; Light Company"/>
    <n v="0"/>
    <n v="3"/>
    <x v="2"/>
    <n v="2009"/>
    <n v="188"/>
    <n v="2014"/>
    <s v="V2009 Q4"/>
    <n v="-1"/>
    <s v="Total Tax Classes"/>
    <s v="Total Tax Classes"/>
    <n v="468630987.75"/>
    <n v="0"/>
    <n v="0"/>
    <n v="480113626.67000002"/>
    <n v="26920663.149999999"/>
    <n v="140762204.58000001"/>
    <n v="-23496748.670000002"/>
    <n v="4479400.33"/>
    <n v="491596265.60000002"/>
    <n v="160716997.03"/>
    <n v="-11520006.83"/>
    <n v="0"/>
    <n v="4479400.33"/>
    <n v="0"/>
    <x v="2"/>
  </r>
  <r>
    <n v="-1"/>
    <n v="1"/>
    <s v="0001 -Florida Power &amp; Light Company"/>
    <n v="0"/>
    <n v="3"/>
    <x v="2"/>
    <n v="2009"/>
    <n v="192"/>
    <n v="2014"/>
    <s v="V2009 Q4 - 50% Bonus"/>
    <n v="-1"/>
    <s v="Total Tax Classes"/>
    <s v="Total Tax Classes"/>
    <n v="189717718.47"/>
    <n v="0"/>
    <n v="0"/>
    <n v="202944130.02000001"/>
    <n v="14704756.5"/>
    <n v="124799539.76000001"/>
    <n v="-30896356.210000001"/>
    <n v="2463227.71"/>
    <n v="216170541.59"/>
    <n v="116413780.23999999"/>
    <n v="-899079.38"/>
    <n v="0"/>
    <n v="2463227.71"/>
    <n v="0"/>
    <x v="2"/>
  </r>
  <r>
    <n v="-1"/>
    <n v="1"/>
    <s v="0001 -Florida Power &amp; Light Company"/>
    <n v="0"/>
    <n v="3"/>
    <x v="2"/>
    <n v="2010"/>
    <n v="124"/>
    <n v="2014"/>
    <s v="V2010"/>
    <n v="-1"/>
    <s v="Total Tax Classes"/>
    <s v="Total Tax Classes"/>
    <n v="6504496"/>
    <n v="6504496"/>
    <n v="0"/>
    <n v="6037366"/>
    <n v="433331.68"/>
    <n v="0"/>
    <n v="6504496"/>
    <n v="0"/>
    <n v="0"/>
    <n v="900461.67"/>
    <n v="0"/>
    <n v="0"/>
    <n v="0"/>
    <n v="0"/>
    <x v="2"/>
  </r>
  <r>
    <n v="-1"/>
    <n v="1"/>
    <s v="0001 -Florida Power &amp; Light Company"/>
    <n v="0"/>
    <n v="3"/>
    <x v="2"/>
    <n v="2010"/>
    <n v="193"/>
    <n v="2014"/>
    <s v="V2010 Q1"/>
    <n v="-1"/>
    <s v="Total Tax Classes"/>
    <s v="Total Tax Classes"/>
    <n v="35173586.009999998"/>
    <n v="0"/>
    <n v="0"/>
    <n v="35184693.57"/>
    <n v="123377.15"/>
    <n v="31880236.059999999"/>
    <n v="-31683.65"/>
    <n v="3849.97"/>
    <n v="35195801.119999997"/>
    <n v="31998615.190000001"/>
    <n v="-13367.11"/>
    <n v="0"/>
    <n v="3849.97"/>
    <n v="0"/>
    <x v="2"/>
  </r>
  <r>
    <n v="-1"/>
    <n v="1"/>
    <s v="0001 -Florida Power &amp; Light Company"/>
    <n v="0"/>
    <n v="3"/>
    <x v="2"/>
    <n v="2010"/>
    <n v="215"/>
    <n v="2014"/>
    <s v="V2010 Q1 - 50% Bonus"/>
    <n v="-1"/>
    <s v="Total Tax Classes"/>
    <s v="Total Tax Classes"/>
    <n v="53073675.270000003"/>
    <n v="0"/>
    <n v="0"/>
    <n v="53601209.030000001"/>
    <n v="3334807.47"/>
    <n v="18820326.920000002"/>
    <n v="-1255193.2"/>
    <n v="1305868.43"/>
    <n v="54128742.770000003"/>
    <n v="21769900.859999999"/>
    <n v="636034.46"/>
    <n v="0"/>
    <n v="1305868.43"/>
    <n v="0"/>
    <x v="2"/>
  </r>
  <r>
    <n v="-1"/>
    <n v="1"/>
    <s v="0001 -Florida Power &amp; Light Company"/>
    <n v="0"/>
    <n v="3"/>
    <x v="2"/>
    <n v="2010"/>
    <n v="194"/>
    <n v="2014"/>
    <s v="V2010 Q2"/>
    <n v="-1"/>
    <s v="Total Tax Classes"/>
    <s v="Total Tax Classes"/>
    <n v="20930849.23"/>
    <n v="0"/>
    <n v="0"/>
    <n v="21039006.170000002"/>
    <n v="1124336.06"/>
    <n v="5046709.93"/>
    <n v="-262907.27"/>
    <n v="106028.11"/>
    <n v="21147163.09"/>
    <n v="6095426.7000000002"/>
    <n v="-34666.49"/>
    <n v="0"/>
    <n v="106028.11"/>
    <n v="0"/>
    <x v="2"/>
  </r>
  <r>
    <n v="-1"/>
    <n v="1"/>
    <s v="0001 -Florida Power &amp; Light Company"/>
    <n v="0"/>
    <n v="3"/>
    <x v="2"/>
    <n v="2010"/>
    <n v="216"/>
    <n v="2014"/>
    <s v="V2010 Q2 - 50% Bonus"/>
    <n v="-1"/>
    <s v="Total Tax Classes"/>
    <s v="Total Tax Classes"/>
    <n v="194261243.53"/>
    <n v="0"/>
    <n v="0"/>
    <n v="203291628.86000001"/>
    <n v="15490424.460000001"/>
    <n v="94295111.739999995"/>
    <n v="-18339213.780000001"/>
    <n v="11349066.640000001"/>
    <n v="212322014.21000001"/>
    <n v="102221890.98"/>
    <n v="851941.15"/>
    <n v="0"/>
    <n v="11349066.640000001"/>
    <n v="0"/>
    <x v="2"/>
  </r>
  <r>
    <n v="-1"/>
    <n v="1"/>
    <s v="0001 -Florida Power &amp; Light Company"/>
    <n v="0"/>
    <n v="3"/>
    <x v="2"/>
    <n v="2010"/>
    <n v="195"/>
    <n v="2014"/>
    <s v="V2010 Q3"/>
    <n v="-1"/>
    <s v="Total Tax Classes"/>
    <s v="Total Tax Classes"/>
    <n v="10257400.960000001"/>
    <n v="0"/>
    <n v="0"/>
    <n v="10276378.050000001"/>
    <n v="567541.28"/>
    <n v="5027834.45"/>
    <n v="-384643.76"/>
    <n v="8496.3700000000008"/>
    <n v="10295355.15"/>
    <n v="5587271.7000000002"/>
    <n v="-21353.78"/>
    <n v="0"/>
    <n v="8496.3700000000008"/>
    <n v="0"/>
    <x v="2"/>
  </r>
  <r>
    <n v="-1"/>
    <n v="1"/>
    <s v="0001 -Florida Power &amp; Light Company"/>
    <n v="0"/>
    <n v="3"/>
    <x v="2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7"/>
    <n v="2014"/>
    <s v="V2010 Q3 - 50% Bonus"/>
    <n v="-1"/>
    <s v="Total Tax Classes"/>
    <s v="Total Tax Classes"/>
    <n v="60945683.850000001"/>
    <n v="0"/>
    <n v="0"/>
    <n v="63556656.299999997"/>
    <n v="4533993.6100000003"/>
    <n v="24143714.02"/>
    <n v="-5610661.3200000003"/>
    <n v="4175450.25"/>
    <n v="66167628.789999999"/>
    <n v="27296807.670000002"/>
    <n v="334405.28000000003"/>
    <n v="0"/>
    <n v="4175450.25"/>
    <n v="0"/>
    <x v="2"/>
  </r>
  <r>
    <n v="-1"/>
    <n v="1"/>
    <s v="0001 -Florida Power &amp; Light Company"/>
    <n v="0"/>
    <n v="3"/>
    <x v="2"/>
    <n v="2010"/>
    <n v="196"/>
    <n v="2014"/>
    <s v="V2010 Q4"/>
    <n v="-1"/>
    <s v="Total Tax Classes"/>
    <s v="Total Tax Classes"/>
    <n v="37077519.939999998"/>
    <n v="0"/>
    <n v="0"/>
    <n v="37190023.060000002"/>
    <n v="1484200.97"/>
    <n v="5819818.0700000003"/>
    <n v="-410219.15"/>
    <n v="201908.03"/>
    <n v="37302526.200000003"/>
    <n v="7250084.0300000003"/>
    <n v="30836.77"/>
    <n v="0"/>
    <n v="201908.03"/>
    <n v="0"/>
    <x v="2"/>
  </r>
  <r>
    <n v="-1"/>
    <n v="1"/>
    <s v="0001 -Florida Power &amp; Light Company"/>
    <n v="0"/>
    <n v="3"/>
    <x v="2"/>
    <n v="2010"/>
    <n v="224"/>
    <n v="2014"/>
    <s v="V2010 Q4 - 100% Bonus"/>
    <n v="-1"/>
    <s v="Total Tax Classes"/>
    <s v="Total Tax Classes"/>
    <n v="0"/>
    <n v="0"/>
    <n v="0"/>
    <n v="0"/>
    <n v="0"/>
    <n v="0"/>
    <n v="0"/>
    <n v="1645751.02"/>
    <n v="0"/>
    <n v="0"/>
    <n v="1645751.02"/>
    <n v="0"/>
    <n v="1645751.02"/>
    <n v="0"/>
    <x v="2"/>
  </r>
  <r>
    <n v="-1"/>
    <n v="1"/>
    <s v="0001 -Florida Power &amp; Light Company"/>
    <n v="0"/>
    <n v="3"/>
    <x v="2"/>
    <n v="2010"/>
    <n v="218"/>
    <n v="2014"/>
    <s v="V2010 Q4 - 50% Bonus"/>
    <n v="-1"/>
    <s v="Total Tax Classes"/>
    <s v="Total Tax Classes"/>
    <n v="205572174.94"/>
    <n v="0"/>
    <n v="0"/>
    <n v="209991158.63"/>
    <n v="20948843.309999999"/>
    <n v="143798409.50999999"/>
    <n v="-9188279.1799999997"/>
    <n v="3716073.51"/>
    <n v="214410142.33000001"/>
    <n v="162535502.84999999"/>
    <n v="-2910143.9"/>
    <n v="0"/>
    <n v="3716073.51"/>
    <n v="0"/>
    <x v="2"/>
  </r>
  <r>
    <n v="-1"/>
    <n v="1"/>
    <s v="0001 -Florida Power &amp; Light Company"/>
    <n v="0"/>
    <n v="3"/>
    <x v="2"/>
    <n v="2011"/>
    <n v="125"/>
    <n v="2014"/>
    <s v="V2011"/>
    <n v="-1"/>
    <s v="Total Tax Classes"/>
    <s v="Total Tax Classes"/>
    <n v="341762509.37"/>
    <n v="4497673"/>
    <n v="0"/>
    <n v="293696761.37"/>
    <n v="23722516.420000002"/>
    <n v="82490519.560000002"/>
    <n v="1381858.54"/>
    <n v="656109.52"/>
    <n v="340088629.06"/>
    <n v="106051154.33"/>
    <n v="-1179758.51"/>
    <n v="0"/>
    <n v="656109.52"/>
    <n v="0"/>
    <x v="2"/>
  </r>
  <r>
    <n v="-1"/>
    <n v="1"/>
    <s v="0001 -Florida Power &amp; Light Company"/>
    <n v="0"/>
    <n v="3"/>
    <x v="2"/>
    <n v="2011"/>
    <n v="233"/>
    <n v="2014"/>
    <s v="V2011 - 100% Bonus"/>
    <n v="-1"/>
    <s v="Total Tax Classes"/>
    <s v="Total Tax Classes"/>
    <n v="0"/>
    <n v="0"/>
    <n v="0"/>
    <n v="0"/>
    <n v="0"/>
    <n v="0"/>
    <n v="0"/>
    <n v="7317487.3499999996"/>
    <n v="0"/>
    <n v="0"/>
    <n v="7317487.3499999996"/>
    <n v="0"/>
    <n v="7317487.3499999996"/>
    <n v="0"/>
    <x v="2"/>
  </r>
  <r>
    <n v="-1"/>
    <n v="1"/>
    <s v="0001 -Florida Power &amp; Light Company"/>
    <n v="0"/>
    <n v="3"/>
    <x v="2"/>
    <n v="2011"/>
    <n v="234"/>
    <n v="2014"/>
    <s v="V2011 - 50% Bonus"/>
    <n v="-1"/>
    <s v="Total Tax Classes"/>
    <s v="Total Tax Classes"/>
    <n v="446836687.60000002"/>
    <n v="0"/>
    <n v="0"/>
    <n v="330085801.35000002"/>
    <n v="39367623.710000001"/>
    <n v="125083510.97"/>
    <n v="-17712380.539999999"/>
    <n v="5748508.46"/>
    <n v="460858138.38"/>
    <n v="161378674.25999999"/>
    <n v="-5200481.93"/>
    <n v="0"/>
    <n v="5748508.46"/>
    <n v="0"/>
    <x v="2"/>
  </r>
  <r>
    <n v="-1"/>
    <n v="1"/>
    <s v="0001 -Florida Power &amp; Light Company"/>
    <n v="0"/>
    <n v="3"/>
    <x v="2"/>
    <n v="2012"/>
    <n v="126"/>
    <n v="2014"/>
    <s v="V2012"/>
    <n v="-1"/>
    <s v="Total Tax Classes"/>
    <s v="Total Tax Classes"/>
    <n v="-12821635"/>
    <n v="-12821635"/>
    <n v="0"/>
    <n v="-13268728"/>
    <n v="-988343.27"/>
    <n v="0"/>
    <n v="-12821635"/>
    <n v="0"/>
    <n v="0"/>
    <n v="-541250.27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-1"/>
    <s v="Total Tax Classes"/>
    <s v="Total Tax Classes"/>
    <n v="7520701.2699999996"/>
    <n v="0"/>
    <n v="0"/>
    <n v="7533081.9299999997"/>
    <n v="120363.89"/>
    <n v="220041.31"/>
    <n v="-24761.32"/>
    <n v="3593.33"/>
    <n v="7545462.5899999999"/>
    <n v="338860.85"/>
    <n v="-19623.66"/>
    <n v="0"/>
    <n v="3593.33"/>
    <n v="0"/>
    <x v="2"/>
  </r>
  <r>
    <n v="-1"/>
    <n v="1"/>
    <s v="0001 -Florida Power &amp; Light Company"/>
    <n v="0"/>
    <n v="3"/>
    <x v="2"/>
    <n v="2012"/>
    <n v="248"/>
    <n v="2014"/>
    <s v="V2012 Q1 - 50% Bonus"/>
    <n v="-1"/>
    <s v="Total Tax Classes"/>
    <s v="Total Tax Classes"/>
    <n v="105938151.73"/>
    <n v="0"/>
    <n v="0"/>
    <n v="107205202.68000001"/>
    <n v="12477612.460000001"/>
    <n v="39103358.960000001"/>
    <n v="-2581758.2000000002"/>
    <n v="1313533.73"/>
    <n v="108472253.65000001"/>
    <n v="50956972.140000001"/>
    <n v="-596568.91"/>
    <n v="0"/>
    <n v="1313533.73"/>
    <n v="0"/>
    <x v="2"/>
  </r>
  <r>
    <n v="-1"/>
    <n v="1"/>
    <s v="0001 -Florida Power &amp; Light Company"/>
    <n v="0"/>
    <n v="3"/>
    <x v="2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2"/>
  </r>
  <r>
    <n v="-1"/>
    <n v="1"/>
    <s v="0001 -Florida Power &amp; Light Company"/>
    <n v="0"/>
    <n v="3"/>
    <x v="2"/>
    <n v="2012"/>
    <n v="243"/>
    <n v="2014"/>
    <s v="V2012 Q2 - 100% Bonus"/>
    <n v="-1"/>
    <s v="Total Tax Classes"/>
    <s v="Total Tax Classes"/>
    <n v="0"/>
    <n v="0"/>
    <n v="0"/>
    <n v="0"/>
    <n v="0"/>
    <n v="0"/>
    <n v="0"/>
    <n v="1206776.02"/>
    <n v="0"/>
    <n v="0"/>
    <n v="1206776.02"/>
    <n v="0"/>
    <n v="1206776.02"/>
    <n v="0"/>
    <x v="2"/>
  </r>
  <r>
    <n v="-1"/>
    <n v="1"/>
    <s v="0001 -Florida Power &amp; Light Company"/>
    <n v="0"/>
    <n v="3"/>
    <x v="2"/>
    <n v="2012"/>
    <n v="249"/>
    <n v="2014"/>
    <s v="V2012 Q2 - 50% Bonus"/>
    <n v="-1"/>
    <s v="Total Tax Classes"/>
    <s v="Total Tax Classes"/>
    <n v="420668355.27999997"/>
    <n v="0"/>
    <n v="0"/>
    <n v="423715630.31"/>
    <n v="42517132.719999999"/>
    <n v="97357131.790000007"/>
    <n v="-6277629.96"/>
    <n v="3961259.31"/>
    <n v="426762905.36000001"/>
    <n v="138761392.40000001"/>
    <n v="-1020418.68"/>
    <n v="0"/>
    <n v="3961259.31"/>
    <n v="0"/>
    <x v="2"/>
  </r>
  <r>
    <n v="-1"/>
    <n v="1"/>
    <s v="0001 -Florida Power &amp; Light Company"/>
    <n v="0"/>
    <n v="3"/>
    <x v="2"/>
    <n v="2012"/>
    <n v="244"/>
    <n v="2014"/>
    <s v="V2012 Q3"/>
    <n v="-1"/>
    <s v="Total Tax Classes"/>
    <s v="Total Tax Classes"/>
    <n v="118928531.90000001"/>
    <n v="0"/>
    <n v="0"/>
    <n v="118930839.8"/>
    <n v="8028552.4000000004"/>
    <n v="12041664.220000001"/>
    <n v="-4615.8"/>
    <n v="674.7"/>
    <n v="118933147.7"/>
    <n v="20069989.789999999"/>
    <n v="-3714.28"/>
    <n v="0"/>
    <n v="674.7"/>
    <n v="0"/>
    <x v="2"/>
  </r>
  <r>
    <n v="-1"/>
    <n v="1"/>
    <s v="0001 -Florida Power &amp; Light Company"/>
    <n v="0"/>
    <n v="3"/>
    <x v="2"/>
    <n v="2012"/>
    <n v="245"/>
    <n v="2014"/>
    <s v="V2012 Q3 - 100% Bonus"/>
    <n v="-1"/>
    <s v="Total Tax Classes"/>
    <s v="Total Tax Classes"/>
    <n v="0"/>
    <n v="0"/>
    <n v="0"/>
    <n v="0"/>
    <n v="0"/>
    <n v="0"/>
    <n v="0"/>
    <n v="2038079.41"/>
    <n v="0"/>
    <n v="0"/>
    <n v="2038079.41"/>
    <n v="0"/>
    <n v="2038079.41"/>
    <n v="0"/>
    <x v="2"/>
  </r>
  <r>
    <n v="-1"/>
    <n v="1"/>
    <s v="0001 -Florida Power &amp; Light Company"/>
    <n v="0"/>
    <n v="3"/>
    <x v="2"/>
    <n v="2012"/>
    <n v="250"/>
    <n v="2014"/>
    <s v="V2012 Q3 - 50% Bonus"/>
    <n v="-1"/>
    <s v="Total Tax Classes"/>
    <s v="Total Tax Classes"/>
    <n v="572771267.95000005"/>
    <n v="0"/>
    <n v="0"/>
    <n v="574792710.26999998"/>
    <n v="57775597.210000001"/>
    <n v="104353209.12"/>
    <n v="-4089930.97"/>
    <n v="4419063.17"/>
    <n v="576814152.59000003"/>
    <n v="161359373.47999999"/>
    <n v="1145611.3700000001"/>
    <n v="0"/>
    <n v="4419063.17"/>
    <n v="0"/>
    <x v="2"/>
  </r>
  <r>
    <n v="-1"/>
    <n v="1"/>
    <s v="0001 -Florida Power &amp; Light Company"/>
    <n v="0"/>
    <n v="3"/>
    <x v="2"/>
    <n v="2012"/>
    <n v="246"/>
    <n v="2014"/>
    <s v="V2012 Q4"/>
    <n v="-1"/>
    <s v="Total Tax Classes"/>
    <s v="Total Tax Classes"/>
    <n v="38839581.159999996"/>
    <n v="0"/>
    <n v="0"/>
    <n v="38846324.770000003"/>
    <n v="2405066.5099999998"/>
    <n v="3654621.71"/>
    <n v="-13487.23"/>
    <n v="1971.52"/>
    <n v="38853068.390000001"/>
    <n v="6059151.5499999998"/>
    <n v="-10979.04"/>
    <n v="0"/>
    <n v="1971.52"/>
    <n v="0"/>
    <x v="2"/>
  </r>
  <r>
    <n v="-1"/>
    <n v="1"/>
    <s v="0001 -Florida Power &amp; Light Company"/>
    <n v="0"/>
    <n v="3"/>
    <x v="2"/>
    <n v="2012"/>
    <n v="247"/>
    <n v="2014"/>
    <s v="V2012 Q4 - 100% Bonus"/>
    <n v="-1"/>
    <s v="Total Tax Classes"/>
    <s v="Total Tax Classes"/>
    <n v="0"/>
    <n v="0"/>
    <n v="0"/>
    <n v="0"/>
    <n v="0"/>
    <n v="0"/>
    <n v="0"/>
    <n v="1020197.48"/>
    <n v="0"/>
    <n v="0"/>
    <n v="1020197.48"/>
    <n v="0"/>
    <n v="1020197.48"/>
    <n v="0"/>
    <x v="2"/>
  </r>
  <r>
    <n v="-1"/>
    <n v="1"/>
    <s v="0001 -Florida Power &amp; Light Company"/>
    <n v="0"/>
    <n v="3"/>
    <x v="2"/>
    <n v="2012"/>
    <n v="251"/>
    <n v="2014"/>
    <s v="V2012 Q4 - 50% Bonus"/>
    <n v="-1"/>
    <s v="Total Tax Classes"/>
    <s v="Total Tax Classes"/>
    <n v="297655131.01999998"/>
    <n v="0"/>
    <n v="0"/>
    <n v="301960156.18000001"/>
    <n v="46835972.270000003"/>
    <n v="78092783.150000006"/>
    <n v="-8868193.5299999993"/>
    <n v="3616983.68"/>
    <n v="306265181.30000001"/>
    <n v="121730864.11"/>
    <n v="-1795175.32"/>
    <n v="0"/>
    <n v="3616983.68"/>
    <n v="0"/>
    <x v="2"/>
  </r>
  <r>
    <n v="-1"/>
    <n v="1"/>
    <s v="0001 -Florida Power &amp; Light Company"/>
    <n v="0"/>
    <n v="3"/>
    <x v="2"/>
    <n v="2013"/>
    <n v="127"/>
    <n v="2014"/>
    <s v="V2013"/>
    <n v="-1"/>
    <s v="Total Tax Classes"/>
    <s v="Total Tax Classes"/>
    <n v="186419979.53"/>
    <n v="-18938895"/>
    <n v="0"/>
    <n v="188358777.06999999"/>
    <n v="10365754.59"/>
    <n v="4660317.8899999997"/>
    <n v="-21693018.420000002"/>
    <n v="164854.44"/>
    <n v="208118422.41"/>
    <n v="14075936.9"/>
    <n v="-2313528.7799999998"/>
    <n v="0"/>
    <n v="164854.44"/>
    <n v="0"/>
    <x v="2"/>
  </r>
  <r>
    <n v="-1"/>
    <n v="1"/>
    <s v="0001 -Florida Power &amp; Light Company"/>
    <n v="0"/>
    <n v="3"/>
    <x v="2"/>
    <n v="2013"/>
    <n v="231"/>
    <n v="2014"/>
    <s v="V2013 - 50% Bonus"/>
    <n v="-1"/>
    <s v="Total Tax Classes"/>
    <s v="Total Tax Classes"/>
    <n v="1476657147.4300001"/>
    <n v="0"/>
    <n v="0"/>
    <n v="1392713484.6300001"/>
    <n v="173512877.83000001"/>
    <n v="96865003.980000004"/>
    <n v="-17508569.370000001"/>
    <n v="7483408.0099999998"/>
    <n v="1492934403.6500001"/>
    <n v="269001013.67000002"/>
    <n v="-7416980.0499999998"/>
    <n v="0"/>
    <n v="7483408.0099999998"/>
    <n v="0"/>
    <x v="2"/>
  </r>
  <r>
    <n v="-1"/>
    <n v="1"/>
    <s v="0001 -Florida Power &amp; Light Company"/>
    <n v="0"/>
    <n v="3"/>
    <x v="2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2"/>
  </r>
  <r>
    <n v="-1"/>
    <n v="1"/>
    <s v="0001 -Florida Power &amp; Light Company"/>
    <n v="0"/>
    <n v="3"/>
    <x v="2"/>
    <n v="2014"/>
    <n v="128"/>
    <n v="2014"/>
    <s v="V2014"/>
    <n v="-1"/>
    <s v="Total Tax Classes"/>
    <s v="Total Tax Classes"/>
    <n v="37295217.479999997"/>
    <n v="37295217.479999997"/>
    <n v="0"/>
    <n v="37295217.479999997"/>
    <n v="604623.16"/>
    <n v="0"/>
    <n v="37295217.479999997"/>
    <n v="0"/>
    <n v="0"/>
    <n v="604623.16"/>
    <n v="0"/>
    <n v="0"/>
    <n v="0"/>
    <n v="0"/>
    <x v="2"/>
  </r>
  <r>
    <n v="-1"/>
    <n v="1"/>
    <s v="0001 -Florida Power &amp; Light Company"/>
    <n v="0"/>
    <n v="3"/>
    <x v="2"/>
    <n v="2014"/>
    <n v="363"/>
    <n v="2014"/>
    <s v="V2014 - 50% Bonus"/>
    <n v="-1"/>
    <s v="Total Tax Classes"/>
    <s v="Total Tax Classes"/>
    <n v="1300418646.1199999"/>
    <n v="1300418646.1900001"/>
    <n v="0"/>
    <n v="1300418646.1900001"/>
    <n v="1377826217.9300001"/>
    <n v="0"/>
    <n v="1300418646.1900001"/>
    <n v="0"/>
    <n v="0"/>
    <n v="77407571.849999994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3"/>
    <n v="1969"/>
    <n v="1"/>
    <n v="2014"/>
    <s v="V1969"/>
    <n v="-1"/>
    <s v="Total Tax Classes"/>
    <s v="Total Tax Classes"/>
    <n v="343760046.67000002"/>
    <n v="0"/>
    <n v="0"/>
    <n v="343891564.76999998"/>
    <n v="989012.98"/>
    <n v="333320398.01999998"/>
    <n v="-6822676.8099999996"/>
    <n v="562079.43000000005"/>
    <n v="343950255.06999999"/>
    <n v="334131092.45999998"/>
    <n v="550189.57999999996"/>
    <n v="0"/>
    <n v="562079.43000000005"/>
    <n v="0"/>
    <x v="3"/>
  </r>
  <r>
    <n v="-1"/>
    <n v="1"/>
    <s v="0001 -Florida Power &amp; Light Company"/>
    <n v="0"/>
    <n v="3"/>
    <x v="3"/>
    <n v="1970"/>
    <n v="2"/>
    <n v="2014"/>
    <s v="V1970"/>
    <n v="-1"/>
    <s v="Total Tax Classes"/>
    <s v="Total Tax Classes"/>
    <n v="61254369.859999999"/>
    <n v="0"/>
    <n v="0"/>
    <n v="61260463.32"/>
    <n v="25693.26"/>
    <n v="60671591.700000003"/>
    <n v="-1662873.55"/>
    <n v="90174.65"/>
    <n v="61266556.780000001"/>
    <n v="60686880.189999998"/>
    <n v="88392.5"/>
    <n v="0"/>
    <n v="90174.65"/>
    <n v="0"/>
    <x v="3"/>
  </r>
  <r>
    <n v="-1"/>
    <n v="1"/>
    <s v="0001 -Florida Power &amp; Light Company"/>
    <n v="0"/>
    <n v="3"/>
    <x v="3"/>
    <n v="1971"/>
    <n v="3"/>
    <n v="2014"/>
    <s v="V1971"/>
    <n v="-1"/>
    <s v="Total Tax Classes"/>
    <s v="Total Tax Classes"/>
    <n v="160913025.63999999"/>
    <n v="0"/>
    <n v="0"/>
    <n v="158890088.09"/>
    <n v="74955.69"/>
    <n v="159812099.09"/>
    <n v="-735283.31"/>
    <n v="7427.24"/>
    <n v="160913025.63999999"/>
    <n v="159888143.40000001"/>
    <n v="6338.62"/>
    <n v="0"/>
    <n v="7427.24"/>
    <n v="0"/>
    <x v="3"/>
  </r>
  <r>
    <n v="-1"/>
    <n v="1"/>
    <s v="0001 -Florida Power &amp; Light Company"/>
    <n v="0"/>
    <n v="3"/>
    <x v="3"/>
    <n v="1972"/>
    <n v="4"/>
    <n v="2014"/>
    <s v="V1972"/>
    <n v="-1"/>
    <s v="Total Tax Classes"/>
    <s v="Total Tax Classes"/>
    <n v="254413094.18000001"/>
    <n v="0"/>
    <n v="0"/>
    <n v="159478043.16"/>
    <n v="43693.279999999999"/>
    <n v="252869312.88"/>
    <n v="-2403249.9900000002"/>
    <n v="327484.82"/>
    <n v="254466071.94"/>
    <n v="252869156.38999999"/>
    <n v="318356.82"/>
    <n v="0"/>
    <n v="327484.82"/>
    <n v="0"/>
    <x v="3"/>
  </r>
  <r>
    <n v="-1"/>
    <n v="1"/>
    <s v="0001 -Florida Power &amp; Light Company"/>
    <n v="0"/>
    <n v="3"/>
    <x v="3"/>
    <n v="1973"/>
    <n v="5"/>
    <n v="2014"/>
    <s v="V1973"/>
    <n v="-1"/>
    <s v="Total Tax Classes"/>
    <s v="Total Tax Classes"/>
    <n v="276206161.51999998"/>
    <n v="0"/>
    <n v="0"/>
    <n v="178895783.03999999"/>
    <n v="3557.07"/>
    <n v="268025509.00999999"/>
    <n v="-1269181.4399999999"/>
    <n v="25368.41"/>
    <n v="276206161.51999998"/>
    <n v="268029237.63"/>
    <n v="25196.86"/>
    <n v="0"/>
    <n v="25368.41"/>
    <n v="0"/>
    <x v="3"/>
  </r>
  <r>
    <n v="-1"/>
    <n v="1"/>
    <s v="0001 -Florida Power &amp; Light Company"/>
    <n v="0"/>
    <n v="3"/>
    <x v="3"/>
    <n v="1974"/>
    <n v="6"/>
    <n v="2014"/>
    <s v="V1974"/>
    <n v="-1"/>
    <s v="Total Tax Classes"/>
    <s v="Total Tax Classes"/>
    <n v="246330623.91999999"/>
    <n v="0"/>
    <n v="0"/>
    <n v="243612827.97999999"/>
    <n v="83511.460000000006"/>
    <n v="244152157.69"/>
    <n v="-1451723.38"/>
    <n v="21236.43"/>
    <n v="246332660.53"/>
    <n v="244234037.44999999"/>
    <n v="20831.52"/>
    <n v="0"/>
    <n v="21236.43"/>
    <n v="0"/>
    <x v="3"/>
  </r>
  <r>
    <n v="-1"/>
    <n v="1"/>
    <s v="0001 -Florida Power &amp; Light Company"/>
    <n v="0"/>
    <n v="3"/>
    <x v="3"/>
    <n v="1975"/>
    <n v="7"/>
    <n v="2014"/>
    <s v="V1975"/>
    <n v="-1"/>
    <s v="Total Tax Classes"/>
    <s v="Total Tax Classes"/>
    <n v="146266799.77000001"/>
    <n v="0"/>
    <n v="0"/>
    <n v="142021506.06"/>
    <n v="586975.11"/>
    <n v="133200654.47"/>
    <n v="-1222717.8899999999"/>
    <n v="117196.65"/>
    <n v="146266799.77000001"/>
    <n v="133788262.8"/>
    <n v="116563.43"/>
    <n v="0"/>
    <n v="117196.65"/>
    <n v="0"/>
    <x v="3"/>
  </r>
  <r>
    <n v="-1"/>
    <n v="1"/>
    <s v="0001 -Florida Power &amp; Light Company"/>
    <n v="0"/>
    <n v="3"/>
    <x v="3"/>
    <n v="1976"/>
    <n v="8"/>
    <n v="2014"/>
    <s v="V1976"/>
    <n v="-1"/>
    <s v="Total Tax Classes"/>
    <s v="Total Tax Classes"/>
    <n v="665946628.74000001"/>
    <n v="0"/>
    <n v="0"/>
    <n v="659509602.95000005"/>
    <n v="35384.370000000003"/>
    <n v="660066073.09000003"/>
    <n v="-3443967.03"/>
    <n v="342322.4"/>
    <n v="665946628.74000001"/>
    <n v="660101648.88"/>
    <n v="342130.98"/>
    <n v="0"/>
    <n v="342322.4"/>
    <n v="0"/>
    <x v="3"/>
  </r>
  <r>
    <n v="-1"/>
    <n v="1"/>
    <s v="0001 -Florida Power &amp; Light Company"/>
    <n v="0"/>
    <n v="3"/>
    <x v="3"/>
    <n v="1977"/>
    <n v="10"/>
    <n v="2014"/>
    <s v="V1977"/>
    <n v="-1"/>
    <s v="Total Tax Classes"/>
    <s v="Total Tax Classes"/>
    <n v="309378757.19"/>
    <n v="0"/>
    <n v="0"/>
    <n v="305655526.82999998"/>
    <n v="12330.35"/>
    <n v="308950454.37"/>
    <n v="-44529156.600000001"/>
    <n v="9041107.1699999999"/>
    <n v="309378764.47000003"/>
    <n v="308962777.44"/>
    <n v="9041107.1699999999"/>
    <n v="0"/>
    <n v="9041107.1699999999"/>
    <n v="0"/>
    <x v="3"/>
  </r>
  <r>
    <n v="-1"/>
    <n v="1"/>
    <s v="0001 -Florida Power &amp; Light Company"/>
    <n v="0"/>
    <n v="3"/>
    <x v="3"/>
    <n v="1977"/>
    <n v="9"/>
    <n v="2014"/>
    <s v="V1977SV"/>
    <n v="-1"/>
    <s v="Total Tax Classes"/>
    <s v="Total Tax Classes"/>
    <n v="6104920"/>
    <n v="0"/>
    <n v="0"/>
    <n v="6104920"/>
    <n v="0"/>
    <n v="6104920"/>
    <n v="0"/>
    <n v="0"/>
    <n v="6104920"/>
    <n v="6104920"/>
    <n v="0"/>
    <n v="0"/>
    <n v="0"/>
    <n v="0"/>
    <x v="3"/>
  </r>
  <r>
    <n v="-1"/>
    <n v="1"/>
    <s v="0001 -Florida Power &amp; Light Company"/>
    <n v="0"/>
    <n v="3"/>
    <x v="3"/>
    <n v="1978"/>
    <n v="12"/>
    <n v="2014"/>
    <s v="V1978"/>
    <n v="-1"/>
    <s v="Total Tax Classes"/>
    <s v="Total Tax Classes"/>
    <n v="133466138.37"/>
    <n v="0"/>
    <n v="0"/>
    <n v="129570869.56"/>
    <n v="23418.86"/>
    <n v="132265332.11"/>
    <n v="-1008399.54"/>
    <n v="42813.120000000003"/>
    <n v="133467530.75"/>
    <n v="132287562.66"/>
    <n v="42609.05"/>
    <n v="0"/>
    <n v="42813.120000000003"/>
    <n v="0"/>
    <x v="3"/>
  </r>
  <r>
    <n v="-1"/>
    <n v="1"/>
    <s v="0001 -Florida Power &amp; Light Company"/>
    <n v="0"/>
    <n v="3"/>
    <x v="3"/>
    <n v="1978"/>
    <n v="11"/>
    <n v="2014"/>
    <s v="V1978SV"/>
    <n v="-1"/>
    <s v="Total Tax Classes"/>
    <s v="Total Tax Classes"/>
    <n v="22831486"/>
    <n v="0"/>
    <n v="0"/>
    <n v="22831486"/>
    <n v="0"/>
    <n v="22831486"/>
    <n v="0"/>
    <n v="0"/>
    <n v="22831486"/>
    <n v="22831486"/>
    <n v="0"/>
    <n v="0"/>
    <n v="0"/>
    <n v="0"/>
    <x v="3"/>
  </r>
  <r>
    <n v="-1"/>
    <n v="1"/>
    <s v="0001 -Florida Power &amp; Light Company"/>
    <n v="0"/>
    <n v="3"/>
    <x v="3"/>
    <n v="1979"/>
    <n v="13"/>
    <n v="2014"/>
    <s v="V1979"/>
    <n v="-1"/>
    <s v="Total Tax Classes"/>
    <s v="Total Tax Classes"/>
    <n v="193613462.31999999"/>
    <n v="0"/>
    <n v="0"/>
    <n v="188553446.56"/>
    <n v="55780.75"/>
    <n v="181843865.25999999"/>
    <n v="-2752576.6"/>
    <n v="411388.68"/>
    <n v="193615966.78999999"/>
    <n v="181897517.71000001"/>
    <n v="411012.51"/>
    <n v="0"/>
    <n v="411388.68"/>
    <n v="0"/>
    <x v="3"/>
  </r>
  <r>
    <n v="-1"/>
    <n v="1"/>
    <s v="0001 -Florida Power &amp; Light Company"/>
    <n v="0"/>
    <n v="3"/>
    <x v="3"/>
    <n v="1980"/>
    <n v="14"/>
    <n v="2014"/>
    <s v="V1980"/>
    <n v="-1"/>
    <s v="Total Tax Classes"/>
    <s v="Total Tax Classes"/>
    <n v="606212026.64999998"/>
    <n v="0"/>
    <n v="0"/>
    <n v="597274349.64999998"/>
    <n v="29140.58"/>
    <n v="593929834.70000005"/>
    <n v="-8359955.8300000001"/>
    <n v="1553838.05"/>
    <n v="606212026.64999998"/>
    <n v="593958975.27999997"/>
    <n v="1553838.05"/>
    <n v="0"/>
    <n v="1553838.05"/>
    <n v="0"/>
    <x v="3"/>
  </r>
  <r>
    <n v="-1"/>
    <n v="1"/>
    <s v="0001 -Florida Power &amp; Light Company"/>
    <n v="0"/>
    <n v="3"/>
    <x v="3"/>
    <n v="1981"/>
    <n v="15"/>
    <n v="2014"/>
    <s v="V1981"/>
    <n v="-1"/>
    <s v="Total Tax Classes"/>
    <s v="Total Tax Classes"/>
    <n v="423903562.92000002"/>
    <n v="0"/>
    <n v="0"/>
    <n v="414629537.55000001"/>
    <n v="21064.19"/>
    <n v="422785367.72000003"/>
    <n v="-3070149.79"/>
    <n v="406858.31"/>
    <n v="424034968.18000001"/>
    <n v="422803054.61000001"/>
    <n v="278830.34999999998"/>
    <n v="0"/>
    <n v="406858.31"/>
    <n v="0"/>
    <x v="3"/>
  </r>
  <r>
    <n v="-1"/>
    <n v="1"/>
    <s v="0001 -Florida Power &amp; Light Company"/>
    <n v="0"/>
    <n v="3"/>
    <x v="3"/>
    <n v="1982"/>
    <n v="16"/>
    <n v="2014"/>
    <s v="V1982"/>
    <n v="-1"/>
    <s v="Total Tax Classes"/>
    <s v="Total Tax Classes"/>
    <n v="389685185.25"/>
    <n v="0"/>
    <n v="0"/>
    <n v="385500340.48000002"/>
    <n v="375158.81"/>
    <n v="383698600.61000001"/>
    <n v="-6161750.71"/>
    <n v="832567.86"/>
    <n v="390113513.69999999"/>
    <n v="383719453.80000001"/>
    <n v="758545.03"/>
    <n v="0"/>
    <n v="832567.86"/>
    <n v="0"/>
    <x v="3"/>
  </r>
  <r>
    <n v="-1"/>
    <n v="1"/>
    <s v="0001 -Florida Power &amp; Light Company"/>
    <n v="0"/>
    <n v="3"/>
    <x v="3"/>
    <n v="1983"/>
    <n v="17"/>
    <n v="2014"/>
    <s v="V1983"/>
    <n v="-1"/>
    <s v="Total Tax Classes"/>
    <s v="Total Tax Classes"/>
    <n v="1265898452.4200001"/>
    <n v="0"/>
    <n v="0"/>
    <n v="1254643018.54"/>
    <n v="37898.019999999997"/>
    <n v="1264128431.75"/>
    <n v="-6605885.3799999999"/>
    <n v="2524794.17"/>
    <n v="1266899669.6600001"/>
    <n v="1263210826.72"/>
    <n v="2479079.98"/>
    <n v="0"/>
    <n v="2524794.17"/>
    <n v="0"/>
    <x v="3"/>
  </r>
  <r>
    <n v="-1"/>
    <n v="1"/>
    <s v="0001 -Florida Power &amp; Light Company"/>
    <n v="0"/>
    <n v="3"/>
    <x v="3"/>
    <n v="1984"/>
    <n v="18"/>
    <n v="2014"/>
    <s v="V1984"/>
    <n v="-1"/>
    <s v="Total Tax Classes"/>
    <s v="Total Tax Classes"/>
    <n v="494534493.05000001"/>
    <n v="0"/>
    <n v="0"/>
    <n v="489887555.05000001"/>
    <n v="415590.36"/>
    <n v="479067568.25"/>
    <n v="-5307987.6500000004"/>
    <n v="1095890.02"/>
    <n v="494534493.05000001"/>
    <n v="479483158.61000001"/>
    <n v="1095890.02"/>
    <n v="0"/>
    <n v="1095890.02"/>
    <n v="0"/>
    <x v="3"/>
  </r>
  <r>
    <n v="-1"/>
    <n v="1"/>
    <s v="0001 -Florida Power &amp; Light Company"/>
    <n v="0"/>
    <n v="3"/>
    <x v="3"/>
    <n v="1985"/>
    <n v="19"/>
    <n v="2014"/>
    <s v="V1985"/>
    <n v="-1"/>
    <s v="Total Tax Classes"/>
    <s v="Total Tax Classes"/>
    <n v="308872376.26999998"/>
    <n v="0"/>
    <n v="0"/>
    <n v="304624404.23000002"/>
    <n v="169603.05"/>
    <n v="302665017.80000001"/>
    <n v="-4919347.49"/>
    <n v="914488.24"/>
    <n v="308873184.19999999"/>
    <n v="302833940.32999998"/>
    <n v="914360.84"/>
    <n v="0"/>
    <n v="914488.24"/>
    <n v="0"/>
    <x v="3"/>
  </r>
  <r>
    <n v="-1"/>
    <n v="1"/>
    <s v="0001 -Florida Power &amp; Light Company"/>
    <n v="0"/>
    <n v="3"/>
    <x v="3"/>
    <n v="1986"/>
    <n v="20"/>
    <n v="2014"/>
    <s v="V1986"/>
    <n v="-1"/>
    <s v="Total Tax Classes"/>
    <s v="Total Tax Classes"/>
    <n v="523986276.77999997"/>
    <n v="0"/>
    <n v="0"/>
    <n v="517053531.94"/>
    <n v="629777.39"/>
    <n v="508131388.92000002"/>
    <n v="-3747164.8"/>
    <n v="308270.94"/>
    <n v="524702659.10000002"/>
    <n v="508129748.14999998"/>
    <n v="223306.78"/>
    <n v="0"/>
    <n v="308270.94"/>
    <n v="0"/>
    <x v="3"/>
  </r>
  <r>
    <n v="-1"/>
    <n v="1"/>
    <s v="0001 -Florida Power &amp; Light Company"/>
    <n v="0"/>
    <n v="3"/>
    <x v="3"/>
    <n v="1987"/>
    <n v="22"/>
    <n v="2014"/>
    <s v="V1987"/>
    <n v="-1"/>
    <s v="Total Tax Classes"/>
    <s v="Total Tax Classes"/>
    <n v="208225681.12"/>
    <n v="0"/>
    <n v="0"/>
    <n v="9958187.8499999996"/>
    <n v="204715.88"/>
    <n v="206128639.03"/>
    <n v="-4467222.93"/>
    <n v="791642.78"/>
    <n v="210689078.93000001"/>
    <n v="203873635.28999999"/>
    <n v="787964.58"/>
    <n v="0"/>
    <n v="791642.78"/>
    <n v="0"/>
    <x v="3"/>
  </r>
  <r>
    <n v="-1"/>
    <n v="1"/>
    <s v="0001 -Florida Power &amp; Light Company"/>
    <n v="0"/>
    <n v="3"/>
    <x v="3"/>
    <n v="1987"/>
    <n v="21"/>
    <n v="2014"/>
    <s v="V1987A"/>
    <n v="-1"/>
    <s v="Total Tax Classes"/>
    <s v="Total Tax Classes"/>
    <n v="104336891.23"/>
    <n v="0"/>
    <n v="0"/>
    <n v="103749502.23"/>
    <n v="0"/>
    <n v="104500166.45999999"/>
    <n v="-873837.23"/>
    <n v="238482.95"/>
    <n v="104500166.45999999"/>
    <n v="104336891.23"/>
    <n v="238482.95"/>
    <n v="0"/>
    <n v="238482.95"/>
    <n v="0"/>
    <x v="3"/>
  </r>
  <r>
    <n v="-1"/>
    <n v="1"/>
    <s v="0001 -Florida Power &amp; Light Company"/>
    <n v="0"/>
    <n v="3"/>
    <x v="3"/>
    <n v="1988"/>
    <n v="24"/>
    <n v="2014"/>
    <s v="V1988"/>
    <n v="-1"/>
    <s v="Total Tax Classes"/>
    <s v="Total Tax Classes"/>
    <n v="204282587.28"/>
    <n v="0"/>
    <n v="0"/>
    <n v="11676379.119999999"/>
    <n v="270201.17"/>
    <n v="201794549.5"/>
    <n v="-3795970.79"/>
    <n v="369736.61"/>
    <n v="206391154"/>
    <n v="199963669.44999999"/>
    <n v="362251.11"/>
    <n v="0"/>
    <n v="369736.61"/>
    <n v="0"/>
    <x v="3"/>
  </r>
  <r>
    <n v="-1"/>
    <n v="1"/>
    <s v="0001 -Florida Power &amp; Light Company"/>
    <n v="0"/>
    <n v="3"/>
    <x v="3"/>
    <n v="1988"/>
    <n v="23"/>
    <n v="2014"/>
    <s v="V1988A"/>
    <n v="-1"/>
    <s v="Total Tax Classes"/>
    <s v="Total Tax Classes"/>
    <n v="115544858.40000001"/>
    <n v="0"/>
    <n v="0"/>
    <n v="115544858.40000001"/>
    <n v="0"/>
    <n v="117486092.98999999"/>
    <n v="-2007571.92"/>
    <n v="586745.51"/>
    <n v="117486092.98999999"/>
    <n v="115544858.40000001"/>
    <n v="586745.51"/>
    <n v="0"/>
    <n v="586745.51"/>
    <n v="0"/>
    <x v="3"/>
  </r>
  <r>
    <n v="-1"/>
    <n v="1"/>
    <s v="0001 -Florida Power &amp; Light Company"/>
    <n v="0"/>
    <n v="3"/>
    <x v="3"/>
    <n v="1989"/>
    <n v="26"/>
    <n v="2014"/>
    <s v="V1989"/>
    <n v="-1"/>
    <s v="Total Tax Classes"/>
    <s v="Total Tax Classes"/>
    <n v="256032273.38999999"/>
    <n v="0"/>
    <n v="0"/>
    <n v="46065396.640000001"/>
    <n v="935373.7"/>
    <n v="235038993.91999999"/>
    <n v="-3619743.6"/>
    <n v="298974.63"/>
    <n v="258174952.11000001"/>
    <n v="233849801.36000001"/>
    <n v="280862.21000000002"/>
    <n v="0"/>
    <n v="298974.63"/>
    <n v="0"/>
    <x v="3"/>
  </r>
  <r>
    <n v="-1"/>
    <n v="1"/>
    <s v="0001 -Florida Power &amp; Light Company"/>
    <n v="0"/>
    <n v="3"/>
    <x v="3"/>
    <n v="1989"/>
    <n v="25"/>
    <n v="2014"/>
    <s v="V1989A"/>
    <n v="-1"/>
    <s v="Total Tax Classes"/>
    <s v="Total Tax Classes"/>
    <n v="37918164.390000001"/>
    <n v="0"/>
    <n v="0"/>
    <n v="37918164.390000001"/>
    <n v="0"/>
    <n v="37981792.68"/>
    <n v="-63628.29"/>
    <n v="46292.79"/>
    <n v="37981792.68"/>
    <n v="37918164.390000001"/>
    <n v="46292.79"/>
    <n v="0"/>
    <n v="46292.79"/>
    <n v="0"/>
    <x v="3"/>
  </r>
  <r>
    <n v="-1"/>
    <n v="1"/>
    <s v="0001 -Florida Power &amp; Light Company"/>
    <n v="0"/>
    <n v="3"/>
    <x v="3"/>
    <n v="1990"/>
    <n v="28"/>
    <n v="2014"/>
    <s v="V1990"/>
    <n v="-1"/>
    <s v="Total Tax Classes"/>
    <s v="Total Tax Classes"/>
    <n v="282789198.95999998"/>
    <n v="0"/>
    <n v="0"/>
    <n v="27626211.969999999"/>
    <n v="557778.1"/>
    <n v="271335569.50999999"/>
    <n v="-5292237.08"/>
    <n v="852596.54"/>
    <n v="285864198.30000001"/>
    <n v="268887179.81999999"/>
    <n v="783764.99"/>
    <n v="0"/>
    <n v="852596.54"/>
    <n v="0"/>
    <x v="3"/>
  </r>
  <r>
    <n v="-1"/>
    <n v="1"/>
    <s v="0001 -Florida Power &amp; Light Company"/>
    <n v="0"/>
    <n v="3"/>
    <x v="3"/>
    <n v="1990"/>
    <n v="27"/>
    <n v="2014"/>
    <s v="V1990A"/>
    <n v="-1"/>
    <s v="Total Tax Classes"/>
    <s v="Total Tax Classes"/>
    <n v="2402970.21"/>
    <n v="0"/>
    <n v="0"/>
    <n v="2402970.21"/>
    <n v="0"/>
    <n v="2448791.08"/>
    <n v="-45820.87"/>
    <n v="25327.29"/>
    <n v="2448791.08"/>
    <n v="2402970.21"/>
    <n v="25327.29"/>
    <n v="0"/>
    <n v="25327.29"/>
    <n v="0"/>
    <x v="3"/>
  </r>
  <r>
    <n v="-1"/>
    <n v="1"/>
    <s v="0001 -Florida Power &amp; Light Company"/>
    <n v="0"/>
    <n v="3"/>
    <x v="3"/>
    <n v="1991"/>
    <n v="29"/>
    <n v="2014"/>
    <s v="V1991"/>
    <n v="-1"/>
    <s v="Total Tax Classes"/>
    <s v="Total Tax Classes"/>
    <n v="619235673.73000002"/>
    <n v="0"/>
    <n v="0"/>
    <n v="39356956.719999999"/>
    <n v="1102661.6599999999"/>
    <n v="609241661.28999996"/>
    <n v="-6158046.5999999996"/>
    <n v="669745.46"/>
    <n v="623900090.65999997"/>
    <n v="606050771.26999998"/>
    <n v="298880.21999999997"/>
    <n v="0"/>
    <n v="669745.46"/>
    <n v="0"/>
    <x v="3"/>
  </r>
  <r>
    <n v="-1"/>
    <n v="1"/>
    <s v="0001 -Florida Power &amp; Light Company"/>
    <n v="0"/>
    <n v="3"/>
    <x v="3"/>
    <n v="1992"/>
    <n v="30"/>
    <n v="2014"/>
    <s v="V1992"/>
    <n v="-1"/>
    <s v="Total Tax Classes"/>
    <s v="Total Tax Classes"/>
    <n v="302624789.36000001"/>
    <n v="0"/>
    <n v="0"/>
    <n v="12446456.449999999"/>
    <n v="1016720"/>
    <n v="292912623.99000001"/>
    <n v="-32182343.989999998"/>
    <n v="7282695.5999999996"/>
    <n v="306370912.70999998"/>
    <n v="290523263.38"/>
    <n v="6942652.8799999999"/>
    <n v="0"/>
    <n v="7282695.5999999996"/>
    <n v="0"/>
    <x v="3"/>
  </r>
  <r>
    <n v="-1"/>
    <n v="1"/>
    <s v="0001 -Florida Power &amp; Light Company"/>
    <n v="0"/>
    <n v="3"/>
    <x v="3"/>
    <n v="1993"/>
    <n v="31"/>
    <n v="2014"/>
    <s v="V1993"/>
    <n v="-1"/>
    <s v="Total Tax Classes"/>
    <s v="Total Tax Classes"/>
    <n v="1154561844.3"/>
    <n v="0"/>
    <n v="0"/>
    <n v="61933788.850000001"/>
    <n v="506766.61"/>
    <n v="1131832910.8299999"/>
    <n v="-9759653.8599999994"/>
    <n v="1606582.72"/>
    <n v="1158178565.5899999"/>
    <n v="1128853757.75"/>
    <n v="1475781.1"/>
    <n v="0"/>
    <n v="1606582.72"/>
    <n v="0"/>
    <x v="3"/>
  </r>
  <r>
    <n v="-1"/>
    <n v="1"/>
    <s v="0001 -Florida Power &amp; Light Company"/>
    <n v="0"/>
    <n v="3"/>
    <x v="3"/>
    <n v="1994"/>
    <n v="32"/>
    <n v="2014"/>
    <s v="V1994"/>
    <n v="-1"/>
    <s v="Total Tax Classes"/>
    <s v="Total Tax Classes"/>
    <n v="608495209.48000002"/>
    <n v="0"/>
    <n v="0"/>
    <n v="60305706.420000002"/>
    <n v="11724390.550000001"/>
    <n v="579944167.5"/>
    <n v="-17289548.129999999"/>
    <n v="2110250.0099999998"/>
    <n v="612883578.26999998"/>
    <n v="587376865.48000002"/>
    <n v="2013573.78"/>
    <n v="0"/>
    <n v="2110250.0099999998"/>
    <n v="0"/>
    <x v="3"/>
  </r>
  <r>
    <n v="-1"/>
    <n v="1"/>
    <s v="0001 -Florida Power &amp; Light Company"/>
    <n v="0"/>
    <n v="3"/>
    <x v="3"/>
    <n v="1995"/>
    <n v="33"/>
    <n v="2014"/>
    <s v="V1995"/>
    <n v="-1"/>
    <s v="Total Tax Classes"/>
    <s v="Total Tax Classes"/>
    <n v="367984491.95999998"/>
    <n v="0"/>
    <n v="0"/>
    <n v="52203513.219999999"/>
    <n v="11891327.16"/>
    <n v="338258166.49000001"/>
    <n v="-5239559.6500000004"/>
    <n v="638189.59"/>
    <n v="371145605.69"/>
    <n v="347386598.42000002"/>
    <n v="239971.1"/>
    <n v="0"/>
    <n v="638189.59"/>
    <n v="0"/>
    <x v="3"/>
  </r>
  <r>
    <n v="-1"/>
    <n v="1"/>
    <s v="0001 -Florida Power &amp; Light Company"/>
    <n v="0"/>
    <n v="3"/>
    <x v="3"/>
    <n v="1996"/>
    <n v="34"/>
    <n v="2014"/>
    <s v="V1996"/>
    <n v="-1"/>
    <s v="Total Tax Classes"/>
    <s v="Total Tax Classes"/>
    <n v="308855648.60000002"/>
    <n v="0"/>
    <n v="0"/>
    <n v="57340420.920000002"/>
    <n v="10979508.49"/>
    <n v="266885195.31999999"/>
    <n v="-3401439.53"/>
    <n v="427269.53"/>
    <n v="311406751.16000003"/>
    <n v="275620865.54000002"/>
    <n v="120005.27"/>
    <n v="0"/>
    <n v="427269.53"/>
    <n v="0"/>
    <x v="3"/>
  </r>
  <r>
    <n v="-1"/>
    <n v="1"/>
    <s v="0001 -Florida Power &amp; Light Company"/>
    <n v="0"/>
    <n v="3"/>
    <x v="3"/>
    <n v="1997"/>
    <n v="35"/>
    <n v="2014"/>
    <s v="V1997"/>
    <n v="-1"/>
    <s v="Total Tax Classes"/>
    <s v="Total Tax Classes"/>
    <n v="280766104.18000001"/>
    <n v="0"/>
    <n v="0"/>
    <n v="72262581.400000006"/>
    <n v="8042530.4699999997"/>
    <n v="246245791.83000001"/>
    <n v="-4296885.49"/>
    <n v="201051.89"/>
    <n v="283087187.19"/>
    <n v="252303004.38"/>
    <n v="-134713.22"/>
    <n v="0"/>
    <n v="201051.89"/>
    <n v="0"/>
    <x v="3"/>
  </r>
  <r>
    <n v="-1"/>
    <n v="1"/>
    <s v="0001 -Florida Power &amp; Light Company"/>
    <n v="0"/>
    <n v="3"/>
    <x v="3"/>
    <n v="1998"/>
    <n v="59"/>
    <n v="2014"/>
    <s v="V1998"/>
    <n v="-1"/>
    <s v="Total Tax Classes"/>
    <s v="Total Tax Classes"/>
    <n v="302397933.31"/>
    <n v="0"/>
    <n v="0"/>
    <n v="85616526.689999998"/>
    <n v="10341140.93"/>
    <n v="255547983.21000001"/>
    <n v="-3709775.39"/>
    <n v="299454.93"/>
    <n v="305230501.75999999"/>
    <n v="263537527.44999999"/>
    <n v="-181516.84"/>
    <n v="0"/>
    <n v="299454.93"/>
    <n v="0"/>
    <x v="3"/>
  </r>
  <r>
    <n v="-1"/>
    <n v="1"/>
    <s v="0001 -Florida Power &amp; Light Company"/>
    <n v="0"/>
    <n v="3"/>
    <x v="3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3"/>
  </r>
  <r>
    <n v="-1"/>
    <n v="1"/>
    <s v="0001 -Florida Power &amp; Light Company"/>
    <n v="0"/>
    <n v="3"/>
    <x v="3"/>
    <n v="1999"/>
    <n v="60"/>
    <n v="2014"/>
    <s v="V1999"/>
    <n v="-1"/>
    <s v="Total Tax Classes"/>
    <s v="Total Tax Classes"/>
    <n v="311888343.32999998"/>
    <n v="0"/>
    <n v="0"/>
    <n v="68073455.959999993"/>
    <n v="10543513.619999999"/>
    <n v="250371988.40000001"/>
    <n v="-11008537.640000001"/>
    <n v="1625414.72"/>
    <n v="316045756.51999998"/>
    <n v="257718106.58000001"/>
    <n v="665396.96"/>
    <n v="0"/>
    <n v="1625414.72"/>
    <n v="0"/>
    <x v="3"/>
  </r>
  <r>
    <n v="-1"/>
    <n v="1"/>
    <s v="0001 -Florida Power &amp; Light Company"/>
    <n v="0"/>
    <n v="3"/>
    <x v="3"/>
    <n v="2000"/>
    <n v="61"/>
    <n v="2014"/>
    <s v="V2000"/>
    <n v="-1"/>
    <s v="Total Tax Classes"/>
    <s v="Total Tax Classes"/>
    <n v="439460710.44999999"/>
    <n v="0"/>
    <n v="0"/>
    <n v="72475639.260000005"/>
    <n v="15636095.24"/>
    <n v="371932461.36000001"/>
    <n v="-6907864.8300000001"/>
    <n v="1020666.31"/>
    <n v="445263469.36000001"/>
    <n v="382358413.88"/>
    <n v="428050.14"/>
    <n v="0"/>
    <n v="1020666.31"/>
    <n v="0"/>
    <x v="3"/>
  </r>
  <r>
    <n v="-1"/>
    <n v="1"/>
    <s v="0001 -Florida Power &amp; Light Company"/>
    <n v="0"/>
    <n v="3"/>
    <x v="3"/>
    <n v="2001"/>
    <n v="62"/>
    <n v="2014"/>
    <s v="V2001"/>
    <n v="-1"/>
    <s v="Total Tax Classes"/>
    <s v="Total Tax Classes"/>
    <n v="557827181.94000006"/>
    <n v="0"/>
    <n v="0"/>
    <n v="138745334.72"/>
    <n v="23667539.510000002"/>
    <n v="433135059.69999999"/>
    <n v="-5760216.9500000002"/>
    <n v="686232.22"/>
    <n v="562982508.86000001"/>
    <n v="452978644.94"/>
    <n v="-645140.47"/>
    <n v="0"/>
    <n v="686232.22"/>
    <n v="0"/>
    <x v="3"/>
  </r>
  <r>
    <n v="-1"/>
    <n v="1"/>
    <s v="0001 -Florida Power &amp; Light Company"/>
    <n v="0"/>
    <n v="3"/>
    <x v="3"/>
    <n v="2001"/>
    <n v="69"/>
    <n v="2014"/>
    <s v="V2001 Bonus"/>
    <n v="-1"/>
    <s v="Total Tax Classes"/>
    <s v="Total Tax Classes"/>
    <n v="34468039.18"/>
    <n v="0"/>
    <n v="0"/>
    <n v="34630057.43"/>
    <n v="1262270.6499999999"/>
    <n v="28184242.039999999"/>
    <n v="-443112.38"/>
    <n v="33787.65"/>
    <n v="34792075.68"/>
    <n v="29186584.07"/>
    <n v="-30320.23"/>
    <n v="0"/>
    <n v="33787.65"/>
    <n v="0"/>
    <x v="3"/>
  </r>
  <r>
    <n v="-1"/>
    <n v="1"/>
    <s v="0001 -Florida Power &amp; Light Company"/>
    <n v="0"/>
    <n v="3"/>
    <x v="3"/>
    <n v="2002"/>
    <n v="63"/>
    <n v="2014"/>
    <s v="V2002"/>
    <n v="-1"/>
    <s v="Total Tax Classes"/>
    <s v="Total Tax Classes"/>
    <n v="81761072.620000005"/>
    <n v="0"/>
    <n v="0"/>
    <n v="81779040.859999999"/>
    <n v="1823553.61"/>
    <n v="38806389.579999998"/>
    <n v="-108739.87"/>
    <n v="15422.28"/>
    <n v="81869812.489999995"/>
    <n v="40597399.68"/>
    <n v="-60774.1"/>
    <n v="0"/>
    <n v="15422.28"/>
    <n v="0"/>
    <x v="3"/>
  </r>
  <r>
    <n v="-1"/>
    <n v="1"/>
    <s v="0001 -Florida Power &amp; Light Company"/>
    <n v="0"/>
    <n v="3"/>
    <x v="3"/>
    <n v="2002"/>
    <n v="68"/>
    <n v="2014"/>
    <s v="V2002 Bonus"/>
    <n v="-1"/>
    <s v="Total Tax Classes"/>
    <s v="Total Tax Classes"/>
    <n v="17666418.739999998"/>
    <n v="0"/>
    <n v="0"/>
    <n v="17666418.739999998"/>
    <n v="795868.39"/>
    <n v="11057251.07"/>
    <n v="0"/>
    <n v="0"/>
    <n v="17666418.739999998"/>
    <n v="11853119.460000001"/>
    <n v="0"/>
    <n v="0"/>
    <n v="0"/>
    <n v="0"/>
    <x v="3"/>
  </r>
  <r>
    <n v="-1"/>
    <n v="1"/>
    <s v="0001 -Florida Power &amp; Light Company"/>
    <n v="0"/>
    <n v="3"/>
    <x v="3"/>
    <n v="2002"/>
    <n v="80"/>
    <n v="2014"/>
    <s v="V2002 Bonus Q1"/>
    <n v="-1"/>
    <s v="Total Tax Classes"/>
    <s v="Total Tax Classes"/>
    <n v="60989202.100000001"/>
    <n v="0"/>
    <n v="0"/>
    <n v="61308463.43"/>
    <n v="2799535.97"/>
    <n v="41616999.950000003"/>
    <n v="-772808.33"/>
    <n v="79110.42"/>
    <n v="61627724.740000002"/>
    <n v="43975092.380000003"/>
    <n v="-117968.69"/>
    <n v="0"/>
    <n v="79110.42"/>
    <n v="0"/>
    <x v="3"/>
  </r>
  <r>
    <n v="-1"/>
    <n v="1"/>
    <s v="0001 -Florida Power &amp; Light Company"/>
    <n v="0"/>
    <n v="3"/>
    <x v="3"/>
    <n v="2002"/>
    <n v="81"/>
    <n v="2014"/>
    <s v="V2002 Bonus Q2"/>
    <n v="-1"/>
    <s v="Total Tax Classes"/>
    <s v="Total Tax Classes"/>
    <n v="86081734.569999993"/>
    <n v="0"/>
    <n v="0"/>
    <n v="86519599.469999999"/>
    <n v="3655366.12"/>
    <n v="59727943.450000003"/>
    <n v="-1140362.0900000001"/>
    <n v="118866.96"/>
    <n v="86957464.370000005"/>
    <n v="62760001.539999999"/>
    <n v="-133554.81"/>
    <n v="0"/>
    <n v="118866.96"/>
    <n v="0"/>
    <x v="3"/>
  </r>
  <r>
    <n v="-1"/>
    <n v="1"/>
    <s v="0001 -Florida Power &amp; Light Company"/>
    <n v="0"/>
    <n v="3"/>
    <x v="3"/>
    <n v="2002"/>
    <n v="82"/>
    <n v="2014"/>
    <s v="V2002 Bonus Q3"/>
    <n v="-1"/>
    <s v="Total Tax Classes"/>
    <s v="Total Tax Classes"/>
    <n v="69789189.849999994"/>
    <n v="0"/>
    <n v="0"/>
    <n v="70130706.549999997"/>
    <n v="3106509.84"/>
    <n v="46210754.939999998"/>
    <n v="-942271.17"/>
    <n v="104929.65"/>
    <n v="70472223.260000005"/>
    <n v="48846374.890000001"/>
    <n v="-107213.88"/>
    <n v="0"/>
    <n v="104929.65"/>
    <n v="0"/>
    <x v="3"/>
  </r>
  <r>
    <n v="-1"/>
    <n v="1"/>
    <s v="0001 -Florida Power &amp; Light Company"/>
    <n v="0"/>
    <n v="3"/>
    <x v="3"/>
    <n v="2002"/>
    <n v="83"/>
    <n v="2014"/>
    <s v="V2002 Bonus Q4"/>
    <n v="-1"/>
    <s v="Total Tax Classes"/>
    <s v="Total Tax Classes"/>
    <n v="112557763.59"/>
    <n v="0"/>
    <n v="0"/>
    <n v="113042471.11"/>
    <n v="4211489.0999999996"/>
    <n v="79848268.560000002"/>
    <n v="-1292669.3"/>
    <n v="139067.06"/>
    <n v="113527178.62"/>
    <n v="83416895.329999998"/>
    <n v="-187485.66"/>
    <n v="0"/>
    <n v="139067.06"/>
    <n v="0"/>
    <x v="3"/>
  </r>
  <r>
    <n v="-1"/>
    <n v="1"/>
    <s v="0001 -Florida Power &amp; Light Company"/>
    <n v="0"/>
    <n v="3"/>
    <x v="3"/>
    <n v="2002"/>
    <n v="76"/>
    <n v="2014"/>
    <s v="V2002 Q1"/>
    <n v="-1"/>
    <s v="Total Tax Classes"/>
    <s v="Total Tax Classes"/>
    <n v="42373487.969999999"/>
    <n v="0"/>
    <n v="0"/>
    <n v="42601843.119999997"/>
    <n v="1705245.86"/>
    <n v="28352294.77"/>
    <n v="-678342.14"/>
    <n v="160736.85"/>
    <n v="42830198.299999997"/>
    <n v="29752832.27"/>
    <n v="8734.89"/>
    <n v="0"/>
    <n v="160736.85"/>
    <n v="0"/>
    <x v="3"/>
  </r>
  <r>
    <n v="-1"/>
    <n v="1"/>
    <s v="0001 -Florida Power &amp; Light Company"/>
    <n v="0"/>
    <n v="3"/>
    <x v="3"/>
    <n v="2002"/>
    <n v="77"/>
    <n v="2014"/>
    <s v="V2002 Q2"/>
    <n v="-1"/>
    <s v="Total Tax Classes"/>
    <s v="Total Tax Classes"/>
    <n v="413110596.99000001"/>
    <n v="0"/>
    <n v="0"/>
    <n v="413183156.31999999"/>
    <n v="18051345.210000001"/>
    <n v="261835669.93000001"/>
    <n v="-8247223.6600000001"/>
    <n v="35454.76"/>
    <n v="413255715.67000002"/>
    <n v="279790000.25"/>
    <n v="-12649.02"/>
    <n v="0"/>
    <n v="35454.76"/>
    <n v="0"/>
    <x v="3"/>
  </r>
  <r>
    <n v="-1"/>
    <n v="1"/>
    <s v="0001 -Florida Power &amp; Light Company"/>
    <n v="0"/>
    <n v="3"/>
    <x v="3"/>
    <n v="2002"/>
    <n v="78"/>
    <n v="2014"/>
    <s v="V2002 Q3"/>
    <n v="-1"/>
    <s v="Total Tax Classes"/>
    <s v="Total Tax Classes"/>
    <n v="8583409.5800000001"/>
    <n v="0"/>
    <n v="0"/>
    <n v="8616966.2899999991"/>
    <n v="15866.89"/>
    <n v="8188071.3700000001"/>
    <n v="-70715.539999999994"/>
    <n v="18275.759999999998"/>
    <n v="8650522.9900000002"/>
    <n v="8161788.3899999997"/>
    <n v="-6687.76"/>
    <n v="0"/>
    <n v="18275.759999999998"/>
    <n v="0"/>
    <x v="3"/>
  </r>
  <r>
    <n v="-1"/>
    <n v="1"/>
    <s v="0001 -Florida Power &amp; Light Company"/>
    <n v="0"/>
    <n v="3"/>
    <x v="3"/>
    <n v="2002"/>
    <n v="79"/>
    <n v="2014"/>
    <s v="V2002 Q4"/>
    <n v="-1"/>
    <s v="Total Tax Classes"/>
    <s v="Total Tax Classes"/>
    <n v="18201897.600000001"/>
    <n v="0"/>
    <n v="0"/>
    <n v="18306038.649999999"/>
    <n v="725529.15"/>
    <n v="12296114.460000001"/>
    <n v="-272479.78999999998"/>
    <n v="63455.77"/>
    <n v="18410179.710000001"/>
    <n v="12889782.65"/>
    <n v="-12965.38"/>
    <n v="0"/>
    <n v="63455.77"/>
    <n v="0"/>
    <x v="3"/>
  </r>
  <r>
    <n v="-1"/>
    <n v="1"/>
    <s v="0001 -Florida Power &amp; Light Company"/>
    <n v="0"/>
    <n v="3"/>
    <x v="3"/>
    <n v="2003"/>
    <n v="64"/>
    <n v="2014"/>
    <s v="V2003"/>
    <n v="-1"/>
    <s v="Total Tax Classes"/>
    <s v="Total Tax Classes"/>
    <n v="269547037"/>
    <n v="0"/>
    <n v="0"/>
    <n v="128942153.18000001"/>
    <n v="11284404.529999999"/>
    <n v="154451338.36000001"/>
    <n v="-7333473.6200000001"/>
    <n v="394497.11"/>
    <n v="269898235.93000001"/>
    <n v="165549483.43000001"/>
    <n v="229557.62"/>
    <n v="0"/>
    <n v="394497.11"/>
    <n v="0"/>
    <x v="3"/>
  </r>
  <r>
    <n v="-1"/>
    <n v="1"/>
    <s v="0001 -Florida Power &amp; Light Company"/>
    <n v="0"/>
    <n v="3"/>
    <x v="3"/>
    <n v="2003"/>
    <n v="70"/>
    <n v="2014"/>
    <s v="V2003 Bonus-30%"/>
    <n v="-1"/>
    <s v="Total Tax Classes"/>
    <s v="Total Tax Classes"/>
    <n v="333194124.18000001"/>
    <n v="0"/>
    <n v="0"/>
    <n v="334359781.04000002"/>
    <n v="14290771.800000001"/>
    <n v="212994895.27000001"/>
    <n v="-6610200.6200000001"/>
    <n v="1667613.91"/>
    <n v="335525437.87"/>
    <n v="225663704.00999999"/>
    <n v="958263.29"/>
    <n v="0"/>
    <n v="1667613.91"/>
    <n v="0"/>
    <x v="3"/>
  </r>
  <r>
    <n v="-1"/>
    <n v="1"/>
    <s v="0001 -Florida Power &amp; Light Company"/>
    <n v="0"/>
    <n v="3"/>
    <x v="3"/>
    <n v="2003"/>
    <n v="84"/>
    <n v="2014"/>
    <s v="V2003 Bonus-50%"/>
    <n v="-1"/>
    <s v="Total Tax Classes"/>
    <s v="Total Tax Classes"/>
    <n v="128478711.08"/>
    <n v="0"/>
    <n v="0"/>
    <n v="128876890.28"/>
    <n v="5321074.92"/>
    <n v="83710017.890000001"/>
    <n v="-2349034.0499999998"/>
    <n v="690966.04"/>
    <n v="129275069.45"/>
    <n v="88466558.819999993"/>
    <n v="459141.69"/>
    <n v="0"/>
    <n v="690966.04"/>
    <n v="0"/>
    <x v="3"/>
  </r>
  <r>
    <n v="-1"/>
    <n v="1"/>
    <s v="0001 -Florida Power &amp; Light Company"/>
    <n v="0"/>
    <n v="3"/>
    <x v="3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3"/>
  </r>
  <r>
    <n v="-1"/>
    <n v="1"/>
    <s v="0001 -Florida Power &amp; Light Company"/>
    <n v="0"/>
    <n v="3"/>
    <x v="3"/>
    <n v="2004"/>
    <n v="71"/>
    <n v="2014"/>
    <s v="V2004 Bonus-30%"/>
    <n v="-1"/>
    <s v="Total Tax Classes"/>
    <s v="Total Tax Classes"/>
    <n v="2868259.34"/>
    <n v="0"/>
    <n v="0"/>
    <n v="2868259.34"/>
    <n v="139510.04999999999"/>
    <n v="1638970.03"/>
    <n v="0"/>
    <n v="0"/>
    <n v="2868259.34"/>
    <n v="1778480.08"/>
    <n v="0"/>
    <n v="0"/>
    <n v="0"/>
    <n v="0"/>
    <x v="3"/>
  </r>
  <r>
    <n v="-1"/>
    <n v="1"/>
    <s v="0001 -Florida Power &amp; Light Company"/>
    <n v="0"/>
    <n v="3"/>
    <x v="3"/>
    <n v="2004"/>
    <n v="85"/>
    <n v="2014"/>
    <s v="V2004 Bonus-50%"/>
    <n v="-1"/>
    <s v="Total Tax Classes"/>
    <s v="Total Tax Classes"/>
    <n v="154215288.75999999"/>
    <n v="0"/>
    <n v="0"/>
    <n v="154215288.75999999"/>
    <n v="797200.16"/>
    <n v="147190781.37"/>
    <n v="0"/>
    <n v="0"/>
    <n v="154215288.75999999"/>
    <n v="147987981.53"/>
    <n v="0"/>
    <n v="0"/>
    <n v="0"/>
    <n v="0"/>
    <x v="3"/>
  </r>
  <r>
    <n v="-1"/>
    <n v="1"/>
    <s v="0001 -Florida Power &amp; Light Company"/>
    <n v="0"/>
    <n v="3"/>
    <x v="3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3"/>
  </r>
  <r>
    <n v="-1"/>
    <n v="1"/>
    <s v="0001 -Florida Power &amp; Light Company"/>
    <n v="0"/>
    <n v="3"/>
    <x v="3"/>
    <n v="2004"/>
    <n v="96"/>
    <n v="2014"/>
    <s v="V2004 Q1 - 30% Bonus"/>
    <n v="-1"/>
    <s v="Total Tax Classes"/>
    <s v="Total Tax Classes"/>
    <n v="12542920.93"/>
    <n v="0"/>
    <n v="0"/>
    <n v="12613288.23"/>
    <n v="500435.88"/>
    <n v="7492245.2800000003"/>
    <n v="-172650.46"/>
    <n v="18791.419999999998"/>
    <n v="12683655.550000001"/>
    <n v="7907597.6799999997"/>
    <n v="-36859.71"/>
    <n v="0"/>
    <n v="18791.419999999998"/>
    <n v="0"/>
    <x v="3"/>
  </r>
  <r>
    <n v="-1"/>
    <n v="1"/>
    <s v="0001 -Florida Power &amp; Light Company"/>
    <n v="0"/>
    <n v="3"/>
    <x v="3"/>
    <n v="2004"/>
    <n v="100"/>
    <n v="2014"/>
    <s v="V2004 Q1 - 50% Bonus"/>
    <n v="-1"/>
    <s v="Total Tax Classes"/>
    <s v="Total Tax Classes"/>
    <n v="73523541.599999994"/>
    <n v="0"/>
    <n v="0"/>
    <n v="74036768.599999994"/>
    <n v="2891211.39"/>
    <n v="45935712.270000003"/>
    <n v="-1590002.9"/>
    <n v="419653.24"/>
    <n v="74549995.590000004"/>
    <n v="48044572.100000001"/>
    <n v="175550.8"/>
    <n v="0"/>
    <n v="419653.24"/>
    <n v="0"/>
    <x v="3"/>
  </r>
  <r>
    <n v="-1"/>
    <n v="1"/>
    <s v="0001 -Florida Power &amp; Light Company"/>
    <n v="0"/>
    <n v="3"/>
    <x v="3"/>
    <n v="2004"/>
    <n v="93"/>
    <n v="2014"/>
    <s v="V2004 Q2"/>
    <n v="-1"/>
    <s v="Total Tax Classes"/>
    <s v="Total Tax Classes"/>
    <n v="8381289.3899999997"/>
    <n v="0"/>
    <n v="0"/>
    <n v="8437043.4000000004"/>
    <n v="457628.57"/>
    <n v="6055854.2599999998"/>
    <n v="-42037.99"/>
    <n v="79147.360000000001"/>
    <n v="8492797.3900000006"/>
    <n v="6409055.6799999997"/>
    <n v="72066.5"/>
    <n v="0"/>
    <n v="79147.360000000001"/>
    <n v="0"/>
    <x v="3"/>
  </r>
  <r>
    <n v="-1"/>
    <n v="1"/>
    <s v="0001 -Florida Power &amp; Light Company"/>
    <n v="0"/>
    <n v="3"/>
    <x v="3"/>
    <n v="2004"/>
    <n v="97"/>
    <n v="2014"/>
    <s v="V2004 Q2 - 30% Bonus"/>
    <n v="-1"/>
    <s v="Total Tax Classes"/>
    <s v="Total Tax Classes"/>
    <n v="10796939.07"/>
    <n v="0"/>
    <n v="0"/>
    <n v="10839760.15"/>
    <n v="542146.04"/>
    <n v="6277216.9400000004"/>
    <n v="-107718.8"/>
    <n v="16570.060000000001"/>
    <n v="10882581.199999999"/>
    <n v="6769570.4000000004"/>
    <n v="-19279.48"/>
    <n v="0"/>
    <n v="16570.060000000001"/>
    <n v="0"/>
    <x v="3"/>
  </r>
  <r>
    <n v="-1"/>
    <n v="1"/>
    <s v="0001 -Florida Power &amp; Light Company"/>
    <n v="0"/>
    <n v="3"/>
    <x v="3"/>
    <n v="2004"/>
    <n v="101"/>
    <n v="2014"/>
    <s v="V2004 Q2 - 50% Bonus"/>
    <n v="-1"/>
    <s v="Total Tax Classes"/>
    <s v="Total Tax Classes"/>
    <n v="67998004.370000005"/>
    <n v="0"/>
    <n v="0"/>
    <n v="68559334.430000007"/>
    <n v="2960904.19"/>
    <n v="40052867.640000001"/>
    <n v="-1824920.36"/>
    <n v="336326.38"/>
    <n v="69120664.480000004"/>
    <n v="42217455.789999999"/>
    <n v="9982.2999999999993"/>
    <n v="0"/>
    <n v="336326.38"/>
    <n v="0"/>
    <x v="3"/>
  </r>
  <r>
    <n v="-1"/>
    <n v="1"/>
    <s v="0001 -Florida Power &amp; Light Company"/>
    <n v="0"/>
    <n v="3"/>
    <x v="3"/>
    <n v="2004"/>
    <n v="94"/>
    <n v="2014"/>
    <s v="V2004 Q3"/>
    <n v="-1"/>
    <s v="Total Tax Classes"/>
    <s v="Total Tax Classes"/>
    <n v="2393119.15"/>
    <n v="0"/>
    <n v="0"/>
    <n v="2386033.23"/>
    <n v="217710.56"/>
    <n v="2280217.0699999998"/>
    <n v="121294.19"/>
    <n v="11988.46"/>
    <n v="2378947.3199999998"/>
    <n v="2508313.4300000002"/>
    <n v="15774.49"/>
    <n v="0"/>
    <n v="11988.46"/>
    <n v="0"/>
    <x v="3"/>
  </r>
  <r>
    <n v="-1"/>
    <n v="1"/>
    <s v="0001 -Florida Power &amp; Light Company"/>
    <n v="0"/>
    <n v="3"/>
    <x v="3"/>
    <n v="2004"/>
    <n v="98"/>
    <n v="2014"/>
    <s v="V2004 Q3 - 30% Bonus"/>
    <n v="-1"/>
    <s v="Total Tax Classes"/>
    <s v="Total Tax Classes"/>
    <n v="1311299.1599999999"/>
    <n v="0"/>
    <n v="0"/>
    <n v="1344726.96"/>
    <n v="31527.47"/>
    <n v="1062200.58"/>
    <n v="-70575.17"/>
    <n v="8652.7099999999991"/>
    <n v="1378154.75"/>
    <n v="1029883.58"/>
    <n v="5641.6"/>
    <n v="0"/>
    <n v="8652.7099999999991"/>
    <n v="0"/>
    <x v="3"/>
  </r>
  <r>
    <n v="-1"/>
    <n v="1"/>
    <s v="0001 -Florida Power &amp; Light Company"/>
    <n v="0"/>
    <n v="3"/>
    <x v="3"/>
    <n v="2004"/>
    <n v="102"/>
    <n v="2014"/>
    <s v="V2004 Q3 - 50% Bonus"/>
    <n v="-1"/>
    <s v="Total Tax Classes"/>
    <s v="Total Tax Classes"/>
    <n v="56329245.130000003"/>
    <n v="0"/>
    <n v="0"/>
    <n v="56596268.950000003"/>
    <n v="2321116.09"/>
    <n v="33336077.879999999"/>
    <n v="-865578.01"/>
    <n v="234543.52"/>
    <n v="56863292.789999999"/>
    <n v="35314760.530000001"/>
    <n v="42929.31"/>
    <n v="0"/>
    <n v="234543.52"/>
    <n v="0"/>
    <x v="3"/>
  </r>
  <r>
    <n v="-1"/>
    <n v="1"/>
    <s v="0001 -Florida Power &amp; Light Company"/>
    <n v="0"/>
    <n v="3"/>
    <x v="3"/>
    <n v="2004"/>
    <n v="95"/>
    <n v="2014"/>
    <s v="V2004 Q4"/>
    <n v="-1"/>
    <s v="Total Tax Classes"/>
    <s v="Total Tax Classes"/>
    <n v="-36381807.359999999"/>
    <n v="0"/>
    <n v="0"/>
    <n v="-36343607.299999997"/>
    <n v="-1610697.36"/>
    <n v="-16009115.34"/>
    <n v="-107020.49"/>
    <n v="31306.92"/>
    <n v="-36305407.270000003"/>
    <n v="-17700775.420000002"/>
    <n v="35869.54"/>
    <n v="0"/>
    <n v="31306.92"/>
    <n v="0"/>
    <x v="3"/>
  </r>
  <r>
    <n v="-1"/>
    <n v="1"/>
    <s v="0001 -Florida Power &amp; Light Company"/>
    <n v="0"/>
    <n v="3"/>
    <x v="3"/>
    <n v="2004"/>
    <n v="99"/>
    <n v="2014"/>
    <s v="V2004 Q4 - 30% Bonus"/>
    <n v="-1"/>
    <s v="Total Tax Classes"/>
    <s v="Total Tax Classes"/>
    <n v="20007855.59"/>
    <n v="0"/>
    <n v="0"/>
    <n v="20047820.260000002"/>
    <n v="1081726.92"/>
    <n v="12665558.779999999"/>
    <n v="-91614.31"/>
    <n v="32454.91"/>
    <n v="20087784.949999999"/>
    <n v="13699476.42"/>
    <n v="334.82"/>
    <n v="0"/>
    <n v="32454.91"/>
    <n v="0"/>
    <x v="3"/>
  </r>
  <r>
    <n v="-1"/>
    <n v="1"/>
    <s v="0001 -Florida Power &amp; Light Company"/>
    <n v="0"/>
    <n v="3"/>
    <x v="3"/>
    <n v="2004"/>
    <n v="103"/>
    <n v="2014"/>
    <s v="V2004 Q4 - 50% Bonus"/>
    <n v="-1"/>
    <s v="Total Tax Classes"/>
    <s v="Total Tax Classes"/>
    <n v="141246334.31"/>
    <n v="0"/>
    <n v="0"/>
    <n v="141813292.91"/>
    <n v="6081475.3899999997"/>
    <n v="81669394.870000005"/>
    <n v="-2927119.88"/>
    <n v="709291.2"/>
    <n v="142380251.53"/>
    <n v="87037899.709999993"/>
    <n v="288344.53000000003"/>
    <n v="0"/>
    <n v="709291.2"/>
    <n v="0"/>
    <x v="3"/>
  </r>
  <r>
    <n v="-1"/>
    <n v="1"/>
    <s v="0001 -Florida Power &amp; Light Company"/>
    <n v="0"/>
    <n v="3"/>
    <x v="3"/>
    <n v="2005"/>
    <n v="66"/>
    <n v="2014"/>
    <s v="V2005"/>
    <n v="-1"/>
    <s v="Total Tax Classes"/>
    <s v="Total Tax Classes"/>
    <n v="1148016175.5"/>
    <n v="0"/>
    <n v="0"/>
    <n v="694205762.90999997"/>
    <n v="34743756.960000001"/>
    <n v="753006308.25"/>
    <n v="-12229410.369999999"/>
    <n v="1222041.8899999999"/>
    <n v="1157900335.6099999"/>
    <n v="781940212.52999997"/>
    <n v="-2852265.53"/>
    <n v="0"/>
    <n v="1222041.8899999999"/>
    <n v="0"/>
    <x v="3"/>
  </r>
  <r>
    <n v="-1"/>
    <n v="1"/>
    <s v="0001 -Florida Power &amp; Light Company"/>
    <n v="0"/>
    <n v="3"/>
    <x v="3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3"/>
  </r>
  <r>
    <n v="-1"/>
    <n v="1"/>
    <s v="0001 -Florida Power &amp; Light Company"/>
    <n v="0"/>
    <n v="3"/>
    <x v="3"/>
    <n v="2005"/>
    <n v="72"/>
    <n v="2014"/>
    <s v="V2005 Bonus-30%"/>
    <n v="-1"/>
    <s v="Total Tax Classes"/>
    <s v="Total Tax Classes"/>
    <n v="468133931.18000001"/>
    <n v="0"/>
    <n v="0"/>
    <n v="468149693.05000001"/>
    <n v="21006716.09"/>
    <n v="229073703.28"/>
    <n v="-8344379.5899999999"/>
    <n v="2453893.7799999998"/>
    <n v="468165454.93000001"/>
    <n v="250063755.49000001"/>
    <n v="2439033.91"/>
    <n v="0"/>
    <n v="2453893.7799999998"/>
    <n v="0"/>
    <x v="3"/>
  </r>
  <r>
    <n v="-1"/>
    <n v="1"/>
    <s v="0001 -Florida Power &amp; Light Company"/>
    <n v="0"/>
    <n v="3"/>
    <x v="3"/>
    <n v="2005"/>
    <n v="86"/>
    <n v="2014"/>
    <s v="V2005 Bonus-50%"/>
    <n v="-1"/>
    <s v="Total Tax Classes"/>
    <s v="Total Tax Classes"/>
    <n v="37365708.93"/>
    <n v="0"/>
    <n v="0"/>
    <n v="37567922.710000001"/>
    <n v="2010138.49"/>
    <n v="22392756.530000001"/>
    <n v="-413537.88"/>
    <n v="424238.48"/>
    <n v="37770136.490000002"/>
    <n v="24158189.059999999"/>
    <n v="264516.88"/>
    <n v="0"/>
    <n v="424238.48"/>
    <n v="0"/>
    <x v="3"/>
  </r>
  <r>
    <n v="-1"/>
    <n v="1"/>
    <s v="0001 -Florida Power &amp; Light Company"/>
    <n v="0"/>
    <n v="3"/>
    <x v="3"/>
    <n v="2006"/>
    <n v="67"/>
    <n v="2014"/>
    <s v="V2006"/>
    <n v="-1"/>
    <s v="Total Tax Classes"/>
    <s v="Total Tax Classes"/>
    <n v="884677273.25999999"/>
    <n v="0"/>
    <n v="0"/>
    <n v="458540519.27999997"/>
    <n v="37848187.969999999"/>
    <n v="475030377.87"/>
    <n v="-12220388.289999999"/>
    <n v="3389117.67"/>
    <n v="892931217.08000004"/>
    <n v="508074018.92000002"/>
    <n v="-60279.27"/>
    <n v="0"/>
    <n v="3389117.67"/>
    <n v="0"/>
    <x v="3"/>
  </r>
  <r>
    <n v="-1"/>
    <n v="1"/>
    <s v="0001 -Florida Power &amp; Light Company"/>
    <n v="0"/>
    <n v="3"/>
    <x v="3"/>
    <n v="2007"/>
    <n v="74"/>
    <n v="2014"/>
    <s v="V2007"/>
    <n v="-1"/>
    <s v="Total Tax Classes"/>
    <s v="Total Tax Classes"/>
    <n v="1461413366.72"/>
    <n v="0"/>
    <n v="0"/>
    <n v="874007315.80999994"/>
    <n v="66836750.729999997"/>
    <n v="644108244.80999994"/>
    <n v="-45802588.060000002"/>
    <n v="5067251.59"/>
    <n v="1469355270.23"/>
    <n v="706943402.32000005"/>
    <n v="1126941.24"/>
    <n v="0"/>
    <n v="5067251.59"/>
    <n v="0"/>
    <x v="3"/>
  </r>
  <r>
    <n v="-1"/>
    <n v="1"/>
    <s v="0001 -Florida Power &amp; Light Company"/>
    <n v="0"/>
    <n v="3"/>
    <x v="3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3"/>
  </r>
  <r>
    <n v="-1"/>
    <n v="1"/>
    <s v="0001 -Florida Power &amp; Light Company"/>
    <n v="0"/>
    <n v="3"/>
    <x v="3"/>
    <n v="2008"/>
    <n v="239"/>
    <n v="2014"/>
    <s v="V2008 Bonus - 50%"/>
    <n v="-1"/>
    <s v="Total Tax Classes"/>
    <s v="Total Tax Classes"/>
    <n v="16997741.309999999"/>
    <n v="0"/>
    <n v="0"/>
    <n v="16997741.309999999"/>
    <n v="1129410.73"/>
    <n v="9529653.2799999993"/>
    <n v="0"/>
    <n v="0"/>
    <n v="16997741.309999999"/>
    <n v="10659064.01"/>
    <n v="0"/>
    <n v="0"/>
    <n v="0"/>
    <n v="0"/>
    <x v="3"/>
  </r>
  <r>
    <n v="-1"/>
    <n v="1"/>
    <s v="0001 -Florida Power &amp; Light Company"/>
    <n v="0"/>
    <n v="3"/>
    <x v="3"/>
    <n v="2008"/>
    <n v="164"/>
    <n v="2014"/>
    <s v="V2008 Q1"/>
    <n v="-1"/>
    <s v="Total Tax Classes"/>
    <s v="Total Tax Classes"/>
    <n v="316864729.44999999"/>
    <n v="0"/>
    <n v="0"/>
    <n v="317305831.05000001"/>
    <n v="17409462.789999999"/>
    <n v="145228729.33000001"/>
    <n v="-4715175.76"/>
    <n v="972577.41"/>
    <n v="317746932.63"/>
    <n v="162191718.44999999"/>
    <n v="536847.89"/>
    <n v="0"/>
    <n v="972577.41"/>
    <n v="0"/>
    <x v="3"/>
  </r>
  <r>
    <n v="-1"/>
    <n v="1"/>
    <s v="0001 -Florida Power &amp; Light Company"/>
    <n v="0"/>
    <n v="3"/>
    <x v="3"/>
    <n v="2008"/>
    <n v="168"/>
    <n v="2014"/>
    <s v="V2008 Q1 - 50% Bonus"/>
    <n v="-1"/>
    <s v="Total Tax Classes"/>
    <s v="Total Tax Classes"/>
    <n v="13022634.619999999"/>
    <n v="0"/>
    <n v="0"/>
    <n v="13074693.66"/>
    <n v="649484.25"/>
    <n v="6921177.9500000002"/>
    <n v="-339999.94"/>
    <n v="50651.31"/>
    <n v="13126752.689999999"/>
    <n v="7513514.3200000003"/>
    <n v="3681.12"/>
    <n v="0"/>
    <n v="50651.31"/>
    <n v="0"/>
    <x v="3"/>
  </r>
  <r>
    <n v="-1"/>
    <n v="1"/>
    <s v="0001 -Florida Power &amp; Light Company"/>
    <n v="0"/>
    <n v="3"/>
    <x v="3"/>
    <n v="2008"/>
    <n v="165"/>
    <n v="2014"/>
    <s v="V2008 Q2"/>
    <n v="-1"/>
    <s v="Total Tax Classes"/>
    <s v="Total Tax Classes"/>
    <n v="195831254.16999999"/>
    <n v="0"/>
    <n v="0"/>
    <n v="196498569.65000001"/>
    <n v="10761833.550000001"/>
    <n v="83698104.219999999"/>
    <n v="-9949547.4499999993"/>
    <n v="2137142.91"/>
    <n v="197165885.13"/>
    <n v="93906489.609999999"/>
    <n v="1355960.1"/>
    <n v="0"/>
    <n v="2137142.91"/>
    <n v="0"/>
    <x v="3"/>
  </r>
  <r>
    <n v="-1"/>
    <n v="1"/>
    <s v="0001 -Florida Power &amp; Light Company"/>
    <n v="0"/>
    <n v="3"/>
    <x v="3"/>
    <n v="2008"/>
    <n v="169"/>
    <n v="2014"/>
    <s v="V2008 Q2 - 50% Bonus"/>
    <n v="-1"/>
    <s v="Total Tax Classes"/>
    <s v="Total Tax Classes"/>
    <n v="43458156.909999996"/>
    <n v="0"/>
    <n v="0"/>
    <n v="43626392.920000002"/>
    <n v="2203883.34"/>
    <n v="19236316.489999998"/>
    <n v="-1211997.02"/>
    <n v="266959.71999999997"/>
    <n v="43794628.93"/>
    <n v="21284211.210000001"/>
    <n v="86476.33"/>
    <n v="0"/>
    <n v="266959.71999999997"/>
    <n v="0"/>
    <x v="3"/>
  </r>
  <r>
    <n v="-1"/>
    <n v="1"/>
    <s v="0001 -Florida Power &amp; Light Company"/>
    <n v="0"/>
    <n v="3"/>
    <x v="3"/>
    <n v="2008"/>
    <n v="166"/>
    <n v="2014"/>
    <s v="V2008 Q3"/>
    <n v="-1"/>
    <s v="Total Tax Classes"/>
    <s v="Total Tax Classes"/>
    <n v="125435624.33"/>
    <n v="0"/>
    <n v="0"/>
    <n v="125445213.31999999"/>
    <n v="6698925.5800000001"/>
    <n v="52342678.670000002"/>
    <n v="-2842715.81"/>
    <n v="841858.42"/>
    <n v="125454802.27"/>
    <n v="59023767.240000002"/>
    <n v="840517.49"/>
    <n v="0"/>
    <n v="841858.42"/>
    <n v="0"/>
    <x v="3"/>
  </r>
  <r>
    <n v="-1"/>
    <n v="1"/>
    <s v="0001 -Florida Power &amp; Light Company"/>
    <n v="0"/>
    <n v="3"/>
    <x v="3"/>
    <n v="2008"/>
    <n v="170"/>
    <n v="2014"/>
    <s v="V2008 Q3 - 50% Bonus"/>
    <n v="-1"/>
    <s v="Total Tax Classes"/>
    <s v="Total Tax Classes"/>
    <n v="36661397.060000002"/>
    <n v="0"/>
    <n v="0"/>
    <n v="36651505.990000002"/>
    <n v="1929067.31"/>
    <n v="16248305.529999999"/>
    <n v="-605252.14"/>
    <n v="216842.69"/>
    <n v="36641614.920000002"/>
    <n v="18181472.829999998"/>
    <n v="232524.85"/>
    <n v="0"/>
    <n v="216842.69"/>
    <n v="0"/>
    <x v="3"/>
  </r>
  <r>
    <n v="-1"/>
    <n v="1"/>
    <s v="0001 -Florida Power &amp; Light Company"/>
    <n v="0"/>
    <n v="3"/>
    <x v="3"/>
    <n v="2008"/>
    <n v="167"/>
    <n v="2014"/>
    <s v="V2008 Q4"/>
    <n v="-1"/>
    <s v="Total Tax Classes"/>
    <s v="Total Tax Classes"/>
    <n v="95752097.090000004"/>
    <n v="0"/>
    <n v="0"/>
    <n v="96320464.829999998"/>
    <n v="4838380.18"/>
    <n v="41811081.68"/>
    <n v="2964293.49"/>
    <n v="1035492.46"/>
    <n v="96888832.579999998"/>
    <n v="46186639.259999998"/>
    <n v="361579.59"/>
    <n v="0"/>
    <n v="1035492.46"/>
    <n v="0"/>
    <x v="3"/>
  </r>
  <r>
    <n v="-1"/>
    <n v="1"/>
    <s v="0001 -Florida Power &amp; Light Company"/>
    <n v="0"/>
    <n v="3"/>
    <x v="3"/>
    <n v="2008"/>
    <n v="171"/>
    <n v="2014"/>
    <s v="V2008 Q4 - 50% Bonus"/>
    <n v="-1"/>
    <s v="Total Tax Classes"/>
    <s v="Total Tax Classes"/>
    <n v="48206047.100000001"/>
    <n v="0"/>
    <n v="0"/>
    <n v="48477131.329999998"/>
    <n v="2816243.89"/>
    <n v="24410051.5"/>
    <n v="-673857.62"/>
    <n v="471608.79"/>
    <n v="48748215.530000001"/>
    <n v="27027139.739999998"/>
    <n v="128596.01"/>
    <n v="0"/>
    <n v="471608.79"/>
    <n v="0"/>
    <x v="3"/>
  </r>
  <r>
    <n v="-1"/>
    <n v="1"/>
    <s v="0001 -Florida Power &amp; Light Company"/>
    <n v="0"/>
    <n v="3"/>
    <x v="3"/>
    <n v="2009"/>
    <n v="90"/>
    <n v="2014"/>
    <s v="V2009"/>
    <n v="-1"/>
    <s v="Total Tax Classes"/>
    <s v="Total Tax Classes"/>
    <n v="2413301"/>
    <n v="2413301"/>
    <n v="0"/>
    <n v="2292023"/>
    <n v="230381.65"/>
    <n v="0"/>
    <n v="2413301"/>
    <n v="0"/>
    <n v="0"/>
    <n v="351659.66"/>
    <n v="0"/>
    <n v="0"/>
    <n v="0"/>
    <n v="0"/>
    <x v="3"/>
  </r>
  <r>
    <n v="-1"/>
    <n v="1"/>
    <s v="0001 -Florida Power &amp; Light Company"/>
    <n v="0"/>
    <n v="3"/>
    <x v="3"/>
    <n v="2009"/>
    <n v="185"/>
    <n v="2014"/>
    <s v="V2009 Q1"/>
    <n v="-1"/>
    <s v="Total Tax Classes"/>
    <s v="Total Tax Classes"/>
    <n v="45839368.259999998"/>
    <n v="0"/>
    <n v="0"/>
    <n v="46083477.189999998"/>
    <n v="2241062.88"/>
    <n v="25467328.949999999"/>
    <n v="-5712008.0199999996"/>
    <n v="223614.76"/>
    <n v="46327586.090000004"/>
    <n v="27530170.59"/>
    <n v="-86381.83"/>
    <n v="0"/>
    <n v="223614.76"/>
    <n v="0"/>
    <x v="3"/>
  </r>
  <r>
    <n v="-1"/>
    <n v="1"/>
    <s v="0001 -Florida Power &amp; Light Company"/>
    <n v="0"/>
    <n v="3"/>
    <x v="3"/>
    <n v="2009"/>
    <n v="189"/>
    <n v="2014"/>
    <s v="V2009 Q1 - 50% Bonus"/>
    <n v="-1"/>
    <s v="Total Tax Classes"/>
    <s v="Total Tax Classes"/>
    <n v="67687324.099999994"/>
    <n v="0"/>
    <n v="0"/>
    <n v="68129868.260000005"/>
    <n v="3677204.09"/>
    <n v="27242166.16"/>
    <n v="-2874219.34"/>
    <n v="829604.74"/>
    <n v="68572412.409999996"/>
    <n v="30591385.75"/>
    <n v="272500.95"/>
    <n v="0"/>
    <n v="829604.74"/>
    <n v="0"/>
    <x v="3"/>
  </r>
  <r>
    <n v="-1"/>
    <n v="1"/>
    <s v="0001 -Florida Power &amp; Light Company"/>
    <n v="0"/>
    <n v="3"/>
    <x v="3"/>
    <n v="2009"/>
    <n v="186"/>
    <n v="2014"/>
    <s v="V2009 Q2"/>
    <n v="-1"/>
    <s v="Total Tax Classes"/>
    <s v="Total Tax Classes"/>
    <n v="51844918.039999999"/>
    <n v="0"/>
    <n v="0"/>
    <n v="51987160.210000001"/>
    <n v="2753348.71"/>
    <n v="21418713.23"/>
    <n v="-2142700.8199999998"/>
    <n v="15852.56"/>
    <n v="52129402.409999996"/>
    <n v="24073740.780000001"/>
    <n v="-170310.65"/>
    <n v="0"/>
    <n v="15852.56"/>
    <n v="0"/>
    <x v="3"/>
  </r>
  <r>
    <n v="-1"/>
    <n v="1"/>
    <s v="0001 -Florida Power &amp; Light Company"/>
    <n v="0"/>
    <n v="3"/>
    <x v="3"/>
    <n v="2009"/>
    <n v="190"/>
    <n v="2014"/>
    <s v="V2009 Q2 - 50% Bonus"/>
    <n v="-1"/>
    <s v="Total Tax Classes"/>
    <s v="Total Tax Classes"/>
    <n v="88084588.450000003"/>
    <n v="0"/>
    <n v="0"/>
    <n v="116579612.7"/>
    <n v="6227549.3099999996"/>
    <n v="88042506.180000007"/>
    <n v="-59447254.93"/>
    <n v="447698.4"/>
    <n v="145074636.91999999"/>
    <n v="38965525.280000001"/>
    <n v="-1237819.8400000001"/>
    <n v="0"/>
    <n v="447698.4"/>
    <n v="0"/>
    <x v="3"/>
  </r>
  <r>
    <n v="-1"/>
    <n v="1"/>
    <s v="0001 -Florida Power &amp; Light Company"/>
    <n v="0"/>
    <n v="3"/>
    <x v="3"/>
    <n v="2009"/>
    <n v="187"/>
    <n v="2014"/>
    <s v="V2009 Q3"/>
    <n v="-1"/>
    <s v="Total Tax Classes"/>
    <s v="Total Tax Classes"/>
    <n v="264094545.28999999"/>
    <n v="0"/>
    <n v="0"/>
    <n v="264149749.78999999"/>
    <n v="14710619.08"/>
    <n v="82522319.049999997"/>
    <n v="-11588699.51"/>
    <n v="1531588.04"/>
    <n v="264204954.28999999"/>
    <n v="97187708.319999993"/>
    <n v="1466408.85"/>
    <n v="0"/>
    <n v="1531588.04"/>
    <n v="0"/>
    <x v="3"/>
  </r>
  <r>
    <n v="-1"/>
    <n v="1"/>
    <s v="0001 -Florida Power &amp; Light Company"/>
    <n v="0"/>
    <n v="3"/>
    <x v="3"/>
    <n v="2009"/>
    <n v="191"/>
    <n v="2014"/>
    <s v="V2009 Q3 - 50% Bonus"/>
    <n v="-1"/>
    <s v="Total Tax Classes"/>
    <s v="Total Tax Classes"/>
    <n v="248320180.86000001"/>
    <n v="0"/>
    <n v="0"/>
    <n v="250981620.84999999"/>
    <n v="13955487.65"/>
    <n v="81850875.060000002"/>
    <n v="-13538866.16"/>
    <n v="4037827.02"/>
    <n v="253643060.84999999"/>
    <n v="93996709.920000002"/>
    <n v="524599.82999999996"/>
    <n v="0"/>
    <n v="4037827.02"/>
    <n v="0"/>
    <x v="3"/>
  </r>
  <r>
    <n v="-1"/>
    <n v="1"/>
    <s v="0001 -Florida Power &amp; Light Company"/>
    <n v="0"/>
    <n v="3"/>
    <x v="3"/>
    <n v="2009"/>
    <n v="188"/>
    <n v="2014"/>
    <s v="V2009 Q4"/>
    <n v="-1"/>
    <s v="Total Tax Classes"/>
    <s v="Total Tax Classes"/>
    <n v="468630987.75"/>
    <n v="0"/>
    <n v="0"/>
    <n v="480113626.67000002"/>
    <n v="26710353.329999998"/>
    <n v="141174037.38999999"/>
    <n v="-23496748.670000002"/>
    <n v="4479400.33"/>
    <n v="491596265.60000002"/>
    <n v="160917542.24000001"/>
    <n v="-11519029.02"/>
    <n v="0"/>
    <n v="4479400.33"/>
    <n v="0"/>
    <x v="3"/>
  </r>
  <r>
    <n v="-1"/>
    <n v="1"/>
    <s v="0001 -Florida Power &amp; Light Company"/>
    <n v="0"/>
    <n v="3"/>
    <x v="3"/>
    <n v="2009"/>
    <n v="192"/>
    <n v="2014"/>
    <s v="V2009 Q4 - 50% Bonus"/>
    <n v="-1"/>
    <s v="Total Tax Classes"/>
    <s v="Total Tax Classes"/>
    <n v="189717718.44999999"/>
    <n v="0"/>
    <n v="0"/>
    <n v="202944130"/>
    <n v="14704756.5"/>
    <n v="124799539.75"/>
    <n v="-30896356.210000001"/>
    <n v="2463227.71"/>
    <n v="216170541.56999999"/>
    <n v="116413780.23"/>
    <n v="-899079.38"/>
    <n v="0"/>
    <n v="2463227.71"/>
    <n v="0"/>
    <x v="3"/>
  </r>
  <r>
    <n v="-1"/>
    <n v="1"/>
    <s v="0001 -Florida Power &amp; Light Company"/>
    <n v="0"/>
    <n v="3"/>
    <x v="3"/>
    <n v="2010"/>
    <n v="124"/>
    <n v="2014"/>
    <s v="V2010"/>
    <n v="-1"/>
    <s v="Total Tax Classes"/>
    <s v="Total Tax Classes"/>
    <n v="6504496"/>
    <n v="6504496"/>
    <n v="0"/>
    <n v="6037366"/>
    <n v="433331.68"/>
    <n v="0"/>
    <n v="6504496"/>
    <n v="0"/>
    <n v="0"/>
    <n v="900461.67"/>
    <n v="0"/>
    <n v="0"/>
    <n v="0"/>
    <n v="0"/>
    <x v="3"/>
  </r>
  <r>
    <n v="-1"/>
    <n v="1"/>
    <s v="0001 -Florida Power &amp; Light Company"/>
    <n v="0"/>
    <n v="3"/>
    <x v="3"/>
    <n v="2010"/>
    <n v="193"/>
    <n v="2014"/>
    <s v="V2010 Q1"/>
    <n v="-1"/>
    <s v="Total Tax Classes"/>
    <s v="Total Tax Classes"/>
    <n v="35173586.009999998"/>
    <n v="0"/>
    <n v="0"/>
    <n v="35184693.57"/>
    <n v="65515.3"/>
    <n v="32058029.059999999"/>
    <n v="-31683.65"/>
    <n v="3849.97"/>
    <n v="35195801.119999997"/>
    <n v="32118453.199999999"/>
    <n v="-13273.97"/>
    <n v="0"/>
    <n v="3849.97"/>
    <n v="0"/>
    <x v="3"/>
  </r>
  <r>
    <n v="-1"/>
    <n v="1"/>
    <s v="0001 -Florida Power &amp; Light Company"/>
    <n v="0"/>
    <n v="3"/>
    <x v="3"/>
    <n v="2010"/>
    <n v="215"/>
    <n v="2014"/>
    <s v="V2010 Q1 - 50% Bonus"/>
    <n v="-1"/>
    <s v="Total Tax Classes"/>
    <s v="Total Tax Classes"/>
    <n v="53073675.259999998"/>
    <n v="0"/>
    <n v="0"/>
    <n v="53601209.020000003"/>
    <n v="3334807.47"/>
    <n v="18820326.91"/>
    <n v="-1255193.2"/>
    <n v="1305868.43"/>
    <n v="54128742.759999998"/>
    <n v="21769900.850000001"/>
    <n v="636034.46"/>
    <n v="0"/>
    <n v="1305868.43"/>
    <n v="0"/>
    <x v="3"/>
  </r>
  <r>
    <n v="-1"/>
    <n v="1"/>
    <s v="0001 -Florida Power &amp; Light Company"/>
    <n v="0"/>
    <n v="3"/>
    <x v="3"/>
    <n v="2010"/>
    <n v="194"/>
    <n v="2014"/>
    <s v="V2010 Q2"/>
    <n v="-1"/>
    <s v="Total Tax Classes"/>
    <s v="Total Tax Classes"/>
    <n v="20930849.23"/>
    <n v="0"/>
    <n v="0"/>
    <n v="21039006.170000002"/>
    <n v="1116853.82"/>
    <n v="5079674.38"/>
    <n v="-262907.27"/>
    <n v="106028.11"/>
    <n v="21147163.09"/>
    <n v="6120587.5099999998"/>
    <n v="-34345.07"/>
    <n v="0"/>
    <n v="106028.11"/>
    <n v="0"/>
    <x v="3"/>
  </r>
  <r>
    <n v="-1"/>
    <n v="1"/>
    <s v="0001 -Florida Power &amp; Light Company"/>
    <n v="0"/>
    <n v="3"/>
    <x v="3"/>
    <n v="2010"/>
    <n v="216"/>
    <n v="2014"/>
    <s v="V2010 Q2 - 50% Bonus"/>
    <n v="-1"/>
    <s v="Total Tax Classes"/>
    <s v="Total Tax Classes"/>
    <n v="194261243.50999999"/>
    <n v="0"/>
    <n v="0"/>
    <n v="203291628.84"/>
    <n v="15490424.460000001"/>
    <n v="94295111.730000004"/>
    <n v="-18339213.780000001"/>
    <n v="11349066.640000001"/>
    <n v="212322014.19"/>
    <n v="102221890.97"/>
    <n v="851941.15"/>
    <n v="0"/>
    <n v="11349066.640000001"/>
    <n v="0"/>
    <x v="3"/>
  </r>
  <r>
    <n v="-1"/>
    <n v="1"/>
    <s v="0001 -Florida Power &amp; Light Company"/>
    <n v="0"/>
    <n v="3"/>
    <x v="3"/>
    <n v="2010"/>
    <n v="195"/>
    <n v="2014"/>
    <s v="V2010 Q3"/>
    <n v="-1"/>
    <s v="Total Tax Classes"/>
    <s v="Total Tax Classes"/>
    <n v="10257400.960000001"/>
    <n v="0"/>
    <n v="0"/>
    <n v="10276378.050000001"/>
    <n v="489084.92"/>
    <n v="5238820.3600000003"/>
    <n v="-384643.76"/>
    <n v="8496.3700000000008"/>
    <n v="10295355.15"/>
    <n v="5719769.6100000003"/>
    <n v="-21322.13"/>
    <n v="0"/>
    <n v="8496.3700000000008"/>
    <n v="0"/>
    <x v="3"/>
  </r>
  <r>
    <n v="-1"/>
    <n v="1"/>
    <s v="0001 -Florida Power &amp; Light Company"/>
    <n v="0"/>
    <n v="3"/>
    <x v="3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7"/>
    <n v="2014"/>
    <s v="V2010 Q3 - 50% Bonus"/>
    <n v="-1"/>
    <s v="Total Tax Classes"/>
    <s v="Total Tax Classes"/>
    <n v="60945683.840000004"/>
    <n v="0"/>
    <n v="0"/>
    <n v="63556656.289999999"/>
    <n v="4533993.54"/>
    <n v="24143714.16"/>
    <n v="-5610661.3200000003"/>
    <n v="4175450.25"/>
    <n v="66167628.780000001"/>
    <n v="27296807.739999998"/>
    <n v="334405.28999999998"/>
    <n v="0"/>
    <n v="4175450.25"/>
    <n v="0"/>
    <x v="3"/>
  </r>
  <r>
    <n v="-1"/>
    <n v="1"/>
    <s v="0001 -Florida Power &amp; Light Company"/>
    <n v="0"/>
    <n v="3"/>
    <x v="3"/>
    <n v="2010"/>
    <n v="196"/>
    <n v="2014"/>
    <s v="V2010 Q4"/>
    <n v="-1"/>
    <s v="Total Tax Classes"/>
    <s v="Total Tax Classes"/>
    <n v="37077519.939999998"/>
    <n v="0"/>
    <n v="0"/>
    <n v="37190023.060000002"/>
    <n v="1321839.6200000001"/>
    <n v="6142726.0599999996"/>
    <n v="-410219.15"/>
    <n v="201908.03"/>
    <n v="37302526.200000003"/>
    <n v="7410630.3499999996"/>
    <n v="30837.09"/>
    <n v="0"/>
    <n v="201908.03"/>
    <n v="0"/>
    <x v="3"/>
  </r>
  <r>
    <n v="-1"/>
    <n v="1"/>
    <s v="0001 -Florida Power &amp; Light Company"/>
    <n v="0"/>
    <n v="3"/>
    <x v="3"/>
    <n v="2010"/>
    <n v="224"/>
    <n v="2014"/>
    <s v="V2010 Q4 - 100% Bonus"/>
    <n v="-1"/>
    <s v="Total Tax Classes"/>
    <s v="Total Tax Classes"/>
    <n v="0"/>
    <n v="0"/>
    <n v="0"/>
    <n v="0"/>
    <n v="0"/>
    <n v="0"/>
    <n v="0"/>
    <n v="1645751.02"/>
    <n v="0"/>
    <n v="0"/>
    <n v="1645751.02"/>
    <n v="0"/>
    <n v="1645751.02"/>
    <n v="0"/>
    <x v="3"/>
  </r>
  <r>
    <n v="-1"/>
    <n v="1"/>
    <s v="0001 -Florida Power &amp; Light Company"/>
    <n v="0"/>
    <n v="3"/>
    <x v="3"/>
    <n v="2010"/>
    <n v="218"/>
    <n v="2014"/>
    <s v="V2010 Q4 - 50% Bonus"/>
    <n v="-1"/>
    <s v="Total Tax Classes"/>
    <s v="Total Tax Classes"/>
    <n v="205572174.94"/>
    <n v="0"/>
    <n v="0"/>
    <n v="209991158.63"/>
    <n v="20948843.309999999"/>
    <n v="143798409.50999999"/>
    <n v="-9188279.1799999997"/>
    <n v="3716073.51"/>
    <n v="214410142.33000001"/>
    <n v="162535502.84999999"/>
    <n v="-2910143.9"/>
    <n v="0"/>
    <n v="3716073.51"/>
    <n v="0"/>
    <x v="3"/>
  </r>
  <r>
    <n v="-1"/>
    <n v="1"/>
    <s v="0001 -Florida Power &amp; Light Company"/>
    <n v="0"/>
    <n v="3"/>
    <x v="3"/>
    <n v="2011"/>
    <n v="125"/>
    <n v="2014"/>
    <s v="V2011"/>
    <n v="-1"/>
    <s v="Total Tax Classes"/>
    <s v="Total Tax Classes"/>
    <n v="341762509.37"/>
    <n v="4497673"/>
    <n v="0"/>
    <n v="284193178.48000002"/>
    <n v="20686735.629999999"/>
    <n v="90540861.900000006"/>
    <n v="1381858.54"/>
    <n v="656109.52"/>
    <n v="340088629.06"/>
    <n v="110974524.55"/>
    <n v="-1088567.19"/>
    <n v="0"/>
    <n v="656109.52"/>
    <n v="0"/>
    <x v="3"/>
  </r>
  <r>
    <n v="-1"/>
    <n v="1"/>
    <s v="0001 -Florida Power &amp; Light Company"/>
    <n v="0"/>
    <n v="3"/>
    <x v="3"/>
    <n v="2011"/>
    <n v="233"/>
    <n v="2014"/>
    <s v="V2011 - 100% Bonus"/>
    <n v="-1"/>
    <s v="Total Tax Classes"/>
    <s v="Total Tax Classes"/>
    <n v="0"/>
    <n v="0"/>
    <n v="0"/>
    <n v="0"/>
    <n v="0"/>
    <n v="0"/>
    <n v="0"/>
    <n v="7317487.3499999996"/>
    <n v="0"/>
    <n v="0"/>
    <n v="7317487.3499999996"/>
    <n v="0"/>
    <n v="7317487.3499999996"/>
    <n v="0"/>
    <x v="3"/>
  </r>
  <r>
    <n v="-1"/>
    <n v="1"/>
    <s v="0001 -Florida Power &amp; Light Company"/>
    <n v="0"/>
    <n v="3"/>
    <x v="3"/>
    <n v="2011"/>
    <n v="234"/>
    <n v="2014"/>
    <s v="V2011 - 50% Bonus"/>
    <n v="-1"/>
    <s v="Total Tax Classes"/>
    <s v="Total Tax Classes"/>
    <n v="446836687.60000002"/>
    <n v="0"/>
    <n v="0"/>
    <n v="317413231.72000003"/>
    <n v="34304552.82"/>
    <n v="137762913.25999999"/>
    <n v="-17712380.539999999"/>
    <n v="5748508.46"/>
    <n v="460858138.38"/>
    <n v="168965273.38999999"/>
    <n v="-5170749.66"/>
    <n v="0"/>
    <n v="5748508.46"/>
    <n v="0"/>
    <x v="3"/>
  </r>
  <r>
    <n v="-1"/>
    <n v="1"/>
    <s v="0001 -Florida Power &amp; Light Company"/>
    <n v="0"/>
    <n v="3"/>
    <x v="3"/>
    <n v="2012"/>
    <n v="126"/>
    <n v="2014"/>
    <s v="V2012"/>
    <n v="-1"/>
    <s v="Total Tax Classes"/>
    <s v="Total Tax Classes"/>
    <n v="-12821635"/>
    <n v="-12821635"/>
    <n v="0"/>
    <n v="-13268728"/>
    <n v="-988343.27"/>
    <n v="0"/>
    <n v="-12821635"/>
    <n v="0"/>
    <n v="0"/>
    <n v="-541250.27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-1"/>
    <s v="Total Tax Classes"/>
    <s v="Total Tax Classes"/>
    <n v="7520701.2699999996"/>
    <n v="0"/>
    <n v="0"/>
    <n v="7533081.9299999997"/>
    <n v="120363.89"/>
    <n v="220041.31"/>
    <n v="-24761.32"/>
    <n v="3593.33"/>
    <n v="7545462.5899999999"/>
    <n v="338860.85"/>
    <n v="-19623.66"/>
    <n v="0"/>
    <n v="3593.33"/>
    <n v="0"/>
    <x v="3"/>
  </r>
  <r>
    <n v="-1"/>
    <n v="1"/>
    <s v="0001 -Florida Power &amp; Light Company"/>
    <n v="0"/>
    <n v="3"/>
    <x v="3"/>
    <n v="2012"/>
    <n v="248"/>
    <n v="2014"/>
    <s v="V2012 Q1 - 50% Bonus"/>
    <n v="-1"/>
    <s v="Total Tax Classes"/>
    <s v="Total Tax Classes"/>
    <n v="105938151.73"/>
    <n v="0"/>
    <n v="0"/>
    <n v="107205202.68000001"/>
    <n v="12480811.449999999"/>
    <n v="39123560.210000001"/>
    <n v="-2581758.2000000002"/>
    <n v="1313533.73"/>
    <n v="108472253.65000001"/>
    <n v="50980372.380000003"/>
    <n v="-596568.91"/>
    <n v="0"/>
    <n v="1313533.73"/>
    <n v="0"/>
    <x v="3"/>
  </r>
  <r>
    <n v="-1"/>
    <n v="1"/>
    <s v="0001 -Florida Power &amp; Light Company"/>
    <n v="0"/>
    <n v="3"/>
    <x v="3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3"/>
  </r>
  <r>
    <n v="-1"/>
    <n v="1"/>
    <s v="0001 -Florida Power &amp; Light Company"/>
    <n v="0"/>
    <n v="3"/>
    <x v="3"/>
    <n v="2012"/>
    <n v="243"/>
    <n v="2014"/>
    <s v="V2012 Q2 - 100% Bonus"/>
    <n v="-1"/>
    <s v="Total Tax Classes"/>
    <s v="Total Tax Classes"/>
    <n v="0"/>
    <n v="0"/>
    <n v="0"/>
    <n v="0"/>
    <n v="0"/>
    <n v="0"/>
    <n v="0"/>
    <n v="1206776.02"/>
    <n v="0"/>
    <n v="0"/>
    <n v="1206776.02"/>
    <n v="0"/>
    <n v="1206776.02"/>
    <n v="0"/>
    <x v="3"/>
  </r>
  <r>
    <n v="-1"/>
    <n v="1"/>
    <s v="0001 -Florida Power &amp; Light Company"/>
    <n v="0"/>
    <n v="3"/>
    <x v="3"/>
    <n v="2012"/>
    <n v="249"/>
    <n v="2014"/>
    <s v="V2012 Q2 - 50% Bonus"/>
    <n v="-1"/>
    <s v="Total Tax Classes"/>
    <s v="Total Tax Classes"/>
    <n v="420668355.27999997"/>
    <n v="0"/>
    <n v="0"/>
    <n v="423715630.31"/>
    <n v="42518083.409999996"/>
    <n v="97361216.069999993"/>
    <n v="-6277629.96"/>
    <n v="3961259.31"/>
    <n v="426762905.36000001"/>
    <n v="138766427.37"/>
    <n v="-1020418.68"/>
    <n v="0"/>
    <n v="3961259.31"/>
    <n v="0"/>
    <x v="3"/>
  </r>
  <r>
    <n v="-1"/>
    <n v="1"/>
    <s v="0001 -Florida Power &amp; Light Company"/>
    <n v="0"/>
    <n v="3"/>
    <x v="3"/>
    <n v="2012"/>
    <n v="244"/>
    <n v="2014"/>
    <s v="V2012 Q3"/>
    <n v="-1"/>
    <s v="Total Tax Classes"/>
    <s v="Total Tax Classes"/>
    <n v="118928531.90000001"/>
    <n v="0"/>
    <n v="0"/>
    <n v="118930839.8"/>
    <n v="8028552.4000000004"/>
    <n v="12041664.220000001"/>
    <n v="-4615.8"/>
    <n v="674.7"/>
    <n v="118933147.7"/>
    <n v="20069989.789999999"/>
    <n v="-3714.28"/>
    <n v="0"/>
    <n v="674.7"/>
    <n v="0"/>
    <x v="3"/>
  </r>
  <r>
    <n v="-1"/>
    <n v="1"/>
    <s v="0001 -Florida Power &amp; Light Company"/>
    <n v="0"/>
    <n v="3"/>
    <x v="3"/>
    <n v="2012"/>
    <n v="245"/>
    <n v="2014"/>
    <s v="V2012 Q3 - 100% Bonus"/>
    <n v="-1"/>
    <s v="Total Tax Classes"/>
    <s v="Total Tax Classes"/>
    <n v="0"/>
    <n v="0"/>
    <n v="0"/>
    <n v="0"/>
    <n v="0"/>
    <n v="0"/>
    <n v="0"/>
    <n v="2038079.41"/>
    <n v="0"/>
    <n v="0"/>
    <n v="2038079.41"/>
    <n v="0"/>
    <n v="2038079.41"/>
    <n v="0"/>
    <x v="3"/>
  </r>
  <r>
    <n v="-1"/>
    <n v="1"/>
    <s v="0001 -Florida Power &amp; Light Company"/>
    <n v="0"/>
    <n v="3"/>
    <x v="3"/>
    <n v="2012"/>
    <n v="250"/>
    <n v="2014"/>
    <s v="V2012 Q3 - 50% Bonus"/>
    <n v="-1"/>
    <s v="Total Tax Classes"/>
    <s v="Total Tax Classes"/>
    <n v="572771267.95000005"/>
    <n v="0"/>
    <n v="0"/>
    <n v="574792710.26999998"/>
    <n v="57775597.210000001"/>
    <n v="104353209.12"/>
    <n v="-4089930.97"/>
    <n v="4419063.17"/>
    <n v="576814152.59000003"/>
    <n v="161359373.47999999"/>
    <n v="1145611.3700000001"/>
    <n v="0"/>
    <n v="4419063.17"/>
    <n v="0"/>
    <x v="3"/>
  </r>
  <r>
    <n v="-1"/>
    <n v="1"/>
    <s v="0001 -Florida Power &amp; Light Company"/>
    <n v="0"/>
    <n v="3"/>
    <x v="3"/>
    <n v="2012"/>
    <n v="246"/>
    <n v="2014"/>
    <s v="V2012 Q4"/>
    <n v="-1"/>
    <s v="Total Tax Classes"/>
    <s v="Total Tax Classes"/>
    <n v="38839581.159999996"/>
    <n v="0"/>
    <n v="0"/>
    <n v="38846324.770000003"/>
    <n v="2405066.5099999998"/>
    <n v="3654621.71"/>
    <n v="-13487.23"/>
    <n v="1971.52"/>
    <n v="38853068.390000001"/>
    <n v="6059151.5499999998"/>
    <n v="-10979.04"/>
    <n v="0"/>
    <n v="1971.52"/>
    <n v="0"/>
    <x v="3"/>
  </r>
  <r>
    <n v="-1"/>
    <n v="1"/>
    <s v="0001 -Florida Power &amp; Light Company"/>
    <n v="0"/>
    <n v="3"/>
    <x v="3"/>
    <n v="2012"/>
    <n v="247"/>
    <n v="2014"/>
    <s v="V2012 Q4 - 100% Bonus"/>
    <n v="-1"/>
    <s v="Total Tax Classes"/>
    <s v="Total Tax Classes"/>
    <n v="0"/>
    <n v="0"/>
    <n v="0"/>
    <n v="0"/>
    <n v="0"/>
    <n v="0"/>
    <n v="0"/>
    <n v="1020197.48"/>
    <n v="0"/>
    <n v="0"/>
    <n v="1020197.48"/>
    <n v="0"/>
    <n v="1020197.48"/>
    <n v="0"/>
    <x v="3"/>
  </r>
  <r>
    <n v="-1"/>
    <n v="1"/>
    <s v="0001 -Florida Power &amp; Light Company"/>
    <n v="0"/>
    <n v="3"/>
    <x v="3"/>
    <n v="2012"/>
    <n v="251"/>
    <n v="2014"/>
    <s v="V2012 Q4 - 50% Bonus"/>
    <n v="-1"/>
    <s v="Total Tax Classes"/>
    <s v="Total Tax Classes"/>
    <n v="297655131.01999998"/>
    <n v="0"/>
    <n v="0"/>
    <n v="301960156.18000001"/>
    <n v="46849599.609999999"/>
    <n v="78147434.75"/>
    <n v="-8868193.5299999993"/>
    <n v="3616983.68"/>
    <n v="306265181.30000001"/>
    <n v="121799143.05"/>
    <n v="-1795175.32"/>
    <n v="0"/>
    <n v="3616983.68"/>
    <n v="0"/>
    <x v="3"/>
  </r>
  <r>
    <n v="-1"/>
    <n v="1"/>
    <s v="0001 -Florida Power &amp; Light Company"/>
    <n v="0"/>
    <n v="3"/>
    <x v="3"/>
    <n v="2013"/>
    <n v="127"/>
    <n v="2014"/>
    <s v="V2013"/>
    <n v="-1"/>
    <s v="Total Tax Classes"/>
    <s v="Total Tax Classes"/>
    <n v="186419979.53"/>
    <n v="-18938895"/>
    <n v="0"/>
    <n v="179162516.03"/>
    <n v="18182576.48"/>
    <n v="11557513.67"/>
    <n v="-21693018.420000002"/>
    <n v="164854.44"/>
    <n v="208118422.41"/>
    <n v="28789954.57"/>
    <n v="-2313528.7799999998"/>
    <n v="0"/>
    <n v="164854.44"/>
    <n v="0"/>
    <x v="3"/>
  </r>
  <r>
    <n v="-1"/>
    <n v="1"/>
    <s v="0001 -Florida Power &amp; Light Company"/>
    <n v="0"/>
    <n v="3"/>
    <x v="3"/>
    <n v="2013"/>
    <n v="231"/>
    <n v="2014"/>
    <s v="V2013 - 50% Bonus"/>
    <n v="-1"/>
    <s v="Total Tax Classes"/>
    <s v="Total Tax Classes"/>
    <n v="1476657147.4300001"/>
    <n v="0"/>
    <n v="0"/>
    <n v="1392713484.6300001"/>
    <n v="173512877.83000001"/>
    <n v="96865003.980000004"/>
    <n v="-17508569.370000001"/>
    <n v="7483408.0099999998"/>
    <n v="1492934403.6500001"/>
    <n v="269001013.67000002"/>
    <n v="-7416980.0499999998"/>
    <n v="0"/>
    <n v="7483408.0099999998"/>
    <n v="0"/>
    <x v="3"/>
  </r>
  <r>
    <n v="-1"/>
    <n v="1"/>
    <s v="0001 -Florida Power &amp; Light Company"/>
    <n v="0"/>
    <n v="3"/>
    <x v="3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3"/>
  </r>
  <r>
    <n v="-1"/>
    <n v="1"/>
    <s v="0001 -Florida Power &amp; Light Company"/>
    <n v="0"/>
    <n v="3"/>
    <x v="3"/>
    <n v="2014"/>
    <n v="128"/>
    <n v="2014"/>
    <s v="V2014"/>
    <n v="-1"/>
    <s v="Total Tax Classes"/>
    <s v="Total Tax Classes"/>
    <n v="37295217.479999997"/>
    <n v="37295217.479999997"/>
    <n v="0"/>
    <n v="37295217.479999997"/>
    <n v="604623.16"/>
    <n v="0"/>
    <n v="37295217.479999997"/>
    <n v="0"/>
    <n v="0"/>
    <n v="604623.16"/>
    <n v="0"/>
    <n v="0"/>
    <n v="0"/>
    <n v="0"/>
    <x v="3"/>
  </r>
  <r>
    <n v="-1"/>
    <n v="1"/>
    <s v="0001 -Florida Power &amp; Light Company"/>
    <n v="0"/>
    <n v="3"/>
    <x v="3"/>
    <n v="2014"/>
    <n v="363"/>
    <n v="2014"/>
    <s v="V2014 - 50% Bonus"/>
    <n v="-1"/>
    <s v="Total Tax Classes"/>
    <s v="Total Tax Classes"/>
    <n v="1300418646.1199999"/>
    <n v="1300418646.1900001"/>
    <n v="0"/>
    <n v="1300418646.1900001"/>
    <n v="1377826217.9300001"/>
    <n v="0"/>
    <n v="1300418646.1900001"/>
    <n v="0"/>
    <n v="0"/>
    <n v="77407571.849999994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4"/>
    <n v="1969"/>
    <n v="1"/>
    <n v="2014"/>
    <s v="V1969"/>
    <n v="-1"/>
    <s v="Total Tax Classes"/>
    <s v="Total Tax Classes"/>
    <n v="343760046.67000002"/>
    <n v="0"/>
    <n v="0"/>
    <n v="343891564.76999998"/>
    <n v="989012.98"/>
    <n v="333320398.01999998"/>
    <n v="-6822676.8099999996"/>
    <n v="562079.43000000005"/>
    <n v="343950255.06999999"/>
    <n v="334131092.45999998"/>
    <n v="550189.57999999996"/>
    <n v="0"/>
    <n v="562079.43000000005"/>
    <n v="0"/>
    <x v="4"/>
  </r>
  <r>
    <n v="-1"/>
    <n v="1"/>
    <s v="0001 -Florida Power &amp; Light Company"/>
    <n v="0"/>
    <n v="3"/>
    <x v="4"/>
    <n v="1970"/>
    <n v="2"/>
    <n v="2014"/>
    <s v="V1970"/>
    <n v="-1"/>
    <s v="Total Tax Classes"/>
    <s v="Total Tax Classes"/>
    <n v="61254369.859999999"/>
    <n v="0"/>
    <n v="0"/>
    <n v="61260463.32"/>
    <n v="25693.26"/>
    <n v="60671591.700000003"/>
    <n v="-1662873.55"/>
    <n v="90174.65"/>
    <n v="61266556.780000001"/>
    <n v="60686880.189999998"/>
    <n v="88392.5"/>
    <n v="0"/>
    <n v="90174.65"/>
    <n v="0"/>
    <x v="4"/>
  </r>
  <r>
    <n v="-1"/>
    <n v="1"/>
    <s v="0001 -Florida Power &amp; Light Company"/>
    <n v="0"/>
    <n v="3"/>
    <x v="4"/>
    <n v="1971"/>
    <n v="3"/>
    <n v="2014"/>
    <s v="V1971"/>
    <n v="-1"/>
    <s v="Total Tax Classes"/>
    <s v="Total Tax Classes"/>
    <n v="160913025.63999999"/>
    <n v="0"/>
    <n v="0"/>
    <n v="158890088.09"/>
    <n v="74955.69"/>
    <n v="159812099.09"/>
    <n v="-735283.31"/>
    <n v="7427.24"/>
    <n v="160913025.63999999"/>
    <n v="159888143.40000001"/>
    <n v="6338.62"/>
    <n v="0"/>
    <n v="7427.24"/>
    <n v="0"/>
    <x v="4"/>
  </r>
  <r>
    <n v="-1"/>
    <n v="1"/>
    <s v="0001 -Florida Power &amp; Light Company"/>
    <n v="0"/>
    <n v="3"/>
    <x v="4"/>
    <n v="1972"/>
    <n v="4"/>
    <n v="2014"/>
    <s v="V1972"/>
    <n v="-1"/>
    <s v="Total Tax Classes"/>
    <s v="Total Tax Classes"/>
    <n v="254413094.18000001"/>
    <n v="0"/>
    <n v="0"/>
    <n v="159478043.16"/>
    <n v="43693.279999999999"/>
    <n v="252869312.88"/>
    <n v="-2403249.9900000002"/>
    <n v="327484.82"/>
    <n v="254466071.94"/>
    <n v="252869156.38999999"/>
    <n v="318356.82"/>
    <n v="0"/>
    <n v="327484.82"/>
    <n v="0"/>
    <x v="4"/>
  </r>
  <r>
    <n v="-1"/>
    <n v="1"/>
    <s v="0001 -Florida Power &amp; Light Company"/>
    <n v="0"/>
    <n v="3"/>
    <x v="4"/>
    <n v="1973"/>
    <n v="5"/>
    <n v="2014"/>
    <s v="V1973"/>
    <n v="-1"/>
    <s v="Total Tax Classes"/>
    <s v="Total Tax Classes"/>
    <n v="276206161.51999998"/>
    <n v="0"/>
    <n v="0"/>
    <n v="178895783.03999999"/>
    <n v="3557.07"/>
    <n v="268025509.00999999"/>
    <n v="-1269181.4399999999"/>
    <n v="25368.41"/>
    <n v="276206161.51999998"/>
    <n v="268029237.63"/>
    <n v="25196.86"/>
    <n v="0"/>
    <n v="25368.41"/>
    <n v="0"/>
    <x v="4"/>
  </r>
  <r>
    <n v="-1"/>
    <n v="1"/>
    <s v="0001 -Florida Power &amp; Light Company"/>
    <n v="0"/>
    <n v="3"/>
    <x v="4"/>
    <n v="1974"/>
    <n v="6"/>
    <n v="2014"/>
    <s v="V1974"/>
    <n v="-1"/>
    <s v="Total Tax Classes"/>
    <s v="Total Tax Classes"/>
    <n v="246330623.91999999"/>
    <n v="0"/>
    <n v="0"/>
    <n v="243612827.97999999"/>
    <n v="83511.460000000006"/>
    <n v="244152157.69"/>
    <n v="-1451723.38"/>
    <n v="21236.43"/>
    <n v="246332660.53"/>
    <n v="244234037.44999999"/>
    <n v="20831.52"/>
    <n v="0"/>
    <n v="21236.43"/>
    <n v="0"/>
    <x v="4"/>
  </r>
  <r>
    <n v="-1"/>
    <n v="1"/>
    <s v="0001 -Florida Power &amp; Light Company"/>
    <n v="0"/>
    <n v="3"/>
    <x v="4"/>
    <n v="1975"/>
    <n v="7"/>
    <n v="2014"/>
    <s v="V1975"/>
    <n v="-1"/>
    <s v="Total Tax Classes"/>
    <s v="Total Tax Classes"/>
    <n v="146266799.77000001"/>
    <n v="0"/>
    <n v="0"/>
    <n v="142021506.06"/>
    <n v="586975.11"/>
    <n v="133200654.47"/>
    <n v="-1222717.8899999999"/>
    <n v="117196.65"/>
    <n v="146266799.77000001"/>
    <n v="133788262.8"/>
    <n v="116563.43"/>
    <n v="0"/>
    <n v="117196.65"/>
    <n v="0"/>
    <x v="4"/>
  </r>
  <r>
    <n v="-1"/>
    <n v="1"/>
    <s v="0001 -Florida Power &amp; Light Company"/>
    <n v="0"/>
    <n v="3"/>
    <x v="4"/>
    <n v="1976"/>
    <n v="8"/>
    <n v="2014"/>
    <s v="V1976"/>
    <n v="-1"/>
    <s v="Total Tax Classes"/>
    <s v="Total Tax Classes"/>
    <n v="665946628.74000001"/>
    <n v="0"/>
    <n v="0"/>
    <n v="659509602.95000005"/>
    <n v="35384.370000000003"/>
    <n v="660066073.09000003"/>
    <n v="-3443967.03"/>
    <n v="342322.4"/>
    <n v="665946628.74000001"/>
    <n v="660101648.88"/>
    <n v="342130.98"/>
    <n v="0"/>
    <n v="342322.4"/>
    <n v="0"/>
    <x v="4"/>
  </r>
  <r>
    <n v="-1"/>
    <n v="1"/>
    <s v="0001 -Florida Power &amp; Light Company"/>
    <n v="0"/>
    <n v="3"/>
    <x v="4"/>
    <n v="1977"/>
    <n v="10"/>
    <n v="2014"/>
    <s v="V1977"/>
    <n v="-1"/>
    <s v="Total Tax Classes"/>
    <s v="Total Tax Classes"/>
    <n v="309378757.19"/>
    <n v="0"/>
    <n v="0"/>
    <n v="305655526.82999998"/>
    <n v="12330.35"/>
    <n v="308950454.37"/>
    <n v="-44529156.600000001"/>
    <n v="9041107.1699999999"/>
    <n v="309378764.47000003"/>
    <n v="308962777.44"/>
    <n v="9041107.1699999999"/>
    <n v="0"/>
    <n v="9041107.1699999999"/>
    <n v="0"/>
    <x v="4"/>
  </r>
  <r>
    <n v="-1"/>
    <n v="1"/>
    <s v="0001 -Florida Power &amp; Light Company"/>
    <n v="0"/>
    <n v="3"/>
    <x v="4"/>
    <n v="1977"/>
    <n v="9"/>
    <n v="2014"/>
    <s v="V1977SV"/>
    <n v="-1"/>
    <s v="Total Tax Classes"/>
    <s v="Total Tax Classes"/>
    <n v="6104920"/>
    <n v="0"/>
    <n v="0"/>
    <n v="6104920"/>
    <n v="0"/>
    <n v="6104920"/>
    <n v="0"/>
    <n v="0"/>
    <n v="6104920"/>
    <n v="6104920"/>
    <n v="0"/>
    <n v="0"/>
    <n v="0"/>
    <n v="0"/>
    <x v="4"/>
  </r>
  <r>
    <n v="-1"/>
    <n v="1"/>
    <s v="0001 -Florida Power &amp; Light Company"/>
    <n v="0"/>
    <n v="3"/>
    <x v="4"/>
    <n v="1978"/>
    <n v="12"/>
    <n v="2014"/>
    <s v="V1978"/>
    <n v="-1"/>
    <s v="Total Tax Classes"/>
    <s v="Total Tax Classes"/>
    <n v="133466138.37"/>
    <n v="0"/>
    <n v="0"/>
    <n v="129570869.56"/>
    <n v="23418.86"/>
    <n v="132265332.11"/>
    <n v="-1008399.54"/>
    <n v="42813.120000000003"/>
    <n v="133467530.75"/>
    <n v="132287562.66"/>
    <n v="42609.05"/>
    <n v="0"/>
    <n v="42813.120000000003"/>
    <n v="0"/>
    <x v="4"/>
  </r>
  <r>
    <n v="-1"/>
    <n v="1"/>
    <s v="0001 -Florida Power &amp; Light Company"/>
    <n v="0"/>
    <n v="3"/>
    <x v="4"/>
    <n v="1978"/>
    <n v="11"/>
    <n v="2014"/>
    <s v="V1978SV"/>
    <n v="-1"/>
    <s v="Total Tax Classes"/>
    <s v="Total Tax Classes"/>
    <n v="22831486"/>
    <n v="0"/>
    <n v="0"/>
    <n v="22831486"/>
    <n v="0"/>
    <n v="22831486"/>
    <n v="0"/>
    <n v="0"/>
    <n v="22831486"/>
    <n v="22831486"/>
    <n v="0"/>
    <n v="0"/>
    <n v="0"/>
    <n v="0"/>
    <x v="4"/>
  </r>
  <r>
    <n v="-1"/>
    <n v="1"/>
    <s v="0001 -Florida Power &amp; Light Company"/>
    <n v="0"/>
    <n v="3"/>
    <x v="4"/>
    <n v="1979"/>
    <n v="13"/>
    <n v="2014"/>
    <s v="V1979"/>
    <n v="-1"/>
    <s v="Total Tax Classes"/>
    <s v="Total Tax Classes"/>
    <n v="193613462.31999999"/>
    <n v="0"/>
    <n v="0"/>
    <n v="188553446.56"/>
    <n v="55780.75"/>
    <n v="181843865.25999999"/>
    <n v="-2752576.6"/>
    <n v="411388.68"/>
    <n v="193615966.78999999"/>
    <n v="181897517.71000001"/>
    <n v="411012.51"/>
    <n v="0"/>
    <n v="411388.68"/>
    <n v="0"/>
    <x v="4"/>
  </r>
  <r>
    <n v="-1"/>
    <n v="1"/>
    <s v="0001 -Florida Power &amp; Light Company"/>
    <n v="0"/>
    <n v="3"/>
    <x v="4"/>
    <n v="1980"/>
    <n v="14"/>
    <n v="2014"/>
    <s v="V1980"/>
    <n v="-1"/>
    <s v="Total Tax Classes"/>
    <s v="Total Tax Classes"/>
    <n v="606212026.64999998"/>
    <n v="0"/>
    <n v="0"/>
    <n v="597274349.64999998"/>
    <n v="29140.58"/>
    <n v="593929834.70000005"/>
    <n v="-8359955.8300000001"/>
    <n v="1553838.05"/>
    <n v="606212026.64999998"/>
    <n v="593958975.27999997"/>
    <n v="1553838.05"/>
    <n v="0"/>
    <n v="1553838.05"/>
    <n v="0"/>
    <x v="4"/>
  </r>
  <r>
    <n v="-1"/>
    <n v="1"/>
    <s v="0001 -Florida Power &amp; Light Company"/>
    <n v="0"/>
    <n v="3"/>
    <x v="4"/>
    <n v="1981"/>
    <n v="15"/>
    <n v="2014"/>
    <s v="V1981"/>
    <n v="-1"/>
    <s v="Total Tax Classes"/>
    <s v="Total Tax Classes"/>
    <n v="423903562.92000002"/>
    <n v="0"/>
    <n v="0"/>
    <n v="414629537.55000001"/>
    <n v="21064.19"/>
    <n v="422785367.72000003"/>
    <n v="-3070149.79"/>
    <n v="406858.31"/>
    <n v="424034968.18000001"/>
    <n v="422803054.61000001"/>
    <n v="278830.34999999998"/>
    <n v="0"/>
    <n v="406858.31"/>
    <n v="0"/>
    <x v="4"/>
  </r>
  <r>
    <n v="-1"/>
    <n v="1"/>
    <s v="0001 -Florida Power &amp; Light Company"/>
    <n v="0"/>
    <n v="3"/>
    <x v="4"/>
    <n v="1982"/>
    <n v="16"/>
    <n v="2014"/>
    <s v="V1982"/>
    <n v="-1"/>
    <s v="Total Tax Classes"/>
    <s v="Total Tax Classes"/>
    <n v="389685185.25"/>
    <n v="0"/>
    <n v="0"/>
    <n v="385500340.48000002"/>
    <n v="375162.48"/>
    <n v="383698650.80000001"/>
    <n v="-6161750.71"/>
    <n v="832567.86"/>
    <n v="390113513.69999999"/>
    <n v="383719507.66000003"/>
    <n v="758545.03"/>
    <n v="0"/>
    <n v="832567.86"/>
    <n v="0"/>
    <x v="4"/>
  </r>
  <r>
    <n v="-1"/>
    <n v="1"/>
    <s v="0001 -Florida Power &amp; Light Company"/>
    <n v="0"/>
    <n v="3"/>
    <x v="4"/>
    <n v="1983"/>
    <n v="17"/>
    <n v="2014"/>
    <s v="V1983"/>
    <n v="-1"/>
    <s v="Total Tax Classes"/>
    <s v="Total Tax Classes"/>
    <n v="1265898452.4200001"/>
    <n v="0"/>
    <n v="0"/>
    <n v="1254643018.54"/>
    <n v="37898.050000000003"/>
    <n v="1264128433.52"/>
    <n v="-6605885.3799999999"/>
    <n v="2524794.17"/>
    <n v="1266899669.6600001"/>
    <n v="1263210828.52"/>
    <n v="2479079.98"/>
    <n v="0"/>
    <n v="2524794.17"/>
    <n v="0"/>
    <x v="4"/>
  </r>
  <r>
    <n v="-1"/>
    <n v="1"/>
    <s v="0001 -Florida Power &amp; Light Company"/>
    <n v="0"/>
    <n v="3"/>
    <x v="4"/>
    <n v="1984"/>
    <n v="18"/>
    <n v="2014"/>
    <s v="V1984"/>
    <n v="-1"/>
    <s v="Total Tax Classes"/>
    <s v="Total Tax Classes"/>
    <n v="502164139.05000001"/>
    <n v="0"/>
    <n v="0"/>
    <n v="497517201.05000001"/>
    <n v="415600.13"/>
    <n v="486697330.18000001"/>
    <n v="-5421643.8099999996"/>
    <n v="1095890.02"/>
    <n v="502164139.05000001"/>
    <n v="487112930.31"/>
    <n v="1095890.02"/>
    <n v="0"/>
    <n v="1095890.02"/>
    <n v="0"/>
    <x v="4"/>
  </r>
  <r>
    <n v="-1"/>
    <n v="1"/>
    <s v="0001 -Florida Power &amp; Light Company"/>
    <n v="0"/>
    <n v="3"/>
    <x v="4"/>
    <n v="1985"/>
    <n v="19"/>
    <n v="2014"/>
    <s v="V1985"/>
    <n v="-1"/>
    <s v="Total Tax Classes"/>
    <s v="Total Tax Classes"/>
    <n v="319404259.25999999"/>
    <n v="0"/>
    <n v="0"/>
    <n v="315156287.22000003"/>
    <n v="169606.79"/>
    <n v="313196946.67000002"/>
    <n v="-5147667.38"/>
    <n v="914488.24"/>
    <n v="319405067.19"/>
    <n v="313365872.94"/>
    <n v="914360.84"/>
    <n v="0"/>
    <n v="914488.24"/>
    <n v="0"/>
    <x v="4"/>
  </r>
  <r>
    <n v="-1"/>
    <n v="1"/>
    <s v="0001 -Florida Power &amp; Light Company"/>
    <n v="0"/>
    <n v="3"/>
    <x v="4"/>
    <n v="1986"/>
    <n v="20"/>
    <n v="2014"/>
    <s v="V1986"/>
    <n v="-1"/>
    <s v="Total Tax Classes"/>
    <s v="Total Tax Classes"/>
    <n v="528182125.77999997"/>
    <n v="0"/>
    <n v="0"/>
    <n v="521249380.94"/>
    <n v="629778.1"/>
    <n v="512327250.52999997"/>
    <n v="-3816805.49"/>
    <n v="308270.94"/>
    <n v="528898508.10000002"/>
    <n v="512325610.45999998"/>
    <n v="223306.78"/>
    <n v="0"/>
    <n v="308270.94"/>
    <n v="0"/>
    <x v="4"/>
  </r>
  <r>
    <n v="-1"/>
    <n v="1"/>
    <s v="0001 -Florida Power &amp; Light Company"/>
    <n v="0"/>
    <n v="3"/>
    <x v="4"/>
    <n v="1987"/>
    <n v="22"/>
    <n v="2014"/>
    <s v="V1987"/>
    <n v="-1"/>
    <s v="Total Tax Classes"/>
    <s v="Total Tax Classes"/>
    <n v="187106497.38999999"/>
    <n v="0"/>
    <n v="0"/>
    <n v="22398846.690000001"/>
    <n v="3740796.5"/>
    <n v="171061123.03"/>
    <n v="-4097040.46"/>
    <n v="791642.78"/>
    <n v="189245851.97999999"/>
    <n v="172789027.69999999"/>
    <n v="665180.02"/>
    <n v="0"/>
    <n v="791642.78"/>
    <n v="0"/>
    <x v="4"/>
  </r>
  <r>
    <n v="-1"/>
    <n v="1"/>
    <s v="0001 -Florida Power &amp; Light Company"/>
    <n v="0"/>
    <n v="3"/>
    <x v="4"/>
    <n v="1987"/>
    <n v="21"/>
    <n v="2014"/>
    <s v="V1987A"/>
    <n v="-1"/>
    <s v="Total Tax Classes"/>
    <s v="Total Tax Classes"/>
    <n v="104336891.23"/>
    <n v="0"/>
    <n v="0"/>
    <n v="103749659.19"/>
    <n v="3.93"/>
    <n v="104500166.45999999"/>
    <n v="-873837.23"/>
    <n v="238482.95"/>
    <n v="104500166.45999999"/>
    <n v="104336891.23"/>
    <n v="238486.88"/>
    <n v="0"/>
    <n v="238482.95"/>
    <n v="0"/>
    <x v="4"/>
  </r>
  <r>
    <n v="-1"/>
    <n v="1"/>
    <s v="0001 -Florida Power &amp; Light Company"/>
    <n v="0"/>
    <n v="3"/>
    <x v="4"/>
    <n v="1988"/>
    <n v="24"/>
    <n v="2014"/>
    <s v="V1988"/>
    <n v="-1"/>
    <s v="Total Tax Classes"/>
    <s v="Total Tax Classes"/>
    <n v="217092769.03"/>
    <n v="0"/>
    <n v="0"/>
    <n v="33917575.82"/>
    <n v="5434619.96"/>
    <n v="191424691.52000001"/>
    <n v="-4039997.78"/>
    <n v="369736.61"/>
    <n v="219372101.02000001"/>
    <n v="194801159.43000001"/>
    <n v="148556.68"/>
    <n v="0"/>
    <n v="369736.61"/>
    <n v="0"/>
    <x v="4"/>
  </r>
  <r>
    <n v="-1"/>
    <n v="1"/>
    <s v="0001 -Florida Power &amp; Light Company"/>
    <n v="0"/>
    <n v="3"/>
    <x v="4"/>
    <n v="1988"/>
    <n v="23"/>
    <n v="2014"/>
    <s v="V1988A"/>
    <n v="-1"/>
    <s v="Total Tax Classes"/>
    <s v="Total Tax Classes"/>
    <n v="115544858.40000001"/>
    <n v="0"/>
    <n v="0"/>
    <n v="115544858.40000001"/>
    <n v="0"/>
    <n v="117486092.98999999"/>
    <n v="-2007571.92"/>
    <n v="586745.51"/>
    <n v="117486092.98999999"/>
    <n v="115544858.40000001"/>
    <n v="586745.51"/>
    <n v="0"/>
    <n v="586745.51"/>
    <n v="0"/>
    <x v="4"/>
  </r>
  <r>
    <n v="-1"/>
    <n v="1"/>
    <s v="0001 -Florida Power &amp; Light Company"/>
    <n v="0"/>
    <n v="3"/>
    <x v="4"/>
    <n v="1989"/>
    <n v="26"/>
    <n v="2014"/>
    <s v="V1989"/>
    <n v="-1"/>
    <s v="Total Tax Classes"/>
    <s v="Total Tax Classes"/>
    <n v="266914338.43000001"/>
    <n v="0"/>
    <n v="0"/>
    <n v="73855865.359999999"/>
    <n v="6082153.1100000003"/>
    <n v="213650214.16"/>
    <n v="-3812741.84"/>
    <n v="298974.63"/>
    <n v="269205083.57999998"/>
    <n v="217767700.66"/>
    <n v="-27103.91"/>
    <n v="0"/>
    <n v="298974.63"/>
    <n v="0"/>
    <x v="4"/>
  </r>
  <r>
    <n v="-1"/>
    <n v="1"/>
    <s v="0001 -Florida Power &amp; Light Company"/>
    <n v="0"/>
    <n v="3"/>
    <x v="4"/>
    <n v="1989"/>
    <n v="25"/>
    <n v="2014"/>
    <s v="V1989A"/>
    <n v="-1"/>
    <s v="Total Tax Classes"/>
    <s v="Total Tax Classes"/>
    <n v="37918164.390000001"/>
    <n v="0"/>
    <n v="0"/>
    <n v="37918164.390000001"/>
    <n v="0"/>
    <n v="37981792.68"/>
    <n v="-63628.29"/>
    <n v="46292.79"/>
    <n v="37981792.68"/>
    <n v="37918164.390000001"/>
    <n v="46292.79"/>
    <n v="0"/>
    <n v="46292.79"/>
    <n v="0"/>
    <x v="4"/>
  </r>
  <r>
    <n v="-1"/>
    <n v="1"/>
    <s v="0001 -Florida Power &amp; Light Company"/>
    <n v="0"/>
    <n v="3"/>
    <x v="4"/>
    <n v="1990"/>
    <n v="28"/>
    <n v="2014"/>
    <s v="V1990"/>
    <n v="-1"/>
    <s v="Total Tax Classes"/>
    <s v="Total Tax Classes"/>
    <n v="321980013.61000001"/>
    <n v="0"/>
    <n v="0"/>
    <n v="71255495.090000004"/>
    <n v="7312913.5899999999"/>
    <n v="264727837.24000001"/>
    <n v="-5949550.8499999996"/>
    <n v="852596.54"/>
    <n v="325553993.12"/>
    <n v="268957592.51999998"/>
    <n v="361775.35"/>
    <n v="0"/>
    <n v="852596.54"/>
    <n v="0"/>
    <x v="4"/>
  </r>
  <r>
    <n v="-1"/>
    <n v="1"/>
    <s v="0001 -Florida Power &amp; Light Company"/>
    <n v="0"/>
    <n v="3"/>
    <x v="4"/>
    <n v="1990"/>
    <n v="27"/>
    <n v="2014"/>
    <s v="V1990A"/>
    <n v="-1"/>
    <s v="Total Tax Classes"/>
    <s v="Total Tax Classes"/>
    <n v="2402970.21"/>
    <n v="0"/>
    <n v="0"/>
    <n v="2402970.21"/>
    <n v="0"/>
    <n v="2448791.08"/>
    <n v="-45820.87"/>
    <n v="25327.29"/>
    <n v="2448791.08"/>
    <n v="2402970.21"/>
    <n v="25327.29"/>
    <n v="0"/>
    <n v="25327.29"/>
    <n v="0"/>
    <x v="4"/>
  </r>
  <r>
    <n v="-1"/>
    <n v="1"/>
    <s v="0001 -Florida Power &amp; Light Company"/>
    <n v="0"/>
    <n v="3"/>
    <x v="4"/>
    <n v="1991"/>
    <n v="29"/>
    <n v="2014"/>
    <s v="V1991"/>
    <n v="-1"/>
    <s v="Total Tax Classes"/>
    <s v="Total Tax Classes"/>
    <n v="644575773.04999995"/>
    <n v="0"/>
    <n v="0"/>
    <n v="108494231.63"/>
    <n v="11403484.529999999"/>
    <n v="562634479.51999998"/>
    <n v="-6575711.4699999997"/>
    <n v="669745.46"/>
    <n v="649596317.64999998"/>
    <n v="570248221.10000002"/>
    <n v="-561056.18000000005"/>
    <n v="0"/>
    <n v="669745.46"/>
    <n v="0"/>
    <x v="4"/>
  </r>
  <r>
    <n v="-1"/>
    <n v="1"/>
    <s v="0001 -Florida Power &amp; Light Company"/>
    <n v="0"/>
    <n v="3"/>
    <x v="4"/>
    <n v="1992"/>
    <n v="30"/>
    <n v="2014"/>
    <s v="V1992"/>
    <n v="-1"/>
    <s v="Total Tax Classes"/>
    <s v="Total Tax Classes"/>
    <n v="320007673.62"/>
    <n v="0"/>
    <n v="0"/>
    <n v="77439943.420000002"/>
    <n v="8929705.3499999996"/>
    <n v="240650310.58000001"/>
    <n v="-32481962.48"/>
    <n v="7282695.5999999996"/>
    <n v="323996096.44"/>
    <n v="246600801.69"/>
    <n v="6273487"/>
    <n v="0"/>
    <n v="7282695.5999999996"/>
    <n v="0"/>
    <x v="4"/>
  </r>
  <r>
    <n v="-1"/>
    <n v="1"/>
    <s v="0001 -Florida Power &amp; Light Company"/>
    <n v="0"/>
    <n v="3"/>
    <x v="4"/>
    <n v="1993"/>
    <n v="31"/>
    <n v="2014"/>
    <s v="V1993"/>
    <n v="-1"/>
    <s v="Total Tax Classes"/>
    <s v="Total Tax Classes"/>
    <n v="1171363161.3499999"/>
    <n v="0"/>
    <n v="0"/>
    <n v="327035752.99000001"/>
    <n v="33856789.93"/>
    <n v="885030951.09000003"/>
    <n v="-9982215.6899999995"/>
    <n v="1606582.72"/>
    <n v="1175147929.6800001"/>
    <n v="915899472.30999994"/>
    <n v="810083.1"/>
    <n v="0"/>
    <n v="1606582.72"/>
    <n v="0"/>
    <x v="4"/>
  </r>
  <r>
    <n v="-1"/>
    <n v="1"/>
    <s v="0001 -Florida Power &amp; Light Company"/>
    <n v="0"/>
    <n v="3"/>
    <x v="4"/>
    <n v="1994"/>
    <n v="32"/>
    <n v="2014"/>
    <s v="V1994"/>
    <n v="-1"/>
    <s v="Total Tax Classes"/>
    <s v="Total Tax Classes"/>
    <n v="621470508.59000003"/>
    <n v="0"/>
    <n v="0"/>
    <n v="201516775.46000001"/>
    <n v="17692801.699999999"/>
    <n v="453058319.63"/>
    <n v="-17480205.120000001"/>
    <n v="2110250.0099999998"/>
    <n v="626021956.78999996"/>
    <n v="467152165.51999998"/>
    <n v="1157757.6599999999"/>
    <n v="0"/>
    <n v="2110250.0099999998"/>
    <n v="0"/>
    <x v="4"/>
  </r>
  <r>
    <n v="-1"/>
    <n v="1"/>
    <s v="0001 -Florida Power &amp; Light Company"/>
    <n v="0"/>
    <n v="3"/>
    <x v="4"/>
    <n v="1995"/>
    <n v="33"/>
    <n v="2014"/>
    <s v="V1995"/>
    <n v="-1"/>
    <s v="Total Tax Classes"/>
    <s v="Total Tax Classes"/>
    <n v="378002560.70999998"/>
    <n v="0"/>
    <n v="0"/>
    <n v="125293825.23"/>
    <n v="10340062.15"/>
    <n v="274829109.88999999"/>
    <n v="-5407653.3899999997"/>
    <n v="638189.59"/>
    <n v="381307109.66000003"/>
    <n v="282947416.69999999"/>
    <n v="-444604.03"/>
    <n v="0"/>
    <n v="638189.59"/>
    <n v="0"/>
    <x v="4"/>
  </r>
  <r>
    <n v="-1"/>
    <n v="1"/>
    <s v="0001 -Florida Power &amp; Light Company"/>
    <n v="0"/>
    <n v="3"/>
    <x v="4"/>
    <n v="1996"/>
    <n v="34"/>
    <n v="2014"/>
    <s v="V1996"/>
    <n v="-1"/>
    <s v="Total Tax Classes"/>
    <s v="Total Tax Classes"/>
    <n v="317771202.04000002"/>
    <n v="0"/>
    <n v="0"/>
    <n v="124509591.70999999"/>
    <n v="9121834.3699999992"/>
    <n v="208284907.25999999"/>
    <n v="-3511254.7"/>
    <n v="427269.53"/>
    <n v="320410639.11000001"/>
    <n v="215650847.78999999"/>
    <n v="-456273.63"/>
    <n v="0"/>
    <n v="427269.53"/>
    <n v="0"/>
    <x v="4"/>
  </r>
  <r>
    <n v="-1"/>
    <n v="1"/>
    <s v="0001 -Florida Power &amp; Light Company"/>
    <n v="0"/>
    <n v="3"/>
    <x v="4"/>
    <n v="1997"/>
    <n v="35"/>
    <n v="2014"/>
    <s v="V1997"/>
    <n v="-1"/>
    <s v="Total Tax Classes"/>
    <s v="Total Tax Classes"/>
    <n v="288450619.88999999"/>
    <n v="0"/>
    <n v="0"/>
    <n v="74027790.769999996"/>
    <n v="10860206.619999999"/>
    <n v="247920827.53"/>
    <n v="-4408729.03"/>
    <n v="201051.89"/>
    <n v="290863301.05000001"/>
    <n v="256710529.52000001"/>
    <n v="-141124.62"/>
    <n v="0"/>
    <n v="201051.89"/>
    <n v="0"/>
    <x v="4"/>
  </r>
  <r>
    <n v="-1"/>
    <n v="1"/>
    <s v="0001 -Florida Power &amp; Light Company"/>
    <n v="0"/>
    <n v="3"/>
    <x v="4"/>
    <n v="1998"/>
    <n v="59"/>
    <n v="2014"/>
    <s v="V1998"/>
    <n v="-1"/>
    <s v="Total Tax Classes"/>
    <s v="Total Tax Classes"/>
    <n v="310206132.31999999"/>
    <n v="0"/>
    <n v="0"/>
    <n v="138532380.88999999"/>
    <n v="8697371.0500000007"/>
    <n v="199132873.78999999"/>
    <n v="-3832561.33"/>
    <n v="299454.93"/>
    <n v="313143120.69"/>
    <n v="206061616.44"/>
    <n v="-868905.02"/>
    <n v="0"/>
    <n v="299454.93"/>
    <n v="0"/>
    <x v="4"/>
  </r>
  <r>
    <n v="-1"/>
    <n v="1"/>
    <s v="0001 -Florida Power &amp; Light Company"/>
    <n v="0"/>
    <n v="3"/>
    <x v="4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4"/>
  </r>
  <r>
    <n v="-1"/>
    <n v="1"/>
    <s v="0001 -Florida Power &amp; Light Company"/>
    <n v="0"/>
    <n v="3"/>
    <x v="4"/>
    <n v="1999"/>
    <n v="60"/>
    <n v="2014"/>
    <s v="V1999"/>
    <n v="-1"/>
    <s v="Total Tax Classes"/>
    <s v="Total Tax Classes"/>
    <n v="317397259.12"/>
    <n v="0"/>
    <n v="0"/>
    <n v="102044180.11"/>
    <n v="10791171.09"/>
    <n v="254589737.06"/>
    <n v="-11103425.289999999"/>
    <n v="1625414.72"/>
    <n v="321635549.20999998"/>
    <n v="262120684.34999999"/>
    <n v="647348.43000000005"/>
    <n v="0"/>
    <n v="1625414.72"/>
    <n v="0"/>
    <x v="4"/>
  </r>
  <r>
    <n v="-1"/>
    <n v="1"/>
    <s v="0001 -Florida Power &amp; Light Company"/>
    <n v="0"/>
    <n v="3"/>
    <x v="4"/>
    <n v="2000"/>
    <n v="61"/>
    <n v="2014"/>
    <s v="V2000"/>
    <n v="-1"/>
    <s v="Total Tax Classes"/>
    <s v="Total Tax Classes"/>
    <n v="447082840.31999999"/>
    <n v="0"/>
    <n v="0"/>
    <n v="123593230.36"/>
    <n v="15984116.140000001"/>
    <n v="377431781.52999997"/>
    <n v="-6996544.4000000004"/>
    <n v="1020666.31"/>
    <n v="452949216.94999999"/>
    <n v="388158611.25"/>
    <n v="411576.1"/>
    <n v="0"/>
    <n v="1020666.31"/>
    <n v="0"/>
    <x v="4"/>
  </r>
  <r>
    <n v="-1"/>
    <n v="1"/>
    <s v="0001 -Florida Power &amp; Light Company"/>
    <n v="0"/>
    <n v="3"/>
    <x v="4"/>
    <n v="2001"/>
    <n v="62"/>
    <n v="2014"/>
    <s v="V2001"/>
    <n v="-1"/>
    <s v="Total Tax Classes"/>
    <s v="Total Tax Classes"/>
    <n v="565058791.46000004"/>
    <n v="0"/>
    <n v="0"/>
    <n v="203765087.80000001"/>
    <n v="23992213.329999998"/>
    <n v="438003883.32999998"/>
    <n v="-5861000.2300000004"/>
    <n v="686232.22"/>
    <n v="570300919.13999999"/>
    <n v="458112458.56999999"/>
    <n v="-672257.4"/>
    <n v="0"/>
    <n v="686232.22"/>
    <n v="0"/>
    <x v="4"/>
  </r>
  <r>
    <n v="-1"/>
    <n v="1"/>
    <s v="0001 -Florida Power &amp; Light Company"/>
    <n v="0"/>
    <n v="3"/>
    <x v="4"/>
    <n v="2001"/>
    <n v="69"/>
    <n v="2014"/>
    <s v="V2001 Bonus"/>
    <n v="-1"/>
    <s v="Total Tax Classes"/>
    <s v="Total Tax Classes"/>
    <n v="35067046.619999997"/>
    <n v="0"/>
    <n v="0"/>
    <n v="35233283.520000003"/>
    <n v="1289180.56"/>
    <n v="28588436.210000001"/>
    <n v="-452628.62"/>
    <n v="33787.65"/>
    <n v="35399520.439999998"/>
    <n v="29611885.800000001"/>
    <n v="-32955.199999999997"/>
    <n v="0"/>
    <n v="33787.65"/>
    <n v="0"/>
    <x v="4"/>
  </r>
  <r>
    <n v="-1"/>
    <n v="1"/>
    <s v="0001 -Florida Power &amp; Light Company"/>
    <n v="0"/>
    <n v="3"/>
    <x v="4"/>
    <n v="2002"/>
    <n v="63"/>
    <n v="2014"/>
    <s v="V2002"/>
    <n v="-1"/>
    <s v="Total Tax Classes"/>
    <s v="Total Tax Classes"/>
    <n v="81761072.620000005"/>
    <n v="0"/>
    <n v="0"/>
    <n v="81779040.859999999"/>
    <n v="1823553.61"/>
    <n v="38806389.579999998"/>
    <n v="-108739.87"/>
    <n v="15422.28"/>
    <n v="81869812.489999995"/>
    <n v="40597399.68"/>
    <n v="-60774.1"/>
    <n v="0"/>
    <n v="15422.28"/>
    <n v="0"/>
    <x v="4"/>
  </r>
  <r>
    <n v="-1"/>
    <n v="1"/>
    <s v="0001 -Florida Power &amp; Light Company"/>
    <n v="0"/>
    <n v="3"/>
    <x v="4"/>
    <n v="2002"/>
    <n v="68"/>
    <n v="2014"/>
    <s v="V2002 Bonus"/>
    <n v="-1"/>
    <s v="Total Tax Classes"/>
    <s v="Total Tax Classes"/>
    <n v="17666418.739999998"/>
    <n v="0"/>
    <n v="0"/>
    <n v="17666418.739999998"/>
    <n v="795868.39"/>
    <n v="11057251.07"/>
    <n v="0"/>
    <n v="0"/>
    <n v="17666418.739999998"/>
    <n v="11853119.460000001"/>
    <n v="0"/>
    <n v="0"/>
    <n v="0"/>
    <n v="0"/>
    <x v="4"/>
  </r>
  <r>
    <n v="-1"/>
    <n v="1"/>
    <s v="0001 -Florida Power &amp; Light Company"/>
    <n v="0"/>
    <n v="3"/>
    <x v="4"/>
    <n v="2002"/>
    <n v="80"/>
    <n v="2014"/>
    <s v="V2002 Bonus Q1"/>
    <n v="-1"/>
    <s v="Total Tax Classes"/>
    <s v="Total Tax Classes"/>
    <n v="62213005.899999999"/>
    <n v="0"/>
    <n v="0"/>
    <n v="62539111.979999997"/>
    <n v="2854410.59"/>
    <n v="42406103.770000003"/>
    <n v="-788224.78"/>
    <n v="79110.42"/>
    <n v="62865218.049999997"/>
    <n v="44810036.340000004"/>
    <n v="-122623.72"/>
    <n v="0"/>
    <n v="79110.42"/>
    <n v="0"/>
    <x v="4"/>
  </r>
  <r>
    <n v="-1"/>
    <n v="1"/>
    <s v="0001 -Florida Power &amp; Light Company"/>
    <n v="0"/>
    <n v="3"/>
    <x v="4"/>
    <n v="2002"/>
    <n v="81"/>
    <n v="2014"/>
    <s v="V2002 Bonus Q2"/>
    <n v="-1"/>
    <s v="Total Tax Classes"/>
    <s v="Total Tax Classes"/>
    <n v="87557746.390000001"/>
    <n v="0"/>
    <n v="0"/>
    <n v="88003769.909999996"/>
    <n v="3721604.66"/>
    <n v="60662518.939999998"/>
    <n v="-1158816.52"/>
    <n v="118866.96"/>
    <n v="88449793.409999996"/>
    <n v="63750232.759999998"/>
    <n v="-139289.23000000001"/>
    <n v="0"/>
    <n v="118866.96"/>
    <n v="0"/>
    <x v="4"/>
  </r>
  <r>
    <n v="-1"/>
    <n v="1"/>
    <s v="0001 -Florida Power &amp; Light Company"/>
    <n v="0"/>
    <n v="3"/>
    <x v="4"/>
    <n v="2002"/>
    <n v="82"/>
    <n v="2014"/>
    <s v="V2002 Bonus Q3"/>
    <n v="-1"/>
    <s v="Total Tax Classes"/>
    <s v="Total Tax Classes"/>
    <n v="71026224.230000004"/>
    <n v="0"/>
    <n v="0"/>
    <n v="71374541.75"/>
    <n v="3161997.32"/>
    <n v="46980242.920000002"/>
    <n v="-957684.72"/>
    <n v="104929.65"/>
    <n v="71722859.280000001"/>
    <n v="49662678.219999999"/>
    <n v="-112143.37"/>
    <n v="0"/>
    <n v="104929.65"/>
    <n v="0"/>
    <x v="4"/>
  </r>
  <r>
    <n v="-1"/>
    <n v="1"/>
    <s v="0001 -Florida Power &amp; Light Company"/>
    <n v="0"/>
    <n v="3"/>
    <x v="4"/>
    <n v="2002"/>
    <n v="83"/>
    <n v="2014"/>
    <s v="V2002 Bonus Q4"/>
    <n v="-1"/>
    <s v="Total Tax Classes"/>
    <s v="Total Tax Classes"/>
    <n v="114202122.2"/>
    <n v="0"/>
    <n v="0"/>
    <n v="114695871.3"/>
    <n v="4285197.68"/>
    <n v="80852928.040000007"/>
    <n v="-1313160.19"/>
    <n v="139067.06"/>
    <n v="115189620.41"/>
    <n v="84483932.180000007"/>
    <n v="-194237.63"/>
    <n v="0"/>
    <n v="139067.06"/>
    <n v="0"/>
    <x v="4"/>
  </r>
  <r>
    <n v="-1"/>
    <n v="1"/>
    <s v="0001 -Florida Power &amp; Light Company"/>
    <n v="0"/>
    <n v="3"/>
    <x v="4"/>
    <n v="2002"/>
    <n v="76"/>
    <n v="2014"/>
    <s v="V2002 Q1"/>
    <n v="-1"/>
    <s v="Total Tax Classes"/>
    <s v="Total Tax Classes"/>
    <n v="42704858.369999997"/>
    <n v="0"/>
    <n v="0"/>
    <n v="42935920.509999998"/>
    <n v="1721703.54"/>
    <n v="28554299.719999999"/>
    <n v="-683743.83"/>
    <n v="160736.85"/>
    <n v="43166982.689999998"/>
    <n v="29967846.949999999"/>
    <n v="6768.85"/>
    <n v="0"/>
    <n v="160736.85"/>
    <n v="0"/>
    <x v="4"/>
  </r>
  <r>
    <n v="-1"/>
    <n v="1"/>
    <s v="0001 -Florida Power &amp; Light Company"/>
    <n v="0"/>
    <n v="3"/>
    <x v="4"/>
    <n v="2002"/>
    <n v="77"/>
    <n v="2014"/>
    <s v="V2002 Q2"/>
    <n v="-1"/>
    <s v="Total Tax Classes"/>
    <s v="Total Tax Classes"/>
    <n v="413288602.14999998"/>
    <n v="0"/>
    <n v="0"/>
    <n v="413362217.19999999"/>
    <n v="18060636.949999999"/>
    <n v="261937549.84"/>
    <n v="-8250150.3700000001"/>
    <n v="35454.76"/>
    <n v="413435832.25"/>
    <n v="279899862.30000001"/>
    <n v="-13450.84"/>
    <n v="0"/>
    <n v="35454.76"/>
    <n v="0"/>
    <x v="4"/>
  </r>
  <r>
    <n v="-1"/>
    <n v="1"/>
    <s v="0001 -Florida Power &amp; Light Company"/>
    <n v="0"/>
    <n v="3"/>
    <x v="4"/>
    <n v="2002"/>
    <n v="78"/>
    <n v="2014"/>
    <s v="V2002 Q3"/>
    <n v="-1"/>
    <s v="Total Tax Classes"/>
    <s v="Total Tax Classes"/>
    <n v="8648194.4399999995"/>
    <n v="0"/>
    <n v="0"/>
    <n v="8682280.4399999995"/>
    <n v="19087.189999999999"/>
    <n v="8225925.4500000002"/>
    <n v="-71771.7"/>
    <n v="18275.759999999998"/>
    <n v="8716366.4399999995"/>
    <n v="8202213.9900000002"/>
    <n v="-7097.59"/>
    <n v="0"/>
    <n v="18275.759999999998"/>
    <n v="0"/>
    <x v="4"/>
  </r>
  <r>
    <n v="-1"/>
    <n v="1"/>
    <s v="0001 -Florida Power &amp; Light Company"/>
    <n v="0"/>
    <n v="3"/>
    <x v="4"/>
    <n v="2002"/>
    <n v="79"/>
    <n v="2014"/>
    <s v="V2002 Q4"/>
    <n v="-1"/>
    <s v="Total Tax Classes"/>
    <s v="Total Tax Classes"/>
    <n v="18299007.920000002"/>
    <n v="0"/>
    <n v="0"/>
    <n v="18404039.640000001"/>
    <n v="732025.19"/>
    <n v="12336898.98"/>
    <n v="-273393.44"/>
    <n v="63455.77"/>
    <n v="18509071.359999999"/>
    <n v="12936134.189999999"/>
    <n v="-13817.69"/>
    <n v="0"/>
    <n v="63455.77"/>
    <n v="0"/>
    <x v="4"/>
  </r>
  <r>
    <n v="-1"/>
    <n v="1"/>
    <s v="0001 -Florida Power &amp; Light Company"/>
    <n v="0"/>
    <n v="3"/>
    <x v="4"/>
    <n v="2003"/>
    <n v="64"/>
    <n v="2014"/>
    <s v="V2003"/>
    <n v="-1"/>
    <s v="Total Tax Classes"/>
    <s v="Total Tax Classes"/>
    <n v="269586101.41000003"/>
    <n v="0"/>
    <n v="0"/>
    <n v="132581460.79000001"/>
    <n v="11305958.23"/>
    <n v="154285800.30000001"/>
    <n v="-7334202.4100000001"/>
    <n v="394497.11"/>
    <n v="269937500.77999997"/>
    <n v="165405379.11000001"/>
    <n v="229477.14"/>
    <n v="0"/>
    <n v="394497.11"/>
    <n v="0"/>
    <x v="4"/>
  </r>
  <r>
    <n v="-1"/>
    <n v="1"/>
    <s v="0001 -Florida Power &amp; Light Company"/>
    <n v="0"/>
    <n v="3"/>
    <x v="4"/>
    <n v="2003"/>
    <n v="70"/>
    <n v="2014"/>
    <s v="V2003 Bonus-30%"/>
    <n v="-1"/>
    <s v="Total Tax Classes"/>
    <s v="Total Tax Classes"/>
    <n v="337467345.25"/>
    <n v="0"/>
    <n v="0"/>
    <n v="338659274.29000002"/>
    <n v="14482572.199999999"/>
    <n v="215487216.47999999"/>
    <n v="-6667560.6900000004"/>
    <n v="1667613.91"/>
    <n v="339851203.31"/>
    <n v="228316379.88999999"/>
    <n v="937164.65"/>
    <n v="0"/>
    <n v="1667613.91"/>
    <n v="0"/>
    <x v="4"/>
  </r>
  <r>
    <n v="-1"/>
    <n v="1"/>
    <s v="0001 -Florida Power &amp; Light Company"/>
    <n v="0"/>
    <n v="3"/>
    <x v="4"/>
    <n v="2003"/>
    <n v="84"/>
    <n v="2014"/>
    <s v="V2003 Bonus-50%"/>
    <n v="-1"/>
    <s v="Total Tax Classes"/>
    <s v="Total Tax Classes"/>
    <n v="130075883.18000001"/>
    <n v="0"/>
    <n v="0"/>
    <n v="130482321.52"/>
    <n v="5386097.9000000004"/>
    <n v="84703177.269999996"/>
    <n v="-2367721.79"/>
    <n v="690966.04"/>
    <n v="130888759.84999999"/>
    <n v="89513433.25"/>
    <n v="453931.32"/>
    <n v="0"/>
    <n v="690966.04"/>
    <n v="0"/>
    <x v="4"/>
  </r>
  <r>
    <n v="-1"/>
    <n v="1"/>
    <s v="0001 -Florida Power &amp; Light Company"/>
    <n v="0"/>
    <n v="3"/>
    <x v="4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4"/>
  </r>
  <r>
    <n v="-1"/>
    <n v="1"/>
    <s v="0001 -Florida Power &amp; Light Company"/>
    <n v="0"/>
    <n v="3"/>
    <x v="4"/>
    <n v="2004"/>
    <n v="71"/>
    <n v="2014"/>
    <s v="V2004 Bonus-30%"/>
    <n v="-1"/>
    <s v="Total Tax Classes"/>
    <s v="Total Tax Classes"/>
    <n v="2868259.34"/>
    <n v="0"/>
    <n v="0"/>
    <n v="2868259.34"/>
    <n v="139510.04999999999"/>
    <n v="1638970.03"/>
    <n v="0"/>
    <n v="0"/>
    <n v="2868259.34"/>
    <n v="1778480.08"/>
    <n v="0"/>
    <n v="0"/>
    <n v="0"/>
    <n v="0"/>
    <x v="4"/>
  </r>
  <r>
    <n v="-1"/>
    <n v="1"/>
    <s v="0001 -Florida Power &amp; Light Company"/>
    <n v="0"/>
    <n v="3"/>
    <x v="4"/>
    <n v="2004"/>
    <n v="85"/>
    <n v="2014"/>
    <s v="V2004 Bonus-50%"/>
    <n v="-1"/>
    <s v="Total Tax Classes"/>
    <s v="Total Tax Classes"/>
    <n v="154215288.75999999"/>
    <n v="0"/>
    <n v="0"/>
    <n v="154215288.75999999"/>
    <n v="797200.16"/>
    <n v="147190781.37"/>
    <n v="0"/>
    <n v="0"/>
    <n v="154215288.75999999"/>
    <n v="147987981.53"/>
    <n v="0"/>
    <n v="0"/>
    <n v="0"/>
    <n v="0"/>
    <x v="4"/>
  </r>
  <r>
    <n v="-1"/>
    <n v="1"/>
    <s v="0001 -Florida Power &amp; Light Company"/>
    <n v="0"/>
    <n v="3"/>
    <x v="4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4"/>
  </r>
  <r>
    <n v="-1"/>
    <n v="1"/>
    <s v="0001 -Florida Power &amp; Light Company"/>
    <n v="0"/>
    <n v="3"/>
    <x v="4"/>
    <n v="2004"/>
    <n v="96"/>
    <n v="2014"/>
    <s v="V2004 Q1 - 30% Bonus"/>
    <n v="-1"/>
    <s v="Total Tax Classes"/>
    <s v="Total Tax Classes"/>
    <n v="12542920.93"/>
    <n v="0"/>
    <n v="0"/>
    <n v="12613288.23"/>
    <n v="500435.88"/>
    <n v="7492245.2800000003"/>
    <n v="-172650.46"/>
    <n v="18791.419999999998"/>
    <n v="12683655.550000001"/>
    <n v="7907597.6799999997"/>
    <n v="-36859.71"/>
    <n v="0"/>
    <n v="18791.419999999998"/>
    <n v="0"/>
    <x v="4"/>
  </r>
  <r>
    <n v="-1"/>
    <n v="1"/>
    <s v="0001 -Florida Power &amp; Light Company"/>
    <n v="0"/>
    <n v="3"/>
    <x v="4"/>
    <n v="2004"/>
    <n v="100"/>
    <n v="2014"/>
    <s v="V2004 Q1 - 50% Bonus"/>
    <n v="-1"/>
    <s v="Total Tax Classes"/>
    <s v="Total Tax Classes"/>
    <n v="73523541.599999994"/>
    <n v="0"/>
    <n v="0"/>
    <n v="74036768.599999994"/>
    <n v="2891211.39"/>
    <n v="45935712.270000003"/>
    <n v="-1590002.9"/>
    <n v="419653.24"/>
    <n v="74549995.590000004"/>
    <n v="48044572.100000001"/>
    <n v="175550.8"/>
    <n v="0"/>
    <n v="419653.24"/>
    <n v="0"/>
    <x v="4"/>
  </r>
  <r>
    <n v="-1"/>
    <n v="1"/>
    <s v="0001 -Florida Power &amp; Light Company"/>
    <n v="0"/>
    <n v="3"/>
    <x v="4"/>
    <n v="2004"/>
    <n v="93"/>
    <n v="2014"/>
    <s v="V2004 Q2"/>
    <n v="-1"/>
    <s v="Total Tax Classes"/>
    <s v="Total Tax Classes"/>
    <n v="8381289.3899999997"/>
    <n v="0"/>
    <n v="0"/>
    <n v="8437043.4000000004"/>
    <n v="457628.57"/>
    <n v="6055854.2599999998"/>
    <n v="-42037.99"/>
    <n v="79147.360000000001"/>
    <n v="8492797.3900000006"/>
    <n v="6409055.6799999997"/>
    <n v="72066.5"/>
    <n v="0"/>
    <n v="79147.360000000001"/>
    <n v="0"/>
    <x v="4"/>
  </r>
  <r>
    <n v="-1"/>
    <n v="1"/>
    <s v="0001 -Florida Power &amp; Light Company"/>
    <n v="0"/>
    <n v="3"/>
    <x v="4"/>
    <n v="2004"/>
    <n v="97"/>
    <n v="2014"/>
    <s v="V2004 Q2 - 30% Bonus"/>
    <n v="-1"/>
    <s v="Total Tax Classes"/>
    <s v="Total Tax Classes"/>
    <n v="10796939.07"/>
    <n v="0"/>
    <n v="0"/>
    <n v="10839760.15"/>
    <n v="542146.04"/>
    <n v="6277216.9400000004"/>
    <n v="-107718.8"/>
    <n v="16570.060000000001"/>
    <n v="10882581.199999999"/>
    <n v="6769570.4000000004"/>
    <n v="-19279.48"/>
    <n v="0"/>
    <n v="16570.060000000001"/>
    <n v="0"/>
    <x v="4"/>
  </r>
  <r>
    <n v="-1"/>
    <n v="1"/>
    <s v="0001 -Florida Power &amp; Light Company"/>
    <n v="0"/>
    <n v="3"/>
    <x v="4"/>
    <n v="2004"/>
    <n v="101"/>
    <n v="2014"/>
    <s v="V2004 Q2 - 50% Bonus"/>
    <n v="-1"/>
    <s v="Total Tax Classes"/>
    <s v="Total Tax Classes"/>
    <n v="67998004.370000005"/>
    <n v="0"/>
    <n v="0"/>
    <n v="68559334.430000007"/>
    <n v="2960904.19"/>
    <n v="40052867.640000001"/>
    <n v="-1824920.36"/>
    <n v="336326.38"/>
    <n v="69120664.480000004"/>
    <n v="42217455.789999999"/>
    <n v="9982.2999999999993"/>
    <n v="0"/>
    <n v="336326.38"/>
    <n v="0"/>
    <x v="4"/>
  </r>
  <r>
    <n v="-1"/>
    <n v="1"/>
    <s v="0001 -Florida Power &amp; Light Company"/>
    <n v="0"/>
    <n v="3"/>
    <x v="4"/>
    <n v="2004"/>
    <n v="94"/>
    <n v="2014"/>
    <s v="V2004 Q3"/>
    <n v="-1"/>
    <s v="Total Tax Classes"/>
    <s v="Total Tax Classes"/>
    <n v="2393119.15"/>
    <n v="0"/>
    <n v="0"/>
    <n v="2386033.23"/>
    <n v="217710.56"/>
    <n v="2280217.0699999998"/>
    <n v="121294.19"/>
    <n v="11988.46"/>
    <n v="2378947.3199999998"/>
    <n v="2508313.4300000002"/>
    <n v="15774.49"/>
    <n v="0"/>
    <n v="11988.46"/>
    <n v="0"/>
    <x v="4"/>
  </r>
  <r>
    <n v="-1"/>
    <n v="1"/>
    <s v="0001 -Florida Power &amp; Light Company"/>
    <n v="0"/>
    <n v="3"/>
    <x v="4"/>
    <n v="2004"/>
    <n v="98"/>
    <n v="2014"/>
    <s v="V2004 Q3 - 30% Bonus"/>
    <n v="-1"/>
    <s v="Total Tax Classes"/>
    <s v="Total Tax Classes"/>
    <n v="1311299.1599999999"/>
    <n v="0"/>
    <n v="0"/>
    <n v="1344726.96"/>
    <n v="31527.47"/>
    <n v="1062200.58"/>
    <n v="-70575.17"/>
    <n v="8652.7099999999991"/>
    <n v="1378154.75"/>
    <n v="1029883.58"/>
    <n v="5641.6"/>
    <n v="0"/>
    <n v="8652.7099999999991"/>
    <n v="0"/>
    <x v="4"/>
  </r>
  <r>
    <n v="-1"/>
    <n v="1"/>
    <s v="0001 -Florida Power &amp; Light Company"/>
    <n v="0"/>
    <n v="3"/>
    <x v="4"/>
    <n v="2004"/>
    <n v="102"/>
    <n v="2014"/>
    <s v="V2004 Q3 - 50% Bonus"/>
    <n v="-1"/>
    <s v="Total Tax Classes"/>
    <s v="Total Tax Classes"/>
    <n v="56329245.130000003"/>
    <n v="0"/>
    <n v="0"/>
    <n v="56596268.950000003"/>
    <n v="2321116.09"/>
    <n v="33336077.879999999"/>
    <n v="-865578.01"/>
    <n v="234543.52"/>
    <n v="56863292.789999999"/>
    <n v="35314760.530000001"/>
    <n v="42929.31"/>
    <n v="0"/>
    <n v="234543.52"/>
    <n v="0"/>
    <x v="4"/>
  </r>
  <r>
    <n v="-1"/>
    <n v="1"/>
    <s v="0001 -Florida Power &amp; Light Company"/>
    <n v="0"/>
    <n v="3"/>
    <x v="4"/>
    <n v="2004"/>
    <n v="95"/>
    <n v="2014"/>
    <s v="V2004 Q4"/>
    <n v="-1"/>
    <s v="Total Tax Classes"/>
    <s v="Total Tax Classes"/>
    <n v="-36381807.359999999"/>
    <n v="0"/>
    <n v="0"/>
    <n v="-36343607.299999997"/>
    <n v="-1610697.36"/>
    <n v="-16009115.34"/>
    <n v="-107020.49"/>
    <n v="31306.92"/>
    <n v="-36305407.270000003"/>
    <n v="-17700775.420000002"/>
    <n v="35869.54"/>
    <n v="0"/>
    <n v="31306.92"/>
    <n v="0"/>
    <x v="4"/>
  </r>
  <r>
    <n v="-1"/>
    <n v="1"/>
    <s v="0001 -Florida Power &amp; Light Company"/>
    <n v="0"/>
    <n v="3"/>
    <x v="4"/>
    <n v="2004"/>
    <n v="99"/>
    <n v="2014"/>
    <s v="V2004 Q4 - 30% Bonus"/>
    <n v="-1"/>
    <s v="Total Tax Classes"/>
    <s v="Total Tax Classes"/>
    <n v="20007855.59"/>
    <n v="0"/>
    <n v="0"/>
    <n v="20047820.260000002"/>
    <n v="1081726.92"/>
    <n v="12665558.779999999"/>
    <n v="-91614.31"/>
    <n v="32454.91"/>
    <n v="20087784.949999999"/>
    <n v="13699476.42"/>
    <n v="334.82"/>
    <n v="0"/>
    <n v="32454.91"/>
    <n v="0"/>
    <x v="4"/>
  </r>
  <r>
    <n v="-1"/>
    <n v="1"/>
    <s v="0001 -Florida Power &amp; Light Company"/>
    <n v="0"/>
    <n v="3"/>
    <x v="4"/>
    <n v="2004"/>
    <n v="103"/>
    <n v="2014"/>
    <s v="V2004 Q4 - 50% Bonus"/>
    <n v="-1"/>
    <s v="Total Tax Classes"/>
    <s v="Total Tax Classes"/>
    <n v="141246334.31"/>
    <n v="0"/>
    <n v="0"/>
    <n v="141813292.91"/>
    <n v="6081475.3899999997"/>
    <n v="81669394.870000005"/>
    <n v="-2927119.88"/>
    <n v="709291.2"/>
    <n v="142380251.53"/>
    <n v="87037899.709999993"/>
    <n v="288344.53000000003"/>
    <n v="0"/>
    <n v="709291.2"/>
    <n v="0"/>
    <x v="4"/>
  </r>
  <r>
    <n v="-1"/>
    <n v="1"/>
    <s v="0001 -Florida Power &amp; Light Company"/>
    <n v="0"/>
    <n v="3"/>
    <x v="4"/>
    <n v="2005"/>
    <n v="66"/>
    <n v="2014"/>
    <s v="V2005"/>
    <n v="-1"/>
    <s v="Total Tax Classes"/>
    <s v="Total Tax Classes"/>
    <n v="1148016175.5"/>
    <n v="0"/>
    <n v="0"/>
    <n v="752279313.71000004"/>
    <n v="34753830.060000002"/>
    <n v="752940702.21000004"/>
    <n v="-12229410.369999999"/>
    <n v="1222041.8899999999"/>
    <n v="1157900335.6099999"/>
    <n v="781884921.17999995"/>
    <n v="-2852507.13"/>
    <n v="0"/>
    <n v="1222041.8899999999"/>
    <n v="0"/>
    <x v="4"/>
  </r>
  <r>
    <n v="-1"/>
    <n v="1"/>
    <s v="0001 -Florida Power &amp; Light Company"/>
    <n v="0"/>
    <n v="3"/>
    <x v="4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4"/>
  </r>
  <r>
    <n v="-1"/>
    <n v="1"/>
    <s v="0001 -Florida Power &amp; Light Company"/>
    <n v="0"/>
    <n v="3"/>
    <x v="4"/>
    <n v="2005"/>
    <n v="72"/>
    <n v="2014"/>
    <s v="V2005 Bonus-30%"/>
    <n v="-1"/>
    <s v="Total Tax Classes"/>
    <s v="Total Tax Classes"/>
    <n v="468133931.18000001"/>
    <n v="0"/>
    <n v="0"/>
    <n v="468149693.05000001"/>
    <n v="21006716.09"/>
    <n v="229073703.28"/>
    <n v="-8344379.5899999999"/>
    <n v="2453893.7799999998"/>
    <n v="468165454.93000001"/>
    <n v="250063755.49000001"/>
    <n v="2439033.91"/>
    <n v="0"/>
    <n v="2453893.7799999998"/>
    <n v="0"/>
    <x v="4"/>
  </r>
  <r>
    <n v="-1"/>
    <n v="1"/>
    <s v="0001 -Florida Power &amp; Light Company"/>
    <n v="0"/>
    <n v="3"/>
    <x v="4"/>
    <n v="2005"/>
    <n v="86"/>
    <n v="2014"/>
    <s v="V2005 Bonus-50%"/>
    <n v="-1"/>
    <s v="Total Tax Classes"/>
    <s v="Total Tax Classes"/>
    <n v="37365708.93"/>
    <n v="0"/>
    <n v="0"/>
    <n v="37567922.710000001"/>
    <n v="2010138.49"/>
    <n v="22392756.530000001"/>
    <n v="-413537.88"/>
    <n v="424238.48"/>
    <n v="37770136.490000002"/>
    <n v="24158189.059999999"/>
    <n v="264516.88"/>
    <n v="0"/>
    <n v="424238.48"/>
    <n v="0"/>
    <x v="4"/>
  </r>
  <r>
    <n v="-1"/>
    <n v="1"/>
    <s v="0001 -Florida Power &amp; Light Company"/>
    <n v="0"/>
    <n v="3"/>
    <x v="4"/>
    <n v="2006"/>
    <n v="67"/>
    <n v="2014"/>
    <s v="V2006"/>
    <n v="-1"/>
    <s v="Total Tax Classes"/>
    <s v="Total Tax Classes"/>
    <n v="884677273.25999999"/>
    <n v="0"/>
    <n v="0"/>
    <n v="519774133.94999999"/>
    <n v="37848187.969999999"/>
    <n v="475030377.87"/>
    <n v="-12220388.289999999"/>
    <n v="3389117.67"/>
    <n v="892931217.08000004"/>
    <n v="508074018.92000002"/>
    <n v="-60279.27"/>
    <n v="0"/>
    <n v="3389117.67"/>
    <n v="0"/>
    <x v="4"/>
  </r>
  <r>
    <n v="-1"/>
    <n v="1"/>
    <s v="0001 -Florida Power &amp; Light Company"/>
    <n v="0"/>
    <n v="3"/>
    <x v="4"/>
    <n v="2007"/>
    <n v="74"/>
    <n v="2014"/>
    <s v="V2007"/>
    <n v="-1"/>
    <s v="Total Tax Classes"/>
    <s v="Total Tax Classes"/>
    <n v="1461413366.72"/>
    <n v="0"/>
    <n v="0"/>
    <n v="928629777.37"/>
    <n v="67892217.459999993"/>
    <n v="642965388.22000003"/>
    <n v="-45802588.060000002"/>
    <n v="5067251.59"/>
    <n v="1469355270.23"/>
    <n v="706856754.53999996"/>
    <n v="1126199.1499999999"/>
    <n v="0"/>
    <n v="5067251.59"/>
    <n v="0"/>
    <x v="4"/>
  </r>
  <r>
    <n v="-1"/>
    <n v="1"/>
    <s v="0001 -Florida Power &amp; Light Company"/>
    <n v="0"/>
    <n v="3"/>
    <x v="4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4"/>
  </r>
  <r>
    <n v="-1"/>
    <n v="1"/>
    <s v="0001 -Florida Power &amp; Light Company"/>
    <n v="0"/>
    <n v="3"/>
    <x v="4"/>
    <n v="2008"/>
    <n v="239"/>
    <n v="2014"/>
    <s v="V2008 Bonus - 50%"/>
    <n v="-1"/>
    <s v="Total Tax Classes"/>
    <s v="Total Tax Classes"/>
    <n v="16997741.309999999"/>
    <n v="0"/>
    <n v="0"/>
    <n v="16997741.309999999"/>
    <n v="1129410.73"/>
    <n v="9529653.2799999993"/>
    <n v="0"/>
    <n v="0"/>
    <n v="16997741.309999999"/>
    <n v="10659064.01"/>
    <n v="0"/>
    <n v="0"/>
    <n v="0"/>
    <n v="0"/>
    <x v="4"/>
  </r>
  <r>
    <n v="-1"/>
    <n v="1"/>
    <s v="0001 -Florida Power &amp; Light Company"/>
    <n v="0"/>
    <n v="3"/>
    <x v="4"/>
    <n v="2008"/>
    <n v="164"/>
    <n v="2014"/>
    <s v="V2008 Q1"/>
    <n v="-1"/>
    <s v="Total Tax Classes"/>
    <s v="Total Tax Classes"/>
    <n v="316864729.44999999"/>
    <n v="0"/>
    <n v="0"/>
    <n v="317305831.05000001"/>
    <n v="17660543.719999999"/>
    <n v="144946163.11000001"/>
    <n v="-4715175.76"/>
    <n v="972577.41"/>
    <n v="317746932.63"/>
    <n v="162160303.61000001"/>
    <n v="536777.43999999994"/>
    <n v="0"/>
    <n v="972577.41"/>
    <n v="0"/>
    <x v="4"/>
  </r>
  <r>
    <n v="-1"/>
    <n v="1"/>
    <s v="0001 -Florida Power &amp; Light Company"/>
    <n v="0"/>
    <n v="3"/>
    <x v="4"/>
    <n v="2008"/>
    <n v="168"/>
    <n v="2014"/>
    <s v="V2008 Q1 - 50% Bonus"/>
    <n v="-1"/>
    <s v="Total Tax Classes"/>
    <s v="Total Tax Classes"/>
    <n v="13022634.67"/>
    <n v="0"/>
    <n v="0"/>
    <n v="13074693.710000001"/>
    <n v="649484.25"/>
    <n v="6921177.96"/>
    <n v="-339999.94"/>
    <n v="50651.31"/>
    <n v="13126752.74"/>
    <n v="7513514.3300000001"/>
    <n v="3681.12"/>
    <n v="0"/>
    <n v="50651.31"/>
    <n v="0"/>
    <x v="4"/>
  </r>
  <r>
    <n v="-1"/>
    <n v="1"/>
    <s v="0001 -Florida Power &amp; Light Company"/>
    <n v="0"/>
    <n v="3"/>
    <x v="4"/>
    <n v="2008"/>
    <n v="165"/>
    <n v="2014"/>
    <s v="V2008 Q2"/>
    <n v="-1"/>
    <s v="Total Tax Classes"/>
    <s v="Total Tax Classes"/>
    <n v="195831254.16999999"/>
    <n v="0"/>
    <n v="0"/>
    <n v="196498569.65000001"/>
    <n v="10946981.800000001"/>
    <n v="83443343.099999994"/>
    <n v="-9949547.4499999993"/>
    <n v="2137142.91"/>
    <n v="197165885.13"/>
    <n v="93836955.689999998"/>
    <n v="1355881.15"/>
    <n v="0"/>
    <n v="2137142.91"/>
    <n v="0"/>
    <x v="4"/>
  </r>
  <r>
    <n v="-1"/>
    <n v="1"/>
    <s v="0001 -Florida Power &amp; Light Company"/>
    <n v="0"/>
    <n v="3"/>
    <x v="4"/>
    <n v="2008"/>
    <n v="169"/>
    <n v="2014"/>
    <s v="V2008 Q2 - 50% Bonus"/>
    <n v="-1"/>
    <s v="Total Tax Classes"/>
    <s v="Total Tax Classes"/>
    <n v="43458156.869999997"/>
    <n v="0"/>
    <n v="0"/>
    <n v="43626392.880000003"/>
    <n v="2203883.33"/>
    <n v="19236316.449999999"/>
    <n v="-1211997.02"/>
    <n v="266959.71999999997"/>
    <n v="43794628.890000001"/>
    <n v="21284211.16"/>
    <n v="86476.33"/>
    <n v="0"/>
    <n v="266959.71999999997"/>
    <n v="0"/>
    <x v="4"/>
  </r>
  <r>
    <n v="-1"/>
    <n v="1"/>
    <s v="0001 -Florida Power &amp; Light Company"/>
    <n v="0"/>
    <n v="3"/>
    <x v="4"/>
    <n v="2008"/>
    <n v="166"/>
    <n v="2014"/>
    <s v="V2008 Q3"/>
    <n v="-1"/>
    <s v="Total Tax Classes"/>
    <s v="Total Tax Classes"/>
    <n v="125435624.33"/>
    <n v="0"/>
    <n v="0"/>
    <n v="125445213.31999999"/>
    <n v="6964678.4199999999"/>
    <n v="51910755.130000003"/>
    <n v="-2842715.81"/>
    <n v="841858.42"/>
    <n v="125454802.27"/>
    <n v="58857796.219999999"/>
    <n v="840317.81"/>
    <n v="0"/>
    <n v="841858.42"/>
    <n v="0"/>
    <x v="4"/>
  </r>
  <r>
    <n v="-1"/>
    <n v="1"/>
    <s v="0001 -Florida Power &amp; Light Company"/>
    <n v="0"/>
    <n v="3"/>
    <x v="4"/>
    <n v="2008"/>
    <n v="170"/>
    <n v="2014"/>
    <s v="V2008 Q3 - 50% Bonus"/>
    <n v="-1"/>
    <s v="Total Tax Classes"/>
    <s v="Total Tax Classes"/>
    <n v="36661397.07"/>
    <n v="0"/>
    <n v="0"/>
    <n v="36651506"/>
    <n v="1929067.31"/>
    <n v="16248305.539999999"/>
    <n v="-605252.14"/>
    <n v="216842.69"/>
    <n v="36641614.93"/>
    <n v="18181472.84"/>
    <n v="232524.85"/>
    <n v="0"/>
    <n v="216842.69"/>
    <n v="0"/>
    <x v="4"/>
  </r>
  <r>
    <n v="-1"/>
    <n v="1"/>
    <s v="0001 -Florida Power &amp; Light Company"/>
    <n v="0"/>
    <n v="3"/>
    <x v="4"/>
    <n v="2008"/>
    <n v="167"/>
    <n v="2014"/>
    <s v="V2008 Q4"/>
    <n v="-1"/>
    <s v="Total Tax Classes"/>
    <s v="Total Tax Classes"/>
    <n v="95752097.090000004"/>
    <n v="0"/>
    <n v="0"/>
    <n v="96320464.829999998"/>
    <n v="5060998.6500000004"/>
    <n v="41393418.719999999"/>
    <n v="2964293.49"/>
    <n v="1035492.46"/>
    <n v="96888832.579999998"/>
    <n v="45991840.630000003"/>
    <n v="361333.73"/>
    <n v="0"/>
    <n v="1035492.46"/>
    <n v="0"/>
    <x v="4"/>
  </r>
  <r>
    <n v="-1"/>
    <n v="1"/>
    <s v="0001 -Florida Power &amp; Light Company"/>
    <n v="0"/>
    <n v="3"/>
    <x v="4"/>
    <n v="2008"/>
    <n v="171"/>
    <n v="2014"/>
    <s v="V2008 Q4 - 50% Bonus"/>
    <n v="-1"/>
    <s v="Total Tax Classes"/>
    <s v="Total Tax Classes"/>
    <n v="48206047.100000001"/>
    <n v="0"/>
    <n v="0"/>
    <n v="48477131.329999998"/>
    <n v="2816243.89"/>
    <n v="24410051.469999999"/>
    <n v="-673857.62"/>
    <n v="471608.79"/>
    <n v="48748215.530000001"/>
    <n v="27027139.710000001"/>
    <n v="128596.01"/>
    <n v="0"/>
    <n v="471608.79"/>
    <n v="0"/>
    <x v="4"/>
  </r>
  <r>
    <n v="-1"/>
    <n v="1"/>
    <s v="0001 -Florida Power &amp; Light Company"/>
    <n v="0"/>
    <n v="3"/>
    <x v="4"/>
    <n v="2009"/>
    <n v="90"/>
    <n v="2014"/>
    <s v="V2009"/>
    <n v="-1"/>
    <s v="Total Tax Classes"/>
    <s v="Total Tax Classes"/>
    <n v="2413301"/>
    <n v="2413301"/>
    <n v="0"/>
    <n v="2292023"/>
    <n v="230381.65"/>
    <n v="0"/>
    <n v="2413301"/>
    <n v="0"/>
    <n v="0"/>
    <n v="351659.66"/>
    <n v="0"/>
    <n v="0"/>
    <n v="0"/>
    <n v="0"/>
    <x v="4"/>
  </r>
  <r>
    <n v="-1"/>
    <n v="1"/>
    <s v="0001 -Florida Power &amp; Light Company"/>
    <n v="0"/>
    <n v="3"/>
    <x v="4"/>
    <n v="2009"/>
    <n v="185"/>
    <n v="2014"/>
    <s v="V2009 Q1"/>
    <n v="-1"/>
    <s v="Total Tax Classes"/>
    <s v="Total Tax Classes"/>
    <n v="45839368.259999998"/>
    <n v="0"/>
    <n v="0"/>
    <n v="46083477.189999998"/>
    <n v="2466487.54"/>
    <n v="25031870.289999999"/>
    <n v="-5712008.0199999996"/>
    <n v="223614.76"/>
    <n v="46327586.090000004"/>
    <n v="27320567.460000001"/>
    <n v="-86812.71"/>
    <n v="0"/>
    <n v="223614.76"/>
    <n v="0"/>
    <x v="4"/>
  </r>
  <r>
    <n v="-1"/>
    <n v="1"/>
    <s v="0001 -Florida Power &amp; Light Company"/>
    <n v="0"/>
    <n v="3"/>
    <x v="4"/>
    <n v="2009"/>
    <n v="189"/>
    <n v="2014"/>
    <s v="V2009 Q1 - 50% Bonus"/>
    <n v="-1"/>
    <s v="Total Tax Classes"/>
    <s v="Total Tax Classes"/>
    <n v="67687324.090000004"/>
    <n v="0"/>
    <n v="0"/>
    <n v="68129868.25"/>
    <n v="3677204.08"/>
    <n v="27242166.140000001"/>
    <n v="-2874219.34"/>
    <n v="829604.74"/>
    <n v="68572412.400000006"/>
    <n v="30591385.719999999"/>
    <n v="272500.95"/>
    <n v="0"/>
    <n v="829604.74"/>
    <n v="0"/>
    <x v="4"/>
  </r>
  <r>
    <n v="-1"/>
    <n v="1"/>
    <s v="0001 -Florida Power &amp; Light Company"/>
    <n v="0"/>
    <n v="3"/>
    <x v="4"/>
    <n v="2009"/>
    <n v="186"/>
    <n v="2014"/>
    <s v="V2009 Q2"/>
    <n v="-1"/>
    <s v="Total Tax Classes"/>
    <s v="Total Tax Classes"/>
    <n v="51844918.039999999"/>
    <n v="0"/>
    <n v="0"/>
    <n v="51987160.210000001"/>
    <n v="2997160.63"/>
    <n v="20973785.960000001"/>
    <n v="-2142700.8199999998"/>
    <n v="15852.56"/>
    <n v="52129402.409999996"/>
    <n v="23873035.66"/>
    <n v="-170720.87"/>
    <n v="0"/>
    <n v="15852.56"/>
    <n v="0"/>
    <x v="4"/>
  </r>
  <r>
    <n v="-1"/>
    <n v="1"/>
    <s v="0001 -Florida Power &amp; Light Company"/>
    <n v="0"/>
    <n v="3"/>
    <x v="4"/>
    <n v="2009"/>
    <n v="190"/>
    <n v="2014"/>
    <s v="V2009 Q2 - 50% Bonus"/>
    <n v="-1"/>
    <s v="Total Tax Classes"/>
    <s v="Total Tax Classes"/>
    <n v="88084588.430000007"/>
    <n v="0"/>
    <n v="0"/>
    <n v="116579612.68000001"/>
    <n v="6227549.3099999996"/>
    <n v="88042506.159999996"/>
    <n v="-59447254.93"/>
    <n v="447698.4"/>
    <n v="145074636.90000001"/>
    <n v="38965525.25"/>
    <n v="-1237819.8400000001"/>
    <n v="0"/>
    <n v="447698.4"/>
    <n v="0"/>
    <x v="4"/>
  </r>
  <r>
    <n v="-1"/>
    <n v="1"/>
    <s v="0001 -Florida Power &amp; Light Company"/>
    <n v="0"/>
    <n v="3"/>
    <x v="4"/>
    <n v="2009"/>
    <n v="187"/>
    <n v="2014"/>
    <s v="V2009 Q3"/>
    <n v="-1"/>
    <s v="Total Tax Classes"/>
    <s v="Total Tax Classes"/>
    <n v="264094545.28999999"/>
    <n v="0"/>
    <n v="0"/>
    <n v="264149749.78999999"/>
    <n v="14897896.73"/>
    <n v="82087266.349999994"/>
    <n v="-11588699.51"/>
    <n v="1531588.04"/>
    <n v="264204954.28999999"/>
    <n v="96940690.560000002"/>
    <n v="1465651.56"/>
    <n v="0"/>
    <n v="1531588.04"/>
    <n v="0"/>
    <x v="4"/>
  </r>
  <r>
    <n v="-1"/>
    <n v="1"/>
    <s v="0001 -Florida Power &amp; Light Company"/>
    <n v="0"/>
    <n v="3"/>
    <x v="4"/>
    <n v="2009"/>
    <n v="191"/>
    <n v="2014"/>
    <s v="V2009 Q3 - 50% Bonus"/>
    <n v="-1"/>
    <s v="Total Tax Classes"/>
    <s v="Total Tax Classes"/>
    <n v="248320180.86000001"/>
    <n v="0"/>
    <n v="0"/>
    <n v="250981620.84999999"/>
    <n v="13955487.65"/>
    <n v="81850875.049999997"/>
    <n v="-13538866.16"/>
    <n v="4037827.02"/>
    <n v="253643060.84999999"/>
    <n v="93996709.909999996"/>
    <n v="524599.82999999996"/>
    <n v="0"/>
    <n v="4037827.02"/>
    <n v="0"/>
    <x v="4"/>
  </r>
  <r>
    <n v="-1"/>
    <n v="1"/>
    <s v="0001 -Florida Power &amp; Light Company"/>
    <n v="0"/>
    <n v="3"/>
    <x v="4"/>
    <n v="2009"/>
    <n v="188"/>
    <n v="2014"/>
    <s v="V2009 Q4"/>
    <n v="-1"/>
    <s v="Total Tax Classes"/>
    <s v="Total Tax Classes"/>
    <n v="468630987.75"/>
    <n v="0"/>
    <n v="0"/>
    <n v="480113626.67000002"/>
    <n v="26920663.149999999"/>
    <n v="140762204.58000001"/>
    <n v="-23496748.670000002"/>
    <n v="4479400.33"/>
    <n v="491596265.60000002"/>
    <n v="160716997.03"/>
    <n v="-11520006.83"/>
    <n v="0"/>
    <n v="4479400.33"/>
    <n v="0"/>
    <x v="4"/>
  </r>
  <r>
    <n v="-1"/>
    <n v="1"/>
    <s v="0001 -Florida Power &amp; Light Company"/>
    <n v="0"/>
    <n v="3"/>
    <x v="4"/>
    <n v="2009"/>
    <n v="192"/>
    <n v="2014"/>
    <s v="V2009 Q4 - 50% Bonus"/>
    <n v="-1"/>
    <s v="Total Tax Classes"/>
    <s v="Total Tax Classes"/>
    <n v="189717718.47"/>
    <n v="0"/>
    <n v="0"/>
    <n v="202944130.02000001"/>
    <n v="14704756.5"/>
    <n v="124799539.76000001"/>
    <n v="-30896356.210000001"/>
    <n v="2463227.71"/>
    <n v="216170541.59"/>
    <n v="116413780.23999999"/>
    <n v="-899079.38"/>
    <n v="0"/>
    <n v="2463227.71"/>
    <n v="0"/>
    <x v="4"/>
  </r>
  <r>
    <n v="-1"/>
    <n v="1"/>
    <s v="0001 -Florida Power &amp; Light Company"/>
    <n v="0"/>
    <n v="3"/>
    <x v="4"/>
    <n v="2010"/>
    <n v="124"/>
    <n v="2014"/>
    <s v="V2010"/>
    <n v="-1"/>
    <s v="Total Tax Classes"/>
    <s v="Total Tax Classes"/>
    <n v="6504496"/>
    <n v="6504496"/>
    <n v="0"/>
    <n v="6037366"/>
    <n v="433331.68"/>
    <n v="0"/>
    <n v="6504496"/>
    <n v="0"/>
    <n v="0"/>
    <n v="900461.67"/>
    <n v="0"/>
    <n v="0"/>
    <n v="0"/>
    <n v="0"/>
    <x v="4"/>
  </r>
  <r>
    <n v="-1"/>
    <n v="1"/>
    <s v="0001 -Florida Power &amp; Light Company"/>
    <n v="0"/>
    <n v="3"/>
    <x v="4"/>
    <n v="2010"/>
    <n v="193"/>
    <n v="2014"/>
    <s v="V2010 Q1"/>
    <n v="-1"/>
    <s v="Total Tax Classes"/>
    <s v="Total Tax Classes"/>
    <n v="35173586.009999998"/>
    <n v="0"/>
    <n v="0"/>
    <n v="35184693.57"/>
    <n v="65515.3"/>
    <n v="32058029.059999999"/>
    <n v="-31683.65"/>
    <n v="3849.97"/>
    <n v="35195801.119999997"/>
    <n v="32118453.199999999"/>
    <n v="-13273.97"/>
    <n v="0"/>
    <n v="3849.97"/>
    <n v="0"/>
    <x v="4"/>
  </r>
  <r>
    <n v="-1"/>
    <n v="1"/>
    <s v="0001 -Florida Power &amp; Light Company"/>
    <n v="0"/>
    <n v="3"/>
    <x v="4"/>
    <n v="2010"/>
    <n v="215"/>
    <n v="2014"/>
    <s v="V2010 Q1 - 50% Bonus"/>
    <n v="-1"/>
    <s v="Total Tax Classes"/>
    <s v="Total Tax Classes"/>
    <n v="53073675.270000003"/>
    <n v="0"/>
    <n v="0"/>
    <n v="53601209.030000001"/>
    <n v="3334807.47"/>
    <n v="18820326.920000002"/>
    <n v="-1255193.2"/>
    <n v="1305868.43"/>
    <n v="54128742.770000003"/>
    <n v="21769900.859999999"/>
    <n v="636034.46"/>
    <n v="0"/>
    <n v="1305868.43"/>
    <n v="0"/>
    <x v="4"/>
  </r>
  <r>
    <n v="-1"/>
    <n v="1"/>
    <s v="0001 -Florida Power &amp; Light Company"/>
    <n v="0"/>
    <n v="3"/>
    <x v="4"/>
    <n v="2010"/>
    <n v="194"/>
    <n v="2014"/>
    <s v="V2010 Q2"/>
    <n v="-1"/>
    <s v="Total Tax Classes"/>
    <s v="Total Tax Classes"/>
    <n v="20930849.23"/>
    <n v="0"/>
    <n v="0"/>
    <n v="21039006.170000002"/>
    <n v="1116853.82"/>
    <n v="5079674.38"/>
    <n v="-262907.27"/>
    <n v="106028.11"/>
    <n v="21147163.09"/>
    <n v="6120587.5099999998"/>
    <n v="-34345.07"/>
    <n v="0"/>
    <n v="106028.11"/>
    <n v="0"/>
    <x v="4"/>
  </r>
  <r>
    <n v="-1"/>
    <n v="1"/>
    <s v="0001 -Florida Power &amp; Light Company"/>
    <n v="0"/>
    <n v="3"/>
    <x v="4"/>
    <n v="2010"/>
    <n v="216"/>
    <n v="2014"/>
    <s v="V2010 Q2 - 50% Bonus"/>
    <n v="-1"/>
    <s v="Total Tax Classes"/>
    <s v="Total Tax Classes"/>
    <n v="194261243.53"/>
    <n v="0"/>
    <n v="0"/>
    <n v="203291628.86000001"/>
    <n v="15490424.460000001"/>
    <n v="94295111.739999995"/>
    <n v="-18339213.780000001"/>
    <n v="11349066.640000001"/>
    <n v="212322014.21000001"/>
    <n v="102221890.98"/>
    <n v="851941.15"/>
    <n v="0"/>
    <n v="11349066.640000001"/>
    <n v="0"/>
    <x v="4"/>
  </r>
  <r>
    <n v="-1"/>
    <n v="1"/>
    <s v="0001 -Florida Power &amp; Light Company"/>
    <n v="0"/>
    <n v="3"/>
    <x v="4"/>
    <n v="2010"/>
    <n v="195"/>
    <n v="2014"/>
    <s v="V2010 Q3"/>
    <n v="-1"/>
    <s v="Total Tax Classes"/>
    <s v="Total Tax Classes"/>
    <n v="10257400.960000001"/>
    <n v="0"/>
    <n v="0"/>
    <n v="10276378.050000001"/>
    <n v="489084.92"/>
    <n v="5238820.3600000003"/>
    <n v="-384643.76"/>
    <n v="8496.3700000000008"/>
    <n v="10295355.15"/>
    <n v="5719769.6100000003"/>
    <n v="-21322.13"/>
    <n v="0"/>
    <n v="8496.3700000000008"/>
    <n v="0"/>
    <x v="4"/>
  </r>
  <r>
    <n v="-1"/>
    <n v="1"/>
    <s v="0001 -Florida Power &amp; Light Company"/>
    <n v="0"/>
    <n v="3"/>
    <x v="4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7"/>
    <n v="2014"/>
    <s v="V2010 Q3 - 50% Bonus"/>
    <n v="-1"/>
    <s v="Total Tax Classes"/>
    <s v="Total Tax Classes"/>
    <n v="60945683.850000001"/>
    <n v="0"/>
    <n v="0"/>
    <n v="63556656.299999997"/>
    <n v="4533993.54"/>
    <n v="24143714.140000001"/>
    <n v="-5610661.3200000003"/>
    <n v="4175450.25"/>
    <n v="66167628.789999999"/>
    <n v="27296807.719999999"/>
    <n v="334405.28999999998"/>
    <n v="0"/>
    <n v="4175450.25"/>
    <n v="0"/>
    <x v="4"/>
  </r>
  <r>
    <n v="-1"/>
    <n v="1"/>
    <s v="0001 -Florida Power &amp; Light Company"/>
    <n v="0"/>
    <n v="3"/>
    <x v="4"/>
    <n v="2010"/>
    <n v="196"/>
    <n v="2014"/>
    <s v="V2010 Q4"/>
    <n v="-1"/>
    <s v="Total Tax Classes"/>
    <s v="Total Tax Classes"/>
    <n v="37077519.939999998"/>
    <n v="0"/>
    <n v="0"/>
    <n v="37190023.060000002"/>
    <n v="1321839.6200000001"/>
    <n v="6142726.0599999996"/>
    <n v="-410219.15"/>
    <n v="201908.03"/>
    <n v="37302526.200000003"/>
    <n v="7410630.3499999996"/>
    <n v="30837.09"/>
    <n v="0"/>
    <n v="201908.03"/>
    <n v="0"/>
    <x v="4"/>
  </r>
  <r>
    <n v="-1"/>
    <n v="1"/>
    <s v="0001 -Florida Power &amp; Light Company"/>
    <n v="0"/>
    <n v="3"/>
    <x v="4"/>
    <n v="2010"/>
    <n v="224"/>
    <n v="2014"/>
    <s v="V2010 Q4 - 100% Bonus"/>
    <n v="-1"/>
    <s v="Total Tax Classes"/>
    <s v="Total Tax Classes"/>
    <n v="0"/>
    <n v="0"/>
    <n v="0"/>
    <n v="0"/>
    <n v="0"/>
    <n v="0"/>
    <n v="0"/>
    <n v="1645751.02"/>
    <n v="0"/>
    <n v="0"/>
    <n v="1645751.02"/>
    <n v="0"/>
    <n v="1645751.02"/>
    <n v="0"/>
    <x v="4"/>
  </r>
  <r>
    <n v="-1"/>
    <n v="1"/>
    <s v="0001 -Florida Power &amp; Light Company"/>
    <n v="0"/>
    <n v="3"/>
    <x v="4"/>
    <n v="2010"/>
    <n v="218"/>
    <n v="2014"/>
    <s v="V2010 Q4 - 50% Bonus"/>
    <n v="-1"/>
    <s v="Total Tax Classes"/>
    <s v="Total Tax Classes"/>
    <n v="205572174.94"/>
    <n v="0"/>
    <n v="0"/>
    <n v="209991158.63"/>
    <n v="20948843.309999999"/>
    <n v="143798409.50999999"/>
    <n v="-9188279.1799999997"/>
    <n v="3716073.51"/>
    <n v="214410142.33000001"/>
    <n v="162535502.84999999"/>
    <n v="-2910143.9"/>
    <n v="0"/>
    <n v="3716073.51"/>
    <n v="0"/>
    <x v="4"/>
  </r>
  <r>
    <n v="-1"/>
    <n v="1"/>
    <s v="0001 -Florida Power &amp; Light Company"/>
    <n v="0"/>
    <n v="3"/>
    <x v="4"/>
    <n v="2011"/>
    <n v="125"/>
    <n v="2014"/>
    <s v="V2011"/>
    <n v="-1"/>
    <s v="Total Tax Classes"/>
    <s v="Total Tax Classes"/>
    <n v="341762509.37"/>
    <n v="4497673"/>
    <n v="0"/>
    <n v="293696761.37"/>
    <n v="23722516.420000002"/>
    <n v="82490519.560000002"/>
    <n v="1381858.54"/>
    <n v="656109.52"/>
    <n v="340088629.06"/>
    <n v="106051154.33"/>
    <n v="-1179758.51"/>
    <n v="0"/>
    <n v="656109.52"/>
    <n v="0"/>
    <x v="4"/>
  </r>
  <r>
    <n v="-1"/>
    <n v="1"/>
    <s v="0001 -Florida Power &amp; Light Company"/>
    <n v="0"/>
    <n v="3"/>
    <x v="4"/>
    <n v="2011"/>
    <n v="233"/>
    <n v="2014"/>
    <s v="V2011 - 100% Bonus"/>
    <n v="-1"/>
    <s v="Total Tax Classes"/>
    <s v="Total Tax Classes"/>
    <n v="0"/>
    <n v="0"/>
    <n v="0"/>
    <n v="0"/>
    <n v="0"/>
    <n v="0"/>
    <n v="0"/>
    <n v="7317487.3499999996"/>
    <n v="0"/>
    <n v="0"/>
    <n v="7317487.3499999996"/>
    <n v="0"/>
    <n v="7317487.3499999996"/>
    <n v="0"/>
    <x v="4"/>
  </r>
  <r>
    <n v="-1"/>
    <n v="1"/>
    <s v="0001 -Florida Power &amp; Light Company"/>
    <n v="0"/>
    <n v="3"/>
    <x v="4"/>
    <n v="2011"/>
    <n v="234"/>
    <n v="2014"/>
    <s v="V2011 - 50% Bonus"/>
    <n v="-1"/>
    <s v="Total Tax Classes"/>
    <s v="Total Tax Classes"/>
    <n v="446836687.60000002"/>
    <n v="0"/>
    <n v="0"/>
    <n v="330085801.35000002"/>
    <n v="39367623.710000001"/>
    <n v="125083510.97"/>
    <n v="-17712380.539999999"/>
    <n v="5748508.46"/>
    <n v="460858138.38"/>
    <n v="161378674.25999999"/>
    <n v="-5200481.93"/>
    <n v="0"/>
    <n v="5748508.46"/>
    <n v="0"/>
    <x v="4"/>
  </r>
  <r>
    <n v="-1"/>
    <n v="1"/>
    <s v="0001 -Florida Power &amp; Light Company"/>
    <n v="0"/>
    <n v="3"/>
    <x v="4"/>
    <n v="2012"/>
    <n v="126"/>
    <n v="2014"/>
    <s v="V2012"/>
    <n v="-1"/>
    <s v="Total Tax Classes"/>
    <s v="Total Tax Classes"/>
    <n v="-12821635"/>
    <n v="-12821635"/>
    <n v="0"/>
    <n v="-13268728"/>
    <n v="-988343.27"/>
    <n v="0"/>
    <n v="-12821635"/>
    <n v="0"/>
    <n v="0"/>
    <n v="-541250.27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-1"/>
    <s v="Total Tax Classes"/>
    <s v="Total Tax Classes"/>
    <n v="7520701.2699999996"/>
    <n v="0"/>
    <n v="0"/>
    <n v="7533081.9299999997"/>
    <n v="120363.89"/>
    <n v="220041.31"/>
    <n v="-24761.32"/>
    <n v="3593.33"/>
    <n v="7545462.5899999999"/>
    <n v="338860.85"/>
    <n v="-19623.66"/>
    <n v="0"/>
    <n v="3593.33"/>
    <n v="0"/>
    <x v="4"/>
  </r>
  <r>
    <n v="-1"/>
    <n v="1"/>
    <s v="0001 -Florida Power &amp; Light Company"/>
    <n v="0"/>
    <n v="3"/>
    <x v="4"/>
    <n v="2012"/>
    <n v="248"/>
    <n v="2014"/>
    <s v="V2012 Q1 - 50% Bonus"/>
    <n v="-1"/>
    <s v="Total Tax Classes"/>
    <s v="Total Tax Classes"/>
    <n v="105938151.73"/>
    <n v="0"/>
    <n v="0"/>
    <n v="107205202.68000001"/>
    <n v="12480811.449999999"/>
    <n v="39123560.210000001"/>
    <n v="-2581758.2000000002"/>
    <n v="1313533.73"/>
    <n v="108472253.65000001"/>
    <n v="50980372.380000003"/>
    <n v="-596568.91"/>
    <n v="0"/>
    <n v="1313533.73"/>
    <n v="0"/>
    <x v="4"/>
  </r>
  <r>
    <n v="-1"/>
    <n v="1"/>
    <s v="0001 -Florida Power &amp; Light Company"/>
    <n v="0"/>
    <n v="3"/>
    <x v="4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4"/>
  </r>
  <r>
    <n v="-1"/>
    <n v="1"/>
    <s v="0001 -Florida Power &amp; Light Company"/>
    <n v="0"/>
    <n v="3"/>
    <x v="4"/>
    <n v="2012"/>
    <n v="243"/>
    <n v="2014"/>
    <s v="V2012 Q2 - 100% Bonus"/>
    <n v="-1"/>
    <s v="Total Tax Classes"/>
    <s v="Total Tax Classes"/>
    <n v="0"/>
    <n v="0"/>
    <n v="0"/>
    <n v="0"/>
    <n v="0"/>
    <n v="0"/>
    <n v="0"/>
    <n v="1206776.02"/>
    <n v="0"/>
    <n v="0"/>
    <n v="1206776.02"/>
    <n v="0"/>
    <n v="1206776.02"/>
    <n v="0"/>
    <x v="4"/>
  </r>
  <r>
    <n v="-1"/>
    <n v="1"/>
    <s v="0001 -Florida Power &amp; Light Company"/>
    <n v="0"/>
    <n v="3"/>
    <x v="4"/>
    <n v="2012"/>
    <n v="249"/>
    <n v="2014"/>
    <s v="V2012 Q2 - 50% Bonus"/>
    <n v="-1"/>
    <s v="Total Tax Classes"/>
    <s v="Total Tax Classes"/>
    <n v="420668355.27999997"/>
    <n v="0"/>
    <n v="0"/>
    <n v="423715630.31"/>
    <n v="42518083.409999996"/>
    <n v="97361216.069999993"/>
    <n v="-6277629.96"/>
    <n v="3961259.31"/>
    <n v="426762905.36000001"/>
    <n v="138766427.37"/>
    <n v="-1020418.68"/>
    <n v="0"/>
    <n v="3961259.31"/>
    <n v="0"/>
    <x v="4"/>
  </r>
  <r>
    <n v="-1"/>
    <n v="1"/>
    <s v="0001 -Florida Power &amp; Light Company"/>
    <n v="0"/>
    <n v="3"/>
    <x v="4"/>
    <n v="2012"/>
    <n v="244"/>
    <n v="2014"/>
    <s v="V2012 Q3"/>
    <n v="-1"/>
    <s v="Total Tax Classes"/>
    <s v="Total Tax Classes"/>
    <n v="118928531.90000001"/>
    <n v="0"/>
    <n v="0"/>
    <n v="118930839.8"/>
    <n v="8028552.4000000004"/>
    <n v="12041664.220000001"/>
    <n v="-4615.8"/>
    <n v="674.7"/>
    <n v="118933147.7"/>
    <n v="20069989.789999999"/>
    <n v="-3714.28"/>
    <n v="0"/>
    <n v="674.7"/>
    <n v="0"/>
    <x v="4"/>
  </r>
  <r>
    <n v="-1"/>
    <n v="1"/>
    <s v="0001 -Florida Power &amp; Light Company"/>
    <n v="0"/>
    <n v="3"/>
    <x v="4"/>
    <n v="2012"/>
    <n v="245"/>
    <n v="2014"/>
    <s v="V2012 Q3 - 100% Bonus"/>
    <n v="-1"/>
    <s v="Total Tax Classes"/>
    <s v="Total Tax Classes"/>
    <n v="0"/>
    <n v="0"/>
    <n v="0"/>
    <n v="0"/>
    <n v="0"/>
    <n v="0"/>
    <n v="0"/>
    <n v="2038079.41"/>
    <n v="0"/>
    <n v="0"/>
    <n v="2038079.41"/>
    <n v="0"/>
    <n v="2038079.41"/>
    <n v="0"/>
    <x v="4"/>
  </r>
  <r>
    <n v="-1"/>
    <n v="1"/>
    <s v="0001 -Florida Power &amp; Light Company"/>
    <n v="0"/>
    <n v="3"/>
    <x v="4"/>
    <n v="2012"/>
    <n v="250"/>
    <n v="2014"/>
    <s v="V2012 Q3 - 50% Bonus"/>
    <n v="-1"/>
    <s v="Total Tax Classes"/>
    <s v="Total Tax Classes"/>
    <n v="572771267.95000005"/>
    <n v="0"/>
    <n v="0"/>
    <n v="574792710.26999998"/>
    <n v="57775597.210000001"/>
    <n v="104353209.12"/>
    <n v="-4089930.97"/>
    <n v="4419063.17"/>
    <n v="576814152.59000003"/>
    <n v="161359373.47999999"/>
    <n v="1145611.3700000001"/>
    <n v="0"/>
    <n v="4419063.17"/>
    <n v="0"/>
    <x v="4"/>
  </r>
  <r>
    <n v="-1"/>
    <n v="1"/>
    <s v="0001 -Florida Power &amp; Light Company"/>
    <n v="0"/>
    <n v="3"/>
    <x v="4"/>
    <n v="2012"/>
    <n v="246"/>
    <n v="2014"/>
    <s v="V2012 Q4"/>
    <n v="-1"/>
    <s v="Total Tax Classes"/>
    <s v="Total Tax Classes"/>
    <n v="38839581.159999996"/>
    <n v="0"/>
    <n v="0"/>
    <n v="38846324.770000003"/>
    <n v="2405066.5099999998"/>
    <n v="3654621.71"/>
    <n v="-13487.23"/>
    <n v="1971.52"/>
    <n v="38853068.390000001"/>
    <n v="6059151.5499999998"/>
    <n v="-10979.04"/>
    <n v="0"/>
    <n v="1971.52"/>
    <n v="0"/>
    <x v="4"/>
  </r>
  <r>
    <n v="-1"/>
    <n v="1"/>
    <s v="0001 -Florida Power &amp; Light Company"/>
    <n v="0"/>
    <n v="3"/>
    <x v="4"/>
    <n v="2012"/>
    <n v="247"/>
    <n v="2014"/>
    <s v="V2012 Q4 - 100% Bonus"/>
    <n v="-1"/>
    <s v="Total Tax Classes"/>
    <s v="Total Tax Classes"/>
    <n v="0"/>
    <n v="0"/>
    <n v="0"/>
    <n v="0"/>
    <n v="0"/>
    <n v="0"/>
    <n v="0"/>
    <n v="1020197.48"/>
    <n v="0"/>
    <n v="0"/>
    <n v="1020197.48"/>
    <n v="0"/>
    <n v="1020197.48"/>
    <n v="0"/>
    <x v="4"/>
  </r>
  <r>
    <n v="-1"/>
    <n v="1"/>
    <s v="0001 -Florida Power &amp; Light Company"/>
    <n v="0"/>
    <n v="3"/>
    <x v="4"/>
    <n v="2012"/>
    <n v="251"/>
    <n v="2014"/>
    <s v="V2012 Q4 - 50% Bonus"/>
    <n v="-1"/>
    <s v="Total Tax Classes"/>
    <s v="Total Tax Classes"/>
    <n v="297655131.01999998"/>
    <n v="0"/>
    <n v="0"/>
    <n v="301960156.18000001"/>
    <n v="46849599.609999999"/>
    <n v="78147434.75"/>
    <n v="-8868193.5299999993"/>
    <n v="3616983.68"/>
    <n v="306265181.30000001"/>
    <n v="121799143.05"/>
    <n v="-1795175.32"/>
    <n v="0"/>
    <n v="3616983.68"/>
    <n v="0"/>
    <x v="4"/>
  </r>
  <r>
    <n v="-1"/>
    <n v="1"/>
    <s v="0001 -Florida Power &amp; Light Company"/>
    <n v="0"/>
    <n v="3"/>
    <x v="4"/>
    <n v="2013"/>
    <n v="127"/>
    <n v="2014"/>
    <s v="V2013"/>
    <n v="-1"/>
    <s v="Total Tax Classes"/>
    <s v="Total Tax Classes"/>
    <n v="186419979.53"/>
    <n v="-18938895"/>
    <n v="0"/>
    <n v="179162516.03"/>
    <n v="18182576.48"/>
    <n v="11557513.67"/>
    <n v="-21693018.420000002"/>
    <n v="164854.44"/>
    <n v="208118422.41"/>
    <n v="28789954.57"/>
    <n v="-2313528.7799999998"/>
    <n v="0"/>
    <n v="164854.44"/>
    <n v="0"/>
    <x v="4"/>
  </r>
  <r>
    <n v="-1"/>
    <n v="1"/>
    <s v="0001 -Florida Power &amp; Light Company"/>
    <n v="0"/>
    <n v="3"/>
    <x v="4"/>
    <n v="2013"/>
    <n v="231"/>
    <n v="2014"/>
    <s v="V2013 - 50% Bonus"/>
    <n v="-1"/>
    <s v="Total Tax Classes"/>
    <s v="Total Tax Classes"/>
    <n v="1476657147.4300001"/>
    <n v="0"/>
    <n v="0"/>
    <n v="1392713484.6300001"/>
    <n v="173512877.83000001"/>
    <n v="96865003.980000004"/>
    <n v="-17508569.370000001"/>
    <n v="7483408.0099999998"/>
    <n v="1492934403.6500001"/>
    <n v="269001013.67000002"/>
    <n v="-7416980.0499999998"/>
    <n v="0"/>
    <n v="7483408.0099999998"/>
    <n v="0"/>
    <x v="4"/>
  </r>
  <r>
    <n v="-1"/>
    <n v="1"/>
    <s v="0001 -Florida Power &amp; Light Company"/>
    <n v="0"/>
    <n v="3"/>
    <x v="4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4"/>
  </r>
  <r>
    <n v="-1"/>
    <n v="1"/>
    <s v="0001 -Florida Power &amp; Light Company"/>
    <n v="0"/>
    <n v="3"/>
    <x v="4"/>
    <n v="2014"/>
    <n v="128"/>
    <n v="2014"/>
    <s v="V2014"/>
    <n v="-1"/>
    <s v="Total Tax Classes"/>
    <s v="Total Tax Classes"/>
    <n v="37295217.479999997"/>
    <n v="37295217.479999997"/>
    <n v="0"/>
    <n v="37295217.479999997"/>
    <n v="604623.16"/>
    <n v="0"/>
    <n v="37295217.479999997"/>
    <n v="0"/>
    <n v="0"/>
    <n v="604623.16"/>
    <n v="0"/>
    <n v="0"/>
    <n v="0"/>
    <n v="0"/>
    <x v="4"/>
  </r>
  <r>
    <n v="-1"/>
    <n v="1"/>
    <s v="0001 -Florida Power &amp; Light Company"/>
    <n v="0"/>
    <n v="3"/>
    <x v="4"/>
    <n v="2014"/>
    <n v="363"/>
    <n v="2014"/>
    <s v="V2014 - 50% Bonus"/>
    <n v="-1"/>
    <s v="Total Tax Classes"/>
    <s v="Total Tax Classes"/>
    <n v="1300418646.1199999"/>
    <n v="1300418646.1900001"/>
    <n v="0"/>
    <n v="1300418646.1900001"/>
    <n v="1377826217.9300001"/>
    <n v="0"/>
    <n v="1300418646.1900001"/>
    <n v="0"/>
    <n v="0"/>
    <n v="77407571.849999994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5"/>
    <n v="1969"/>
    <n v="1"/>
    <n v="2014"/>
    <s v="V1969"/>
    <n v="-1"/>
    <s v="Total Tax Classes"/>
    <s v="Total Tax Classes"/>
    <n v="343760046.67000002"/>
    <n v="0"/>
    <n v="0"/>
    <n v="343891564.76999998"/>
    <n v="989012.98"/>
    <n v="333320398.01999998"/>
    <n v="-6822676.8099999996"/>
    <n v="562079.43000000005"/>
    <n v="343950255.06999999"/>
    <n v="334131092.45999998"/>
    <n v="550189.57999999996"/>
    <n v="0"/>
    <n v="562079.43000000005"/>
    <n v="0"/>
    <x v="5"/>
  </r>
  <r>
    <n v="-1"/>
    <n v="1"/>
    <s v="0001 -Florida Power &amp; Light Company"/>
    <n v="0"/>
    <n v="3"/>
    <x v="5"/>
    <n v="1970"/>
    <n v="2"/>
    <n v="2014"/>
    <s v="V1970"/>
    <n v="-1"/>
    <s v="Total Tax Classes"/>
    <s v="Total Tax Classes"/>
    <n v="61254369.859999999"/>
    <n v="0"/>
    <n v="0"/>
    <n v="61260463.32"/>
    <n v="25693.26"/>
    <n v="60671591.700000003"/>
    <n v="-1662873.55"/>
    <n v="90174.65"/>
    <n v="61266556.780000001"/>
    <n v="60686880.189999998"/>
    <n v="88392.5"/>
    <n v="0"/>
    <n v="90174.65"/>
    <n v="0"/>
    <x v="5"/>
  </r>
  <r>
    <n v="-1"/>
    <n v="1"/>
    <s v="0001 -Florida Power &amp; Light Company"/>
    <n v="0"/>
    <n v="3"/>
    <x v="5"/>
    <n v="1971"/>
    <n v="3"/>
    <n v="2014"/>
    <s v="V1971"/>
    <n v="-1"/>
    <s v="Total Tax Classes"/>
    <s v="Total Tax Classes"/>
    <n v="160913025.63999999"/>
    <n v="0"/>
    <n v="0"/>
    <n v="158890088.09"/>
    <n v="74955.69"/>
    <n v="159812099.09"/>
    <n v="-735283.31"/>
    <n v="7427.24"/>
    <n v="160913025.63999999"/>
    <n v="159888143.40000001"/>
    <n v="6338.62"/>
    <n v="0"/>
    <n v="7427.24"/>
    <n v="0"/>
    <x v="5"/>
  </r>
  <r>
    <n v="-1"/>
    <n v="1"/>
    <s v="0001 -Florida Power &amp; Light Company"/>
    <n v="0"/>
    <n v="3"/>
    <x v="5"/>
    <n v="1972"/>
    <n v="4"/>
    <n v="2014"/>
    <s v="V1972"/>
    <n v="-1"/>
    <s v="Total Tax Classes"/>
    <s v="Total Tax Classes"/>
    <n v="254413094.18000001"/>
    <n v="0"/>
    <n v="0"/>
    <n v="159478043.16"/>
    <n v="43693.279999999999"/>
    <n v="252869312.88"/>
    <n v="-2403249.9900000002"/>
    <n v="327484.82"/>
    <n v="254466071.94"/>
    <n v="252869156.38999999"/>
    <n v="318356.82"/>
    <n v="0"/>
    <n v="327484.82"/>
    <n v="0"/>
    <x v="5"/>
  </r>
  <r>
    <n v="-1"/>
    <n v="1"/>
    <s v="0001 -Florida Power &amp; Light Company"/>
    <n v="0"/>
    <n v="3"/>
    <x v="5"/>
    <n v="1973"/>
    <n v="5"/>
    <n v="2014"/>
    <s v="V1973"/>
    <n v="-1"/>
    <s v="Total Tax Classes"/>
    <s v="Total Tax Classes"/>
    <n v="276206161.51999998"/>
    <n v="0"/>
    <n v="0"/>
    <n v="178895783.03999999"/>
    <n v="3557.07"/>
    <n v="268025509.00999999"/>
    <n v="-1269181.4399999999"/>
    <n v="25368.41"/>
    <n v="276206161.51999998"/>
    <n v="268029237.63"/>
    <n v="25196.86"/>
    <n v="0"/>
    <n v="25368.41"/>
    <n v="0"/>
    <x v="5"/>
  </r>
  <r>
    <n v="-1"/>
    <n v="1"/>
    <s v="0001 -Florida Power &amp; Light Company"/>
    <n v="0"/>
    <n v="3"/>
    <x v="5"/>
    <n v="1974"/>
    <n v="6"/>
    <n v="2014"/>
    <s v="V1974"/>
    <n v="-1"/>
    <s v="Total Tax Classes"/>
    <s v="Total Tax Classes"/>
    <n v="246330623.91999999"/>
    <n v="0"/>
    <n v="0"/>
    <n v="243612827.97999999"/>
    <n v="83511.460000000006"/>
    <n v="244152157.69"/>
    <n v="-1451723.38"/>
    <n v="21236.43"/>
    <n v="246332660.53"/>
    <n v="244234037.44999999"/>
    <n v="20831.52"/>
    <n v="0"/>
    <n v="21236.43"/>
    <n v="0"/>
    <x v="5"/>
  </r>
  <r>
    <n v="-1"/>
    <n v="1"/>
    <s v="0001 -Florida Power &amp; Light Company"/>
    <n v="0"/>
    <n v="3"/>
    <x v="5"/>
    <n v="1975"/>
    <n v="7"/>
    <n v="2014"/>
    <s v="V1975"/>
    <n v="-1"/>
    <s v="Total Tax Classes"/>
    <s v="Total Tax Classes"/>
    <n v="146266799.77000001"/>
    <n v="0"/>
    <n v="0"/>
    <n v="142021506.06"/>
    <n v="586975.11"/>
    <n v="133200654.47"/>
    <n v="-1222717.8899999999"/>
    <n v="117196.65"/>
    <n v="146266799.77000001"/>
    <n v="133788262.8"/>
    <n v="116563.43"/>
    <n v="0"/>
    <n v="117196.65"/>
    <n v="0"/>
    <x v="5"/>
  </r>
  <r>
    <n v="-1"/>
    <n v="1"/>
    <s v="0001 -Florida Power &amp; Light Company"/>
    <n v="0"/>
    <n v="3"/>
    <x v="5"/>
    <n v="1976"/>
    <n v="8"/>
    <n v="2014"/>
    <s v="V1976"/>
    <n v="-1"/>
    <s v="Total Tax Classes"/>
    <s v="Total Tax Classes"/>
    <n v="665946628.74000001"/>
    <n v="0"/>
    <n v="0"/>
    <n v="659509602.95000005"/>
    <n v="35384.370000000003"/>
    <n v="660066073.09000003"/>
    <n v="-3443967.03"/>
    <n v="342322.4"/>
    <n v="665946628.74000001"/>
    <n v="660101648.88"/>
    <n v="342130.98"/>
    <n v="0"/>
    <n v="342322.4"/>
    <n v="0"/>
    <x v="5"/>
  </r>
  <r>
    <n v="-1"/>
    <n v="1"/>
    <s v="0001 -Florida Power &amp; Light Company"/>
    <n v="0"/>
    <n v="3"/>
    <x v="5"/>
    <n v="1977"/>
    <n v="10"/>
    <n v="2014"/>
    <s v="V1977"/>
    <n v="-1"/>
    <s v="Total Tax Classes"/>
    <s v="Total Tax Classes"/>
    <n v="309378757.19"/>
    <n v="0"/>
    <n v="0"/>
    <n v="305655526.82999998"/>
    <n v="12330.35"/>
    <n v="308950454.37"/>
    <n v="-44529156.600000001"/>
    <n v="9041107.1699999999"/>
    <n v="309378764.47000003"/>
    <n v="308962777.44"/>
    <n v="9041107.1699999999"/>
    <n v="0"/>
    <n v="9041107.1699999999"/>
    <n v="0"/>
    <x v="5"/>
  </r>
  <r>
    <n v="-1"/>
    <n v="1"/>
    <s v="0001 -Florida Power &amp; Light Company"/>
    <n v="0"/>
    <n v="3"/>
    <x v="5"/>
    <n v="1977"/>
    <n v="9"/>
    <n v="2014"/>
    <s v="V1977SV"/>
    <n v="-1"/>
    <s v="Total Tax Classes"/>
    <s v="Total Tax Classes"/>
    <n v="6104920"/>
    <n v="0"/>
    <n v="0"/>
    <n v="6104920"/>
    <n v="0"/>
    <n v="6104920"/>
    <n v="0"/>
    <n v="0"/>
    <n v="6104920"/>
    <n v="6104920"/>
    <n v="0"/>
    <n v="0"/>
    <n v="0"/>
    <n v="0"/>
    <x v="5"/>
  </r>
  <r>
    <n v="-1"/>
    <n v="1"/>
    <s v="0001 -Florida Power &amp; Light Company"/>
    <n v="0"/>
    <n v="3"/>
    <x v="5"/>
    <n v="1978"/>
    <n v="12"/>
    <n v="2014"/>
    <s v="V1978"/>
    <n v="-1"/>
    <s v="Total Tax Classes"/>
    <s v="Total Tax Classes"/>
    <n v="133466138.37"/>
    <n v="0"/>
    <n v="0"/>
    <n v="129570869.56"/>
    <n v="23418.86"/>
    <n v="132265332.11"/>
    <n v="-1008399.54"/>
    <n v="42813.120000000003"/>
    <n v="133467530.75"/>
    <n v="132287562.66"/>
    <n v="42609.05"/>
    <n v="0"/>
    <n v="42813.120000000003"/>
    <n v="0"/>
    <x v="5"/>
  </r>
  <r>
    <n v="-1"/>
    <n v="1"/>
    <s v="0001 -Florida Power &amp; Light Company"/>
    <n v="0"/>
    <n v="3"/>
    <x v="5"/>
    <n v="1978"/>
    <n v="11"/>
    <n v="2014"/>
    <s v="V1978SV"/>
    <n v="-1"/>
    <s v="Total Tax Classes"/>
    <s v="Total Tax Classes"/>
    <n v="22831486"/>
    <n v="0"/>
    <n v="0"/>
    <n v="22831486"/>
    <n v="0"/>
    <n v="22831486"/>
    <n v="0"/>
    <n v="0"/>
    <n v="22831486"/>
    <n v="22831486"/>
    <n v="0"/>
    <n v="0"/>
    <n v="0"/>
    <n v="0"/>
    <x v="5"/>
  </r>
  <r>
    <n v="-1"/>
    <n v="1"/>
    <s v="0001 -Florida Power &amp; Light Company"/>
    <n v="0"/>
    <n v="3"/>
    <x v="5"/>
    <n v="1979"/>
    <n v="13"/>
    <n v="2014"/>
    <s v="V1979"/>
    <n v="-1"/>
    <s v="Total Tax Classes"/>
    <s v="Total Tax Classes"/>
    <n v="193613462.31999999"/>
    <n v="0"/>
    <n v="0"/>
    <n v="188553446.56"/>
    <n v="55780.75"/>
    <n v="181843865.25999999"/>
    <n v="-2752576.6"/>
    <n v="411388.68"/>
    <n v="193615966.78999999"/>
    <n v="181897517.71000001"/>
    <n v="411012.51"/>
    <n v="0"/>
    <n v="411388.68"/>
    <n v="0"/>
    <x v="5"/>
  </r>
  <r>
    <n v="-1"/>
    <n v="1"/>
    <s v="0001 -Florida Power &amp; Light Company"/>
    <n v="0"/>
    <n v="3"/>
    <x v="5"/>
    <n v="1980"/>
    <n v="14"/>
    <n v="2014"/>
    <s v="V1980"/>
    <n v="-1"/>
    <s v="Total Tax Classes"/>
    <s v="Total Tax Classes"/>
    <n v="606212026.64999998"/>
    <n v="0"/>
    <n v="0"/>
    <n v="597274349.64999998"/>
    <n v="29140.58"/>
    <n v="593929834.70000005"/>
    <n v="-8359955.8300000001"/>
    <n v="1553838.05"/>
    <n v="606212026.64999998"/>
    <n v="593958975.27999997"/>
    <n v="1553838.05"/>
    <n v="0"/>
    <n v="1553838.05"/>
    <n v="0"/>
    <x v="5"/>
  </r>
  <r>
    <n v="-1"/>
    <n v="1"/>
    <s v="0001 -Florida Power &amp; Light Company"/>
    <n v="0"/>
    <n v="3"/>
    <x v="5"/>
    <n v="1981"/>
    <n v="15"/>
    <n v="2014"/>
    <s v="V1981"/>
    <n v="-1"/>
    <s v="Total Tax Classes"/>
    <s v="Total Tax Classes"/>
    <n v="423903562.92000002"/>
    <n v="0"/>
    <n v="0"/>
    <n v="414629537.55000001"/>
    <n v="21064.19"/>
    <n v="422785367.72000003"/>
    <n v="-3070149.79"/>
    <n v="406858.31"/>
    <n v="424034968.18000001"/>
    <n v="422803054.61000001"/>
    <n v="278830.34999999998"/>
    <n v="0"/>
    <n v="406858.31"/>
    <n v="0"/>
    <x v="5"/>
  </r>
  <r>
    <n v="-1"/>
    <n v="1"/>
    <s v="0001 -Florida Power &amp; Light Company"/>
    <n v="0"/>
    <n v="3"/>
    <x v="5"/>
    <n v="1982"/>
    <n v="16"/>
    <n v="2014"/>
    <s v="V1982"/>
    <n v="-1"/>
    <s v="Total Tax Classes"/>
    <s v="Total Tax Classes"/>
    <n v="389685185.25"/>
    <n v="0"/>
    <n v="0"/>
    <n v="385500340.48000002"/>
    <n v="379798.66"/>
    <n v="384153444.63"/>
    <n v="-6161750.71"/>
    <n v="832567.86"/>
    <n v="390113513.69999999"/>
    <n v="384187518.69"/>
    <n v="749964.02"/>
    <n v="0"/>
    <n v="832567.86"/>
    <n v="0"/>
    <x v="5"/>
  </r>
  <r>
    <n v="-1"/>
    <n v="1"/>
    <s v="0001 -Florida Power &amp; Light Company"/>
    <n v="0"/>
    <n v="3"/>
    <x v="5"/>
    <n v="1983"/>
    <n v="17"/>
    <n v="2014"/>
    <s v="V1983"/>
    <n v="-1"/>
    <s v="Total Tax Classes"/>
    <s v="Total Tax Classes"/>
    <n v="1265898452.4200001"/>
    <n v="0"/>
    <n v="0"/>
    <n v="1254643018.54"/>
    <n v="37938.28"/>
    <n v="1265314940.0599999"/>
    <n v="-6605885.3799999999"/>
    <n v="2524794.17"/>
    <n v="1266899669.6600001"/>
    <n v="1264415660.0699999"/>
    <n v="2460795.2000000002"/>
    <n v="0"/>
    <n v="2524794.17"/>
    <n v="0"/>
    <x v="5"/>
  </r>
  <r>
    <n v="-1"/>
    <n v="1"/>
    <s v="0001 -Florida Power &amp; Light Company"/>
    <n v="0"/>
    <n v="3"/>
    <x v="5"/>
    <n v="1984"/>
    <n v="18"/>
    <n v="2014"/>
    <s v="V1984"/>
    <n v="-1"/>
    <s v="Total Tax Classes"/>
    <s v="Total Tax Classes"/>
    <n v="503156381.05000001"/>
    <n v="0"/>
    <n v="0"/>
    <n v="498509443.05000001"/>
    <n v="427928.6"/>
    <n v="489061584.75999999"/>
    <n v="-5436424.0499999998"/>
    <n v="1095890.02"/>
    <n v="503156381.05000001"/>
    <n v="489489513.36000001"/>
    <n v="1095890.02"/>
    <n v="0"/>
    <n v="1095890.02"/>
    <n v="0"/>
    <x v="5"/>
  </r>
  <r>
    <n v="-1"/>
    <n v="1"/>
    <s v="0001 -Florida Power &amp; Light Company"/>
    <n v="0"/>
    <n v="3"/>
    <x v="5"/>
    <n v="1985"/>
    <n v="19"/>
    <n v="2014"/>
    <s v="V1985"/>
    <n v="-1"/>
    <s v="Total Tax Classes"/>
    <s v="Total Tax Classes"/>
    <n v="320008512.25999999"/>
    <n v="0"/>
    <n v="0"/>
    <n v="315760540.22000003"/>
    <n v="174326.12"/>
    <n v="313924322.27999997"/>
    <n v="-5161553.45"/>
    <n v="914488.24"/>
    <n v="320009320.19"/>
    <n v="314098113.69999999"/>
    <n v="914215"/>
    <n v="0"/>
    <n v="914488.24"/>
    <n v="0"/>
    <x v="5"/>
  </r>
  <r>
    <n v="-1"/>
    <n v="1"/>
    <s v="0001 -Florida Power &amp; Light Company"/>
    <n v="0"/>
    <n v="3"/>
    <x v="5"/>
    <n v="1986"/>
    <n v="20"/>
    <n v="2014"/>
    <s v="V1986"/>
    <n v="-1"/>
    <s v="Total Tax Classes"/>
    <s v="Total Tax Classes"/>
    <n v="528727948.77999997"/>
    <n v="0"/>
    <n v="0"/>
    <n v="521795203.94"/>
    <n v="622810.81000000006"/>
    <n v="512965326.33999997"/>
    <n v="-3825864.68"/>
    <n v="308270.94"/>
    <n v="529444331.10000002"/>
    <n v="512955038.97000003"/>
    <n v="224986.8"/>
    <n v="0"/>
    <n v="308270.94"/>
    <n v="0"/>
    <x v="5"/>
  </r>
  <r>
    <n v="-1"/>
    <n v="1"/>
    <s v="0001 -Florida Power &amp; Light Company"/>
    <n v="0"/>
    <n v="3"/>
    <x v="5"/>
    <n v="1987"/>
    <n v="22"/>
    <n v="2014"/>
    <s v="V1987"/>
    <n v="-1"/>
    <s v="Total Tax Classes"/>
    <s v="Total Tax Classes"/>
    <n v="155294752.19999999"/>
    <n v="0"/>
    <n v="0"/>
    <n v="156172896.41"/>
    <n v="4179036.91"/>
    <n v="138405719.75999999"/>
    <n v="-3435010.98"/>
    <n v="791642.78"/>
    <n v="157051040.62"/>
    <n v="140987241.09999999"/>
    <n v="632869.96"/>
    <n v="0"/>
    <n v="791642.78"/>
    <n v="0"/>
    <x v="5"/>
  </r>
  <r>
    <n v="-1"/>
    <n v="1"/>
    <s v="0001 -Florida Power &amp; Light Company"/>
    <n v="0"/>
    <n v="3"/>
    <x v="5"/>
    <n v="1987"/>
    <n v="21"/>
    <n v="2014"/>
    <s v="V1987A"/>
    <n v="-1"/>
    <s v="Total Tax Classes"/>
    <s v="Total Tax Classes"/>
    <n v="71639680.670000002"/>
    <n v="0"/>
    <n v="0"/>
    <n v="71639803.799999997"/>
    <n v="127139"/>
    <n v="71242986.650000006"/>
    <n v="-791884.61"/>
    <n v="238482.95"/>
    <n v="71747481.379999995"/>
    <n v="71262415.849999994"/>
    <n v="238392.04"/>
    <n v="0"/>
    <n v="238482.95"/>
    <n v="0"/>
    <x v="5"/>
  </r>
  <r>
    <n v="-1"/>
    <n v="1"/>
    <s v="0001 -Florida Power &amp; Light Company"/>
    <n v="0"/>
    <n v="3"/>
    <x v="5"/>
    <n v="1988"/>
    <n v="24"/>
    <n v="2014"/>
    <s v="V1988"/>
    <n v="-1"/>
    <s v="Total Tax Classes"/>
    <s v="Total Tax Classes"/>
    <n v="197037155.84"/>
    <n v="0"/>
    <n v="0"/>
    <n v="198069116.75"/>
    <n v="5926480.5300000003"/>
    <n v="167678739.11000001"/>
    <n v="-3682207.03"/>
    <n v="369736.61"/>
    <n v="199101077.63"/>
    <n v="171810303.71000001"/>
    <n v="100730.74"/>
    <n v="0"/>
    <n v="369736.61"/>
    <n v="0"/>
    <x v="5"/>
  </r>
  <r>
    <n v="-1"/>
    <n v="1"/>
    <s v="0001 -Florida Power &amp; Light Company"/>
    <n v="0"/>
    <n v="3"/>
    <x v="5"/>
    <n v="1988"/>
    <n v="23"/>
    <n v="2014"/>
    <s v="V1988A"/>
    <n v="-1"/>
    <s v="Total Tax Classes"/>
    <s v="Total Tax Classes"/>
    <n v="95649756.129999995"/>
    <n v="0"/>
    <n v="0"/>
    <n v="95649756.129999995"/>
    <n v="2663688.5"/>
    <n v="90298273.450000003"/>
    <n v="-1700190.86"/>
    <n v="586745.51"/>
    <n v="97299802.549999997"/>
    <n v="91467578.620000005"/>
    <n v="431082.42"/>
    <n v="0"/>
    <n v="586745.51"/>
    <n v="0"/>
    <x v="5"/>
  </r>
  <r>
    <n v="-1"/>
    <n v="1"/>
    <s v="0001 -Florida Power &amp; Light Company"/>
    <n v="0"/>
    <n v="3"/>
    <x v="5"/>
    <n v="1989"/>
    <n v="26"/>
    <n v="2014"/>
    <s v="V1989"/>
    <n v="-1"/>
    <s v="Total Tax Classes"/>
    <s v="Total Tax Classes"/>
    <n v="263117096.77000001"/>
    <n v="0"/>
    <n v="0"/>
    <n v="264146276.19999999"/>
    <n v="7045549.5099999998"/>
    <n v="205172789.09999999"/>
    <n v="-3768088.47"/>
    <n v="298974.63"/>
    <n v="265392377.59999999"/>
    <n v="210340101.83000001"/>
    <n v="-98069.4"/>
    <n v="0"/>
    <n v="298974.63"/>
    <n v="0"/>
    <x v="5"/>
  </r>
  <r>
    <n v="-1"/>
    <n v="1"/>
    <s v="0001 -Florida Power &amp; Light Company"/>
    <n v="0"/>
    <n v="3"/>
    <x v="5"/>
    <n v="1989"/>
    <n v="25"/>
    <n v="2014"/>
    <s v="V1989A"/>
    <n v="-1"/>
    <s v="Total Tax Classes"/>
    <s v="Total Tax Classes"/>
    <n v="34884711.25"/>
    <n v="0"/>
    <n v="0"/>
    <n v="34884711.25"/>
    <n v="0"/>
    <n v="34943249.280000001"/>
    <n v="-58538.03"/>
    <n v="46292.79"/>
    <n v="34943249.280000001"/>
    <n v="34884711.25"/>
    <n v="46292.79"/>
    <n v="0"/>
    <n v="46292.79"/>
    <n v="0"/>
    <x v="5"/>
  </r>
  <r>
    <n v="-1"/>
    <n v="1"/>
    <s v="0001 -Florida Power &amp; Light Company"/>
    <n v="0"/>
    <n v="3"/>
    <x v="5"/>
    <n v="1990"/>
    <n v="28"/>
    <n v="2014"/>
    <s v="V1990"/>
    <n v="-1"/>
    <s v="Total Tax Classes"/>
    <s v="Total Tax Classes"/>
    <n v="326659976.12"/>
    <n v="0"/>
    <n v="0"/>
    <n v="297879303.12"/>
    <n v="8644510.0299999993"/>
    <n v="265625114.97999999"/>
    <n v="-6028044.5899999999"/>
    <n v="852596.54"/>
    <n v="330293427.36000001"/>
    <n v="271170963.95999998"/>
    <n v="317806.34999999998"/>
    <n v="0"/>
    <n v="852596.54"/>
    <n v="0"/>
    <x v="5"/>
  </r>
  <r>
    <n v="-1"/>
    <n v="1"/>
    <s v="0001 -Florida Power &amp; Light Company"/>
    <n v="0"/>
    <n v="3"/>
    <x v="5"/>
    <n v="1990"/>
    <n v="27"/>
    <n v="2014"/>
    <s v="V1990A"/>
    <n v="-1"/>
    <s v="Total Tax Classes"/>
    <s v="Total Tax Classes"/>
    <n v="2402970.21"/>
    <n v="0"/>
    <n v="0"/>
    <n v="1249904.94"/>
    <n v="44639.48"/>
    <n v="2246934.62"/>
    <n v="-45820.87"/>
    <n v="25327.29"/>
    <n v="2448791.08"/>
    <n v="2246732.46"/>
    <n v="24348.06"/>
    <n v="0"/>
    <n v="25327.29"/>
    <n v="0"/>
    <x v="5"/>
  </r>
  <r>
    <n v="-1"/>
    <n v="1"/>
    <s v="0001 -Florida Power &amp; Light Company"/>
    <n v="0"/>
    <n v="3"/>
    <x v="5"/>
    <n v="1991"/>
    <n v="29"/>
    <n v="2014"/>
    <s v="V1991"/>
    <n v="-1"/>
    <s v="Total Tax Classes"/>
    <s v="Total Tax Classes"/>
    <n v="647993174.58000004"/>
    <n v="0"/>
    <n v="0"/>
    <n v="431165446.98000002"/>
    <n v="13537246.57"/>
    <n v="562098852.33000004"/>
    <n v="-6632066.5300000003"/>
    <n v="669745.46"/>
    <n v="653061805.35000002"/>
    <n v="571826634.96000004"/>
    <n v="-589421.36"/>
    <n v="0"/>
    <n v="669745.46"/>
    <n v="0"/>
    <x v="5"/>
  </r>
  <r>
    <n v="-1"/>
    <n v="1"/>
    <s v="0001 -Florida Power &amp; Light Company"/>
    <n v="0"/>
    <n v="3"/>
    <x v="5"/>
    <n v="1992"/>
    <n v="30"/>
    <n v="2014"/>
    <s v="V1992"/>
    <n v="-1"/>
    <s v="Total Tax Classes"/>
    <s v="Total Tax Classes"/>
    <n v="323000525.50999999"/>
    <n v="0"/>
    <n v="0"/>
    <n v="297334122.82999998"/>
    <n v="10216276.130000001"/>
    <n v="236993094.96000001"/>
    <n v="-32533755.25"/>
    <n v="7282695.5999999996"/>
    <n v="327031219.67000002"/>
    <n v="244254927.75"/>
    <n v="6206444.7400000002"/>
    <n v="0"/>
    <n v="7282695.5999999996"/>
    <n v="0"/>
    <x v="5"/>
  </r>
  <r>
    <n v="-1"/>
    <n v="1"/>
    <s v="0001 -Florida Power &amp; Light Company"/>
    <n v="0"/>
    <n v="3"/>
    <x v="5"/>
    <n v="1993"/>
    <n v="31"/>
    <n v="2014"/>
    <s v="V1993"/>
    <n v="-1"/>
    <s v="Total Tax Classes"/>
    <s v="Total Tax Classes"/>
    <n v="1174485541.49"/>
    <n v="0"/>
    <n v="0"/>
    <n v="1146418969.55"/>
    <n v="37760079.770000003"/>
    <n v="857081270.52999997"/>
    <n v="-10023720.640000001"/>
    <n v="1606582.72"/>
    <n v="1178302265.52"/>
    <n v="891879816.85000002"/>
    <n v="751392.16"/>
    <n v="0"/>
    <n v="1606582.72"/>
    <n v="0"/>
    <x v="5"/>
  </r>
  <r>
    <n v="-1"/>
    <n v="1"/>
    <s v="0001 -Florida Power &amp; Light Company"/>
    <n v="0"/>
    <n v="3"/>
    <x v="5"/>
    <n v="1994"/>
    <n v="32"/>
    <n v="2014"/>
    <s v="V1994"/>
    <n v="-1"/>
    <s v="Total Tax Classes"/>
    <s v="Total Tax Classes"/>
    <n v="622146860.13"/>
    <n v="0"/>
    <n v="0"/>
    <n v="201730473.27000001"/>
    <n v="17713171.75"/>
    <n v="453527709.68000001"/>
    <n v="-17489426.460000001"/>
    <n v="2110250.0099999998"/>
    <n v="626706294.95000005"/>
    <n v="467636320.50999999"/>
    <n v="1155376.1499999999"/>
    <n v="0"/>
    <n v="2110250.0099999998"/>
    <n v="0"/>
    <x v="5"/>
  </r>
  <r>
    <n v="-1"/>
    <n v="1"/>
    <s v="0001 -Florida Power &amp; Light Company"/>
    <n v="0"/>
    <n v="3"/>
    <x v="5"/>
    <n v="1995"/>
    <n v="33"/>
    <n v="2014"/>
    <s v="V1995"/>
    <n v="-1"/>
    <s v="Total Tax Classes"/>
    <s v="Total Tax Classes"/>
    <n v="378483095.29000002"/>
    <n v="0"/>
    <n v="0"/>
    <n v="125460228.98999999"/>
    <n v="10354541.039999999"/>
    <n v="275148646.49000001"/>
    <n v="-5415487.7199999997"/>
    <n v="638189.59"/>
    <n v="381794169.18000001"/>
    <n v="283277048.22000003"/>
    <n v="-446745.01"/>
    <n v="0"/>
    <n v="638189.59"/>
    <n v="0"/>
    <x v="5"/>
  </r>
  <r>
    <n v="-1"/>
    <n v="1"/>
    <s v="0001 -Florida Power &amp; Light Company"/>
    <n v="0"/>
    <n v="3"/>
    <x v="5"/>
    <n v="1996"/>
    <n v="34"/>
    <n v="2014"/>
    <s v="V1996"/>
    <n v="-1"/>
    <s v="Total Tax Classes"/>
    <s v="Total Tax Classes"/>
    <n v="318442890.07999998"/>
    <n v="0"/>
    <n v="0"/>
    <n v="124761900.3"/>
    <n v="9142019.0600000005"/>
    <n v="208709280.75999999"/>
    <n v="-3518808.58"/>
    <n v="427269.53"/>
    <n v="321088469.39999998"/>
    <n v="216091468.25999999"/>
    <n v="-458478.16"/>
    <n v="0"/>
    <n v="427269.53"/>
    <n v="0"/>
    <x v="5"/>
  </r>
  <r>
    <n v="-1"/>
    <n v="1"/>
    <s v="0001 -Florida Power &amp; Light Company"/>
    <n v="0"/>
    <n v="3"/>
    <x v="5"/>
    <n v="1997"/>
    <n v="35"/>
    <n v="2014"/>
    <s v="V1997"/>
    <n v="-1"/>
    <s v="Total Tax Classes"/>
    <s v="Total Tax Classes"/>
    <n v="288973700.76999998"/>
    <n v="0"/>
    <n v="0"/>
    <n v="74111879.290000007"/>
    <n v="10884231.890000001"/>
    <n v="248365462.09"/>
    <n v="-4416286.8600000003"/>
    <n v="201051.89"/>
    <n v="291392514.14999998"/>
    <n v="257173897.16999999"/>
    <n v="-141964.66"/>
    <n v="0"/>
    <n v="201051.89"/>
    <n v="0"/>
    <x v="5"/>
  </r>
  <r>
    <n v="-1"/>
    <n v="1"/>
    <s v="0001 -Florida Power &amp; Light Company"/>
    <n v="0"/>
    <n v="3"/>
    <x v="5"/>
    <n v="1998"/>
    <n v="59"/>
    <n v="2014"/>
    <s v="V1998"/>
    <n v="-1"/>
    <s v="Total Tax Classes"/>
    <s v="Total Tax Classes"/>
    <n v="310775482.63"/>
    <n v="0"/>
    <n v="0"/>
    <n v="138781227.88"/>
    <n v="8714532.9100000001"/>
    <n v="199459453.09"/>
    <n v="-3841736.61"/>
    <n v="299454.93"/>
    <n v="313720231.52999997"/>
    <n v="206400849.97"/>
    <n v="-872157.93"/>
    <n v="0"/>
    <n v="299454.93"/>
    <n v="0"/>
    <x v="5"/>
  </r>
  <r>
    <n v="-1"/>
    <n v="1"/>
    <s v="0001 -Florida Power &amp; Light Company"/>
    <n v="0"/>
    <n v="3"/>
    <x v="5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5"/>
  </r>
  <r>
    <n v="-1"/>
    <n v="1"/>
    <s v="0001 -Florida Power &amp; Light Company"/>
    <n v="0"/>
    <n v="3"/>
    <x v="5"/>
    <n v="1999"/>
    <n v="60"/>
    <n v="2014"/>
    <s v="V1999"/>
    <n v="-1"/>
    <s v="Total Tax Classes"/>
    <s v="Total Tax Classes"/>
    <n v="318113893.79000002"/>
    <n v="0"/>
    <n v="0"/>
    <n v="102069297.63"/>
    <n v="10795737.9"/>
    <n v="255291501.47999999"/>
    <n v="-11115768.85"/>
    <n v="1625414.72"/>
    <n v="322362704.83999997"/>
    <n v="262816992.22999999"/>
    <n v="646850.81000000006"/>
    <n v="0"/>
    <n v="1625414.72"/>
    <n v="0"/>
    <x v="5"/>
  </r>
  <r>
    <n v="-1"/>
    <n v="1"/>
    <s v="0001 -Florida Power &amp; Light Company"/>
    <n v="0"/>
    <n v="3"/>
    <x v="5"/>
    <n v="2000"/>
    <n v="61"/>
    <n v="2014"/>
    <s v="V2000"/>
    <n v="-1"/>
    <s v="Total Tax Classes"/>
    <s v="Total Tax Classes"/>
    <n v="447207302.08999997"/>
    <n v="0"/>
    <n v="0"/>
    <n v="123582573.23"/>
    <n v="15982476.58"/>
    <n v="377567717.16000003"/>
    <n v="-6998011.5300000003"/>
    <n v="1020666.31"/>
    <n v="453074396.07999998"/>
    <n v="388292006.50999999"/>
    <n v="411759.56"/>
    <n v="0"/>
    <n v="1020666.31"/>
    <n v="0"/>
    <x v="5"/>
  </r>
  <r>
    <n v="-1"/>
    <n v="1"/>
    <s v="0001 -Florida Power &amp; Light Company"/>
    <n v="0"/>
    <n v="3"/>
    <x v="5"/>
    <n v="2001"/>
    <n v="62"/>
    <n v="2014"/>
    <s v="V2001"/>
    <n v="-1"/>
    <s v="Total Tax Classes"/>
    <s v="Total Tax Classes"/>
    <n v="565792326.64999998"/>
    <n v="0"/>
    <n v="0"/>
    <n v="203997845.78"/>
    <n v="24023247.649999999"/>
    <n v="438513182.83999997"/>
    <n v="-5872602.8300000001"/>
    <n v="686232.22"/>
    <n v="571044566.40999997"/>
    <n v="458645647.89999998"/>
    <n v="-675224.98"/>
    <n v="0"/>
    <n v="686232.22"/>
    <n v="0"/>
    <x v="5"/>
  </r>
  <r>
    <n v="-1"/>
    <n v="1"/>
    <s v="0001 -Florida Power &amp; Light Company"/>
    <n v="0"/>
    <n v="3"/>
    <x v="5"/>
    <n v="2001"/>
    <n v="69"/>
    <n v="2014"/>
    <s v="V2001 Bonus"/>
    <n v="-1"/>
    <s v="Total Tax Classes"/>
    <s v="Total Tax Classes"/>
    <n v="35141725.030000001"/>
    <n v="0"/>
    <n v="0"/>
    <n v="35308499.340000004"/>
    <n v="1292535.94"/>
    <n v="28645006.879999999"/>
    <n v="-453842.95"/>
    <n v="33787.65"/>
    <n v="35475273.640000001"/>
    <n v="29670992.629999999"/>
    <n v="-33210.769999999997"/>
    <n v="0"/>
    <n v="33787.65"/>
    <n v="0"/>
    <x v="5"/>
  </r>
  <r>
    <n v="-1"/>
    <n v="1"/>
    <s v="0001 -Florida Power &amp; Light Company"/>
    <n v="0"/>
    <n v="3"/>
    <x v="5"/>
    <n v="2002"/>
    <n v="63"/>
    <n v="2014"/>
    <s v="V2002"/>
    <n v="-1"/>
    <s v="Total Tax Classes"/>
    <s v="Total Tax Classes"/>
    <n v="81761072.620000005"/>
    <n v="0"/>
    <n v="0"/>
    <n v="81779040.859999999"/>
    <n v="1823553.61"/>
    <n v="38806389.579999998"/>
    <n v="-108739.87"/>
    <n v="15422.28"/>
    <n v="81869812.489999995"/>
    <n v="40597399.68"/>
    <n v="-60774.1"/>
    <n v="0"/>
    <n v="15422.28"/>
    <n v="0"/>
    <x v="5"/>
  </r>
  <r>
    <n v="-1"/>
    <n v="1"/>
    <s v="0001 -Florida Power &amp; Light Company"/>
    <n v="0"/>
    <n v="3"/>
    <x v="5"/>
    <n v="2002"/>
    <n v="68"/>
    <n v="2014"/>
    <s v="V2002 Bonus"/>
    <n v="-1"/>
    <s v="Total Tax Classes"/>
    <s v="Total Tax Classes"/>
    <n v="17666418.739999998"/>
    <n v="0"/>
    <n v="0"/>
    <n v="17666418.739999998"/>
    <n v="795868.39"/>
    <n v="11057251.07"/>
    <n v="0"/>
    <n v="0"/>
    <n v="17666418.739999998"/>
    <n v="11853119.460000001"/>
    <n v="0"/>
    <n v="0"/>
    <n v="0"/>
    <n v="0"/>
    <x v="5"/>
  </r>
  <r>
    <n v="-1"/>
    <n v="1"/>
    <s v="0001 -Florida Power &amp; Light Company"/>
    <n v="0"/>
    <n v="3"/>
    <x v="5"/>
    <n v="2002"/>
    <n v="80"/>
    <n v="2014"/>
    <s v="V2002 Bonus Q1"/>
    <n v="-1"/>
    <s v="Total Tax Classes"/>
    <s v="Total Tax Classes"/>
    <n v="62372206.310000002"/>
    <n v="0"/>
    <n v="0"/>
    <n v="62699202.810000002"/>
    <n v="2861549.04"/>
    <n v="42508755.579999998"/>
    <n v="-790230.25"/>
    <n v="79110.42"/>
    <n v="63026199.289999999"/>
    <n v="44918651.329999998"/>
    <n v="-123229.28"/>
    <n v="0"/>
    <n v="79110.42"/>
    <n v="0"/>
    <x v="5"/>
  </r>
  <r>
    <n v="-1"/>
    <n v="1"/>
    <s v="0001 -Florida Power &amp; Light Company"/>
    <n v="0"/>
    <n v="3"/>
    <x v="5"/>
    <n v="2002"/>
    <n v="81"/>
    <n v="2014"/>
    <s v="V2002 Bonus Q2"/>
    <n v="-1"/>
    <s v="Total Tax Classes"/>
    <s v="Total Tax Classes"/>
    <n v="87749755.390000001"/>
    <n v="0"/>
    <n v="0"/>
    <n v="88196840.219999999"/>
    <n v="3730221.38"/>
    <n v="60784094.93"/>
    <n v="-1161217.19"/>
    <n v="118866.96"/>
    <n v="88643925.049999997"/>
    <n v="63879048.799999997"/>
    <n v="-140035.19"/>
    <n v="0"/>
    <n v="118866.96"/>
    <n v="0"/>
    <x v="5"/>
  </r>
  <r>
    <n v="-1"/>
    <n v="1"/>
    <s v="0001 -Florida Power &amp; Light Company"/>
    <n v="0"/>
    <n v="3"/>
    <x v="5"/>
    <n v="2002"/>
    <n v="82"/>
    <n v="2014"/>
    <s v="V2002 Bonus Q3"/>
    <n v="-1"/>
    <s v="Total Tax Classes"/>
    <s v="Total Tax Classes"/>
    <n v="71187144.420000002"/>
    <n v="0"/>
    <n v="0"/>
    <n v="71536346.620000005"/>
    <n v="3169215.44"/>
    <n v="47080342.07"/>
    <n v="-959689.79"/>
    <n v="104929.65"/>
    <n v="71885548.840000004"/>
    <n v="49768867.369999997"/>
    <n v="-112784.62"/>
    <n v="0"/>
    <n v="104929.65"/>
    <n v="0"/>
    <x v="5"/>
  </r>
  <r>
    <n v="-1"/>
    <n v="1"/>
    <s v="0001 -Florida Power &amp; Light Company"/>
    <n v="0"/>
    <n v="3"/>
    <x v="5"/>
    <n v="2002"/>
    <n v="83"/>
    <n v="2014"/>
    <s v="V2002 Bonus Q4"/>
    <n v="-1"/>
    <s v="Total Tax Classes"/>
    <s v="Total Tax Classes"/>
    <n v="114416029.88"/>
    <n v="0"/>
    <n v="0"/>
    <n v="114910955.18000001"/>
    <n v="4294786.12"/>
    <n v="80983619.519999996"/>
    <n v="-1315825.76"/>
    <n v="139067.06"/>
    <n v="115405880.45999999"/>
    <n v="84622738.079999998"/>
    <n v="-195115.97"/>
    <n v="0"/>
    <n v="139067.06"/>
    <n v="0"/>
    <x v="5"/>
  </r>
  <r>
    <n v="-1"/>
    <n v="1"/>
    <s v="0001 -Florida Power &amp; Light Company"/>
    <n v="0"/>
    <n v="3"/>
    <x v="5"/>
    <n v="2002"/>
    <n v="76"/>
    <n v="2014"/>
    <s v="V2002 Q1"/>
    <n v="-1"/>
    <s v="Total Tax Classes"/>
    <s v="Total Tax Classes"/>
    <n v="42747964.479999997"/>
    <n v="0"/>
    <n v="0"/>
    <n v="42979378.759999998"/>
    <n v="1723844.45"/>
    <n v="28580577.420000002"/>
    <n v="-684446.51"/>
    <n v="160736.85"/>
    <n v="43210793.079999998"/>
    <n v="29995817.030000001"/>
    <n v="6513.1"/>
    <n v="0"/>
    <n v="160736.85"/>
    <n v="0"/>
    <x v="5"/>
  </r>
  <r>
    <n v="-1"/>
    <n v="1"/>
    <s v="0001 -Florida Power &amp; Light Company"/>
    <n v="0"/>
    <n v="3"/>
    <x v="5"/>
    <n v="2002"/>
    <n v="77"/>
    <n v="2014"/>
    <s v="V2002 Q2"/>
    <n v="-1"/>
    <s v="Total Tax Classes"/>
    <s v="Total Tax Classes"/>
    <n v="413311758.25"/>
    <n v="0"/>
    <n v="0"/>
    <n v="413385510.61000001"/>
    <n v="18061845.670000002"/>
    <n v="261950803.03"/>
    <n v="-8250531.0800000001"/>
    <n v="35454.76"/>
    <n v="413459263"/>
    <n v="279914153.86000001"/>
    <n v="-13555.14"/>
    <n v="0"/>
    <n v="35454.76"/>
    <n v="0"/>
    <x v="5"/>
  </r>
  <r>
    <n v="-1"/>
    <n v="1"/>
    <s v="0001 -Florida Power &amp; Light Company"/>
    <n v="0"/>
    <n v="3"/>
    <x v="5"/>
    <n v="2002"/>
    <n v="78"/>
    <n v="2014"/>
    <s v="V2002 Q3"/>
    <n v="-1"/>
    <s v="Total Tax Classes"/>
    <s v="Total Tax Classes"/>
    <n v="8656621.2799999993"/>
    <n v="0"/>
    <n v="0"/>
    <n v="8690776.1300000008"/>
    <n v="19506.080000000002"/>
    <n v="8230848.96"/>
    <n v="-71909.09"/>
    <n v="18275.759999999998"/>
    <n v="8724930.9800000004"/>
    <n v="8207472.0099999998"/>
    <n v="-7150.9"/>
    <n v="0"/>
    <n v="18275.759999999998"/>
    <n v="0"/>
    <x v="5"/>
  </r>
  <r>
    <n v="-1"/>
    <n v="1"/>
    <s v="0001 -Florida Power &amp; Light Company"/>
    <n v="0"/>
    <n v="3"/>
    <x v="5"/>
    <n v="2002"/>
    <n v="79"/>
    <n v="2014"/>
    <s v="V2002 Q4"/>
    <n v="-1"/>
    <s v="Total Tax Classes"/>
    <s v="Total Tax Classes"/>
    <n v="18311640.289999999"/>
    <n v="0"/>
    <n v="0"/>
    <n v="18416787.859999999"/>
    <n v="732870.23"/>
    <n v="12342204.710000001"/>
    <n v="-273512.28000000003"/>
    <n v="63455.77"/>
    <n v="18521935.440000001"/>
    <n v="12942164.109999999"/>
    <n v="-13928.55"/>
    <n v="0"/>
    <n v="63455.77"/>
    <n v="0"/>
    <x v="5"/>
  </r>
  <r>
    <n v="-1"/>
    <n v="1"/>
    <s v="0001 -Florida Power &amp; Light Company"/>
    <n v="0"/>
    <n v="3"/>
    <x v="5"/>
    <n v="2003"/>
    <n v="64"/>
    <n v="2014"/>
    <s v="V2003"/>
    <n v="-1"/>
    <s v="Total Tax Classes"/>
    <s v="Total Tax Classes"/>
    <n v="269591066.80000001"/>
    <n v="0"/>
    <n v="0"/>
    <n v="132583092.14"/>
    <n v="11306129.949999999"/>
    <n v="154289154.28999999"/>
    <n v="-7334294.4299999997"/>
    <n v="394497.11"/>
    <n v="269942491.48000002"/>
    <n v="165408889.68000001"/>
    <n v="229466.98"/>
    <n v="0"/>
    <n v="394497.11"/>
    <n v="0"/>
    <x v="5"/>
  </r>
  <r>
    <n v="-1"/>
    <n v="1"/>
    <s v="0001 -Florida Power &amp; Light Company"/>
    <n v="0"/>
    <n v="3"/>
    <x v="5"/>
    <n v="2003"/>
    <n v="70"/>
    <n v="2014"/>
    <s v="V2003 Bonus-30%"/>
    <n v="-1"/>
    <s v="Total Tax Classes"/>
    <s v="Total Tax Classes"/>
    <n v="338018602.37"/>
    <n v="0"/>
    <n v="0"/>
    <n v="339213892.92000002"/>
    <n v="14507313.73"/>
    <n v="215810511.71000001"/>
    <n v="-6674909.46"/>
    <n v="1667613.91"/>
    <n v="340409183.44999999"/>
    <n v="228660350.33000001"/>
    <n v="934507.94"/>
    <n v="0"/>
    <n v="1667613.91"/>
    <n v="0"/>
    <x v="5"/>
  </r>
  <r>
    <n v="-1"/>
    <n v="1"/>
    <s v="0001 -Florida Power &amp; Light Company"/>
    <n v="0"/>
    <n v="3"/>
    <x v="5"/>
    <n v="2003"/>
    <n v="84"/>
    <n v="2014"/>
    <s v="V2003 Bonus-50%"/>
    <n v="-1"/>
    <s v="Total Tax Classes"/>
    <s v="Total Tax Classes"/>
    <n v="130283057.25"/>
    <n v="0"/>
    <n v="0"/>
    <n v="130690562.76000001"/>
    <n v="5394556.54"/>
    <n v="84831763.019999996"/>
    <n v="-2370138.25"/>
    <n v="690966.04"/>
    <n v="131098068.25"/>
    <n v="89649021.099999994"/>
    <n v="453253.52"/>
    <n v="0"/>
    <n v="690966.04"/>
    <n v="0"/>
    <x v="5"/>
  </r>
  <r>
    <n v="-1"/>
    <n v="1"/>
    <s v="0001 -Florida Power &amp; Light Company"/>
    <n v="0"/>
    <n v="3"/>
    <x v="5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5"/>
  </r>
  <r>
    <n v="-1"/>
    <n v="1"/>
    <s v="0001 -Florida Power &amp; Light Company"/>
    <n v="0"/>
    <n v="3"/>
    <x v="5"/>
    <n v="2004"/>
    <n v="71"/>
    <n v="2014"/>
    <s v="V2004 Bonus-30%"/>
    <n v="-1"/>
    <s v="Total Tax Classes"/>
    <s v="Total Tax Classes"/>
    <n v="2868259.34"/>
    <n v="0"/>
    <n v="0"/>
    <n v="2868259.34"/>
    <n v="139510.04999999999"/>
    <n v="1638970.03"/>
    <n v="0"/>
    <n v="0"/>
    <n v="2868259.34"/>
    <n v="1778480.08"/>
    <n v="0"/>
    <n v="0"/>
    <n v="0"/>
    <n v="0"/>
    <x v="5"/>
  </r>
  <r>
    <n v="-1"/>
    <n v="1"/>
    <s v="0001 -Florida Power &amp; Light Company"/>
    <n v="0"/>
    <n v="3"/>
    <x v="5"/>
    <n v="2004"/>
    <n v="85"/>
    <n v="2014"/>
    <s v="V2004 Bonus-50%"/>
    <n v="-1"/>
    <s v="Total Tax Classes"/>
    <s v="Total Tax Classes"/>
    <n v="154215288.75999999"/>
    <n v="0"/>
    <n v="0"/>
    <n v="154215288.75999999"/>
    <n v="797200.16"/>
    <n v="147190781.37"/>
    <n v="0"/>
    <n v="0"/>
    <n v="154215288.75999999"/>
    <n v="147987981.53"/>
    <n v="0"/>
    <n v="0"/>
    <n v="0"/>
    <n v="0"/>
    <x v="5"/>
  </r>
  <r>
    <n v="-1"/>
    <n v="1"/>
    <s v="0001 -Florida Power &amp; Light Company"/>
    <n v="0"/>
    <n v="3"/>
    <x v="5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5"/>
  </r>
  <r>
    <n v="-1"/>
    <n v="1"/>
    <s v="0001 -Florida Power &amp; Light Company"/>
    <n v="0"/>
    <n v="3"/>
    <x v="5"/>
    <n v="2004"/>
    <n v="96"/>
    <n v="2014"/>
    <s v="V2004 Q1 - 30% Bonus"/>
    <n v="-1"/>
    <s v="Total Tax Classes"/>
    <s v="Total Tax Classes"/>
    <n v="12542920.93"/>
    <n v="0"/>
    <n v="0"/>
    <n v="12613288.23"/>
    <n v="500435.88"/>
    <n v="7492245.2800000003"/>
    <n v="-172650.46"/>
    <n v="18791.419999999998"/>
    <n v="12683655.550000001"/>
    <n v="7907597.6799999997"/>
    <n v="-36859.71"/>
    <n v="0"/>
    <n v="18791.419999999998"/>
    <n v="0"/>
    <x v="5"/>
  </r>
  <r>
    <n v="-1"/>
    <n v="1"/>
    <s v="0001 -Florida Power &amp; Light Company"/>
    <n v="0"/>
    <n v="3"/>
    <x v="5"/>
    <n v="2004"/>
    <n v="100"/>
    <n v="2014"/>
    <s v="V2004 Q1 - 50% Bonus"/>
    <n v="-1"/>
    <s v="Total Tax Classes"/>
    <s v="Total Tax Classes"/>
    <n v="73523541.599999994"/>
    <n v="0"/>
    <n v="0"/>
    <n v="74036768.599999994"/>
    <n v="2891211.39"/>
    <n v="45935712.270000003"/>
    <n v="-1590002.9"/>
    <n v="419653.24"/>
    <n v="74549995.590000004"/>
    <n v="48044572.100000001"/>
    <n v="175550.8"/>
    <n v="0"/>
    <n v="419653.24"/>
    <n v="0"/>
    <x v="5"/>
  </r>
  <r>
    <n v="-1"/>
    <n v="1"/>
    <s v="0001 -Florida Power &amp; Light Company"/>
    <n v="0"/>
    <n v="3"/>
    <x v="5"/>
    <n v="2004"/>
    <n v="93"/>
    <n v="2014"/>
    <s v="V2004 Q2"/>
    <n v="-1"/>
    <s v="Total Tax Classes"/>
    <s v="Total Tax Classes"/>
    <n v="8381289.3899999997"/>
    <n v="0"/>
    <n v="0"/>
    <n v="8437043.4000000004"/>
    <n v="457628.57"/>
    <n v="6055854.2599999998"/>
    <n v="-42037.99"/>
    <n v="79147.360000000001"/>
    <n v="8492797.3900000006"/>
    <n v="6409055.6799999997"/>
    <n v="72066.5"/>
    <n v="0"/>
    <n v="79147.360000000001"/>
    <n v="0"/>
    <x v="5"/>
  </r>
  <r>
    <n v="-1"/>
    <n v="1"/>
    <s v="0001 -Florida Power &amp; Light Company"/>
    <n v="0"/>
    <n v="3"/>
    <x v="5"/>
    <n v="2004"/>
    <n v="97"/>
    <n v="2014"/>
    <s v="V2004 Q2 - 30% Bonus"/>
    <n v="-1"/>
    <s v="Total Tax Classes"/>
    <s v="Total Tax Classes"/>
    <n v="10796939.07"/>
    <n v="0"/>
    <n v="0"/>
    <n v="10839760.15"/>
    <n v="542146.04"/>
    <n v="6277216.9400000004"/>
    <n v="-107718.8"/>
    <n v="16570.060000000001"/>
    <n v="10882581.199999999"/>
    <n v="6769570.4000000004"/>
    <n v="-19279.48"/>
    <n v="0"/>
    <n v="16570.060000000001"/>
    <n v="0"/>
    <x v="5"/>
  </r>
  <r>
    <n v="-1"/>
    <n v="1"/>
    <s v="0001 -Florida Power &amp; Light Company"/>
    <n v="0"/>
    <n v="3"/>
    <x v="5"/>
    <n v="2004"/>
    <n v="101"/>
    <n v="2014"/>
    <s v="V2004 Q2 - 50% Bonus"/>
    <n v="-1"/>
    <s v="Total Tax Classes"/>
    <s v="Total Tax Classes"/>
    <n v="67998004.370000005"/>
    <n v="0"/>
    <n v="0"/>
    <n v="68559334.430000007"/>
    <n v="2960904.19"/>
    <n v="40052867.640000001"/>
    <n v="-1824920.36"/>
    <n v="336326.38"/>
    <n v="69120664.480000004"/>
    <n v="42217455.789999999"/>
    <n v="9982.2999999999993"/>
    <n v="0"/>
    <n v="336326.38"/>
    <n v="0"/>
    <x v="5"/>
  </r>
  <r>
    <n v="-1"/>
    <n v="1"/>
    <s v="0001 -Florida Power &amp; Light Company"/>
    <n v="0"/>
    <n v="3"/>
    <x v="5"/>
    <n v="2004"/>
    <n v="94"/>
    <n v="2014"/>
    <s v="V2004 Q3"/>
    <n v="-1"/>
    <s v="Total Tax Classes"/>
    <s v="Total Tax Classes"/>
    <n v="2393119.15"/>
    <n v="0"/>
    <n v="0"/>
    <n v="2386033.23"/>
    <n v="217710.56"/>
    <n v="2280217.0699999998"/>
    <n v="121294.19"/>
    <n v="11988.46"/>
    <n v="2378947.3199999998"/>
    <n v="2508313.4300000002"/>
    <n v="15774.49"/>
    <n v="0"/>
    <n v="11988.46"/>
    <n v="0"/>
    <x v="5"/>
  </r>
  <r>
    <n v="-1"/>
    <n v="1"/>
    <s v="0001 -Florida Power &amp; Light Company"/>
    <n v="0"/>
    <n v="3"/>
    <x v="5"/>
    <n v="2004"/>
    <n v="98"/>
    <n v="2014"/>
    <s v="V2004 Q3 - 30% Bonus"/>
    <n v="-1"/>
    <s v="Total Tax Classes"/>
    <s v="Total Tax Classes"/>
    <n v="1311299.1599999999"/>
    <n v="0"/>
    <n v="0"/>
    <n v="1344726.96"/>
    <n v="31527.47"/>
    <n v="1062200.58"/>
    <n v="-70575.17"/>
    <n v="8652.7099999999991"/>
    <n v="1378154.75"/>
    <n v="1029883.58"/>
    <n v="5641.6"/>
    <n v="0"/>
    <n v="8652.7099999999991"/>
    <n v="0"/>
    <x v="5"/>
  </r>
  <r>
    <n v="-1"/>
    <n v="1"/>
    <s v="0001 -Florida Power &amp; Light Company"/>
    <n v="0"/>
    <n v="3"/>
    <x v="5"/>
    <n v="2004"/>
    <n v="102"/>
    <n v="2014"/>
    <s v="V2004 Q3 - 50% Bonus"/>
    <n v="-1"/>
    <s v="Total Tax Classes"/>
    <s v="Total Tax Classes"/>
    <n v="56329245.130000003"/>
    <n v="0"/>
    <n v="0"/>
    <n v="56596268.950000003"/>
    <n v="2321116.09"/>
    <n v="33336077.879999999"/>
    <n v="-865578.01"/>
    <n v="234543.52"/>
    <n v="56863292.789999999"/>
    <n v="35314760.530000001"/>
    <n v="42929.31"/>
    <n v="0"/>
    <n v="234543.52"/>
    <n v="0"/>
    <x v="5"/>
  </r>
  <r>
    <n v="-1"/>
    <n v="1"/>
    <s v="0001 -Florida Power &amp; Light Company"/>
    <n v="0"/>
    <n v="3"/>
    <x v="5"/>
    <n v="2004"/>
    <n v="95"/>
    <n v="2014"/>
    <s v="V2004 Q4"/>
    <n v="-1"/>
    <s v="Total Tax Classes"/>
    <s v="Total Tax Classes"/>
    <n v="-36381807.359999999"/>
    <n v="0"/>
    <n v="0"/>
    <n v="-36343607.299999997"/>
    <n v="-1610697.36"/>
    <n v="-16009115.34"/>
    <n v="-107020.49"/>
    <n v="31306.92"/>
    <n v="-36305407.270000003"/>
    <n v="-17700775.420000002"/>
    <n v="35869.54"/>
    <n v="0"/>
    <n v="31306.92"/>
    <n v="0"/>
    <x v="5"/>
  </r>
  <r>
    <n v="-1"/>
    <n v="1"/>
    <s v="0001 -Florida Power &amp; Light Company"/>
    <n v="0"/>
    <n v="3"/>
    <x v="5"/>
    <n v="2004"/>
    <n v="99"/>
    <n v="2014"/>
    <s v="V2004 Q4 - 30% Bonus"/>
    <n v="-1"/>
    <s v="Total Tax Classes"/>
    <s v="Total Tax Classes"/>
    <n v="20007855.59"/>
    <n v="0"/>
    <n v="0"/>
    <n v="20047820.260000002"/>
    <n v="1081726.92"/>
    <n v="12665558.779999999"/>
    <n v="-91614.31"/>
    <n v="32454.91"/>
    <n v="20087784.949999999"/>
    <n v="13699476.42"/>
    <n v="334.82"/>
    <n v="0"/>
    <n v="32454.91"/>
    <n v="0"/>
    <x v="5"/>
  </r>
  <r>
    <n v="-1"/>
    <n v="1"/>
    <s v="0001 -Florida Power &amp; Light Company"/>
    <n v="0"/>
    <n v="3"/>
    <x v="5"/>
    <n v="2004"/>
    <n v="103"/>
    <n v="2014"/>
    <s v="V2004 Q4 - 50% Bonus"/>
    <n v="-1"/>
    <s v="Total Tax Classes"/>
    <s v="Total Tax Classes"/>
    <n v="141246334.31"/>
    <n v="0"/>
    <n v="0"/>
    <n v="141813292.91"/>
    <n v="6081475.3899999997"/>
    <n v="81669394.870000005"/>
    <n v="-2927119.88"/>
    <n v="709291.2"/>
    <n v="142380251.53"/>
    <n v="87037899.709999993"/>
    <n v="288344.53000000003"/>
    <n v="0"/>
    <n v="709291.2"/>
    <n v="0"/>
    <x v="5"/>
  </r>
  <r>
    <n v="-1"/>
    <n v="1"/>
    <s v="0001 -Florida Power &amp; Light Company"/>
    <n v="0"/>
    <n v="3"/>
    <x v="5"/>
    <n v="2005"/>
    <n v="66"/>
    <n v="2014"/>
    <s v="V2005"/>
    <n v="-1"/>
    <s v="Total Tax Classes"/>
    <s v="Total Tax Classes"/>
    <n v="1148016175.5"/>
    <n v="0"/>
    <n v="0"/>
    <n v="752279313.71000004"/>
    <n v="34753830.060000002"/>
    <n v="752940702.21000004"/>
    <n v="-12229410.369999999"/>
    <n v="1222041.8899999999"/>
    <n v="1157900335.6099999"/>
    <n v="781884921.17999995"/>
    <n v="-2852507.13"/>
    <n v="0"/>
    <n v="1222041.8899999999"/>
    <n v="0"/>
    <x v="5"/>
  </r>
  <r>
    <n v="-1"/>
    <n v="1"/>
    <s v="0001 -Florida Power &amp; Light Company"/>
    <n v="0"/>
    <n v="3"/>
    <x v="5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5"/>
  </r>
  <r>
    <n v="-1"/>
    <n v="1"/>
    <s v="0001 -Florida Power &amp; Light Company"/>
    <n v="0"/>
    <n v="3"/>
    <x v="5"/>
    <n v="2005"/>
    <n v="72"/>
    <n v="2014"/>
    <s v="V2005 Bonus-30%"/>
    <n v="-1"/>
    <s v="Total Tax Classes"/>
    <s v="Total Tax Classes"/>
    <n v="468133931.18000001"/>
    <n v="0"/>
    <n v="0"/>
    <n v="468149693.05000001"/>
    <n v="21006716.09"/>
    <n v="229073703.28"/>
    <n v="-8344379.5899999999"/>
    <n v="2453893.7799999998"/>
    <n v="468165454.93000001"/>
    <n v="250063755.49000001"/>
    <n v="2439033.91"/>
    <n v="0"/>
    <n v="2453893.7799999998"/>
    <n v="0"/>
    <x v="5"/>
  </r>
  <r>
    <n v="-1"/>
    <n v="1"/>
    <s v="0001 -Florida Power &amp; Light Company"/>
    <n v="0"/>
    <n v="3"/>
    <x v="5"/>
    <n v="2005"/>
    <n v="86"/>
    <n v="2014"/>
    <s v="V2005 Bonus-50%"/>
    <n v="-1"/>
    <s v="Total Tax Classes"/>
    <s v="Total Tax Classes"/>
    <n v="37365708.93"/>
    <n v="0"/>
    <n v="0"/>
    <n v="37567922.710000001"/>
    <n v="2010138.49"/>
    <n v="22392756.530000001"/>
    <n v="-413537.88"/>
    <n v="424238.48"/>
    <n v="37770136.490000002"/>
    <n v="24158189.059999999"/>
    <n v="264516.88"/>
    <n v="0"/>
    <n v="424238.48"/>
    <n v="0"/>
    <x v="5"/>
  </r>
  <r>
    <n v="-1"/>
    <n v="1"/>
    <s v="0001 -Florida Power &amp; Light Company"/>
    <n v="0"/>
    <n v="3"/>
    <x v="5"/>
    <n v="2006"/>
    <n v="67"/>
    <n v="2014"/>
    <s v="V2006"/>
    <n v="-1"/>
    <s v="Total Tax Classes"/>
    <s v="Total Tax Classes"/>
    <n v="884677273.25999999"/>
    <n v="0"/>
    <n v="0"/>
    <n v="519774133.94999999"/>
    <n v="37848187.969999999"/>
    <n v="475030377.87"/>
    <n v="-12220388.289999999"/>
    <n v="3389117.67"/>
    <n v="892931217.08000004"/>
    <n v="508074018.92000002"/>
    <n v="-60279.27"/>
    <n v="0"/>
    <n v="3389117.67"/>
    <n v="0"/>
    <x v="5"/>
  </r>
  <r>
    <n v="-1"/>
    <n v="1"/>
    <s v="0001 -Florida Power &amp; Light Company"/>
    <n v="0"/>
    <n v="3"/>
    <x v="5"/>
    <n v="2007"/>
    <n v="74"/>
    <n v="2014"/>
    <s v="V2007"/>
    <n v="-1"/>
    <s v="Total Tax Classes"/>
    <s v="Total Tax Classes"/>
    <n v="1461413366.72"/>
    <n v="0"/>
    <n v="0"/>
    <n v="928629777.37"/>
    <n v="67892217.459999993"/>
    <n v="642965388.22000003"/>
    <n v="-45802588.060000002"/>
    <n v="5067251.59"/>
    <n v="1469355270.23"/>
    <n v="706856754.53999996"/>
    <n v="1126199.1499999999"/>
    <n v="0"/>
    <n v="5067251.59"/>
    <n v="0"/>
    <x v="5"/>
  </r>
  <r>
    <n v="-1"/>
    <n v="1"/>
    <s v="0001 -Florida Power &amp; Light Company"/>
    <n v="0"/>
    <n v="3"/>
    <x v="5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5"/>
  </r>
  <r>
    <n v="-1"/>
    <n v="1"/>
    <s v="0001 -Florida Power &amp; Light Company"/>
    <n v="0"/>
    <n v="3"/>
    <x v="5"/>
    <n v="2008"/>
    <n v="239"/>
    <n v="2014"/>
    <s v="V2008 Bonus - 50%"/>
    <n v="-1"/>
    <s v="Total Tax Classes"/>
    <s v="Total Tax Classes"/>
    <n v="16997741.309999999"/>
    <n v="0"/>
    <n v="0"/>
    <n v="16997741.309999999"/>
    <n v="1129410.73"/>
    <n v="9529653.2799999993"/>
    <n v="0"/>
    <n v="0"/>
    <n v="16997741.309999999"/>
    <n v="10659064.01"/>
    <n v="0"/>
    <n v="0"/>
    <n v="0"/>
    <n v="0"/>
    <x v="5"/>
  </r>
  <r>
    <n v="-1"/>
    <n v="1"/>
    <s v="0001 -Florida Power &amp; Light Company"/>
    <n v="0"/>
    <n v="3"/>
    <x v="5"/>
    <n v="2008"/>
    <n v="164"/>
    <n v="2014"/>
    <s v="V2008 Q1"/>
    <n v="-1"/>
    <s v="Total Tax Classes"/>
    <s v="Total Tax Classes"/>
    <n v="316864729.44999999"/>
    <n v="0"/>
    <n v="0"/>
    <n v="317305831.05000001"/>
    <n v="17660543.719999999"/>
    <n v="144946163.11000001"/>
    <n v="-4715175.76"/>
    <n v="972577.41"/>
    <n v="317746932.63"/>
    <n v="162160303.61000001"/>
    <n v="536777.43999999994"/>
    <n v="0"/>
    <n v="972577.41"/>
    <n v="0"/>
    <x v="5"/>
  </r>
  <r>
    <n v="-1"/>
    <n v="1"/>
    <s v="0001 -Florida Power &amp; Light Company"/>
    <n v="0"/>
    <n v="3"/>
    <x v="5"/>
    <n v="2008"/>
    <n v="168"/>
    <n v="2014"/>
    <s v="V2008 Q1 - 50% Bonus"/>
    <n v="-1"/>
    <s v="Total Tax Classes"/>
    <s v="Total Tax Classes"/>
    <n v="13022634.630000001"/>
    <n v="0"/>
    <n v="0"/>
    <n v="13074693.67"/>
    <n v="649484.25"/>
    <n v="6921177.96"/>
    <n v="-339999.94"/>
    <n v="50651.31"/>
    <n v="13126752.699999999"/>
    <n v="7513514.3300000001"/>
    <n v="3681.12"/>
    <n v="0"/>
    <n v="50651.31"/>
    <n v="0"/>
    <x v="5"/>
  </r>
  <r>
    <n v="-1"/>
    <n v="1"/>
    <s v="0001 -Florida Power &amp; Light Company"/>
    <n v="0"/>
    <n v="3"/>
    <x v="5"/>
    <n v="2008"/>
    <n v="165"/>
    <n v="2014"/>
    <s v="V2008 Q2"/>
    <n v="-1"/>
    <s v="Total Tax Classes"/>
    <s v="Total Tax Classes"/>
    <n v="195831254.16999999"/>
    <n v="0"/>
    <n v="0"/>
    <n v="196498569.65000001"/>
    <n v="10946981.800000001"/>
    <n v="83443343.099999994"/>
    <n v="-9949547.4499999993"/>
    <n v="2137142.91"/>
    <n v="197165885.13"/>
    <n v="93836955.689999998"/>
    <n v="1355881.15"/>
    <n v="0"/>
    <n v="2137142.91"/>
    <n v="0"/>
    <x v="5"/>
  </r>
  <r>
    <n v="-1"/>
    <n v="1"/>
    <s v="0001 -Florida Power &amp; Light Company"/>
    <n v="0"/>
    <n v="3"/>
    <x v="5"/>
    <n v="2008"/>
    <n v="169"/>
    <n v="2014"/>
    <s v="V2008 Q2 - 50% Bonus"/>
    <n v="-1"/>
    <s v="Total Tax Classes"/>
    <s v="Total Tax Classes"/>
    <n v="43458156.899999999"/>
    <n v="0"/>
    <n v="0"/>
    <n v="43626392.909999996"/>
    <n v="2203883.34"/>
    <n v="19236316.48"/>
    <n v="-1211997.02"/>
    <n v="266959.71999999997"/>
    <n v="43794628.920000002"/>
    <n v="21284211.199999999"/>
    <n v="86476.33"/>
    <n v="0"/>
    <n v="266959.71999999997"/>
    <n v="0"/>
    <x v="5"/>
  </r>
  <r>
    <n v="-1"/>
    <n v="1"/>
    <s v="0001 -Florida Power &amp; Light Company"/>
    <n v="0"/>
    <n v="3"/>
    <x v="5"/>
    <n v="2008"/>
    <n v="166"/>
    <n v="2014"/>
    <s v="V2008 Q3"/>
    <n v="-1"/>
    <s v="Total Tax Classes"/>
    <s v="Total Tax Classes"/>
    <n v="125435624.33"/>
    <n v="0"/>
    <n v="0"/>
    <n v="125445213.31999999"/>
    <n v="6964678.4199999999"/>
    <n v="51910755.130000003"/>
    <n v="-2842715.81"/>
    <n v="841858.42"/>
    <n v="125454802.27"/>
    <n v="58857796.219999999"/>
    <n v="840317.81"/>
    <n v="0"/>
    <n v="841858.42"/>
    <n v="0"/>
    <x v="5"/>
  </r>
  <r>
    <n v="-1"/>
    <n v="1"/>
    <s v="0001 -Florida Power &amp; Light Company"/>
    <n v="0"/>
    <n v="3"/>
    <x v="5"/>
    <n v="2008"/>
    <n v="170"/>
    <n v="2014"/>
    <s v="V2008 Q3 - 50% Bonus"/>
    <n v="-1"/>
    <s v="Total Tax Classes"/>
    <s v="Total Tax Classes"/>
    <n v="36661397.060000002"/>
    <n v="0"/>
    <n v="0"/>
    <n v="36651505.990000002"/>
    <n v="1929067.31"/>
    <n v="16248305.52"/>
    <n v="-605252.14"/>
    <n v="216842.69"/>
    <n v="36641614.920000002"/>
    <n v="18181472.809999999"/>
    <n v="232524.85"/>
    <n v="0"/>
    <n v="216842.69"/>
    <n v="0"/>
    <x v="5"/>
  </r>
  <r>
    <n v="-1"/>
    <n v="1"/>
    <s v="0001 -Florida Power &amp; Light Company"/>
    <n v="0"/>
    <n v="3"/>
    <x v="5"/>
    <n v="2008"/>
    <n v="167"/>
    <n v="2014"/>
    <s v="V2008 Q4"/>
    <n v="-1"/>
    <s v="Total Tax Classes"/>
    <s v="Total Tax Classes"/>
    <n v="95752097.090000004"/>
    <n v="0"/>
    <n v="0"/>
    <n v="96320464.829999998"/>
    <n v="5060998.6500000004"/>
    <n v="41393418.719999999"/>
    <n v="2964293.49"/>
    <n v="1035492.46"/>
    <n v="96888832.579999998"/>
    <n v="45991840.630000003"/>
    <n v="361333.73"/>
    <n v="0"/>
    <n v="1035492.46"/>
    <n v="0"/>
    <x v="5"/>
  </r>
  <r>
    <n v="-1"/>
    <n v="1"/>
    <s v="0001 -Florida Power &amp; Light Company"/>
    <n v="0"/>
    <n v="3"/>
    <x v="5"/>
    <n v="2008"/>
    <n v="171"/>
    <n v="2014"/>
    <s v="V2008 Q4 - 50% Bonus"/>
    <n v="-1"/>
    <s v="Total Tax Classes"/>
    <s v="Total Tax Classes"/>
    <n v="48206047.079999998"/>
    <n v="0"/>
    <n v="0"/>
    <n v="48477131.310000002"/>
    <n v="2816243.89"/>
    <n v="24410051.48"/>
    <n v="-673857.62"/>
    <n v="471608.79"/>
    <n v="48748215.509999998"/>
    <n v="27027139.719999999"/>
    <n v="128596.01"/>
    <n v="0"/>
    <n v="471608.79"/>
    <n v="0"/>
    <x v="5"/>
  </r>
  <r>
    <n v="-1"/>
    <n v="1"/>
    <s v="0001 -Florida Power &amp; Light Company"/>
    <n v="0"/>
    <n v="3"/>
    <x v="5"/>
    <n v="2009"/>
    <n v="90"/>
    <n v="2014"/>
    <s v="V2009"/>
    <n v="-1"/>
    <s v="Total Tax Classes"/>
    <s v="Total Tax Classes"/>
    <n v="2413301"/>
    <n v="2413301"/>
    <n v="0"/>
    <n v="2292023"/>
    <n v="230381.65"/>
    <n v="0"/>
    <n v="2413301"/>
    <n v="0"/>
    <n v="0"/>
    <n v="351659.66"/>
    <n v="0"/>
    <n v="0"/>
    <n v="0"/>
    <n v="0"/>
    <x v="5"/>
  </r>
  <r>
    <n v="-1"/>
    <n v="1"/>
    <s v="0001 -Florida Power &amp; Light Company"/>
    <n v="0"/>
    <n v="3"/>
    <x v="5"/>
    <n v="2009"/>
    <n v="185"/>
    <n v="2014"/>
    <s v="V2009 Q1"/>
    <n v="-1"/>
    <s v="Total Tax Classes"/>
    <s v="Total Tax Classes"/>
    <n v="45839368.259999998"/>
    <n v="0"/>
    <n v="0"/>
    <n v="46083477.189999998"/>
    <n v="2466487.54"/>
    <n v="25031870.289999999"/>
    <n v="-5712008.0199999996"/>
    <n v="223614.76"/>
    <n v="46327586.090000004"/>
    <n v="27320567.460000001"/>
    <n v="-86812.71"/>
    <n v="0"/>
    <n v="223614.76"/>
    <n v="0"/>
    <x v="5"/>
  </r>
  <r>
    <n v="-1"/>
    <n v="1"/>
    <s v="0001 -Florida Power &amp; Light Company"/>
    <n v="0"/>
    <n v="3"/>
    <x v="5"/>
    <n v="2009"/>
    <n v="189"/>
    <n v="2014"/>
    <s v="V2009 Q1 - 50% Bonus"/>
    <n v="-1"/>
    <s v="Total Tax Classes"/>
    <s v="Total Tax Classes"/>
    <n v="67687324.090000004"/>
    <n v="0"/>
    <n v="0"/>
    <n v="68129868.25"/>
    <n v="3677204.08"/>
    <n v="27242166.140000001"/>
    <n v="-2874219.34"/>
    <n v="829604.74"/>
    <n v="68572412.400000006"/>
    <n v="30591385.719999999"/>
    <n v="272500.95"/>
    <n v="0"/>
    <n v="829604.74"/>
    <n v="0"/>
    <x v="5"/>
  </r>
  <r>
    <n v="-1"/>
    <n v="1"/>
    <s v="0001 -Florida Power &amp; Light Company"/>
    <n v="0"/>
    <n v="3"/>
    <x v="5"/>
    <n v="2009"/>
    <n v="186"/>
    <n v="2014"/>
    <s v="V2009 Q2"/>
    <n v="-1"/>
    <s v="Total Tax Classes"/>
    <s v="Total Tax Classes"/>
    <n v="51844918.039999999"/>
    <n v="0"/>
    <n v="0"/>
    <n v="51987160.210000001"/>
    <n v="2997160.63"/>
    <n v="20973785.960000001"/>
    <n v="-2142700.8199999998"/>
    <n v="15852.56"/>
    <n v="52129402.409999996"/>
    <n v="23873035.66"/>
    <n v="-170720.87"/>
    <n v="0"/>
    <n v="15852.56"/>
    <n v="0"/>
    <x v="5"/>
  </r>
  <r>
    <n v="-1"/>
    <n v="1"/>
    <s v="0001 -Florida Power &amp; Light Company"/>
    <n v="0"/>
    <n v="3"/>
    <x v="5"/>
    <n v="2009"/>
    <n v="190"/>
    <n v="2014"/>
    <s v="V2009 Q2 - 50% Bonus"/>
    <n v="-1"/>
    <s v="Total Tax Classes"/>
    <s v="Total Tax Classes"/>
    <n v="88084588.430000007"/>
    <n v="0"/>
    <n v="0"/>
    <n v="116579612.68000001"/>
    <n v="6227549.3099999996"/>
    <n v="88042506.159999996"/>
    <n v="-59447254.93"/>
    <n v="447698.4"/>
    <n v="145074636.90000001"/>
    <n v="38965525.25"/>
    <n v="-1237819.8400000001"/>
    <n v="0"/>
    <n v="447698.4"/>
    <n v="0"/>
    <x v="5"/>
  </r>
  <r>
    <n v="-1"/>
    <n v="1"/>
    <s v="0001 -Florida Power &amp; Light Company"/>
    <n v="0"/>
    <n v="3"/>
    <x v="5"/>
    <n v="2009"/>
    <n v="187"/>
    <n v="2014"/>
    <s v="V2009 Q3"/>
    <n v="-1"/>
    <s v="Total Tax Classes"/>
    <s v="Total Tax Classes"/>
    <n v="264094545.28999999"/>
    <n v="0"/>
    <n v="0"/>
    <n v="264149749.78999999"/>
    <n v="14897896.73"/>
    <n v="82087266.349999994"/>
    <n v="-11588699.51"/>
    <n v="1531588.04"/>
    <n v="264204954.28999999"/>
    <n v="96940690.560000002"/>
    <n v="1465651.56"/>
    <n v="0"/>
    <n v="1531588.04"/>
    <n v="0"/>
    <x v="5"/>
  </r>
  <r>
    <n v="-1"/>
    <n v="1"/>
    <s v="0001 -Florida Power &amp; Light Company"/>
    <n v="0"/>
    <n v="3"/>
    <x v="5"/>
    <n v="2009"/>
    <n v="191"/>
    <n v="2014"/>
    <s v="V2009 Q3 - 50% Bonus"/>
    <n v="-1"/>
    <s v="Total Tax Classes"/>
    <s v="Total Tax Classes"/>
    <n v="248320180.86000001"/>
    <n v="0"/>
    <n v="0"/>
    <n v="250981620.84999999"/>
    <n v="13955487.65"/>
    <n v="81850875.049999997"/>
    <n v="-13538866.16"/>
    <n v="4037827.02"/>
    <n v="253643060.84999999"/>
    <n v="93996709.909999996"/>
    <n v="524599.82999999996"/>
    <n v="0"/>
    <n v="4037827.02"/>
    <n v="0"/>
    <x v="5"/>
  </r>
  <r>
    <n v="-1"/>
    <n v="1"/>
    <s v="0001 -Florida Power &amp; Light Company"/>
    <n v="0"/>
    <n v="3"/>
    <x v="5"/>
    <n v="2009"/>
    <n v="188"/>
    <n v="2014"/>
    <s v="V2009 Q4"/>
    <n v="-1"/>
    <s v="Total Tax Classes"/>
    <s v="Total Tax Classes"/>
    <n v="468630987.75"/>
    <n v="0"/>
    <n v="0"/>
    <n v="480113626.67000002"/>
    <n v="26920663.149999999"/>
    <n v="140762204.58000001"/>
    <n v="-23496748.670000002"/>
    <n v="4479400.33"/>
    <n v="491596265.60000002"/>
    <n v="160716997.03"/>
    <n v="-11520006.83"/>
    <n v="0"/>
    <n v="4479400.33"/>
    <n v="0"/>
    <x v="5"/>
  </r>
  <r>
    <n v="-1"/>
    <n v="1"/>
    <s v="0001 -Florida Power &amp; Light Company"/>
    <n v="0"/>
    <n v="3"/>
    <x v="5"/>
    <n v="2009"/>
    <n v="192"/>
    <n v="2014"/>
    <s v="V2009 Q4 - 50% Bonus"/>
    <n v="-1"/>
    <s v="Total Tax Classes"/>
    <s v="Total Tax Classes"/>
    <n v="189717718.47"/>
    <n v="0"/>
    <n v="0"/>
    <n v="202944130.02000001"/>
    <n v="14704756.5"/>
    <n v="124799539.76000001"/>
    <n v="-30896356.210000001"/>
    <n v="2463227.71"/>
    <n v="216170541.59"/>
    <n v="116413780.23999999"/>
    <n v="-899079.38"/>
    <n v="0"/>
    <n v="2463227.71"/>
    <n v="0"/>
    <x v="5"/>
  </r>
  <r>
    <n v="-1"/>
    <n v="1"/>
    <s v="0001 -Florida Power &amp; Light Company"/>
    <n v="0"/>
    <n v="3"/>
    <x v="5"/>
    <n v="2010"/>
    <n v="124"/>
    <n v="2014"/>
    <s v="V2010"/>
    <n v="-1"/>
    <s v="Total Tax Classes"/>
    <s v="Total Tax Classes"/>
    <n v="6504496"/>
    <n v="6504496"/>
    <n v="0"/>
    <n v="6037366"/>
    <n v="433331.68"/>
    <n v="0"/>
    <n v="6504496"/>
    <n v="0"/>
    <n v="0"/>
    <n v="900461.67"/>
    <n v="0"/>
    <n v="0"/>
    <n v="0"/>
    <n v="0"/>
    <x v="5"/>
  </r>
  <r>
    <n v="-1"/>
    <n v="1"/>
    <s v="0001 -Florida Power &amp; Light Company"/>
    <n v="0"/>
    <n v="3"/>
    <x v="5"/>
    <n v="2010"/>
    <n v="193"/>
    <n v="2014"/>
    <s v="V2010 Q1"/>
    <n v="-1"/>
    <s v="Total Tax Classes"/>
    <s v="Total Tax Classes"/>
    <n v="35173586.009999998"/>
    <n v="0"/>
    <n v="0"/>
    <n v="35184693.57"/>
    <n v="65515.3"/>
    <n v="32058029.059999999"/>
    <n v="-31683.65"/>
    <n v="3849.97"/>
    <n v="35195801.119999997"/>
    <n v="32118453.199999999"/>
    <n v="-13273.97"/>
    <n v="0"/>
    <n v="3849.97"/>
    <n v="0"/>
    <x v="5"/>
  </r>
  <r>
    <n v="-1"/>
    <n v="1"/>
    <s v="0001 -Florida Power &amp; Light Company"/>
    <n v="0"/>
    <n v="3"/>
    <x v="5"/>
    <n v="2010"/>
    <n v="215"/>
    <n v="2014"/>
    <s v="V2010 Q1 - 50% Bonus"/>
    <n v="-1"/>
    <s v="Total Tax Classes"/>
    <s v="Total Tax Classes"/>
    <n v="53073675.270000003"/>
    <n v="0"/>
    <n v="0"/>
    <n v="53601209.030000001"/>
    <n v="3334807.47"/>
    <n v="18820326.920000002"/>
    <n v="-1255193.2"/>
    <n v="1305868.43"/>
    <n v="54128742.770000003"/>
    <n v="21769900.859999999"/>
    <n v="636034.46"/>
    <n v="0"/>
    <n v="1305868.43"/>
    <n v="0"/>
    <x v="5"/>
  </r>
  <r>
    <n v="-1"/>
    <n v="1"/>
    <s v="0001 -Florida Power &amp; Light Company"/>
    <n v="0"/>
    <n v="3"/>
    <x v="5"/>
    <n v="2010"/>
    <n v="194"/>
    <n v="2014"/>
    <s v="V2010 Q2"/>
    <n v="-1"/>
    <s v="Total Tax Classes"/>
    <s v="Total Tax Classes"/>
    <n v="20930849.23"/>
    <n v="0"/>
    <n v="0"/>
    <n v="21039006.170000002"/>
    <n v="1116853.82"/>
    <n v="5079674.38"/>
    <n v="-262907.27"/>
    <n v="106028.11"/>
    <n v="21147163.09"/>
    <n v="6120587.5099999998"/>
    <n v="-34345.07"/>
    <n v="0"/>
    <n v="106028.11"/>
    <n v="0"/>
    <x v="5"/>
  </r>
  <r>
    <n v="-1"/>
    <n v="1"/>
    <s v="0001 -Florida Power &amp; Light Company"/>
    <n v="0"/>
    <n v="3"/>
    <x v="5"/>
    <n v="2010"/>
    <n v="216"/>
    <n v="2014"/>
    <s v="V2010 Q2 - 50% Bonus"/>
    <n v="-1"/>
    <s v="Total Tax Classes"/>
    <s v="Total Tax Classes"/>
    <n v="194261243.53"/>
    <n v="0"/>
    <n v="0"/>
    <n v="203291628.86000001"/>
    <n v="15490424.460000001"/>
    <n v="94295111.739999995"/>
    <n v="-18339213.780000001"/>
    <n v="11349066.640000001"/>
    <n v="212322014.21000001"/>
    <n v="102221890.98"/>
    <n v="851941.15"/>
    <n v="0"/>
    <n v="11349066.640000001"/>
    <n v="0"/>
    <x v="5"/>
  </r>
  <r>
    <n v="-1"/>
    <n v="1"/>
    <s v="0001 -Florida Power &amp; Light Company"/>
    <n v="0"/>
    <n v="3"/>
    <x v="5"/>
    <n v="2010"/>
    <n v="195"/>
    <n v="2014"/>
    <s v="V2010 Q3"/>
    <n v="-1"/>
    <s v="Total Tax Classes"/>
    <s v="Total Tax Classes"/>
    <n v="10257400.960000001"/>
    <n v="0"/>
    <n v="0"/>
    <n v="10276378.050000001"/>
    <n v="489084.92"/>
    <n v="5238820.3600000003"/>
    <n v="-384643.76"/>
    <n v="8496.3700000000008"/>
    <n v="10295355.15"/>
    <n v="5719769.6100000003"/>
    <n v="-21322.13"/>
    <n v="0"/>
    <n v="8496.3700000000008"/>
    <n v="0"/>
    <x v="5"/>
  </r>
  <r>
    <n v="-1"/>
    <n v="1"/>
    <s v="0001 -Florida Power &amp; Light Company"/>
    <n v="0"/>
    <n v="3"/>
    <x v="5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7"/>
    <n v="2014"/>
    <s v="V2010 Q3 - 50% Bonus"/>
    <n v="-1"/>
    <s v="Total Tax Classes"/>
    <s v="Total Tax Classes"/>
    <n v="60945683.850000001"/>
    <n v="0"/>
    <n v="0"/>
    <n v="63556656.299999997"/>
    <n v="4533993.54"/>
    <n v="24143714.140000001"/>
    <n v="-5610661.3200000003"/>
    <n v="4175450.25"/>
    <n v="66167628.789999999"/>
    <n v="27296807.719999999"/>
    <n v="334405.28999999998"/>
    <n v="0"/>
    <n v="4175450.25"/>
    <n v="0"/>
    <x v="5"/>
  </r>
  <r>
    <n v="-1"/>
    <n v="1"/>
    <s v="0001 -Florida Power &amp; Light Company"/>
    <n v="0"/>
    <n v="3"/>
    <x v="5"/>
    <n v="2010"/>
    <n v="196"/>
    <n v="2014"/>
    <s v="V2010 Q4"/>
    <n v="-1"/>
    <s v="Total Tax Classes"/>
    <s v="Total Tax Classes"/>
    <n v="37077519.939999998"/>
    <n v="0"/>
    <n v="0"/>
    <n v="37190023.060000002"/>
    <n v="1321839.6200000001"/>
    <n v="6142726.0599999996"/>
    <n v="-410219.15"/>
    <n v="201908.03"/>
    <n v="37302526.200000003"/>
    <n v="7410630.3499999996"/>
    <n v="30837.09"/>
    <n v="0"/>
    <n v="201908.03"/>
    <n v="0"/>
    <x v="5"/>
  </r>
  <r>
    <n v="-1"/>
    <n v="1"/>
    <s v="0001 -Florida Power &amp; Light Company"/>
    <n v="0"/>
    <n v="3"/>
    <x v="5"/>
    <n v="2010"/>
    <n v="224"/>
    <n v="2014"/>
    <s v="V2010 Q4 - 100% Bonus"/>
    <n v="-1"/>
    <s v="Total Tax Classes"/>
    <s v="Total Tax Classes"/>
    <n v="0"/>
    <n v="0"/>
    <n v="0"/>
    <n v="0"/>
    <n v="0"/>
    <n v="0"/>
    <n v="0"/>
    <n v="1645751.02"/>
    <n v="0"/>
    <n v="0"/>
    <n v="1645751.02"/>
    <n v="0"/>
    <n v="1645751.02"/>
    <n v="0"/>
    <x v="5"/>
  </r>
  <r>
    <n v="-1"/>
    <n v="1"/>
    <s v="0001 -Florida Power &amp; Light Company"/>
    <n v="0"/>
    <n v="3"/>
    <x v="5"/>
    <n v="2010"/>
    <n v="218"/>
    <n v="2014"/>
    <s v="V2010 Q4 - 50% Bonus"/>
    <n v="-1"/>
    <s v="Total Tax Classes"/>
    <s v="Total Tax Classes"/>
    <n v="205572174.94"/>
    <n v="0"/>
    <n v="0"/>
    <n v="209991158.63"/>
    <n v="20948843.309999999"/>
    <n v="143798409.50999999"/>
    <n v="-9188279.1799999997"/>
    <n v="3716073.51"/>
    <n v="214410142.33000001"/>
    <n v="162535502.84999999"/>
    <n v="-2910143.9"/>
    <n v="0"/>
    <n v="3716073.51"/>
    <n v="0"/>
    <x v="5"/>
  </r>
  <r>
    <n v="-1"/>
    <n v="1"/>
    <s v="0001 -Florida Power &amp; Light Company"/>
    <n v="0"/>
    <n v="3"/>
    <x v="5"/>
    <n v="2011"/>
    <n v="125"/>
    <n v="2014"/>
    <s v="V2011"/>
    <n v="-1"/>
    <s v="Total Tax Classes"/>
    <s v="Total Tax Classes"/>
    <n v="341762509.37"/>
    <n v="4497673"/>
    <n v="0"/>
    <n v="293696761.37"/>
    <n v="23722516.420000002"/>
    <n v="82490519.560000002"/>
    <n v="1381858.54"/>
    <n v="656109.52"/>
    <n v="340088629.06"/>
    <n v="106051154.33"/>
    <n v="-1179758.51"/>
    <n v="0"/>
    <n v="656109.52"/>
    <n v="0"/>
    <x v="5"/>
  </r>
  <r>
    <n v="-1"/>
    <n v="1"/>
    <s v="0001 -Florida Power &amp; Light Company"/>
    <n v="0"/>
    <n v="3"/>
    <x v="5"/>
    <n v="2011"/>
    <n v="233"/>
    <n v="2014"/>
    <s v="V2011 - 100% Bonus"/>
    <n v="-1"/>
    <s v="Total Tax Classes"/>
    <s v="Total Tax Classes"/>
    <n v="0"/>
    <n v="0"/>
    <n v="0"/>
    <n v="0"/>
    <n v="0"/>
    <n v="0"/>
    <n v="0"/>
    <n v="7317487.3499999996"/>
    <n v="0"/>
    <n v="0"/>
    <n v="7317487.3499999996"/>
    <n v="0"/>
    <n v="7317487.3499999996"/>
    <n v="0"/>
    <x v="5"/>
  </r>
  <r>
    <n v="-1"/>
    <n v="1"/>
    <s v="0001 -Florida Power &amp; Light Company"/>
    <n v="0"/>
    <n v="3"/>
    <x v="5"/>
    <n v="2011"/>
    <n v="234"/>
    <n v="2014"/>
    <s v="V2011 - 50% Bonus"/>
    <n v="-1"/>
    <s v="Total Tax Classes"/>
    <s v="Total Tax Classes"/>
    <n v="446836687.60000002"/>
    <n v="0"/>
    <n v="0"/>
    <n v="330085801.35000002"/>
    <n v="39367623.710000001"/>
    <n v="125083510.97"/>
    <n v="-17712380.539999999"/>
    <n v="5748508.46"/>
    <n v="460858138.38"/>
    <n v="161378674.25999999"/>
    <n v="-5200481.93"/>
    <n v="0"/>
    <n v="5748508.46"/>
    <n v="0"/>
    <x v="5"/>
  </r>
  <r>
    <n v="-1"/>
    <n v="1"/>
    <s v="0001 -Florida Power &amp; Light Company"/>
    <n v="0"/>
    <n v="3"/>
    <x v="5"/>
    <n v="2012"/>
    <n v="126"/>
    <n v="2014"/>
    <s v="V2012"/>
    <n v="-1"/>
    <s v="Total Tax Classes"/>
    <s v="Total Tax Classes"/>
    <n v="-12821635"/>
    <n v="-12821635"/>
    <n v="0"/>
    <n v="-13268728"/>
    <n v="-988343.27"/>
    <n v="0"/>
    <n v="-12821635"/>
    <n v="0"/>
    <n v="0"/>
    <n v="-541250.27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-1"/>
    <s v="Total Tax Classes"/>
    <s v="Total Tax Classes"/>
    <n v="7520701.2699999996"/>
    <n v="0"/>
    <n v="0"/>
    <n v="7533081.9299999997"/>
    <n v="120363.89"/>
    <n v="220041.31"/>
    <n v="-24761.32"/>
    <n v="3593.33"/>
    <n v="7545462.5899999999"/>
    <n v="338860.85"/>
    <n v="-19623.66"/>
    <n v="0"/>
    <n v="3593.33"/>
    <n v="0"/>
    <x v="5"/>
  </r>
  <r>
    <n v="-1"/>
    <n v="1"/>
    <s v="0001 -Florida Power &amp; Light Company"/>
    <n v="0"/>
    <n v="3"/>
    <x v="5"/>
    <n v="2012"/>
    <n v="248"/>
    <n v="2014"/>
    <s v="V2012 Q1 - 50% Bonus"/>
    <n v="-1"/>
    <s v="Total Tax Classes"/>
    <s v="Total Tax Classes"/>
    <n v="105938151.73"/>
    <n v="0"/>
    <n v="0"/>
    <n v="107205202.68000001"/>
    <n v="12480811.449999999"/>
    <n v="39123560.210000001"/>
    <n v="-2581758.2000000002"/>
    <n v="1313533.73"/>
    <n v="108472253.65000001"/>
    <n v="50980372.380000003"/>
    <n v="-596568.91"/>
    <n v="0"/>
    <n v="1313533.73"/>
    <n v="0"/>
    <x v="5"/>
  </r>
  <r>
    <n v="-1"/>
    <n v="1"/>
    <s v="0001 -Florida Power &amp; Light Company"/>
    <n v="0"/>
    <n v="3"/>
    <x v="5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5"/>
  </r>
  <r>
    <n v="-1"/>
    <n v="1"/>
    <s v="0001 -Florida Power &amp; Light Company"/>
    <n v="0"/>
    <n v="3"/>
    <x v="5"/>
    <n v="2012"/>
    <n v="243"/>
    <n v="2014"/>
    <s v="V2012 Q2 - 100% Bonus"/>
    <n v="-1"/>
    <s v="Total Tax Classes"/>
    <s v="Total Tax Classes"/>
    <n v="0"/>
    <n v="0"/>
    <n v="0"/>
    <n v="0"/>
    <n v="0"/>
    <n v="0"/>
    <n v="0"/>
    <n v="1206776.02"/>
    <n v="0"/>
    <n v="0"/>
    <n v="1206776.02"/>
    <n v="0"/>
    <n v="1206776.02"/>
    <n v="0"/>
    <x v="5"/>
  </r>
  <r>
    <n v="-1"/>
    <n v="1"/>
    <s v="0001 -Florida Power &amp; Light Company"/>
    <n v="0"/>
    <n v="3"/>
    <x v="5"/>
    <n v="2012"/>
    <n v="249"/>
    <n v="2014"/>
    <s v="V2012 Q2 - 50% Bonus"/>
    <n v="-1"/>
    <s v="Total Tax Classes"/>
    <s v="Total Tax Classes"/>
    <n v="420668355.27999997"/>
    <n v="0"/>
    <n v="0"/>
    <n v="423715630.31"/>
    <n v="42518083.409999996"/>
    <n v="97361216.069999993"/>
    <n v="-6277629.96"/>
    <n v="3961259.31"/>
    <n v="426762905.36000001"/>
    <n v="138766427.37"/>
    <n v="-1020418.68"/>
    <n v="0"/>
    <n v="3961259.31"/>
    <n v="0"/>
    <x v="5"/>
  </r>
  <r>
    <n v="-1"/>
    <n v="1"/>
    <s v="0001 -Florida Power &amp; Light Company"/>
    <n v="0"/>
    <n v="3"/>
    <x v="5"/>
    <n v="2012"/>
    <n v="244"/>
    <n v="2014"/>
    <s v="V2012 Q3"/>
    <n v="-1"/>
    <s v="Total Tax Classes"/>
    <s v="Total Tax Classes"/>
    <n v="118928531.90000001"/>
    <n v="0"/>
    <n v="0"/>
    <n v="118930839.8"/>
    <n v="8028552.4000000004"/>
    <n v="12041664.220000001"/>
    <n v="-4615.8"/>
    <n v="674.7"/>
    <n v="118933147.7"/>
    <n v="20069989.789999999"/>
    <n v="-3714.28"/>
    <n v="0"/>
    <n v="674.7"/>
    <n v="0"/>
    <x v="5"/>
  </r>
  <r>
    <n v="-1"/>
    <n v="1"/>
    <s v="0001 -Florida Power &amp; Light Company"/>
    <n v="0"/>
    <n v="3"/>
    <x v="5"/>
    <n v="2012"/>
    <n v="245"/>
    <n v="2014"/>
    <s v="V2012 Q3 - 100% Bonus"/>
    <n v="-1"/>
    <s v="Total Tax Classes"/>
    <s v="Total Tax Classes"/>
    <n v="0"/>
    <n v="0"/>
    <n v="0"/>
    <n v="0"/>
    <n v="0"/>
    <n v="0"/>
    <n v="0"/>
    <n v="2038079.41"/>
    <n v="0"/>
    <n v="0"/>
    <n v="2038079.41"/>
    <n v="0"/>
    <n v="2038079.41"/>
    <n v="0"/>
    <x v="5"/>
  </r>
  <r>
    <n v="-1"/>
    <n v="1"/>
    <s v="0001 -Florida Power &amp; Light Company"/>
    <n v="0"/>
    <n v="3"/>
    <x v="5"/>
    <n v="2012"/>
    <n v="250"/>
    <n v="2014"/>
    <s v="V2012 Q3 - 50% Bonus"/>
    <n v="-1"/>
    <s v="Total Tax Classes"/>
    <s v="Total Tax Classes"/>
    <n v="572771267.95000005"/>
    <n v="0"/>
    <n v="0"/>
    <n v="574792710.26999998"/>
    <n v="57775597.210000001"/>
    <n v="104353209.12"/>
    <n v="-4089930.97"/>
    <n v="4419063.17"/>
    <n v="576814152.59000003"/>
    <n v="161359373.47999999"/>
    <n v="1145611.3700000001"/>
    <n v="0"/>
    <n v="4419063.17"/>
    <n v="0"/>
    <x v="5"/>
  </r>
  <r>
    <n v="-1"/>
    <n v="1"/>
    <s v="0001 -Florida Power &amp; Light Company"/>
    <n v="0"/>
    <n v="3"/>
    <x v="5"/>
    <n v="2012"/>
    <n v="246"/>
    <n v="2014"/>
    <s v="V2012 Q4"/>
    <n v="-1"/>
    <s v="Total Tax Classes"/>
    <s v="Total Tax Classes"/>
    <n v="38839581.159999996"/>
    <n v="0"/>
    <n v="0"/>
    <n v="38846324.770000003"/>
    <n v="2405066.5099999998"/>
    <n v="3654621.71"/>
    <n v="-13487.23"/>
    <n v="1971.52"/>
    <n v="38853068.390000001"/>
    <n v="6059151.5499999998"/>
    <n v="-10979.04"/>
    <n v="0"/>
    <n v="1971.52"/>
    <n v="0"/>
    <x v="5"/>
  </r>
  <r>
    <n v="-1"/>
    <n v="1"/>
    <s v="0001 -Florida Power &amp; Light Company"/>
    <n v="0"/>
    <n v="3"/>
    <x v="5"/>
    <n v="2012"/>
    <n v="247"/>
    <n v="2014"/>
    <s v="V2012 Q4 - 100% Bonus"/>
    <n v="-1"/>
    <s v="Total Tax Classes"/>
    <s v="Total Tax Classes"/>
    <n v="0"/>
    <n v="0"/>
    <n v="0"/>
    <n v="0"/>
    <n v="0"/>
    <n v="0"/>
    <n v="0"/>
    <n v="1020197.48"/>
    <n v="0"/>
    <n v="0"/>
    <n v="1020197.48"/>
    <n v="0"/>
    <n v="1020197.48"/>
    <n v="0"/>
    <x v="5"/>
  </r>
  <r>
    <n v="-1"/>
    <n v="1"/>
    <s v="0001 -Florida Power &amp; Light Company"/>
    <n v="0"/>
    <n v="3"/>
    <x v="5"/>
    <n v="2012"/>
    <n v="251"/>
    <n v="2014"/>
    <s v="V2012 Q4 - 50% Bonus"/>
    <n v="-1"/>
    <s v="Total Tax Classes"/>
    <s v="Total Tax Classes"/>
    <n v="297655131.01999998"/>
    <n v="0"/>
    <n v="0"/>
    <n v="301960156.18000001"/>
    <n v="46849599.609999999"/>
    <n v="78147434.75"/>
    <n v="-8868193.5299999993"/>
    <n v="3616983.68"/>
    <n v="306265181.30000001"/>
    <n v="121799143.05"/>
    <n v="-1795175.32"/>
    <n v="0"/>
    <n v="3616983.68"/>
    <n v="0"/>
    <x v="5"/>
  </r>
  <r>
    <n v="-1"/>
    <n v="1"/>
    <s v="0001 -Florida Power &amp; Light Company"/>
    <n v="0"/>
    <n v="3"/>
    <x v="5"/>
    <n v="2013"/>
    <n v="127"/>
    <n v="2014"/>
    <s v="V2013"/>
    <n v="-1"/>
    <s v="Total Tax Classes"/>
    <s v="Total Tax Classes"/>
    <n v="186419979.53"/>
    <n v="-18938895"/>
    <n v="0"/>
    <n v="179162516.03"/>
    <n v="18182576.48"/>
    <n v="11557513.67"/>
    <n v="-21693018.420000002"/>
    <n v="164854.44"/>
    <n v="208118422.41"/>
    <n v="28789954.57"/>
    <n v="-2313528.7799999998"/>
    <n v="0"/>
    <n v="164854.44"/>
    <n v="0"/>
    <x v="5"/>
  </r>
  <r>
    <n v="-1"/>
    <n v="1"/>
    <s v="0001 -Florida Power &amp; Light Company"/>
    <n v="0"/>
    <n v="3"/>
    <x v="5"/>
    <n v="2013"/>
    <n v="231"/>
    <n v="2014"/>
    <s v="V2013 - 50% Bonus"/>
    <n v="-1"/>
    <s v="Total Tax Classes"/>
    <s v="Total Tax Classes"/>
    <n v="1476657147.4300001"/>
    <n v="0"/>
    <n v="0"/>
    <n v="1392713484.6300001"/>
    <n v="173512877.83000001"/>
    <n v="96865003.980000004"/>
    <n v="-17508569.370000001"/>
    <n v="7483408.0099999998"/>
    <n v="1492934403.6500001"/>
    <n v="269001013.67000002"/>
    <n v="-7416980.0499999998"/>
    <n v="0"/>
    <n v="7483408.0099999998"/>
    <n v="0"/>
    <x v="5"/>
  </r>
  <r>
    <n v="-1"/>
    <n v="1"/>
    <s v="0001 -Florida Power &amp; Light Company"/>
    <n v="0"/>
    <n v="3"/>
    <x v="5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5"/>
  </r>
  <r>
    <n v="-1"/>
    <n v="1"/>
    <s v="0001 -Florida Power &amp; Light Company"/>
    <n v="0"/>
    <n v="3"/>
    <x v="5"/>
    <n v="2014"/>
    <n v="128"/>
    <n v="2014"/>
    <s v="V2014"/>
    <n v="-1"/>
    <s v="Total Tax Classes"/>
    <s v="Total Tax Classes"/>
    <n v="37295217.479999997"/>
    <n v="37295217.479999997"/>
    <n v="0"/>
    <n v="37295217.479999997"/>
    <n v="604623.16"/>
    <n v="0"/>
    <n v="37295217.479999997"/>
    <n v="0"/>
    <n v="0"/>
    <n v="604623.16"/>
    <n v="0"/>
    <n v="0"/>
    <n v="0"/>
    <n v="0"/>
    <x v="5"/>
  </r>
  <r>
    <n v="-1"/>
    <n v="1"/>
    <s v="0001 -Florida Power &amp; Light Company"/>
    <n v="0"/>
    <n v="3"/>
    <x v="5"/>
    <n v="2014"/>
    <n v="363"/>
    <n v="2014"/>
    <s v="V2014 - 50% Bonus"/>
    <n v="-1"/>
    <s v="Total Tax Classes"/>
    <s v="Total Tax Classes"/>
    <n v="1300418646.1199999"/>
    <n v="1300418646.1900001"/>
    <n v="0"/>
    <n v="1300418646.1900001"/>
    <n v="1377826217.9300001"/>
    <n v="0"/>
    <n v="1300418646.1900001"/>
    <n v="0"/>
    <n v="0"/>
    <n v="77407571.849999994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6"/>
    <n v="1969"/>
    <n v="1"/>
    <n v="2014"/>
    <s v="V1969"/>
    <n v="-1"/>
    <s v="Total Tax Classes"/>
    <s v="Total Tax Classes"/>
    <n v="318696762.37"/>
    <n v="0"/>
    <n v="0"/>
    <n v="318828280.47000003"/>
    <n v="2879183.71"/>
    <n v="306366942.99000001"/>
    <n v="-6248458.4699999997"/>
    <n v="562079.43000000005"/>
    <n v="318886970.76999998"/>
    <n v="309067808.16000003"/>
    <n v="550189.57999999996"/>
    <n v="0"/>
    <n v="562079.43000000005"/>
    <n v="0"/>
    <x v="6"/>
  </r>
  <r>
    <n v="-1"/>
    <n v="1"/>
    <s v="0001 -Florida Power &amp; Light Company"/>
    <n v="0"/>
    <n v="3"/>
    <x v="6"/>
    <n v="1970"/>
    <n v="2"/>
    <n v="2014"/>
    <s v="V1970"/>
    <n v="-1"/>
    <s v="Total Tax Classes"/>
    <s v="Total Tax Classes"/>
    <n v="56493653"/>
    <n v="0"/>
    <n v="0"/>
    <n v="56499746.460000001"/>
    <n v="25693.26"/>
    <n v="55799558.030000001"/>
    <n v="-1466271.98"/>
    <n v="90174.65"/>
    <n v="56505839.920000002"/>
    <n v="55814846.520000003"/>
    <n v="88392.5"/>
    <n v="0"/>
    <n v="90174.65"/>
    <n v="0"/>
    <x v="6"/>
  </r>
  <r>
    <n v="-1"/>
    <n v="1"/>
    <s v="0001 -Florida Power &amp; Light Company"/>
    <n v="0"/>
    <n v="3"/>
    <x v="6"/>
    <n v="1971"/>
    <n v="3"/>
    <n v="2014"/>
    <s v="V1971"/>
    <n v="-1"/>
    <s v="Total Tax Classes"/>
    <s v="Total Tax Classes"/>
    <n v="167195209.63999999"/>
    <n v="0"/>
    <n v="0"/>
    <n v="164992731.93000001"/>
    <n v="67627.53"/>
    <n v="166301023.97999999"/>
    <n v="-735283.31"/>
    <n v="7427.24"/>
    <n v="167195209.63999999"/>
    <n v="166369740.13"/>
    <n v="6338.62"/>
    <n v="0"/>
    <n v="7427.24"/>
    <n v="0"/>
    <x v="6"/>
  </r>
  <r>
    <n v="-1"/>
    <n v="1"/>
    <s v="0001 -Florida Power &amp; Light Company"/>
    <n v="0"/>
    <n v="3"/>
    <x v="6"/>
    <n v="1972"/>
    <n v="4"/>
    <n v="2014"/>
    <s v="V1972"/>
    <n v="-1"/>
    <s v="Total Tax Classes"/>
    <s v="Total Tax Classes"/>
    <n v="240872492.19"/>
    <n v="0"/>
    <n v="0"/>
    <n v="240754681.52000001"/>
    <n v="43693.25"/>
    <n v="239294927.43000001"/>
    <n v="-2403249.98"/>
    <n v="327484.82"/>
    <n v="240925469.94999999"/>
    <n v="239294770.91"/>
    <n v="318356.82"/>
    <n v="0"/>
    <n v="327484.82"/>
    <n v="0"/>
    <x v="6"/>
  </r>
  <r>
    <n v="-1"/>
    <n v="1"/>
    <s v="0001 -Florida Power &amp; Light Company"/>
    <n v="0"/>
    <n v="3"/>
    <x v="6"/>
    <n v="1973"/>
    <n v="5"/>
    <n v="2014"/>
    <s v="V1973"/>
    <n v="-1"/>
    <s v="Total Tax Classes"/>
    <s v="Total Tax Classes"/>
    <n v="258494393.25"/>
    <n v="0"/>
    <n v="0"/>
    <n v="258250598.44999999"/>
    <n v="26918.2"/>
    <n v="250115448.30000001"/>
    <n v="-1269181.4399999999"/>
    <n v="25368.41"/>
    <n v="258494393.25"/>
    <n v="250142538.05000001"/>
    <n v="25196.86"/>
    <n v="0"/>
    <n v="25368.41"/>
    <n v="0"/>
    <x v="6"/>
  </r>
  <r>
    <n v="-1"/>
    <n v="1"/>
    <s v="0001 -Florida Power &amp; Light Company"/>
    <n v="0"/>
    <n v="3"/>
    <x v="6"/>
    <n v="1974"/>
    <n v="6"/>
    <n v="2014"/>
    <s v="V1974"/>
    <n v="-1"/>
    <s v="Total Tax Classes"/>
    <s v="Total Tax Classes"/>
    <n v="234879226.59"/>
    <n v="0"/>
    <n v="0"/>
    <n v="234720787.24000001"/>
    <n v="83507.7"/>
    <n v="233034729.11000001"/>
    <n v="-1269195.52"/>
    <n v="21236.43"/>
    <n v="234881263.19999999"/>
    <n v="233116605.11000001"/>
    <n v="20831.52"/>
    <n v="0"/>
    <n v="21236.43"/>
    <n v="0"/>
    <x v="6"/>
  </r>
  <r>
    <n v="-1"/>
    <n v="1"/>
    <s v="0001 -Florida Power &amp; Light Company"/>
    <n v="0"/>
    <n v="3"/>
    <x v="6"/>
    <n v="1975"/>
    <n v="7"/>
    <n v="2014"/>
    <s v="V1975"/>
    <n v="-1"/>
    <s v="Total Tax Classes"/>
    <s v="Total Tax Classes"/>
    <n v="145619351.5"/>
    <n v="0"/>
    <n v="0"/>
    <n v="144870264.22"/>
    <n v="576001.03"/>
    <n v="129483680.09"/>
    <n v="-1177325.8600000001"/>
    <n v="117196.65"/>
    <n v="145619351.5"/>
    <n v="130060314.34"/>
    <n v="116563.43"/>
    <n v="0"/>
    <n v="117196.65"/>
    <n v="0"/>
    <x v="6"/>
  </r>
  <r>
    <n v="-1"/>
    <n v="1"/>
    <s v="0001 -Florida Power &amp; Light Company"/>
    <n v="0"/>
    <n v="3"/>
    <x v="6"/>
    <n v="1976"/>
    <n v="8"/>
    <n v="2014"/>
    <s v="V1976"/>
    <n v="-1"/>
    <s v="Total Tax Classes"/>
    <s v="Total Tax Classes"/>
    <n v="610320217.99000001"/>
    <n v="0"/>
    <n v="0"/>
    <n v="610031155"/>
    <n v="35384.33"/>
    <n v="604408264.79999995"/>
    <n v="-3440938.81"/>
    <n v="342322.4"/>
    <n v="610320217.99000001"/>
    <n v="604443840.54999995"/>
    <n v="342130.98"/>
    <n v="0"/>
    <n v="342322.4"/>
    <n v="0"/>
    <x v="6"/>
  </r>
  <r>
    <n v="-1"/>
    <n v="1"/>
    <s v="0001 -Florida Power &amp; Light Company"/>
    <n v="0"/>
    <n v="3"/>
    <x v="6"/>
    <n v="1977"/>
    <n v="10"/>
    <n v="2014"/>
    <s v="V1977"/>
    <n v="-1"/>
    <s v="Total Tax Classes"/>
    <s v="Total Tax Classes"/>
    <n v="275256715.42000002"/>
    <n v="0"/>
    <n v="0"/>
    <n v="275256719.06"/>
    <n v="12330.35"/>
    <n v="274816097.06999999"/>
    <n v="-44486928.539999999"/>
    <n v="9041107.1699999999"/>
    <n v="275256722.69999999"/>
    <n v="274828420.13999999"/>
    <n v="9041107.1699999999"/>
    <n v="0"/>
    <n v="9041107.1699999999"/>
    <n v="0"/>
    <x v="6"/>
  </r>
  <r>
    <n v="-1"/>
    <n v="1"/>
    <s v="0001 -Florida Power &amp; Light Company"/>
    <n v="0"/>
    <n v="3"/>
    <x v="6"/>
    <n v="1977"/>
    <n v="9"/>
    <n v="2014"/>
    <s v="V1977SV"/>
    <n v="-1"/>
    <s v="Total Tax Classes"/>
    <s v="Total Tax Classes"/>
    <n v="6074514.7199999997"/>
    <n v="0"/>
    <n v="0"/>
    <n v="6074514.7199999997"/>
    <n v="0"/>
    <n v="6074514.7199999997"/>
    <n v="0"/>
    <n v="0"/>
    <n v="6074514.7199999997"/>
    <n v="6074514.7199999997"/>
    <n v="0"/>
    <n v="0"/>
    <n v="0"/>
    <n v="0"/>
    <x v="6"/>
  </r>
  <r>
    <n v="-1"/>
    <n v="1"/>
    <s v="0001 -Florida Power &amp; Light Company"/>
    <n v="0"/>
    <n v="3"/>
    <x v="6"/>
    <n v="1978"/>
    <n v="12"/>
    <n v="2014"/>
    <s v="V1978"/>
    <n v="-1"/>
    <s v="Total Tax Classes"/>
    <s v="Total Tax Classes"/>
    <n v="164226359.59999999"/>
    <n v="0"/>
    <n v="0"/>
    <n v="164227055.78999999"/>
    <n v="22612.31"/>
    <n v="163068065.93000001"/>
    <n v="-988729.63"/>
    <n v="42813.120000000003"/>
    <n v="164227751.97999999"/>
    <n v="163089489.93000001"/>
    <n v="42609.05"/>
    <n v="0"/>
    <n v="42813.120000000003"/>
    <n v="0"/>
    <x v="6"/>
  </r>
  <r>
    <n v="-1"/>
    <n v="1"/>
    <s v="0001 -Florida Power &amp; Light Company"/>
    <n v="0"/>
    <n v="3"/>
    <x v="6"/>
    <n v="1978"/>
    <n v="11"/>
    <n v="2014"/>
    <s v="V1978SV"/>
    <n v="-1"/>
    <s v="Total Tax Classes"/>
    <s v="Total Tax Classes"/>
    <n v="22618316.09"/>
    <n v="0"/>
    <n v="0"/>
    <n v="22618316.09"/>
    <n v="0"/>
    <n v="22618316.09"/>
    <n v="0"/>
    <n v="0"/>
    <n v="22618316.09"/>
    <n v="22618316.09"/>
    <n v="0"/>
    <n v="0"/>
    <n v="0"/>
    <n v="0"/>
    <x v="6"/>
  </r>
  <r>
    <n v="-1"/>
    <n v="1"/>
    <s v="0001 -Florida Power &amp; Light Company"/>
    <n v="0"/>
    <n v="3"/>
    <x v="6"/>
    <n v="1979"/>
    <n v="13"/>
    <n v="2014"/>
    <s v="V1979"/>
    <n v="-1"/>
    <s v="Total Tax Classes"/>
    <s v="Total Tax Classes"/>
    <n v="198647799.84"/>
    <n v="0"/>
    <n v="0"/>
    <n v="198649052.08000001"/>
    <n v="54746.65"/>
    <n v="186463145.22"/>
    <n v="-3192180.63"/>
    <n v="411388.68"/>
    <n v="198650304.31"/>
    <n v="186515763.56999999"/>
    <n v="411012.51"/>
    <n v="0"/>
    <n v="411388.68"/>
    <n v="0"/>
    <x v="6"/>
  </r>
  <r>
    <n v="-1"/>
    <n v="1"/>
    <s v="0001 -Florida Power &amp; Light Company"/>
    <n v="0"/>
    <n v="3"/>
    <x v="6"/>
    <n v="1980"/>
    <n v="14"/>
    <n v="2014"/>
    <s v="V1980"/>
    <n v="-1"/>
    <s v="Total Tax Classes"/>
    <s v="Total Tax Classes"/>
    <n v="602993780.57000005"/>
    <n v="0"/>
    <n v="0"/>
    <n v="602993780.57000005"/>
    <n v="28986.54"/>
    <n v="590666201.88"/>
    <n v="-7640516.4500000002"/>
    <n v="1553838.05"/>
    <n v="602993780.57000005"/>
    <n v="590695188.41999996"/>
    <n v="1553838.05"/>
    <n v="0"/>
    <n v="1553838.05"/>
    <n v="0"/>
    <x v="6"/>
  </r>
  <r>
    <n v="-1"/>
    <n v="1"/>
    <s v="0001 -Florida Power &amp; Light Company"/>
    <n v="0"/>
    <n v="3"/>
    <x v="6"/>
    <n v="1981"/>
    <n v="15"/>
    <n v="2014"/>
    <s v="V1981"/>
    <n v="-1"/>
    <s v="Total Tax Classes"/>
    <s v="Total Tax Classes"/>
    <n v="399424743.81"/>
    <n v="0"/>
    <n v="0"/>
    <n v="399490446.44"/>
    <n v="21064.19"/>
    <n v="398285486.35000002"/>
    <n v="-2719840.6"/>
    <n v="406858.31"/>
    <n v="399556149.06999999"/>
    <n v="398303173.24000001"/>
    <n v="278830.34999999998"/>
    <n v="0"/>
    <n v="406858.31"/>
    <n v="0"/>
    <x v="6"/>
  </r>
  <r>
    <n v="-1"/>
    <n v="1"/>
    <s v="0001 -Florida Power &amp; Light Company"/>
    <n v="0"/>
    <n v="3"/>
    <x v="6"/>
    <n v="1982"/>
    <n v="16"/>
    <n v="2014"/>
    <s v="V1982"/>
    <n v="-1"/>
    <s v="Total Tax Classes"/>
    <s v="Total Tax Classes"/>
    <n v="388490901.58999997"/>
    <n v="0"/>
    <n v="0"/>
    <n v="388705048.69"/>
    <n v="375105.79"/>
    <n v="381612755.07999998"/>
    <n v="-6072779.0300000003"/>
    <n v="832567.86"/>
    <n v="389103913.86000001"/>
    <n v="381448871.44"/>
    <n v="758545.03"/>
    <n v="0"/>
    <n v="832567.86"/>
    <n v="0"/>
    <x v="6"/>
  </r>
  <r>
    <n v="-1"/>
    <n v="1"/>
    <s v="0001 -Florida Power &amp; Light Company"/>
    <n v="0"/>
    <n v="3"/>
    <x v="6"/>
    <n v="1983"/>
    <n v="17"/>
    <n v="2014"/>
    <s v="V1983"/>
    <n v="-1"/>
    <s v="Total Tax Classes"/>
    <s v="Total Tax Classes"/>
    <n v="1269371468.46"/>
    <n v="0"/>
    <n v="0"/>
    <n v="1270334441.1800001"/>
    <n v="37897.589999999997"/>
    <n v="1268114225.78"/>
    <n v="-6223392.7400000002"/>
    <n v="2524794.17"/>
    <n v="1270952477.6600001"/>
    <n v="1266616828.3599999"/>
    <n v="2479079.98"/>
    <n v="0"/>
    <n v="2524794.17"/>
    <n v="0"/>
    <x v="6"/>
  </r>
  <r>
    <n v="-1"/>
    <n v="1"/>
    <s v="0001 -Florida Power &amp; Light Company"/>
    <n v="0"/>
    <n v="3"/>
    <x v="6"/>
    <n v="1984"/>
    <n v="18"/>
    <n v="2014"/>
    <s v="V1984"/>
    <n v="-1"/>
    <s v="Total Tax Classes"/>
    <s v="Total Tax Classes"/>
    <n v="521278061.82999998"/>
    <n v="0"/>
    <n v="0"/>
    <n v="521278061.82999998"/>
    <n v="416159.53"/>
    <n v="505076750.92000002"/>
    <n v="-5469196.2599999998"/>
    <n v="1095890.02"/>
    <n v="521401176.14999998"/>
    <n v="505369796.13"/>
    <n v="1095890.02"/>
    <n v="0"/>
    <n v="1095890.02"/>
    <n v="0"/>
    <x v="6"/>
  </r>
  <r>
    <n v="-1"/>
    <n v="1"/>
    <s v="0001 -Florida Power &amp; Light Company"/>
    <n v="0"/>
    <n v="3"/>
    <x v="6"/>
    <n v="1985"/>
    <n v="19"/>
    <n v="2014"/>
    <s v="V1985"/>
    <n v="-1"/>
    <s v="Total Tax Classes"/>
    <s v="Total Tax Classes"/>
    <n v="307172328.16000003"/>
    <n v="0"/>
    <n v="0"/>
    <n v="307172732.17000002"/>
    <n v="170809.81"/>
    <n v="299954606.31"/>
    <n v="-4808283.04"/>
    <n v="914488.24"/>
    <n v="307224845.98000002"/>
    <n v="300073025.70999998"/>
    <n v="914360.84"/>
    <n v="0"/>
    <n v="914488.24"/>
    <n v="0"/>
    <x v="6"/>
  </r>
  <r>
    <n v="-1"/>
    <n v="1"/>
    <s v="0001 -Florida Power &amp; Light Company"/>
    <n v="0"/>
    <n v="3"/>
    <x v="6"/>
    <n v="1986"/>
    <n v="20"/>
    <n v="2014"/>
    <s v="V1986"/>
    <n v="-1"/>
    <s v="Total Tax Classes"/>
    <s v="Total Tax Classes"/>
    <n v="534104108.38999999"/>
    <n v="0"/>
    <n v="0"/>
    <n v="534394034.25999999"/>
    <n v="933486.38"/>
    <n v="517029689.12"/>
    <n v="-3940702.89"/>
    <n v="308270.94"/>
    <n v="534853560.20999998"/>
    <n v="517346980.50999999"/>
    <n v="175014.11"/>
    <n v="0"/>
    <n v="308270.94"/>
    <n v="0"/>
    <x v="6"/>
  </r>
  <r>
    <n v="-1"/>
    <n v="1"/>
    <s v="0001 -Florida Power &amp; Light Company"/>
    <n v="0"/>
    <n v="3"/>
    <x v="6"/>
    <n v="1987"/>
    <n v="22"/>
    <n v="2014"/>
    <s v="V1987"/>
    <n v="-1"/>
    <s v="Total Tax Classes"/>
    <s v="Total Tax Classes"/>
    <n v="289014673.38"/>
    <n v="0"/>
    <n v="0"/>
    <n v="289353244.11000001"/>
    <n v="2235895.9"/>
    <n v="272859641.37"/>
    <n v="-4496002.54"/>
    <n v="791642.78"/>
    <n v="289691814.81"/>
    <n v="274506734.58999997"/>
    <n v="703304.02"/>
    <n v="0"/>
    <n v="791642.78"/>
    <n v="0"/>
    <x v="6"/>
  </r>
  <r>
    <n v="-1"/>
    <n v="1"/>
    <s v="0001 -Florida Power &amp; Light Company"/>
    <n v="0"/>
    <n v="3"/>
    <x v="6"/>
    <n v="1987"/>
    <n v="21"/>
    <n v="2014"/>
    <s v="V1987A"/>
    <n v="-1"/>
    <s v="Total Tax Classes"/>
    <s v="Total Tax Classes"/>
    <n v="139830659"/>
    <n v="0"/>
    <n v="0"/>
    <n v="139830815.96000001"/>
    <n v="1738.82"/>
    <n v="139783001.69999999"/>
    <n v="-861841.81"/>
    <n v="238482.95"/>
    <n v="139830972.93000001"/>
    <n v="139784477.11000001"/>
    <n v="238432.43"/>
    <n v="0"/>
    <n v="238482.95"/>
    <n v="0"/>
    <x v="6"/>
  </r>
  <r>
    <n v="-1"/>
    <n v="1"/>
    <s v="0001 -Florida Power &amp; Light Company"/>
    <n v="0"/>
    <n v="3"/>
    <x v="6"/>
    <n v="1988"/>
    <n v="24"/>
    <n v="2014"/>
    <s v="V1988"/>
    <n v="-1"/>
    <s v="Total Tax Classes"/>
    <s v="Total Tax Classes"/>
    <n v="338238203.22000003"/>
    <n v="0"/>
    <n v="0"/>
    <n v="338324493.42000002"/>
    <n v="4376452.9800000004"/>
    <n v="318532985.54000002"/>
    <n v="-4566917.09"/>
    <n v="369736.61"/>
    <n v="338410783.60000002"/>
    <n v="323000137.47000003"/>
    <n v="106457.28"/>
    <n v="0"/>
    <n v="369736.61"/>
    <n v="0"/>
    <x v="6"/>
  </r>
  <r>
    <n v="-1"/>
    <n v="1"/>
    <s v="0001 -Florida Power &amp; Light Company"/>
    <n v="0"/>
    <n v="3"/>
    <x v="6"/>
    <n v="1988"/>
    <n v="23"/>
    <n v="2014"/>
    <s v="V1988A"/>
    <n v="-1"/>
    <s v="Total Tax Classes"/>
    <s v="Total Tax Classes"/>
    <n v="133405409.84"/>
    <n v="0"/>
    <n v="0"/>
    <n v="133405409.84"/>
    <n v="344853.75"/>
    <n v="132489370.20999999"/>
    <n v="-2001163.78"/>
    <n v="586745.51"/>
    <n v="133405409.84"/>
    <n v="133405409.84"/>
    <n v="15559.63"/>
    <n v="0"/>
    <n v="586745.51"/>
    <n v="0"/>
    <x v="6"/>
  </r>
  <r>
    <n v="-1"/>
    <n v="1"/>
    <s v="0001 -Florida Power &amp; Light Company"/>
    <n v="0"/>
    <n v="3"/>
    <x v="6"/>
    <n v="1989"/>
    <n v="26"/>
    <n v="2014"/>
    <s v="V1989"/>
    <n v="-1"/>
    <s v="Total Tax Classes"/>
    <s v="Total Tax Classes"/>
    <n v="420676907.24000001"/>
    <n v="0"/>
    <n v="0"/>
    <n v="424563335.70999998"/>
    <n v="6020885.0700000003"/>
    <n v="370108458"/>
    <n v="-4102465.31"/>
    <n v="298974.63"/>
    <n v="424726761.47000003"/>
    <n v="372341015.98000002"/>
    <n v="37447.519999999997"/>
    <n v="0"/>
    <n v="298974.63"/>
    <n v="0"/>
    <x v="6"/>
  </r>
  <r>
    <n v="-1"/>
    <n v="1"/>
    <s v="0001 -Florida Power &amp; Light Company"/>
    <n v="0"/>
    <n v="3"/>
    <x v="6"/>
    <n v="1989"/>
    <n v="25"/>
    <n v="2014"/>
    <s v="V1989A"/>
    <n v="-1"/>
    <s v="Total Tax Classes"/>
    <s v="Total Tax Classes"/>
    <n v="41783218.119999997"/>
    <n v="0"/>
    <n v="0"/>
    <n v="41783218.119999997"/>
    <n v="0"/>
    <n v="41783218.119999997"/>
    <n v="-63628.29"/>
    <n v="46292.79"/>
    <n v="41783218.119999997"/>
    <n v="41783218.119999997"/>
    <n v="46292.79"/>
    <n v="0"/>
    <n v="46292.79"/>
    <n v="0"/>
    <x v="6"/>
  </r>
  <r>
    <n v="-1"/>
    <n v="1"/>
    <s v="0001 -Florida Power &amp; Light Company"/>
    <n v="0"/>
    <n v="3"/>
    <x v="6"/>
    <n v="1990"/>
    <n v="28"/>
    <n v="2014"/>
    <s v="V1990"/>
    <n v="-1"/>
    <s v="Total Tax Classes"/>
    <s v="Total Tax Classes"/>
    <n v="521323119.27999997"/>
    <n v="0"/>
    <n v="0"/>
    <n v="520602336.24000001"/>
    <n v="8432100.2899999991"/>
    <n v="468168545.08999997"/>
    <n v="-6394691.4000000004"/>
    <n v="852596.54"/>
    <n v="521505287.18000001"/>
    <n v="476751256.19"/>
    <n v="519817.84"/>
    <n v="0"/>
    <n v="852596.54"/>
    <n v="0"/>
    <x v="6"/>
  </r>
  <r>
    <n v="-1"/>
    <n v="1"/>
    <s v="0001 -Florida Power &amp; Light Company"/>
    <n v="0"/>
    <n v="3"/>
    <x v="6"/>
    <n v="1990"/>
    <n v="27"/>
    <n v="2014"/>
    <s v="V1990A"/>
    <n v="-1"/>
    <s v="Total Tax Classes"/>
    <s v="Total Tax Classes"/>
    <n v="11084901.48"/>
    <n v="0"/>
    <n v="0"/>
    <n v="11084901.48"/>
    <n v="0"/>
    <n v="11084901.48"/>
    <n v="-45820.87"/>
    <n v="25327.29"/>
    <n v="11084901.48"/>
    <n v="11084901.48"/>
    <n v="25327.29"/>
    <n v="0"/>
    <n v="25327.29"/>
    <n v="0"/>
    <x v="6"/>
  </r>
  <r>
    <n v="-1"/>
    <n v="1"/>
    <s v="0001 -Florida Power &amp; Light Company"/>
    <n v="0"/>
    <n v="3"/>
    <x v="6"/>
    <n v="1991"/>
    <n v="29"/>
    <n v="2014"/>
    <s v="V1991"/>
    <n v="-1"/>
    <s v="Total Tax Classes"/>
    <s v="Total Tax Classes"/>
    <n v="820471151.21000004"/>
    <n v="0"/>
    <n v="0"/>
    <n v="818436198.53999996"/>
    <n v="11447409.220000001"/>
    <n v="776501755.89999998"/>
    <n v="-7080670.9800000004"/>
    <n v="669745.46"/>
    <n v="821869101.61000001"/>
    <n v="787220960.17999995"/>
    <n v="0"/>
    <n v="0"/>
    <n v="669745.46"/>
    <n v="0"/>
    <x v="6"/>
  </r>
  <r>
    <n v="-1"/>
    <n v="1"/>
    <s v="0001 -Florida Power &amp; Light Company"/>
    <n v="0"/>
    <n v="3"/>
    <x v="6"/>
    <n v="1992"/>
    <n v="30"/>
    <n v="2014"/>
    <s v="V1992"/>
    <n v="-1"/>
    <s v="Total Tax Classes"/>
    <s v="Total Tax Classes"/>
    <n v="442013886.87"/>
    <n v="0"/>
    <n v="0"/>
    <n v="464758114.38"/>
    <n v="8575182.7799999993"/>
    <n v="377189467.88"/>
    <n v="-32539287.670000002"/>
    <n v="7282695.5999999996"/>
    <n v="442606966.12"/>
    <n v="388212894.32999998"/>
    <n v="4241372.66"/>
    <n v="0"/>
    <n v="7282695.5999999996"/>
    <n v="0"/>
    <x v="6"/>
  </r>
  <r>
    <n v="-1"/>
    <n v="1"/>
    <s v="0001 -Florida Power &amp; Light Company"/>
    <n v="0"/>
    <n v="3"/>
    <x v="6"/>
    <n v="1993"/>
    <n v="31"/>
    <n v="2014"/>
    <s v="V1993"/>
    <n v="-1"/>
    <s v="Total Tax Classes"/>
    <s v="Total Tax Classes"/>
    <n v="1408467239.1700001"/>
    <n v="0"/>
    <n v="0"/>
    <n v="1382605213.3099999"/>
    <n v="30372132.09"/>
    <n v="1255163260.54"/>
    <n v="-10313576.83"/>
    <n v="1606582.72"/>
    <n v="1408751424.8499999"/>
    <n v="1286395049.99"/>
    <n v="462739.68"/>
    <n v="0"/>
    <n v="1606582.72"/>
    <n v="0"/>
    <x v="6"/>
  </r>
  <r>
    <n v="-1"/>
    <n v="1"/>
    <s v="0001 -Florida Power &amp; Light Company"/>
    <n v="0"/>
    <n v="3"/>
    <x v="6"/>
    <n v="1994"/>
    <n v="32"/>
    <n v="2014"/>
    <s v="V1994"/>
    <n v="-1"/>
    <s v="Total Tax Classes"/>
    <s v="Total Tax Classes"/>
    <n v="783873567.08000004"/>
    <n v="0"/>
    <n v="0"/>
    <n v="763711655.13999999"/>
    <n v="17458117.390000001"/>
    <n v="676223862.65999997"/>
    <n v="-17770458.440000001"/>
    <n v="2110250.0099999998"/>
    <n v="784004668.10000002"/>
    <n v="695511931"/>
    <n v="149198.04999999999"/>
    <n v="0"/>
    <n v="2110250.0099999998"/>
    <n v="0"/>
    <x v="6"/>
  </r>
  <r>
    <n v="-1"/>
    <n v="1"/>
    <s v="0001 -Florida Power &amp; Light Company"/>
    <n v="0"/>
    <n v="3"/>
    <x v="6"/>
    <n v="1995"/>
    <n v="33"/>
    <n v="2014"/>
    <s v="V1995"/>
    <n v="-1"/>
    <s v="Total Tax Classes"/>
    <s v="Total Tax Classes"/>
    <n v="454667681.12"/>
    <n v="0"/>
    <n v="0"/>
    <n v="440698063.33999997"/>
    <n v="10279005.470000001"/>
    <n v="378625068.23000002"/>
    <n v="-5615770.0599999996"/>
    <n v="638189.59"/>
    <n v="455251950.68000001"/>
    <n v="388855112.87"/>
    <n v="102880.86"/>
    <n v="0"/>
    <n v="638189.59"/>
    <n v="0"/>
    <x v="6"/>
  </r>
  <r>
    <n v="-1"/>
    <n v="1"/>
    <s v="0001 -Florida Power &amp; Light Company"/>
    <n v="0"/>
    <n v="3"/>
    <x v="6"/>
    <n v="1996"/>
    <n v="34"/>
    <n v="2014"/>
    <s v="V1996"/>
    <n v="-1"/>
    <s v="Total Tax Classes"/>
    <s v="Total Tax Classes"/>
    <n v="418579782.45999998"/>
    <n v="0"/>
    <n v="0"/>
    <n v="413700702.63"/>
    <n v="10864774.51"/>
    <n v="334388611.63"/>
    <n v="-3741977.24"/>
    <n v="427269.53"/>
    <n v="418810360.64999998"/>
    <n v="345347313.54000002"/>
    <n v="102763.93"/>
    <n v="0"/>
    <n v="427269.53"/>
    <n v="0"/>
    <x v="6"/>
  </r>
  <r>
    <n v="-1"/>
    <n v="1"/>
    <s v="0001 -Florida Power &amp; Light Company"/>
    <n v="0"/>
    <n v="3"/>
    <x v="6"/>
    <n v="1997"/>
    <n v="35"/>
    <n v="2014"/>
    <s v="V1997"/>
    <n v="-1"/>
    <s v="Total Tax Classes"/>
    <s v="Total Tax Classes"/>
    <n v="344796608.26999998"/>
    <n v="0"/>
    <n v="0"/>
    <n v="323026073.68000001"/>
    <n v="9549655.6699999999"/>
    <n v="286993236.19"/>
    <n v="-4688480.82"/>
    <n v="201051.89"/>
    <n v="356470674.94999999"/>
    <n v="285059388.61000001"/>
    <n v="10488.46"/>
    <n v="0"/>
    <n v="201051.89"/>
    <n v="0"/>
    <x v="6"/>
  </r>
  <r>
    <n v="-1"/>
    <n v="1"/>
    <s v="0001 -Florida Power &amp; Light Company"/>
    <n v="0"/>
    <n v="3"/>
    <x v="6"/>
    <n v="1998"/>
    <n v="59"/>
    <n v="2014"/>
    <s v="V1998"/>
    <n v="-1"/>
    <s v="Total Tax Classes"/>
    <s v="Total Tax Classes"/>
    <n v="359355901.63"/>
    <n v="0"/>
    <n v="0"/>
    <n v="49488647.030000001"/>
    <n v="9152499.3900000006"/>
    <n v="309956312.73000002"/>
    <n v="-3944976.81"/>
    <n v="299454.93"/>
    <n v="359360027.31999999"/>
    <n v="319369493.18000001"/>
    <n v="34648.18"/>
    <n v="0"/>
    <n v="299454.93"/>
    <n v="0"/>
    <x v="6"/>
  </r>
  <r>
    <n v="-1"/>
    <n v="1"/>
    <s v="0001 -Florida Power &amp; Light Company"/>
    <n v="0"/>
    <n v="3"/>
    <x v="6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6"/>
  </r>
  <r>
    <n v="-1"/>
    <n v="1"/>
    <s v="0001 -Florida Power &amp; Light Company"/>
    <n v="0"/>
    <n v="3"/>
    <x v="6"/>
    <n v="1999"/>
    <n v="60"/>
    <n v="2014"/>
    <s v="V1999"/>
    <n v="-1"/>
    <s v="Total Tax Classes"/>
    <s v="Total Tax Classes"/>
    <n v="343652191.72000003"/>
    <n v="0"/>
    <n v="0"/>
    <n v="91704600.859999999"/>
    <n v="9585571.5399999991"/>
    <n v="256420060.36000001"/>
    <n v="-11045494.23"/>
    <n v="1625414.72"/>
    <n v="348047119.23000002"/>
    <n v="263188136.96000001"/>
    <n v="47982.15"/>
    <n v="0"/>
    <n v="1625414.72"/>
    <n v="0"/>
    <x v="6"/>
  </r>
  <r>
    <n v="-1"/>
    <n v="1"/>
    <s v="0001 -Florida Power &amp; Light Company"/>
    <n v="0"/>
    <n v="3"/>
    <x v="6"/>
    <n v="2000"/>
    <n v="61"/>
    <n v="2014"/>
    <s v="V2000"/>
    <n v="-1"/>
    <s v="Total Tax Classes"/>
    <s v="Total Tax Classes"/>
    <n v="590389553.52999997"/>
    <n v="0"/>
    <n v="0"/>
    <n v="106908719.33"/>
    <n v="11826096.550000001"/>
    <n v="486283784.99000001"/>
    <n v="-7211007.8799999999"/>
    <n v="1020666.31"/>
    <n v="591787306.39999998"/>
    <n v="497732497.35000002"/>
    <n v="297.64999999999998"/>
    <n v="0"/>
    <n v="1020666.31"/>
    <n v="0"/>
    <x v="6"/>
  </r>
  <r>
    <n v="-1"/>
    <n v="1"/>
    <s v="0001 -Florida Power &amp; Light Company"/>
    <n v="0"/>
    <n v="3"/>
    <x v="6"/>
    <n v="2001"/>
    <n v="62"/>
    <n v="2014"/>
    <s v="V2001"/>
    <n v="-1"/>
    <s v="Total Tax Classes"/>
    <s v="Total Tax Classes"/>
    <n v="619071007.23000002"/>
    <n v="0"/>
    <n v="0"/>
    <n v="160070853.46000001"/>
    <n v="19646866.350000001"/>
    <n v="460918682.69999999"/>
    <n v="-6080371.6500000004"/>
    <n v="686232.22"/>
    <n v="619307838.25"/>
    <n v="480979726.75999999"/>
    <n v="35223.49"/>
    <n v="0"/>
    <n v="686232.22"/>
    <n v="0"/>
    <x v="6"/>
  </r>
  <r>
    <n v="-1"/>
    <n v="1"/>
    <s v="0001 -Florida Power &amp; Light Company"/>
    <n v="0"/>
    <n v="3"/>
    <x v="6"/>
    <n v="2001"/>
    <n v="69"/>
    <n v="2014"/>
    <s v="V2001 Bonus"/>
    <n v="-1"/>
    <s v="Total Tax Classes"/>
    <s v="Total Tax Classes"/>
    <n v="55046909.859999999"/>
    <n v="0"/>
    <n v="0"/>
    <n v="16567202.18"/>
    <n v="2405967.0099999998"/>
    <n v="40723702.950000003"/>
    <n v="-680299.4"/>
    <n v="33787.65"/>
    <n v="57324658.969999999"/>
    <n v="40885674.689999998"/>
    <n v="33.81"/>
    <n v="0"/>
    <n v="33787.65"/>
    <n v="0"/>
    <x v="6"/>
  </r>
  <r>
    <n v="-1"/>
    <n v="1"/>
    <s v="0001 -Florida Power &amp; Light Company"/>
    <n v="0"/>
    <n v="3"/>
    <x v="6"/>
    <n v="2002"/>
    <n v="63"/>
    <n v="2014"/>
    <s v="V2002"/>
    <n v="-1"/>
    <s v="Total Tax Classes"/>
    <s v="Total Tax Classes"/>
    <n v="80010329.620000005"/>
    <n v="0"/>
    <n v="0"/>
    <n v="51605623.600000001"/>
    <n v="1571298.23"/>
    <n v="36806868.140000001"/>
    <n v="-108739.87"/>
    <n v="15422.28"/>
    <n v="80119069.489999995"/>
    <n v="38284848.759999998"/>
    <n v="0"/>
    <n v="0"/>
    <n v="15422.28"/>
    <n v="0"/>
    <x v="6"/>
  </r>
  <r>
    <n v="-1"/>
    <n v="1"/>
    <s v="0001 -Florida Power &amp; Light Company"/>
    <n v="0"/>
    <n v="3"/>
    <x v="6"/>
    <n v="2002"/>
    <n v="68"/>
    <n v="2014"/>
    <s v="V2002 Bonus"/>
    <n v="-1"/>
    <s v="Total Tax Classes"/>
    <s v="Total Tax Classes"/>
    <n v="25237740.739999998"/>
    <n v="0"/>
    <n v="0"/>
    <n v="9247132.7599999998"/>
    <n v="1012089.88"/>
    <n v="15990607.98"/>
    <n v="0"/>
    <n v="0"/>
    <n v="25237740.739999998"/>
    <n v="17002697.859999999"/>
    <n v="0"/>
    <n v="0"/>
    <n v="0"/>
    <n v="0"/>
    <x v="6"/>
  </r>
  <r>
    <n v="-1"/>
    <n v="1"/>
    <s v="0001 -Florida Power &amp; Light Company"/>
    <n v="0"/>
    <n v="3"/>
    <x v="6"/>
    <n v="2002"/>
    <n v="80"/>
    <n v="2014"/>
    <s v="V2002 Bonus Q1"/>
    <n v="-1"/>
    <s v="Total Tax Classes"/>
    <s v="Total Tax Classes"/>
    <n v="107536135.48999999"/>
    <n v="0"/>
    <n v="0"/>
    <n v="40004674.460000001"/>
    <n v="4126241.37"/>
    <n v="67454095.790000007"/>
    <n v="-1156741.1599999999"/>
    <n v="79110.42"/>
    <n v="107537580.73999999"/>
    <n v="71657702.400000006"/>
    <n v="299.93"/>
    <n v="0"/>
    <n v="79110.42"/>
    <n v="0"/>
    <x v="6"/>
  </r>
  <r>
    <n v="-1"/>
    <n v="1"/>
    <s v="0001 -Florida Power &amp; Light Company"/>
    <n v="0"/>
    <n v="3"/>
    <x v="6"/>
    <n v="2002"/>
    <n v="81"/>
    <n v="2014"/>
    <s v="V2002 Bonus Q2"/>
    <n v="-1"/>
    <s v="Total Tax Classes"/>
    <s v="Total Tax Classes"/>
    <n v="142255007.56"/>
    <n v="0"/>
    <n v="0"/>
    <n v="52131173.710000001"/>
    <n v="5432508.9900000002"/>
    <n v="91142149.819999993"/>
    <n v="-1693827.92"/>
    <n v="118866.96"/>
    <n v="143389528.16"/>
    <n v="95556342.840000004"/>
    <n v="2662.33"/>
    <n v="0"/>
    <n v="118866.96"/>
    <n v="0"/>
    <x v="6"/>
  </r>
  <r>
    <n v="-1"/>
    <n v="1"/>
    <s v="0001 -Florida Power &amp; Light Company"/>
    <n v="0"/>
    <n v="3"/>
    <x v="6"/>
    <n v="2002"/>
    <n v="82"/>
    <n v="2014"/>
    <s v="V2002 Bonus Q3"/>
    <n v="-1"/>
    <s v="Total Tax Classes"/>
    <s v="Total Tax Classes"/>
    <n v="125710071.8"/>
    <n v="0"/>
    <n v="0"/>
    <n v="43469482.979999997"/>
    <n v="4516309.4000000004"/>
    <n v="82539777.780000001"/>
    <n v="-1401597.14"/>
    <n v="104929.65"/>
    <n v="126107970.40000001"/>
    <n v="86756898.219999999"/>
    <n v="6220.01"/>
    <n v="0"/>
    <n v="104929.65"/>
    <n v="0"/>
    <x v="6"/>
  </r>
  <r>
    <n v="-1"/>
    <n v="1"/>
    <s v="0001 -Florida Power &amp; Light Company"/>
    <n v="0"/>
    <n v="3"/>
    <x v="6"/>
    <n v="2002"/>
    <n v="83"/>
    <n v="2014"/>
    <s v="V2002 Bonus Q4"/>
    <n v="-1"/>
    <s v="Total Tax Classes"/>
    <s v="Total Tax Classes"/>
    <n v="182831650.84999999"/>
    <n v="0"/>
    <n v="0"/>
    <n v="58768763.859999999"/>
    <n v="6152440.1100000003"/>
    <n v="124048374.42"/>
    <n v="-1919270.03"/>
    <n v="139067.06"/>
    <n v="182950247.58000001"/>
    <n v="130215327.09999999"/>
    <n v="5957.76"/>
    <n v="0"/>
    <n v="139067.06"/>
    <n v="0"/>
    <x v="6"/>
  </r>
  <r>
    <n v="-1"/>
    <n v="1"/>
    <s v="0001 -Florida Power &amp; Light Company"/>
    <n v="0"/>
    <n v="3"/>
    <x v="6"/>
    <n v="2002"/>
    <n v="76"/>
    <n v="2014"/>
    <s v="V2002 Q1"/>
    <n v="-1"/>
    <s v="Total Tax Classes"/>
    <s v="Total Tax Classes"/>
    <n v="49104004.460000001"/>
    <n v="0"/>
    <n v="0"/>
    <n v="15782011.02"/>
    <n v="1694467.88"/>
    <n v="33227581.420000002"/>
    <n v="-684598.51"/>
    <n v="160736.85"/>
    <n v="49165268"/>
    <n v="35016461.32"/>
    <n v="5061.29"/>
    <n v="0"/>
    <n v="160736.85"/>
    <n v="0"/>
    <x v="6"/>
  </r>
  <r>
    <n v="-1"/>
    <n v="1"/>
    <s v="0001 -Florida Power &amp; Light Company"/>
    <n v="0"/>
    <n v="3"/>
    <x v="6"/>
    <n v="2002"/>
    <n v="77"/>
    <n v="2014"/>
    <s v="V2002 Q2"/>
    <n v="-1"/>
    <s v="Total Tax Classes"/>
    <s v="Total Tax Classes"/>
    <n v="466717410.63999999"/>
    <n v="0"/>
    <n v="0"/>
    <n v="145424794.63999999"/>
    <n v="16727674.5"/>
    <n v="321325490.47000003"/>
    <n v="-8250740.4400000004"/>
    <n v="35454.76"/>
    <n v="466785734.25999999"/>
    <n v="338020290.5"/>
    <n v="5.61"/>
    <n v="0"/>
    <n v="35454.76"/>
    <n v="0"/>
    <x v="6"/>
  </r>
  <r>
    <n v="-1"/>
    <n v="1"/>
    <s v="0001 -Florida Power &amp; Light Company"/>
    <n v="0"/>
    <n v="3"/>
    <x v="6"/>
    <n v="2002"/>
    <n v="78"/>
    <n v="2014"/>
    <s v="V2002 Q3"/>
    <n v="-1"/>
    <s v="Total Tax Classes"/>
    <s v="Total Tax Classes"/>
    <n v="11030957.09"/>
    <n v="0"/>
    <n v="0"/>
    <n v="1943176.55"/>
    <n v="185455.43"/>
    <n v="9092223.8399999999"/>
    <n v="-71956.320000000007"/>
    <n v="18275.759999999998"/>
    <n v="11053676.15"/>
    <n v="9273235.9700000007"/>
    <n v="0"/>
    <n v="0"/>
    <n v="18275.759999999998"/>
    <n v="0"/>
    <x v="6"/>
  </r>
  <r>
    <n v="-1"/>
    <n v="1"/>
    <s v="0001 -Florida Power &amp; Light Company"/>
    <n v="0"/>
    <n v="3"/>
    <x v="6"/>
    <n v="2002"/>
    <n v="79"/>
    <n v="2014"/>
    <s v="V2002 Q4"/>
    <n v="-1"/>
    <s v="Total Tax Classes"/>
    <s v="Total Tax Classes"/>
    <n v="31007646.670000002"/>
    <n v="0"/>
    <n v="0"/>
    <n v="8509622.7200000007"/>
    <n v="1090146.8500000001"/>
    <n v="22439428.940000001"/>
    <n v="-274968.84999999998"/>
    <n v="63455.77"/>
    <n v="31007646.670000002"/>
    <n v="23588170.800000001"/>
    <n v="4860.76"/>
    <n v="0"/>
    <n v="63455.77"/>
    <n v="0"/>
    <x v="6"/>
  </r>
  <r>
    <n v="-1"/>
    <n v="1"/>
    <s v="0001 -Florida Power &amp; Light Company"/>
    <n v="0"/>
    <n v="3"/>
    <x v="6"/>
    <n v="2003"/>
    <n v="64"/>
    <n v="2014"/>
    <s v="V2003"/>
    <n v="-1"/>
    <s v="Total Tax Classes"/>
    <s v="Total Tax Classes"/>
    <n v="323728018.01999998"/>
    <n v="0"/>
    <n v="0"/>
    <n v="115319718.02"/>
    <n v="11195083.369999999"/>
    <n v="209940850.22999999"/>
    <n v="-7334062.8899999997"/>
    <n v="394497.11"/>
    <n v="323894803.38"/>
    <n v="221363523.06999999"/>
    <n v="122.27"/>
    <n v="0"/>
    <n v="394497.11"/>
    <n v="0"/>
    <x v="6"/>
  </r>
  <r>
    <n v="-1"/>
    <n v="1"/>
    <s v="0001 -Florida Power &amp; Light Company"/>
    <n v="0"/>
    <n v="3"/>
    <x v="6"/>
    <n v="2003"/>
    <n v="70"/>
    <n v="2014"/>
    <s v="V2003 Bonus-30%"/>
    <n v="-1"/>
    <s v="Total Tax Classes"/>
    <s v="Total Tax Classes"/>
    <n v="518024209.24000001"/>
    <n v="0"/>
    <n v="0"/>
    <n v="199119591.25"/>
    <n v="20251886.530000001"/>
    <n v="318419863.75"/>
    <n v="-9550079.1799999997"/>
    <n v="1667613.91"/>
    <n v="519197720.81"/>
    <n v="339156504.51999998"/>
    <n v="9348.1"/>
    <n v="0"/>
    <n v="1667613.91"/>
    <n v="0"/>
    <x v="6"/>
  </r>
  <r>
    <n v="-1"/>
    <n v="1"/>
    <s v="0001 -Florida Power &amp; Light Company"/>
    <n v="0"/>
    <n v="3"/>
    <x v="6"/>
    <n v="2003"/>
    <n v="84"/>
    <n v="2014"/>
    <s v="V2003 Bonus-50%"/>
    <n v="-1"/>
    <s v="Total Tax Classes"/>
    <s v="Total Tax Classes"/>
    <n v="280248534.67000002"/>
    <n v="0"/>
    <n v="0"/>
    <n v="107417637.14"/>
    <n v="10864949.41"/>
    <n v="172686580.36000001"/>
    <n v="-4758686.83"/>
    <n v="690966.04"/>
    <n v="280794833.44"/>
    <n v="183695846.94"/>
    <n v="350.1"/>
    <n v="0"/>
    <n v="690966.04"/>
    <n v="0"/>
    <x v="6"/>
  </r>
  <r>
    <n v="-1"/>
    <n v="1"/>
    <s v="0001 -Florida Power &amp; Light Company"/>
    <n v="0"/>
    <n v="3"/>
    <x v="6"/>
    <n v="2004"/>
    <n v="65"/>
    <n v="2014"/>
    <s v="V2004"/>
    <n v="-1"/>
    <s v="Total Tax Classes"/>
    <s v="Total Tax Classes"/>
    <n v="-159975747.56"/>
    <n v="0"/>
    <n v="0"/>
    <n v="-68931356.209999993"/>
    <n v="-7576957.0700000003"/>
    <n v="-90059866.420000002"/>
    <n v="0"/>
    <n v="0"/>
    <n v="-159975747.56"/>
    <n v="-97636823.489999995"/>
    <n v="0"/>
    <n v="0"/>
    <n v="0"/>
    <n v="0"/>
    <x v="6"/>
  </r>
  <r>
    <n v="-1"/>
    <n v="1"/>
    <s v="0001 -Florida Power &amp; Light Company"/>
    <n v="0"/>
    <n v="3"/>
    <x v="6"/>
    <n v="2004"/>
    <n v="71"/>
    <n v="2014"/>
    <s v="V2004 Bonus-30%"/>
    <n v="-1"/>
    <s v="Total Tax Classes"/>
    <s v="Total Tax Classes"/>
    <n v="4097512.63"/>
    <n v="0"/>
    <n v="0"/>
    <n v="1668674.18"/>
    <n v="189614.65"/>
    <n v="2428838.4500000002"/>
    <n v="0"/>
    <n v="0"/>
    <n v="4097512.63"/>
    <n v="2618453.1"/>
    <n v="0"/>
    <n v="0"/>
    <n v="0"/>
    <n v="0"/>
    <x v="6"/>
  </r>
  <r>
    <n v="-1"/>
    <n v="1"/>
    <s v="0001 -Florida Power &amp; Light Company"/>
    <n v="0"/>
    <n v="3"/>
    <x v="6"/>
    <n v="2004"/>
    <n v="85"/>
    <n v="2014"/>
    <s v="V2004 Bonus-50%"/>
    <n v="-1"/>
    <s v="Total Tax Classes"/>
    <s v="Total Tax Classes"/>
    <n v="308430578.98000002"/>
    <n v="0"/>
    <n v="0"/>
    <n v="29011063.5"/>
    <n v="10217914.619999999"/>
    <n v="279419515.48000002"/>
    <n v="0"/>
    <n v="0"/>
    <n v="308430578.98000002"/>
    <n v="289637430.10000002"/>
    <n v="0"/>
    <n v="0"/>
    <n v="0"/>
    <n v="0"/>
    <x v="6"/>
  </r>
  <r>
    <n v="-1"/>
    <n v="1"/>
    <s v="0001 -Florida Power &amp; Light Company"/>
    <n v="0"/>
    <n v="3"/>
    <x v="6"/>
    <n v="2004"/>
    <n v="92"/>
    <n v="2014"/>
    <s v="V2004 Q1"/>
    <n v="-1"/>
    <s v="Total Tax Classes"/>
    <s v="Total Tax Classes"/>
    <n v="14087626.18"/>
    <n v="0"/>
    <n v="0"/>
    <n v="6288042.0499999998"/>
    <n v="618050.17000000004"/>
    <n v="8412617.3100000005"/>
    <n v="-56545.35"/>
    <n v="85490.32"/>
    <n v="14497672.529999999"/>
    <n v="8703118.6899999995"/>
    <n v="2992.76"/>
    <n v="0"/>
    <n v="85490.32"/>
    <n v="0"/>
    <x v="6"/>
  </r>
  <r>
    <n v="-1"/>
    <n v="1"/>
    <s v="0001 -Florida Power &amp; Light Company"/>
    <n v="0"/>
    <n v="3"/>
    <x v="6"/>
    <n v="2004"/>
    <n v="96"/>
    <n v="2014"/>
    <s v="V2004 Q1 - 30% Bonus"/>
    <n v="-1"/>
    <s v="Total Tax Classes"/>
    <s v="Total Tax Classes"/>
    <n v="22074120.050000001"/>
    <n v="0"/>
    <n v="0"/>
    <n v="6779640.3799999999"/>
    <n v="591995.80000000005"/>
    <n v="15277365.74"/>
    <n v="-245360.07"/>
    <n v="18791.419999999998"/>
    <n v="22074120.050000001"/>
    <n v="15886475.470000001"/>
    <n v="1677.49"/>
    <n v="0"/>
    <n v="18791.419999999998"/>
    <n v="0"/>
    <x v="6"/>
  </r>
  <r>
    <n v="-1"/>
    <n v="1"/>
    <s v="0001 -Florida Power &amp; Light Company"/>
    <n v="0"/>
    <n v="3"/>
    <x v="6"/>
    <n v="2004"/>
    <n v="100"/>
    <n v="2014"/>
    <s v="V2004 Q1 - 50% Bonus"/>
    <n v="-1"/>
    <s v="Total Tax Classes"/>
    <s v="Total Tax Classes"/>
    <n v="158869702.16999999"/>
    <n v="0"/>
    <n v="0"/>
    <n v="64919789.390000001"/>
    <n v="6361684.6299999999"/>
    <n v="93610222.5"/>
    <n v="-3173931.94"/>
    <n v="419653.24"/>
    <n v="158869702.16999999"/>
    <n v="100311597.41"/>
    <n v="79962.960000000006"/>
    <n v="0"/>
    <n v="419653.24"/>
    <n v="0"/>
    <x v="6"/>
  </r>
  <r>
    <n v="-1"/>
    <n v="1"/>
    <s v="0001 -Florida Power &amp; Light Company"/>
    <n v="0"/>
    <n v="3"/>
    <x v="6"/>
    <n v="2004"/>
    <n v="93"/>
    <n v="2014"/>
    <s v="V2004 Q2"/>
    <n v="-1"/>
    <s v="Total Tax Classes"/>
    <s v="Total Tax Classes"/>
    <n v="12273172.300000001"/>
    <n v="0"/>
    <n v="0"/>
    <n v="4574438.8600000003"/>
    <n v="459642.32"/>
    <n v="8152343.9800000004"/>
    <n v="-64420.14"/>
    <n v="79147.360000000001"/>
    <n v="12756992.560000001"/>
    <n v="8204828.8399999999"/>
    <n v="2484.56"/>
    <n v="0"/>
    <n v="79147.360000000001"/>
    <n v="0"/>
    <x v="6"/>
  </r>
  <r>
    <n v="-1"/>
    <n v="1"/>
    <s v="0001 -Florida Power &amp; Light Company"/>
    <n v="0"/>
    <n v="3"/>
    <x v="6"/>
    <n v="2004"/>
    <n v="97"/>
    <n v="2014"/>
    <s v="V2004 Q2 - 30% Bonus"/>
    <n v="-1"/>
    <s v="Total Tax Classes"/>
    <s v="Total Tax Classes"/>
    <n v="17417485.800000001"/>
    <n v="0"/>
    <n v="0"/>
    <n v="7207459.9000000004"/>
    <n v="807651.6"/>
    <n v="10193471.4"/>
    <n v="-153149.74"/>
    <n v="16570.060000000001"/>
    <n v="17417485.800000001"/>
    <n v="11017677.5"/>
    <n v="15.56"/>
    <n v="0"/>
    <n v="16570.060000000001"/>
    <n v="0"/>
    <x v="6"/>
  </r>
  <r>
    <n v="-1"/>
    <n v="1"/>
    <s v="0001 -Florida Power &amp; Light Company"/>
    <n v="0"/>
    <n v="3"/>
    <x v="6"/>
    <n v="2004"/>
    <n v="101"/>
    <n v="2014"/>
    <s v="V2004 Q2 - 50% Bonus"/>
    <n v="-1"/>
    <s v="Total Tax Classes"/>
    <s v="Total Tax Classes"/>
    <n v="145303716.43000001"/>
    <n v="0"/>
    <n v="0"/>
    <n v="63882625.579999998"/>
    <n v="6151246.3499999996"/>
    <n v="81119828.420000002"/>
    <n v="-3642020.48"/>
    <n v="336326.38"/>
    <n v="145303716.43000001"/>
    <n v="87572337.200000003"/>
    <n v="35063.949999999997"/>
    <n v="0"/>
    <n v="336326.38"/>
    <n v="0"/>
    <x v="6"/>
  </r>
  <r>
    <n v="-1"/>
    <n v="1"/>
    <s v="0001 -Florida Power &amp; Light Company"/>
    <n v="0"/>
    <n v="3"/>
    <x v="6"/>
    <n v="2004"/>
    <n v="94"/>
    <n v="2014"/>
    <s v="V2004 Q3"/>
    <n v="-1"/>
    <s v="Total Tax Classes"/>
    <s v="Total Tax Classes"/>
    <n v="2834226.33"/>
    <n v="0"/>
    <n v="0"/>
    <n v="1522139.31"/>
    <n v="176183.78"/>
    <n v="1643593.34"/>
    <n v="113052.72"/>
    <n v="11988.46"/>
    <n v="3053055.53"/>
    <n v="1612733.41"/>
    <n v="202.98"/>
    <n v="0"/>
    <n v="11988.46"/>
    <n v="0"/>
    <x v="6"/>
  </r>
  <r>
    <n v="-1"/>
    <n v="1"/>
    <s v="0001 -Florida Power &amp; Light Company"/>
    <n v="0"/>
    <n v="3"/>
    <x v="6"/>
    <n v="2004"/>
    <n v="98"/>
    <n v="2014"/>
    <s v="V2004 Q3 - 30% Bonus"/>
    <n v="-1"/>
    <s v="Total Tax Classes"/>
    <s v="Total Tax Classes"/>
    <n v="2082053.64"/>
    <n v="0"/>
    <n v="0"/>
    <n v="812993.76"/>
    <n v="76956.03"/>
    <n v="1268333.08"/>
    <n v="-100741.67"/>
    <n v="8652.7099999999991"/>
    <n v="2082053.64"/>
    <n v="1346015.91"/>
    <n v="7925.91"/>
    <n v="0"/>
    <n v="8652.7099999999991"/>
    <n v="0"/>
    <x v="6"/>
  </r>
  <r>
    <n v="-1"/>
    <n v="1"/>
    <s v="0001 -Florida Power &amp; Light Company"/>
    <n v="0"/>
    <n v="3"/>
    <x v="6"/>
    <n v="2004"/>
    <n v="102"/>
    <n v="2014"/>
    <s v="V2004 Q3 - 50% Bonus"/>
    <n v="-1"/>
    <s v="Total Tax Classes"/>
    <s v="Total Tax Classes"/>
    <n v="118831246.29000001"/>
    <n v="0"/>
    <n v="0"/>
    <n v="51690858.340000004"/>
    <n v="4871314.1399999997"/>
    <n v="66921206.020000003"/>
    <n v="-1723171.63"/>
    <n v="234543.52"/>
    <n v="118831246.29000001"/>
    <n v="72011702.090000004"/>
    <n v="15361.59"/>
    <n v="0"/>
    <n v="234543.52"/>
    <n v="0"/>
    <x v="6"/>
  </r>
  <r>
    <n v="-1"/>
    <n v="1"/>
    <s v="0001 -Florida Power &amp; Light Company"/>
    <n v="0"/>
    <n v="3"/>
    <x v="6"/>
    <n v="2004"/>
    <n v="95"/>
    <n v="2014"/>
    <s v="V2004 Q4"/>
    <n v="-1"/>
    <s v="Total Tax Classes"/>
    <s v="Total Tax Classes"/>
    <n v="-10163533.050000001"/>
    <n v="0"/>
    <n v="0"/>
    <n v="-17690418.780000001"/>
    <n v="-1784600.39"/>
    <n v="7806279.75"/>
    <n v="-143697.94"/>
    <n v="31306.92"/>
    <n v="-9910107.3499999996"/>
    <n v="5786228.5800000001"/>
    <n v="13332"/>
    <n v="0"/>
    <n v="31306.92"/>
    <n v="0"/>
    <x v="6"/>
  </r>
  <r>
    <n v="-1"/>
    <n v="1"/>
    <s v="0001 -Florida Power &amp; Light Company"/>
    <n v="0"/>
    <n v="3"/>
    <x v="6"/>
    <n v="2004"/>
    <n v="99"/>
    <n v="2014"/>
    <s v="V2004 Q4 - 30% Bonus"/>
    <n v="-1"/>
    <s v="Total Tax Classes"/>
    <s v="Total Tax Classes"/>
    <n v="31091415.949999999"/>
    <n v="0"/>
    <n v="0"/>
    <n v="10087769.720000001"/>
    <n v="1463900.62"/>
    <n v="20971293.629999999"/>
    <n v="-130877.61"/>
    <n v="32454.91"/>
    <n v="31091415.949999999"/>
    <n v="22467546.850000001"/>
    <n v="102.31"/>
    <n v="0"/>
    <n v="32454.91"/>
    <n v="0"/>
    <x v="6"/>
  </r>
  <r>
    <n v="-1"/>
    <n v="1"/>
    <s v="0001 -Florida Power &amp; Light Company"/>
    <n v="0"/>
    <n v="3"/>
    <x v="6"/>
    <n v="2004"/>
    <n v="103"/>
    <n v="2014"/>
    <s v="V2004 Q4 - 50% Bonus"/>
    <n v="-1"/>
    <s v="Total Tax Classes"/>
    <s v="Total Tax Classes"/>
    <n v="306752762.88"/>
    <n v="0"/>
    <n v="0"/>
    <n v="121745117.70999999"/>
    <n v="12566653.26"/>
    <n v="184480262.18000001"/>
    <n v="-5833793.3700000001"/>
    <n v="709291.2"/>
    <n v="306773209.25999999"/>
    <n v="197694528.78999999"/>
    <n v="41231.480000000003"/>
    <n v="0"/>
    <n v="709291.2"/>
    <n v="0"/>
    <x v="6"/>
  </r>
  <r>
    <n v="-1"/>
    <n v="1"/>
    <s v="0001 -Florida Power &amp; Light Company"/>
    <n v="0"/>
    <n v="3"/>
    <x v="6"/>
    <n v="2005"/>
    <n v="66"/>
    <n v="2014"/>
    <s v="V2005"/>
    <n v="-1"/>
    <s v="Total Tax Classes"/>
    <s v="Total Tax Classes"/>
    <n v="1262877090.6099999"/>
    <n v="0"/>
    <n v="0"/>
    <n v="485326232.31999999"/>
    <n v="51595052.530000001"/>
    <n v="780524842.07000005"/>
    <n v="-12229410.369999999"/>
    <n v="1222041.8899999999"/>
    <n v="1263520818.3499999"/>
    <n v="832546983.26999998"/>
    <n v="151225.49"/>
    <n v="0"/>
    <n v="1222041.8899999999"/>
    <n v="0"/>
    <x v="6"/>
  </r>
  <r>
    <n v="-1"/>
    <n v="1"/>
    <s v="0001 -Florida Power &amp; Light Company"/>
    <n v="0"/>
    <n v="3"/>
    <x v="6"/>
    <n v="2005"/>
    <n v="104"/>
    <n v="2014"/>
    <s v="V2005 A"/>
    <n v="-1"/>
    <s v="Total Tax Classes"/>
    <s v="Total Tax Classes"/>
    <n v="88388286.439999998"/>
    <n v="0"/>
    <n v="0"/>
    <n v="44453659.189999998"/>
    <n v="3949351.99"/>
    <n v="43717119.93"/>
    <n v="-1139732.33"/>
    <n v="217507.32"/>
    <n v="88388286.439999998"/>
    <n v="47883979.240000002"/>
    <n v="0"/>
    <n v="0"/>
    <n v="217507.32"/>
    <n v="0"/>
    <x v="6"/>
  </r>
  <r>
    <n v="-1"/>
    <n v="1"/>
    <s v="0001 -Florida Power &amp; Light Company"/>
    <n v="0"/>
    <n v="3"/>
    <x v="6"/>
    <n v="2005"/>
    <n v="72"/>
    <n v="2014"/>
    <s v="V2005 Bonus-30%"/>
    <n v="-1"/>
    <s v="Total Tax Classes"/>
    <s v="Total Tax Classes"/>
    <n v="715128196.72000003"/>
    <n v="0"/>
    <n v="0"/>
    <n v="318831318.45999998"/>
    <n v="31245121.23"/>
    <n v="393842984.48000002"/>
    <n v="-11920542.279999999"/>
    <n v="2453893.7799999998"/>
    <n v="715128196.72000003"/>
    <n v="427541999.49000001"/>
    <n v="0"/>
    <n v="0"/>
    <n v="2453893.7799999998"/>
    <n v="0"/>
    <x v="6"/>
  </r>
  <r>
    <n v="-1"/>
    <n v="1"/>
    <s v="0001 -Florida Power &amp; Light Company"/>
    <n v="0"/>
    <n v="3"/>
    <x v="6"/>
    <n v="2005"/>
    <n v="86"/>
    <n v="2014"/>
    <s v="V2005 Bonus-50%"/>
    <n v="-1"/>
    <s v="Total Tax Classes"/>
    <s v="Total Tax Classes"/>
    <n v="85746878.340000004"/>
    <n v="0"/>
    <n v="0"/>
    <n v="31176632.699999999"/>
    <n v="4248698.68"/>
    <n v="54146007.159999996"/>
    <n v="-827075.77"/>
    <n v="424238.48"/>
    <n v="85746878.340000004"/>
    <n v="58818944.32"/>
    <n v="0"/>
    <n v="0"/>
    <n v="424238.48"/>
    <n v="0"/>
    <x v="6"/>
  </r>
  <r>
    <n v="-1"/>
    <n v="1"/>
    <s v="0001 -Florida Power &amp; Light Company"/>
    <n v="0"/>
    <n v="3"/>
    <x v="6"/>
    <n v="2006"/>
    <n v="67"/>
    <n v="2014"/>
    <s v="V2006"/>
    <n v="-1"/>
    <s v="Total Tax Classes"/>
    <s v="Total Tax Classes"/>
    <n v="932854243.09000003"/>
    <n v="0"/>
    <n v="0"/>
    <n v="485702758.43000001"/>
    <n v="42310320.399999999"/>
    <n v="457454449.19999999"/>
    <n v="-12220388.289999999"/>
    <n v="3389117.67"/>
    <n v="944026400.50999999"/>
    <n v="489619324.74000001"/>
    <n v="2362405.1"/>
    <n v="0"/>
    <n v="3389117.67"/>
    <n v="0"/>
    <x v="6"/>
  </r>
  <r>
    <n v="-1"/>
    <n v="1"/>
    <s v="0001 -Florida Power &amp; Light Company"/>
    <n v="0"/>
    <n v="3"/>
    <x v="6"/>
    <n v="2007"/>
    <n v="74"/>
    <n v="2014"/>
    <s v="V2007"/>
    <n v="-1"/>
    <s v="Total Tax Classes"/>
    <s v="Total Tax Classes"/>
    <n v="1745855571.52"/>
    <n v="0"/>
    <n v="0"/>
    <n v="945223332.17999995"/>
    <n v="80616207.620000005"/>
    <n v="815342195.10000002"/>
    <n v="-45802588.060000002"/>
    <n v="5067251.59"/>
    <n v="1754543761.6500001"/>
    <n v="892271795.47000003"/>
    <n v="65668.710000000006"/>
    <n v="0"/>
    <n v="5067251.59"/>
    <n v="0"/>
    <x v="6"/>
  </r>
  <r>
    <n v="-1"/>
    <n v="1"/>
    <s v="0001 -Florida Power &amp; Light Company"/>
    <n v="0"/>
    <n v="3"/>
    <x v="6"/>
    <n v="2008"/>
    <n v="89"/>
    <n v="2014"/>
    <s v="V2008"/>
    <n v="-1"/>
    <s v="Total Tax Classes"/>
    <s v="Total Tax Classes"/>
    <n v="36969043.890000001"/>
    <n v="0"/>
    <n v="0"/>
    <n v="23016436.789999999"/>
    <n v="2155835.85"/>
    <n v="13952607.1"/>
    <n v="0"/>
    <n v="0"/>
    <n v="36969043.890000001"/>
    <n v="16108442.949999999"/>
    <n v="0"/>
    <n v="0"/>
    <n v="0"/>
    <n v="0"/>
    <x v="6"/>
  </r>
  <r>
    <n v="-1"/>
    <n v="1"/>
    <s v="0001 -Florida Power &amp; Light Company"/>
    <n v="0"/>
    <n v="3"/>
    <x v="6"/>
    <n v="2008"/>
    <n v="239"/>
    <n v="2014"/>
    <s v="V2008 Bonus - 50%"/>
    <n v="-1"/>
    <s v="Total Tax Classes"/>
    <s v="Total Tax Classes"/>
    <n v="33995482.609999999"/>
    <n v="0"/>
    <n v="0"/>
    <n v="17405335.649999999"/>
    <n v="2267579.42"/>
    <n v="16590146.960000001"/>
    <n v="0"/>
    <n v="0"/>
    <n v="33995482.609999999"/>
    <n v="18857726.379999999"/>
    <n v="0"/>
    <n v="0"/>
    <n v="0"/>
    <n v="0"/>
    <x v="6"/>
  </r>
  <r>
    <n v="-1"/>
    <n v="1"/>
    <s v="0001 -Florida Power &amp; Light Company"/>
    <n v="0"/>
    <n v="3"/>
    <x v="6"/>
    <n v="2008"/>
    <n v="164"/>
    <n v="2014"/>
    <s v="V2008 Q1"/>
    <n v="-1"/>
    <s v="Total Tax Classes"/>
    <s v="Total Tax Classes"/>
    <n v="335116668.95999998"/>
    <n v="0"/>
    <n v="0"/>
    <n v="181763290.46000001"/>
    <n v="19377544.829999998"/>
    <n v="155076780.88999999"/>
    <n v="-4715175.76"/>
    <n v="972577.41"/>
    <n v="337471361.69"/>
    <n v="173056742.22999999"/>
    <n v="15468.17"/>
    <n v="0"/>
    <n v="972577.41"/>
    <n v="0"/>
    <x v="6"/>
  </r>
  <r>
    <n v="-1"/>
    <n v="1"/>
    <s v="0001 -Florida Power &amp; Light Company"/>
    <n v="0"/>
    <n v="3"/>
    <x v="6"/>
    <n v="2008"/>
    <n v="168"/>
    <n v="2014"/>
    <s v="V2008 Q1 - 50% Bonus"/>
    <n v="-1"/>
    <s v="Total Tax Classes"/>
    <s v="Total Tax Classes"/>
    <n v="21943645.370000001"/>
    <n v="0"/>
    <n v="0"/>
    <n v="15257041.48"/>
    <n v="2797801.74"/>
    <n v="11708289.34"/>
    <n v="-679999.85"/>
    <n v="50651.31"/>
    <n v="27010779.329999998"/>
    <n v="9484405.6300000008"/>
    <n v="5202.8"/>
    <n v="0"/>
    <n v="50651.31"/>
    <n v="0"/>
    <x v="6"/>
  </r>
  <r>
    <n v="-1"/>
    <n v="1"/>
    <s v="0001 -Florida Power &amp; Light Company"/>
    <n v="0"/>
    <n v="3"/>
    <x v="6"/>
    <n v="2008"/>
    <n v="165"/>
    <n v="2014"/>
    <s v="V2008 Q2"/>
    <n v="-1"/>
    <s v="Total Tax Classes"/>
    <s v="Total Tax Classes"/>
    <n v="234297602.05000001"/>
    <n v="0"/>
    <n v="0"/>
    <n v="134345313.68000001"/>
    <n v="11696634.789999999"/>
    <n v="103165207.26000001"/>
    <n v="-9949547.4499999993"/>
    <n v="2137142.91"/>
    <n v="234810643.03"/>
    <n v="116476107.48999999"/>
    <n v="9836.49"/>
    <n v="0"/>
    <n v="2137142.91"/>
    <n v="0"/>
    <x v="6"/>
  </r>
  <r>
    <n v="-1"/>
    <n v="1"/>
    <s v="0001 -Florida Power &amp; Light Company"/>
    <n v="0"/>
    <n v="3"/>
    <x v="6"/>
    <n v="2008"/>
    <n v="169"/>
    <n v="2014"/>
    <s v="V2008 Q2 - 50% Bonus"/>
    <n v="-1"/>
    <s v="Total Tax Classes"/>
    <s v="Total Tax Classes"/>
    <n v="87841153.620000005"/>
    <n v="0"/>
    <n v="0"/>
    <n v="55394501.039999999"/>
    <n v="6094590.96"/>
    <n v="36651135.600000001"/>
    <n v="-2423994.0299999998"/>
    <n v="266959.71999999997"/>
    <n v="92303680.879999995"/>
    <n v="38541243.539999999"/>
    <n v="8915.48"/>
    <n v="0"/>
    <n v="266959.71999999997"/>
    <n v="0"/>
    <x v="6"/>
  </r>
  <r>
    <n v="-1"/>
    <n v="1"/>
    <s v="0001 -Florida Power &amp; Light Company"/>
    <n v="0"/>
    <n v="3"/>
    <x v="6"/>
    <n v="2008"/>
    <n v="166"/>
    <n v="2014"/>
    <s v="V2008 Q3"/>
    <n v="-1"/>
    <s v="Total Tax Classes"/>
    <s v="Total Tax Classes"/>
    <n v="126665212.95"/>
    <n v="0"/>
    <n v="0"/>
    <n v="76618502.859999999"/>
    <n v="5766307.21"/>
    <n v="49995244.93"/>
    <n v="-2842715.81"/>
    <n v="841858.42"/>
    <n v="126990900.16"/>
    <n v="56275409.109999999"/>
    <n v="2314.23"/>
    <n v="0"/>
    <n v="841858.42"/>
    <n v="0"/>
    <x v="6"/>
  </r>
  <r>
    <n v="-1"/>
    <n v="1"/>
    <s v="0001 -Florida Power &amp; Light Company"/>
    <n v="0"/>
    <n v="3"/>
    <x v="6"/>
    <n v="2008"/>
    <n v="170"/>
    <n v="2014"/>
    <s v="V2008 Q3 - 50% Bonus"/>
    <n v="-1"/>
    <s v="Total Tax Classes"/>
    <s v="Total Tax Classes"/>
    <n v="65330259.979999997"/>
    <n v="0"/>
    <n v="0"/>
    <n v="38607810.850000001"/>
    <n v="3482827.6"/>
    <n v="29345944.920000002"/>
    <n v="-1210504.18"/>
    <n v="216842.69"/>
    <n v="68170237.469999999"/>
    <n v="30205276.73"/>
    <n v="360.99"/>
    <n v="0"/>
    <n v="216842.69"/>
    <n v="0"/>
    <x v="6"/>
  </r>
  <r>
    <n v="-1"/>
    <n v="1"/>
    <s v="0001 -Florida Power &amp; Light Company"/>
    <n v="0"/>
    <n v="3"/>
    <x v="6"/>
    <n v="2008"/>
    <n v="167"/>
    <n v="2014"/>
    <s v="V2008 Q4"/>
    <n v="-1"/>
    <s v="Total Tax Classes"/>
    <s v="Total Tax Classes"/>
    <n v="84997022.569999993"/>
    <n v="0"/>
    <n v="0"/>
    <n v="46640559.210000001"/>
    <n v="3580084.26"/>
    <n v="40457024.170000002"/>
    <n v="2964293.49"/>
    <n v="1035492.46"/>
    <n v="88037308.349999994"/>
    <n v="42029944.079999998"/>
    <n v="2371.0300000000002"/>
    <n v="0"/>
    <n v="1035492.46"/>
    <n v="0"/>
    <x v="6"/>
  </r>
  <r>
    <n v="-1"/>
    <n v="1"/>
    <s v="0001 -Florida Power &amp; Light Company"/>
    <n v="0"/>
    <n v="3"/>
    <x v="6"/>
    <n v="2008"/>
    <n v="171"/>
    <n v="2014"/>
    <s v="V2008 Q4 - 50% Bonus"/>
    <n v="-1"/>
    <s v="Total Tax Classes"/>
    <s v="Total Tax Classes"/>
    <n v="101778585.52"/>
    <n v="0"/>
    <n v="0"/>
    <n v="55852162.899999999"/>
    <n v="6906366.3099999996"/>
    <n v="51676640.340000004"/>
    <n v="-1347715.23"/>
    <n v="471608.79"/>
    <n v="107998798.83"/>
    <n v="52832788.93"/>
    <n v="1613.2"/>
    <n v="0"/>
    <n v="471608.79"/>
    <n v="0"/>
    <x v="6"/>
  </r>
  <r>
    <n v="-1"/>
    <n v="1"/>
    <s v="0001 -Florida Power &amp; Light Company"/>
    <n v="0"/>
    <n v="3"/>
    <x v="6"/>
    <n v="2009"/>
    <n v="90"/>
    <n v="2014"/>
    <s v="V2009"/>
    <n v="-1"/>
    <s v="Total Tax Classes"/>
    <s v="Total Tax Classes"/>
    <n v="4826602"/>
    <n v="4826602"/>
    <n v="0"/>
    <n v="4583872"/>
    <n v="558793.96"/>
    <n v="0"/>
    <n v="4826602"/>
    <n v="0"/>
    <n v="0"/>
    <n v="801523.96"/>
    <n v="0"/>
    <n v="0"/>
    <n v="0"/>
    <n v="0"/>
    <x v="6"/>
  </r>
  <r>
    <n v="-1"/>
    <n v="1"/>
    <s v="0001 -Florida Power &amp; Light Company"/>
    <n v="0"/>
    <n v="3"/>
    <x v="6"/>
    <n v="2009"/>
    <n v="185"/>
    <n v="2014"/>
    <s v="V2009 Q1"/>
    <n v="-1"/>
    <s v="Total Tax Classes"/>
    <s v="Total Tax Classes"/>
    <n v="48190556.719999999"/>
    <n v="0"/>
    <n v="0"/>
    <n v="27272285.190000001"/>
    <n v="2918987.41"/>
    <n v="20831983.800000001"/>
    <n v="-5712008.0199999996"/>
    <n v="223614.76"/>
    <n v="48323943"/>
    <n v="23841199.68"/>
    <n v="0"/>
    <n v="0"/>
    <n v="223614.76"/>
    <n v="0"/>
    <x v="6"/>
  </r>
  <r>
    <n v="-1"/>
    <n v="1"/>
    <s v="0001 -Florida Power &amp; Light Company"/>
    <n v="0"/>
    <n v="3"/>
    <x v="6"/>
    <n v="2009"/>
    <n v="189"/>
    <n v="2014"/>
    <s v="V2009 Q1 - 50% Bonus"/>
    <n v="-1"/>
    <s v="Total Tax Classes"/>
    <s v="Total Tax Classes"/>
    <n v="138888701.84999999"/>
    <n v="0"/>
    <n v="0"/>
    <n v="92328756.060000002"/>
    <n v="9212650.3399999999"/>
    <n v="47722534.5"/>
    <n v="-5748438.71"/>
    <n v="829604.74"/>
    <n v="140756682.84"/>
    <n v="55896808.579999998"/>
    <n v="0"/>
    <n v="0"/>
    <n v="829604.74"/>
    <n v="0"/>
    <x v="6"/>
  </r>
  <r>
    <n v="-1"/>
    <n v="1"/>
    <s v="0001 -Florida Power &amp; Light Company"/>
    <n v="0"/>
    <n v="3"/>
    <x v="6"/>
    <n v="2009"/>
    <n v="186"/>
    <n v="2014"/>
    <s v="V2009 Q2"/>
    <n v="-1"/>
    <s v="Total Tax Classes"/>
    <s v="Total Tax Classes"/>
    <n v="52786763.969999999"/>
    <n v="0"/>
    <n v="0"/>
    <n v="35720913.890000001"/>
    <n v="2719765.1"/>
    <n v="17106087.059999999"/>
    <n v="-2142700.8199999998"/>
    <n v="15852.56"/>
    <n v="52790311.460000001"/>
    <n v="19838141.199999999"/>
    <n v="16.04"/>
    <n v="0"/>
    <n v="15852.56"/>
    <n v="0"/>
    <x v="6"/>
  </r>
  <r>
    <n v="-1"/>
    <n v="1"/>
    <s v="0001 -Florida Power &amp; Light Company"/>
    <n v="0"/>
    <n v="3"/>
    <x v="6"/>
    <n v="2009"/>
    <n v="190"/>
    <n v="2014"/>
    <s v="V2009 Q2 - 50% Bonus"/>
    <n v="-1"/>
    <s v="Total Tax Classes"/>
    <s v="Total Tax Classes"/>
    <n v="185606576.80000001"/>
    <n v="0"/>
    <n v="0"/>
    <n v="123002404.23"/>
    <n v="14835553.140000001"/>
    <n v="181519775.09"/>
    <n v="-118883950.66"/>
    <n v="447698.4"/>
    <n v="304999714.43000001"/>
    <n v="77406907.239999995"/>
    <n v="2981.75"/>
    <n v="0"/>
    <n v="447698.4"/>
    <n v="0"/>
    <x v="6"/>
  </r>
  <r>
    <n v="-1"/>
    <n v="1"/>
    <s v="0001 -Florida Power &amp; Light Company"/>
    <n v="0"/>
    <n v="3"/>
    <x v="6"/>
    <n v="2009"/>
    <n v="187"/>
    <n v="2014"/>
    <s v="V2009 Q3"/>
    <n v="-1"/>
    <s v="Total Tax Classes"/>
    <s v="Total Tax Classes"/>
    <n v="292059594"/>
    <n v="0"/>
    <n v="0"/>
    <n v="197206630.27000001"/>
    <n v="16026690.68"/>
    <n v="94366653.390000001"/>
    <n v="-11588699.51"/>
    <n v="1531588.04"/>
    <n v="292458181.93000001"/>
    <n v="111525460.01000001"/>
    <n v="884.17"/>
    <n v="0"/>
    <n v="1531588.04"/>
    <n v="0"/>
    <x v="6"/>
  </r>
  <r>
    <n v="-1"/>
    <n v="1"/>
    <s v="0001 -Florida Power &amp; Light Company"/>
    <n v="0"/>
    <n v="3"/>
    <x v="6"/>
    <n v="2009"/>
    <n v="191"/>
    <n v="2014"/>
    <s v="V2009 Q3 - 50% Bonus"/>
    <n v="-1"/>
    <s v="Total Tax Classes"/>
    <s v="Total Tax Classes"/>
    <n v="550578683.39999998"/>
    <n v="0"/>
    <n v="0"/>
    <n v="365594829.69999999"/>
    <n v="33971487.039999999"/>
    <n v="186175179.91999999"/>
    <n v="-27070918.27"/>
    <n v="4037827.02"/>
    <n v="555772046.71000004"/>
    <n v="218991130.68000001"/>
    <n v="0"/>
    <n v="0"/>
    <n v="4037827.02"/>
    <n v="0"/>
    <x v="6"/>
  </r>
  <r>
    <n v="-1"/>
    <n v="1"/>
    <s v="0001 -Florida Power &amp; Light Company"/>
    <n v="0"/>
    <n v="3"/>
    <x v="6"/>
    <n v="2009"/>
    <n v="188"/>
    <n v="2014"/>
    <s v="V2009 Q4"/>
    <n v="-1"/>
    <s v="Total Tax Classes"/>
    <s v="Total Tax Classes"/>
    <n v="551075469.86000001"/>
    <n v="0"/>
    <n v="0"/>
    <n v="365118752.37"/>
    <n v="29579844.489999998"/>
    <n v="181496313.58000001"/>
    <n v="-23496748.670000002"/>
    <n v="4479400.33"/>
    <n v="551106561.55999994"/>
    <n v="215523719.41999999"/>
    <n v="747.29"/>
    <n v="0"/>
    <n v="4479400.33"/>
    <n v="0"/>
    <x v="6"/>
  </r>
  <r>
    <n v="-1"/>
    <n v="1"/>
    <s v="0001 -Florida Power &amp; Light Company"/>
    <n v="0"/>
    <n v="3"/>
    <x v="6"/>
    <n v="2009"/>
    <n v="192"/>
    <n v="2014"/>
    <s v="V2009 Q4 - 50% Bonus"/>
    <n v="-1"/>
    <s v="Total Tax Classes"/>
    <s v="Total Tax Classes"/>
    <n v="400461838.85000002"/>
    <n v="0"/>
    <n v="0"/>
    <n v="191210639.61000001"/>
    <n v="25696808.850000001"/>
    <n v="253194037.75"/>
    <n v="-61787868.530000001"/>
    <n v="2463227.71"/>
    <n v="446882196.05000001"/>
    <n v="234933717.12"/>
    <n v="0"/>
    <n v="0"/>
    <n v="2463227.71"/>
    <n v="0"/>
    <x v="6"/>
  </r>
  <r>
    <n v="-1"/>
    <n v="1"/>
    <s v="0001 -Florida Power &amp; Light Company"/>
    <n v="0"/>
    <n v="3"/>
    <x v="6"/>
    <n v="2010"/>
    <n v="124"/>
    <n v="2014"/>
    <s v="V2010"/>
    <n v="-1"/>
    <s v="Total Tax Classes"/>
    <s v="Total Tax Classes"/>
    <n v="13008992"/>
    <n v="13008992"/>
    <n v="0"/>
    <n v="12099747"/>
    <n v="892871.44"/>
    <n v="0"/>
    <n v="13008992"/>
    <n v="0"/>
    <n v="0"/>
    <n v="1802116.44"/>
    <n v="0"/>
    <n v="0"/>
    <n v="0"/>
    <n v="0"/>
    <x v="6"/>
  </r>
  <r>
    <n v="-1"/>
    <n v="1"/>
    <s v="0001 -Florida Power &amp; Light Company"/>
    <n v="0"/>
    <n v="3"/>
    <x v="6"/>
    <n v="2010"/>
    <n v="193"/>
    <n v="2014"/>
    <s v="V2010 Q1"/>
    <n v="-1"/>
    <s v="Total Tax Classes"/>
    <s v="Total Tax Classes"/>
    <n v="35227842.030000001"/>
    <n v="0"/>
    <n v="0"/>
    <n v="10484996.23"/>
    <n v="3416256.7"/>
    <n v="24799250.210000001"/>
    <n v="-31683.65"/>
    <n v="3849.97"/>
    <n v="35240123.119999997"/>
    <n v="28206341.260000002"/>
    <n v="734.53"/>
    <n v="0"/>
    <n v="3849.97"/>
    <n v="0"/>
    <x v="6"/>
  </r>
  <r>
    <n v="-1"/>
    <n v="1"/>
    <s v="0001 -Florida Power &amp; Light Company"/>
    <n v="0"/>
    <n v="3"/>
    <x v="6"/>
    <n v="2010"/>
    <n v="215"/>
    <n v="2014"/>
    <s v="V2010 Q1 - 50% Bonus"/>
    <n v="-1"/>
    <s v="Total Tax Classes"/>
    <s v="Total Tax Classes"/>
    <n v="111659073.51000001"/>
    <n v="0"/>
    <n v="0"/>
    <n v="82407690.709999993"/>
    <n v="6721027.3499999996"/>
    <n v="28709555.899999999"/>
    <n v="-2510386.4"/>
    <n v="1305868.43"/>
    <n v="111878450.97"/>
    <n v="35972410.149999999"/>
    <n v="544664.06999999995"/>
    <n v="0"/>
    <n v="1305868.43"/>
    <n v="0"/>
    <x v="6"/>
  </r>
  <r>
    <n v="-1"/>
    <n v="1"/>
    <s v="0001 -Florida Power &amp; Light Company"/>
    <n v="0"/>
    <n v="3"/>
    <x v="6"/>
    <n v="2010"/>
    <n v="194"/>
    <n v="2014"/>
    <s v="V2010 Q2"/>
    <n v="-1"/>
    <s v="Total Tax Classes"/>
    <s v="Total Tax Classes"/>
    <n v="22361413.18"/>
    <n v="0"/>
    <n v="0"/>
    <n v="18029124.699999999"/>
    <n v="1221426.6299999999"/>
    <n v="4984249.12"/>
    <n v="-262907.27"/>
    <n v="106028.11"/>
    <n v="22365107.620000001"/>
    <n v="6307387.1200000001"/>
    <n v="622.29999999999995"/>
    <n v="0"/>
    <n v="106028.11"/>
    <n v="0"/>
    <x v="6"/>
  </r>
  <r>
    <n v="-1"/>
    <n v="1"/>
    <s v="0001 -Florida Power &amp; Light Company"/>
    <n v="0"/>
    <n v="3"/>
    <x v="6"/>
    <n v="2010"/>
    <n v="216"/>
    <n v="2014"/>
    <s v="V2010 Q2 - 50% Bonus"/>
    <n v="-1"/>
    <s v="Total Tax Classes"/>
    <s v="Total Tax Classes"/>
    <n v="445188444.72000003"/>
    <n v="0"/>
    <n v="0"/>
    <n v="247195452.69999999"/>
    <n v="31064696.280000001"/>
    <n v="186644154.24000001"/>
    <n v="-36678427.539999999"/>
    <n v="11349066.640000001"/>
    <n v="445188444.72000003"/>
    <n v="229057688.30000001"/>
    <n v="228.86"/>
    <n v="0"/>
    <n v="11349066.640000001"/>
    <n v="0"/>
    <x v="6"/>
  </r>
  <r>
    <n v="-1"/>
    <n v="1"/>
    <s v="0001 -Florida Power &amp; Light Company"/>
    <n v="0"/>
    <n v="3"/>
    <x v="6"/>
    <n v="2010"/>
    <n v="195"/>
    <n v="2014"/>
    <s v="V2010 Q3"/>
    <n v="-1"/>
    <s v="Total Tax Classes"/>
    <s v="Total Tax Classes"/>
    <n v="10354763.09"/>
    <n v="0"/>
    <n v="0"/>
    <n v="6024780.54"/>
    <n v="727047.54"/>
    <n v="4399944.03"/>
    <n v="-384643.76"/>
    <n v="8496.3700000000008"/>
    <n v="10368479.07"/>
    <n v="5121771.96"/>
    <n v="0"/>
    <n v="0"/>
    <n v="8496.3700000000008"/>
    <n v="0"/>
    <x v="6"/>
  </r>
  <r>
    <n v="-1"/>
    <n v="1"/>
    <s v="0001 -Florida Power &amp; Light Company"/>
    <n v="0"/>
    <n v="3"/>
    <x v="6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7"/>
    <n v="2014"/>
    <s v="V2010 Q3 - 50% Bonus"/>
    <n v="-1"/>
    <s v="Total Tax Classes"/>
    <s v="Total Tax Classes"/>
    <n v="138456304.61000001"/>
    <n v="0"/>
    <n v="0"/>
    <n v="92912074.400000006"/>
    <n v="8567700.7799999993"/>
    <n v="41370608.020000003"/>
    <n v="-11221322.619999999"/>
    <n v="4175450.25"/>
    <n v="138456304.61000001"/>
    <n v="54111930.990000002"/>
    <n v="1828.06"/>
    <n v="0"/>
    <n v="4175450.25"/>
    <n v="0"/>
    <x v="6"/>
  </r>
  <r>
    <n v="-1"/>
    <n v="1"/>
    <s v="0001 -Florida Power &amp; Light Company"/>
    <n v="0"/>
    <n v="3"/>
    <x v="6"/>
    <n v="2010"/>
    <n v="196"/>
    <n v="2014"/>
    <s v="V2010 Q4"/>
    <n v="-1"/>
    <s v="Total Tax Classes"/>
    <s v="Total Tax Classes"/>
    <n v="38182942.079999998"/>
    <n v="0"/>
    <n v="0"/>
    <n v="32547589.210000001"/>
    <n v="1378069.88"/>
    <n v="6419136.8700000001"/>
    <n v="-410219.15"/>
    <n v="201908.03"/>
    <n v="38259214.93"/>
    <n v="7922841.9299999997"/>
    <n v="0"/>
    <n v="0"/>
    <n v="201908.03"/>
    <n v="0"/>
    <x v="6"/>
  </r>
  <r>
    <n v="-1"/>
    <n v="1"/>
    <s v="0001 -Florida Power &amp; Light Company"/>
    <n v="0"/>
    <n v="3"/>
    <x v="6"/>
    <n v="2010"/>
    <n v="224"/>
    <n v="2014"/>
    <s v="V2010 Q4 - 100% Bonus"/>
    <n v="-1"/>
    <s v="Total Tax Classes"/>
    <s v="Total Tax Classes"/>
    <n v="122962519.37"/>
    <n v="0"/>
    <n v="0"/>
    <n v="59780282.979999997"/>
    <n v="10167632.949999999"/>
    <n v="61536485.369999997"/>
    <n v="-8316995.46"/>
    <n v="1645751.02"/>
    <n v="122962519.37"/>
    <n v="73349869.340000004"/>
    <n v="0"/>
    <n v="0"/>
    <n v="1645751.02"/>
    <n v="0"/>
    <x v="6"/>
  </r>
  <r>
    <n v="-1"/>
    <n v="1"/>
    <s v="0001 -Florida Power &amp; Light Company"/>
    <n v="0"/>
    <n v="3"/>
    <x v="6"/>
    <n v="2010"/>
    <n v="218"/>
    <n v="2014"/>
    <s v="V2010 Q4 - 50% Bonus"/>
    <n v="-1"/>
    <s v="Total Tax Classes"/>
    <s v="Total Tax Classes"/>
    <n v="437259701.63999999"/>
    <n v="0"/>
    <n v="0"/>
    <n v="137540669.56999999"/>
    <n v="41935306.789999999"/>
    <n v="296002958.56"/>
    <n v="-18376558.370000001"/>
    <n v="3716073.51"/>
    <n v="437259701.63999999"/>
    <n v="341654338.86000001"/>
    <n v="0"/>
    <n v="0"/>
    <n v="3716073.51"/>
    <n v="0"/>
    <x v="6"/>
  </r>
  <r>
    <n v="-1"/>
    <n v="1"/>
    <s v="0001 -Florida Power &amp; Light Company"/>
    <n v="0"/>
    <n v="3"/>
    <x v="6"/>
    <n v="2011"/>
    <n v="125"/>
    <n v="2014"/>
    <s v="V2011"/>
    <n v="-1"/>
    <s v="Total Tax Classes"/>
    <s v="Total Tax Classes"/>
    <n v="359421265.62"/>
    <n v="17990687"/>
    <n v="0"/>
    <n v="281912944.62"/>
    <n v="23336587.23"/>
    <n v="85044416.650000006"/>
    <n v="13973988.140000001"/>
    <n v="656109.52"/>
    <n v="341503846.81999999"/>
    <n v="110868511.2"/>
    <n v="0"/>
    <n v="0"/>
    <n v="656109.52"/>
    <n v="0"/>
    <x v="6"/>
  </r>
  <r>
    <n v="-1"/>
    <n v="1"/>
    <s v="0001 -Florida Power &amp; Light Company"/>
    <n v="0"/>
    <n v="3"/>
    <x v="6"/>
    <n v="2011"/>
    <n v="233"/>
    <n v="2014"/>
    <s v="V2011 - 100% Bonus"/>
    <n v="-1"/>
    <s v="Total Tax Classes"/>
    <s v="Total Tax Classes"/>
    <n v="1088082619"/>
    <n v="0"/>
    <n v="0"/>
    <n v="831645130.78999996"/>
    <n v="77754506.799999997"/>
    <n v="249964087.18000001"/>
    <n v="-43887253.060000002"/>
    <n v="7317487.3499999996"/>
    <n v="1088309948.9100001"/>
    <n v="334808751.42000002"/>
    <n v="0"/>
    <n v="0"/>
    <n v="7317487.3499999996"/>
    <n v="0"/>
    <x v="6"/>
  </r>
  <r>
    <n v="-1"/>
    <n v="1"/>
    <s v="0001 -Florida Power &amp; Light Company"/>
    <n v="0"/>
    <n v="3"/>
    <x v="6"/>
    <n v="2011"/>
    <n v="234"/>
    <n v="2014"/>
    <s v="V2011 - 50% Bonus"/>
    <n v="-1"/>
    <s v="Total Tax Classes"/>
    <s v="Total Tax Classes"/>
    <n v="940996543.25999999"/>
    <n v="0"/>
    <n v="0"/>
    <n v="744269705.07000005"/>
    <n v="61631055.75"/>
    <n v="190978329.72999999"/>
    <n v="-35424761.109999999"/>
    <n v="5748508.46"/>
    <n v="940996543.25999999"/>
    <n v="258357893.94"/>
    <n v="0"/>
    <n v="0"/>
    <n v="5748508.46"/>
    <n v="0"/>
    <x v="6"/>
  </r>
  <r>
    <n v="-1"/>
    <n v="1"/>
    <s v="0001 -Florida Power &amp; Light Company"/>
    <n v="0"/>
    <n v="3"/>
    <x v="6"/>
    <n v="2012"/>
    <n v="126"/>
    <n v="2014"/>
    <s v="V2012"/>
    <n v="-1"/>
    <s v="Total Tax Classes"/>
    <s v="Total Tax Classes"/>
    <n v="-25643271"/>
    <n v="-25643271"/>
    <n v="0"/>
    <n v="-27147787"/>
    <n v="-1955391.39"/>
    <n v="0"/>
    <n v="-25643271"/>
    <n v="0"/>
    <n v="0"/>
    <n v="-450875.39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-1"/>
    <s v="Total Tax Classes"/>
    <s v="Total Tax Classes"/>
    <n v="7520701.2699999996"/>
    <n v="0"/>
    <n v="0"/>
    <n v="7533081.9299999997"/>
    <n v="111436.78"/>
    <n v="167887.84"/>
    <n v="-24761.32"/>
    <n v="3593.33"/>
    <n v="7545462.5899999999"/>
    <n v="258156.63"/>
    <n v="0"/>
    <n v="0"/>
    <n v="3593.33"/>
    <n v="0"/>
    <x v="6"/>
  </r>
  <r>
    <n v="-1"/>
    <n v="1"/>
    <s v="0001 -Florida Power &amp; Light Company"/>
    <n v="0"/>
    <n v="3"/>
    <x v="6"/>
    <n v="2012"/>
    <n v="248"/>
    <n v="2014"/>
    <s v="V2012 Q1 - 50% Bonus"/>
    <n v="-1"/>
    <s v="Total Tax Classes"/>
    <s v="Total Tax Classes"/>
    <n v="218603363.28999999"/>
    <n v="0"/>
    <n v="0"/>
    <n v="186228909.86000001"/>
    <n v="16856268.370000001"/>
    <n v="31060919.699999999"/>
    <n v="-5163516.3899999997"/>
    <n v="1313533.73"/>
    <n v="218603363.28999999"/>
    <n v="49230721.799999997"/>
    <n v="0"/>
    <n v="0"/>
    <n v="1313533.73"/>
    <n v="0"/>
    <x v="6"/>
  </r>
  <r>
    <n v="-1"/>
    <n v="1"/>
    <s v="0001 -Florida Power &amp; Light Company"/>
    <n v="0"/>
    <n v="3"/>
    <x v="6"/>
    <n v="2012"/>
    <n v="242"/>
    <n v="2014"/>
    <s v="V2012 Q2"/>
    <n v="-1"/>
    <s v="Total Tax Classes"/>
    <s v="Total Tax Classes"/>
    <n v="3288690.63"/>
    <n v="0"/>
    <n v="0"/>
    <n v="3291496.4"/>
    <n v="78066.5"/>
    <n v="117193.24"/>
    <n v="-5611.54"/>
    <n v="820.34"/>
    <n v="3294302.17"/>
    <n v="190468.55"/>
    <n v="0"/>
    <n v="0"/>
    <n v="820.34"/>
    <n v="0"/>
    <x v="6"/>
  </r>
  <r>
    <n v="-1"/>
    <n v="1"/>
    <s v="0001 -Florida Power &amp; Light Company"/>
    <n v="0"/>
    <n v="3"/>
    <x v="6"/>
    <n v="2012"/>
    <n v="243"/>
    <n v="2014"/>
    <s v="V2012 Q2 - 100% Bonus"/>
    <n v="-1"/>
    <s v="Total Tax Classes"/>
    <s v="Total Tax Classes"/>
    <n v="213517074.25999999"/>
    <n v="0"/>
    <n v="0"/>
    <n v="181327470.37"/>
    <n v="18584252.440000001"/>
    <n v="30982827.870000001"/>
    <n v="-1890665.12"/>
    <n v="1206776.02"/>
    <n v="213517074.25999999"/>
    <n v="50773856.329999998"/>
    <n v="0"/>
    <n v="0"/>
    <n v="1206776.02"/>
    <n v="0"/>
    <x v="6"/>
  </r>
  <r>
    <n v="-1"/>
    <n v="1"/>
    <s v="0001 -Florida Power &amp; Light Company"/>
    <n v="0"/>
    <n v="3"/>
    <x v="6"/>
    <n v="2012"/>
    <n v="249"/>
    <n v="2014"/>
    <s v="V2012 Q2 - 50% Bonus"/>
    <n v="-1"/>
    <s v="Total Tax Classes"/>
    <s v="Total Tax Classes"/>
    <n v="857300729.66999996"/>
    <n v="0"/>
    <n v="0"/>
    <n v="704168675.12"/>
    <n v="78209482.599999994"/>
    <n v="149170795.24000001"/>
    <n v="-12555259.939999999"/>
    <n v="3961259.31"/>
    <n v="857300729.66999996"/>
    <n v="231341537.15000001"/>
    <n v="0"/>
    <n v="0"/>
    <n v="3961259.31"/>
    <n v="0"/>
    <x v="6"/>
  </r>
  <r>
    <n v="-1"/>
    <n v="1"/>
    <s v="0001 -Florida Power &amp; Light Company"/>
    <n v="0"/>
    <n v="3"/>
    <x v="6"/>
    <n v="2012"/>
    <n v="244"/>
    <n v="2014"/>
    <s v="V2012 Q3"/>
    <n v="-1"/>
    <s v="Total Tax Classes"/>
    <s v="Total Tax Classes"/>
    <n v="118928531.90000001"/>
    <n v="0"/>
    <n v="0"/>
    <n v="118930839.8"/>
    <n v="8026122.7000000002"/>
    <n v="12039762.68"/>
    <n v="-4615.8"/>
    <n v="674.7"/>
    <n v="118933147.7"/>
    <n v="20061944.260000002"/>
    <n v="0"/>
    <n v="0"/>
    <n v="674.7"/>
    <n v="0"/>
    <x v="6"/>
  </r>
  <r>
    <n v="-1"/>
    <n v="1"/>
    <s v="0001 -Florida Power &amp; Light Company"/>
    <n v="0"/>
    <n v="3"/>
    <x v="6"/>
    <n v="2012"/>
    <n v="245"/>
    <n v="2014"/>
    <s v="V2012 Q3 - 100% Bonus"/>
    <n v="-1"/>
    <s v="Total Tax Classes"/>
    <s v="Total Tax Classes"/>
    <n v="365383545.66000003"/>
    <n v="0"/>
    <n v="0"/>
    <n v="310867543.22000003"/>
    <n v="31444923.239999998"/>
    <n v="52477923.030000001"/>
    <n v="-3270870.86"/>
    <n v="2038079.41"/>
    <n v="365383545.66000003"/>
    <n v="85960925.680000007"/>
    <n v="0"/>
    <n v="0"/>
    <n v="2038079.41"/>
    <n v="0"/>
    <x v="6"/>
  </r>
  <r>
    <n v="-1"/>
    <n v="1"/>
    <s v="0001 -Florida Power &amp; Light Company"/>
    <n v="0"/>
    <n v="3"/>
    <x v="6"/>
    <n v="2012"/>
    <n v="250"/>
    <n v="2014"/>
    <s v="V2012 Q3 - 50% Bonus"/>
    <n v="-1"/>
    <s v="Total Tax Classes"/>
    <s v="Total Tax Classes"/>
    <n v="1155262006.1600001"/>
    <n v="0"/>
    <n v="0"/>
    <n v="962444782.19000006"/>
    <n v="103586177.33"/>
    <n v="188398160.80000001"/>
    <n v="-8179861.9100000001"/>
    <n v="4419063.17"/>
    <n v="1155262006.1600001"/>
    <n v="296403401.30000001"/>
    <n v="0"/>
    <n v="0"/>
    <n v="4419063.17"/>
    <n v="0"/>
    <x v="6"/>
  </r>
  <r>
    <n v="-1"/>
    <n v="1"/>
    <s v="0001 -Florida Power &amp; Light Company"/>
    <n v="0"/>
    <n v="3"/>
    <x v="6"/>
    <n v="2012"/>
    <n v="246"/>
    <n v="2014"/>
    <s v="V2012 Q4"/>
    <n v="-1"/>
    <s v="Total Tax Classes"/>
    <s v="Total Tax Classes"/>
    <n v="38839581.159999996"/>
    <n v="0"/>
    <n v="0"/>
    <n v="38846324.770000003"/>
    <n v="2401727.89"/>
    <n v="3677121.05"/>
    <n v="-13487.23"/>
    <n v="1971.52"/>
    <n v="38853068.390000001"/>
    <n v="6067333.2300000004"/>
    <n v="0"/>
    <n v="0"/>
    <n v="1971.52"/>
    <n v="0"/>
    <x v="6"/>
  </r>
  <r>
    <n v="-1"/>
    <n v="1"/>
    <s v="0001 -Florida Power &amp; Light Company"/>
    <n v="0"/>
    <n v="3"/>
    <x v="6"/>
    <n v="2012"/>
    <n v="247"/>
    <n v="2014"/>
    <s v="V2012 Q4 - 100% Bonus"/>
    <n v="-1"/>
    <s v="Total Tax Classes"/>
    <s v="Total Tax Classes"/>
    <n v="173806335.47"/>
    <n v="0"/>
    <n v="0"/>
    <n v="147572495.12"/>
    <n v="15119701.279999999"/>
    <n v="25213642.870000001"/>
    <n v="-1537532.95"/>
    <n v="1020197.48"/>
    <n v="173806335.47"/>
    <n v="41353541.630000003"/>
    <n v="0"/>
    <n v="0"/>
    <n v="1020197.48"/>
    <n v="0"/>
    <x v="6"/>
  </r>
  <r>
    <n v="-1"/>
    <n v="1"/>
    <s v="0001 -Florida Power &amp; Light Company"/>
    <n v="0"/>
    <n v="3"/>
    <x v="6"/>
    <n v="2012"/>
    <n v="251"/>
    <n v="2014"/>
    <s v="V2012 Q4 - 50% Bonus"/>
    <n v="-1"/>
    <s v="Total Tax Classes"/>
    <s v="Total Tax Classes"/>
    <n v="614738958.47000003"/>
    <n v="0"/>
    <n v="0"/>
    <n v="463288452.69"/>
    <n v="71194430.230000004"/>
    <n v="147833522.09999999"/>
    <n v="-17736387.09"/>
    <n v="3616983.68"/>
    <n v="614738958.47000003"/>
    <n v="222644936.00999999"/>
    <n v="0"/>
    <n v="0"/>
    <n v="3616983.68"/>
    <n v="0"/>
    <x v="6"/>
  </r>
  <r>
    <n v="-1"/>
    <n v="1"/>
    <s v="0001 -Florida Power &amp; Light Company"/>
    <n v="0"/>
    <n v="3"/>
    <x v="6"/>
    <n v="2013"/>
    <n v="127"/>
    <n v="2014"/>
    <s v="V2013"/>
    <n v="-1"/>
    <s v="Total Tax Classes"/>
    <s v="Total Tax Classes"/>
    <n v="170233199.22999999"/>
    <n v="-37877791"/>
    <n v="0"/>
    <n v="160450914.47999999"/>
    <n v="73798524.299999997"/>
    <n v="11577442.15"/>
    <n v="-43126465.079999998"/>
    <n v="164854.44"/>
    <n v="208118422.41"/>
    <n v="85778801.709999993"/>
    <n v="0"/>
    <n v="0"/>
    <n v="164854.44"/>
    <n v="0"/>
    <x v="6"/>
  </r>
  <r>
    <n v="-1"/>
    <n v="1"/>
    <s v="0001 -Florida Power &amp; Light Company"/>
    <n v="0"/>
    <n v="3"/>
    <x v="6"/>
    <n v="2013"/>
    <n v="231"/>
    <n v="2014"/>
    <s v="V2013 - 50% Bonus"/>
    <n v="-1"/>
    <s v="Total Tax Classes"/>
    <s v="Total Tax Classes"/>
    <n v="2985868807.2600002"/>
    <n v="0"/>
    <n v="0"/>
    <n v="2802377891.8099999"/>
    <n v="315993777.00999999"/>
    <n v="176007507.44"/>
    <n v="-35017138.740000002"/>
    <n v="7483408.0099999998"/>
    <n v="2985868807.2600002"/>
    <n v="499484692.44999999"/>
    <n v="0"/>
    <n v="0"/>
    <n v="7483408.0099999998"/>
    <n v="0"/>
    <x v="6"/>
  </r>
  <r>
    <n v="-1"/>
    <n v="1"/>
    <s v="0001 -Florida Power &amp; Light Company"/>
    <n v="0"/>
    <n v="3"/>
    <x v="6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6"/>
  </r>
  <r>
    <n v="-1"/>
    <n v="1"/>
    <s v="0001 -Florida Power &amp; Light Company"/>
    <n v="0"/>
    <n v="3"/>
    <x v="6"/>
    <n v="2014"/>
    <n v="128"/>
    <n v="2014"/>
    <s v="V2014"/>
    <n v="-1"/>
    <s v="Total Tax Classes"/>
    <s v="Total Tax Classes"/>
    <n v="37295217.479999997"/>
    <n v="37295217.479999997"/>
    <n v="0"/>
    <n v="37295217.479999997"/>
    <n v="489628.2"/>
    <n v="0"/>
    <n v="37295217.479999997"/>
    <n v="0"/>
    <n v="0"/>
    <n v="489628.2"/>
    <n v="0"/>
    <n v="0"/>
    <n v="0"/>
    <n v="0"/>
    <x v="6"/>
  </r>
  <r>
    <n v="-1"/>
    <n v="1"/>
    <s v="0001 -Florida Power &amp; Light Company"/>
    <n v="0"/>
    <n v="3"/>
    <x v="6"/>
    <n v="2014"/>
    <n v="363"/>
    <n v="2014"/>
    <s v="V2014 - 50% Bonus"/>
    <n v="-1"/>
    <s v="Total Tax Classes"/>
    <s v="Total Tax Classes"/>
    <n v="2600837292.1999998"/>
    <n v="2600837292.1999998"/>
    <n v="0"/>
    <n v="2600837292.1999998"/>
    <n v="134162606.48999999"/>
    <n v="0"/>
    <n v="2600837292.1999998"/>
    <n v="0"/>
    <n v="0"/>
    <n v="134162606.48999999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7"/>
    <n v="1969"/>
    <n v="1"/>
    <n v="2014"/>
    <s v="V1969"/>
    <n v="-1"/>
    <s v="Total Tax Classes"/>
    <s v="Total Tax Classes"/>
    <n v="343763122.31"/>
    <n v="0"/>
    <n v="0"/>
    <n v="343894640.41000003"/>
    <n v="2879183.71"/>
    <n v="331433302.93000001"/>
    <n v="-6822744.4100000001"/>
    <n v="562079.43000000005"/>
    <n v="343953330.70999998"/>
    <n v="334134168.10000002"/>
    <n v="550189.57999999996"/>
    <n v="0"/>
    <n v="562079.43000000005"/>
    <n v="0"/>
    <x v="7"/>
  </r>
  <r>
    <n v="-1"/>
    <n v="1"/>
    <s v="0001 -Florida Power &amp; Light Company"/>
    <n v="0"/>
    <n v="3"/>
    <x v="7"/>
    <n v="1970"/>
    <n v="2"/>
    <n v="2014"/>
    <s v="V1970"/>
    <n v="-1"/>
    <s v="Total Tax Classes"/>
    <s v="Total Tax Classes"/>
    <n v="61254369.859999999"/>
    <n v="0"/>
    <n v="0"/>
    <n v="61260463.32"/>
    <n v="25693.26"/>
    <n v="60560274.890000001"/>
    <n v="-1662873.55"/>
    <n v="90174.65"/>
    <n v="61266556.780000001"/>
    <n v="60575563.380000003"/>
    <n v="88392.5"/>
    <n v="0"/>
    <n v="90174.65"/>
    <n v="0"/>
    <x v="7"/>
  </r>
  <r>
    <n v="-1"/>
    <n v="1"/>
    <s v="0001 -Florida Power &amp; Light Company"/>
    <n v="0"/>
    <n v="3"/>
    <x v="7"/>
    <n v="1971"/>
    <n v="3"/>
    <n v="2014"/>
    <s v="V1971"/>
    <n v="-1"/>
    <s v="Total Tax Classes"/>
    <s v="Total Tax Classes"/>
    <n v="167195209.63999999"/>
    <n v="0"/>
    <n v="0"/>
    <n v="164992731.93000001"/>
    <n v="67627.53"/>
    <n v="166301023.97999999"/>
    <n v="-735283.31"/>
    <n v="7427.24"/>
    <n v="167195209.63999999"/>
    <n v="166369740.13"/>
    <n v="6338.62"/>
    <n v="0"/>
    <n v="7427.24"/>
    <n v="0"/>
    <x v="7"/>
  </r>
  <r>
    <n v="-1"/>
    <n v="1"/>
    <s v="0001 -Florida Power &amp; Light Company"/>
    <n v="0"/>
    <n v="3"/>
    <x v="7"/>
    <n v="1972"/>
    <n v="4"/>
    <n v="2014"/>
    <s v="V1972"/>
    <n v="-1"/>
    <s v="Total Tax Classes"/>
    <s v="Total Tax Classes"/>
    <n v="240872492.19"/>
    <n v="0"/>
    <n v="0"/>
    <n v="240754681.52000001"/>
    <n v="43693.25"/>
    <n v="239294927.43000001"/>
    <n v="-2403249.98"/>
    <n v="327484.82"/>
    <n v="240925469.94999999"/>
    <n v="239294770.91"/>
    <n v="318356.82"/>
    <n v="0"/>
    <n v="327484.82"/>
    <n v="0"/>
    <x v="7"/>
  </r>
  <r>
    <n v="-1"/>
    <n v="1"/>
    <s v="0001 -Florida Power &amp; Light Company"/>
    <n v="0"/>
    <n v="3"/>
    <x v="7"/>
    <n v="1973"/>
    <n v="5"/>
    <n v="2014"/>
    <s v="V1973"/>
    <n v="-1"/>
    <s v="Total Tax Classes"/>
    <s v="Total Tax Classes"/>
    <n v="258494393.25"/>
    <n v="0"/>
    <n v="0"/>
    <n v="258250598.44999999"/>
    <n v="26918.2"/>
    <n v="250115448.30000001"/>
    <n v="-1269181.4399999999"/>
    <n v="25368.41"/>
    <n v="258494393.25"/>
    <n v="250142538.05000001"/>
    <n v="25196.86"/>
    <n v="0"/>
    <n v="25368.41"/>
    <n v="0"/>
    <x v="7"/>
  </r>
  <r>
    <n v="-1"/>
    <n v="1"/>
    <s v="0001 -Florida Power &amp; Light Company"/>
    <n v="0"/>
    <n v="3"/>
    <x v="7"/>
    <n v="1974"/>
    <n v="6"/>
    <n v="2014"/>
    <s v="V1974"/>
    <n v="-1"/>
    <s v="Total Tax Classes"/>
    <s v="Total Tax Classes"/>
    <n v="236112856.59"/>
    <n v="0"/>
    <n v="0"/>
    <n v="235954417.24000001"/>
    <n v="83507.7"/>
    <n v="234268359.11000001"/>
    <n v="-1281944.6100000001"/>
    <n v="21236.43"/>
    <n v="236114893.19999999"/>
    <n v="234350235.11000001"/>
    <n v="20831.52"/>
    <n v="0"/>
    <n v="21236.43"/>
    <n v="0"/>
    <x v="7"/>
  </r>
  <r>
    <n v="-1"/>
    <n v="1"/>
    <s v="0001 -Florida Power &amp; Light Company"/>
    <n v="0"/>
    <n v="3"/>
    <x v="7"/>
    <n v="1975"/>
    <n v="7"/>
    <n v="2014"/>
    <s v="V1975"/>
    <n v="-1"/>
    <s v="Total Tax Classes"/>
    <s v="Total Tax Classes"/>
    <n v="146259214.66999999"/>
    <n v="0"/>
    <n v="0"/>
    <n v="145510127.38999999"/>
    <n v="586975.09"/>
    <n v="130266206.04000001"/>
    <n v="-1188484.69"/>
    <n v="117196.65"/>
    <n v="146259214.66999999"/>
    <n v="130853814.34999999"/>
    <n v="116563.43"/>
    <n v="0"/>
    <n v="117196.65"/>
    <n v="0"/>
    <x v="7"/>
  </r>
  <r>
    <n v="-1"/>
    <n v="1"/>
    <s v="0001 -Florida Power &amp; Light Company"/>
    <n v="0"/>
    <n v="3"/>
    <x v="7"/>
    <n v="1976"/>
    <n v="8"/>
    <n v="2014"/>
    <s v="V1976"/>
    <n v="-1"/>
    <s v="Total Tax Classes"/>
    <s v="Total Tax Classes"/>
    <n v="611020416.35000002"/>
    <n v="0"/>
    <n v="0"/>
    <n v="610617514.37"/>
    <n v="35384.33"/>
    <n v="605108463.15999997"/>
    <n v="-3448902.73"/>
    <n v="342322.4"/>
    <n v="611020416.35000002"/>
    <n v="605144038.90999997"/>
    <n v="342130.98"/>
    <n v="0"/>
    <n v="342322.4"/>
    <n v="0"/>
    <x v="7"/>
  </r>
  <r>
    <n v="-1"/>
    <n v="1"/>
    <s v="0001 -Florida Power &amp; Light Company"/>
    <n v="0"/>
    <n v="3"/>
    <x v="7"/>
    <n v="1977"/>
    <n v="10"/>
    <n v="2014"/>
    <s v="V1977"/>
    <n v="-1"/>
    <s v="Total Tax Classes"/>
    <s v="Total Tax Classes"/>
    <n v="275956094.56999999"/>
    <n v="0"/>
    <n v="0"/>
    <n v="275671761.20999998"/>
    <n v="12330.35"/>
    <n v="275515476.22000003"/>
    <n v="-44497156.659999996"/>
    <n v="9041107.1699999999"/>
    <n v="275956101.85000002"/>
    <n v="275527799.29000002"/>
    <n v="9041107.1699999999"/>
    <n v="0"/>
    <n v="9041107.1699999999"/>
    <n v="0"/>
    <x v="7"/>
  </r>
  <r>
    <n v="-1"/>
    <n v="1"/>
    <s v="0001 -Florida Power &amp; Light Company"/>
    <n v="0"/>
    <n v="3"/>
    <x v="7"/>
    <n v="1977"/>
    <n v="9"/>
    <n v="2014"/>
    <s v="V1977SV"/>
    <n v="-1"/>
    <s v="Total Tax Classes"/>
    <s v="Total Tax Classes"/>
    <n v="6074514.7199999997"/>
    <n v="0"/>
    <n v="0"/>
    <n v="6074514.7199999997"/>
    <n v="0"/>
    <n v="6074514.7199999997"/>
    <n v="0"/>
    <n v="0"/>
    <n v="6074514.7199999997"/>
    <n v="6074514.7199999997"/>
    <n v="0"/>
    <n v="0"/>
    <n v="0"/>
    <n v="0"/>
    <x v="7"/>
  </r>
  <r>
    <n v="-1"/>
    <n v="1"/>
    <s v="0001 -Florida Power &amp; Light Company"/>
    <n v="0"/>
    <n v="3"/>
    <x v="7"/>
    <n v="1978"/>
    <n v="12"/>
    <n v="2014"/>
    <s v="V1978"/>
    <n v="-1"/>
    <s v="Total Tax Classes"/>
    <s v="Total Tax Classes"/>
    <n v="164965068.81"/>
    <n v="0"/>
    <n v="0"/>
    <n v="164672463"/>
    <n v="23417.84"/>
    <n v="163817247.03"/>
    <n v="-997781.19"/>
    <n v="42813.120000000003"/>
    <n v="164966461.19"/>
    <n v="163839476.56"/>
    <n v="42609.05"/>
    <n v="0"/>
    <n v="42813.120000000003"/>
    <n v="0"/>
    <x v="7"/>
  </r>
  <r>
    <n v="-1"/>
    <n v="1"/>
    <s v="0001 -Florida Power &amp; Light Company"/>
    <n v="0"/>
    <n v="3"/>
    <x v="7"/>
    <n v="1978"/>
    <n v="11"/>
    <n v="2014"/>
    <s v="V1978SV"/>
    <n v="-1"/>
    <s v="Total Tax Classes"/>
    <s v="Total Tax Classes"/>
    <n v="22618316.09"/>
    <n v="0"/>
    <n v="0"/>
    <n v="22618316.09"/>
    <n v="0"/>
    <n v="22618316.09"/>
    <n v="0"/>
    <n v="0"/>
    <n v="22618316.09"/>
    <n v="22618316.09"/>
    <n v="0"/>
    <n v="0"/>
    <n v="0"/>
    <n v="0"/>
    <x v="7"/>
  </r>
  <r>
    <n v="-1"/>
    <n v="1"/>
    <s v="0001 -Florida Power &amp; Light Company"/>
    <n v="0"/>
    <n v="3"/>
    <x v="7"/>
    <n v="1979"/>
    <n v="13"/>
    <n v="2014"/>
    <s v="V1979"/>
    <n v="-1"/>
    <s v="Total Tax Classes"/>
    <s v="Total Tax Classes"/>
    <n v="200473871.40000001"/>
    <n v="0"/>
    <n v="0"/>
    <n v="200305868.63999999"/>
    <n v="55780.43"/>
    <n v="188302532.66999999"/>
    <n v="-3227547.08"/>
    <n v="411388.68"/>
    <n v="200476375.87"/>
    <n v="188356184.80000001"/>
    <n v="411012.51"/>
    <n v="0"/>
    <n v="411388.68"/>
    <n v="0"/>
    <x v="7"/>
  </r>
  <r>
    <n v="-1"/>
    <n v="1"/>
    <s v="0001 -Florida Power &amp; Light Company"/>
    <n v="0"/>
    <n v="3"/>
    <x v="7"/>
    <n v="1980"/>
    <n v="14"/>
    <n v="2014"/>
    <s v="V1980"/>
    <n v="-1"/>
    <s v="Total Tax Classes"/>
    <s v="Total Tax Classes"/>
    <n v="635394918.83000004"/>
    <n v="0"/>
    <n v="0"/>
    <n v="635242763.83000004"/>
    <n v="29140.58"/>
    <n v="623069286.72000003"/>
    <n v="-8313322.9100000001"/>
    <n v="1553838.05"/>
    <n v="635394918.83000004"/>
    <n v="623098427.29999995"/>
    <n v="1553838.05"/>
    <n v="0"/>
    <n v="1553838.05"/>
    <n v="0"/>
    <x v="7"/>
  </r>
  <r>
    <n v="-1"/>
    <n v="1"/>
    <s v="0001 -Florida Power &amp; Light Company"/>
    <n v="0"/>
    <n v="3"/>
    <x v="7"/>
    <n v="1981"/>
    <n v="15"/>
    <n v="2014"/>
    <s v="V1981"/>
    <n v="-1"/>
    <s v="Total Tax Classes"/>
    <s v="Total Tax Classes"/>
    <n v="428759297.02999997"/>
    <n v="0"/>
    <n v="0"/>
    <n v="427712691.66000003"/>
    <n v="21064.19"/>
    <n v="427620039.56999999"/>
    <n v="-3143126.4"/>
    <n v="406858.31"/>
    <n v="428890702.29000002"/>
    <n v="427637726.45999998"/>
    <n v="278830.34999999998"/>
    <n v="0"/>
    <n v="406858.31"/>
    <n v="0"/>
    <x v="7"/>
  </r>
  <r>
    <n v="-1"/>
    <n v="1"/>
    <s v="0001 -Florida Power &amp; Light Company"/>
    <n v="0"/>
    <n v="3"/>
    <x v="7"/>
    <n v="1982"/>
    <n v="16"/>
    <n v="2014"/>
    <s v="V1982"/>
    <n v="-1"/>
    <s v="Total Tax Classes"/>
    <s v="Total Tax Classes"/>
    <n v="407588429.33999997"/>
    <n v="0"/>
    <n v="0"/>
    <n v="406188254.63999999"/>
    <n v="338020.33"/>
    <n v="402533004.24000001"/>
    <n v="-6261239.9000000004"/>
    <n v="832567.86"/>
    <n v="408201441.61000001"/>
    <n v="402324701.50999999"/>
    <n v="765878.66"/>
    <n v="0"/>
    <n v="832567.86"/>
    <n v="0"/>
    <x v="7"/>
  </r>
  <r>
    <n v="-1"/>
    <n v="1"/>
    <s v="0001 -Florida Power &amp; Light Company"/>
    <n v="0"/>
    <n v="3"/>
    <x v="7"/>
    <n v="1983"/>
    <n v="17"/>
    <n v="2014"/>
    <s v="V1983"/>
    <n v="-1"/>
    <s v="Total Tax Classes"/>
    <s v="Total Tax Classes"/>
    <n v="1307786186.6500001"/>
    <n v="0"/>
    <n v="0"/>
    <n v="1304357268.5799999"/>
    <n v="37575.760000000002"/>
    <n v="1307882681.27"/>
    <n v="-6800321.9699999997"/>
    <n v="2524794.17"/>
    <n v="1309367195.8499999"/>
    <n v="1306384634.74"/>
    <n v="2479407.2599999998"/>
    <n v="0"/>
    <n v="2524794.17"/>
    <n v="0"/>
    <x v="7"/>
  </r>
  <r>
    <n v="-1"/>
    <n v="1"/>
    <s v="0001 -Florida Power &amp; Light Company"/>
    <n v="0"/>
    <n v="3"/>
    <x v="7"/>
    <n v="1984"/>
    <n v="18"/>
    <n v="2014"/>
    <s v="V1984"/>
    <n v="-1"/>
    <s v="Total Tax Classes"/>
    <s v="Total Tax Classes"/>
    <n v="558251103.41999996"/>
    <n v="0"/>
    <n v="0"/>
    <n v="554783431.28999996"/>
    <n v="317999.59999999998"/>
    <n v="545870529.22000003"/>
    <n v="-6146522.6500000004"/>
    <n v="1095890.02"/>
    <n v="558374217.74000001"/>
    <n v="546065414.5"/>
    <n v="1095890.02"/>
    <n v="0"/>
    <n v="1095890.02"/>
    <n v="0"/>
    <x v="7"/>
  </r>
  <r>
    <n v="-1"/>
    <n v="1"/>
    <s v="0001 -Florida Power &amp; Light Company"/>
    <n v="0"/>
    <n v="3"/>
    <x v="7"/>
    <n v="1985"/>
    <n v="19"/>
    <n v="2014"/>
    <s v="V1985"/>
    <n v="-1"/>
    <s v="Total Tax Classes"/>
    <s v="Total Tax Classes"/>
    <n v="365126113.94999999"/>
    <n v="0"/>
    <n v="0"/>
    <n v="362811206.25"/>
    <n v="133041.60000000001"/>
    <n v="359878755.35000002"/>
    <n v="-6152755.9900000002"/>
    <n v="914488.24"/>
    <n v="365178631.76999998"/>
    <n v="359959334.07999998"/>
    <n v="914433.29"/>
    <n v="0"/>
    <n v="914488.24"/>
    <n v="0"/>
    <x v="7"/>
  </r>
  <r>
    <n v="-1"/>
    <n v="1"/>
    <s v="0001 -Florida Power &amp; Light Company"/>
    <n v="0"/>
    <n v="3"/>
    <x v="7"/>
    <n v="1986"/>
    <n v="20"/>
    <n v="2014"/>
    <s v="V1986"/>
    <n v="-1"/>
    <s v="Total Tax Classes"/>
    <s v="Total Tax Classes"/>
    <n v="569711210.02999997"/>
    <n v="0"/>
    <n v="0"/>
    <n v="565504891.77999997"/>
    <n v="923378.79"/>
    <n v="553018327.89999998"/>
    <n v="-4635742.5199999996"/>
    <n v="308270.94"/>
    <n v="570460661.85000002"/>
    <n v="553323923.74000001"/>
    <n v="176602.07"/>
    <n v="0"/>
    <n v="308270.94"/>
    <n v="0"/>
    <x v="7"/>
  </r>
  <r>
    <n v="-1"/>
    <n v="1"/>
    <s v="0001 -Florida Power &amp; Light Company"/>
    <n v="0"/>
    <n v="3"/>
    <x v="7"/>
    <n v="1987"/>
    <n v="22"/>
    <n v="2014"/>
    <s v="V1987"/>
    <n v="-1"/>
    <s v="Total Tax Classes"/>
    <s v="Total Tax Classes"/>
    <n v="219760040.74000001"/>
    <n v="0"/>
    <n v="0"/>
    <n v="26860884.670000002"/>
    <n v="5007307.4000000004"/>
    <n v="199151427.37"/>
    <n v="-4676804.04"/>
    <n v="791642.78"/>
    <n v="222356340.53"/>
    <n v="201731187.90000001"/>
    <n v="622889.86"/>
    <n v="0"/>
    <n v="791642.78"/>
    <n v="0"/>
    <x v="7"/>
  </r>
  <r>
    <n v="-1"/>
    <n v="1"/>
    <s v="0001 -Florida Power &amp; Light Company"/>
    <n v="0"/>
    <n v="3"/>
    <x v="7"/>
    <n v="1987"/>
    <n v="21"/>
    <n v="2014"/>
    <s v="V1987A"/>
    <n v="-1"/>
    <s v="Total Tax Classes"/>
    <s v="Total Tax Classes"/>
    <n v="103969659.7"/>
    <n v="0"/>
    <n v="0"/>
    <n v="326106.71999999997"/>
    <n v="92573.39"/>
    <n v="103848648.09"/>
    <n v="-863496.81"/>
    <n v="238482.95"/>
    <n v="104132934.93000001"/>
    <n v="103778088.2"/>
    <n v="238341"/>
    <n v="0"/>
    <n v="238482.95"/>
    <n v="0"/>
    <x v="7"/>
  </r>
  <r>
    <n v="-1"/>
    <n v="1"/>
    <s v="0001 -Florida Power &amp; Light Company"/>
    <n v="0"/>
    <n v="3"/>
    <x v="7"/>
    <n v="1988"/>
    <n v="24"/>
    <n v="2014"/>
    <s v="V1988"/>
    <n v="-1"/>
    <s v="Total Tax Classes"/>
    <s v="Total Tax Classes"/>
    <n v="256019625.69999999"/>
    <n v="0"/>
    <n v="0"/>
    <n v="40807997.170000002"/>
    <n v="6995495"/>
    <n v="223080661.88"/>
    <n v="-4774978.7300000004"/>
    <n v="369736.61"/>
    <n v="258825015.83000001"/>
    <n v="227568573.99000001"/>
    <n v="71929.36"/>
    <n v="0"/>
    <n v="369736.61"/>
    <n v="0"/>
    <x v="7"/>
  </r>
  <r>
    <n v="-1"/>
    <n v="1"/>
    <s v="0001 -Florida Power &amp; Light Company"/>
    <n v="0"/>
    <n v="3"/>
    <x v="7"/>
    <n v="1988"/>
    <n v="23"/>
    <n v="2014"/>
    <s v="V1988A"/>
    <n v="-1"/>
    <s v="Total Tax Classes"/>
    <s v="Total Tax Classes"/>
    <n v="115250454.91"/>
    <n v="0"/>
    <n v="0"/>
    <n v="6632903.3700000001"/>
    <n v="2585496.89"/>
    <n v="110407332.62"/>
    <n v="-2002019.31"/>
    <n v="586745.51"/>
    <n v="117191689.5"/>
    <n v="111203048.43000001"/>
    <n v="435292"/>
    <n v="0"/>
    <n v="586745.51"/>
    <n v="0"/>
    <x v="7"/>
  </r>
  <r>
    <n v="-1"/>
    <n v="1"/>
    <s v="0001 -Florida Power &amp; Light Company"/>
    <n v="0"/>
    <n v="3"/>
    <x v="7"/>
    <n v="1989"/>
    <n v="26"/>
    <n v="2014"/>
    <s v="V1989"/>
    <n v="-1"/>
    <s v="Total Tax Classes"/>
    <s v="Total Tax Classes"/>
    <n v="301740810.45999998"/>
    <n v="0"/>
    <n v="0"/>
    <n v="81832428.980000004"/>
    <n v="7477647.8600000003"/>
    <n v="239425608.86000001"/>
    <n v="-4427850.67"/>
    <n v="298974.63"/>
    <n v="304504754.48000002"/>
    <n v="244537197.12"/>
    <n v="-98909.79"/>
    <n v="0"/>
    <n v="298974.63"/>
    <n v="0"/>
    <x v="7"/>
  </r>
  <r>
    <n v="-1"/>
    <n v="1"/>
    <s v="0001 -Florida Power &amp; Light Company"/>
    <n v="0"/>
    <n v="3"/>
    <x v="7"/>
    <n v="1989"/>
    <n v="25"/>
    <n v="2014"/>
    <s v="V1989A"/>
    <n v="-1"/>
    <s v="Total Tax Classes"/>
    <s v="Total Tax Classes"/>
    <n v="37918164.390000001"/>
    <n v="0"/>
    <n v="0"/>
    <n v="0"/>
    <n v="0"/>
    <n v="37981792.68"/>
    <n v="-63628.29"/>
    <n v="46292.79"/>
    <n v="37981792.68"/>
    <n v="37918164.390000001"/>
    <n v="46292.79"/>
    <n v="0"/>
    <n v="46292.79"/>
    <n v="0"/>
    <x v="7"/>
  </r>
  <r>
    <n v="-1"/>
    <n v="1"/>
    <s v="0001 -Florida Power &amp; Light Company"/>
    <n v="0"/>
    <n v="3"/>
    <x v="7"/>
    <n v="1990"/>
    <n v="28"/>
    <n v="2014"/>
    <s v="V1990"/>
    <n v="-1"/>
    <s v="Total Tax Classes"/>
    <s v="Total Tax Classes"/>
    <n v="364897482.44"/>
    <n v="0"/>
    <n v="0"/>
    <n v="82265216.329999998"/>
    <n v="8987482.6699999999"/>
    <n v="295535655.18000001"/>
    <n v="-6664499.5"/>
    <n v="852596.54"/>
    <n v="369000448.56"/>
    <n v="301008838.47000003"/>
    <n v="263929.81"/>
    <n v="0"/>
    <n v="852596.54"/>
    <n v="0"/>
    <x v="7"/>
  </r>
  <r>
    <n v="-1"/>
    <n v="1"/>
    <s v="0001 -Florida Power &amp; Light Company"/>
    <n v="0"/>
    <n v="3"/>
    <x v="7"/>
    <n v="1990"/>
    <n v="27"/>
    <n v="2014"/>
    <s v="V1990A"/>
    <n v="-1"/>
    <s v="Total Tax Classes"/>
    <s v="Total Tax Classes"/>
    <n v="2402970.21"/>
    <n v="0"/>
    <n v="0"/>
    <n v="183075.41"/>
    <n v="40683.379999999997"/>
    <n v="2264823.2200000002"/>
    <n v="-45820.87"/>
    <n v="25327.29"/>
    <n v="2448791.08"/>
    <n v="2260578.19"/>
    <n v="24434.84"/>
    <n v="0"/>
    <n v="25327.29"/>
    <n v="0"/>
    <x v="7"/>
  </r>
  <r>
    <n v="-1"/>
    <n v="1"/>
    <s v="0001 -Florida Power &amp; Light Company"/>
    <n v="0"/>
    <n v="3"/>
    <x v="7"/>
    <n v="1991"/>
    <n v="29"/>
    <n v="2014"/>
    <s v="V1991"/>
    <n v="-1"/>
    <s v="Total Tax Classes"/>
    <s v="Total Tax Classes"/>
    <n v="685313417.34000003"/>
    <n v="0"/>
    <n v="0"/>
    <n v="123033435.94"/>
    <n v="12837120.640000001"/>
    <n v="587614313.67999995"/>
    <n v="-7243606.9400000004"/>
    <n v="669745.46"/>
    <n v="690893291.24000001"/>
    <n v="595893000.67999995"/>
    <n v="-351694.83"/>
    <n v="0"/>
    <n v="669745.46"/>
    <n v="0"/>
    <x v="7"/>
  </r>
  <r>
    <n v="-1"/>
    <n v="1"/>
    <s v="0001 -Florida Power &amp; Light Company"/>
    <n v="0"/>
    <n v="3"/>
    <x v="7"/>
    <n v="1992"/>
    <n v="30"/>
    <n v="2014"/>
    <s v="V1992"/>
    <n v="-1"/>
    <s v="Total Tax Classes"/>
    <s v="Total Tax Classes"/>
    <n v="331280500.92000002"/>
    <n v="0"/>
    <n v="0"/>
    <n v="84545018.170000002"/>
    <n v="9691459.3300000001"/>
    <n v="232577561.72999999"/>
    <n v="-32672156.52"/>
    <n v="7282695.5999999996"/>
    <n v="335414566.89999998"/>
    <n v="239164367.06999999"/>
    <n v="6253283.5800000001"/>
    <n v="0"/>
    <n v="7282695.5999999996"/>
    <n v="0"/>
    <x v="7"/>
  </r>
  <r>
    <n v="-1"/>
    <n v="1"/>
    <s v="0001 -Florida Power &amp; Light Company"/>
    <n v="0"/>
    <n v="3"/>
    <x v="7"/>
    <n v="1993"/>
    <n v="31"/>
    <n v="2014"/>
    <s v="V1993"/>
    <n v="-1"/>
    <s v="Total Tax Classes"/>
    <s v="Total Tax Classes"/>
    <n v="1204368244.5899999"/>
    <n v="0"/>
    <n v="0"/>
    <n v="345249267.85000002"/>
    <n v="35765482.030000001"/>
    <n v="898093442.52999997"/>
    <n v="-10417519.539999999"/>
    <n v="1606582.72"/>
    <n v="1208475554.6199999"/>
    <n v="930654683.36000001"/>
    <n v="703513.86"/>
    <n v="0"/>
    <n v="1606582.72"/>
    <n v="0"/>
    <x v="7"/>
  </r>
  <r>
    <n v="-1"/>
    <n v="1"/>
    <s v="0001 -Florida Power &amp; Light Company"/>
    <n v="0"/>
    <n v="3"/>
    <x v="7"/>
    <n v="1994"/>
    <n v="32"/>
    <n v="2014"/>
    <s v="V1994"/>
    <n v="-1"/>
    <s v="Total Tax Classes"/>
    <s v="Total Tax Classes"/>
    <n v="646888020.61000001"/>
    <n v="0"/>
    <n v="0"/>
    <n v="215777121.11000001"/>
    <n v="18807108.510000002"/>
    <n v="459812233.16000003"/>
    <n v="-17865206.52"/>
    <n v="2110250.0099999998"/>
    <n v="651756710.75"/>
    <n v="474866559.06999999"/>
    <n v="994342.46"/>
    <n v="0"/>
    <n v="2110250.0099999998"/>
    <n v="0"/>
    <x v="7"/>
  </r>
  <r>
    <n v="-1"/>
    <n v="1"/>
    <s v="0001 -Florida Power &amp; Light Company"/>
    <n v="0"/>
    <n v="3"/>
    <x v="7"/>
    <n v="1995"/>
    <n v="33"/>
    <n v="2014"/>
    <s v="V1995"/>
    <n v="-1"/>
    <s v="Total Tax Classes"/>
    <s v="Total Tax Classes"/>
    <n v="395904245.02999997"/>
    <n v="0"/>
    <n v="0"/>
    <n v="143675432.33000001"/>
    <n v="11573242.439999999"/>
    <n v="274009030.25999999"/>
    <n v="-5704828.0899999999"/>
    <n v="638189.59"/>
    <n v="399455117.31"/>
    <n v="283252829.67000002"/>
    <n v="-583239.65"/>
    <n v="0"/>
    <n v="638189.59"/>
    <n v="0"/>
    <x v="7"/>
  </r>
  <r>
    <n v="-1"/>
    <n v="1"/>
    <s v="0001 -Florida Power &amp; Light Company"/>
    <n v="0"/>
    <n v="3"/>
    <x v="7"/>
    <n v="1996"/>
    <n v="34"/>
    <n v="2014"/>
    <s v="V1996"/>
    <n v="-1"/>
    <s v="Total Tax Classes"/>
    <s v="Total Tax Classes"/>
    <n v="340406440.38"/>
    <n v="0"/>
    <n v="0"/>
    <n v="141577067.94999999"/>
    <n v="10196562.140000001"/>
    <n v="213499577.13999999"/>
    <n v="-3806445.07"/>
    <n v="427269.53"/>
    <n v="343281823.97000003"/>
    <n v="221810655.86000001"/>
    <n v="-562630.6"/>
    <n v="0"/>
    <n v="427269.53"/>
    <n v="0"/>
    <x v="7"/>
  </r>
  <r>
    <n v="-1"/>
    <n v="1"/>
    <s v="0001 -Florida Power &amp; Light Company"/>
    <n v="0"/>
    <n v="3"/>
    <x v="7"/>
    <n v="1997"/>
    <n v="35"/>
    <n v="2014"/>
    <s v="V1997"/>
    <n v="-1"/>
    <s v="Total Tax Classes"/>
    <s v="Total Tax Classes"/>
    <n v="312986462.36000001"/>
    <n v="0"/>
    <n v="0"/>
    <n v="145431396.11000001"/>
    <n v="10433612.869999999"/>
    <n v="201189415.94999999"/>
    <n v="-4756917.16"/>
    <n v="201051.89"/>
    <n v="315684749.30000001"/>
    <n v="209924750.94"/>
    <n v="-798957.16"/>
    <n v="0"/>
    <n v="201051.89"/>
    <n v="0"/>
    <x v="7"/>
  </r>
  <r>
    <n v="-1"/>
    <n v="1"/>
    <s v="0001 -Florida Power &amp; Light Company"/>
    <n v="0"/>
    <n v="3"/>
    <x v="7"/>
    <n v="1998"/>
    <n v="59"/>
    <n v="2014"/>
    <s v="V1998"/>
    <n v="-1"/>
    <s v="Total Tax Classes"/>
    <s v="Total Tax Classes"/>
    <n v="326697754.32999998"/>
    <n v="0"/>
    <n v="0"/>
    <n v="160474655"/>
    <n v="9670525.6199999992"/>
    <n v="193786773.03999999"/>
    <n v="-4066988.98"/>
    <n v="299454.93"/>
    <n v="329836308.97000003"/>
    <n v="201590299.06999999"/>
    <n v="-972100.1"/>
    <n v="0"/>
    <n v="299454.93"/>
    <n v="0"/>
    <x v="7"/>
  </r>
  <r>
    <n v="-1"/>
    <n v="1"/>
    <s v="0001 -Florida Power &amp; Light Company"/>
    <n v="0"/>
    <n v="3"/>
    <x v="7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7"/>
  </r>
  <r>
    <n v="-1"/>
    <n v="1"/>
    <s v="0001 -Florida Power &amp; Light Company"/>
    <n v="0"/>
    <n v="3"/>
    <x v="7"/>
    <n v="1999"/>
    <n v="60"/>
    <n v="2014"/>
    <s v="V1999"/>
    <n v="-1"/>
    <s v="Total Tax Classes"/>
    <s v="Total Tax Classes"/>
    <n v="337023746.66000003"/>
    <n v="0"/>
    <n v="0"/>
    <n v="109778129.48999999"/>
    <n v="12244292.199999999"/>
    <n v="266656936.69999999"/>
    <n v="-11325750.98"/>
    <n v="1625414.72"/>
    <n v="341543715.24000001"/>
    <n v="275464514.51999998"/>
    <n v="542160.54"/>
    <n v="0"/>
    <n v="1625414.72"/>
    <n v="0"/>
    <x v="7"/>
  </r>
  <r>
    <n v="-1"/>
    <n v="1"/>
    <s v="0001 -Florida Power &amp; Light Company"/>
    <n v="0"/>
    <n v="3"/>
    <x v="7"/>
    <n v="2000"/>
    <n v="61"/>
    <n v="2014"/>
    <s v="V2000"/>
    <n v="-1"/>
    <s v="Total Tax Classes"/>
    <s v="Total Tax Classes"/>
    <n v="477793036.50999999"/>
    <n v="0"/>
    <n v="0"/>
    <n v="133956994.38"/>
    <n v="18029126.59"/>
    <n v="397975847.50999999"/>
    <n v="-7337471.1299999999"/>
    <n v="1020666.31"/>
    <n v="483923466.63999999"/>
    <n v="410580796.67000002"/>
    <n v="314413.63"/>
    <n v="0"/>
    <n v="1020666.31"/>
    <n v="0"/>
    <x v="7"/>
  </r>
  <r>
    <n v="-1"/>
    <n v="1"/>
    <s v="0001 -Florida Power &amp; Light Company"/>
    <n v="0"/>
    <n v="3"/>
    <x v="7"/>
    <n v="2001"/>
    <n v="62"/>
    <n v="2014"/>
    <s v="V2001"/>
    <n v="-1"/>
    <s v="Total Tax Classes"/>
    <s v="Total Tax Classes"/>
    <n v="584614504.42999995"/>
    <n v="0"/>
    <n v="0"/>
    <n v="210808106.94"/>
    <n v="25299226.239999998"/>
    <n v="450722929.55000001"/>
    <n v="-6151598.6900000004"/>
    <n v="686232.22"/>
    <n v="590107679.46000004"/>
    <n v="471969378.19999999"/>
    <n v="-754165.25"/>
    <n v="0"/>
    <n v="686232.22"/>
    <n v="0"/>
    <x v="7"/>
  </r>
  <r>
    <n v="-1"/>
    <n v="1"/>
    <s v="0001 -Florida Power &amp; Light Company"/>
    <n v="0"/>
    <n v="3"/>
    <x v="7"/>
    <n v="2001"/>
    <n v="69"/>
    <n v="2014"/>
    <s v="V2001 Bonus"/>
    <n v="-1"/>
    <s v="Total Tax Classes"/>
    <s v="Total Tax Classes"/>
    <n v="52698369.539999999"/>
    <n v="0"/>
    <n v="0"/>
    <n v="22748484.23"/>
    <n v="1939843.03"/>
    <n v="39594873.810000002"/>
    <n v="-690148.04"/>
    <n v="33787.65"/>
    <n v="53211913.619999997"/>
    <n v="41172891.060000002"/>
    <n v="-117930.67"/>
    <n v="0"/>
    <n v="33787.65"/>
    <n v="0"/>
    <x v="7"/>
  </r>
  <r>
    <n v="-1"/>
    <n v="1"/>
    <s v="0001 -Florida Power &amp; Light Company"/>
    <n v="0"/>
    <n v="3"/>
    <x v="7"/>
    <n v="2002"/>
    <n v="63"/>
    <n v="2014"/>
    <s v="V2002"/>
    <n v="-1"/>
    <s v="Total Tax Classes"/>
    <s v="Total Tax Classes"/>
    <n v="80010329.620000005"/>
    <n v="0"/>
    <n v="0"/>
    <n v="81120963.280000001"/>
    <n v="1739559.52"/>
    <n v="37713724.159999996"/>
    <n v="-108739.87"/>
    <n v="15422.28"/>
    <n v="80119069.489999995"/>
    <n v="39420740.170000002"/>
    <n v="-60774.1"/>
    <n v="0"/>
    <n v="15422.28"/>
    <n v="0"/>
    <x v="7"/>
  </r>
  <r>
    <n v="-1"/>
    <n v="1"/>
    <s v="0001 -Florida Power &amp; Light Company"/>
    <n v="0"/>
    <n v="3"/>
    <x v="7"/>
    <n v="2002"/>
    <n v="68"/>
    <n v="2014"/>
    <s v="V2002 Bonus"/>
    <n v="-1"/>
    <s v="Total Tax Classes"/>
    <s v="Total Tax Classes"/>
    <n v="25237740.739999998"/>
    <n v="0"/>
    <n v="0"/>
    <n v="25237740.739999998"/>
    <n v="1136954.82"/>
    <n v="15796072.890000001"/>
    <n v="0"/>
    <n v="0"/>
    <n v="25237740.739999998"/>
    <n v="16933027.710000001"/>
    <n v="0"/>
    <n v="0"/>
    <n v="0"/>
    <n v="0"/>
    <x v="7"/>
  </r>
  <r>
    <n v="-1"/>
    <n v="1"/>
    <s v="0001 -Florida Power &amp; Light Company"/>
    <n v="0"/>
    <n v="3"/>
    <x v="7"/>
    <n v="2002"/>
    <n v="80"/>
    <n v="2014"/>
    <s v="V2002 Bonus Q1"/>
    <n v="-1"/>
    <s v="Total Tax Classes"/>
    <s v="Total Tax Classes"/>
    <n v="99093461.150000006"/>
    <n v="0"/>
    <n v="0"/>
    <n v="99579185.5"/>
    <n v="4236468.07"/>
    <n v="68004686.739999995"/>
    <n v="-1170947.32"/>
    <n v="79110.42"/>
    <n v="100064909.87"/>
    <n v="71587333.219999999"/>
    <n v="-238516.73"/>
    <n v="0"/>
    <n v="79110.42"/>
    <n v="0"/>
    <x v="7"/>
  </r>
  <r>
    <n v="-1"/>
    <n v="1"/>
    <s v="0001 -Florida Power &amp; Light Company"/>
    <n v="0"/>
    <n v="3"/>
    <x v="7"/>
    <n v="2002"/>
    <n v="81"/>
    <n v="2014"/>
    <s v="V2002 Bonus Q2"/>
    <n v="-1"/>
    <s v="Total Tax Classes"/>
    <s v="Total Tax Classes"/>
    <n v="129662676.48999999"/>
    <n v="0"/>
    <n v="0"/>
    <n v="130323511.72"/>
    <n v="5508065.3600000003"/>
    <n v="87630041.75"/>
    <n v="-1709246.73"/>
    <n v="118866.96"/>
    <n v="130984346.98999999"/>
    <n v="92223178.780000001"/>
    <n v="-287875.21999999997"/>
    <n v="0"/>
    <n v="118866.96"/>
    <n v="0"/>
    <x v="7"/>
  </r>
  <r>
    <n v="-1"/>
    <n v="1"/>
    <s v="0001 -Florida Power &amp; Light Company"/>
    <n v="0"/>
    <n v="3"/>
    <x v="7"/>
    <n v="2002"/>
    <n v="82"/>
    <n v="2014"/>
    <s v="V2002 Bonus Q3"/>
    <n v="-1"/>
    <s v="Total Tax Classes"/>
    <s v="Total Tax Classes"/>
    <n v="117360883.83"/>
    <n v="0"/>
    <n v="0"/>
    <n v="117878292.84999999"/>
    <n v="4677498.78"/>
    <n v="79808515.980000004"/>
    <n v="-1413866.4"/>
    <n v="104929.65"/>
    <n v="118395701.86"/>
    <n v="83794923.609999999"/>
    <n v="-238797.23"/>
    <n v="0"/>
    <n v="104929.65"/>
    <n v="0"/>
    <x v="7"/>
  </r>
  <r>
    <n v="-1"/>
    <n v="1"/>
    <s v="0001 -Florida Power &amp; Light Company"/>
    <n v="0"/>
    <n v="3"/>
    <x v="7"/>
    <n v="2002"/>
    <n v="83"/>
    <n v="2014"/>
    <s v="V2002 Bonus Q4"/>
    <n v="-1"/>
    <s v="Total Tax Classes"/>
    <s v="Total Tax Classes"/>
    <n v="167943042.31999999"/>
    <n v="0"/>
    <n v="0"/>
    <n v="168674601.58000001"/>
    <n v="6334731.8399999999"/>
    <n v="115844254.09"/>
    <n v="-1935604.42"/>
    <n v="139067.06"/>
    <n v="169406160.83000001"/>
    <n v="121238911.3"/>
    <n v="-383976.84"/>
    <n v="0"/>
    <n v="139067.06"/>
    <n v="0"/>
    <x v="7"/>
  </r>
  <r>
    <n v="-1"/>
    <n v="1"/>
    <s v="0001 -Florida Power &amp; Light Company"/>
    <n v="0"/>
    <n v="3"/>
    <x v="7"/>
    <n v="2002"/>
    <n v="76"/>
    <n v="2014"/>
    <s v="V2002 Q1"/>
    <n v="-1"/>
    <s v="Total Tax Classes"/>
    <s v="Total Tax Classes"/>
    <n v="43333466.329999998"/>
    <n v="0"/>
    <n v="0"/>
    <n v="43572542.369999997"/>
    <n v="1743715.96"/>
    <n v="29234985.390000001"/>
    <n v="-700114.97"/>
    <n v="160736.85"/>
    <n v="43811618.450000003"/>
    <n v="30658637.329999998"/>
    <n v="2648.74"/>
    <n v="0"/>
    <n v="160736.85"/>
    <n v="0"/>
    <x v="7"/>
  </r>
  <r>
    <n v="-1"/>
    <n v="1"/>
    <s v="0001 -Florida Power &amp; Light Company"/>
    <n v="0"/>
    <n v="3"/>
    <x v="7"/>
    <n v="2002"/>
    <n v="77"/>
    <n v="2014"/>
    <s v="V2002 Q2"/>
    <n v="-1"/>
    <s v="Total Tax Classes"/>
    <s v="Total Tax Classes"/>
    <n v="413611273.62"/>
    <n v="0"/>
    <n v="0"/>
    <n v="413687992.25999999"/>
    <n v="18355753.710000001"/>
    <n v="262251274.86000001"/>
    <n v="-8259379.4199999999"/>
    <n v="35454.76"/>
    <n v="413764710.91000003"/>
    <n v="280504586.88999999"/>
    <n v="-15540.85"/>
    <n v="0"/>
    <n v="35454.76"/>
    <n v="0"/>
    <x v="7"/>
  </r>
  <r>
    <n v="-1"/>
    <n v="1"/>
    <s v="0001 -Florida Power &amp; Light Company"/>
    <n v="0"/>
    <n v="3"/>
    <x v="7"/>
    <n v="2002"/>
    <n v="78"/>
    <n v="2014"/>
    <s v="V2002 Q3"/>
    <n v="-1"/>
    <s v="Total Tax Classes"/>
    <s v="Total Tax Classes"/>
    <n v="8796579.5700000003"/>
    <n v="0"/>
    <n v="0"/>
    <n v="8832191.2799999993"/>
    <n v="25549.5"/>
    <n v="8361716.2000000002"/>
    <n v="-74877.820000000007"/>
    <n v="18275.759999999998"/>
    <n v="8867802.9900000002"/>
    <n v="8342485.2699999996"/>
    <n v="-8167.24"/>
    <n v="0"/>
    <n v="18275.759999999998"/>
    <n v="0"/>
    <x v="7"/>
  </r>
  <r>
    <n v="-1"/>
    <n v="1"/>
    <s v="0001 -Florida Power &amp; Light Company"/>
    <n v="0"/>
    <n v="3"/>
    <x v="7"/>
    <n v="2002"/>
    <n v="79"/>
    <n v="2014"/>
    <s v="V2002 Q4"/>
    <n v="-1"/>
    <s v="Total Tax Classes"/>
    <s v="Total Tax Classes"/>
    <n v="18306202.530000001"/>
    <n v="0"/>
    <n v="0"/>
    <n v="18414851.93"/>
    <n v="891618.75"/>
    <n v="12544234.130000001"/>
    <n v="-283394"/>
    <n v="63455.77"/>
    <n v="18523501.329999998"/>
    <n v="13298243.35"/>
    <n v="-16233.53"/>
    <n v="0"/>
    <n v="63455.77"/>
    <n v="0"/>
    <x v="7"/>
  </r>
  <r>
    <n v="-1"/>
    <n v="1"/>
    <s v="0001 -Florida Power &amp; Light Company"/>
    <n v="0"/>
    <n v="3"/>
    <x v="7"/>
    <n v="2003"/>
    <n v="64"/>
    <n v="2014"/>
    <s v="V2003"/>
    <n v="-1"/>
    <s v="Total Tax Classes"/>
    <s v="Total Tax Classes"/>
    <n v="269638154.47000003"/>
    <n v="0"/>
    <n v="0"/>
    <n v="132598680.06999999"/>
    <n v="11307770.779999999"/>
    <n v="154320844.56999999"/>
    <n v="-7335173.5300000003"/>
    <n v="394497.11"/>
    <n v="269989820.93000001"/>
    <n v="165442076.09"/>
    <n v="229369.89"/>
    <n v="0"/>
    <n v="394497.11"/>
    <n v="0"/>
    <x v="7"/>
  </r>
  <r>
    <n v="-1"/>
    <n v="1"/>
    <s v="0001 -Florida Power &amp; Light Company"/>
    <n v="0"/>
    <n v="3"/>
    <x v="7"/>
    <n v="2003"/>
    <n v="70"/>
    <n v="2014"/>
    <s v="V2003 Bonus-30%"/>
    <n v="-1"/>
    <s v="Total Tax Classes"/>
    <s v="Total Tax Classes"/>
    <n v="514671421.52999997"/>
    <n v="0"/>
    <n v="0"/>
    <n v="229288446.75999999"/>
    <n v="21056684.870000001"/>
    <n v="323858090.80000001"/>
    <n v="-9634273.5899999999"/>
    <n v="1667613.91"/>
    <n v="518176953.10000002"/>
    <n v="342759760.69999999"/>
    <n v="317097.32"/>
    <n v="0"/>
    <n v="1667613.91"/>
    <n v="0"/>
    <x v="7"/>
  </r>
  <r>
    <n v="-1"/>
    <n v="1"/>
    <s v="0001 -Florida Power &amp; Light Company"/>
    <n v="0"/>
    <n v="3"/>
    <x v="7"/>
    <n v="2003"/>
    <n v="84"/>
    <n v="2014"/>
    <s v="V2003 Bonus-50%"/>
    <n v="-1"/>
    <s v="Total Tax Classes"/>
    <s v="Total Tax Classes"/>
    <n v="264510875.41999999"/>
    <n v="0"/>
    <n v="0"/>
    <n v="113043268.05"/>
    <n v="11487470.77"/>
    <n v="165397205.09999999"/>
    <n v="-4785245.54"/>
    <n v="690966.04"/>
    <n v="266180649.25999999"/>
    <n v="175792761.44"/>
    <n v="113106.63"/>
    <n v="0"/>
    <n v="690966.04"/>
    <n v="0"/>
    <x v="7"/>
  </r>
  <r>
    <n v="-1"/>
    <n v="1"/>
    <s v="0001 -Florida Power &amp; Light Company"/>
    <n v="0"/>
    <n v="3"/>
    <x v="7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7"/>
  </r>
  <r>
    <n v="-1"/>
    <n v="1"/>
    <s v="0001 -Florida Power &amp; Light Company"/>
    <n v="0"/>
    <n v="3"/>
    <x v="7"/>
    <n v="2004"/>
    <n v="71"/>
    <n v="2014"/>
    <s v="V2004 Bonus-30%"/>
    <n v="-1"/>
    <s v="Total Tax Classes"/>
    <s v="Total Tax Classes"/>
    <n v="4097512.63"/>
    <n v="0"/>
    <n v="0"/>
    <n v="4097512.63"/>
    <n v="199300.05"/>
    <n v="2341385.61"/>
    <n v="0"/>
    <n v="0"/>
    <n v="4097512.63"/>
    <n v="2540685.66"/>
    <n v="0"/>
    <n v="0"/>
    <n v="0"/>
    <n v="0"/>
    <x v="7"/>
  </r>
  <r>
    <n v="-1"/>
    <n v="1"/>
    <s v="0001 -Florida Power &amp; Light Company"/>
    <n v="0"/>
    <n v="3"/>
    <x v="7"/>
    <n v="2004"/>
    <n v="85"/>
    <n v="2014"/>
    <s v="V2004 Bonus-50%"/>
    <n v="-1"/>
    <s v="Total Tax Classes"/>
    <s v="Total Tax Classes"/>
    <n v="308430578.98000002"/>
    <n v="0"/>
    <n v="0"/>
    <n v="308430578.98000002"/>
    <n v="1594400.39"/>
    <n v="294381562.89999998"/>
    <n v="0"/>
    <n v="0"/>
    <n v="308430578.98000002"/>
    <n v="295975963.29000002"/>
    <n v="0"/>
    <n v="0"/>
    <n v="0"/>
    <n v="0"/>
    <x v="7"/>
  </r>
  <r>
    <n v="-1"/>
    <n v="1"/>
    <s v="0001 -Florida Power &amp; Light Company"/>
    <n v="0"/>
    <n v="3"/>
    <x v="7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7"/>
  </r>
  <r>
    <n v="-1"/>
    <n v="1"/>
    <s v="0001 -Florida Power &amp; Light Company"/>
    <n v="0"/>
    <n v="3"/>
    <x v="7"/>
    <n v="2004"/>
    <n v="96"/>
    <n v="2014"/>
    <s v="V2004 Q1 - 30% Bonus"/>
    <n v="-1"/>
    <s v="Total Tax Classes"/>
    <s v="Total Tax Classes"/>
    <n v="17937445.800000001"/>
    <n v="0"/>
    <n v="0"/>
    <n v="18037970.539999999"/>
    <n v="714908.41"/>
    <n v="10656694.890000001"/>
    <n v="-246892.93"/>
    <n v="18791.419999999998"/>
    <n v="18138495.27"/>
    <n v="11250741.460000001"/>
    <n v="-61396.2"/>
    <n v="0"/>
    <n v="18791.419999999998"/>
    <n v="0"/>
    <x v="7"/>
  </r>
  <r>
    <n v="-1"/>
    <n v="1"/>
    <s v="0001 -Florida Power &amp; Light Company"/>
    <n v="0"/>
    <n v="3"/>
    <x v="7"/>
    <n v="2004"/>
    <n v="100"/>
    <n v="2014"/>
    <s v="V2004 Q1 - 50% Bonus"/>
    <n v="-1"/>
    <s v="Total Tax Classes"/>
    <s v="Total Tax Classes"/>
    <n v="147260973.13"/>
    <n v="0"/>
    <n v="0"/>
    <n v="148287427.11000001"/>
    <n v="5782422.75"/>
    <n v="90859574.379999995"/>
    <n v="-3180005.74"/>
    <n v="419653.24"/>
    <n v="149313881.09"/>
    <n v="95090133.459999993"/>
    <n v="-81391.02"/>
    <n v="0"/>
    <n v="419653.24"/>
    <n v="0"/>
    <x v="7"/>
  </r>
  <r>
    <n v="-1"/>
    <n v="1"/>
    <s v="0001 -Florida Power &amp; Light Company"/>
    <n v="0"/>
    <n v="3"/>
    <x v="7"/>
    <n v="2004"/>
    <n v="93"/>
    <n v="2014"/>
    <s v="V2004 Q2"/>
    <n v="-1"/>
    <s v="Total Tax Classes"/>
    <s v="Total Tax Classes"/>
    <n v="10224799.130000001"/>
    <n v="0"/>
    <n v="0"/>
    <n v="10290308.65"/>
    <n v="457628.57"/>
    <n v="7918875.0199999996"/>
    <n v="-63961.35"/>
    <n v="79147.360000000001"/>
    <n v="10355818.15"/>
    <n v="8252565.4199999999"/>
    <n v="72066.509999999995"/>
    <n v="0"/>
    <n v="79147.360000000001"/>
    <n v="0"/>
    <x v="7"/>
  </r>
  <r>
    <n v="-1"/>
    <n v="1"/>
    <s v="0001 -Florida Power &amp; Light Company"/>
    <n v="0"/>
    <n v="3"/>
    <x v="7"/>
    <n v="2004"/>
    <n v="97"/>
    <n v="2014"/>
    <s v="V2004 Q2 - 30% Bonus"/>
    <n v="-1"/>
    <s v="Total Tax Classes"/>
    <s v="Total Tax Classes"/>
    <n v="15424198.630000001"/>
    <n v="0"/>
    <n v="0"/>
    <n v="15485371.57"/>
    <n v="774494.33"/>
    <n v="8866313.9600000009"/>
    <n v="-153883.99"/>
    <n v="16570.060000000001"/>
    <n v="15546544.51"/>
    <n v="9570735.2200000007"/>
    <n v="-35702.75"/>
    <n v="0"/>
    <n v="16570.060000000001"/>
    <n v="0"/>
    <x v="7"/>
  </r>
  <r>
    <n v="-1"/>
    <n v="1"/>
    <s v="0001 -Florida Power &amp; Light Company"/>
    <n v="0"/>
    <n v="3"/>
    <x v="7"/>
    <n v="2004"/>
    <n v="101"/>
    <n v="2014"/>
    <s v="V2004 Q2 - 50% Bonus"/>
    <n v="-1"/>
    <s v="Total Tax Classes"/>
    <s v="Total Tax Classes"/>
    <n v="153847336.88"/>
    <n v="0"/>
    <n v="0"/>
    <n v="154969996.96000001"/>
    <n v="5921808.3600000003"/>
    <n v="95831690.170000002"/>
    <n v="-3650817.76"/>
    <n v="336326.38"/>
    <n v="156092657.06999999"/>
    <n v="100181982.91"/>
    <n v="-337478.2"/>
    <n v="0"/>
    <n v="336326.38"/>
    <n v="0"/>
    <x v="7"/>
  </r>
  <r>
    <n v="-1"/>
    <n v="1"/>
    <s v="0001 -Florida Power &amp; Light Company"/>
    <n v="0"/>
    <n v="3"/>
    <x v="7"/>
    <n v="2004"/>
    <n v="94"/>
    <n v="2014"/>
    <s v="V2004 Q3"/>
    <n v="-1"/>
    <s v="Total Tax Classes"/>
    <s v="Total Tax Classes"/>
    <n v="3054566.35"/>
    <n v="0"/>
    <n v="0"/>
    <n v="3050985.21"/>
    <n v="247367.42"/>
    <n v="2631878.7999999998"/>
    <n v="113430.82"/>
    <n v="11988.46"/>
    <n v="3047404.07"/>
    <n v="2885788.13"/>
    <n v="12608.83"/>
    <n v="0"/>
    <n v="11988.46"/>
    <n v="0"/>
    <x v="7"/>
  </r>
  <r>
    <n v="-1"/>
    <n v="1"/>
    <s v="0001 -Florida Power &amp; Light Company"/>
    <n v="0"/>
    <n v="3"/>
    <x v="7"/>
    <n v="2004"/>
    <n v="98"/>
    <n v="2014"/>
    <s v="V2004 Q3 - 30% Bonus"/>
    <n v="-1"/>
    <s v="Total Tax Classes"/>
    <s v="Total Tax Classes"/>
    <n v="1873284.53"/>
    <n v="0"/>
    <n v="0"/>
    <n v="1921038.51"/>
    <n v="45039.24"/>
    <n v="1503228.24"/>
    <n v="-100821.66"/>
    <n v="8652.7099999999991"/>
    <n v="1968792.5"/>
    <n v="1457209.85"/>
    <n v="4202.37"/>
    <n v="0"/>
    <n v="8652.7099999999991"/>
    <n v="0"/>
    <x v="7"/>
  </r>
  <r>
    <n v="-1"/>
    <n v="1"/>
    <s v="0001 -Florida Power &amp; Light Company"/>
    <n v="0"/>
    <n v="3"/>
    <x v="7"/>
    <n v="2004"/>
    <n v="102"/>
    <n v="2014"/>
    <s v="V2004 Q3 - 50% Bonus"/>
    <n v="-1"/>
    <s v="Total Tax Classes"/>
    <s v="Total Tax Classes"/>
    <n v="112661145.23999999"/>
    <n v="0"/>
    <n v="0"/>
    <n v="113195192.91"/>
    <n v="4642232.2"/>
    <n v="64410428.189999998"/>
    <n v="-1731156"/>
    <n v="234543.52"/>
    <n v="113729240.56999999"/>
    <n v="68391828.200000003"/>
    <n v="-172719.6"/>
    <n v="0"/>
    <n v="234543.52"/>
    <n v="0"/>
    <x v="7"/>
  </r>
  <r>
    <n v="-1"/>
    <n v="1"/>
    <s v="0001 -Florida Power &amp; Light Company"/>
    <n v="0"/>
    <n v="3"/>
    <x v="7"/>
    <n v="2004"/>
    <n v="95"/>
    <n v="2014"/>
    <s v="V2004 Q4"/>
    <n v="-1"/>
    <s v="Total Tax Classes"/>
    <s v="Total Tax Classes"/>
    <n v="-33297610.289999999"/>
    <n v="0"/>
    <n v="0"/>
    <n v="-33243088.57"/>
    <n v="-1472476.24"/>
    <n v="-14403412.67"/>
    <n v="-143697.94"/>
    <n v="31306.92"/>
    <n v="-33188566.870000001"/>
    <n v="-15974396.109999999"/>
    <n v="20770.7"/>
    <n v="0"/>
    <n v="31306.92"/>
    <n v="0"/>
    <x v="7"/>
  </r>
  <r>
    <n v="-1"/>
    <n v="1"/>
    <s v="0001 -Florida Power &amp; Light Company"/>
    <n v="0"/>
    <n v="3"/>
    <x v="7"/>
    <n v="2004"/>
    <n v="99"/>
    <n v="2014"/>
    <s v="V2004 Q4 - 30% Bonus"/>
    <n v="-1"/>
    <s v="Total Tax Classes"/>
    <s v="Total Tax Classes"/>
    <n v="28582650.789999999"/>
    <n v="0"/>
    <n v="0"/>
    <n v="28639743.210000001"/>
    <n v="1545324.17"/>
    <n v="18093583.390000001"/>
    <n v="-130877.61"/>
    <n v="32454.91"/>
    <n v="28696835.609999999"/>
    <n v="19570608.809999999"/>
    <n v="-13431.15"/>
    <n v="0"/>
    <n v="32454.91"/>
    <n v="0"/>
    <x v="7"/>
  </r>
  <r>
    <n v="-1"/>
    <n v="1"/>
    <s v="0001 -Florida Power &amp; Light Company"/>
    <n v="0"/>
    <n v="3"/>
    <x v="7"/>
    <n v="2004"/>
    <n v="103"/>
    <n v="2014"/>
    <s v="V2004 Q4 - 50% Bonus"/>
    <n v="-1"/>
    <s v="Total Tax Classes"/>
    <s v="Total Tax Classes"/>
    <n v="282108625.88999999"/>
    <n v="0"/>
    <n v="0"/>
    <n v="283232319.92000002"/>
    <n v="12146758.220000001"/>
    <n v="163515841.87"/>
    <n v="-5833793.3700000001"/>
    <n v="709291.2"/>
    <n v="284356013.94999999"/>
    <n v="174241523.90000001"/>
    <n v="-117020.68"/>
    <n v="0"/>
    <n v="709291.2"/>
    <n v="0"/>
    <x v="7"/>
  </r>
  <r>
    <n v="-1"/>
    <n v="1"/>
    <s v="0001 -Florida Power &amp; Light Company"/>
    <n v="0"/>
    <n v="3"/>
    <x v="7"/>
    <n v="2005"/>
    <n v="66"/>
    <n v="2014"/>
    <s v="V2005"/>
    <n v="-1"/>
    <s v="Total Tax Classes"/>
    <s v="Total Tax Classes"/>
    <n v="1148016175.52"/>
    <n v="0"/>
    <n v="0"/>
    <n v="752279313.72000003"/>
    <n v="34753830.060000002"/>
    <n v="752940702.22000003"/>
    <n v="-12229410.369999999"/>
    <n v="1222041.8899999999"/>
    <n v="1157900335.6300001"/>
    <n v="781884921.19000006"/>
    <n v="-2852507.13"/>
    <n v="0"/>
    <n v="1222041.8899999999"/>
    <n v="0"/>
    <x v="7"/>
  </r>
  <r>
    <n v="-1"/>
    <n v="1"/>
    <s v="0001 -Florida Power &amp; Light Company"/>
    <n v="0"/>
    <n v="3"/>
    <x v="7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7"/>
  </r>
  <r>
    <n v="-1"/>
    <n v="1"/>
    <s v="0001 -Florida Power &amp; Light Company"/>
    <n v="0"/>
    <n v="3"/>
    <x v="7"/>
    <n v="2005"/>
    <n v="72"/>
    <n v="2014"/>
    <s v="V2005 Bonus-30%"/>
    <n v="-1"/>
    <s v="Total Tax Classes"/>
    <s v="Total Tax Classes"/>
    <n v="668762758.80999994"/>
    <n v="0"/>
    <n v="0"/>
    <n v="352413688.79000002"/>
    <n v="30012980.199999999"/>
    <n v="327246618.85000002"/>
    <n v="-11920542.279999999"/>
    <n v="2453893.7799999998"/>
    <n v="668807792.74000001"/>
    <n v="357235795.98000002"/>
    <n v="2432662.92"/>
    <n v="0"/>
    <n v="2453893.7799999998"/>
    <n v="0"/>
    <x v="7"/>
  </r>
  <r>
    <n v="-1"/>
    <n v="1"/>
    <s v="0001 -Florida Power &amp; Light Company"/>
    <n v="0"/>
    <n v="3"/>
    <x v="7"/>
    <n v="2005"/>
    <n v="86"/>
    <n v="2014"/>
    <s v="V2005 Bonus-50%"/>
    <n v="-1"/>
    <s v="Total Tax Classes"/>
    <s v="Total Tax Classes"/>
    <n v="74731416.719999999"/>
    <n v="0"/>
    <n v="0"/>
    <n v="34183653.399999999"/>
    <n v="4020322.67"/>
    <n v="44785447.969999999"/>
    <n v="-827075.77"/>
    <n v="424238.48"/>
    <n v="75540271.849999994"/>
    <n v="48316359.32"/>
    <n v="104794.68"/>
    <n v="0"/>
    <n v="424238.48"/>
    <n v="0"/>
    <x v="7"/>
  </r>
  <r>
    <n v="-1"/>
    <n v="1"/>
    <s v="0001 -Florida Power &amp; Light Company"/>
    <n v="0"/>
    <n v="3"/>
    <x v="7"/>
    <n v="2006"/>
    <n v="67"/>
    <n v="2014"/>
    <s v="V2006"/>
    <n v="-1"/>
    <s v="Total Tax Classes"/>
    <s v="Total Tax Classes"/>
    <n v="884677273.25999999"/>
    <n v="0"/>
    <n v="0"/>
    <n v="519645768.32999998"/>
    <n v="37837918.719999999"/>
    <n v="475159144.05000001"/>
    <n v="-12220388.289999999"/>
    <n v="3389117.67"/>
    <n v="892931217.08000004"/>
    <n v="508191746.76999998"/>
    <n v="-59510.2"/>
    <n v="0"/>
    <n v="3389117.67"/>
    <n v="0"/>
    <x v="7"/>
  </r>
  <r>
    <n v="-1"/>
    <n v="1"/>
    <s v="0001 -Florida Power &amp; Light Company"/>
    <n v="0"/>
    <n v="3"/>
    <x v="7"/>
    <n v="2007"/>
    <n v="74"/>
    <n v="2014"/>
    <s v="V2007"/>
    <n v="-1"/>
    <s v="Total Tax Classes"/>
    <s v="Total Tax Classes"/>
    <n v="1461413366.72"/>
    <n v="0"/>
    <n v="0"/>
    <n v="928563279.92999995"/>
    <n v="67886817.989999995"/>
    <n v="643032515.39999998"/>
    <n v="-45802588.060000002"/>
    <n v="5067251.59"/>
    <n v="1469355270.23"/>
    <n v="706918063.39999998"/>
    <n v="1126618"/>
    <n v="0"/>
    <n v="5067251.59"/>
    <n v="0"/>
    <x v="7"/>
  </r>
  <r>
    <n v="-1"/>
    <n v="1"/>
    <s v="0001 -Florida Power &amp; Light Company"/>
    <n v="0"/>
    <n v="3"/>
    <x v="7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7"/>
  </r>
  <r>
    <n v="-1"/>
    <n v="1"/>
    <s v="0001 -Florida Power &amp; Light Company"/>
    <n v="0"/>
    <n v="3"/>
    <x v="7"/>
    <n v="2008"/>
    <n v="239"/>
    <n v="2014"/>
    <s v="V2008 Bonus - 50%"/>
    <n v="-1"/>
    <s v="Total Tax Classes"/>
    <s v="Total Tax Classes"/>
    <n v="33995482.609999999"/>
    <n v="0"/>
    <n v="0"/>
    <n v="33995482.609999999"/>
    <n v="2657192.2000000002"/>
    <n v="18461210.309999999"/>
    <n v="0"/>
    <n v="0"/>
    <n v="33995482.609999999"/>
    <n v="21118402.510000002"/>
    <n v="0"/>
    <n v="0"/>
    <n v="0"/>
    <n v="0"/>
    <x v="7"/>
  </r>
  <r>
    <n v="-1"/>
    <n v="1"/>
    <s v="0001 -Florida Power &amp; Light Company"/>
    <n v="0"/>
    <n v="3"/>
    <x v="7"/>
    <n v="2008"/>
    <n v="164"/>
    <n v="2014"/>
    <s v="V2008 Q1"/>
    <n v="-1"/>
    <s v="Total Tax Classes"/>
    <s v="Total Tax Classes"/>
    <n v="316864729.44999999"/>
    <n v="0"/>
    <n v="0"/>
    <n v="317305831.05000001"/>
    <n v="17660543.719999999"/>
    <n v="145557810.86000001"/>
    <n v="-4715175.76"/>
    <n v="972577.41"/>
    <n v="317746932.63"/>
    <n v="162771626.75999999"/>
    <n v="537102.04"/>
    <n v="0"/>
    <n v="972577.41"/>
    <n v="0"/>
    <x v="7"/>
  </r>
  <r>
    <n v="-1"/>
    <n v="1"/>
    <s v="0001 -Florida Power &amp; Light Company"/>
    <n v="0"/>
    <n v="3"/>
    <x v="7"/>
    <n v="2008"/>
    <n v="168"/>
    <n v="2014"/>
    <s v="V2008 Q1 - 50% Bonus"/>
    <n v="-1"/>
    <s v="Total Tax Classes"/>
    <s v="Total Tax Classes"/>
    <n v="26045269.120000001"/>
    <n v="0"/>
    <n v="0"/>
    <n v="26149387.18"/>
    <n v="1432068.06"/>
    <n v="13704052.810000001"/>
    <n v="-679999.85"/>
    <n v="50651.31"/>
    <n v="26253505.25"/>
    <n v="15021840.630000001"/>
    <n v="-43304.58"/>
    <n v="0"/>
    <n v="50651.31"/>
    <n v="0"/>
    <x v="7"/>
  </r>
  <r>
    <n v="-1"/>
    <n v="1"/>
    <s v="0001 -Florida Power &amp; Light Company"/>
    <n v="0"/>
    <n v="3"/>
    <x v="7"/>
    <n v="2008"/>
    <n v="165"/>
    <n v="2014"/>
    <s v="V2008 Q2"/>
    <n v="-1"/>
    <s v="Total Tax Classes"/>
    <s v="Total Tax Classes"/>
    <n v="195831254.16999999"/>
    <n v="0"/>
    <n v="0"/>
    <n v="196498569.65000001"/>
    <n v="10946981.800000001"/>
    <n v="83450562.909999996"/>
    <n v="-9949547.4499999993"/>
    <n v="2137142.91"/>
    <n v="197165885.13"/>
    <n v="93844171.659999996"/>
    <n v="1355884.98"/>
    <n v="0"/>
    <n v="2137142.91"/>
    <n v="0"/>
    <x v="7"/>
  </r>
  <r>
    <n v="-1"/>
    <n v="1"/>
    <s v="0001 -Florida Power &amp; Light Company"/>
    <n v="0"/>
    <n v="3"/>
    <x v="7"/>
    <n v="2008"/>
    <n v="169"/>
    <n v="2014"/>
    <s v="V2008 Q2 - 50% Bonus"/>
    <n v="-1"/>
    <s v="Total Tax Classes"/>
    <s v="Total Tax Classes"/>
    <n v="86916313.849999994"/>
    <n v="0"/>
    <n v="0"/>
    <n v="87252785.849999994"/>
    <n v="4637709.93"/>
    <n v="38196822.289999999"/>
    <n v="-2423994.0299999998"/>
    <n v="266959.71999999997"/>
    <n v="87589257.870000005"/>
    <n v="42522578.539999999"/>
    <n v="-94030.63"/>
    <n v="0"/>
    <n v="266959.71999999997"/>
    <n v="0"/>
    <x v="7"/>
  </r>
  <r>
    <n v="-1"/>
    <n v="1"/>
    <s v="0001 -Florida Power &amp; Light Company"/>
    <n v="0"/>
    <n v="3"/>
    <x v="7"/>
    <n v="2008"/>
    <n v="166"/>
    <n v="2014"/>
    <s v="V2008 Q3"/>
    <n v="-1"/>
    <s v="Total Tax Classes"/>
    <s v="Total Tax Classes"/>
    <n v="125435624.33"/>
    <n v="0"/>
    <n v="0"/>
    <n v="125445213.31999999"/>
    <n v="6964678.4199999999"/>
    <n v="51910755.130000003"/>
    <n v="-2842715.81"/>
    <n v="841858.42"/>
    <n v="125454802.27"/>
    <n v="58857796.219999999"/>
    <n v="840317.81"/>
    <n v="0"/>
    <n v="841858.42"/>
    <n v="0"/>
    <x v="7"/>
  </r>
  <r>
    <n v="-1"/>
    <n v="1"/>
    <s v="0001 -Florida Power &amp; Light Company"/>
    <n v="0"/>
    <n v="3"/>
    <x v="7"/>
    <n v="2008"/>
    <n v="170"/>
    <n v="2014"/>
    <s v="V2008 Q3 - 50% Bonus"/>
    <n v="-1"/>
    <s v="Total Tax Classes"/>
    <s v="Total Tax Classes"/>
    <n v="73322794.120000005"/>
    <n v="0"/>
    <n v="0"/>
    <n v="73303011.950000003"/>
    <n v="4024088.75"/>
    <n v="32226945.800000001"/>
    <n v="-1210504.18"/>
    <n v="216842.69"/>
    <n v="73283229.810000002"/>
    <n v="36259298.990000002"/>
    <n v="248142.55"/>
    <n v="0"/>
    <n v="216842.69"/>
    <n v="0"/>
    <x v="7"/>
  </r>
  <r>
    <n v="-1"/>
    <n v="1"/>
    <s v="0001 -Florida Power &amp; Light Company"/>
    <n v="0"/>
    <n v="3"/>
    <x v="7"/>
    <n v="2008"/>
    <n v="167"/>
    <n v="2014"/>
    <s v="V2008 Q4"/>
    <n v="-1"/>
    <s v="Total Tax Classes"/>
    <s v="Total Tax Classes"/>
    <n v="95752097.090000004"/>
    <n v="0"/>
    <n v="0"/>
    <n v="96320464.829999998"/>
    <n v="5060998.6500000004"/>
    <n v="41406708.57"/>
    <n v="2964293.49"/>
    <n v="1035492.46"/>
    <n v="96888832.579999998"/>
    <n v="46005017.780000001"/>
    <n v="361446.43"/>
    <n v="0"/>
    <n v="1035492.46"/>
    <n v="0"/>
    <x v="7"/>
  </r>
  <r>
    <n v="-1"/>
    <n v="1"/>
    <s v="0001 -Florida Power &amp; Light Company"/>
    <n v="0"/>
    <n v="3"/>
    <x v="7"/>
    <n v="2008"/>
    <n v="171"/>
    <n v="2014"/>
    <s v="V2008 Q4 - 50% Bonus"/>
    <n v="-1"/>
    <s v="Total Tax Classes"/>
    <s v="Total Tax Classes"/>
    <n v="96412094.299999997"/>
    <n v="0"/>
    <n v="0"/>
    <n v="96954262.719999999"/>
    <n v="6357993.7800000003"/>
    <n v="47553156"/>
    <n v="-1347715.23"/>
    <n v="471608.79"/>
    <n v="97496431.150000006"/>
    <n v="53512906.549999997"/>
    <n v="-214484.84"/>
    <n v="0"/>
    <n v="471608.79"/>
    <n v="0"/>
    <x v="7"/>
  </r>
  <r>
    <n v="-1"/>
    <n v="1"/>
    <s v="0001 -Florida Power &amp; Light Company"/>
    <n v="0"/>
    <n v="3"/>
    <x v="7"/>
    <n v="2009"/>
    <n v="90"/>
    <n v="2014"/>
    <s v="V2009"/>
    <n v="-1"/>
    <s v="Total Tax Classes"/>
    <s v="Total Tax Classes"/>
    <n v="4826602"/>
    <n v="4826602"/>
    <n v="0"/>
    <n v="4583872"/>
    <n v="460750.27"/>
    <n v="0"/>
    <n v="4826602"/>
    <n v="0"/>
    <n v="0"/>
    <n v="703480.27"/>
    <n v="0"/>
    <n v="0"/>
    <n v="0"/>
    <n v="0"/>
    <x v="7"/>
  </r>
  <r>
    <n v="-1"/>
    <n v="1"/>
    <s v="0001 -Florida Power &amp; Light Company"/>
    <n v="0"/>
    <n v="3"/>
    <x v="7"/>
    <n v="2009"/>
    <n v="185"/>
    <n v="2014"/>
    <s v="V2009 Q1"/>
    <n v="-1"/>
    <s v="Total Tax Classes"/>
    <s v="Total Tax Classes"/>
    <n v="45839368.259999998"/>
    <n v="0"/>
    <n v="0"/>
    <n v="46083477.189999998"/>
    <n v="2466487.54"/>
    <n v="25031870.289999999"/>
    <n v="-5712008.0199999996"/>
    <n v="223614.76"/>
    <n v="46327586.090000004"/>
    <n v="27320567.460000001"/>
    <n v="-86812.71"/>
    <n v="0"/>
    <n v="223614.76"/>
    <n v="0"/>
    <x v="7"/>
  </r>
  <r>
    <n v="-1"/>
    <n v="1"/>
    <s v="0001 -Florida Power &amp; Light Company"/>
    <n v="0"/>
    <n v="3"/>
    <x v="7"/>
    <n v="2009"/>
    <n v="189"/>
    <n v="2014"/>
    <s v="V2009 Q1 - 50% Bonus"/>
    <n v="-1"/>
    <s v="Total Tax Classes"/>
    <s v="Total Tax Classes"/>
    <n v="134947388.88"/>
    <n v="0"/>
    <n v="0"/>
    <n v="135832477.16999999"/>
    <n v="7622756.0300000003"/>
    <n v="53768399.380000003"/>
    <n v="-5748438.71"/>
    <n v="829604.74"/>
    <n v="136717565.47999999"/>
    <n v="60735328.659999996"/>
    <n v="-284745.12"/>
    <n v="0"/>
    <n v="829604.74"/>
    <n v="0"/>
    <x v="7"/>
  </r>
  <r>
    <n v="-1"/>
    <n v="1"/>
    <s v="0001 -Florida Power &amp; Light Company"/>
    <n v="0"/>
    <n v="3"/>
    <x v="7"/>
    <n v="2009"/>
    <n v="186"/>
    <n v="2014"/>
    <s v="V2009 Q2"/>
    <n v="-1"/>
    <s v="Total Tax Classes"/>
    <s v="Total Tax Classes"/>
    <n v="51844918.039999999"/>
    <n v="0"/>
    <n v="0"/>
    <n v="51987160.210000001"/>
    <n v="2997160.63"/>
    <n v="20973785.960000001"/>
    <n v="-2142700.8199999998"/>
    <n v="15852.56"/>
    <n v="52129402.409999996"/>
    <n v="23873035.66"/>
    <n v="-170720.87"/>
    <n v="0"/>
    <n v="15852.56"/>
    <n v="0"/>
    <x v="7"/>
  </r>
  <r>
    <n v="-1"/>
    <n v="1"/>
    <s v="0001 -Florida Power &amp; Light Company"/>
    <n v="0"/>
    <n v="3"/>
    <x v="7"/>
    <n v="2009"/>
    <n v="190"/>
    <n v="2014"/>
    <s v="V2009 Q2 - 50% Bonus"/>
    <n v="-1"/>
    <s v="Total Tax Classes"/>
    <s v="Total Tax Classes"/>
    <n v="175721674.91999999"/>
    <n v="0"/>
    <n v="0"/>
    <n v="232706443.77000001"/>
    <n v="14056645.050000001"/>
    <n v="172848839.97999999"/>
    <n v="-118883950.66"/>
    <n v="447698.4"/>
    <n v="289691212.64999998"/>
    <n v="77436276.269999996"/>
    <n v="-4052630.58"/>
    <n v="0"/>
    <n v="447698.4"/>
    <n v="0"/>
    <x v="7"/>
  </r>
  <r>
    <n v="-1"/>
    <n v="1"/>
    <s v="0001 -Florida Power &amp; Light Company"/>
    <n v="0"/>
    <n v="3"/>
    <x v="7"/>
    <n v="2009"/>
    <n v="187"/>
    <n v="2014"/>
    <s v="V2009 Q3"/>
    <n v="-1"/>
    <s v="Total Tax Classes"/>
    <s v="Total Tax Classes"/>
    <n v="264094545.28999999"/>
    <n v="0"/>
    <n v="0"/>
    <n v="264149749.78999999"/>
    <n v="14897896.73"/>
    <n v="82087266.349999994"/>
    <n v="-11588699.51"/>
    <n v="1531588.04"/>
    <n v="264204954.28999999"/>
    <n v="96940690.560000002"/>
    <n v="1465651.56"/>
    <n v="0"/>
    <n v="1531588.04"/>
    <n v="0"/>
    <x v="7"/>
  </r>
  <r>
    <n v="-1"/>
    <n v="1"/>
    <s v="0001 -Florida Power &amp; Light Company"/>
    <n v="0"/>
    <n v="3"/>
    <x v="7"/>
    <n v="2009"/>
    <n v="191"/>
    <n v="2014"/>
    <s v="V2009 Q3 - 50% Bonus"/>
    <n v="-1"/>
    <s v="Total Tax Classes"/>
    <s v="Total Tax Classes"/>
    <n v="495714176.30000001"/>
    <n v="0"/>
    <n v="0"/>
    <n v="501033649.25"/>
    <n v="28509654.440000001"/>
    <n v="162275661.21000001"/>
    <n v="-27070918.27"/>
    <n v="4037827.02"/>
    <n v="506353122.20999998"/>
    <n v="187172473.13999999"/>
    <n v="-2988276.35"/>
    <n v="0"/>
    <n v="4037827.02"/>
    <n v="0"/>
    <x v="7"/>
  </r>
  <r>
    <n v="-1"/>
    <n v="1"/>
    <s v="0001 -Florida Power &amp; Light Company"/>
    <n v="0"/>
    <n v="3"/>
    <x v="7"/>
    <n v="2009"/>
    <n v="188"/>
    <n v="2014"/>
    <s v="V2009 Q4"/>
    <n v="-1"/>
    <s v="Total Tax Classes"/>
    <s v="Total Tax Classes"/>
    <n v="468630987.75"/>
    <n v="0"/>
    <n v="0"/>
    <n v="480113626.67000002"/>
    <n v="26920663.149999999"/>
    <n v="140602203.5"/>
    <n v="-23496748.670000002"/>
    <n v="4479400.33"/>
    <n v="491596265.60000002"/>
    <n v="160564628.22"/>
    <n v="-11527639.1"/>
    <n v="0"/>
    <n v="4479400.33"/>
    <n v="0"/>
    <x v="7"/>
  </r>
  <r>
    <n v="-1"/>
    <n v="1"/>
    <s v="0001 -Florida Power &amp; Light Company"/>
    <n v="0"/>
    <n v="3"/>
    <x v="7"/>
    <n v="2009"/>
    <n v="192"/>
    <n v="2014"/>
    <s v="V2009 Q4 - 50% Bonus"/>
    <n v="-1"/>
    <s v="Total Tax Classes"/>
    <s v="Total Tax Classes"/>
    <n v="379259992.29000002"/>
    <n v="0"/>
    <n v="0"/>
    <n v="405710393.45999998"/>
    <n v="37510906.890000001"/>
    <n v="239523529.81999999"/>
    <n v="-61787868.530000001"/>
    <n v="2463227.71"/>
    <n v="432160794.62"/>
    <n v="231983408.78999999"/>
    <n v="-5386546.71"/>
    <n v="0"/>
    <n v="2463227.71"/>
    <n v="0"/>
    <x v="7"/>
  </r>
  <r>
    <n v="-1"/>
    <n v="1"/>
    <s v="0001 -Florida Power &amp; Light Company"/>
    <n v="0"/>
    <n v="3"/>
    <x v="7"/>
    <n v="2010"/>
    <n v="124"/>
    <n v="2014"/>
    <s v="V2010"/>
    <n v="-1"/>
    <s v="Total Tax Classes"/>
    <s v="Total Tax Classes"/>
    <n v="13008992"/>
    <n v="13008992"/>
    <n v="0"/>
    <n v="12099747"/>
    <n v="868539.48"/>
    <n v="0"/>
    <n v="13008992"/>
    <n v="0"/>
    <n v="0"/>
    <n v="1777784.48"/>
    <n v="0"/>
    <n v="0"/>
    <n v="0"/>
    <n v="0"/>
    <x v="7"/>
  </r>
  <r>
    <n v="-1"/>
    <n v="1"/>
    <s v="0001 -Florida Power &amp; Light Company"/>
    <n v="0"/>
    <n v="3"/>
    <x v="7"/>
    <n v="2010"/>
    <n v="193"/>
    <n v="2014"/>
    <s v="V2010 Q1"/>
    <n v="-1"/>
    <s v="Total Tax Classes"/>
    <s v="Total Tax Classes"/>
    <n v="35173586.009999998"/>
    <n v="0"/>
    <n v="0"/>
    <n v="35184693.57"/>
    <n v="123377.15"/>
    <n v="31880236.059999999"/>
    <n v="-31683.65"/>
    <n v="3849.97"/>
    <n v="35195801.119999997"/>
    <n v="31998615.190000001"/>
    <n v="-13367.11"/>
    <n v="0"/>
    <n v="3849.97"/>
    <n v="0"/>
    <x v="7"/>
  </r>
  <r>
    <n v="-1"/>
    <n v="1"/>
    <s v="0001 -Florida Power &amp; Light Company"/>
    <n v="0"/>
    <n v="3"/>
    <x v="7"/>
    <n v="2010"/>
    <n v="215"/>
    <n v="2014"/>
    <s v="V2010 Q1 - 50% Bonus"/>
    <n v="-1"/>
    <s v="Total Tax Classes"/>
    <s v="Total Tax Classes"/>
    <n v="106147350.44"/>
    <n v="0"/>
    <n v="0"/>
    <n v="107202417.94"/>
    <n v="7231922.21"/>
    <n v="36577119.409999996"/>
    <n v="-2510386.4"/>
    <n v="1305868.43"/>
    <n v="108257485.45999999"/>
    <n v="43047429.439999998"/>
    <n v="-42654.41"/>
    <n v="0"/>
    <n v="1305868.43"/>
    <n v="0"/>
    <x v="7"/>
  </r>
  <r>
    <n v="-1"/>
    <n v="1"/>
    <s v="0001 -Florida Power &amp; Light Company"/>
    <n v="0"/>
    <n v="3"/>
    <x v="7"/>
    <n v="2010"/>
    <n v="194"/>
    <n v="2014"/>
    <s v="V2010 Q2"/>
    <n v="-1"/>
    <s v="Total Tax Classes"/>
    <s v="Total Tax Classes"/>
    <n v="20930849.23"/>
    <n v="0"/>
    <n v="0"/>
    <n v="21039006.170000002"/>
    <n v="1124336.06"/>
    <n v="5046709.93"/>
    <n v="-262907.27"/>
    <n v="106028.11"/>
    <n v="21147163.09"/>
    <n v="6095426.7000000002"/>
    <n v="-34666.49"/>
    <n v="0"/>
    <n v="106028.11"/>
    <n v="0"/>
    <x v="7"/>
  </r>
  <r>
    <n v="-1"/>
    <n v="1"/>
    <s v="0001 -Florida Power &amp; Light Company"/>
    <n v="0"/>
    <n v="3"/>
    <x v="7"/>
    <n v="2010"/>
    <n v="216"/>
    <n v="2014"/>
    <s v="V2010 Q2 - 50% Bonus"/>
    <n v="-1"/>
    <s v="Total Tax Classes"/>
    <s v="Total Tax Classes"/>
    <n v="388522487.06999999"/>
    <n v="0"/>
    <n v="0"/>
    <n v="406583257.75999999"/>
    <n v="37715548.270000003"/>
    <n v="178608127.24000001"/>
    <n v="-36678427.539999999"/>
    <n v="11349066.640000001"/>
    <n v="424644028.44"/>
    <n v="201588942.87"/>
    <n v="-10037742.09"/>
    <n v="0"/>
    <n v="11349066.640000001"/>
    <n v="0"/>
    <x v="7"/>
  </r>
  <r>
    <n v="-1"/>
    <n v="1"/>
    <s v="0001 -Florida Power &amp; Light Company"/>
    <n v="0"/>
    <n v="3"/>
    <x v="7"/>
    <n v="2010"/>
    <n v="195"/>
    <n v="2014"/>
    <s v="V2010 Q3"/>
    <n v="-1"/>
    <s v="Total Tax Classes"/>
    <s v="Total Tax Classes"/>
    <n v="10257400.960000001"/>
    <n v="0"/>
    <n v="0"/>
    <n v="10276378.050000001"/>
    <n v="567541.28"/>
    <n v="5027834.45"/>
    <n v="-384643.76"/>
    <n v="8496.3700000000008"/>
    <n v="10295355.15"/>
    <n v="5587271.7000000002"/>
    <n v="-21353.78"/>
    <n v="0"/>
    <n v="8496.3700000000008"/>
    <n v="0"/>
    <x v="7"/>
  </r>
  <r>
    <n v="-1"/>
    <n v="1"/>
    <s v="0001 -Florida Power &amp; Light Company"/>
    <n v="0"/>
    <n v="3"/>
    <x v="7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7"/>
    <n v="2014"/>
    <s v="V2010 Q3 - 50% Bonus"/>
    <n v="-1"/>
    <s v="Total Tax Classes"/>
    <s v="Total Tax Classes"/>
    <n v="121891367.64"/>
    <n v="0"/>
    <n v="0"/>
    <n v="127113312.59999999"/>
    <n v="10296869.949999999"/>
    <n v="45212939.18"/>
    <n v="-11221322.619999999"/>
    <n v="4175450.25"/>
    <n v="132335257.54000001"/>
    <n v="52749995.920000002"/>
    <n v="-3508626.43"/>
    <n v="0"/>
    <n v="4175450.25"/>
    <n v="0"/>
    <x v="7"/>
  </r>
  <r>
    <n v="-1"/>
    <n v="1"/>
    <s v="0001 -Florida Power &amp; Light Company"/>
    <n v="0"/>
    <n v="3"/>
    <x v="7"/>
    <n v="2010"/>
    <n v="196"/>
    <n v="2014"/>
    <s v="V2010 Q4"/>
    <n v="-1"/>
    <s v="Total Tax Classes"/>
    <s v="Total Tax Classes"/>
    <n v="37077519.939999998"/>
    <n v="0"/>
    <n v="0"/>
    <n v="37190023.060000002"/>
    <n v="1484200.97"/>
    <n v="5819818.0700000003"/>
    <n v="-410219.15"/>
    <n v="201908.03"/>
    <n v="37302526.200000003"/>
    <n v="7250084.0300000003"/>
    <n v="30836.77"/>
    <n v="0"/>
    <n v="201908.03"/>
    <n v="0"/>
    <x v="7"/>
  </r>
  <r>
    <n v="-1"/>
    <n v="1"/>
    <s v="0001 -Florida Power &amp; Light Company"/>
    <n v="0"/>
    <n v="3"/>
    <x v="7"/>
    <n v="2010"/>
    <n v="224"/>
    <n v="2014"/>
    <s v="V2010 Q4 - 100% Bonus"/>
    <n v="-1"/>
    <s v="Total Tax Classes"/>
    <s v="Total Tax Classes"/>
    <n v="110924771.19"/>
    <n v="0"/>
    <n v="0"/>
    <n v="114981428.04000001"/>
    <n v="13310974.289999999"/>
    <n v="56822505.060000002"/>
    <n v="-8316995.46"/>
    <n v="1645751.02"/>
    <n v="119038084.89"/>
    <n v="68121054.700000003"/>
    <n v="-4455138.04"/>
    <n v="0"/>
    <n v="1645751.02"/>
    <n v="0"/>
    <x v="7"/>
  </r>
  <r>
    <n v="-1"/>
    <n v="1"/>
    <s v="0001 -Florida Power &amp; Light Company"/>
    <n v="0"/>
    <n v="3"/>
    <x v="7"/>
    <n v="2010"/>
    <n v="218"/>
    <n v="2014"/>
    <s v="V2010 Q4 - 50% Bonus"/>
    <n v="-1"/>
    <s v="Total Tax Classes"/>
    <s v="Total Tax Classes"/>
    <n v="411144349.83999997"/>
    <n v="0"/>
    <n v="0"/>
    <n v="419982317.25999999"/>
    <n v="59843120.159999996"/>
    <n v="253363925.61000001"/>
    <n v="-18376558.370000001"/>
    <n v="3716073.51"/>
    <n v="428820284.64999998"/>
    <n v="308791274.75999999"/>
    <n v="-9544090.3000000007"/>
    <n v="0"/>
    <n v="3716073.51"/>
    <n v="0"/>
    <x v="7"/>
  </r>
  <r>
    <n v="-1"/>
    <n v="1"/>
    <s v="0001 -Florida Power &amp; Light Company"/>
    <n v="0"/>
    <n v="3"/>
    <x v="7"/>
    <n v="2011"/>
    <n v="125"/>
    <n v="2014"/>
    <s v="V2011"/>
    <n v="-1"/>
    <s v="Total Tax Classes"/>
    <s v="Total Tax Classes"/>
    <n v="354354638.97000003"/>
    <n v="17990687"/>
    <n v="0"/>
    <n v="305690199.75999999"/>
    <n v="24581751.010000002"/>
    <n v="82490519.560000002"/>
    <n v="13973988.140000001"/>
    <n v="656109.52"/>
    <n v="340088629.06"/>
    <n v="107898549.92"/>
    <n v="-1990180.92"/>
    <n v="0"/>
    <n v="656109.52"/>
    <n v="0"/>
    <x v="7"/>
  </r>
  <r>
    <n v="-1"/>
    <n v="1"/>
    <s v="0001 -Florida Power &amp; Light Company"/>
    <n v="0"/>
    <n v="3"/>
    <x v="7"/>
    <n v="2011"/>
    <n v="233"/>
    <n v="2014"/>
    <s v="V2011 - 100% Bonus"/>
    <n v="-1"/>
    <s v="Total Tax Classes"/>
    <s v="Total Tax Classes"/>
    <n v="1031052441.4"/>
    <n v="0"/>
    <n v="0"/>
    <n v="853979967.65999997"/>
    <n v="80412697.650000006"/>
    <n v="262097829.91"/>
    <n v="-43887253.060000002"/>
    <n v="7317487.3499999996"/>
    <n v="1068075376.62"/>
    <n v="334784082"/>
    <n v="-21979002.280000001"/>
    <n v="0"/>
    <n v="7317487.3499999996"/>
    <n v="0"/>
    <x v="7"/>
  </r>
  <r>
    <n v="-1"/>
    <n v="1"/>
    <s v="0001 -Florida Power &amp; Light Company"/>
    <n v="0"/>
    <n v="3"/>
    <x v="7"/>
    <n v="2011"/>
    <n v="234"/>
    <n v="2014"/>
    <s v="V2011 - 50% Bonus"/>
    <n v="-1"/>
    <s v="Total Tax Classes"/>
    <s v="Total Tax Classes"/>
    <n v="893673375.16999996"/>
    <n v="0"/>
    <n v="0"/>
    <n v="660171602.63999999"/>
    <n v="78735247.400000006"/>
    <n v="250167022"/>
    <n v="-35424761.109999999"/>
    <n v="5748508.46"/>
    <n v="921716276.75"/>
    <n v="322757348.60000002"/>
    <n v="-16149472.300000001"/>
    <n v="0"/>
    <n v="5748508.46"/>
    <n v="0"/>
    <x v="7"/>
  </r>
  <r>
    <n v="-1"/>
    <n v="1"/>
    <s v="0001 -Florida Power &amp; Light Company"/>
    <n v="0"/>
    <n v="3"/>
    <x v="7"/>
    <n v="2012"/>
    <n v="126"/>
    <n v="2014"/>
    <s v="V2012"/>
    <n v="-1"/>
    <s v="Total Tax Classes"/>
    <s v="Total Tax Classes"/>
    <n v="-25643271"/>
    <n v="-25643271"/>
    <n v="0"/>
    <n v="-27147787"/>
    <n v="-2020719.6"/>
    <n v="0"/>
    <n v="-25643271"/>
    <n v="0"/>
    <n v="0"/>
    <n v="-516203.6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-1"/>
    <s v="Total Tax Classes"/>
    <s v="Total Tax Classes"/>
    <n v="7520701.2699999996"/>
    <n v="0"/>
    <n v="0"/>
    <n v="7533081.9299999997"/>
    <n v="120363.89"/>
    <n v="220041.31"/>
    <n v="-24761.32"/>
    <n v="3593.33"/>
    <n v="7545462.5899999999"/>
    <n v="338860.85"/>
    <n v="-19623.66"/>
    <n v="0"/>
    <n v="3593.33"/>
    <n v="0"/>
    <x v="7"/>
  </r>
  <r>
    <n v="-1"/>
    <n v="1"/>
    <s v="0001 -Florida Power &amp; Light Company"/>
    <n v="0"/>
    <n v="3"/>
    <x v="7"/>
    <n v="2012"/>
    <n v="248"/>
    <n v="2014"/>
    <s v="V2012 Q1 - 50% Bonus"/>
    <n v="-1"/>
    <s v="Total Tax Classes"/>
    <s v="Total Tax Classes"/>
    <n v="211876303.37"/>
    <n v="0"/>
    <n v="0"/>
    <n v="214410405.30000001"/>
    <n v="25442693.57"/>
    <n v="65954235.18"/>
    <n v="-5163516.3899999997"/>
    <n v="1313533.73"/>
    <n v="216944507.21000001"/>
    <n v="90239218.099999994"/>
    <n v="-2596959.4900000002"/>
    <n v="0"/>
    <n v="1313533.73"/>
    <n v="0"/>
    <x v="7"/>
  </r>
  <r>
    <n v="-1"/>
    <n v="1"/>
    <s v="0001 -Florida Power &amp; Light Company"/>
    <n v="0"/>
    <n v="3"/>
    <x v="7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7"/>
  </r>
  <r>
    <n v="-1"/>
    <n v="1"/>
    <s v="0001 -Florida Power &amp; Light Company"/>
    <n v="0"/>
    <n v="3"/>
    <x v="7"/>
    <n v="2012"/>
    <n v="243"/>
    <n v="2014"/>
    <s v="V2012 Q2 - 100% Bonus"/>
    <n v="-1"/>
    <s v="Total Tax Classes"/>
    <s v="Total Tax Classes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7"/>
  </r>
  <r>
    <n v="-1"/>
    <n v="1"/>
    <s v="0001 -Florida Power &amp; Light Company"/>
    <n v="0"/>
    <n v="3"/>
    <x v="7"/>
    <n v="2012"/>
    <n v="249"/>
    <n v="2014"/>
    <s v="V2012 Q2 - 50% Bonus"/>
    <n v="-1"/>
    <s v="Total Tax Classes"/>
    <s v="Total Tax Classes"/>
    <n v="841336710.55999994"/>
    <n v="0"/>
    <n v="0"/>
    <n v="847431260.64999998"/>
    <n v="83168590.549999997"/>
    <n v="173494567.38"/>
    <n v="-12555259.939999999"/>
    <n v="3961259.31"/>
    <n v="853525810.73000002"/>
    <n v="254493544.12"/>
    <n v="-6058227.0199999996"/>
    <n v="0"/>
    <n v="3961259.31"/>
    <n v="0"/>
    <x v="7"/>
  </r>
  <r>
    <n v="-1"/>
    <n v="1"/>
    <s v="0001 -Florida Power &amp; Light Company"/>
    <n v="0"/>
    <n v="3"/>
    <x v="7"/>
    <n v="2012"/>
    <n v="244"/>
    <n v="2014"/>
    <s v="V2012 Q3"/>
    <n v="-1"/>
    <s v="Total Tax Classes"/>
    <s v="Total Tax Classes"/>
    <n v="118928531.90000001"/>
    <n v="0"/>
    <n v="0"/>
    <n v="118930839.8"/>
    <n v="8028552.4000000004"/>
    <n v="12041664.220000001"/>
    <n v="-4615.8"/>
    <n v="674.7"/>
    <n v="118933147.7"/>
    <n v="20069989.789999999"/>
    <n v="-3714.28"/>
    <n v="0"/>
    <n v="674.7"/>
    <n v="0"/>
    <x v="7"/>
  </r>
  <r>
    <n v="-1"/>
    <n v="1"/>
    <s v="0001 -Florida Power &amp; Light Company"/>
    <n v="0"/>
    <n v="3"/>
    <x v="7"/>
    <n v="2012"/>
    <n v="245"/>
    <n v="2014"/>
    <s v="V2012 Q3 - 100% Bonus"/>
    <n v="-1"/>
    <s v="Total Tax Classes"/>
    <s v="Total Tax Classes"/>
    <n v="361722032.67000002"/>
    <n v="0"/>
    <n v="0"/>
    <n v="363357468.10000002"/>
    <n v="31177353.289999999"/>
    <n v="48303272.990000002"/>
    <n v="-3270870.86"/>
    <n v="2038079.41"/>
    <n v="364992903.52999997"/>
    <n v="78908892.890000001"/>
    <n v="-661058.06000000006"/>
    <n v="0"/>
    <n v="2038079.41"/>
    <n v="0"/>
    <x v="7"/>
  </r>
  <r>
    <n v="-1"/>
    <n v="1"/>
    <s v="0001 -Florida Power &amp; Light Company"/>
    <n v="0"/>
    <n v="3"/>
    <x v="7"/>
    <n v="2012"/>
    <n v="250"/>
    <n v="2014"/>
    <s v="V2012 Q3 - 50% Bonus"/>
    <n v="-1"/>
    <s v="Total Tax Classes"/>
    <s v="Total Tax Classes"/>
    <n v="1145542535.8199999"/>
    <n v="0"/>
    <n v="0"/>
    <n v="1149585420.48"/>
    <n v="112182117.91"/>
    <n v="188692327.33000001"/>
    <n v="-8179861.9100000001"/>
    <n v="4419063.17"/>
    <n v="1153628305.1099999"/>
    <n v="299389883.17000002"/>
    <n v="-2182144.06"/>
    <n v="0"/>
    <n v="4419063.17"/>
    <n v="0"/>
    <x v="7"/>
  </r>
  <r>
    <n v="-1"/>
    <n v="1"/>
    <s v="0001 -Florida Power &amp; Light Company"/>
    <n v="0"/>
    <n v="3"/>
    <x v="7"/>
    <n v="2012"/>
    <n v="246"/>
    <n v="2014"/>
    <s v="V2012 Q4"/>
    <n v="-1"/>
    <s v="Total Tax Classes"/>
    <s v="Total Tax Classes"/>
    <n v="38839581.159999996"/>
    <n v="0"/>
    <n v="0"/>
    <n v="38846324.770000003"/>
    <n v="2405066.5099999998"/>
    <n v="3654621.71"/>
    <n v="-13487.23"/>
    <n v="1971.52"/>
    <n v="38853068.390000001"/>
    <n v="6059151.5499999998"/>
    <n v="-10979.04"/>
    <n v="0"/>
    <n v="1971.52"/>
    <n v="0"/>
    <x v="7"/>
  </r>
  <r>
    <n v="-1"/>
    <n v="1"/>
    <s v="0001 -Florida Power &amp; Light Company"/>
    <n v="0"/>
    <n v="3"/>
    <x v="7"/>
    <n v="2012"/>
    <n v="247"/>
    <n v="2014"/>
    <s v="V2012 Q4 - 100% Bonus"/>
    <n v="-1"/>
    <s v="Total Tax Classes"/>
    <s v="Total Tax Classes"/>
    <n v="172113691.52000001"/>
    <n v="0"/>
    <n v="0"/>
    <n v="172882458"/>
    <n v="15362014.380000001"/>
    <n v="19313529.16"/>
    <n v="-1537532.95"/>
    <n v="1020197.48"/>
    <n v="173651224.47"/>
    <n v="34436171.189999998"/>
    <n v="-277963.12"/>
    <n v="0"/>
    <n v="1020197.48"/>
    <n v="0"/>
    <x v="7"/>
  </r>
  <r>
    <n v="-1"/>
    <n v="1"/>
    <s v="0001 -Florida Power &amp; Light Company"/>
    <n v="0"/>
    <n v="3"/>
    <x v="7"/>
    <n v="2012"/>
    <n v="251"/>
    <n v="2014"/>
    <s v="V2012 Q4 - 50% Bonus"/>
    <n v="-1"/>
    <s v="Total Tax Classes"/>
    <s v="Total Tax Classes"/>
    <n v="595310262.00999999"/>
    <n v="0"/>
    <n v="0"/>
    <n v="603920312.28999996"/>
    <n v="87070614.239999995"/>
    <n v="130507852.81"/>
    <n v="-17736387.09"/>
    <n v="3616983.68"/>
    <n v="612530362.57000005"/>
    <n v="212357321.46000001"/>
    <n v="-8381971.2999999998"/>
    <n v="0"/>
    <n v="3616983.68"/>
    <n v="0"/>
    <x v="7"/>
  </r>
  <r>
    <n v="-1"/>
    <n v="1"/>
    <s v="0001 -Florida Power &amp; Light Company"/>
    <n v="0"/>
    <n v="3"/>
    <x v="7"/>
    <n v="2013"/>
    <n v="127"/>
    <n v="2014"/>
    <s v="V2013"/>
    <n v="-1"/>
    <s v="Total Tax Classes"/>
    <s v="Total Tax Classes"/>
    <n v="164981090.56999999"/>
    <n v="-37877791"/>
    <n v="0"/>
    <n v="160424901.52000001"/>
    <n v="13766946.210000001"/>
    <n v="9258448.4100000001"/>
    <n v="-43126465.079999998"/>
    <n v="164854.44"/>
    <n v="208118422.41"/>
    <n v="22736564.539999999"/>
    <n v="-4560443.2699999996"/>
    <n v="0"/>
    <n v="164854.44"/>
    <n v="0"/>
    <x v="7"/>
  </r>
  <r>
    <n v="-1"/>
    <n v="1"/>
    <s v="0001 -Florida Power &amp; Light Company"/>
    <n v="0"/>
    <n v="3"/>
    <x v="7"/>
    <n v="2013"/>
    <n v="231"/>
    <n v="2014"/>
    <s v="V2013 - 50% Bonus"/>
    <n v="-1"/>
    <s v="Total Tax Classes"/>
    <s v="Total Tax Classes"/>
    <n v="2953314294.8099999"/>
    <n v="0"/>
    <n v="0"/>
    <n v="2813460804.77"/>
    <n v="321189570.83999997"/>
    <n v="174273848.72"/>
    <n v="-35017138.740000002"/>
    <n v="7483408.0099999998"/>
    <n v="2985868807.25"/>
    <n v="492785050.60000002"/>
    <n v="-22392735.489999998"/>
    <n v="0"/>
    <n v="7483408.0099999998"/>
    <n v="0"/>
    <x v="7"/>
  </r>
  <r>
    <n v="-1"/>
    <n v="1"/>
    <s v="0001 -Florida Power &amp; Light Company"/>
    <n v="0"/>
    <n v="3"/>
    <x v="7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7"/>
  </r>
  <r>
    <n v="-1"/>
    <n v="1"/>
    <s v="0001 -Florida Power &amp; Light Company"/>
    <n v="0"/>
    <n v="3"/>
    <x v="7"/>
    <n v="2014"/>
    <n v="128"/>
    <n v="2014"/>
    <s v="V2014"/>
    <n v="-1"/>
    <s v="Total Tax Classes"/>
    <s v="Total Tax Classes"/>
    <n v="37295217.479999997"/>
    <n v="37295217.479999997"/>
    <n v="0"/>
    <n v="37295217.479999997"/>
    <n v="604623.16"/>
    <n v="0"/>
    <n v="37295217.479999997"/>
    <n v="0"/>
    <n v="0"/>
    <n v="604623.16"/>
    <n v="0"/>
    <n v="0"/>
    <n v="0"/>
    <n v="0"/>
    <x v="7"/>
  </r>
  <r>
    <n v="-1"/>
    <n v="1"/>
    <s v="0001 -Florida Power &amp; Light Company"/>
    <n v="0"/>
    <n v="3"/>
    <x v="7"/>
    <n v="2014"/>
    <n v="363"/>
    <n v="2014"/>
    <s v="V2014 - 50% Bonus"/>
    <n v="-1"/>
    <s v="Total Tax Classes"/>
    <s v="Total Tax Classes"/>
    <n v="2600837292.1999998"/>
    <n v="2600837292.1999998"/>
    <n v="0"/>
    <n v="2600837292.1999998"/>
    <n v="140310141.91"/>
    <n v="0"/>
    <n v="2600837292.1999998"/>
    <n v="0"/>
    <n v="0"/>
    <n v="140310141.91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8"/>
    <n v="1969"/>
    <n v="1"/>
    <n v="2014"/>
    <s v="V1969"/>
    <n v="-1"/>
    <s v="Total Tax Classes"/>
    <s v="Total Tax Classes"/>
    <n v="343763122.31"/>
    <n v="0"/>
    <n v="0"/>
    <n v="343894640.41000003"/>
    <n v="2879183.71"/>
    <n v="331433302.93000001"/>
    <n v="-6822744.4100000001"/>
    <n v="562079.43000000005"/>
    <n v="343953330.70999998"/>
    <n v="334134168.10000002"/>
    <n v="550189.57999999996"/>
    <n v="0"/>
    <n v="562079.43000000005"/>
    <n v="0"/>
    <x v="8"/>
  </r>
  <r>
    <n v="-1"/>
    <n v="1"/>
    <s v="0001 -Florida Power &amp; Light Company"/>
    <n v="0"/>
    <n v="3"/>
    <x v="8"/>
    <n v="1970"/>
    <n v="2"/>
    <n v="2014"/>
    <s v="V1970"/>
    <n v="-1"/>
    <s v="Total Tax Classes"/>
    <s v="Total Tax Classes"/>
    <n v="61254369.859999999"/>
    <n v="0"/>
    <n v="0"/>
    <n v="61260463.32"/>
    <n v="25693.26"/>
    <n v="60560274.890000001"/>
    <n v="-1662873.55"/>
    <n v="90174.65"/>
    <n v="61266556.780000001"/>
    <n v="60575563.380000003"/>
    <n v="88392.5"/>
    <n v="0"/>
    <n v="90174.65"/>
    <n v="0"/>
    <x v="8"/>
  </r>
  <r>
    <n v="-1"/>
    <n v="1"/>
    <s v="0001 -Florida Power &amp; Light Company"/>
    <n v="0"/>
    <n v="3"/>
    <x v="8"/>
    <n v="1971"/>
    <n v="3"/>
    <n v="2014"/>
    <s v="V1971"/>
    <n v="-1"/>
    <s v="Total Tax Classes"/>
    <s v="Total Tax Classes"/>
    <n v="167195209.63999999"/>
    <n v="0"/>
    <n v="0"/>
    <n v="164992731.93000001"/>
    <n v="67627.53"/>
    <n v="166301023.97999999"/>
    <n v="-735283.31"/>
    <n v="7427.24"/>
    <n v="167195209.63999999"/>
    <n v="166369740.13"/>
    <n v="6338.62"/>
    <n v="0"/>
    <n v="7427.24"/>
    <n v="0"/>
    <x v="8"/>
  </r>
  <r>
    <n v="-1"/>
    <n v="1"/>
    <s v="0001 -Florida Power &amp; Light Company"/>
    <n v="0"/>
    <n v="3"/>
    <x v="8"/>
    <n v="1972"/>
    <n v="4"/>
    <n v="2014"/>
    <s v="V1972"/>
    <n v="-1"/>
    <s v="Total Tax Classes"/>
    <s v="Total Tax Classes"/>
    <n v="240872492.19"/>
    <n v="0"/>
    <n v="0"/>
    <n v="240754681.52000001"/>
    <n v="43693.25"/>
    <n v="239294927.43000001"/>
    <n v="-2403249.98"/>
    <n v="327484.82"/>
    <n v="240925469.94999999"/>
    <n v="239294770.91"/>
    <n v="318356.82"/>
    <n v="0"/>
    <n v="327484.82"/>
    <n v="0"/>
    <x v="8"/>
  </r>
  <r>
    <n v="-1"/>
    <n v="1"/>
    <s v="0001 -Florida Power &amp; Light Company"/>
    <n v="0"/>
    <n v="3"/>
    <x v="8"/>
    <n v="1973"/>
    <n v="5"/>
    <n v="2014"/>
    <s v="V1973"/>
    <n v="-1"/>
    <s v="Total Tax Classes"/>
    <s v="Total Tax Classes"/>
    <n v="258494393.25"/>
    <n v="0"/>
    <n v="0"/>
    <n v="258250598.44999999"/>
    <n v="26918.2"/>
    <n v="250115448.30000001"/>
    <n v="-1269181.4399999999"/>
    <n v="25368.41"/>
    <n v="258494393.25"/>
    <n v="250142538.05000001"/>
    <n v="25196.86"/>
    <n v="0"/>
    <n v="25368.41"/>
    <n v="0"/>
    <x v="8"/>
  </r>
  <r>
    <n v="-1"/>
    <n v="1"/>
    <s v="0001 -Florida Power &amp; Light Company"/>
    <n v="0"/>
    <n v="3"/>
    <x v="8"/>
    <n v="1974"/>
    <n v="6"/>
    <n v="2014"/>
    <s v="V1974"/>
    <n v="-1"/>
    <s v="Total Tax Classes"/>
    <s v="Total Tax Classes"/>
    <n v="236791190.59"/>
    <n v="0"/>
    <n v="0"/>
    <n v="236632751.24000001"/>
    <n v="83507.7"/>
    <n v="234946693.11000001"/>
    <n v="-1288954.75"/>
    <n v="21236.43"/>
    <n v="236793227.19999999"/>
    <n v="235028569.11000001"/>
    <n v="20831.52"/>
    <n v="0"/>
    <n v="21236.43"/>
    <n v="0"/>
    <x v="8"/>
  </r>
  <r>
    <n v="-1"/>
    <n v="1"/>
    <s v="0001 -Florida Power &amp; Light Company"/>
    <n v="0"/>
    <n v="3"/>
    <x v="8"/>
    <n v="1975"/>
    <n v="7"/>
    <n v="2014"/>
    <s v="V1975"/>
    <n v="-1"/>
    <s v="Total Tax Classes"/>
    <s v="Total Tax Classes"/>
    <n v="146610847.66999999"/>
    <n v="0"/>
    <n v="0"/>
    <n v="145861760.38999999"/>
    <n v="586978.96"/>
    <n v="130617889.34999999"/>
    <n v="-1194616.93"/>
    <n v="117196.65"/>
    <n v="146610847.66999999"/>
    <n v="131205501.53"/>
    <n v="116563.43"/>
    <n v="0"/>
    <n v="117196.65"/>
    <n v="0"/>
    <x v="8"/>
  </r>
  <r>
    <n v="-1"/>
    <n v="1"/>
    <s v="0001 -Florida Power &amp; Light Company"/>
    <n v="0"/>
    <n v="3"/>
    <x v="8"/>
    <n v="1976"/>
    <n v="8"/>
    <n v="2014"/>
    <s v="V1976"/>
    <n v="-1"/>
    <s v="Total Tax Classes"/>
    <s v="Total Tax Classes"/>
    <n v="611405239.35000002"/>
    <n v="0"/>
    <n v="0"/>
    <n v="611116176.36000001"/>
    <n v="35384.33"/>
    <n v="605493286.15999997"/>
    <n v="-3453279.67"/>
    <n v="342322.4"/>
    <n v="611405239.35000002"/>
    <n v="605528861.90999997"/>
    <n v="342130.98"/>
    <n v="0"/>
    <n v="342322.4"/>
    <n v="0"/>
    <x v="8"/>
  </r>
  <r>
    <n v="-1"/>
    <n v="1"/>
    <s v="0001 -Florida Power &amp; Light Company"/>
    <n v="0"/>
    <n v="3"/>
    <x v="8"/>
    <n v="1977"/>
    <n v="10"/>
    <n v="2014"/>
    <s v="V1977"/>
    <n v="-1"/>
    <s v="Total Tax Classes"/>
    <s v="Total Tax Classes"/>
    <n v="276340520.56999999"/>
    <n v="0"/>
    <n v="0"/>
    <n v="276340524.20999998"/>
    <n v="12330.35"/>
    <n v="275899902.22000003"/>
    <n v="-44502778.719999999"/>
    <n v="9041107.1699999999"/>
    <n v="276340527.85000002"/>
    <n v="275912225.29000002"/>
    <n v="9041107.1699999999"/>
    <n v="0"/>
    <n v="9041107.1699999999"/>
    <n v="0"/>
    <x v="8"/>
  </r>
  <r>
    <n v="-1"/>
    <n v="1"/>
    <s v="0001 -Florida Power &amp; Light Company"/>
    <n v="0"/>
    <n v="3"/>
    <x v="8"/>
    <n v="1977"/>
    <n v="9"/>
    <n v="2014"/>
    <s v="V1977SV"/>
    <n v="-1"/>
    <s v="Total Tax Classes"/>
    <s v="Total Tax Classes"/>
    <n v="6074514.7199999997"/>
    <n v="0"/>
    <n v="0"/>
    <n v="6074514.7199999997"/>
    <n v="0"/>
    <n v="6074514.7199999997"/>
    <n v="0"/>
    <n v="0"/>
    <n v="6074514.7199999997"/>
    <n v="6074514.7199999997"/>
    <n v="0"/>
    <n v="0"/>
    <n v="0"/>
    <n v="0"/>
    <x v="8"/>
  </r>
  <r>
    <n v="-1"/>
    <n v="1"/>
    <s v="0001 -Florida Power &amp; Light Company"/>
    <n v="0"/>
    <n v="3"/>
    <x v="8"/>
    <n v="1978"/>
    <n v="12"/>
    <n v="2014"/>
    <s v="V1978"/>
    <n v="-1"/>
    <s v="Total Tax Classes"/>
    <s v="Total Tax Classes"/>
    <n v="165371100.81"/>
    <n v="0"/>
    <n v="0"/>
    <n v="165371797"/>
    <n v="22612.31"/>
    <n v="164212807.13999999"/>
    <n v="-1002756.38"/>
    <n v="42813.120000000003"/>
    <n v="165372493.19"/>
    <n v="164234231.13999999"/>
    <n v="42609.05"/>
    <n v="0"/>
    <n v="42813.120000000003"/>
    <n v="0"/>
    <x v="8"/>
  </r>
  <r>
    <n v="-1"/>
    <n v="1"/>
    <s v="0001 -Florida Power &amp; Light Company"/>
    <n v="0"/>
    <n v="3"/>
    <x v="8"/>
    <n v="1978"/>
    <n v="11"/>
    <n v="2014"/>
    <s v="V1978SV"/>
    <n v="-1"/>
    <s v="Total Tax Classes"/>
    <s v="Total Tax Classes"/>
    <n v="22618316.09"/>
    <n v="0"/>
    <n v="0"/>
    <n v="22618316.09"/>
    <n v="0"/>
    <n v="22618316.09"/>
    <n v="0"/>
    <n v="0"/>
    <n v="22618316.09"/>
    <n v="22618316.09"/>
    <n v="0"/>
    <n v="0"/>
    <n v="0"/>
    <n v="0"/>
    <x v="8"/>
  </r>
  <r>
    <n v="-1"/>
    <n v="1"/>
    <s v="0001 -Florida Power &amp; Light Company"/>
    <n v="0"/>
    <n v="3"/>
    <x v="8"/>
    <n v="1979"/>
    <n v="13"/>
    <n v="2014"/>
    <s v="V1979"/>
    <n v="-1"/>
    <s v="Total Tax Classes"/>
    <s v="Total Tax Classes"/>
    <n v="201084954.40000001"/>
    <n v="0"/>
    <n v="0"/>
    <n v="201086206.63999999"/>
    <n v="54746.65"/>
    <n v="188900299.78"/>
    <n v="-3239308.77"/>
    <n v="411388.68"/>
    <n v="201087458.87"/>
    <n v="188952918.13"/>
    <n v="411012.51"/>
    <n v="0"/>
    <n v="411388.68"/>
    <n v="0"/>
    <x v="8"/>
  </r>
  <r>
    <n v="-1"/>
    <n v="1"/>
    <s v="0001 -Florida Power &amp; Light Company"/>
    <n v="0"/>
    <n v="3"/>
    <x v="8"/>
    <n v="1980"/>
    <n v="14"/>
    <n v="2014"/>
    <s v="V1980"/>
    <n v="-1"/>
    <s v="Total Tax Classes"/>
    <s v="Total Tax Classes"/>
    <n v="636294967.83000004"/>
    <n v="0"/>
    <n v="0"/>
    <n v="636294967.83000004"/>
    <n v="28986.54"/>
    <n v="623967389.13999999"/>
    <n v="-8329561.04"/>
    <n v="1553838.05"/>
    <n v="636294967.83000004"/>
    <n v="623996375.67999995"/>
    <n v="1553838.05"/>
    <n v="0"/>
    <n v="1553838.05"/>
    <n v="0"/>
    <x v="8"/>
  </r>
  <r>
    <n v="-1"/>
    <n v="1"/>
    <s v="0001 -Florida Power &amp; Light Company"/>
    <n v="0"/>
    <n v="3"/>
    <x v="8"/>
    <n v="1981"/>
    <n v="15"/>
    <n v="2014"/>
    <s v="V1981"/>
    <n v="-1"/>
    <s v="Total Tax Classes"/>
    <s v="Total Tax Classes"/>
    <n v="312629810.57999998"/>
    <n v="0"/>
    <n v="0"/>
    <n v="296283303.85000002"/>
    <n v="21064.19"/>
    <n v="313450674.75"/>
    <n v="-2858748.81"/>
    <n v="406858.31"/>
    <n v="314721337.47000003"/>
    <n v="311508240.00999999"/>
    <n v="278830.34999999998"/>
    <n v="0"/>
    <n v="406858.31"/>
    <n v="0"/>
    <x v="8"/>
  </r>
  <r>
    <n v="-1"/>
    <n v="1"/>
    <s v="0001 -Florida Power &amp; Light Company"/>
    <n v="0"/>
    <n v="3"/>
    <x v="8"/>
    <n v="1982"/>
    <n v="16"/>
    <n v="2014"/>
    <s v="V1982"/>
    <n v="-1"/>
    <s v="Total Tax Classes"/>
    <s v="Total Tax Classes"/>
    <n v="297467772.95999998"/>
    <n v="0"/>
    <n v="0"/>
    <n v="184231184.19999999"/>
    <n v="379745.64"/>
    <n v="292733380.85000002"/>
    <n v="-6077818.5099999998"/>
    <n v="832567.86"/>
    <n v="299456619.72000003"/>
    <n v="291221567.19"/>
    <n v="735280.42"/>
    <n v="0"/>
    <n v="832567.86"/>
    <n v="0"/>
    <x v="8"/>
  </r>
  <r>
    <n v="-1"/>
    <n v="1"/>
    <s v="0001 -Florida Power &amp; Light Company"/>
    <n v="0"/>
    <n v="3"/>
    <x v="8"/>
    <n v="1983"/>
    <n v="17"/>
    <n v="2014"/>
    <s v="V1983"/>
    <n v="-1"/>
    <s v="Total Tax Classes"/>
    <s v="Total Tax Classes"/>
    <n v="1033316847.42"/>
    <n v="0"/>
    <n v="0"/>
    <n v="118400605.81999999"/>
    <n v="37937.85"/>
    <n v="1037299239.27"/>
    <n v="-6284353.4500000002"/>
    <n v="2524794.17"/>
    <n v="1038921235.2"/>
    <n v="1031797263.16"/>
    <n v="2460320.35"/>
    <n v="0"/>
    <n v="2524794.17"/>
    <n v="0"/>
    <x v="8"/>
  </r>
  <r>
    <n v="-1"/>
    <n v="1"/>
    <s v="0001 -Florida Power &amp; Light Company"/>
    <n v="0"/>
    <n v="3"/>
    <x v="8"/>
    <n v="1984"/>
    <n v="18"/>
    <n v="2014"/>
    <s v="V1984"/>
    <n v="-1"/>
    <s v="Total Tax Classes"/>
    <s v="Total Tax Classes"/>
    <n v="431104119.26999998"/>
    <n v="0"/>
    <n v="0"/>
    <n v="327156184.45999998"/>
    <n v="8538439.6899999995"/>
    <n v="410721685.69"/>
    <n v="-5586563.8300000001"/>
    <n v="1095890.02"/>
    <n v="433693889.20999998"/>
    <n v="416760756.67000002"/>
    <n v="1005488.8"/>
    <n v="0"/>
    <n v="1095890.02"/>
    <n v="0"/>
    <x v="8"/>
  </r>
  <r>
    <n v="-1"/>
    <n v="1"/>
    <s v="0001 -Florida Power &amp; Light Company"/>
    <n v="0"/>
    <n v="3"/>
    <x v="8"/>
    <n v="1985"/>
    <n v="19"/>
    <n v="2014"/>
    <s v="V1985"/>
    <n v="-1"/>
    <s v="Total Tax Classes"/>
    <s v="Total Tax Classes"/>
    <n v="254869620.78999999"/>
    <n v="0"/>
    <n v="0"/>
    <n v="190729020.47"/>
    <n v="4086195.25"/>
    <n v="241992093.56"/>
    <n v="-5318833.43"/>
    <n v="914488.24"/>
    <n v="258317284.81999999"/>
    <n v="242848468.66999999"/>
    <n v="696644.34"/>
    <n v="0"/>
    <n v="914488.24"/>
    <n v="0"/>
    <x v="8"/>
  </r>
  <r>
    <n v="-1"/>
    <n v="1"/>
    <s v="0001 -Florida Power &amp; Light Company"/>
    <n v="0"/>
    <n v="3"/>
    <x v="8"/>
    <n v="1986"/>
    <n v="20"/>
    <n v="2014"/>
    <s v="V1986"/>
    <n v="-1"/>
    <s v="Total Tax Classes"/>
    <s v="Total Tax Classes"/>
    <n v="452377291.88999999"/>
    <n v="0"/>
    <n v="0"/>
    <n v="356235518.18000001"/>
    <n v="8659752.5600000005"/>
    <n v="419774260.07999998"/>
    <n v="-4080095.74"/>
    <n v="308270.94"/>
    <n v="455445991.42000002"/>
    <n v="425676841.69"/>
    <n v="-3257.65"/>
    <n v="0"/>
    <n v="308270.94"/>
    <n v="0"/>
    <x v="8"/>
  </r>
  <r>
    <n v="-1"/>
    <n v="1"/>
    <s v="0001 -Florida Power &amp; Light Company"/>
    <n v="0"/>
    <n v="3"/>
    <x v="8"/>
    <n v="1987"/>
    <n v="22"/>
    <n v="2014"/>
    <s v="V1987"/>
    <n v="-1"/>
    <s v="Total Tax Classes"/>
    <s v="Total Tax Classes"/>
    <n v="222015712.27000001"/>
    <n v="0"/>
    <n v="0"/>
    <n v="203809061.63"/>
    <n v="5787565.1699999999"/>
    <n v="198782595.97"/>
    <n v="-4718127.6399999997"/>
    <n v="791642.78"/>
    <n v="224644044.56999999"/>
    <n v="202134126.08000001"/>
    <n v="599345.54"/>
    <n v="0"/>
    <n v="791642.78"/>
    <n v="0"/>
    <x v="8"/>
  </r>
  <r>
    <n v="-1"/>
    <n v="1"/>
    <s v="0001 -Florida Power &amp; Light Company"/>
    <n v="0"/>
    <n v="3"/>
    <x v="8"/>
    <n v="1987"/>
    <n v="21"/>
    <n v="2014"/>
    <s v="V1987A"/>
    <n v="-1"/>
    <s v="Total Tax Classes"/>
    <s v="Total Tax Classes"/>
    <n v="103984814.17"/>
    <n v="0"/>
    <n v="0"/>
    <n v="10921221.189999999"/>
    <n v="60146.559999999998"/>
    <n v="103921285.77"/>
    <n v="-863923.52"/>
    <n v="238482.95"/>
    <n v="104148089.40000001"/>
    <n v="103818299.05"/>
    <n v="238341"/>
    <n v="0"/>
    <n v="238482.95"/>
    <n v="0"/>
    <x v="8"/>
  </r>
  <r>
    <n v="-1"/>
    <n v="1"/>
    <s v="0001 -Florida Power &amp; Light Company"/>
    <n v="0"/>
    <n v="3"/>
    <x v="8"/>
    <n v="1988"/>
    <n v="24"/>
    <n v="2014"/>
    <s v="V1988"/>
    <n v="-1"/>
    <s v="Total Tax Classes"/>
    <s v="Total Tax Classes"/>
    <n v="259010480.59"/>
    <n v="0"/>
    <n v="0"/>
    <n v="247689370.65000001"/>
    <n v="7846111.8799999999"/>
    <n v="221235612.56"/>
    <n v="-4831964.74"/>
    <n v="369736.61"/>
    <n v="261856575.55000001"/>
    <n v="226596314.24000001"/>
    <n v="9051.85"/>
    <n v="0"/>
    <n v="369736.61"/>
    <n v="0"/>
    <x v="8"/>
  </r>
  <r>
    <n v="-1"/>
    <n v="1"/>
    <s v="0001 -Florida Power &amp; Light Company"/>
    <n v="0"/>
    <n v="3"/>
    <x v="8"/>
    <n v="1988"/>
    <n v="23"/>
    <n v="2014"/>
    <s v="V1988A"/>
    <n v="-1"/>
    <s v="Total Tax Classes"/>
    <s v="Total Tax Classes"/>
    <n v="115262604.15000001"/>
    <n v="0"/>
    <n v="0"/>
    <n v="83371135.5"/>
    <n v="2969839.21"/>
    <n v="110522382.63"/>
    <n v="-2002248.45"/>
    <n v="586745.51"/>
    <n v="117203838.73999999"/>
    <n v="111701841.41"/>
    <n v="435891.35"/>
    <n v="0"/>
    <n v="586745.51"/>
    <n v="0"/>
    <x v="8"/>
  </r>
  <r>
    <n v="-1"/>
    <n v="1"/>
    <s v="0001 -Florida Power &amp; Light Company"/>
    <n v="0"/>
    <n v="3"/>
    <x v="8"/>
    <n v="1989"/>
    <n v="26"/>
    <n v="2014"/>
    <s v="V1989"/>
    <n v="-1"/>
    <s v="Total Tax Classes"/>
    <s v="Total Tax Classes"/>
    <n v="307851639.94"/>
    <n v="0"/>
    <n v="0"/>
    <n v="287557497.60000002"/>
    <n v="8678784.2300000004"/>
    <n v="241311287.46000001"/>
    <n v="-4536832.0999999996"/>
    <n v="298974.63"/>
    <n v="310701917.69"/>
    <n v="247591125.62"/>
    <n v="-152357.04"/>
    <n v="0"/>
    <n v="298974.63"/>
    <n v="0"/>
    <x v="8"/>
  </r>
  <r>
    <n v="-1"/>
    <n v="1"/>
    <s v="0001 -Florida Power &amp; Light Company"/>
    <n v="0"/>
    <n v="3"/>
    <x v="8"/>
    <n v="1989"/>
    <n v="25"/>
    <n v="2014"/>
    <s v="V1989A"/>
    <n v="-1"/>
    <s v="Total Tax Classes"/>
    <s v="Total Tax Classes"/>
    <n v="37918164.390000001"/>
    <n v="0"/>
    <n v="0"/>
    <n v="0"/>
    <n v="0"/>
    <n v="37981792.68"/>
    <n v="-63628.29"/>
    <n v="46292.79"/>
    <n v="37981792.68"/>
    <n v="37918164.390000001"/>
    <n v="46292.79"/>
    <n v="0"/>
    <n v="46292.79"/>
    <n v="0"/>
    <x v="8"/>
  </r>
  <r>
    <n v="-1"/>
    <n v="1"/>
    <s v="0001 -Florida Power &amp; Light Company"/>
    <n v="0"/>
    <n v="3"/>
    <x v="8"/>
    <n v="1990"/>
    <n v="28"/>
    <n v="2014"/>
    <s v="V1990"/>
    <n v="-1"/>
    <s v="Total Tax Classes"/>
    <s v="Total Tax Classes"/>
    <n v="369912661.67000002"/>
    <n v="0"/>
    <n v="0"/>
    <n v="341398373.75"/>
    <n v="10475296.84"/>
    <n v="294707457.79000002"/>
    <n v="-6748618.7800000003"/>
    <n v="852596.54"/>
    <n v="374078883.11000001"/>
    <n v="301665655.81999999"/>
    <n v="203473.92000000001"/>
    <n v="0"/>
    <n v="852596.54"/>
    <n v="0"/>
    <x v="8"/>
  </r>
  <r>
    <n v="-1"/>
    <n v="1"/>
    <s v="0001 -Florida Power &amp; Light Company"/>
    <n v="0"/>
    <n v="3"/>
    <x v="8"/>
    <n v="1990"/>
    <n v="27"/>
    <n v="2014"/>
    <s v="V1990A"/>
    <n v="-1"/>
    <s v="Total Tax Classes"/>
    <s v="Total Tax Classes"/>
    <n v="2402970.21"/>
    <n v="0"/>
    <n v="0"/>
    <n v="1249904.94"/>
    <n v="44639.48"/>
    <n v="2237564.02"/>
    <n v="-45820.87"/>
    <n v="25327.29"/>
    <n v="2448791.08"/>
    <n v="2237407.3199999998"/>
    <n v="24302.6"/>
    <n v="0"/>
    <n v="25327.29"/>
    <n v="0"/>
    <x v="8"/>
  </r>
  <r>
    <n v="-1"/>
    <n v="1"/>
    <s v="0001 -Florida Power &amp; Light Company"/>
    <n v="0"/>
    <n v="3"/>
    <x v="8"/>
    <n v="1991"/>
    <n v="29"/>
    <n v="2014"/>
    <s v="V1991"/>
    <n v="-1"/>
    <s v="Total Tax Classes"/>
    <s v="Total Tax Classes"/>
    <n v="689062565.65999997"/>
    <n v="0"/>
    <n v="0"/>
    <n v="483078707.24000001"/>
    <n v="15100602.220000001"/>
    <n v="584240284.38999999"/>
    <n v="-7305212.96"/>
    <n v="669745.46"/>
    <n v="694694739.26999998"/>
    <n v="594789047.96000004"/>
    <n v="-410589.49"/>
    <n v="0"/>
    <n v="669745.46"/>
    <n v="0"/>
    <x v="8"/>
  </r>
  <r>
    <n v="-1"/>
    <n v="1"/>
    <s v="0001 -Florida Power &amp; Light Company"/>
    <n v="0"/>
    <n v="3"/>
    <x v="8"/>
    <n v="1992"/>
    <n v="30"/>
    <n v="2014"/>
    <s v="V1992"/>
    <n v="-1"/>
    <s v="Total Tax Classes"/>
    <s v="Total Tax Classes"/>
    <n v="334459376.82999998"/>
    <n v="0"/>
    <n v="0"/>
    <n v="317384602.25"/>
    <n v="10987510.199999999"/>
    <n v="227135833.97999999"/>
    <n v="-32726977.149999999"/>
    <n v="7282695.5999999996"/>
    <n v="338637828.69"/>
    <n v="235058689.52000001"/>
    <n v="6168898.3700000001"/>
    <n v="0"/>
    <n v="7282695.5999999996"/>
    <n v="0"/>
    <x v="8"/>
  </r>
  <r>
    <n v="-1"/>
    <n v="1"/>
    <s v="0001 -Florida Power &amp; Light Company"/>
    <n v="0"/>
    <n v="3"/>
    <x v="8"/>
    <n v="1993"/>
    <n v="31"/>
    <n v="2014"/>
    <s v="V1993"/>
    <n v="-1"/>
    <s v="Total Tax Classes"/>
    <s v="Total Tax Classes"/>
    <n v="1207812524.03"/>
    <n v="0"/>
    <n v="0"/>
    <n v="1197418637.3900001"/>
    <n v="39893369.960000001"/>
    <n v="867723376.94000006"/>
    <n v="-10463209.42"/>
    <n v="1606582.72"/>
    <n v="1211954609.73"/>
    <n v="904456794.20000005"/>
    <n v="624449.68999999994"/>
    <n v="0"/>
    <n v="1606582.72"/>
    <n v="0"/>
    <x v="8"/>
  </r>
  <r>
    <n v="-1"/>
    <n v="1"/>
    <s v="0001 -Florida Power &amp; Light Company"/>
    <n v="0"/>
    <n v="3"/>
    <x v="8"/>
    <n v="1994"/>
    <n v="32"/>
    <n v="2014"/>
    <s v="V1994"/>
    <n v="-1"/>
    <s v="Total Tax Classes"/>
    <s v="Total Tax Classes"/>
    <n v="647863866.25999999"/>
    <n v="0"/>
    <n v="0"/>
    <n v="216085687.19"/>
    <n v="18836495.760000002"/>
    <n v="460489264.70999998"/>
    <n v="-17878577.210000001"/>
    <n v="2110250.0099999998"/>
    <n v="652744126.92999995"/>
    <n v="475564871.25999999"/>
    <n v="990878.55"/>
    <n v="0"/>
    <n v="2110250.0099999998"/>
    <n v="0"/>
    <x v="8"/>
  </r>
  <r>
    <n v="-1"/>
    <n v="1"/>
    <s v="0001 -Florida Power &amp; Light Company"/>
    <n v="0"/>
    <n v="3"/>
    <x v="8"/>
    <n v="1995"/>
    <n v="33"/>
    <n v="2014"/>
    <s v="V1995"/>
    <n v="-1"/>
    <s v="Total Tax Classes"/>
    <s v="Total Tax Classes"/>
    <n v="396588395.98000002"/>
    <n v="0"/>
    <n v="0"/>
    <n v="143912571.94999999"/>
    <n v="11594153.140000001"/>
    <n v="274463743.60000002"/>
    <n v="-5715990.9100000001"/>
    <n v="638189.59"/>
    <n v="400148571.76999998"/>
    <n v="283721924.07999998"/>
    <n v="-586013.53"/>
    <n v="0"/>
    <n v="638189.59"/>
    <n v="0"/>
    <x v="8"/>
  </r>
  <r>
    <n v="-1"/>
    <n v="1"/>
    <s v="0001 -Florida Power &amp; Light Company"/>
    <n v="0"/>
    <n v="3"/>
    <x v="8"/>
    <n v="1996"/>
    <n v="34"/>
    <n v="2014"/>
    <s v="V1996"/>
    <n v="-1"/>
    <s v="Total Tax Classes"/>
    <s v="Total Tax Classes"/>
    <n v="341379881.86000001"/>
    <n v="0"/>
    <n v="0"/>
    <n v="141939573.18000001"/>
    <n v="10226978.5"/>
    <n v="214166709.55000001"/>
    <n v="-3817495.41"/>
    <n v="427269.53"/>
    <n v="344264240.43000001"/>
    <n v="222505136.44999999"/>
    <n v="-568537.42000000004"/>
    <n v="0"/>
    <n v="427269.53"/>
    <n v="0"/>
    <x v="8"/>
  </r>
  <r>
    <n v="-1"/>
    <n v="1"/>
    <s v="0001 -Florida Power &amp; Light Company"/>
    <n v="0"/>
    <n v="3"/>
    <x v="8"/>
    <n v="1997"/>
    <n v="35"/>
    <n v="2014"/>
    <s v="V1997"/>
    <n v="-1"/>
    <s v="Total Tax Classes"/>
    <s v="Total Tax Classes"/>
    <n v="313754304.14999998"/>
    <n v="0"/>
    <n v="0"/>
    <n v="145738782.19999999"/>
    <n v="10456387.41"/>
    <n v="201657225.63999999"/>
    <n v="-4768018.3099999996"/>
    <n v="201051.89"/>
    <n v="316461605.44"/>
    <n v="210409806.94"/>
    <n v="-802443.31"/>
    <n v="0"/>
    <n v="201051.89"/>
    <n v="0"/>
    <x v="8"/>
  </r>
  <r>
    <n v="-1"/>
    <n v="1"/>
    <s v="0001 -Florida Power &amp; Light Company"/>
    <n v="0"/>
    <n v="3"/>
    <x v="8"/>
    <n v="1998"/>
    <n v="59"/>
    <n v="2014"/>
    <s v="V1998"/>
    <n v="-1"/>
    <s v="Total Tax Classes"/>
    <s v="Total Tax Classes"/>
    <n v="327496116.25"/>
    <n v="0"/>
    <n v="0"/>
    <n v="160823569.97999999"/>
    <n v="9694828.7400000002"/>
    <n v="194261862.83000001"/>
    <n v="-4079826.85"/>
    <n v="299454.93"/>
    <n v="330645534.48000002"/>
    <n v="202083523.61000001"/>
    <n v="-976795.34"/>
    <n v="0"/>
    <n v="299454.93"/>
    <n v="0"/>
    <x v="8"/>
  </r>
  <r>
    <n v="-1"/>
    <n v="1"/>
    <s v="0001 -Florida Power &amp; Light Company"/>
    <n v="0"/>
    <n v="3"/>
    <x v="8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8"/>
  </r>
  <r>
    <n v="-1"/>
    <n v="1"/>
    <s v="0001 -Florida Power &amp; Light Company"/>
    <n v="0"/>
    <n v="3"/>
    <x v="8"/>
    <n v="1999"/>
    <n v="60"/>
    <n v="2014"/>
    <s v="V1999"/>
    <n v="-1"/>
    <s v="Total Tax Classes"/>
    <s v="Total Tax Classes"/>
    <n v="338031410.73000002"/>
    <n v="0"/>
    <n v="0"/>
    <n v="109964033.2"/>
    <n v="12278092.84"/>
    <n v="267491863.13"/>
    <n v="-11343089.65"/>
    <n v="1625414.72"/>
    <n v="342566159.72000003"/>
    <n v="276321396.33999997"/>
    <n v="539225.37"/>
    <n v="0"/>
    <n v="1625414.72"/>
    <n v="0"/>
    <x v="8"/>
  </r>
  <r>
    <n v="-1"/>
    <n v="1"/>
    <s v="0001 -Florida Power &amp; Light Company"/>
    <n v="0"/>
    <n v="3"/>
    <x v="8"/>
    <n v="2000"/>
    <n v="61"/>
    <n v="2014"/>
    <s v="V2000"/>
    <n v="-1"/>
    <s v="Total Tax Classes"/>
    <s v="Total Tax Classes"/>
    <n v="478358274.07999998"/>
    <n v="0"/>
    <n v="0"/>
    <n v="133591060.20999999"/>
    <n v="17655900.140000001"/>
    <n v="398920954.48000002"/>
    <n v="-7344065.7800000003"/>
    <n v="1020666.31"/>
    <n v="484493112.05000001"/>
    <n v="411136033.92000002"/>
    <n v="326649.07"/>
    <n v="0"/>
    <n v="1020666.31"/>
    <n v="0"/>
    <x v="8"/>
  </r>
  <r>
    <n v="-1"/>
    <n v="1"/>
    <s v="0001 -Florida Power &amp; Light Company"/>
    <n v="0"/>
    <n v="3"/>
    <x v="8"/>
    <n v="2001"/>
    <n v="62"/>
    <n v="2014"/>
    <s v="V2001"/>
    <n v="-1"/>
    <s v="Total Tax Classes"/>
    <s v="Total Tax Classes"/>
    <n v="585737917.54999995"/>
    <n v="0"/>
    <n v="0"/>
    <n v="210052872.94"/>
    <n v="24851592.98"/>
    <n v="452619085.70999998"/>
    <n v="-6168652.5099999998"/>
    <n v="686232.22"/>
    <n v="591245901.12"/>
    <n v="473399568.55000001"/>
    <n v="-750641.22"/>
    <n v="0"/>
    <n v="686232.22"/>
    <n v="0"/>
    <x v="8"/>
  </r>
  <r>
    <n v="-1"/>
    <n v="1"/>
    <s v="0001 -Florida Power &amp; Light Company"/>
    <n v="0"/>
    <n v="3"/>
    <x v="8"/>
    <n v="2001"/>
    <n v="69"/>
    <n v="2014"/>
    <s v="V2001 Bonus"/>
    <n v="-1"/>
    <s v="Total Tax Classes"/>
    <s v="Total Tax Classes"/>
    <n v="52848068.590000004"/>
    <n v="0"/>
    <n v="0"/>
    <n v="22803636.949999999"/>
    <n v="1947196.71"/>
    <n v="39691181.259999998"/>
    <n v="-692564"/>
    <n v="33787.65"/>
    <n v="53363752.200000003"/>
    <n v="41275119.030000001"/>
    <n v="-118637.05"/>
    <n v="0"/>
    <n v="33787.65"/>
    <n v="0"/>
    <x v="8"/>
  </r>
  <r>
    <n v="-1"/>
    <n v="1"/>
    <s v="0001 -Florida Power &amp; Light Company"/>
    <n v="0"/>
    <n v="3"/>
    <x v="8"/>
    <n v="2002"/>
    <n v="63"/>
    <n v="2014"/>
    <s v="V2002"/>
    <n v="-1"/>
    <s v="Total Tax Classes"/>
    <s v="Total Tax Classes"/>
    <n v="80010329.620000005"/>
    <n v="0"/>
    <n v="0"/>
    <n v="81120963.280000001"/>
    <n v="1739559.52"/>
    <n v="37713724.159999996"/>
    <n v="-108739.87"/>
    <n v="15422.28"/>
    <n v="80119069.489999995"/>
    <n v="39420740.170000002"/>
    <n v="-60774.1"/>
    <n v="0"/>
    <n v="15422.28"/>
    <n v="0"/>
    <x v="8"/>
  </r>
  <r>
    <n v="-1"/>
    <n v="1"/>
    <s v="0001 -Florida Power &amp; Light Company"/>
    <n v="0"/>
    <n v="3"/>
    <x v="8"/>
    <n v="2002"/>
    <n v="68"/>
    <n v="2014"/>
    <s v="V2002 Bonus"/>
    <n v="-1"/>
    <s v="Total Tax Classes"/>
    <s v="Total Tax Classes"/>
    <n v="25237740.739999998"/>
    <n v="0"/>
    <n v="0"/>
    <n v="25237740.739999998"/>
    <n v="1136954.82"/>
    <n v="15796072.890000001"/>
    <n v="0"/>
    <n v="0"/>
    <n v="25237740.739999998"/>
    <n v="16933027.710000001"/>
    <n v="0"/>
    <n v="0"/>
    <n v="0"/>
    <n v="0"/>
    <x v="8"/>
  </r>
  <r>
    <n v="-1"/>
    <n v="1"/>
    <s v="0001 -Florida Power &amp; Light Company"/>
    <n v="0"/>
    <n v="3"/>
    <x v="8"/>
    <n v="2002"/>
    <n v="80"/>
    <n v="2014"/>
    <s v="V2002 Bonus Q1"/>
    <n v="-1"/>
    <s v="Total Tax Classes"/>
    <s v="Total Tax Classes"/>
    <n v="99356488.079999998"/>
    <n v="0"/>
    <n v="0"/>
    <n v="99843682.519999996"/>
    <n v="4248261.99"/>
    <n v="68167364.549999997"/>
    <n v="-1174259.23"/>
    <n v="79110.42"/>
    <n v="100330876.95999999"/>
    <n v="71759941.079999998"/>
    <n v="-239593"/>
    <n v="0"/>
    <n v="79110.42"/>
    <n v="0"/>
    <x v="8"/>
  </r>
  <r>
    <n v="-1"/>
    <n v="1"/>
    <s v="0001 -Florida Power &amp; Light Company"/>
    <n v="0"/>
    <n v="3"/>
    <x v="8"/>
    <n v="2002"/>
    <n v="81"/>
    <n v="2014"/>
    <s v="V2002 Bonus Q2"/>
    <n v="-1"/>
    <s v="Total Tax Classes"/>
    <s v="Total Tax Classes"/>
    <n v="129980023.37"/>
    <n v="0"/>
    <n v="0"/>
    <n v="130642611.72"/>
    <n v="5522306.79"/>
    <n v="87828196.920000002"/>
    <n v="-1713213.03"/>
    <n v="118866.96"/>
    <n v="131305200.09"/>
    <n v="92433331.739999995"/>
    <n v="-289137.8"/>
    <n v="0"/>
    <n v="118866.96"/>
    <n v="0"/>
    <x v="8"/>
  </r>
  <r>
    <n v="-1"/>
    <n v="1"/>
    <s v="0001 -Florida Power &amp; Light Company"/>
    <n v="0"/>
    <n v="3"/>
    <x v="8"/>
    <n v="2002"/>
    <n v="82"/>
    <n v="2014"/>
    <s v="V2002 Bonus Q3"/>
    <n v="-1"/>
    <s v="Total Tax Classes"/>
    <s v="Total Tax Classes"/>
    <n v="117626892.75"/>
    <n v="0"/>
    <n v="0"/>
    <n v="118145763.45"/>
    <n v="4689430.63"/>
    <n v="79976315.150000006"/>
    <n v="-1417179.8"/>
    <n v="104929.65"/>
    <n v="118664634.13"/>
    <n v="83972765.430000007"/>
    <n v="-239831.36"/>
    <n v="0"/>
    <n v="104929.65"/>
    <n v="0"/>
    <x v="8"/>
  </r>
  <r>
    <n v="-1"/>
    <n v="1"/>
    <s v="0001 -Florida Power &amp; Light Company"/>
    <n v="0"/>
    <n v="3"/>
    <x v="8"/>
    <n v="2002"/>
    <n v="83"/>
    <n v="2014"/>
    <s v="V2002 Bonus Q4"/>
    <n v="-1"/>
    <s v="Total Tax Classes"/>
    <s v="Total Tax Classes"/>
    <n v="168296639.96000001"/>
    <n v="0"/>
    <n v="0"/>
    <n v="169030142.46000001"/>
    <n v="6350581.8499999996"/>
    <n v="116069589.58"/>
    <n v="-1940009.26"/>
    <n v="139067.06"/>
    <n v="169763644.99000001"/>
    <n v="121477560.34"/>
    <n v="-385326.91"/>
    <n v="0"/>
    <n v="139067.06"/>
    <n v="0"/>
    <x v="8"/>
  </r>
  <r>
    <n v="-1"/>
    <n v="1"/>
    <s v="0001 -Florida Power &amp; Light Company"/>
    <n v="0"/>
    <n v="3"/>
    <x v="8"/>
    <n v="2002"/>
    <n v="76"/>
    <n v="2014"/>
    <s v="V2002 Q1"/>
    <n v="-1"/>
    <s v="Total Tax Classes"/>
    <s v="Total Tax Classes"/>
    <n v="43463448.270000003"/>
    <n v="0"/>
    <n v="0"/>
    <n v="43703409.340000004"/>
    <n v="1747130.39"/>
    <n v="29336766.27"/>
    <n v="-701979.59"/>
    <n v="160736.85"/>
    <n v="43943370.43"/>
    <n v="30762501.73"/>
    <n v="2209.63"/>
    <n v="0"/>
    <n v="160736.85"/>
    <n v="0"/>
    <x v="8"/>
  </r>
  <r>
    <n v="-1"/>
    <n v="1"/>
    <s v="0001 -Florida Power &amp; Light Company"/>
    <n v="0"/>
    <n v="3"/>
    <x v="8"/>
    <n v="2002"/>
    <n v="77"/>
    <n v="2014"/>
    <s v="V2002 Q2"/>
    <n v="-1"/>
    <s v="Total Tax Classes"/>
    <s v="Total Tax Classes"/>
    <n v="413688721.22000003"/>
    <n v="0"/>
    <n v="0"/>
    <n v="413765777.56999999"/>
    <n v="18359225.260000002"/>
    <n v="262299522.71000001"/>
    <n v="-8260476.5300000003"/>
    <n v="35454.76"/>
    <n v="413842833.93000001"/>
    <n v="280555874.10000002"/>
    <n v="-15784.07"/>
    <n v="0"/>
    <n v="35454.76"/>
    <n v="0"/>
    <x v="8"/>
  </r>
  <r>
    <n v="-1"/>
    <n v="1"/>
    <s v="0001 -Florida Power &amp; Light Company"/>
    <n v="0"/>
    <n v="3"/>
    <x v="8"/>
    <n v="2002"/>
    <n v="78"/>
    <n v="2014"/>
    <s v="V2002 Q3"/>
    <n v="-1"/>
    <s v="Total Tax Classes"/>
    <s v="Total Tax Classes"/>
    <n v="8819556.7400000002"/>
    <n v="0"/>
    <n v="0"/>
    <n v="8855328.6400000006"/>
    <n v="26217.47"/>
    <n v="8379338.96"/>
    <n v="-75212.800000000003"/>
    <n v="18275.759999999998"/>
    <n v="8891100.5299999993"/>
    <n v="8360538.6100000003"/>
    <n v="-8250.2099999999991"/>
    <n v="0"/>
    <n v="18275.759999999998"/>
    <n v="0"/>
    <x v="8"/>
  </r>
  <r>
    <n v="-1"/>
    <n v="1"/>
    <s v="0001 -Florida Power &amp; Light Company"/>
    <n v="0"/>
    <n v="3"/>
    <x v="8"/>
    <n v="2002"/>
    <n v="79"/>
    <n v="2014"/>
    <s v="V2002 Q4"/>
    <n v="-1"/>
    <s v="Total Tax Classes"/>
    <s v="Total Tax Classes"/>
    <n v="18392565.039999999"/>
    <n v="0"/>
    <n v="0"/>
    <n v="18501748.93"/>
    <n v="892966.2"/>
    <n v="12620404.84"/>
    <n v="-285517.17"/>
    <n v="63455.77"/>
    <n v="18610932.809999999"/>
    <n v="13374857.039999999"/>
    <n v="-16398.009999999998"/>
    <n v="0"/>
    <n v="63455.77"/>
    <n v="0"/>
    <x v="8"/>
  </r>
  <r>
    <n v="-1"/>
    <n v="1"/>
    <s v="0001 -Florida Power &amp; Light Company"/>
    <n v="0"/>
    <n v="3"/>
    <x v="8"/>
    <n v="2003"/>
    <n v="64"/>
    <n v="2014"/>
    <s v="V2003"/>
    <n v="-1"/>
    <s v="Total Tax Classes"/>
    <s v="Total Tax Classes"/>
    <n v="269645030.31"/>
    <n v="0"/>
    <n v="0"/>
    <n v="132600943.72"/>
    <n v="11308009.060000001"/>
    <n v="154325484.43000001"/>
    <n v="-7335301.1799999997"/>
    <n v="394497.11"/>
    <n v="269996731.88"/>
    <n v="165446933.22"/>
    <n v="229355.79"/>
    <n v="0"/>
    <n v="394497.11"/>
    <n v="0"/>
    <x v="8"/>
  </r>
  <r>
    <n v="-1"/>
    <n v="1"/>
    <s v="0001 -Florida Power &amp; Light Company"/>
    <n v="0"/>
    <n v="3"/>
    <x v="8"/>
    <n v="2003"/>
    <n v="70"/>
    <n v="2014"/>
    <s v="V2003 Bonus-30%"/>
    <n v="-1"/>
    <s v="Total Tax Classes"/>
    <s v="Total Tax Classes"/>
    <n v="515757672.27999997"/>
    <n v="0"/>
    <n v="0"/>
    <n v="229751661.12"/>
    <n v="21105444.190000001"/>
    <n v="324491591.02999997"/>
    <n v="-9648781.8599999994"/>
    <n v="1667613.91"/>
    <n v="519276481.52999997"/>
    <n v="343434074.05000001"/>
    <n v="311765.84000000003"/>
    <n v="0"/>
    <n v="1667613.91"/>
    <n v="0"/>
    <x v="8"/>
  </r>
  <r>
    <n v="-1"/>
    <n v="1"/>
    <s v="0001 -Florida Power &amp; Light Company"/>
    <n v="0"/>
    <n v="3"/>
    <x v="8"/>
    <n v="2003"/>
    <n v="84"/>
    <n v="2014"/>
    <s v="V2003 Bonus-50%"/>
    <n v="-1"/>
    <s v="Total Tax Classes"/>
    <s v="Total Tax Classes"/>
    <n v="265081544.69999999"/>
    <n v="0"/>
    <n v="0"/>
    <n v="113278382.66"/>
    <n v="11513847.300000001"/>
    <n v="165737493.84"/>
    <n v="-4791907.51"/>
    <n v="690966.04"/>
    <n v="266757203.91999999"/>
    <n v="176155703.27000001"/>
    <n v="110944.69"/>
    <n v="0"/>
    <n v="690966.04"/>
    <n v="0"/>
    <x v="8"/>
  </r>
  <r>
    <n v="-1"/>
    <n v="1"/>
    <s v="0001 -Florida Power &amp; Light Company"/>
    <n v="0"/>
    <n v="3"/>
    <x v="8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8"/>
  </r>
  <r>
    <n v="-1"/>
    <n v="1"/>
    <s v="0001 -Florida Power &amp; Light Company"/>
    <n v="0"/>
    <n v="3"/>
    <x v="8"/>
    <n v="2004"/>
    <n v="71"/>
    <n v="2014"/>
    <s v="V2004 Bonus-30%"/>
    <n v="-1"/>
    <s v="Total Tax Classes"/>
    <s v="Total Tax Classes"/>
    <n v="4097512.63"/>
    <n v="0"/>
    <n v="0"/>
    <n v="4097512.63"/>
    <n v="199300.05"/>
    <n v="2341385.61"/>
    <n v="0"/>
    <n v="0"/>
    <n v="4097512.63"/>
    <n v="2540685.66"/>
    <n v="0"/>
    <n v="0"/>
    <n v="0"/>
    <n v="0"/>
    <x v="8"/>
  </r>
  <r>
    <n v="-1"/>
    <n v="1"/>
    <s v="0001 -Florida Power &amp; Light Company"/>
    <n v="0"/>
    <n v="3"/>
    <x v="8"/>
    <n v="2004"/>
    <n v="85"/>
    <n v="2014"/>
    <s v="V2004 Bonus-50%"/>
    <n v="-1"/>
    <s v="Total Tax Classes"/>
    <s v="Total Tax Classes"/>
    <n v="308430578.98000002"/>
    <n v="0"/>
    <n v="0"/>
    <n v="308430578.98000002"/>
    <n v="1594400.39"/>
    <n v="294381562.89999998"/>
    <n v="0"/>
    <n v="0"/>
    <n v="308430578.98000002"/>
    <n v="295975963.29000002"/>
    <n v="0"/>
    <n v="0"/>
    <n v="0"/>
    <n v="0"/>
    <x v="8"/>
  </r>
  <r>
    <n v="-1"/>
    <n v="1"/>
    <s v="0001 -Florida Power &amp; Light Company"/>
    <n v="0"/>
    <n v="3"/>
    <x v="8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8"/>
  </r>
  <r>
    <n v="-1"/>
    <n v="1"/>
    <s v="0001 -Florida Power &amp; Light Company"/>
    <n v="0"/>
    <n v="3"/>
    <x v="8"/>
    <n v="2004"/>
    <n v="96"/>
    <n v="2014"/>
    <s v="V2004 Q1 - 30% Bonus"/>
    <n v="-1"/>
    <s v="Total Tax Classes"/>
    <s v="Total Tax Classes"/>
    <n v="17937445.800000001"/>
    <n v="0"/>
    <n v="0"/>
    <n v="18037970.539999999"/>
    <n v="714908.41"/>
    <n v="10656694.890000001"/>
    <n v="-246892.93"/>
    <n v="18791.419999999998"/>
    <n v="18138495.27"/>
    <n v="11250741.460000001"/>
    <n v="-61396.2"/>
    <n v="0"/>
    <n v="18791.419999999998"/>
    <n v="0"/>
    <x v="8"/>
  </r>
  <r>
    <n v="-1"/>
    <n v="1"/>
    <s v="0001 -Florida Power &amp; Light Company"/>
    <n v="0"/>
    <n v="3"/>
    <x v="8"/>
    <n v="2004"/>
    <n v="100"/>
    <n v="2014"/>
    <s v="V2004 Q1 - 50% Bonus"/>
    <n v="-1"/>
    <s v="Total Tax Classes"/>
    <s v="Total Tax Classes"/>
    <n v="147260973.13"/>
    <n v="0"/>
    <n v="0"/>
    <n v="148287427.11000001"/>
    <n v="5782422.75"/>
    <n v="90859574.379999995"/>
    <n v="-3180005.74"/>
    <n v="419653.24"/>
    <n v="149313881.09"/>
    <n v="95090133.459999993"/>
    <n v="-81391.02"/>
    <n v="0"/>
    <n v="419653.24"/>
    <n v="0"/>
    <x v="8"/>
  </r>
  <r>
    <n v="-1"/>
    <n v="1"/>
    <s v="0001 -Florida Power &amp; Light Company"/>
    <n v="0"/>
    <n v="3"/>
    <x v="8"/>
    <n v="2004"/>
    <n v="93"/>
    <n v="2014"/>
    <s v="V2004 Q2"/>
    <n v="-1"/>
    <s v="Total Tax Classes"/>
    <s v="Total Tax Classes"/>
    <n v="10224799.130000001"/>
    <n v="0"/>
    <n v="0"/>
    <n v="10290308.65"/>
    <n v="457628.57"/>
    <n v="7918875.0199999996"/>
    <n v="-63961.35"/>
    <n v="79147.360000000001"/>
    <n v="10355818.15"/>
    <n v="8252565.4199999999"/>
    <n v="72066.509999999995"/>
    <n v="0"/>
    <n v="79147.360000000001"/>
    <n v="0"/>
    <x v="8"/>
  </r>
  <r>
    <n v="-1"/>
    <n v="1"/>
    <s v="0001 -Florida Power &amp; Light Company"/>
    <n v="0"/>
    <n v="3"/>
    <x v="8"/>
    <n v="2004"/>
    <n v="97"/>
    <n v="2014"/>
    <s v="V2004 Q2 - 30% Bonus"/>
    <n v="-1"/>
    <s v="Total Tax Classes"/>
    <s v="Total Tax Classes"/>
    <n v="15424198.630000001"/>
    <n v="0"/>
    <n v="0"/>
    <n v="15485371.57"/>
    <n v="774494.33"/>
    <n v="8866313.9600000009"/>
    <n v="-153883.99"/>
    <n v="16570.060000000001"/>
    <n v="15546544.51"/>
    <n v="9570735.2200000007"/>
    <n v="-35702.75"/>
    <n v="0"/>
    <n v="16570.060000000001"/>
    <n v="0"/>
    <x v="8"/>
  </r>
  <r>
    <n v="-1"/>
    <n v="1"/>
    <s v="0001 -Florida Power &amp; Light Company"/>
    <n v="0"/>
    <n v="3"/>
    <x v="8"/>
    <n v="2004"/>
    <n v="101"/>
    <n v="2014"/>
    <s v="V2004 Q2 - 50% Bonus"/>
    <n v="-1"/>
    <s v="Total Tax Classes"/>
    <s v="Total Tax Classes"/>
    <n v="153847336.88"/>
    <n v="0"/>
    <n v="0"/>
    <n v="154969996.96000001"/>
    <n v="5921808.3600000003"/>
    <n v="95831690.170000002"/>
    <n v="-3650817.76"/>
    <n v="336326.38"/>
    <n v="156092657.06999999"/>
    <n v="100181982.91"/>
    <n v="-337478.2"/>
    <n v="0"/>
    <n v="336326.38"/>
    <n v="0"/>
    <x v="8"/>
  </r>
  <r>
    <n v="-1"/>
    <n v="1"/>
    <s v="0001 -Florida Power &amp; Light Company"/>
    <n v="0"/>
    <n v="3"/>
    <x v="8"/>
    <n v="2004"/>
    <n v="94"/>
    <n v="2014"/>
    <s v="V2004 Q3"/>
    <n v="-1"/>
    <s v="Total Tax Classes"/>
    <s v="Total Tax Classes"/>
    <n v="3054566.35"/>
    <n v="0"/>
    <n v="0"/>
    <n v="3050985.21"/>
    <n v="247367.42"/>
    <n v="2631878.7999999998"/>
    <n v="113430.82"/>
    <n v="11988.46"/>
    <n v="3047404.07"/>
    <n v="2885788.13"/>
    <n v="12608.83"/>
    <n v="0"/>
    <n v="11988.46"/>
    <n v="0"/>
    <x v="8"/>
  </r>
  <r>
    <n v="-1"/>
    <n v="1"/>
    <s v="0001 -Florida Power &amp; Light Company"/>
    <n v="0"/>
    <n v="3"/>
    <x v="8"/>
    <n v="2004"/>
    <n v="98"/>
    <n v="2014"/>
    <s v="V2004 Q3 - 30% Bonus"/>
    <n v="-1"/>
    <s v="Total Tax Classes"/>
    <s v="Total Tax Classes"/>
    <n v="1873284.53"/>
    <n v="0"/>
    <n v="0"/>
    <n v="1921038.51"/>
    <n v="45039.24"/>
    <n v="1503228.24"/>
    <n v="-100821.66"/>
    <n v="8652.7099999999991"/>
    <n v="1968792.5"/>
    <n v="1457209.85"/>
    <n v="4202.37"/>
    <n v="0"/>
    <n v="8652.7099999999991"/>
    <n v="0"/>
    <x v="8"/>
  </r>
  <r>
    <n v="-1"/>
    <n v="1"/>
    <s v="0001 -Florida Power &amp; Light Company"/>
    <n v="0"/>
    <n v="3"/>
    <x v="8"/>
    <n v="2004"/>
    <n v="102"/>
    <n v="2014"/>
    <s v="V2004 Q3 - 50% Bonus"/>
    <n v="-1"/>
    <s v="Total Tax Classes"/>
    <s v="Total Tax Classes"/>
    <n v="112661145.23999999"/>
    <n v="0"/>
    <n v="0"/>
    <n v="113195192.91"/>
    <n v="4642232.2"/>
    <n v="64410428.189999998"/>
    <n v="-1731156"/>
    <n v="234543.52"/>
    <n v="113729240.56999999"/>
    <n v="68391828.200000003"/>
    <n v="-172719.6"/>
    <n v="0"/>
    <n v="234543.52"/>
    <n v="0"/>
    <x v="8"/>
  </r>
  <r>
    <n v="-1"/>
    <n v="1"/>
    <s v="0001 -Florida Power &amp; Light Company"/>
    <n v="0"/>
    <n v="3"/>
    <x v="8"/>
    <n v="2004"/>
    <n v="95"/>
    <n v="2014"/>
    <s v="V2004 Q4"/>
    <n v="-1"/>
    <s v="Total Tax Classes"/>
    <s v="Total Tax Classes"/>
    <n v="-33297610.289999999"/>
    <n v="0"/>
    <n v="0"/>
    <n v="-33243088.57"/>
    <n v="-1472476.24"/>
    <n v="-14403412.67"/>
    <n v="-143697.94"/>
    <n v="31306.92"/>
    <n v="-33188566.870000001"/>
    <n v="-15974396.109999999"/>
    <n v="20770.7"/>
    <n v="0"/>
    <n v="31306.92"/>
    <n v="0"/>
    <x v="8"/>
  </r>
  <r>
    <n v="-1"/>
    <n v="1"/>
    <s v="0001 -Florida Power &amp; Light Company"/>
    <n v="0"/>
    <n v="3"/>
    <x v="8"/>
    <n v="2004"/>
    <n v="99"/>
    <n v="2014"/>
    <s v="V2004 Q4 - 30% Bonus"/>
    <n v="-1"/>
    <s v="Total Tax Classes"/>
    <s v="Total Tax Classes"/>
    <n v="28582650.789999999"/>
    <n v="0"/>
    <n v="0"/>
    <n v="28639743.210000001"/>
    <n v="1545324.17"/>
    <n v="18093583.390000001"/>
    <n v="-130877.61"/>
    <n v="32454.91"/>
    <n v="28696835.609999999"/>
    <n v="19570608.809999999"/>
    <n v="-13431.15"/>
    <n v="0"/>
    <n v="32454.91"/>
    <n v="0"/>
    <x v="8"/>
  </r>
  <r>
    <n v="-1"/>
    <n v="1"/>
    <s v="0001 -Florida Power &amp; Light Company"/>
    <n v="0"/>
    <n v="3"/>
    <x v="8"/>
    <n v="2004"/>
    <n v="103"/>
    <n v="2014"/>
    <s v="V2004 Q4 - 50% Bonus"/>
    <n v="-1"/>
    <s v="Total Tax Classes"/>
    <s v="Total Tax Classes"/>
    <n v="282108625.88999999"/>
    <n v="0"/>
    <n v="0"/>
    <n v="283232319.92000002"/>
    <n v="12146758.220000001"/>
    <n v="163515841.87"/>
    <n v="-5833793.3700000001"/>
    <n v="709291.2"/>
    <n v="284356013.94999999"/>
    <n v="174241523.90000001"/>
    <n v="-117020.68"/>
    <n v="0"/>
    <n v="709291.2"/>
    <n v="0"/>
    <x v="8"/>
  </r>
  <r>
    <n v="-1"/>
    <n v="1"/>
    <s v="0001 -Florida Power &amp; Light Company"/>
    <n v="0"/>
    <n v="3"/>
    <x v="8"/>
    <n v="2005"/>
    <n v="66"/>
    <n v="2014"/>
    <s v="V2005"/>
    <n v="-1"/>
    <s v="Total Tax Classes"/>
    <s v="Total Tax Classes"/>
    <n v="1148016175.52"/>
    <n v="0"/>
    <n v="0"/>
    <n v="752279313.72000003"/>
    <n v="34753830.060000002"/>
    <n v="752940702.22000003"/>
    <n v="-12229410.369999999"/>
    <n v="1222041.8899999999"/>
    <n v="1157900335.6300001"/>
    <n v="781884921.19000006"/>
    <n v="-2852507.13"/>
    <n v="0"/>
    <n v="1222041.8899999999"/>
    <n v="0"/>
    <x v="8"/>
  </r>
  <r>
    <n v="-1"/>
    <n v="1"/>
    <s v="0001 -Florida Power &amp; Light Company"/>
    <n v="0"/>
    <n v="3"/>
    <x v="8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8"/>
  </r>
  <r>
    <n v="-1"/>
    <n v="1"/>
    <s v="0001 -Florida Power &amp; Light Company"/>
    <n v="0"/>
    <n v="3"/>
    <x v="8"/>
    <n v="2005"/>
    <n v="72"/>
    <n v="2014"/>
    <s v="V2005 Bonus-30%"/>
    <n v="-1"/>
    <s v="Total Tax Classes"/>
    <s v="Total Tax Classes"/>
    <n v="668762758.80999994"/>
    <n v="0"/>
    <n v="0"/>
    <n v="352413688.79000002"/>
    <n v="30012980.199999999"/>
    <n v="327246618.85000002"/>
    <n v="-11920542.279999999"/>
    <n v="2453893.7799999998"/>
    <n v="668807792.74000001"/>
    <n v="357235795.98000002"/>
    <n v="2432662.92"/>
    <n v="0"/>
    <n v="2453893.7799999998"/>
    <n v="0"/>
    <x v="8"/>
  </r>
  <r>
    <n v="-1"/>
    <n v="1"/>
    <s v="0001 -Florida Power &amp; Light Company"/>
    <n v="0"/>
    <n v="3"/>
    <x v="8"/>
    <n v="2005"/>
    <n v="86"/>
    <n v="2014"/>
    <s v="V2005 Bonus-50%"/>
    <n v="-1"/>
    <s v="Total Tax Classes"/>
    <s v="Total Tax Classes"/>
    <n v="74731416.719999999"/>
    <n v="0"/>
    <n v="0"/>
    <n v="34183653.399999999"/>
    <n v="4020322.67"/>
    <n v="44785447.969999999"/>
    <n v="-827075.77"/>
    <n v="424238.48"/>
    <n v="75540271.849999994"/>
    <n v="48316359.32"/>
    <n v="104794.68"/>
    <n v="0"/>
    <n v="424238.48"/>
    <n v="0"/>
    <x v="8"/>
  </r>
  <r>
    <n v="-1"/>
    <n v="1"/>
    <s v="0001 -Florida Power &amp; Light Company"/>
    <n v="0"/>
    <n v="3"/>
    <x v="8"/>
    <n v="2006"/>
    <n v="67"/>
    <n v="2014"/>
    <s v="V2006"/>
    <n v="-1"/>
    <s v="Total Tax Classes"/>
    <s v="Total Tax Classes"/>
    <n v="884677273.25999999"/>
    <n v="0"/>
    <n v="0"/>
    <n v="519645768.32999998"/>
    <n v="37837918.719999999"/>
    <n v="475159144.05000001"/>
    <n v="-12220388.289999999"/>
    <n v="3389117.67"/>
    <n v="892931217.08000004"/>
    <n v="508191746.76999998"/>
    <n v="-59510.2"/>
    <n v="0"/>
    <n v="3389117.67"/>
    <n v="0"/>
    <x v="8"/>
  </r>
  <r>
    <n v="-1"/>
    <n v="1"/>
    <s v="0001 -Florida Power &amp; Light Company"/>
    <n v="0"/>
    <n v="3"/>
    <x v="8"/>
    <n v="2007"/>
    <n v="74"/>
    <n v="2014"/>
    <s v="V2007"/>
    <n v="-1"/>
    <s v="Total Tax Classes"/>
    <s v="Total Tax Classes"/>
    <n v="1461413366.72"/>
    <n v="0"/>
    <n v="0"/>
    <n v="928563279.92999995"/>
    <n v="67886817.989999995"/>
    <n v="643032515.39999998"/>
    <n v="-45802588.060000002"/>
    <n v="5067251.59"/>
    <n v="1469355270.23"/>
    <n v="706918063.39999998"/>
    <n v="1126618"/>
    <n v="0"/>
    <n v="5067251.59"/>
    <n v="0"/>
    <x v="8"/>
  </r>
  <r>
    <n v="-1"/>
    <n v="1"/>
    <s v="0001 -Florida Power &amp; Light Company"/>
    <n v="0"/>
    <n v="3"/>
    <x v="8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8"/>
  </r>
  <r>
    <n v="-1"/>
    <n v="1"/>
    <s v="0001 -Florida Power &amp; Light Company"/>
    <n v="0"/>
    <n v="3"/>
    <x v="8"/>
    <n v="2008"/>
    <n v="239"/>
    <n v="2014"/>
    <s v="V2008 Bonus - 50%"/>
    <n v="-1"/>
    <s v="Total Tax Classes"/>
    <s v="Total Tax Classes"/>
    <n v="33995482.609999999"/>
    <n v="0"/>
    <n v="0"/>
    <n v="33995482.609999999"/>
    <n v="2657192.2000000002"/>
    <n v="18461210.309999999"/>
    <n v="0"/>
    <n v="0"/>
    <n v="33995482.609999999"/>
    <n v="21118402.510000002"/>
    <n v="0"/>
    <n v="0"/>
    <n v="0"/>
    <n v="0"/>
    <x v="8"/>
  </r>
  <r>
    <n v="-1"/>
    <n v="1"/>
    <s v="0001 -Florida Power &amp; Light Company"/>
    <n v="0"/>
    <n v="3"/>
    <x v="8"/>
    <n v="2008"/>
    <n v="164"/>
    <n v="2014"/>
    <s v="V2008 Q1"/>
    <n v="-1"/>
    <s v="Total Tax Classes"/>
    <s v="Total Tax Classes"/>
    <n v="316864729.44999999"/>
    <n v="0"/>
    <n v="0"/>
    <n v="317305831.05000001"/>
    <n v="17660543.719999999"/>
    <n v="145557810.86000001"/>
    <n v="-4715175.76"/>
    <n v="972577.41"/>
    <n v="317746932.63"/>
    <n v="162771626.75999999"/>
    <n v="537102.04"/>
    <n v="0"/>
    <n v="972577.41"/>
    <n v="0"/>
    <x v="8"/>
  </r>
  <r>
    <n v="-1"/>
    <n v="1"/>
    <s v="0001 -Florida Power &amp; Light Company"/>
    <n v="0"/>
    <n v="3"/>
    <x v="8"/>
    <n v="2008"/>
    <n v="168"/>
    <n v="2014"/>
    <s v="V2008 Q1 - 50% Bonus"/>
    <n v="-1"/>
    <s v="Total Tax Classes"/>
    <s v="Total Tax Classes"/>
    <n v="26045269.120000001"/>
    <n v="0"/>
    <n v="0"/>
    <n v="26149387.18"/>
    <n v="1432068.06"/>
    <n v="13704052.810000001"/>
    <n v="-679999.85"/>
    <n v="50651.31"/>
    <n v="26253505.25"/>
    <n v="15021840.630000001"/>
    <n v="-43304.58"/>
    <n v="0"/>
    <n v="50651.31"/>
    <n v="0"/>
    <x v="8"/>
  </r>
  <r>
    <n v="-1"/>
    <n v="1"/>
    <s v="0001 -Florida Power &amp; Light Company"/>
    <n v="0"/>
    <n v="3"/>
    <x v="8"/>
    <n v="2008"/>
    <n v="165"/>
    <n v="2014"/>
    <s v="V2008 Q2"/>
    <n v="-1"/>
    <s v="Total Tax Classes"/>
    <s v="Total Tax Classes"/>
    <n v="195831254.16999999"/>
    <n v="0"/>
    <n v="0"/>
    <n v="196498569.65000001"/>
    <n v="10947826.77"/>
    <n v="83457296.450000003"/>
    <n v="-9949547.4499999993"/>
    <n v="2137142.91"/>
    <n v="197165885.13"/>
    <n v="93851750.170000002"/>
    <n v="1355884.98"/>
    <n v="0"/>
    <n v="2137142.91"/>
    <n v="0"/>
    <x v="8"/>
  </r>
  <r>
    <n v="-1"/>
    <n v="1"/>
    <s v="0001 -Florida Power &amp; Light Company"/>
    <n v="0"/>
    <n v="3"/>
    <x v="8"/>
    <n v="2008"/>
    <n v="169"/>
    <n v="2014"/>
    <s v="V2008 Q2 - 50% Bonus"/>
    <n v="-1"/>
    <s v="Total Tax Classes"/>
    <s v="Total Tax Classes"/>
    <n v="86916313.849999994"/>
    <n v="0"/>
    <n v="0"/>
    <n v="87252785.849999994"/>
    <n v="4637709.93"/>
    <n v="38196822.289999999"/>
    <n v="-2423994.0299999998"/>
    <n v="266959.71999999997"/>
    <n v="87589257.870000005"/>
    <n v="42522578.539999999"/>
    <n v="-94030.63"/>
    <n v="0"/>
    <n v="266959.71999999997"/>
    <n v="0"/>
    <x v="8"/>
  </r>
  <r>
    <n v="-1"/>
    <n v="1"/>
    <s v="0001 -Florida Power &amp; Light Company"/>
    <n v="0"/>
    <n v="3"/>
    <x v="8"/>
    <n v="2008"/>
    <n v="166"/>
    <n v="2014"/>
    <s v="V2008 Q3"/>
    <n v="-1"/>
    <s v="Total Tax Classes"/>
    <s v="Total Tax Classes"/>
    <n v="125435624.33"/>
    <n v="0"/>
    <n v="0"/>
    <n v="125445213.31999999"/>
    <n v="6969647.3799999999"/>
    <n v="51950352.579999998"/>
    <n v="-2842715.81"/>
    <n v="841858.42"/>
    <n v="125454802.27"/>
    <n v="58902362.630000003"/>
    <n v="840317.81"/>
    <n v="0"/>
    <n v="841858.42"/>
    <n v="0"/>
    <x v="8"/>
  </r>
  <r>
    <n v="-1"/>
    <n v="1"/>
    <s v="0001 -Florida Power &amp; Light Company"/>
    <n v="0"/>
    <n v="3"/>
    <x v="8"/>
    <n v="2008"/>
    <n v="170"/>
    <n v="2014"/>
    <s v="V2008 Q3 - 50% Bonus"/>
    <n v="-1"/>
    <s v="Total Tax Classes"/>
    <s v="Total Tax Classes"/>
    <n v="73322794.120000005"/>
    <n v="0"/>
    <n v="0"/>
    <n v="73303011.950000003"/>
    <n v="4024088.75"/>
    <n v="32226945.800000001"/>
    <n v="-1210504.18"/>
    <n v="216842.69"/>
    <n v="73283229.810000002"/>
    <n v="36259298.990000002"/>
    <n v="248142.55"/>
    <n v="0"/>
    <n v="216842.69"/>
    <n v="0"/>
    <x v="8"/>
  </r>
  <r>
    <n v="-1"/>
    <n v="1"/>
    <s v="0001 -Florida Power &amp; Light Company"/>
    <n v="0"/>
    <n v="3"/>
    <x v="8"/>
    <n v="2008"/>
    <n v="167"/>
    <n v="2014"/>
    <s v="V2008 Q4"/>
    <n v="-1"/>
    <s v="Total Tax Classes"/>
    <s v="Total Tax Classes"/>
    <n v="95752097.090000004"/>
    <n v="0"/>
    <n v="0"/>
    <n v="96320464.829999998"/>
    <n v="5061034.9000000004"/>
    <n v="41406997.420000002"/>
    <n v="2964293.49"/>
    <n v="1035492.46"/>
    <n v="96888832.579999998"/>
    <n v="46005342.880000003"/>
    <n v="361446.43"/>
    <n v="0"/>
    <n v="1035492.46"/>
    <n v="0"/>
    <x v="8"/>
  </r>
  <r>
    <n v="-1"/>
    <n v="1"/>
    <s v="0001 -Florida Power &amp; Light Company"/>
    <n v="0"/>
    <n v="3"/>
    <x v="8"/>
    <n v="2008"/>
    <n v="171"/>
    <n v="2014"/>
    <s v="V2008 Q4 - 50% Bonus"/>
    <n v="-1"/>
    <s v="Total Tax Classes"/>
    <s v="Total Tax Classes"/>
    <n v="96412094.299999997"/>
    <n v="0"/>
    <n v="0"/>
    <n v="96954262.719999999"/>
    <n v="6357993.7800000003"/>
    <n v="47553156"/>
    <n v="-1347715.23"/>
    <n v="471608.79"/>
    <n v="97496431.150000006"/>
    <n v="53512906.549999997"/>
    <n v="-214484.84"/>
    <n v="0"/>
    <n v="471608.79"/>
    <n v="0"/>
    <x v="8"/>
  </r>
  <r>
    <n v="-1"/>
    <n v="1"/>
    <s v="0001 -Florida Power &amp; Light Company"/>
    <n v="0"/>
    <n v="3"/>
    <x v="8"/>
    <n v="2009"/>
    <n v="90"/>
    <n v="2014"/>
    <s v="V2009"/>
    <n v="-1"/>
    <s v="Total Tax Classes"/>
    <s v="Total Tax Classes"/>
    <n v="4826602"/>
    <n v="4826602"/>
    <n v="0"/>
    <n v="4583872"/>
    <n v="460750.27"/>
    <n v="0"/>
    <n v="4826602"/>
    <n v="0"/>
    <n v="0"/>
    <n v="703480.27"/>
    <n v="0"/>
    <n v="0"/>
    <n v="0"/>
    <n v="0"/>
    <x v="8"/>
  </r>
  <r>
    <n v="-1"/>
    <n v="1"/>
    <s v="0001 -Florida Power &amp; Light Company"/>
    <n v="0"/>
    <n v="3"/>
    <x v="8"/>
    <n v="2009"/>
    <n v="185"/>
    <n v="2014"/>
    <s v="V2009 Q1"/>
    <n v="-1"/>
    <s v="Total Tax Classes"/>
    <s v="Total Tax Classes"/>
    <n v="45839368.259999998"/>
    <n v="0"/>
    <n v="0"/>
    <n v="46083477.189999998"/>
    <n v="2466487.54"/>
    <n v="25031870.289999999"/>
    <n v="-5712008.0199999996"/>
    <n v="223614.76"/>
    <n v="46327586.090000004"/>
    <n v="27320567.460000001"/>
    <n v="-86812.71"/>
    <n v="0"/>
    <n v="223614.76"/>
    <n v="0"/>
    <x v="8"/>
  </r>
  <r>
    <n v="-1"/>
    <n v="1"/>
    <s v="0001 -Florida Power &amp; Light Company"/>
    <n v="0"/>
    <n v="3"/>
    <x v="8"/>
    <n v="2009"/>
    <n v="189"/>
    <n v="2014"/>
    <s v="V2009 Q1 - 50% Bonus"/>
    <n v="-1"/>
    <s v="Total Tax Classes"/>
    <s v="Total Tax Classes"/>
    <n v="134947388.88"/>
    <n v="0"/>
    <n v="0"/>
    <n v="135832477.16999999"/>
    <n v="7622756.0300000003"/>
    <n v="53768399.380000003"/>
    <n v="-5748438.71"/>
    <n v="829604.74"/>
    <n v="136717565.47999999"/>
    <n v="60735328.659999996"/>
    <n v="-284745.12"/>
    <n v="0"/>
    <n v="829604.74"/>
    <n v="0"/>
    <x v="8"/>
  </r>
  <r>
    <n v="-1"/>
    <n v="1"/>
    <s v="0001 -Florida Power &amp; Light Company"/>
    <n v="0"/>
    <n v="3"/>
    <x v="8"/>
    <n v="2009"/>
    <n v="186"/>
    <n v="2014"/>
    <s v="V2009 Q2"/>
    <n v="-1"/>
    <s v="Total Tax Classes"/>
    <s v="Total Tax Classes"/>
    <n v="51844918.039999999"/>
    <n v="0"/>
    <n v="0"/>
    <n v="51987160.210000001"/>
    <n v="2997160.63"/>
    <n v="20973785.960000001"/>
    <n v="-2142700.8199999998"/>
    <n v="15852.56"/>
    <n v="52129402.409999996"/>
    <n v="23873035.66"/>
    <n v="-170720.87"/>
    <n v="0"/>
    <n v="15852.56"/>
    <n v="0"/>
    <x v="8"/>
  </r>
  <r>
    <n v="-1"/>
    <n v="1"/>
    <s v="0001 -Florida Power &amp; Light Company"/>
    <n v="0"/>
    <n v="3"/>
    <x v="8"/>
    <n v="2009"/>
    <n v="190"/>
    <n v="2014"/>
    <s v="V2009 Q2 - 50% Bonus"/>
    <n v="-1"/>
    <s v="Total Tax Classes"/>
    <s v="Total Tax Classes"/>
    <n v="175721674.91999999"/>
    <n v="0"/>
    <n v="0"/>
    <n v="232706443.77000001"/>
    <n v="14056645.050000001"/>
    <n v="172848839.97999999"/>
    <n v="-118883950.66"/>
    <n v="447698.4"/>
    <n v="289691212.64999998"/>
    <n v="77436276.269999996"/>
    <n v="-4052630.58"/>
    <n v="0"/>
    <n v="447698.4"/>
    <n v="0"/>
    <x v="8"/>
  </r>
  <r>
    <n v="-1"/>
    <n v="1"/>
    <s v="0001 -Florida Power &amp; Light Company"/>
    <n v="0"/>
    <n v="3"/>
    <x v="8"/>
    <n v="2009"/>
    <n v="187"/>
    <n v="2014"/>
    <s v="V2009 Q3"/>
    <n v="-1"/>
    <s v="Total Tax Classes"/>
    <s v="Total Tax Classes"/>
    <n v="264094545.28999999"/>
    <n v="0"/>
    <n v="0"/>
    <n v="264149749.78999999"/>
    <n v="14897896.73"/>
    <n v="82087266.349999994"/>
    <n v="-11588699.51"/>
    <n v="1531588.04"/>
    <n v="264204954.28999999"/>
    <n v="96940690.560000002"/>
    <n v="1465651.56"/>
    <n v="0"/>
    <n v="1531588.04"/>
    <n v="0"/>
    <x v="8"/>
  </r>
  <r>
    <n v="-1"/>
    <n v="1"/>
    <s v="0001 -Florida Power &amp; Light Company"/>
    <n v="0"/>
    <n v="3"/>
    <x v="8"/>
    <n v="2009"/>
    <n v="191"/>
    <n v="2014"/>
    <s v="V2009 Q3 - 50% Bonus"/>
    <n v="-1"/>
    <s v="Total Tax Classes"/>
    <s v="Total Tax Classes"/>
    <n v="495714176.30000001"/>
    <n v="0"/>
    <n v="0"/>
    <n v="501033649.25"/>
    <n v="28509654.440000001"/>
    <n v="162275661.21000001"/>
    <n v="-27070918.27"/>
    <n v="4037827.02"/>
    <n v="506353122.20999998"/>
    <n v="187172473.13999999"/>
    <n v="-2988276.35"/>
    <n v="0"/>
    <n v="4037827.02"/>
    <n v="0"/>
    <x v="8"/>
  </r>
  <r>
    <n v="-1"/>
    <n v="1"/>
    <s v="0001 -Florida Power &amp; Light Company"/>
    <n v="0"/>
    <n v="3"/>
    <x v="8"/>
    <n v="2009"/>
    <n v="188"/>
    <n v="2014"/>
    <s v="V2009 Q4"/>
    <n v="-1"/>
    <s v="Total Tax Classes"/>
    <s v="Total Tax Classes"/>
    <n v="468591828.36000001"/>
    <n v="0"/>
    <n v="0"/>
    <n v="480074467.27999997"/>
    <n v="26920663.149999999"/>
    <n v="140563044.11000001"/>
    <n v="-23496748.670000002"/>
    <n v="4479400.33"/>
    <n v="491557106.20999998"/>
    <n v="160525468.83000001"/>
    <n v="-11527639.1"/>
    <n v="0"/>
    <n v="4479400.33"/>
    <n v="0"/>
    <x v="8"/>
  </r>
  <r>
    <n v="-1"/>
    <n v="1"/>
    <s v="0001 -Florida Power &amp; Light Company"/>
    <n v="0"/>
    <n v="3"/>
    <x v="8"/>
    <n v="2009"/>
    <n v="192"/>
    <n v="2014"/>
    <s v="V2009 Q4 - 50% Bonus"/>
    <n v="-1"/>
    <s v="Total Tax Classes"/>
    <s v="Total Tax Classes"/>
    <n v="379259992.29000002"/>
    <n v="0"/>
    <n v="0"/>
    <n v="405710393.45999998"/>
    <n v="37510906.890000001"/>
    <n v="239523529.81999999"/>
    <n v="-61787868.530000001"/>
    <n v="2463227.71"/>
    <n v="432160794.62"/>
    <n v="231983408.78999999"/>
    <n v="-5386546.71"/>
    <n v="0"/>
    <n v="2463227.71"/>
    <n v="0"/>
    <x v="8"/>
  </r>
  <r>
    <n v="-1"/>
    <n v="1"/>
    <s v="0001 -Florida Power &amp; Light Company"/>
    <n v="0"/>
    <n v="3"/>
    <x v="8"/>
    <n v="2010"/>
    <n v="124"/>
    <n v="2014"/>
    <s v="V2010"/>
    <n v="-1"/>
    <s v="Total Tax Classes"/>
    <s v="Total Tax Classes"/>
    <n v="13008992"/>
    <n v="13008992"/>
    <n v="0"/>
    <n v="12099747"/>
    <n v="868539.48"/>
    <n v="0"/>
    <n v="13008992"/>
    <n v="0"/>
    <n v="0"/>
    <n v="1777784.48"/>
    <n v="0"/>
    <n v="0"/>
    <n v="0"/>
    <n v="0"/>
    <x v="8"/>
  </r>
  <r>
    <n v="-1"/>
    <n v="1"/>
    <s v="0001 -Florida Power &amp; Light Company"/>
    <n v="0"/>
    <n v="3"/>
    <x v="8"/>
    <n v="2010"/>
    <n v="193"/>
    <n v="2014"/>
    <s v="V2010 Q1"/>
    <n v="-1"/>
    <s v="Total Tax Classes"/>
    <s v="Total Tax Classes"/>
    <n v="35173586.009999998"/>
    <n v="0"/>
    <n v="0"/>
    <n v="35184693.57"/>
    <n v="123377.15"/>
    <n v="31880236.059999999"/>
    <n v="-31683.65"/>
    <n v="3849.97"/>
    <n v="35195801.119999997"/>
    <n v="31998615.190000001"/>
    <n v="-13367.11"/>
    <n v="0"/>
    <n v="3849.97"/>
    <n v="0"/>
    <x v="8"/>
  </r>
  <r>
    <n v="-1"/>
    <n v="1"/>
    <s v="0001 -Florida Power &amp; Light Company"/>
    <n v="0"/>
    <n v="3"/>
    <x v="8"/>
    <n v="2010"/>
    <n v="215"/>
    <n v="2014"/>
    <s v="V2010 Q1 - 50% Bonus"/>
    <n v="-1"/>
    <s v="Total Tax Classes"/>
    <s v="Total Tax Classes"/>
    <n v="106147350.44"/>
    <n v="0"/>
    <n v="0"/>
    <n v="107202417.94"/>
    <n v="7231922.21"/>
    <n v="36577119.409999996"/>
    <n v="-2510386.4"/>
    <n v="1305868.43"/>
    <n v="108257485.45999999"/>
    <n v="43047429.439999998"/>
    <n v="-42654.41"/>
    <n v="0"/>
    <n v="1305868.43"/>
    <n v="0"/>
    <x v="8"/>
  </r>
  <r>
    <n v="-1"/>
    <n v="1"/>
    <s v="0001 -Florida Power &amp; Light Company"/>
    <n v="0"/>
    <n v="3"/>
    <x v="8"/>
    <n v="2010"/>
    <n v="194"/>
    <n v="2014"/>
    <s v="V2010 Q2"/>
    <n v="-1"/>
    <s v="Total Tax Classes"/>
    <s v="Total Tax Classes"/>
    <n v="20930849.23"/>
    <n v="0"/>
    <n v="0"/>
    <n v="21039006.170000002"/>
    <n v="1124336.06"/>
    <n v="5046709.93"/>
    <n v="-262907.27"/>
    <n v="106028.11"/>
    <n v="21147163.09"/>
    <n v="6095426.7000000002"/>
    <n v="-34666.49"/>
    <n v="0"/>
    <n v="106028.11"/>
    <n v="0"/>
    <x v="8"/>
  </r>
  <r>
    <n v="-1"/>
    <n v="1"/>
    <s v="0001 -Florida Power &amp; Light Company"/>
    <n v="0"/>
    <n v="3"/>
    <x v="8"/>
    <n v="2010"/>
    <n v="216"/>
    <n v="2014"/>
    <s v="V2010 Q2 - 50% Bonus"/>
    <n v="-1"/>
    <s v="Total Tax Classes"/>
    <s v="Total Tax Classes"/>
    <n v="388522487.06999999"/>
    <n v="0"/>
    <n v="0"/>
    <n v="406583257.75999999"/>
    <n v="37715548.270000003"/>
    <n v="178608127.24000001"/>
    <n v="-36678427.539999999"/>
    <n v="11349066.640000001"/>
    <n v="424644028.44"/>
    <n v="201588942.87"/>
    <n v="-10037742.09"/>
    <n v="0"/>
    <n v="11349066.640000001"/>
    <n v="0"/>
    <x v="8"/>
  </r>
  <r>
    <n v="-1"/>
    <n v="1"/>
    <s v="0001 -Florida Power &amp; Light Company"/>
    <n v="0"/>
    <n v="3"/>
    <x v="8"/>
    <n v="2010"/>
    <n v="195"/>
    <n v="2014"/>
    <s v="V2010 Q3"/>
    <n v="-1"/>
    <s v="Total Tax Classes"/>
    <s v="Total Tax Classes"/>
    <n v="10257400.960000001"/>
    <n v="0"/>
    <n v="0"/>
    <n v="10276378.050000001"/>
    <n v="567541.28"/>
    <n v="5027834.45"/>
    <n v="-384643.76"/>
    <n v="8496.3700000000008"/>
    <n v="10295355.15"/>
    <n v="5587271.7000000002"/>
    <n v="-21353.78"/>
    <n v="0"/>
    <n v="8496.3700000000008"/>
    <n v="0"/>
    <x v="8"/>
  </r>
  <r>
    <n v="-1"/>
    <n v="1"/>
    <s v="0001 -Florida Power &amp; Light Company"/>
    <n v="0"/>
    <n v="3"/>
    <x v="8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7"/>
    <n v="2014"/>
    <s v="V2010 Q3 - 50% Bonus"/>
    <n v="-1"/>
    <s v="Total Tax Classes"/>
    <s v="Total Tax Classes"/>
    <n v="121891367.64"/>
    <n v="0"/>
    <n v="0"/>
    <n v="127113312.59999999"/>
    <n v="10296869.949999999"/>
    <n v="45212939.18"/>
    <n v="-11221322.619999999"/>
    <n v="4175450.25"/>
    <n v="132335257.54000001"/>
    <n v="52749995.920000002"/>
    <n v="-3508626.43"/>
    <n v="0"/>
    <n v="4175450.25"/>
    <n v="0"/>
    <x v="8"/>
  </r>
  <r>
    <n v="-1"/>
    <n v="1"/>
    <s v="0001 -Florida Power &amp; Light Company"/>
    <n v="0"/>
    <n v="3"/>
    <x v="8"/>
    <n v="2010"/>
    <n v="196"/>
    <n v="2014"/>
    <s v="V2010 Q4"/>
    <n v="-1"/>
    <s v="Total Tax Classes"/>
    <s v="Total Tax Classes"/>
    <n v="37077519.939999998"/>
    <n v="0"/>
    <n v="0"/>
    <n v="37190023.060000002"/>
    <n v="1486077.56"/>
    <n v="5828081.0899999999"/>
    <n v="-410219.15"/>
    <n v="201908.03"/>
    <n v="37302526.200000003"/>
    <n v="7260223.6399999997"/>
    <n v="30836.77"/>
    <n v="0"/>
    <n v="201908.03"/>
    <n v="0"/>
    <x v="8"/>
  </r>
  <r>
    <n v="-1"/>
    <n v="1"/>
    <s v="0001 -Florida Power &amp; Light Company"/>
    <n v="0"/>
    <n v="3"/>
    <x v="8"/>
    <n v="2010"/>
    <n v="224"/>
    <n v="2014"/>
    <s v="V2010 Q4 - 100% Bonus"/>
    <n v="-1"/>
    <s v="Total Tax Classes"/>
    <s v="Total Tax Classes"/>
    <n v="110924771.19"/>
    <n v="0"/>
    <n v="0"/>
    <n v="114981428.04000001"/>
    <n v="13310974.289999999"/>
    <n v="56822505.060000002"/>
    <n v="-8316995.46"/>
    <n v="1645751.02"/>
    <n v="119038084.89"/>
    <n v="68121054.700000003"/>
    <n v="-4455138.04"/>
    <n v="0"/>
    <n v="1645751.02"/>
    <n v="0"/>
    <x v="8"/>
  </r>
  <r>
    <n v="-1"/>
    <n v="1"/>
    <s v="0001 -Florida Power &amp; Light Company"/>
    <n v="0"/>
    <n v="3"/>
    <x v="8"/>
    <n v="2010"/>
    <n v="218"/>
    <n v="2014"/>
    <s v="V2010 Q4 - 50% Bonus"/>
    <n v="-1"/>
    <s v="Total Tax Classes"/>
    <s v="Total Tax Classes"/>
    <n v="411144349.83999997"/>
    <n v="0"/>
    <n v="0"/>
    <n v="419982317.25999999"/>
    <n v="59843120.159999996"/>
    <n v="253363925.61000001"/>
    <n v="-18376558.370000001"/>
    <n v="3716073.51"/>
    <n v="428820284.64999998"/>
    <n v="308791274.75999999"/>
    <n v="-9544090.3000000007"/>
    <n v="0"/>
    <n v="3716073.51"/>
    <n v="0"/>
    <x v="8"/>
  </r>
  <r>
    <n v="-1"/>
    <n v="1"/>
    <s v="0001 -Florida Power &amp; Light Company"/>
    <n v="0"/>
    <n v="3"/>
    <x v="8"/>
    <n v="2011"/>
    <n v="125"/>
    <n v="2014"/>
    <s v="V2011"/>
    <n v="-1"/>
    <s v="Total Tax Classes"/>
    <s v="Total Tax Classes"/>
    <n v="354354638.97000003"/>
    <n v="17990687"/>
    <n v="0"/>
    <n v="305690199.75999999"/>
    <n v="24581751.010000002"/>
    <n v="82490519.560000002"/>
    <n v="13973988.140000001"/>
    <n v="656109.52"/>
    <n v="340088629.06"/>
    <n v="107898549.92"/>
    <n v="-1990180.92"/>
    <n v="0"/>
    <n v="656109.52"/>
    <n v="0"/>
    <x v="8"/>
  </r>
  <r>
    <n v="-1"/>
    <n v="1"/>
    <s v="0001 -Florida Power &amp; Light Company"/>
    <n v="0"/>
    <n v="3"/>
    <x v="8"/>
    <n v="2011"/>
    <n v="233"/>
    <n v="2014"/>
    <s v="V2011 - 100% Bonus"/>
    <n v="-1"/>
    <s v="Total Tax Classes"/>
    <s v="Total Tax Classes"/>
    <n v="1031052441.4"/>
    <n v="0"/>
    <n v="0"/>
    <n v="853979967.65999997"/>
    <n v="80416441.489999995"/>
    <n v="262108905.97999999"/>
    <n v="-43887253.060000002"/>
    <n v="7317487.3499999996"/>
    <n v="1068075376.62"/>
    <n v="334798901.91000003"/>
    <n v="-21979002.280000001"/>
    <n v="0"/>
    <n v="7317487.3499999996"/>
    <n v="0"/>
    <x v="8"/>
  </r>
  <r>
    <n v="-1"/>
    <n v="1"/>
    <s v="0001 -Florida Power &amp; Light Company"/>
    <n v="0"/>
    <n v="3"/>
    <x v="8"/>
    <n v="2011"/>
    <n v="234"/>
    <n v="2014"/>
    <s v="V2011 - 50% Bonus"/>
    <n v="-1"/>
    <s v="Total Tax Classes"/>
    <s v="Total Tax Classes"/>
    <n v="893673375.16999996"/>
    <n v="0"/>
    <n v="0"/>
    <n v="660171602.63999999"/>
    <n v="78735247.400000006"/>
    <n v="250167022"/>
    <n v="-35424761.109999999"/>
    <n v="5748508.46"/>
    <n v="921716276.75"/>
    <n v="322757348.60000002"/>
    <n v="-16149472.300000001"/>
    <n v="0"/>
    <n v="5748508.46"/>
    <n v="0"/>
    <x v="8"/>
  </r>
  <r>
    <n v="-1"/>
    <n v="1"/>
    <s v="0001 -Florida Power &amp; Light Company"/>
    <n v="0"/>
    <n v="3"/>
    <x v="8"/>
    <n v="2012"/>
    <n v="126"/>
    <n v="2014"/>
    <s v="V2012"/>
    <n v="-1"/>
    <s v="Total Tax Classes"/>
    <s v="Total Tax Classes"/>
    <n v="-25643271"/>
    <n v="-25643271"/>
    <n v="0"/>
    <n v="-27147787"/>
    <n v="-2020719.6"/>
    <n v="0"/>
    <n v="-25643271"/>
    <n v="0"/>
    <n v="0"/>
    <n v="-516203.6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-1"/>
    <s v="Total Tax Classes"/>
    <s v="Total Tax Classes"/>
    <n v="7520701.2699999996"/>
    <n v="0"/>
    <n v="0"/>
    <n v="7533081.9299999997"/>
    <n v="122201.75"/>
    <n v="223120.91"/>
    <n v="-24761.32"/>
    <n v="3593.33"/>
    <n v="7545462.5899999999"/>
    <n v="343778.31"/>
    <n v="-19623.66"/>
    <n v="0"/>
    <n v="3593.33"/>
    <n v="0"/>
    <x v="8"/>
  </r>
  <r>
    <n v="-1"/>
    <n v="1"/>
    <s v="0001 -Florida Power &amp; Light Company"/>
    <n v="0"/>
    <n v="3"/>
    <x v="8"/>
    <n v="2012"/>
    <n v="248"/>
    <n v="2014"/>
    <s v="V2012 Q1 - 50% Bonus"/>
    <n v="-1"/>
    <s v="Total Tax Classes"/>
    <s v="Total Tax Classes"/>
    <n v="211876303.37"/>
    <n v="0"/>
    <n v="0"/>
    <n v="214410405.30000001"/>
    <n v="25442693.57"/>
    <n v="65954235.18"/>
    <n v="-5163516.3899999997"/>
    <n v="1313533.73"/>
    <n v="216944507.21000001"/>
    <n v="90239218.099999994"/>
    <n v="-2596959.4900000002"/>
    <n v="0"/>
    <n v="1313533.73"/>
    <n v="0"/>
    <x v="8"/>
  </r>
  <r>
    <n v="-1"/>
    <n v="1"/>
    <s v="0001 -Florida Power &amp; Light Company"/>
    <n v="0"/>
    <n v="3"/>
    <x v="8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8"/>
  </r>
  <r>
    <n v="-1"/>
    <n v="1"/>
    <s v="0001 -Florida Power &amp; Light Company"/>
    <n v="0"/>
    <n v="3"/>
    <x v="8"/>
    <n v="2012"/>
    <n v="243"/>
    <n v="2014"/>
    <s v="V2012 Q2 - 100% Bonus"/>
    <n v="-1"/>
    <s v="Total Tax Classes"/>
    <s v="Total Tax Classes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8"/>
  </r>
  <r>
    <n v="-1"/>
    <n v="1"/>
    <s v="0001 -Florida Power &amp; Light Company"/>
    <n v="0"/>
    <n v="3"/>
    <x v="8"/>
    <n v="2012"/>
    <n v="249"/>
    <n v="2014"/>
    <s v="V2012 Q2 - 50% Bonus"/>
    <n v="-1"/>
    <s v="Total Tax Classes"/>
    <s v="Total Tax Classes"/>
    <n v="841336710.55999994"/>
    <n v="0"/>
    <n v="0"/>
    <n v="847431260.64999998"/>
    <n v="83168590.549999997"/>
    <n v="173494567.38"/>
    <n v="-12555259.939999999"/>
    <n v="3961259.31"/>
    <n v="853525810.73000002"/>
    <n v="254493544.12"/>
    <n v="-6058227.0199999996"/>
    <n v="0"/>
    <n v="3961259.31"/>
    <n v="0"/>
    <x v="8"/>
  </r>
  <r>
    <n v="-1"/>
    <n v="1"/>
    <s v="0001 -Florida Power &amp; Light Company"/>
    <n v="0"/>
    <n v="3"/>
    <x v="8"/>
    <n v="2012"/>
    <n v="244"/>
    <n v="2014"/>
    <s v="V2012 Q3"/>
    <n v="-1"/>
    <s v="Total Tax Classes"/>
    <s v="Total Tax Classes"/>
    <n v="118928531.90000001"/>
    <n v="0"/>
    <n v="0"/>
    <n v="118930839.8"/>
    <n v="8028838.4000000004"/>
    <n v="12042143.449999999"/>
    <n v="-4615.8"/>
    <n v="674.7"/>
    <n v="118933147.7"/>
    <n v="20070755.02"/>
    <n v="-3714.28"/>
    <n v="0"/>
    <n v="674.7"/>
    <n v="0"/>
    <x v="8"/>
  </r>
  <r>
    <n v="-1"/>
    <n v="1"/>
    <s v="0001 -Florida Power &amp; Light Company"/>
    <n v="0"/>
    <n v="3"/>
    <x v="8"/>
    <n v="2012"/>
    <n v="245"/>
    <n v="2014"/>
    <s v="V2012 Q3 - 100% Bonus"/>
    <n v="-1"/>
    <s v="Total Tax Classes"/>
    <s v="Total Tax Classes"/>
    <n v="361722032.67000002"/>
    <n v="0"/>
    <n v="0"/>
    <n v="363357468.10000002"/>
    <n v="31177353.289999999"/>
    <n v="48303272.990000002"/>
    <n v="-3270870.86"/>
    <n v="2038079.41"/>
    <n v="364992903.52999997"/>
    <n v="78908892.890000001"/>
    <n v="-661058.06000000006"/>
    <n v="0"/>
    <n v="2038079.41"/>
    <n v="0"/>
    <x v="8"/>
  </r>
  <r>
    <n v="-1"/>
    <n v="1"/>
    <s v="0001 -Florida Power &amp; Light Company"/>
    <n v="0"/>
    <n v="3"/>
    <x v="8"/>
    <n v="2012"/>
    <n v="250"/>
    <n v="2014"/>
    <s v="V2012 Q3 - 50% Bonus"/>
    <n v="-1"/>
    <s v="Total Tax Classes"/>
    <s v="Total Tax Classes"/>
    <n v="1145542535.8199999"/>
    <n v="0"/>
    <n v="0"/>
    <n v="1149585420.48"/>
    <n v="112182117.91"/>
    <n v="188692327.33000001"/>
    <n v="-8179861.9100000001"/>
    <n v="4419063.17"/>
    <n v="1153628305.1099999"/>
    <n v="299389883.17000002"/>
    <n v="-2182144.06"/>
    <n v="0"/>
    <n v="4419063.17"/>
    <n v="0"/>
    <x v="8"/>
  </r>
  <r>
    <n v="-1"/>
    <n v="1"/>
    <s v="0001 -Florida Power &amp; Light Company"/>
    <n v="0"/>
    <n v="3"/>
    <x v="8"/>
    <n v="2012"/>
    <n v="246"/>
    <n v="2014"/>
    <s v="V2012 Q4"/>
    <n v="-1"/>
    <s v="Total Tax Classes"/>
    <s v="Total Tax Classes"/>
    <n v="38839581.159999996"/>
    <n v="0"/>
    <n v="0"/>
    <n v="38846324.770000003"/>
    <n v="2409663.09"/>
    <n v="3662323.94"/>
    <n v="-13487.23"/>
    <n v="1971.52"/>
    <n v="38853068.390000001"/>
    <n v="6071450.3600000003"/>
    <n v="-10979.04"/>
    <n v="0"/>
    <n v="1971.52"/>
    <n v="0"/>
    <x v="8"/>
  </r>
  <r>
    <n v="-1"/>
    <n v="1"/>
    <s v="0001 -Florida Power &amp; Light Company"/>
    <n v="0"/>
    <n v="3"/>
    <x v="8"/>
    <n v="2012"/>
    <n v="247"/>
    <n v="2014"/>
    <s v="V2012 Q4 - 100% Bonus"/>
    <n v="-1"/>
    <s v="Total Tax Classes"/>
    <s v="Total Tax Classes"/>
    <n v="172113691.52000001"/>
    <n v="0"/>
    <n v="0"/>
    <n v="172882458"/>
    <n v="15362014.380000001"/>
    <n v="19313529.16"/>
    <n v="-1537532.95"/>
    <n v="1020197.48"/>
    <n v="173651224.47"/>
    <n v="34436171.189999998"/>
    <n v="-277963.12"/>
    <n v="0"/>
    <n v="1020197.48"/>
    <n v="0"/>
    <x v="8"/>
  </r>
  <r>
    <n v="-1"/>
    <n v="1"/>
    <s v="0001 -Florida Power &amp; Light Company"/>
    <n v="0"/>
    <n v="3"/>
    <x v="8"/>
    <n v="2012"/>
    <n v="251"/>
    <n v="2014"/>
    <s v="V2012 Q4 - 50% Bonus"/>
    <n v="-1"/>
    <s v="Total Tax Classes"/>
    <s v="Total Tax Classes"/>
    <n v="595310262.00999999"/>
    <n v="0"/>
    <n v="0"/>
    <n v="603920312.28999996"/>
    <n v="87070614.239999995"/>
    <n v="130507852.81"/>
    <n v="-17736387.09"/>
    <n v="3616983.68"/>
    <n v="612530362.57000005"/>
    <n v="212357321.46000001"/>
    <n v="-8381971.2999999998"/>
    <n v="0"/>
    <n v="3616983.68"/>
    <n v="0"/>
    <x v="8"/>
  </r>
  <r>
    <n v="-1"/>
    <n v="1"/>
    <s v="0001 -Florida Power &amp; Light Company"/>
    <n v="0"/>
    <n v="3"/>
    <x v="8"/>
    <n v="2013"/>
    <n v="127"/>
    <n v="2014"/>
    <s v="V2013"/>
    <n v="-1"/>
    <s v="Total Tax Classes"/>
    <s v="Total Tax Classes"/>
    <n v="164981090.56999999"/>
    <n v="-37877791"/>
    <n v="0"/>
    <n v="160424901.52000001"/>
    <n v="13775956.720000001"/>
    <n v="9263163.1799999997"/>
    <n v="-43126465.079999998"/>
    <n v="164854.44"/>
    <n v="208118422.41"/>
    <n v="22750289.82"/>
    <n v="-4560443.2699999996"/>
    <n v="0"/>
    <n v="164854.44"/>
    <n v="0"/>
    <x v="8"/>
  </r>
  <r>
    <n v="-1"/>
    <n v="1"/>
    <s v="0001 -Florida Power &amp; Light Company"/>
    <n v="0"/>
    <n v="3"/>
    <x v="8"/>
    <n v="2013"/>
    <n v="231"/>
    <n v="2014"/>
    <s v="V2013 - 50% Bonus"/>
    <n v="-1"/>
    <s v="Total Tax Classes"/>
    <s v="Total Tax Classes"/>
    <n v="2953314294.8099999"/>
    <n v="0"/>
    <n v="0"/>
    <n v="2813460804.77"/>
    <n v="321189570.83999997"/>
    <n v="174273848.72"/>
    <n v="-35017138.740000002"/>
    <n v="7483408.0099999998"/>
    <n v="2985868807.25"/>
    <n v="492785050.60000002"/>
    <n v="-22392735.489999998"/>
    <n v="0"/>
    <n v="7483408.0099999998"/>
    <n v="0"/>
    <x v="8"/>
  </r>
  <r>
    <n v="-1"/>
    <n v="1"/>
    <s v="0001 -Florida Power &amp; Light Company"/>
    <n v="0"/>
    <n v="3"/>
    <x v="8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8"/>
  </r>
  <r>
    <n v="-1"/>
    <n v="1"/>
    <s v="0001 -Florida Power &amp; Light Company"/>
    <n v="0"/>
    <n v="3"/>
    <x v="8"/>
    <n v="2014"/>
    <n v="128"/>
    <n v="2014"/>
    <s v="V2014"/>
    <n v="-1"/>
    <s v="Total Tax Classes"/>
    <s v="Total Tax Classes"/>
    <n v="37295217.479999997"/>
    <n v="37295217.479999997"/>
    <n v="0"/>
    <n v="37295217.479999997"/>
    <n v="607290.54"/>
    <n v="0"/>
    <n v="37295217.479999997"/>
    <n v="0"/>
    <n v="0"/>
    <n v="607290.54"/>
    <n v="0"/>
    <n v="0"/>
    <n v="0"/>
    <n v="0"/>
    <x v="8"/>
  </r>
  <r>
    <n v="-1"/>
    <n v="1"/>
    <s v="0001 -Florida Power &amp; Light Company"/>
    <n v="0"/>
    <n v="3"/>
    <x v="8"/>
    <n v="2014"/>
    <n v="363"/>
    <n v="2014"/>
    <s v="V2014 - 50% Bonus"/>
    <n v="-1"/>
    <s v="Total Tax Classes"/>
    <s v="Total Tax Classes"/>
    <n v="2600837292.1999998"/>
    <n v="2600837292.1999998"/>
    <n v="0"/>
    <n v="2600837292.1999998"/>
    <n v="140310141.91"/>
    <n v="0"/>
    <n v="2600837292.1999998"/>
    <n v="0"/>
    <n v="0"/>
    <n v="140310141.91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9"/>
    <n v="1969"/>
    <n v="1"/>
    <n v="2014"/>
    <s v="V1969"/>
    <n v="-1"/>
    <s v="Total Tax Classes"/>
    <s v="Total Tax Classes"/>
    <n v="343763122.31"/>
    <n v="0"/>
    <n v="0"/>
    <n v="343894640.41000003"/>
    <n v="989012.98"/>
    <n v="333323473.66000003"/>
    <n v="-6822744.4100000001"/>
    <n v="562079.43000000005"/>
    <n v="343953330.70999998"/>
    <n v="334134168.10000002"/>
    <n v="550189.57999999996"/>
    <n v="0"/>
    <n v="562079.43000000005"/>
    <n v="0"/>
    <x v="9"/>
  </r>
  <r>
    <n v="-1"/>
    <n v="1"/>
    <s v="0001 -Florida Power &amp; Light Company"/>
    <n v="0"/>
    <n v="3"/>
    <x v="9"/>
    <n v="1970"/>
    <n v="2"/>
    <n v="2014"/>
    <s v="V1970"/>
    <n v="-1"/>
    <s v="Total Tax Classes"/>
    <s v="Total Tax Classes"/>
    <n v="61255836.109999999"/>
    <n v="0"/>
    <n v="0"/>
    <n v="61261929.57"/>
    <n v="25693.26"/>
    <n v="60673057.950000003"/>
    <n v="-1662921.16"/>
    <n v="90174.65"/>
    <n v="61268023.030000001"/>
    <n v="60688346.439999998"/>
    <n v="88392.5"/>
    <n v="0"/>
    <n v="90174.65"/>
    <n v="0"/>
    <x v="9"/>
  </r>
  <r>
    <n v="-1"/>
    <n v="1"/>
    <s v="0001 -Florida Power &amp; Light Company"/>
    <n v="0"/>
    <n v="3"/>
    <x v="9"/>
    <n v="1971"/>
    <n v="3"/>
    <n v="2014"/>
    <s v="V1971"/>
    <n v="-1"/>
    <s v="Total Tax Classes"/>
    <s v="Total Tax Classes"/>
    <n v="160913025.63999999"/>
    <n v="0"/>
    <n v="0"/>
    <n v="158890088.09"/>
    <n v="74955.69"/>
    <n v="159812099.09"/>
    <n v="-735283.31"/>
    <n v="7427.24"/>
    <n v="160913025.63999999"/>
    <n v="159888143.40000001"/>
    <n v="6338.62"/>
    <n v="0"/>
    <n v="7427.24"/>
    <n v="0"/>
    <x v="9"/>
  </r>
  <r>
    <n v="-1"/>
    <n v="1"/>
    <s v="0001 -Florida Power &amp; Light Company"/>
    <n v="0"/>
    <n v="3"/>
    <x v="9"/>
    <n v="1972"/>
    <n v="4"/>
    <n v="2014"/>
    <s v="V1972"/>
    <n v="-1"/>
    <s v="Total Tax Classes"/>
    <s v="Total Tax Classes"/>
    <n v="254413092.18000001"/>
    <n v="0"/>
    <n v="0"/>
    <n v="159478043.16"/>
    <n v="43693.279999999999"/>
    <n v="252869310.88"/>
    <n v="-2403249.98"/>
    <n v="327484.82"/>
    <n v="254466069.94"/>
    <n v="252869154.38999999"/>
    <n v="318356.82"/>
    <n v="0"/>
    <n v="327484.82"/>
    <n v="0"/>
    <x v="9"/>
  </r>
  <r>
    <n v="-1"/>
    <n v="1"/>
    <s v="0001 -Florida Power &amp; Light Company"/>
    <n v="0"/>
    <n v="3"/>
    <x v="9"/>
    <n v="1973"/>
    <n v="5"/>
    <n v="2014"/>
    <s v="V1973"/>
    <n v="-1"/>
    <s v="Total Tax Classes"/>
    <s v="Total Tax Classes"/>
    <n v="276206161.51999998"/>
    <n v="0"/>
    <n v="0"/>
    <n v="178895783.03999999"/>
    <n v="3557.07"/>
    <n v="268025509.00999999"/>
    <n v="-1269181.4399999999"/>
    <n v="25368.41"/>
    <n v="276206161.51999998"/>
    <n v="268029237.63"/>
    <n v="25196.86"/>
    <n v="0"/>
    <n v="25368.41"/>
    <n v="0"/>
    <x v="9"/>
  </r>
  <r>
    <n v="-1"/>
    <n v="1"/>
    <s v="0001 -Florida Power &amp; Light Company"/>
    <n v="0"/>
    <n v="3"/>
    <x v="9"/>
    <n v="1974"/>
    <n v="6"/>
    <n v="2014"/>
    <s v="V1974"/>
    <n v="-1"/>
    <s v="Total Tax Classes"/>
    <s v="Total Tax Classes"/>
    <n v="246330623.91999999"/>
    <n v="0"/>
    <n v="0"/>
    <n v="243612827.97999999"/>
    <n v="83511.460000000006"/>
    <n v="244152157.69"/>
    <n v="-1451723.38"/>
    <n v="21236.43"/>
    <n v="246332660.53"/>
    <n v="244234037.44999999"/>
    <n v="20831.52"/>
    <n v="0"/>
    <n v="21236.43"/>
    <n v="0"/>
    <x v="9"/>
  </r>
  <r>
    <n v="-1"/>
    <n v="1"/>
    <s v="0001 -Florida Power &amp; Light Company"/>
    <n v="0"/>
    <n v="3"/>
    <x v="9"/>
    <n v="1975"/>
    <n v="7"/>
    <n v="2014"/>
    <s v="V1975"/>
    <n v="-1"/>
    <s v="Total Tax Classes"/>
    <s v="Total Tax Classes"/>
    <n v="146266799.77000001"/>
    <n v="0"/>
    <n v="0"/>
    <n v="142021506.06"/>
    <n v="586975.11"/>
    <n v="133200654.47"/>
    <n v="-1222717.8899999999"/>
    <n v="117196.65"/>
    <n v="146266799.77000001"/>
    <n v="133788262.8"/>
    <n v="116563.43"/>
    <n v="0"/>
    <n v="117196.65"/>
    <n v="0"/>
    <x v="9"/>
  </r>
  <r>
    <n v="-1"/>
    <n v="1"/>
    <s v="0001 -Florida Power &amp; Light Company"/>
    <n v="0"/>
    <n v="3"/>
    <x v="9"/>
    <n v="1976"/>
    <n v="8"/>
    <n v="2014"/>
    <s v="V1976"/>
    <n v="-1"/>
    <s v="Total Tax Classes"/>
    <s v="Total Tax Classes"/>
    <n v="665946628.74000001"/>
    <n v="0"/>
    <n v="0"/>
    <n v="659509602.95000005"/>
    <n v="35384.370000000003"/>
    <n v="660066073.09000003"/>
    <n v="-3443967.03"/>
    <n v="342322.4"/>
    <n v="665946628.74000001"/>
    <n v="660101648.88"/>
    <n v="342130.98"/>
    <n v="0"/>
    <n v="342322.4"/>
    <n v="0"/>
    <x v="9"/>
  </r>
  <r>
    <n v="-1"/>
    <n v="1"/>
    <s v="0001 -Florida Power &amp; Light Company"/>
    <n v="0"/>
    <n v="3"/>
    <x v="9"/>
    <n v="1977"/>
    <n v="10"/>
    <n v="2014"/>
    <s v="V1977"/>
    <n v="-1"/>
    <s v="Total Tax Classes"/>
    <s v="Total Tax Classes"/>
    <n v="309378757.19"/>
    <n v="0"/>
    <n v="0"/>
    <n v="305655526.82999998"/>
    <n v="12330.35"/>
    <n v="308950454.37"/>
    <n v="-44529156.600000001"/>
    <n v="9041107.1699999999"/>
    <n v="309378764.47000003"/>
    <n v="308962777.44"/>
    <n v="9041107.1699999999"/>
    <n v="0"/>
    <n v="9041107.1699999999"/>
    <n v="0"/>
    <x v="9"/>
  </r>
  <r>
    <n v="-1"/>
    <n v="1"/>
    <s v="0001 -Florida Power &amp; Light Company"/>
    <n v="0"/>
    <n v="3"/>
    <x v="9"/>
    <n v="1977"/>
    <n v="9"/>
    <n v="2014"/>
    <s v="V1977SV"/>
    <n v="-1"/>
    <s v="Total Tax Classes"/>
    <s v="Total Tax Classes"/>
    <n v="6104920"/>
    <n v="0"/>
    <n v="0"/>
    <n v="6104920"/>
    <n v="0"/>
    <n v="6104920"/>
    <n v="0"/>
    <n v="0"/>
    <n v="6104920"/>
    <n v="6104920"/>
    <n v="0"/>
    <n v="0"/>
    <n v="0"/>
    <n v="0"/>
    <x v="9"/>
  </r>
  <r>
    <n v="-1"/>
    <n v="1"/>
    <s v="0001 -Florida Power &amp; Light Company"/>
    <n v="0"/>
    <n v="3"/>
    <x v="9"/>
    <n v="1978"/>
    <n v="12"/>
    <n v="2014"/>
    <s v="V1978"/>
    <n v="-1"/>
    <s v="Total Tax Classes"/>
    <s v="Total Tax Classes"/>
    <n v="133466138.37"/>
    <n v="0"/>
    <n v="0"/>
    <n v="129570869.56"/>
    <n v="23418.86"/>
    <n v="132265332.11"/>
    <n v="-1008399.54"/>
    <n v="42813.120000000003"/>
    <n v="133467530.75"/>
    <n v="132287562.66"/>
    <n v="42609.05"/>
    <n v="0"/>
    <n v="42813.120000000003"/>
    <n v="0"/>
    <x v="9"/>
  </r>
  <r>
    <n v="-1"/>
    <n v="1"/>
    <s v="0001 -Florida Power &amp; Light Company"/>
    <n v="0"/>
    <n v="3"/>
    <x v="9"/>
    <n v="1978"/>
    <n v="11"/>
    <n v="2014"/>
    <s v="V1978SV"/>
    <n v="-1"/>
    <s v="Total Tax Classes"/>
    <s v="Total Tax Classes"/>
    <n v="22831486"/>
    <n v="0"/>
    <n v="0"/>
    <n v="22831486"/>
    <n v="0"/>
    <n v="22831486"/>
    <n v="0"/>
    <n v="0"/>
    <n v="22831486"/>
    <n v="22831486"/>
    <n v="0"/>
    <n v="0"/>
    <n v="0"/>
    <n v="0"/>
    <x v="9"/>
  </r>
  <r>
    <n v="-1"/>
    <n v="1"/>
    <s v="0001 -Florida Power &amp; Light Company"/>
    <n v="0"/>
    <n v="3"/>
    <x v="9"/>
    <n v="1979"/>
    <n v="13"/>
    <n v="2014"/>
    <s v="V1979"/>
    <n v="-1"/>
    <s v="Total Tax Classes"/>
    <s v="Total Tax Classes"/>
    <n v="193613462.31999999"/>
    <n v="0"/>
    <n v="0"/>
    <n v="188553446.56"/>
    <n v="55780.75"/>
    <n v="181843865.25999999"/>
    <n v="-2752576.6"/>
    <n v="411388.68"/>
    <n v="193615966.78999999"/>
    <n v="181897517.71000001"/>
    <n v="411012.51"/>
    <n v="0"/>
    <n v="411388.68"/>
    <n v="0"/>
    <x v="9"/>
  </r>
  <r>
    <n v="-1"/>
    <n v="1"/>
    <s v="0001 -Florida Power &amp; Light Company"/>
    <n v="0"/>
    <n v="3"/>
    <x v="9"/>
    <n v="1980"/>
    <n v="14"/>
    <n v="2014"/>
    <s v="V1980"/>
    <n v="-1"/>
    <s v="Total Tax Classes"/>
    <s v="Total Tax Classes"/>
    <n v="606212026.64999998"/>
    <n v="0"/>
    <n v="0"/>
    <n v="597274349.64999998"/>
    <n v="29140.58"/>
    <n v="593929834.70000005"/>
    <n v="-8359955.8300000001"/>
    <n v="1553838.05"/>
    <n v="606212026.64999998"/>
    <n v="593958975.27999997"/>
    <n v="1553838.05"/>
    <n v="0"/>
    <n v="1553838.05"/>
    <n v="0"/>
    <x v="9"/>
  </r>
  <r>
    <n v="-1"/>
    <n v="1"/>
    <s v="0001 -Florida Power &amp; Light Company"/>
    <n v="0"/>
    <n v="3"/>
    <x v="9"/>
    <n v="1981"/>
    <n v="15"/>
    <n v="2014"/>
    <s v="V1981"/>
    <n v="-1"/>
    <s v="Total Tax Classes"/>
    <s v="Total Tax Classes"/>
    <n v="322230500.08999997"/>
    <n v="0"/>
    <n v="0"/>
    <n v="322294514.06999999"/>
    <n v="21064.19"/>
    <n v="323242319.25"/>
    <n v="-3083937.21"/>
    <n v="406858.31"/>
    <n v="324491919.70999998"/>
    <n v="321129991.77999997"/>
    <n v="278830.34999999998"/>
    <n v="0"/>
    <n v="406858.31"/>
    <n v="0"/>
    <x v="9"/>
  </r>
  <r>
    <n v="-1"/>
    <n v="1"/>
    <s v="0001 -Florida Power &amp; Light Company"/>
    <n v="0"/>
    <n v="3"/>
    <x v="9"/>
    <n v="1982"/>
    <n v="16"/>
    <n v="2014"/>
    <s v="V1982"/>
    <n v="-1"/>
    <s v="Total Tax Classes"/>
    <s v="Total Tax Classes"/>
    <n v="306681348.39999998"/>
    <n v="0"/>
    <n v="0"/>
    <n v="306681348.39999998"/>
    <n v="58384.9"/>
    <n v="306646049.37"/>
    <n v="-6161552.1699999999"/>
    <n v="832567.86"/>
    <n v="308723534.60000002"/>
    <n v="304662248.06999999"/>
    <n v="832567.86"/>
    <n v="0"/>
    <n v="832567.86"/>
    <n v="0"/>
    <x v="9"/>
  </r>
  <r>
    <n v="-1"/>
    <n v="1"/>
    <s v="0001 -Florida Power &amp; Light Company"/>
    <n v="0"/>
    <n v="3"/>
    <x v="9"/>
    <n v="1983"/>
    <n v="17"/>
    <n v="2014"/>
    <s v="V1983"/>
    <n v="-1"/>
    <s v="Total Tax Classes"/>
    <s v="Total Tax Classes"/>
    <n v="1055580206.85"/>
    <n v="0"/>
    <n v="0"/>
    <n v="1055600763.46"/>
    <n v="33229.629999999997"/>
    <n v="1060065928.39"/>
    <n v="-6646898.8700000001"/>
    <n v="2524794.17"/>
    <n v="1061471049.61"/>
    <n v="1054249428.48"/>
    <n v="2483680.9500000002"/>
    <n v="0"/>
    <n v="2524794.17"/>
    <n v="0"/>
    <x v="9"/>
  </r>
  <r>
    <n v="-1"/>
    <n v="1"/>
    <s v="0001 -Florida Power &amp; Light Company"/>
    <n v="0"/>
    <n v="3"/>
    <x v="9"/>
    <n v="1984"/>
    <n v="18"/>
    <n v="2014"/>
    <s v="V1984"/>
    <n v="-1"/>
    <s v="Total Tax Classes"/>
    <s v="Total Tax Classes"/>
    <n v="463316916.17000002"/>
    <n v="0"/>
    <n v="0"/>
    <n v="463316916.17000002"/>
    <n v="314173.09000000003"/>
    <n v="454108725.23000002"/>
    <n v="-6158301.3300000001"/>
    <n v="1095890.02"/>
    <n v="466254648.62"/>
    <n v="451485165.87"/>
    <n v="1095890.02"/>
    <n v="0"/>
    <n v="1095890.02"/>
    <n v="0"/>
    <x v="9"/>
  </r>
  <r>
    <n v="-1"/>
    <n v="1"/>
    <s v="0001 -Florida Power &amp; Light Company"/>
    <n v="0"/>
    <n v="3"/>
    <x v="9"/>
    <n v="1985"/>
    <n v="19"/>
    <n v="2014"/>
    <s v="V1985"/>
    <n v="-1"/>
    <s v="Total Tax Classes"/>
    <s v="Total Tax Classes"/>
    <n v="280031085.43000001"/>
    <n v="0"/>
    <n v="0"/>
    <n v="280031085.43000001"/>
    <n v="99005.79"/>
    <n v="279351250.72000003"/>
    <n v="-5989250.3799999999"/>
    <n v="914488.24"/>
    <n v="284014283.97000003"/>
    <n v="275467057.97000003"/>
    <n v="914488.24"/>
    <n v="0"/>
    <n v="914488.24"/>
    <n v="0"/>
    <x v="9"/>
  </r>
  <r>
    <n v="-1"/>
    <n v="1"/>
    <s v="0001 -Florida Power &amp; Light Company"/>
    <n v="0"/>
    <n v="3"/>
    <x v="9"/>
    <n v="1986"/>
    <n v="20"/>
    <n v="2014"/>
    <s v="V1986"/>
    <n v="-1"/>
    <s v="Total Tax Classes"/>
    <s v="Total Tax Classes"/>
    <n v="449791778.61000001"/>
    <n v="0"/>
    <n v="0"/>
    <n v="449791778.61000001"/>
    <n v="34413.86"/>
    <n v="447105872.52999997"/>
    <n v="-4300677.4800000004"/>
    <n v="308270.94"/>
    <n v="453029195.25999999"/>
    <n v="443902869.74000001"/>
    <n v="308270.94"/>
    <n v="0"/>
    <n v="308270.94"/>
    <n v="0"/>
    <x v="9"/>
  </r>
  <r>
    <n v="-1"/>
    <n v="1"/>
    <s v="0001 -Florida Power &amp; Light Company"/>
    <n v="0"/>
    <n v="3"/>
    <x v="9"/>
    <n v="1987"/>
    <n v="22"/>
    <n v="2014"/>
    <s v="V1987"/>
    <n v="-1"/>
    <s v="Total Tax Classes"/>
    <s v="Total Tax Classes"/>
    <n v="217637673.99000001"/>
    <n v="0"/>
    <n v="0"/>
    <n v="9958187.8499999996"/>
    <n v="204715.88"/>
    <n v="215675228.55000001"/>
    <n v="-4631113.34"/>
    <n v="791642.78"/>
    <n v="220235668.44999999"/>
    <n v="213285628.16"/>
    <n v="787964.58"/>
    <n v="0"/>
    <n v="791642.78"/>
    <n v="0"/>
    <x v="9"/>
  </r>
  <r>
    <n v="-1"/>
    <n v="1"/>
    <s v="0001 -Florida Power &amp; Light Company"/>
    <n v="0"/>
    <n v="3"/>
    <x v="9"/>
    <n v="1987"/>
    <n v="21"/>
    <n v="2014"/>
    <s v="V1987A"/>
    <n v="-1"/>
    <s v="Total Tax Classes"/>
    <s v="Total Tax Classes"/>
    <n v="93303991.780000001"/>
    <n v="0"/>
    <n v="0"/>
    <n v="92763177.780000001"/>
    <n v="0"/>
    <n v="93449033.590000004"/>
    <n v="-806794.09"/>
    <n v="238482.95"/>
    <n v="93449033.590000004"/>
    <n v="93303991.780000001"/>
    <n v="238482.95"/>
    <n v="0"/>
    <n v="238482.95"/>
    <n v="0"/>
    <x v="9"/>
  </r>
  <r>
    <n v="-1"/>
    <n v="1"/>
    <s v="0001 -Florida Power &amp; Light Company"/>
    <n v="0"/>
    <n v="3"/>
    <x v="9"/>
    <n v="1988"/>
    <n v="24"/>
    <n v="2014"/>
    <s v="V1988"/>
    <n v="-1"/>
    <s v="Total Tax Classes"/>
    <s v="Total Tax Classes"/>
    <n v="216796597.44"/>
    <n v="0"/>
    <n v="0"/>
    <n v="11676379.119999999"/>
    <n v="270201.17"/>
    <n v="214483200.41"/>
    <n v="-4031850.6"/>
    <n v="369736.61"/>
    <n v="219079804.91"/>
    <n v="212477679.61000001"/>
    <n v="362251.11"/>
    <n v="0"/>
    <n v="369736.61"/>
    <n v="0"/>
    <x v="9"/>
  </r>
  <r>
    <n v="-1"/>
    <n v="1"/>
    <s v="0001 -Florida Power &amp; Light Company"/>
    <n v="0"/>
    <n v="3"/>
    <x v="9"/>
    <n v="1988"/>
    <n v="23"/>
    <n v="2014"/>
    <s v="V1988A"/>
    <n v="-1"/>
    <s v="Total Tax Classes"/>
    <s v="Total Tax Classes"/>
    <n v="112766158.28"/>
    <n v="0"/>
    <n v="0"/>
    <n v="112766158.28"/>
    <n v="0"/>
    <n v="114707389.17"/>
    <n v="-2007568.22"/>
    <n v="586745.51"/>
    <n v="114707389.17"/>
    <n v="112766158.28"/>
    <n v="586745.51"/>
    <n v="0"/>
    <n v="586745.51"/>
    <n v="0"/>
    <x v="9"/>
  </r>
  <r>
    <n v="-1"/>
    <n v="1"/>
    <s v="0001 -Florida Power &amp; Light Company"/>
    <n v="0"/>
    <n v="3"/>
    <x v="9"/>
    <n v="1989"/>
    <n v="26"/>
    <n v="2014"/>
    <s v="V1989"/>
    <n v="-1"/>
    <s v="Total Tax Classes"/>
    <s v="Total Tax Classes"/>
    <n v="263615108.41"/>
    <n v="0"/>
    <n v="0"/>
    <n v="46065396.640000001"/>
    <n v="935373.7"/>
    <n v="242726317.09999999"/>
    <n v="-3753844.63"/>
    <n v="298974.63"/>
    <n v="265862275.28999999"/>
    <n v="241432636.38"/>
    <n v="280862.21000000002"/>
    <n v="0"/>
    <n v="298974.63"/>
    <n v="0"/>
    <x v="9"/>
  </r>
  <r>
    <n v="-1"/>
    <n v="1"/>
    <s v="0001 -Florida Power &amp; Light Company"/>
    <n v="0"/>
    <n v="3"/>
    <x v="9"/>
    <n v="1989"/>
    <n v="25"/>
    <n v="2014"/>
    <s v="V1989A"/>
    <n v="-1"/>
    <s v="Total Tax Classes"/>
    <s v="Total Tax Classes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9"/>
  </r>
  <r>
    <n v="-1"/>
    <n v="1"/>
    <s v="0001 -Florida Power &amp; Light Company"/>
    <n v="0"/>
    <n v="3"/>
    <x v="9"/>
    <n v="1990"/>
    <n v="28"/>
    <n v="2014"/>
    <s v="V1990"/>
    <n v="-1"/>
    <s v="Total Tax Classes"/>
    <s v="Total Tax Classes"/>
    <n v="298046544.75999999"/>
    <n v="0"/>
    <n v="0"/>
    <n v="27627203.489999998"/>
    <n v="557809.57999999996"/>
    <n v="286785036.39999998"/>
    <n v="-5545968.3600000003"/>
    <n v="852596.54"/>
    <n v="301313896.88"/>
    <n v="284144326.97000003"/>
    <n v="783763.42"/>
    <n v="0"/>
    <n v="852596.54"/>
    <n v="0"/>
    <x v="9"/>
  </r>
  <r>
    <n v="-1"/>
    <n v="1"/>
    <s v="0001 -Florida Power &amp; Light Company"/>
    <n v="0"/>
    <n v="3"/>
    <x v="9"/>
    <n v="1990"/>
    <n v="27"/>
    <n v="2014"/>
    <s v="V1990A"/>
    <n v="-1"/>
    <s v="Total Tax Classes"/>
    <s v="Total Tax Classes"/>
    <n v="1959769.78"/>
    <n v="0"/>
    <n v="0"/>
    <n v="1959769.78"/>
    <n v="0"/>
    <n v="1990320.56"/>
    <n v="-30550.78"/>
    <n v="25327.29"/>
    <n v="1990320.56"/>
    <n v="1959769.78"/>
    <n v="25327.29"/>
    <n v="0"/>
    <n v="25327.29"/>
    <n v="0"/>
    <x v="9"/>
  </r>
  <r>
    <n v="-1"/>
    <n v="1"/>
    <s v="0001 -Florida Power &amp; Light Company"/>
    <n v="0"/>
    <n v="3"/>
    <x v="9"/>
    <n v="1991"/>
    <n v="29"/>
    <n v="2014"/>
    <s v="V1991"/>
    <n v="-1"/>
    <s v="Total Tax Classes"/>
    <s v="Total Tax Classes"/>
    <n v="633783395.47000003"/>
    <n v="0"/>
    <n v="0"/>
    <n v="39356956.719999999"/>
    <n v="1102661.6599999999"/>
    <n v="623992842.01999998"/>
    <n v="-6398602.7800000003"/>
    <n v="669745.46"/>
    <n v="638651271.38999999"/>
    <n v="620598493.00999999"/>
    <n v="298880.21999999997"/>
    <n v="0"/>
    <n v="669745.46"/>
    <n v="0"/>
    <x v="9"/>
  </r>
  <r>
    <n v="-1"/>
    <n v="1"/>
    <s v="0001 -Florida Power &amp; Light Company"/>
    <n v="0"/>
    <n v="3"/>
    <x v="9"/>
    <n v="1992"/>
    <n v="30"/>
    <n v="2014"/>
    <s v="V1992"/>
    <n v="-1"/>
    <s v="Total Tax Classes"/>
    <s v="Total Tax Classes"/>
    <n v="304833468.86000001"/>
    <n v="0"/>
    <n v="0"/>
    <n v="12446456.449999999"/>
    <n v="1016720"/>
    <n v="295152377.85000002"/>
    <n v="-32220611.309999999"/>
    <n v="7282695.5999999996"/>
    <n v="308610666.56999999"/>
    <n v="292731942.88"/>
    <n v="6942652.8799999999"/>
    <n v="0"/>
    <n v="7282695.5999999996"/>
    <n v="0"/>
    <x v="9"/>
  </r>
  <r>
    <n v="-1"/>
    <n v="1"/>
    <s v="0001 -Florida Power &amp; Light Company"/>
    <n v="0"/>
    <n v="3"/>
    <x v="9"/>
    <n v="1993"/>
    <n v="31"/>
    <n v="2014"/>
    <s v="V1993"/>
    <n v="-1"/>
    <s v="Total Tax Classes"/>
    <s v="Total Tax Classes"/>
    <n v="1164375545.6300001"/>
    <n v="0"/>
    <n v="0"/>
    <n v="61933788.850000001"/>
    <n v="506766.61"/>
    <n v="1141747971.8199999"/>
    <n v="-9892617.7400000002"/>
    <n v="1606582.72"/>
    <n v="1168093626.5799999"/>
    <n v="1138667459.0799999"/>
    <n v="1475781.1"/>
    <n v="0"/>
    <n v="1606582.72"/>
    <n v="0"/>
    <x v="9"/>
  </r>
  <r>
    <n v="-1"/>
    <n v="1"/>
    <s v="0001 -Florida Power &amp; Light Company"/>
    <n v="0"/>
    <n v="3"/>
    <x v="9"/>
    <n v="1994"/>
    <n v="32"/>
    <n v="2014"/>
    <s v="V1994"/>
    <n v="-1"/>
    <s v="Total Tax Classes"/>
    <s v="Total Tax Classes"/>
    <n v="616107721.63"/>
    <n v="0"/>
    <n v="0"/>
    <n v="60465611.030000001"/>
    <n v="11884295.16"/>
    <n v="587495084.29999995"/>
    <n v="-17412343.34"/>
    <n v="2110250.0099999998"/>
    <n v="620595566.19000006"/>
    <n v="594989377.63"/>
    <n v="2012407.27"/>
    <n v="0"/>
    <n v="2110250.0099999998"/>
    <n v="0"/>
    <x v="9"/>
  </r>
  <r>
    <n v="-1"/>
    <n v="1"/>
    <s v="0001 -Florida Power &amp; Light Company"/>
    <n v="0"/>
    <n v="3"/>
    <x v="9"/>
    <n v="1995"/>
    <n v="33"/>
    <n v="2014"/>
    <s v="V1995"/>
    <n v="-1"/>
    <s v="Total Tax Classes"/>
    <s v="Total Tax Classes"/>
    <n v="373357325.55000001"/>
    <n v="0"/>
    <n v="0"/>
    <n v="52549614.07"/>
    <n v="12122061.17"/>
    <n v="343353654.19999999"/>
    <n v="-5325643.33"/>
    <n v="638189.59"/>
    <n v="376589252.24000001"/>
    <n v="352644751.18000001"/>
    <n v="237227.11"/>
    <n v="0"/>
    <n v="638189.59"/>
    <n v="0"/>
    <x v="9"/>
  </r>
  <r>
    <n v="-1"/>
    <n v="1"/>
    <s v="0001 -Florida Power &amp; Light Company"/>
    <n v="0"/>
    <n v="3"/>
    <x v="9"/>
    <n v="1996"/>
    <n v="34"/>
    <n v="2014"/>
    <s v="V1996"/>
    <n v="-1"/>
    <s v="Total Tax Classes"/>
    <s v="Total Tax Classes"/>
    <n v="315532079.63"/>
    <n v="0"/>
    <n v="0"/>
    <n v="58089166.049999997"/>
    <n v="11279006.539999999"/>
    <n v="272881760.42000002"/>
    <n v="-3493213.05"/>
    <n v="427269.53"/>
    <n v="318156129.60000002"/>
    <n v="281850490.42000002"/>
    <n v="113496.13"/>
    <n v="0"/>
    <n v="427269.53"/>
    <n v="0"/>
    <x v="9"/>
  </r>
  <r>
    <n v="-1"/>
    <n v="1"/>
    <s v="0001 -Florida Power &amp; Light Company"/>
    <n v="0"/>
    <n v="3"/>
    <x v="9"/>
    <n v="1997"/>
    <n v="35"/>
    <n v="2014"/>
    <s v="V1997"/>
    <n v="-1"/>
    <s v="Total Tax Classes"/>
    <s v="Total Tax Classes"/>
    <n v="289208483.62"/>
    <n v="0"/>
    <n v="0"/>
    <n v="73588176.040000007"/>
    <n v="8421271.4199999999"/>
    <n v="253455017.72999999"/>
    <n v="-4419535.47"/>
    <n v="201051.89"/>
    <n v="291629836.57999998"/>
    <n v="259804122.16"/>
    <n v="-148134.1"/>
    <n v="0"/>
    <n v="201051.89"/>
    <n v="0"/>
    <x v="9"/>
  </r>
  <r>
    <n v="-1"/>
    <n v="1"/>
    <s v="0001 -Florida Power &amp; Light Company"/>
    <n v="0"/>
    <n v="3"/>
    <x v="9"/>
    <n v="1998"/>
    <n v="59"/>
    <n v="2014"/>
    <s v="V1998"/>
    <n v="-1"/>
    <s v="Total Tax Classes"/>
    <s v="Total Tax Classes"/>
    <n v="303488710.31"/>
    <n v="0"/>
    <n v="0"/>
    <n v="85805676.519999996"/>
    <n v="10383174.18"/>
    <n v="256455811.53"/>
    <n v="-3715895.21"/>
    <n v="299454.93"/>
    <n v="306328158"/>
    <n v="264481715.28999999"/>
    <n v="-182722.33"/>
    <n v="0"/>
    <n v="299454.93"/>
    <n v="0"/>
    <x v="9"/>
  </r>
  <r>
    <n v="-1"/>
    <n v="1"/>
    <s v="0001 -Florida Power &amp; Light Company"/>
    <n v="0"/>
    <n v="3"/>
    <x v="9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9"/>
  </r>
  <r>
    <n v="-1"/>
    <n v="1"/>
    <s v="0001 -Florida Power &amp; Light Company"/>
    <n v="0"/>
    <n v="3"/>
    <x v="9"/>
    <n v="1999"/>
    <n v="60"/>
    <n v="2014"/>
    <s v="V1999"/>
    <n v="-1"/>
    <s v="Total Tax Classes"/>
    <s v="Total Tax Classes"/>
    <n v="316539134.35000002"/>
    <n v="0"/>
    <n v="0"/>
    <n v="69134484.230000004"/>
    <n v="10744696.15"/>
    <n v="254028225"/>
    <n v="-10993154.17"/>
    <n v="1625414.72"/>
    <n v="320774287.63"/>
    <n v="261518260.22"/>
    <n v="644922.35"/>
    <n v="0"/>
    <n v="1625414.72"/>
    <n v="0"/>
    <x v="9"/>
  </r>
  <r>
    <n v="-1"/>
    <n v="1"/>
    <s v="0001 -Florida Power &amp; Light Company"/>
    <n v="0"/>
    <n v="3"/>
    <x v="9"/>
    <n v="2000"/>
    <n v="61"/>
    <n v="2014"/>
    <s v="V2000"/>
    <n v="-1"/>
    <s v="Total Tax Classes"/>
    <s v="Total Tax Classes"/>
    <n v="447678554.45999998"/>
    <n v="0"/>
    <n v="0"/>
    <n v="74761035.730000004"/>
    <n v="16008193.42"/>
    <n v="377931871.58999997"/>
    <n v="-6994400.21"/>
    <n v="1020666.31"/>
    <n v="453561018.86000001"/>
    <n v="388673735.25999999"/>
    <n v="404531.67"/>
    <n v="0"/>
    <n v="1020666.31"/>
    <n v="0"/>
    <x v="9"/>
  </r>
  <r>
    <n v="-1"/>
    <n v="1"/>
    <s v="0001 -Florida Power &amp; Light Company"/>
    <n v="0"/>
    <n v="3"/>
    <x v="9"/>
    <n v="2001"/>
    <n v="62"/>
    <n v="2014"/>
    <s v="V2001"/>
    <n v="-1"/>
    <s v="Total Tax Classes"/>
    <s v="Total Tax Classes"/>
    <n v="561465893.04999995"/>
    <n v="0"/>
    <n v="0"/>
    <n v="139923578.63999999"/>
    <n v="23831859.289999999"/>
    <n v="435643278.77999997"/>
    <n v="-5828340.6399999997"/>
    <n v="686232.22"/>
    <n v="566680202.29999995"/>
    <n v="455613162.94999999"/>
    <n v="-666101.93999999994"/>
    <n v="0"/>
    <n v="686232.22"/>
    <n v="0"/>
    <x v="9"/>
  </r>
  <r>
    <n v="-1"/>
    <n v="1"/>
    <s v="0001 -Florida Power &amp; Light Company"/>
    <n v="0"/>
    <n v="3"/>
    <x v="9"/>
    <n v="2001"/>
    <n v="69"/>
    <n v="2014"/>
    <s v="V2001 Bonus"/>
    <n v="-1"/>
    <s v="Total Tax Classes"/>
    <s v="Total Tax Classes"/>
    <n v="35266472.109999999"/>
    <n v="0"/>
    <n v="0"/>
    <n v="35434131.020000003"/>
    <n v="1296300.99"/>
    <n v="28630653.210000001"/>
    <n v="-454865.42"/>
    <n v="33787.65"/>
    <n v="35601789.920000002"/>
    <n v="29660484.84"/>
    <n v="-35060.78"/>
    <n v="0"/>
    <n v="33787.65"/>
    <n v="0"/>
    <x v="9"/>
  </r>
  <r>
    <n v="-1"/>
    <n v="1"/>
    <s v="0001 -Florida Power &amp; Light Company"/>
    <n v="0"/>
    <n v="3"/>
    <x v="9"/>
    <n v="2002"/>
    <n v="63"/>
    <n v="2014"/>
    <s v="V2002"/>
    <n v="-1"/>
    <s v="Total Tax Classes"/>
    <s v="Total Tax Classes"/>
    <n v="81761072.620000005"/>
    <n v="0"/>
    <n v="0"/>
    <n v="81779040.859999999"/>
    <n v="1823553.61"/>
    <n v="38806389.579999998"/>
    <n v="-108739.87"/>
    <n v="15422.28"/>
    <n v="81869812.489999995"/>
    <n v="40597399.68"/>
    <n v="-60774.1"/>
    <n v="0"/>
    <n v="15422.28"/>
    <n v="0"/>
    <x v="9"/>
  </r>
  <r>
    <n v="-1"/>
    <n v="1"/>
    <s v="0001 -Florida Power &amp; Light Company"/>
    <n v="0"/>
    <n v="3"/>
    <x v="9"/>
    <n v="2002"/>
    <n v="68"/>
    <n v="2014"/>
    <s v="V2002 Bonus"/>
    <n v="-1"/>
    <s v="Total Tax Classes"/>
    <s v="Total Tax Classes"/>
    <n v="25237740.739999998"/>
    <n v="0"/>
    <n v="0"/>
    <n v="25237740.739999998"/>
    <n v="1193745.1399999999"/>
    <n v="15391008.699999999"/>
    <n v="0"/>
    <n v="0"/>
    <n v="25237740.739999998"/>
    <n v="16584753.84"/>
    <n v="0"/>
    <n v="0"/>
    <n v="0"/>
    <n v="0"/>
    <x v="9"/>
  </r>
  <r>
    <n v="-1"/>
    <n v="1"/>
    <s v="0001 -Florida Power &amp; Light Company"/>
    <n v="0"/>
    <n v="3"/>
    <x v="9"/>
    <n v="2002"/>
    <n v="80"/>
    <n v="2014"/>
    <s v="V2002 Bonus Q1"/>
    <n v="-1"/>
    <s v="Total Tax Classes"/>
    <s v="Total Tax Classes"/>
    <n v="93878854.409999996"/>
    <n v="0"/>
    <n v="0"/>
    <n v="94335388.269999996"/>
    <n v="4204256.8499999996"/>
    <n v="59881773.520000003"/>
    <n v="-1105222.01"/>
    <n v="79110.42"/>
    <n v="94791922.129999995"/>
    <n v="63521431.25"/>
    <n v="-269358.19"/>
    <n v="0"/>
    <n v="79110.42"/>
    <n v="0"/>
    <x v="9"/>
  </r>
  <r>
    <n v="-1"/>
    <n v="1"/>
    <s v="0001 -Florida Power &amp; Light Company"/>
    <n v="0"/>
    <n v="3"/>
    <x v="9"/>
    <n v="2002"/>
    <n v="81"/>
    <n v="2014"/>
    <s v="V2002 Bonus Q2"/>
    <n v="-1"/>
    <s v="Total Tax Classes"/>
    <s v="Total Tax Classes"/>
    <n v="123376179.64"/>
    <n v="0"/>
    <n v="0"/>
    <n v="124002241.86"/>
    <n v="5521808.3399999999"/>
    <n v="77894035.319999993"/>
    <n v="-1630611.89"/>
    <n v="118866.96"/>
    <n v="124628304.11"/>
    <n v="82605664.530000001"/>
    <n v="-323078.39"/>
    <n v="0"/>
    <n v="118866.96"/>
    <n v="0"/>
    <x v="9"/>
  </r>
  <r>
    <n v="-1"/>
    <n v="1"/>
    <s v="0001 -Florida Power &amp; Light Company"/>
    <n v="0"/>
    <n v="3"/>
    <x v="9"/>
    <n v="2002"/>
    <n v="82"/>
    <n v="2014"/>
    <s v="V2002 Bonus Q3"/>
    <n v="-1"/>
    <s v="Total Tax Classes"/>
    <s v="Total Tax Classes"/>
    <n v="112093277.84"/>
    <n v="0"/>
    <n v="0"/>
    <n v="112581708.90000001"/>
    <n v="4724876.4800000004"/>
    <n v="71795125.299999997"/>
    <n v="-1348205.27"/>
    <n v="104929.65"/>
    <n v="113070139.95999999"/>
    <n v="75914024.739999995"/>
    <n v="-265955.43"/>
    <n v="0"/>
    <n v="104929.65"/>
    <n v="0"/>
    <x v="9"/>
  </r>
  <r>
    <n v="-1"/>
    <n v="1"/>
    <s v="0001 -Florida Power &amp; Light Company"/>
    <n v="0"/>
    <n v="3"/>
    <x v="9"/>
    <n v="2002"/>
    <n v="83"/>
    <n v="2014"/>
    <s v="V2002 Bonus Q4"/>
    <n v="-1"/>
    <s v="Total Tax Classes"/>
    <s v="Total Tax Classes"/>
    <n v="160940907.83000001"/>
    <n v="0"/>
    <n v="0"/>
    <n v="161633940.99000001"/>
    <n v="6452075.0599999996"/>
    <n v="105469799.31"/>
    <n v="-1848313.33"/>
    <n v="139067.06"/>
    <n v="162326974.18000001"/>
    <n v="111093708.05"/>
    <n v="-418833"/>
    <n v="0"/>
    <n v="139067.06"/>
    <n v="0"/>
    <x v="9"/>
  </r>
  <r>
    <n v="-1"/>
    <n v="1"/>
    <s v="0001 -Florida Power &amp; Light Company"/>
    <n v="0"/>
    <n v="3"/>
    <x v="9"/>
    <n v="2002"/>
    <n v="76"/>
    <n v="2014"/>
    <s v="V2002 Q1"/>
    <n v="-1"/>
    <s v="Total Tax Classes"/>
    <s v="Total Tax Classes"/>
    <n v="42120590"/>
    <n v="0"/>
    <n v="0"/>
    <n v="42350197.210000001"/>
    <n v="1684520.2"/>
    <n v="28425913.800000001"/>
    <n v="-681169.16"/>
    <n v="160736.85"/>
    <n v="42579804.469999999"/>
    <n v="29803304.600000001"/>
    <n v="8651.7900000000009"/>
    <n v="0"/>
    <n v="160736.85"/>
    <n v="0"/>
    <x v="9"/>
  </r>
  <r>
    <n v="-1"/>
    <n v="1"/>
    <s v="0001 -Florida Power &amp; Light Company"/>
    <n v="0"/>
    <n v="3"/>
    <x v="9"/>
    <n v="2002"/>
    <n v="77"/>
    <n v="2014"/>
    <s v="V2002 Q2"/>
    <n v="-1"/>
    <s v="Total Tax Classes"/>
    <s v="Total Tax Classes"/>
    <n v="412935378.69999999"/>
    <n v="0"/>
    <n v="0"/>
    <n v="413008401.38999999"/>
    <n v="18324778.609999999"/>
    <n v="261799136.63"/>
    <n v="-8249060.7300000004"/>
    <n v="35454.76"/>
    <n v="413081424.11000001"/>
    <n v="280026413.74000001"/>
    <n v="-13089.14"/>
    <n v="0"/>
    <n v="35454.76"/>
    <n v="0"/>
    <x v="9"/>
  </r>
  <r>
    <n v="-1"/>
    <n v="1"/>
    <s v="0001 -Florida Power &amp; Light Company"/>
    <n v="0"/>
    <n v="3"/>
    <x v="9"/>
    <n v="2002"/>
    <n v="78"/>
    <n v="2014"/>
    <s v="V2002 Q3"/>
    <n v="-1"/>
    <s v="Total Tax Classes"/>
    <s v="Total Tax Classes"/>
    <n v="8524653.1400000006"/>
    <n v="0"/>
    <n v="0"/>
    <n v="8558410.6999999993"/>
    <n v="11842.35"/>
    <n v="8195008.8499999996"/>
    <n v="-71166.899999999994"/>
    <n v="18275.759999999998"/>
    <n v="8592168.2599999998"/>
    <n v="8164317.4000000004"/>
    <n v="-6705.56"/>
    <n v="0"/>
    <n v="18275.759999999998"/>
    <n v="0"/>
    <x v="9"/>
  </r>
  <r>
    <n v="-1"/>
    <n v="1"/>
    <s v="0001 -Florida Power &amp; Light Company"/>
    <n v="0"/>
    <n v="3"/>
    <x v="9"/>
    <n v="2002"/>
    <n v="79"/>
    <n v="2014"/>
    <s v="V2002 Q4"/>
    <n v="-1"/>
    <s v="Total Tax Classes"/>
    <s v="Total Tax Classes"/>
    <n v="17895938.440000001"/>
    <n v="0"/>
    <n v="0"/>
    <n v="18001347.98"/>
    <n v="866655.15"/>
    <n v="12356599.66"/>
    <n v="-279298.69"/>
    <n v="63455.77"/>
    <n v="18106757.539999999"/>
    <n v="13088893.369999999"/>
    <n v="-13001.91"/>
    <n v="0"/>
    <n v="63455.77"/>
    <n v="0"/>
    <x v="9"/>
  </r>
  <r>
    <n v="-1"/>
    <n v="1"/>
    <s v="0001 -Florida Power &amp; Light Company"/>
    <n v="0"/>
    <n v="3"/>
    <x v="9"/>
    <n v="2003"/>
    <n v="64"/>
    <n v="2014"/>
    <s v="V2003"/>
    <n v="-1"/>
    <s v="Total Tax Classes"/>
    <s v="Total Tax Classes"/>
    <n v="269548686.58999997"/>
    <n v="0"/>
    <n v="0"/>
    <n v="129131881.22"/>
    <n v="11304375.880000001"/>
    <n v="154263266.59"/>
    <n v="-7333504.4000000004"/>
    <n v="394497.11"/>
    <n v="269899893.99000001"/>
    <n v="165381377.94"/>
    <n v="229554.22"/>
    <n v="0"/>
    <n v="394497.11"/>
    <n v="0"/>
    <x v="9"/>
  </r>
  <r>
    <n v="-1"/>
    <n v="1"/>
    <s v="0001 -Florida Power &amp; Light Company"/>
    <n v="0"/>
    <n v="3"/>
    <x v="9"/>
    <n v="2003"/>
    <n v="70"/>
    <n v="2014"/>
    <s v="V2003 Bonus-30%"/>
    <n v="-1"/>
    <s v="Total Tax Classes"/>
    <s v="Total Tax Classes"/>
    <n v="500690365.63999999"/>
    <n v="0"/>
    <n v="0"/>
    <n v="502357174.54000002"/>
    <n v="21304460.879999999"/>
    <n v="299580166.52999997"/>
    <n v="-9446603.9399999995"/>
    <n v="1667613.91"/>
    <n v="504023983.47000003"/>
    <n v="319001960.14999998"/>
    <n v="216663.34"/>
    <n v="0"/>
    <n v="1667613.91"/>
    <n v="0"/>
    <x v="9"/>
  </r>
  <r>
    <n v="-1"/>
    <n v="1"/>
    <s v="0001 -Florida Power &amp; Light Company"/>
    <n v="0"/>
    <n v="3"/>
    <x v="9"/>
    <n v="2003"/>
    <n v="84"/>
    <n v="2014"/>
    <s v="V2003 Bonus-50%"/>
    <n v="-1"/>
    <s v="Total Tax Classes"/>
    <s v="Total Tax Classes"/>
    <n v="257195025.97"/>
    <n v="0"/>
    <n v="0"/>
    <n v="257992081.84"/>
    <n v="11965065.67"/>
    <n v="147054464.31"/>
    <n v="-4699646.29"/>
    <n v="690966.04"/>
    <n v="258789137.69"/>
    <n v="158098698.69999999"/>
    <n v="17685.61"/>
    <n v="0"/>
    <n v="690966.04"/>
    <n v="0"/>
    <x v="9"/>
  </r>
  <r>
    <n v="-1"/>
    <n v="1"/>
    <s v="0001 -Florida Power &amp; Light Company"/>
    <n v="0"/>
    <n v="3"/>
    <x v="9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9"/>
  </r>
  <r>
    <n v="-1"/>
    <n v="1"/>
    <s v="0001 -Florida Power &amp; Light Company"/>
    <n v="0"/>
    <n v="3"/>
    <x v="9"/>
    <n v="2004"/>
    <n v="71"/>
    <n v="2014"/>
    <s v="V2004 Bonus-30%"/>
    <n v="-1"/>
    <s v="Total Tax Classes"/>
    <s v="Total Tax Classes"/>
    <n v="4097512.63"/>
    <n v="0"/>
    <n v="0"/>
    <n v="4097512.63"/>
    <n v="208390.96"/>
    <n v="2298899.39"/>
    <n v="0"/>
    <n v="0"/>
    <n v="4097512.63"/>
    <n v="2507290.35"/>
    <n v="0"/>
    <n v="0"/>
    <n v="0"/>
    <n v="0"/>
    <x v="9"/>
  </r>
  <r>
    <n v="-1"/>
    <n v="1"/>
    <s v="0001 -Florida Power &amp; Light Company"/>
    <n v="0"/>
    <n v="3"/>
    <x v="9"/>
    <n v="2004"/>
    <n v="85"/>
    <n v="2014"/>
    <s v="V2004 Bonus-50%"/>
    <n v="-1"/>
    <s v="Total Tax Classes"/>
    <s v="Total Tax Classes"/>
    <n v="308430578.98000002"/>
    <n v="0"/>
    <n v="0"/>
    <n v="308430578.98000002"/>
    <n v="1714652.8"/>
    <n v="293813098.36000001"/>
    <n v="0"/>
    <n v="0"/>
    <n v="308430578.98000002"/>
    <n v="295527751.16000003"/>
    <n v="0"/>
    <n v="0"/>
    <n v="0"/>
    <n v="0"/>
    <x v="9"/>
  </r>
  <r>
    <n v="-1"/>
    <n v="1"/>
    <s v="0001 -Florida Power &amp; Light Company"/>
    <n v="0"/>
    <n v="3"/>
    <x v="9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9"/>
  </r>
  <r>
    <n v="-1"/>
    <n v="1"/>
    <s v="0001 -Florida Power &amp; Light Company"/>
    <n v="0"/>
    <n v="3"/>
    <x v="9"/>
    <n v="2004"/>
    <n v="96"/>
    <n v="2014"/>
    <s v="V2004 Q1 - 30% Bonus"/>
    <n v="-1"/>
    <s v="Total Tax Classes"/>
    <s v="Total Tax Classes"/>
    <n v="17937445.800000001"/>
    <n v="0"/>
    <n v="0"/>
    <n v="18037970.539999999"/>
    <n v="737249.29"/>
    <n v="10461862.699999999"/>
    <n v="-246892.93"/>
    <n v="18791.419999999998"/>
    <n v="18138495.27"/>
    <n v="11080390.859999999"/>
    <n v="-63536.9"/>
    <n v="0"/>
    <n v="18791.419999999998"/>
    <n v="0"/>
    <x v="9"/>
  </r>
  <r>
    <n v="-1"/>
    <n v="1"/>
    <s v="0001 -Florida Power &amp; Light Company"/>
    <n v="0"/>
    <n v="3"/>
    <x v="9"/>
    <n v="2004"/>
    <n v="100"/>
    <n v="2014"/>
    <s v="V2004 Q1 - 50% Bonus"/>
    <n v="-1"/>
    <s v="Total Tax Classes"/>
    <s v="Total Tax Classes"/>
    <n v="147260973.13"/>
    <n v="0"/>
    <n v="0"/>
    <n v="148287427.11000001"/>
    <n v="6095397.4900000002"/>
    <n v="88202707.049999997"/>
    <n v="-3180005.74"/>
    <n v="419653.24"/>
    <n v="149313881.09"/>
    <n v="92768482.980000004"/>
    <n v="-103633.13"/>
    <n v="0"/>
    <n v="419653.24"/>
    <n v="0"/>
    <x v="9"/>
  </r>
  <r>
    <n v="-1"/>
    <n v="1"/>
    <s v="0001 -Florida Power &amp; Light Company"/>
    <n v="0"/>
    <n v="3"/>
    <x v="9"/>
    <n v="2004"/>
    <n v="93"/>
    <n v="2014"/>
    <s v="V2004 Q2"/>
    <n v="-1"/>
    <s v="Total Tax Classes"/>
    <s v="Total Tax Classes"/>
    <n v="8381289.3899999997"/>
    <n v="0"/>
    <n v="0"/>
    <n v="8437043.4000000004"/>
    <n v="457628.57"/>
    <n v="6055854.2599999998"/>
    <n v="-42037.99"/>
    <n v="79147.360000000001"/>
    <n v="8492797.3900000006"/>
    <n v="6409055.6799999997"/>
    <n v="72066.5"/>
    <n v="0"/>
    <n v="79147.360000000001"/>
    <n v="0"/>
    <x v="9"/>
  </r>
  <r>
    <n v="-1"/>
    <n v="1"/>
    <s v="0001 -Florida Power &amp; Light Company"/>
    <n v="0"/>
    <n v="3"/>
    <x v="9"/>
    <n v="2004"/>
    <n v="97"/>
    <n v="2014"/>
    <s v="V2004 Q2 - 30% Bonus"/>
    <n v="-1"/>
    <s v="Total Tax Classes"/>
    <s v="Total Tax Classes"/>
    <n v="15424198.630000001"/>
    <n v="0"/>
    <n v="0"/>
    <n v="15485371.57"/>
    <n v="806468.14"/>
    <n v="8686250.6600000001"/>
    <n v="-153883.99"/>
    <n v="16570.060000000001"/>
    <n v="15546544.51"/>
    <n v="9423971.6500000004"/>
    <n v="-37028.67"/>
    <n v="0"/>
    <n v="16570.060000000001"/>
    <n v="0"/>
    <x v="9"/>
  </r>
  <r>
    <n v="-1"/>
    <n v="1"/>
    <s v="0001 -Florida Power &amp; Light Company"/>
    <n v="0"/>
    <n v="3"/>
    <x v="9"/>
    <n v="2004"/>
    <n v="101"/>
    <n v="2014"/>
    <s v="V2004 Q2 - 50% Bonus"/>
    <n v="-1"/>
    <s v="Total Tax Classes"/>
    <s v="Total Tax Classes"/>
    <n v="153829783.53999999"/>
    <n v="0"/>
    <n v="0"/>
    <n v="154952443.62"/>
    <n v="6307503.8499999996"/>
    <n v="93216842.540000007"/>
    <n v="-3650817.76"/>
    <n v="336326.38"/>
    <n v="156075103.72999999"/>
    <n v="97982384.310000002"/>
    <n v="-367031.73"/>
    <n v="0"/>
    <n v="336326.38"/>
    <n v="0"/>
    <x v="9"/>
  </r>
  <r>
    <n v="-1"/>
    <n v="1"/>
    <s v="0001 -Florida Power &amp; Light Company"/>
    <n v="0"/>
    <n v="3"/>
    <x v="9"/>
    <n v="2004"/>
    <n v="94"/>
    <n v="2014"/>
    <s v="V2004 Q3"/>
    <n v="-1"/>
    <s v="Total Tax Classes"/>
    <s v="Total Tax Classes"/>
    <n v="2393119.15"/>
    <n v="0"/>
    <n v="0"/>
    <n v="2386033.23"/>
    <n v="217710.56"/>
    <n v="2280217.0699999998"/>
    <n v="121294.19"/>
    <n v="11988.46"/>
    <n v="2378947.3199999998"/>
    <n v="2508313.4300000002"/>
    <n v="15774.49"/>
    <n v="0"/>
    <n v="11988.46"/>
    <n v="0"/>
    <x v="9"/>
  </r>
  <r>
    <n v="-1"/>
    <n v="1"/>
    <s v="0001 -Florida Power &amp; Light Company"/>
    <n v="0"/>
    <n v="3"/>
    <x v="9"/>
    <n v="2004"/>
    <n v="98"/>
    <n v="2014"/>
    <s v="V2004 Q3 - 30% Bonus"/>
    <n v="-1"/>
    <s v="Total Tax Classes"/>
    <s v="Total Tax Classes"/>
    <n v="1873284.53"/>
    <n v="0"/>
    <n v="0"/>
    <n v="1921038.51"/>
    <n v="47101.52"/>
    <n v="1491762.92"/>
    <n v="-100821.66"/>
    <n v="8652.7099999999991"/>
    <n v="1968792.5"/>
    <n v="1447911.82"/>
    <n v="4097.3599999999997"/>
    <n v="0"/>
    <n v="8652.7099999999991"/>
    <n v="0"/>
    <x v="9"/>
  </r>
  <r>
    <n v="-1"/>
    <n v="1"/>
    <s v="0001 -Florida Power &amp; Light Company"/>
    <n v="0"/>
    <n v="3"/>
    <x v="9"/>
    <n v="2004"/>
    <n v="102"/>
    <n v="2014"/>
    <s v="V2004 Q3 - 50% Bonus"/>
    <n v="-1"/>
    <s v="Total Tax Classes"/>
    <s v="Total Tax Classes"/>
    <n v="112602639.25"/>
    <n v="0"/>
    <n v="0"/>
    <n v="113136686.92"/>
    <n v="4997085.0599999996"/>
    <n v="62388458.82"/>
    <n v="-1731156"/>
    <n v="234543.52"/>
    <n v="113670734.58"/>
    <n v="66740073.850000001"/>
    <n v="-188081.77"/>
    <n v="0"/>
    <n v="234543.52"/>
    <n v="0"/>
    <x v="9"/>
  </r>
  <r>
    <n v="-1"/>
    <n v="1"/>
    <s v="0001 -Florida Power &amp; Light Company"/>
    <n v="0"/>
    <n v="3"/>
    <x v="9"/>
    <n v="2004"/>
    <n v="95"/>
    <n v="2014"/>
    <s v="V2004 Q4"/>
    <n v="-1"/>
    <s v="Total Tax Classes"/>
    <s v="Total Tax Classes"/>
    <n v="-36381807.359999999"/>
    <n v="0"/>
    <n v="0"/>
    <n v="-36343607.299999997"/>
    <n v="-1610697.36"/>
    <n v="-16009115.34"/>
    <n v="-107020.49"/>
    <n v="31306.92"/>
    <n v="-36305407.270000003"/>
    <n v="-17700775.420000002"/>
    <n v="35869.54"/>
    <n v="0"/>
    <n v="31306.92"/>
    <n v="0"/>
    <x v="9"/>
  </r>
  <r>
    <n v="-1"/>
    <n v="1"/>
    <s v="0001 -Florida Power &amp; Light Company"/>
    <n v="0"/>
    <n v="3"/>
    <x v="9"/>
    <n v="2004"/>
    <n v="99"/>
    <n v="2014"/>
    <s v="V2004 Q4 - 30% Bonus"/>
    <n v="-1"/>
    <s v="Total Tax Classes"/>
    <s v="Total Tax Classes"/>
    <n v="28582650.789999999"/>
    <n v="0"/>
    <n v="0"/>
    <n v="28639743.210000001"/>
    <n v="1642129.97"/>
    <n v="17882719.079999998"/>
    <n v="-130877.61"/>
    <n v="32454.91"/>
    <n v="28696835.609999999"/>
    <n v="19457432.989999998"/>
    <n v="-14313.85"/>
    <n v="0"/>
    <n v="32454.91"/>
    <n v="0"/>
    <x v="9"/>
  </r>
  <r>
    <n v="-1"/>
    <n v="1"/>
    <s v="0001 -Florida Power &amp; Light Company"/>
    <n v="0"/>
    <n v="3"/>
    <x v="9"/>
    <n v="2004"/>
    <n v="103"/>
    <n v="2014"/>
    <s v="V2004 Q4 - 50% Bonus"/>
    <n v="-1"/>
    <s v="Total Tax Classes"/>
    <s v="Total Tax Classes"/>
    <n v="282108625.88999999"/>
    <n v="0"/>
    <n v="0"/>
    <n v="283232319.92000002"/>
    <n v="13246785.529999999"/>
    <n v="158838066.69"/>
    <n v="-5833793.3700000001"/>
    <n v="709291.2"/>
    <n v="284356013.94999999"/>
    <n v="170692801.16999999"/>
    <n v="-146045.84"/>
    <n v="0"/>
    <n v="709291.2"/>
    <n v="0"/>
    <x v="9"/>
  </r>
  <r>
    <n v="-1"/>
    <n v="1"/>
    <s v="0001 -Florida Power &amp; Light Company"/>
    <n v="0"/>
    <n v="3"/>
    <x v="9"/>
    <n v="2005"/>
    <n v="66"/>
    <n v="2014"/>
    <s v="V2005"/>
    <n v="-1"/>
    <s v="Total Tax Classes"/>
    <s v="Total Tax Classes"/>
    <n v="1148016175.52"/>
    <n v="0"/>
    <n v="0"/>
    <n v="694205762.91999996"/>
    <n v="34743756.960000001"/>
    <n v="753006308.25999999"/>
    <n v="-12229410.369999999"/>
    <n v="1222041.8899999999"/>
    <n v="1157900335.6300001"/>
    <n v="781940212.53999996"/>
    <n v="-2852265.53"/>
    <n v="0"/>
    <n v="1222041.8899999999"/>
    <n v="0"/>
    <x v="9"/>
  </r>
  <r>
    <n v="-1"/>
    <n v="1"/>
    <s v="0001 -Florida Power &amp; Light Company"/>
    <n v="0"/>
    <n v="3"/>
    <x v="9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9"/>
  </r>
  <r>
    <n v="-1"/>
    <n v="1"/>
    <s v="0001 -Florida Power &amp; Light Company"/>
    <n v="0"/>
    <n v="3"/>
    <x v="9"/>
    <n v="2005"/>
    <n v="72"/>
    <n v="2014"/>
    <s v="V2005 Bonus-30%"/>
    <n v="-1"/>
    <s v="Total Tax Classes"/>
    <s v="Total Tax Classes"/>
    <n v="668762758.80999994"/>
    <n v="0"/>
    <n v="0"/>
    <n v="668785275.77999997"/>
    <n v="31288315.350000001"/>
    <n v="318179806.44999999"/>
    <n v="-11920542.279999999"/>
    <n v="2453893.7799999998"/>
    <n v="668807792.74000001"/>
    <n v="349444861.13999999"/>
    <n v="2432120.5099999998"/>
    <n v="0"/>
    <n v="2453893.7799999998"/>
    <n v="0"/>
    <x v="9"/>
  </r>
  <r>
    <n v="-1"/>
    <n v="1"/>
    <s v="0001 -Florida Power &amp; Light Company"/>
    <n v="0"/>
    <n v="3"/>
    <x v="9"/>
    <n v="2005"/>
    <n v="86"/>
    <n v="2014"/>
    <s v="V2005 Bonus-50%"/>
    <n v="-1"/>
    <s v="Total Tax Classes"/>
    <s v="Total Tax Classes"/>
    <n v="74731416.719999999"/>
    <n v="0"/>
    <n v="0"/>
    <n v="75135844.290000007"/>
    <n v="4355008.79"/>
    <n v="43459520.439999998"/>
    <n v="-827075.77"/>
    <n v="424238.48"/>
    <n v="75540271.849999994"/>
    <n v="47338028.880000003"/>
    <n v="91883.71"/>
    <n v="0"/>
    <n v="424238.48"/>
    <n v="0"/>
    <x v="9"/>
  </r>
  <r>
    <n v="-1"/>
    <n v="1"/>
    <s v="0001 -Florida Power &amp; Light Company"/>
    <n v="0"/>
    <n v="3"/>
    <x v="9"/>
    <n v="2006"/>
    <n v="67"/>
    <n v="2014"/>
    <s v="V2006"/>
    <n v="-1"/>
    <s v="Total Tax Classes"/>
    <s v="Total Tax Classes"/>
    <n v="884677273.25999999"/>
    <n v="0"/>
    <n v="0"/>
    <n v="458540519.27999997"/>
    <n v="37848187.969999999"/>
    <n v="475030377.87"/>
    <n v="-12220388.289999999"/>
    <n v="3389117.67"/>
    <n v="892931217.08000004"/>
    <n v="508074018.92000002"/>
    <n v="-60279.27"/>
    <n v="0"/>
    <n v="3389117.67"/>
    <n v="0"/>
    <x v="9"/>
  </r>
  <r>
    <n v="-1"/>
    <n v="1"/>
    <s v="0001 -Florida Power &amp; Light Company"/>
    <n v="0"/>
    <n v="3"/>
    <x v="9"/>
    <n v="2007"/>
    <n v="74"/>
    <n v="2014"/>
    <s v="V2007"/>
    <n v="-1"/>
    <s v="Total Tax Classes"/>
    <s v="Total Tax Classes"/>
    <n v="1461413366.72"/>
    <n v="0"/>
    <n v="0"/>
    <n v="874007315.80999994"/>
    <n v="66836750.729999997"/>
    <n v="644021597.02999997"/>
    <n v="-45802588.060000002"/>
    <n v="5067251.59"/>
    <n v="1469355270.23"/>
    <n v="706856754.53999996"/>
    <n v="1126941.24"/>
    <n v="0"/>
    <n v="5067251.59"/>
    <n v="0"/>
    <x v="9"/>
  </r>
  <r>
    <n v="-1"/>
    <n v="1"/>
    <s v="0001 -Florida Power &amp; Light Company"/>
    <n v="0"/>
    <n v="3"/>
    <x v="9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9"/>
  </r>
  <r>
    <n v="-1"/>
    <n v="1"/>
    <s v="0001 -Florida Power &amp; Light Company"/>
    <n v="0"/>
    <n v="3"/>
    <x v="9"/>
    <n v="2008"/>
    <n v="239"/>
    <n v="2014"/>
    <s v="V2008 Bonus - 50%"/>
    <n v="-1"/>
    <s v="Total Tax Classes"/>
    <s v="Total Tax Classes"/>
    <n v="33995482.609999999"/>
    <n v="0"/>
    <n v="0"/>
    <n v="33995482.609999999"/>
    <n v="2258821.46"/>
    <n v="19059306.550000001"/>
    <n v="0"/>
    <n v="0"/>
    <n v="33995482.609999999"/>
    <n v="21318128.010000002"/>
    <n v="0"/>
    <n v="0"/>
    <n v="0"/>
    <n v="0"/>
    <x v="9"/>
  </r>
  <r>
    <n v="-1"/>
    <n v="1"/>
    <s v="0001 -Florida Power &amp; Light Company"/>
    <n v="0"/>
    <n v="3"/>
    <x v="9"/>
    <n v="2008"/>
    <n v="164"/>
    <n v="2014"/>
    <s v="V2008 Q1"/>
    <n v="-1"/>
    <s v="Total Tax Classes"/>
    <s v="Total Tax Classes"/>
    <n v="316864729.44999999"/>
    <n v="0"/>
    <n v="0"/>
    <n v="317305831.05000001"/>
    <n v="17409462.789999999"/>
    <n v="145228729.33000001"/>
    <n v="-4715175.76"/>
    <n v="972577.41"/>
    <n v="317746932.63"/>
    <n v="162191718.44999999"/>
    <n v="536847.89"/>
    <n v="0"/>
    <n v="972577.41"/>
    <n v="0"/>
    <x v="9"/>
  </r>
  <r>
    <n v="-1"/>
    <n v="1"/>
    <s v="0001 -Florida Power &amp; Light Company"/>
    <n v="0"/>
    <n v="3"/>
    <x v="9"/>
    <n v="2008"/>
    <n v="168"/>
    <n v="2014"/>
    <s v="V2008 Q1 - 50% Bonus"/>
    <n v="-1"/>
    <s v="Total Tax Classes"/>
    <s v="Total Tax Classes"/>
    <n v="26045269.120000001"/>
    <n v="0"/>
    <n v="0"/>
    <n v="26149387.18"/>
    <n v="1298968.53"/>
    <n v="13842361.800000001"/>
    <n v="-679999.85"/>
    <n v="50651.31"/>
    <n v="26253505.25"/>
    <n v="15027034.5"/>
    <n v="-43289"/>
    <n v="0"/>
    <n v="50651.31"/>
    <n v="0"/>
    <x v="9"/>
  </r>
  <r>
    <n v="-1"/>
    <n v="1"/>
    <s v="0001 -Florida Power &amp; Light Company"/>
    <n v="0"/>
    <n v="3"/>
    <x v="9"/>
    <n v="2008"/>
    <n v="165"/>
    <n v="2014"/>
    <s v="V2008 Q2"/>
    <n v="-1"/>
    <s v="Total Tax Classes"/>
    <s v="Total Tax Classes"/>
    <n v="195831254.16999999"/>
    <n v="0"/>
    <n v="0"/>
    <n v="196498569.65000001"/>
    <n v="10761833.550000001"/>
    <n v="83698104.219999999"/>
    <n v="-9949547.4499999993"/>
    <n v="2137142.91"/>
    <n v="197165885.13"/>
    <n v="93906489.609999999"/>
    <n v="1355960.1"/>
    <n v="0"/>
    <n v="2137142.91"/>
    <n v="0"/>
    <x v="9"/>
  </r>
  <r>
    <n v="-1"/>
    <n v="1"/>
    <s v="0001 -Florida Power &amp; Light Company"/>
    <n v="0"/>
    <n v="3"/>
    <x v="9"/>
    <n v="2008"/>
    <n v="169"/>
    <n v="2014"/>
    <s v="V2008 Q2 - 50% Bonus"/>
    <n v="-1"/>
    <s v="Total Tax Classes"/>
    <s v="Total Tax Classes"/>
    <n v="86916313.849999994"/>
    <n v="0"/>
    <n v="0"/>
    <n v="87252785.849999994"/>
    <n v="4407766.6900000004"/>
    <n v="38472632.210000001"/>
    <n v="-2423994.0299999998"/>
    <n v="266959.71999999997"/>
    <n v="87589257.870000005"/>
    <n v="42568421.640000001"/>
    <n v="-94007.05"/>
    <n v="0"/>
    <n v="266959.71999999997"/>
    <n v="0"/>
    <x v="9"/>
  </r>
  <r>
    <n v="-1"/>
    <n v="1"/>
    <s v="0001 -Florida Power &amp; Light Company"/>
    <n v="0"/>
    <n v="3"/>
    <x v="9"/>
    <n v="2008"/>
    <n v="166"/>
    <n v="2014"/>
    <s v="V2008 Q3"/>
    <n v="-1"/>
    <s v="Total Tax Classes"/>
    <s v="Total Tax Classes"/>
    <n v="125435624.33"/>
    <n v="0"/>
    <n v="0"/>
    <n v="125445213.31999999"/>
    <n v="6698925.5800000001"/>
    <n v="52342678.670000002"/>
    <n v="-2842715.81"/>
    <n v="841858.42"/>
    <n v="125454802.27"/>
    <n v="59023767.240000002"/>
    <n v="840517.49"/>
    <n v="0"/>
    <n v="841858.42"/>
    <n v="0"/>
    <x v="9"/>
  </r>
  <r>
    <n v="-1"/>
    <n v="1"/>
    <s v="0001 -Florida Power &amp; Light Company"/>
    <n v="0"/>
    <n v="3"/>
    <x v="9"/>
    <n v="2008"/>
    <n v="170"/>
    <n v="2014"/>
    <s v="V2008 Q3 - 50% Bonus"/>
    <n v="-1"/>
    <s v="Total Tax Classes"/>
    <s v="Total Tax Classes"/>
    <n v="73322794.120000005"/>
    <n v="0"/>
    <n v="0"/>
    <n v="73303011.950000003"/>
    <n v="3858134.63"/>
    <n v="32496627.940000001"/>
    <n v="-1210504.18"/>
    <n v="216842.69"/>
    <n v="73283229.810000002"/>
    <n v="36362962.390000001"/>
    <n v="248207.17"/>
    <n v="0"/>
    <n v="216842.69"/>
    <n v="0"/>
    <x v="9"/>
  </r>
  <r>
    <n v="-1"/>
    <n v="1"/>
    <s v="0001 -Florida Power &amp; Light Company"/>
    <n v="0"/>
    <n v="3"/>
    <x v="9"/>
    <n v="2008"/>
    <n v="167"/>
    <n v="2014"/>
    <s v="V2008 Q4"/>
    <n v="-1"/>
    <s v="Total Tax Classes"/>
    <s v="Total Tax Classes"/>
    <n v="95752097.090000004"/>
    <n v="0"/>
    <n v="0"/>
    <n v="96320464.829999998"/>
    <n v="4838380.18"/>
    <n v="41811081.68"/>
    <n v="2964293.49"/>
    <n v="1035492.46"/>
    <n v="96888832.579999998"/>
    <n v="46186639.259999998"/>
    <n v="361579.59"/>
    <n v="0"/>
    <n v="1035492.46"/>
    <n v="0"/>
    <x v="9"/>
  </r>
  <r>
    <n v="-1"/>
    <n v="1"/>
    <s v="0001 -Florida Power &amp; Light Company"/>
    <n v="0"/>
    <n v="3"/>
    <x v="9"/>
    <n v="2008"/>
    <n v="171"/>
    <n v="2014"/>
    <s v="V2008 Q4 - 50% Bonus"/>
    <n v="-1"/>
    <s v="Total Tax Classes"/>
    <s v="Total Tax Classes"/>
    <n v="96412094.299999997"/>
    <n v="0"/>
    <n v="0"/>
    <n v="96954262.719999999"/>
    <n v="5632487.7400000002"/>
    <n v="48820102.090000004"/>
    <n v="-1347715.23"/>
    <n v="471608.79"/>
    <n v="97496431.150000006"/>
    <n v="54054278.539999999"/>
    <n v="-214416.78"/>
    <n v="0"/>
    <n v="471608.79"/>
    <n v="0"/>
    <x v="9"/>
  </r>
  <r>
    <n v="-1"/>
    <n v="1"/>
    <s v="0001 -Florida Power &amp; Light Company"/>
    <n v="0"/>
    <n v="3"/>
    <x v="9"/>
    <n v="2009"/>
    <n v="90"/>
    <n v="2014"/>
    <s v="V2009"/>
    <n v="-1"/>
    <s v="Total Tax Classes"/>
    <s v="Total Tax Classes"/>
    <n v="4826602"/>
    <n v="4826602"/>
    <n v="0"/>
    <n v="4584047"/>
    <n v="460763.4"/>
    <n v="0"/>
    <n v="4826602"/>
    <n v="0"/>
    <n v="0"/>
    <n v="703318.4"/>
    <n v="0"/>
    <n v="0"/>
    <n v="0"/>
    <n v="0"/>
    <x v="9"/>
  </r>
  <r>
    <n v="-1"/>
    <n v="1"/>
    <s v="0001 -Florida Power &amp; Light Company"/>
    <n v="0"/>
    <n v="3"/>
    <x v="9"/>
    <n v="2009"/>
    <n v="185"/>
    <n v="2014"/>
    <s v="V2009 Q1"/>
    <n v="-1"/>
    <s v="Total Tax Classes"/>
    <s v="Total Tax Classes"/>
    <n v="45839368.259999998"/>
    <n v="0"/>
    <n v="0"/>
    <n v="46083477.189999998"/>
    <n v="2241062.88"/>
    <n v="25467328.949999999"/>
    <n v="-5712008.0199999996"/>
    <n v="223614.76"/>
    <n v="46327586.090000004"/>
    <n v="27530170.59"/>
    <n v="-86381.83"/>
    <n v="0"/>
    <n v="223614.76"/>
    <n v="0"/>
    <x v="9"/>
  </r>
  <r>
    <n v="-1"/>
    <n v="1"/>
    <s v="0001 -Florida Power &amp; Light Company"/>
    <n v="0"/>
    <n v="3"/>
    <x v="9"/>
    <n v="2009"/>
    <n v="189"/>
    <n v="2014"/>
    <s v="V2009 Q1 - 50% Bonus"/>
    <n v="-1"/>
    <s v="Total Tax Classes"/>
    <s v="Total Tax Classes"/>
    <n v="134947388.88"/>
    <n v="0"/>
    <n v="0"/>
    <n v="135832477.16999999"/>
    <n v="7326911.4900000002"/>
    <n v="54360839.590000004"/>
    <n v="-5748438.71"/>
    <n v="829604.74"/>
    <n v="136717565.47999999"/>
    <n v="61031782.049999997"/>
    <n v="-284602.84000000003"/>
    <n v="0"/>
    <n v="829604.74"/>
    <n v="0"/>
    <x v="9"/>
  </r>
  <r>
    <n v="-1"/>
    <n v="1"/>
    <s v="0001 -Florida Power &amp; Light Company"/>
    <n v="0"/>
    <n v="3"/>
    <x v="9"/>
    <n v="2009"/>
    <n v="186"/>
    <n v="2014"/>
    <s v="V2009 Q2"/>
    <n v="-1"/>
    <s v="Total Tax Classes"/>
    <s v="Total Tax Classes"/>
    <n v="51844918.039999999"/>
    <n v="0"/>
    <n v="0"/>
    <n v="51987160.210000001"/>
    <n v="2753348.71"/>
    <n v="21418713.23"/>
    <n v="-2142700.8199999998"/>
    <n v="15852.56"/>
    <n v="52129402.409999996"/>
    <n v="24073740.780000001"/>
    <n v="-170310.65"/>
    <n v="0"/>
    <n v="15852.56"/>
    <n v="0"/>
    <x v="9"/>
  </r>
  <r>
    <n v="-1"/>
    <n v="1"/>
    <s v="0001 -Florida Power &amp; Light Company"/>
    <n v="0"/>
    <n v="3"/>
    <x v="9"/>
    <n v="2009"/>
    <n v="190"/>
    <n v="2014"/>
    <s v="V2009 Q2 - 50% Bonus"/>
    <n v="-1"/>
    <s v="Total Tax Classes"/>
    <s v="Total Tax Classes"/>
    <n v="175721674.91999999"/>
    <n v="0"/>
    <n v="0"/>
    <n v="232706443.77000001"/>
    <n v="12445489.34"/>
    <n v="176039143.47999999"/>
    <n v="-118883950.66"/>
    <n v="447698.4"/>
    <n v="289691212.64999998"/>
    <n v="77876982.159999996"/>
    <n v="-2914188.67"/>
    <n v="0"/>
    <n v="447698.4"/>
    <n v="0"/>
    <x v="9"/>
  </r>
  <r>
    <n v="-1"/>
    <n v="1"/>
    <s v="0001 -Florida Power &amp; Light Company"/>
    <n v="0"/>
    <n v="3"/>
    <x v="9"/>
    <n v="2009"/>
    <n v="187"/>
    <n v="2014"/>
    <s v="V2009 Q3"/>
    <n v="-1"/>
    <s v="Total Tax Classes"/>
    <s v="Total Tax Classes"/>
    <n v="264094545.28999999"/>
    <n v="0"/>
    <n v="0"/>
    <n v="264149749.78999999"/>
    <n v="14710619.08"/>
    <n v="82522319.049999997"/>
    <n v="-11588699.51"/>
    <n v="1531588.04"/>
    <n v="264204954.28999999"/>
    <n v="97187708.319999993"/>
    <n v="1466408.85"/>
    <n v="0"/>
    <n v="1531588.04"/>
    <n v="0"/>
    <x v="9"/>
  </r>
  <r>
    <n v="-1"/>
    <n v="1"/>
    <s v="0001 -Florida Power &amp; Light Company"/>
    <n v="0"/>
    <n v="3"/>
    <x v="9"/>
    <n v="2009"/>
    <n v="191"/>
    <n v="2014"/>
    <s v="V2009 Q3 - 50% Bonus"/>
    <n v="-1"/>
    <s v="Total Tax Classes"/>
    <s v="Total Tax Classes"/>
    <n v="495714176.30000001"/>
    <n v="0"/>
    <n v="0"/>
    <n v="501033649.25"/>
    <n v="27892198.32"/>
    <n v="163617116.06"/>
    <n v="-27070918.27"/>
    <n v="4037827.02"/>
    <n v="506353122.20999998"/>
    <n v="187890875.18000001"/>
    <n v="-2982679.68"/>
    <n v="0"/>
    <n v="4037827.02"/>
    <n v="0"/>
    <x v="9"/>
  </r>
  <r>
    <n v="-1"/>
    <n v="1"/>
    <s v="0001 -Florida Power &amp; Light Company"/>
    <n v="0"/>
    <n v="3"/>
    <x v="9"/>
    <n v="2009"/>
    <n v="188"/>
    <n v="2014"/>
    <s v="V2009 Q4"/>
    <n v="-1"/>
    <s v="Total Tax Classes"/>
    <s v="Total Tax Classes"/>
    <n v="468630987.75"/>
    <n v="0"/>
    <n v="0"/>
    <n v="480113626.67000002"/>
    <n v="26710353.329999998"/>
    <n v="141174037.38999999"/>
    <n v="-23496748.670000002"/>
    <n v="4479400.33"/>
    <n v="491596265.60000002"/>
    <n v="160917542.24000001"/>
    <n v="-11519029.02"/>
    <n v="0"/>
    <n v="4479400.33"/>
    <n v="0"/>
    <x v="9"/>
  </r>
  <r>
    <n v="-1"/>
    <n v="1"/>
    <s v="0001 -Florida Power &amp; Light Company"/>
    <n v="0"/>
    <n v="3"/>
    <x v="9"/>
    <n v="2009"/>
    <n v="192"/>
    <n v="2014"/>
    <s v="V2009 Q4 - 50% Bonus"/>
    <n v="-1"/>
    <s v="Total Tax Classes"/>
    <s v="Total Tax Classes"/>
    <n v="379259992.29000002"/>
    <n v="0"/>
    <n v="0"/>
    <n v="405710393.45999998"/>
    <n v="29405026.710000001"/>
    <n v="249579715.69"/>
    <n v="-61787868.530000001"/>
    <n v="2463227.71"/>
    <n v="432160794.62"/>
    <n v="232804312.02000001"/>
    <n v="-4257144.24"/>
    <n v="0"/>
    <n v="2463227.71"/>
    <n v="0"/>
    <x v="9"/>
  </r>
  <r>
    <n v="-1"/>
    <n v="1"/>
    <s v="0001 -Florida Power &amp; Light Company"/>
    <n v="0"/>
    <n v="3"/>
    <x v="9"/>
    <n v="2010"/>
    <n v="124"/>
    <n v="2014"/>
    <s v="V2010"/>
    <n v="-1"/>
    <s v="Total Tax Classes"/>
    <s v="Total Tax Classes"/>
    <n v="13008992"/>
    <n v="13008992"/>
    <n v="0"/>
    <n v="12074731"/>
    <n v="866663.28"/>
    <n v="0"/>
    <n v="13008992"/>
    <n v="0"/>
    <n v="0"/>
    <n v="1800924.27"/>
    <n v="0"/>
    <n v="0"/>
    <n v="0"/>
    <n v="0"/>
    <x v="9"/>
  </r>
  <r>
    <n v="-1"/>
    <n v="1"/>
    <s v="0001 -Florida Power &amp; Light Company"/>
    <n v="0"/>
    <n v="3"/>
    <x v="9"/>
    <n v="2010"/>
    <n v="193"/>
    <n v="2014"/>
    <s v="V2010 Q1"/>
    <n v="-1"/>
    <s v="Total Tax Classes"/>
    <s v="Total Tax Classes"/>
    <n v="35173586.009999998"/>
    <n v="0"/>
    <n v="0"/>
    <n v="35184693.57"/>
    <n v="65515.3"/>
    <n v="32058029.059999999"/>
    <n v="-31683.65"/>
    <n v="3849.97"/>
    <n v="35195801.119999997"/>
    <n v="32118453.199999999"/>
    <n v="-13273.97"/>
    <n v="0"/>
    <n v="3849.97"/>
    <n v="0"/>
    <x v="9"/>
  </r>
  <r>
    <n v="-1"/>
    <n v="1"/>
    <s v="0001 -Florida Power &amp; Light Company"/>
    <n v="0"/>
    <n v="3"/>
    <x v="9"/>
    <n v="2010"/>
    <n v="215"/>
    <n v="2014"/>
    <s v="V2010 Q1 - 50% Bonus"/>
    <n v="-1"/>
    <s v="Total Tax Classes"/>
    <s v="Total Tax Classes"/>
    <n v="106147350.44"/>
    <n v="0"/>
    <n v="0"/>
    <n v="107202417.94"/>
    <n v="6669614.9500000002"/>
    <n v="37640653.869999997"/>
    <n v="-2510386.4"/>
    <n v="1305868.43"/>
    <n v="108257485.45999999"/>
    <n v="43539801.759999998"/>
    <n v="-33799.53"/>
    <n v="0"/>
    <n v="1305868.43"/>
    <n v="0"/>
    <x v="9"/>
  </r>
  <r>
    <n v="-1"/>
    <n v="1"/>
    <s v="0001 -Florida Power &amp; Light Company"/>
    <n v="0"/>
    <n v="3"/>
    <x v="9"/>
    <n v="2010"/>
    <n v="194"/>
    <n v="2014"/>
    <s v="V2010 Q2"/>
    <n v="-1"/>
    <s v="Total Tax Classes"/>
    <s v="Total Tax Classes"/>
    <n v="20930849.23"/>
    <n v="0"/>
    <n v="0"/>
    <n v="21039006.170000002"/>
    <n v="1116853.82"/>
    <n v="5079674.38"/>
    <n v="-262907.27"/>
    <n v="106028.11"/>
    <n v="21147163.09"/>
    <n v="6120587.5099999998"/>
    <n v="-34345.07"/>
    <n v="0"/>
    <n v="106028.11"/>
    <n v="0"/>
    <x v="9"/>
  </r>
  <r>
    <n v="-1"/>
    <n v="1"/>
    <s v="0001 -Florida Power &amp; Light Company"/>
    <n v="0"/>
    <n v="3"/>
    <x v="9"/>
    <n v="2010"/>
    <n v="216"/>
    <n v="2014"/>
    <s v="V2010 Q2 - 50% Bonus"/>
    <n v="-1"/>
    <s v="Total Tax Classes"/>
    <s v="Total Tax Classes"/>
    <n v="388522487.06999999"/>
    <n v="0"/>
    <n v="0"/>
    <n v="406583257.75999999"/>
    <n v="30980848.91"/>
    <n v="188590223.34999999"/>
    <n v="-36678427.539999999"/>
    <n v="11349066.640000001"/>
    <n v="424644028.44"/>
    <n v="204443781.90000001"/>
    <n v="-9645184.3499999996"/>
    <n v="0"/>
    <n v="11349066.640000001"/>
    <n v="0"/>
    <x v="9"/>
  </r>
  <r>
    <n v="-1"/>
    <n v="1"/>
    <s v="0001 -Florida Power &amp; Light Company"/>
    <n v="0"/>
    <n v="3"/>
    <x v="9"/>
    <n v="2010"/>
    <n v="195"/>
    <n v="2014"/>
    <s v="V2010 Q3"/>
    <n v="-1"/>
    <s v="Total Tax Classes"/>
    <s v="Total Tax Classes"/>
    <n v="10257400.960000001"/>
    <n v="0"/>
    <n v="0"/>
    <n v="10276378.050000001"/>
    <n v="489084.92"/>
    <n v="5238820.3600000003"/>
    <n v="-384643.76"/>
    <n v="8496.3700000000008"/>
    <n v="10295355.15"/>
    <n v="5719769.6100000003"/>
    <n v="-21322.13"/>
    <n v="0"/>
    <n v="8496.3700000000008"/>
    <n v="0"/>
    <x v="9"/>
  </r>
  <r>
    <n v="-1"/>
    <n v="1"/>
    <s v="0001 -Florida Power &amp; Light Company"/>
    <n v="0"/>
    <n v="3"/>
    <x v="9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7"/>
    <n v="2014"/>
    <s v="V2010 Q3 - 50% Bonus"/>
    <n v="-1"/>
    <s v="Total Tax Classes"/>
    <s v="Total Tax Classes"/>
    <n v="121891367.64"/>
    <n v="0"/>
    <n v="0"/>
    <n v="127113312.59999999"/>
    <n v="9067987.0600000005"/>
    <n v="48287428.25"/>
    <n v="-11221322.619999999"/>
    <n v="4175450.25"/>
    <n v="132335257.54000001"/>
    <n v="54593615.369999997"/>
    <n v="-3506639.69"/>
    <n v="0"/>
    <n v="4175450.25"/>
    <n v="0"/>
    <x v="9"/>
  </r>
  <r>
    <n v="-1"/>
    <n v="1"/>
    <s v="0001 -Florida Power &amp; Light Company"/>
    <n v="0"/>
    <n v="3"/>
    <x v="9"/>
    <n v="2010"/>
    <n v="196"/>
    <n v="2014"/>
    <s v="V2010 Q4"/>
    <n v="-1"/>
    <s v="Total Tax Classes"/>
    <s v="Total Tax Classes"/>
    <n v="37077519.939999998"/>
    <n v="0"/>
    <n v="0"/>
    <n v="37190023.060000002"/>
    <n v="1321839.6200000001"/>
    <n v="6142726.0599999996"/>
    <n v="-410219.15"/>
    <n v="201908.03"/>
    <n v="37302526.200000003"/>
    <n v="7410630.3499999996"/>
    <n v="30837.09"/>
    <n v="0"/>
    <n v="201908.03"/>
    <n v="0"/>
    <x v="9"/>
  </r>
  <r>
    <n v="-1"/>
    <n v="1"/>
    <s v="0001 -Florida Power &amp; Light Company"/>
    <n v="0"/>
    <n v="3"/>
    <x v="9"/>
    <n v="2010"/>
    <n v="224"/>
    <n v="2014"/>
    <s v="V2010 Q4 - 100% Bonus"/>
    <n v="-1"/>
    <s v="Total Tax Classes"/>
    <s v="Total Tax Classes"/>
    <n v="110924771.19"/>
    <n v="0"/>
    <n v="0"/>
    <n v="114981428.04000001"/>
    <n v="10070915.439999999"/>
    <n v="63235516.729999997"/>
    <n v="-8316995.46"/>
    <n v="1645751.02"/>
    <n v="119038084.89"/>
    <n v="71292085.760000005"/>
    <n v="-4453216.28"/>
    <n v="0"/>
    <n v="1645751.02"/>
    <n v="0"/>
    <x v="9"/>
  </r>
  <r>
    <n v="-1"/>
    <n v="1"/>
    <s v="0001 -Florida Power &amp; Light Company"/>
    <n v="0"/>
    <n v="3"/>
    <x v="9"/>
    <n v="2010"/>
    <n v="218"/>
    <n v="2014"/>
    <s v="V2010 Q4 - 50% Bonus"/>
    <n v="-1"/>
    <s v="Total Tax Classes"/>
    <s v="Total Tax Classes"/>
    <n v="411144349.83999997"/>
    <n v="0"/>
    <n v="0"/>
    <n v="419982317.25999999"/>
    <n v="41897686.600000001"/>
    <n v="287596818.99000001"/>
    <n v="-18376558.370000001"/>
    <n v="3716073.51"/>
    <n v="428820284.64999998"/>
    <n v="325071005.61000001"/>
    <n v="-9536361.3300000001"/>
    <n v="0"/>
    <n v="3716073.51"/>
    <n v="0"/>
    <x v="9"/>
  </r>
  <r>
    <n v="-1"/>
    <n v="1"/>
    <s v="0001 -Florida Power &amp; Light Company"/>
    <n v="0"/>
    <n v="3"/>
    <x v="9"/>
    <n v="2011"/>
    <n v="125"/>
    <n v="2014"/>
    <s v="V2011"/>
    <n v="-1"/>
    <s v="Total Tax Classes"/>
    <s v="Total Tax Classes"/>
    <n v="354354638.97000003"/>
    <n v="17990687"/>
    <n v="0"/>
    <n v="296116977.38"/>
    <n v="21541008.91"/>
    <n v="90540861.900000006"/>
    <n v="13973988.140000001"/>
    <n v="656109.52"/>
    <n v="340088629.06"/>
    <n v="112884372.62"/>
    <n v="-1894358.39"/>
    <n v="0"/>
    <n v="656109.52"/>
    <n v="0"/>
    <x v="9"/>
  </r>
  <r>
    <n v="-1"/>
    <n v="1"/>
    <s v="0001 -Florida Power &amp; Light Company"/>
    <n v="0"/>
    <n v="3"/>
    <x v="9"/>
    <n v="2011"/>
    <n v="233"/>
    <n v="2014"/>
    <s v="V2011 - 100% Bonus"/>
    <n v="-1"/>
    <s v="Total Tax Classes"/>
    <s v="Total Tax Classes"/>
    <n v="1031052441.4"/>
    <n v="0"/>
    <n v="0"/>
    <n v="816017331.63999999"/>
    <n v="77581659.439999998"/>
    <n v="275698829.94"/>
    <n v="-43887253.060000002"/>
    <n v="7317487.3499999996"/>
    <n v="1068075376.62"/>
    <n v="345542088.22000003"/>
    <n v="-21967046.690000001"/>
    <n v="0"/>
    <n v="7317487.3499999996"/>
    <n v="0"/>
    <x v="9"/>
  </r>
  <r>
    <n v="-1"/>
    <n v="1"/>
    <s v="0001 -Florida Power &amp; Light Company"/>
    <n v="0"/>
    <n v="3"/>
    <x v="9"/>
    <n v="2011"/>
    <n v="234"/>
    <n v="2014"/>
    <s v="V2011 - 50% Bonus"/>
    <n v="-1"/>
    <s v="Total Tax Classes"/>
    <s v="Total Tax Classes"/>
    <n v="893673375.16999996"/>
    <n v="0"/>
    <n v="0"/>
    <n v="634826463.40999997"/>
    <n v="68609105.650000006"/>
    <n v="275525826.56"/>
    <n v="-35424761.109999999"/>
    <n v="5748508.46"/>
    <n v="921716276.75"/>
    <n v="337930546.86000001"/>
    <n v="-16090007.75"/>
    <n v="0"/>
    <n v="5748508.46"/>
    <n v="0"/>
    <x v="9"/>
  </r>
  <r>
    <n v="-1"/>
    <n v="1"/>
    <s v="0001 -Florida Power &amp; Light Company"/>
    <n v="0"/>
    <n v="3"/>
    <x v="9"/>
    <n v="2012"/>
    <n v="126"/>
    <n v="2014"/>
    <s v="V2012"/>
    <n v="-1"/>
    <s v="Total Tax Classes"/>
    <s v="Total Tax Classes"/>
    <n v="-25643271"/>
    <n v="-25643271"/>
    <n v="0"/>
    <n v="-27163655"/>
    <n v="-2021238.25"/>
    <n v="0"/>
    <n v="-25643271"/>
    <n v="0"/>
    <n v="0"/>
    <n v="-500854.24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-1"/>
    <s v="Total Tax Classes"/>
    <s v="Total Tax Classes"/>
    <n v="7520701.2699999996"/>
    <n v="0"/>
    <n v="0"/>
    <n v="7533081.9299999997"/>
    <n v="120363.89"/>
    <n v="220041.31"/>
    <n v="-24761.32"/>
    <n v="3593.33"/>
    <n v="7545462.5899999999"/>
    <n v="338860.85"/>
    <n v="-19623.66"/>
    <n v="0"/>
    <n v="3593.33"/>
    <n v="0"/>
    <x v="9"/>
  </r>
  <r>
    <n v="-1"/>
    <n v="1"/>
    <s v="0001 -Florida Power &amp; Light Company"/>
    <n v="0"/>
    <n v="3"/>
    <x v="9"/>
    <n v="2012"/>
    <n v="248"/>
    <n v="2014"/>
    <s v="V2012 Q1 - 50% Bonus"/>
    <n v="-1"/>
    <s v="Total Tax Classes"/>
    <s v="Total Tax Classes"/>
    <n v="211876303.37"/>
    <n v="0"/>
    <n v="0"/>
    <n v="214410405.30000001"/>
    <n v="24961622.899999999"/>
    <n v="78247120.379999995"/>
    <n v="-5163516.3899999997"/>
    <n v="1313533.73"/>
    <n v="216944507.21000001"/>
    <n v="101960744.70999999"/>
    <n v="-2506671.56"/>
    <n v="0"/>
    <n v="1313533.73"/>
    <n v="0"/>
    <x v="9"/>
  </r>
  <r>
    <n v="-1"/>
    <n v="1"/>
    <s v="0001 -Florida Power &amp; Light Company"/>
    <n v="0"/>
    <n v="3"/>
    <x v="9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9"/>
  </r>
  <r>
    <n v="-1"/>
    <n v="1"/>
    <s v="0001 -Florida Power &amp; Light Company"/>
    <n v="0"/>
    <n v="3"/>
    <x v="9"/>
    <n v="2012"/>
    <n v="243"/>
    <n v="2014"/>
    <s v="V2012 Q2 - 100% Bonus"/>
    <n v="-1"/>
    <s v="Total Tax Classes"/>
    <s v="Total Tax Classes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9"/>
  </r>
  <r>
    <n v="-1"/>
    <n v="1"/>
    <s v="0001 -Florida Power &amp; Light Company"/>
    <n v="0"/>
    <n v="3"/>
    <x v="9"/>
    <n v="2012"/>
    <n v="249"/>
    <n v="2014"/>
    <s v="V2012 Q2 - 50% Bonus"/>
    <n v="-1"/>
    <s v="Total Tax Classes"/>
    <s v="Total Tax Classes"/>
    <n v="841336710.55999994"/>
    <n v="0"/>
    <n v="0"/>
    <n v="847431260.64999998"/>
    <n v="85036166.769999996"/>
    <n v="194722432.13"/>
    <n v="-12555259.939999999"/>
    <n v="3961259.31"/>
    <n v="853525810.73000002"/>
    <n v="277532854.67000002"/>
    <n v="-6002096.6299999999"/>
    <n v="0"/>
    <n v="3961259.31"/>
    <n v="0"/>
    <x v="9"/>
  </r>
  <r>
    <n v="-1"/>
    <n v="1"/>
    <s v="0001 -Florida Power &amp; Light Company"/>
    <n v="0"/>
    <n v="3"/>
    <x v="9"/>
    <n v="2012"/>
    <n v="244"/>
    <n v="2014"/>
    <s v="V2012 Q3"/>
    <n v="-1"/>
    <s v="Total Tax Classes"/>
    <s v="Total Tax Classes"/>
    <n v="118928531.90000001"/>
    <n v="0"/>
    <n v="0"/>
    <n v="118930839.8"/>
    <n v="8028552.4000000004"/>
    <n v="12041664.220000001"/>
    <n v="-4615.8"/>
    <n v="674.7"/>
    <n v="118933147.7"/>
    <n v="20069989.789999999"/>
    <n v="-3714.28"/>
    <n v="0"/>
    <n v="674.7"/>
    <n v="0"/>
    <x v="9"/>
  </r>
  <r>
    <n v="-1"/>
    <n v="1"/>
    <s v="0001 -Florida Power &amp; Light Company"/>
    <n v="0"/>
    <n v="3"/>
    <x v="9"/>
    <n v="2012"/>
    <n v="245"/>
    <n v="2014"/>
    <s v="V2012 Q3 - 100% Bonus"/>
    <n v="-1"/>
    <s v="Total Tax Classes"/>
    <s v="Total Tax Classes"/>
    <n v="361722032.67000002"/>
    <n v="0"/>
    <n v="0"/>
    <n v="363357468.10000002"/>
    <n v="31177353.289999999"/>
    <n v="48303272.990000002"/>
    <n v="-3270870.86"/>
    <n v="2038079.41"/>
    <n v="364992903.52999997"/>
    <n v="78908892.890000001"/>
    <n v="-661058.06000000006"/>
    <n v="0"/>
    <n v="2038079.41"/>
    <n v="0"/>
    <x v="9"/>
  </r>
  <r>
    <n v="-1"/>
    <n v="1"/>
    <s v="0001 -Florida Power &amp; Light Company"/>
    <n v="0"/>
    <n v="3"/>
    <x v="9"/>
    <n v="2012"/>
    <n v="250"/>
    <n v="2014"/>
    <s v="V2012 Q3 - 50% Bonus"/>
    <n v="-1"/>
    <s v="Total Tax Classes"/>
    <s v="Total Tax Classes"/>
    <n v="1145542535.8199999"/>
    <n v="0"/>
    <n v="0"/>
    <n v="1149585420.48"/>
    <n v="115551194.45"/>
    <n v="208706418.13999999"/>
    <n v="-8179861.9100000001"/>
    <n v="4419063.17"/>
    <n v="1153628305.1099999"/>
    <n v="322718746.86000001"/>
    <n v="-2127840.4"/>
    <n v="0"/>
    <n v="4419063.17"/>
    <n v="0"/>
    <x v="9"/>
  </r>
  <r>
    <n v="-1"/>
    <n v="1"/>
    <s v="0001 -Florida Power &amp; Light Company"/>
    <n v="0"/>
    <n v="3"/>
    <x v="9"/>
    <n v="2012"/>
    <n v="246"/>
    <n v="2014"/>
    <s v="V2012 Q4"/>
    <n v="-1"/>
    <s v="Total Tax Classes"/>
    <s v="Total Tax Classes"/>
    <n v="38839581.159999996"/>
    <n v="0"/>
    <n v="0"/>
    <n v="38846324.770000003"/>
    <n v="2405066.5099999998"/>
    <n v="3654621.71"/>
    <n v="-13487.23"/>
    <n v="1971.52"/>
    <n v="38853068.390000001"/>
    <n v="6059151.5499999998"/>
    <n v="-10979.04"/>
    <n v="0"/>
    <n v="1971.52"/>
    <n v="0"/>
    <x v="9"/>
  </r>
  <r>
    <n v="-1"/>
    <n v="1"/>
    <s v="0001 -Florida Power &amp; Light Company"/>
    <n v="0"/>
    <n v="3"/>
    <x v="9"/>
    <n v="2012"/>
    <n v="247"/>
    <n v="2014"/>
    <s v="V2012 Q4 - 100% Bonus"/>
    <n v="-1"/>
    <s v="Total Tax Classes"/>
    <s v="Total Tax Classes"/>
    <n v="172113691.52000001"/>
    <n v="0"/>
    <n v="0"/>
    <n v="172882458"/>
    <n v="15362014.380000001"/>
    <n v="19313529.16"/>
    <n v="-1537532.95"/>
    <n v="1020197.48"/>
    <n v="173651224.47"/>
    <n v="34436171.189999998"/>
    <n v="-277963.12"/>
    <n v="0"/>
    <n v="1020197.48"/>
    <n v="0"/>
    <x v="9"/>
  </r>
  <r>
    <n v="-1"/>
    <n v="1"/>
    <s v="0001 -Florida Power &amp; Light Company"/>
    <n v="0"/>
    <n v="3"/>
    <x v="9"/>
    <n v="2012"/>
    <n v="251"/>
    <n v="2014"/>
    <s v="V2012 Q4 - 50% Bonus"/>
    <n v="-1"/>
    <s v="Total Tax Classes"/>
    <s v="Total Tax Classes"/>
    <n v="595310262.00999999"/>
    <n v="0"/>
    <n v="0"/>
    <n v="603920312.28999996"/>
    <n v="93699199.150000006"/>
    <n v="156294869.40000001"/>
    <n v="-17736387.09"/>
    <n v="3616983.68"/>
    <n v="612530362.57000005"/>
    <n v="243598286"/>
    <n v="-7207334.3200000003"/>
    <n v="0"/>
    <n v="3616983.68"/>
    <n v="0"/>
    <x v="9"/>
  </r>
  <r>
    <n v="-1"/>
    <n v="1"/>
    <s v="0001 -Florida Power &amp; Light Company"/>
    <n v="0"/>
    <n v="3"/>
    <x v="9"/>
    <n v="2013"/>
    <n v="127"/>
    <n v="2014"/>
    <s v="V2013"/>
    <n v="-1"/>
    <s v="Total Tax Classes"/>
    <s v="Total Tax Classes"/>
    <n v="164981090.56999999"/>
    <n v="-37877791"/>
    <n v="0"/>
    <n v="159125686.00999999"/>
    <n v="16850170.800000001"/>
    <n v="11557513.67"/>
    <n v="-43126465.079999998"/>
    <n v="164854.44"/>
    <n v="208118422.41"/>
    <n v="27120745.239999998"/>
    <n v="-4564103.12"/>
    <n v="0"/>
    <n v="164854.44"/>
    <n v="0"/>
    <x v="9"/>
  </r>
  <r>
    <n v="-1"/>
    <n v="1"/>
    <s v="0001 -Florida Power &amp; Light Company"/>
    <n v="0"/>
    <n v="3"/>
    <x v="9"/>
    <n v="2013"/>
    <n v="231"/>
    <n v="2014"/>
    <s v="V2013 - 50% Bonus"/>
    <n v="-1"/>
    <s v="Total Tax Classes"/>
    <s v="Total Tax Classes"/>
    <n v="2953314294.8099999"/>
    <n v="0"/>
    <n v="0"/>
    <n v="2785426969.27"/>
    <n v="347025755.70999998"/>
    <n v="193730007.94999999"/>
    <n v="-35017138.740000002"/>
    <n v="7483408.0099999998"/>
    <n v="2985868807.25"/>
    <n v="538002027.36000001"/>
    <n v="-22317368.129999999"/>
    <n v="0"/>
    <n v="7483408.0099999998"/>
    <n v="0"/>
    <x v="9"/>
  </r>
  <r>
    <n v="-1"/>
    <n v="1"/>
    <s v="0001 -Florida Power &amp; Light Company"/>
    <n v="0"/>
    <n v="3"/>
    <x v="9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9"/>
  </r>
  <r>
    <n v="-1"/>
    <n v="1"/>
    <s v="0001 -Florida Power &amp; Light Company"/>
    <n v="0"/>
    <n v="3"/>
    <x v="9"/>
    <n v="2014"/>
    <n v="128"/>
    <n v="2014"/>
    <s v="V2014"/>
    <n v="-1"/>
    <s v="Total Tax Classes"/>
    <s v="Total Tax Classes"/>
    <n v="37295217.479999997"/>
    <n v="37295217.479999997"/>
    <n v="0"/>
    <n v="37295217.479999997"/>
    <n v="604623.16"/>
    <n v="0"/>
    <n v="37295217.479999997"/>
    <n v="0"/>
    <n v="0"/>
    <n v="604623.16"/>
    <n v="0"/>
    <n v="0"/>
    <n v="0"/>
    <n v="0"/>
    <x v="9"/>
  </r>
  <r>
    <n v="-1"/>
    <n v="1"/>
    <s v="0001 -Florida Power &amp; Light Company"/>
    <n v="0"/>
    <n v="3"/>
    <x v="9"/>
    <n v="2014"/>
    <n v="363"/>
    <n v="2014"/>
    <s v="V2014 - 50% Bonus"/>
    <n v="-1"/>
    <s v="Total Tax Classes"/>
    <s v="Total Tax Classes"/>
    <n v="2600837292.1999998"/>
    <n v="2600837292.1999998"/>
    <n v="0"/>
    <n v="2600837292.1999998"/>
    <n v="154815143.65000001"/>
    <n v="0"/>
    <n v="2600837292.1999998"/>
    <n v="0"/>
    <n v="0"/>
    <n v="154815143.65000001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10"/>
    <n v="1969"/>
    <n v="1"/>
    <n v="2014"/>
    <s v="V1969"/>
    <n v="-1"/>
    <s v="Total Tax Classes"/>
    <s v="Total Tax Classes"/>
    <n v="343763122.31"/>
    <n v="0"/>
    <n v="0"/>
    <n v="343894640.41000003"/>
    <n v="989012.98"/>
    <n v="333323473.66000003"/>
    <n v="-6822744.4100000001"/>
    <n v="562079.43000000005"/>
    <n v="343953330.70999998"/>
    <n v="334134168.10000002"/>
    <n v="550189.57999999996"/>
    <n v="0"/>
    <n v="562079.43000000005"/>
    <n v="0"/>
    <x v="10"/>
  </r>
  <r>
    <n v="-1"/>
    <n v="1"/>
    <s v="0001 -Florida Power &amp; Light Company"/>
    <n v="0"/>
    <n v="3"/>
    <x v="10"/>
    <n v="1970"/>
    <n v="2"/>
    <n v="2014"/>
    <s v="V1970"/>
    <n v="-1"/>
    <s v="Total Tax Classes"/>
    <s v="Total Tax Classes"/>
    <n v="61255836.109999999"/>
    <n v="0"/>
    <n v="0"/>
    <n v="61261929.57"/>
    <n v="25693.26"/>
    <n v="60673057.950000003"/>
    <n v="-1662921.16"/>
    <n v="90174.65"/>
    <n v="61268023.030000001"/>
    <n v="60688346.439999998"/>
    <n v="88392.5"/>
    <n v="0"/>
    <n v="90174.65"/>
    <n v="0"/>
    <x v="10"/>
  </r>
  <r>
    <n v="-1"/>
    <n v="1"/>
    <s v="0001 -Florida Power &amp; Light Company"/>
    <n v="0"/>
    <n v="3"/>
    <x v="10"/>
    <n v="1971"/>
    <n v="3"/>
    <n v="2014"/>
    <s v="V1971"/>
    <n v="-1"/>
    <s v="Total Tax Classes"/>
    <s v="Total Tax Classes"/>
    <n v="160913025.63999999"/>
    <n v="0"/>
    <n v="0"/>
    <n v="158890088.09"/>
    <n v="74955.69"/>
    <n v="159812099.09"/>
    <n v="-735283.31"/>
    <n v="7427.24"/>
    <n v="160913025.63999999"/>
    <n v="159888143.40000001"/>
    <n v="6338.62"/>
    <n v="0"/>
    <n v="7427.24"/>
    <n v="0"/>
    <x v="10"/>
  </r>
  <r>
    <n v="-1"/>
    <n v="1"/>
    <s v="0001 -Florida Power &amp; Light Company"/>
    <n v="0"/>
    <n v="3"/>
    <x v="10"/>
    <n v="1972"/>
    <n v="4"/>
    <n v="2014"/>
    <s v="V1972"/>
    <n v="-1"/>
    <s v="Total Tax Classes"/>
    <s v="Total Tax Classes"/>
    <n v="254413092.18000001"/>
    <n v="0"/>
    <n v="0"/>
    <n v="159478043.16"/>
    <n v="43693.279999999999"/>
    <n v="252869310.88"/>
    <n v="-2403249.98"/>
    <n v="327484.82"/>
    <n v="254466069.94"/>
    <n v="252869154.38999999"/>
    <n v="318356.82"/>
    <n v="0"/>
    <n v="327484.82"/>
    <n v="0"/>
    <x v="10"/>
  </r>
  <r>
    <n v="-1"/>
    <n v="1"/>
    <s v="0001 -Florida Power &amp; Light Company"/>
    <n v="0"/>
    <n v="3"/>
    <x v="10"/>
    <n v="1973"/>
    <n v="5"/>
    <n v="2014"/>
    <s v="V1973"/>
    <n v="-1"/>
    <s v="Total Tax Classes"/>
    <s v="Total Tax Classes"/>
    <n v="276206161.51999998"/>
    <n v="0"/>
    <n v="0"/>
    <n v="178895783.03999999"/>
    <n v="3557.07"/>
    <n v="268025509.00999999"/>
    <n v="-1269181.4399999999"/>
    <n v="25368.41"/>
    <n v="276206161.51999998"/>
    <n v="268029237.63"/>
    <n v="25196.86"/>
    <n v="0"/>
    <n v="25368.41"/>
    <n v="0"/>
    <x v="10"/>
  </r>
  <r>
    <n v="-1"/>
    <n v="1"/>
    <s v="0001 -Florida Power &amp; Light Company"/>
    <n v="0"/>
    <n v="3"/>
    <x v="10"/>
    <n v="1974"/>
    <n v="6"/>
    <n v="2014"/>
    <s v="V1974"/>
    <n v="-1"/>
    <s v="Total Tax Classes"/>
    <s v="Total Tax Classes"/>
    <n v="246330623.91999999"/>
    <n v="0"/>
    <n v="0"/>
    <n v="243612827.97999999"/>
    <n v="83511.460000000006"/>
    <n v="244152157.69"/>
    <n v="-1451723.38"/>
    <n v="21236.43"/>
    <n v="246332660.53"/>
    <n v="244234037.44999999"/>
    <n v="20831.52"/>
    <n v="0"/>
    <n v="21236.43"/>
    <n v="0"/>
    <x v="10"/>
  </r>
  <r>
    <n v="-1"/>
    <n v="1"/>
    <s v="0001 -Florida Power &amp; Light Company"/>
    <n v="0"/>
    <n v="3"/>
    <x v="10"/>
    <n v="1975"/>
    <n v="7"/>
    <n v="2014"/>
    <s v="V1975"/>
    <n v="-1"/>
    <s v="Total Tax Classes"/>
    <s v="Total Tax Classes"/>
    <n v="146266799.77000001"/>
    <n v="0"/>
    <n v="0"/>
    <n v="142021506.06"/>
    <n v="586975.11"/>
    <n v="133200654.47"/>
    <n v="-1222717.8899999999"/>
    <n v="117196.65"/>
    <n v="146266799.77000001"/>
    <n v="133788262.8"/>
    <n v="116563.43"/>
    <n v="0"/>
    <n v="117196.65"/>
    <n v="0"/>
    <x v="10"/>
  </r>
  <r>
    <n v="-1"/>
    <n v="1"/>
    <s v="0001 -Florida Power &amp; Light Company"/>
    <n v="0"/>
    <n v="3"/>
    <x v="10"/>
    <n v="1976"/>
    <n v="8"/>
    <n v="2014"/>
    <s v="V1976"/>
    <n v="-1"/>
    <s v="Total Tax Classes"/>
    <s v="Total Tax Classes"/>
    <n v="665946628.74000001"/>
    <n v="0"/>
    <n v="0"/>
    <n v="659509602.95000005"/>
    <n v="35384.370000000003"/>
    <n v="660066073.09000003"/>
    <n v="-3443967.03"/>
    <n v="342322.4"/>
    <n v="665946628.74000001"/>
    <n v="660101648.88"/>
    <n v="342130.98"/>
    <n v="0"/>
    <n v="342322.4"/>
    <n v="0"/>
    <x v="10"/>
  </r>
  <r>
    <n v="-1"/>
    <n v="1"/>
    <s v="0001 -Florida Power &amp; Light Company"/>
    <n v="0"/>
    <n v="3"/>
    <x v="10"/>
    <n v="1977"/>
    <n v="10"/>
    <n v="2014"/>
    <s v="V1977"/>
    <n v="-1"/>
    <s v="Total Tax Classes"/>
    <s v="Total Tax Classes"/>
    <n v="309378757.19"/>
    <n v="0"/>
    <n v="0"/>
    <n v="305655526.82999998"/>
    <n v="12330.35"/>
    <n v="308950454.37"/>
    <n v="-44529156.600000001"/>
    <n v="9041107.1699999999"/>
    <n v="309378764.47000003"/>
    <n v="308962777.44"/>
    <n v="9041107.1699999999"/>
    <n v="0"/>
    <n v="9041107.1699999999"/>
    <n v="0"/>
    <x v="10"/>
  </r>
  <r>
    <n v="-1"/>
    <n v="1"/>
    <s v="0001 -Florida Power &amp; Light Company"/>
    <n v="0"/>
    <n v="3"/>
    <x v="10"/>
    <n v="1977"/>
    <n v="9"/>
    <n v="2014"/>
    <s v="V1977SV"/>
    <n v="-1"/>
    <s v="Total Tax Classes"/>
    <s v="Total Tax Classes"/>
    <n v="6104920"/>
    <n v="0"/>
    <n v="0"/>
    <n v="6104920"/>
    <n v="0"/>
    <n v="6104920"/>
    <n v="0"/>
    <n v="0"/>
    <n v="6104920"/>
    <n v="6104920"/>
    <n v="0"/>
    <n v="0"/>
    <n v="0"/>
    <n v="0"/>
    <x v="10"/>
  </r>
  <r>
    <n v="-1"/>
    <n v="1"/>
    <s v="0001 -Florida Power &amp; Light Company"/>
    <n v="0"/>
    <n v="3"/>
    <x v="10"/>
    <n v="1978"/>
    <n v="12"/>
    <n v="2014"/>
    <s v="V1978"/>
    <n v="-1"/>
    <s v="Total Tax Classes"/>
    <s v="Total Tax Classes"/>
    <n v="133466138.37"/>
    <n v="0"/>
    <n v="0"/>
    <n v="129570869.56"/>
    <n v="23418.86"/>
    <n v="132265332.11"/>
    <n v="-1008399.54"/>
    <n v="42813.120000000003"/>
    <n v="133467530.75"/>
    <n v="132287562.66"/>
    <n v="42609.05"/>
    <n v="0"/>
    <n v="42813.120000000003"/>
    <n v="0"/>
    <x v="10"/>
  </r>
  <r>
    <n v="-1"/>
    <n v="1"/>
    <s v="0001 -Florida Power &amp; Light Company"/>
    <n v="0"/>
    <n v="3"/>
    <x v="10"/>
    <n v="1978"/>
    <n v="11"/>
    <n v="2014"/>
    <s v="V1978SV"/>
    <n v="-1"/>
    <s v="Total Tax Classes"/>
    <s v="Total Tax Classes"/>
    <n v="22831486"/>
    <n v="0"/>
    <n v="0"/>
    <n v="22831486"/>
    <n v="0"/>
    <n v="22831486"/>
    <n v="0"/>
    <n v="0"/>
    <n v="22831486"/>
    <n v="22831486"/>
    <n v="0"/>
    <n v="0"/>
    <n v="0"/>
    <n v="0"/>
    <x v="10"/>
  </r>
  <r>
    <n v="-1"/>
    <n v="1"/>
    <s v="0001 -Florida Power &amp; Light Company"/>
    <n v="0"/>
    <n v="3"/>
    <x v="10"/>
    <n v="1979"/>
    <n v="13"/>
    <n v="2014"/>
    <s v="V1979"/>
    <n v="-1"/>
    <s v="Total Tax Classes"/>
    <s v="Total Tax Classes"/>
    <n v="193613462.31999999"/>
    <n v="0"/>
    <n v="0"/>
    <n v="188553446.56"/>
    <n v="55780.75"/>
    <n v="181843865.25999999"/>
    <n v="-2752576.6"/>
    <n v="411388.68"/>
    <n v="193615966.78999999"/>
    <n v="181897517.71000001"/>
    <n v="411012.51"/>
    <n v="0"/>
    <n v="411388.68"/>
    <n v="0"/>
    <x v="10"/>
  </r>
  <r>
    <n v="-1"/>
    <n v="1"/>
    <s v="0001 -Florida Power &amp; Light Company"/>
    <n v="0"/>
    <n v="3"/>
    <x v="10"/>
    <n v="1980"/>
    <n v="14"/>
    <n v="2014"/>
    <s v="V1980"/>
    <n v="-1"/>
    <s v="Total Tax Classes"/>
    <s v="Total Tax Classes"/>
    <n v="606212026.64999998"/>
    <n v="0"/>
    <n v="0"/>
    <n v="597274349.64999998"/>
    <n v="29140.58"/>
    <n v="593929834.70000005"/>
    <n v="-8359955.8300000001"/>
    <n v="1553838.05"/>
    <n v="606212026.64999998"/>
    <n v="593958975.27999997"/>
    <n v="1553838.05"/>
    <n v="0"/>
    <n v="1553838.05"/>
    <n v="0"/>
    <x v="10"/>
  </r>
  <r>
    <n v="-1"/>
    <n v="1"/>
    <s v="0001 -Florida Power &amp; Light Company"/>
    <n v="0"/>
    <n v="3"/>
    <x v="10"/>
    <n v="1981"/>
    <n v="15"/>
    <n v="2014"/>
    <s v="V1981"/>
    <n v="-1"/>
    <s v="Total Tax Classes"/>
    <s v="Total Tax Classes"/>
    <n v="322230500.08999997"/>
    <n v="0"/>
    <n v="0"/>
    <n v="322294514.06999999"/>
    <n v="21064.19"/>
    <n v="323242319.25"/>
    <n v="-3083937.21"/>
    <n v="406858.31"/>
    <n v="324491919.70999998"/>
    <n v="321129991.77999997"/>
    <n v="278830.34999999998"/>
    <n v="0"/>
    <n v="406858.31"/>
    <n v="0"/>
    <x v="10"/>
  </r>
  <r>
    <n v="-1"/>
    <n v="1"/>
    <s v="0001 -Florida Power &amp; Light Company"/>
    <n v="0"/>
    <n v="3"/>
    <x v="10"/>
    <n v="1982"/>
    <n v="16"/>
    <n v="2014"/>
    <s v="V1982"/>
    <n v="-1"/>
    <s v="Total Tax Classes"/>
    <s v="Total Tax Classes"/>
    <n v="306681348.39999998"/>
    <n v="0"/>
    <n v="0"/>
    <n v="306681348.39999998"/>
    <n v="58384.9"/>
    <n v="306646049.37"/>
    <n v="-6161552.1699999999"/>
    <n v="832567.86"/>
    <n v="308723534.60000002"/>
    <n v="304662248.06999999"/>
    <n v="832567.86"/>
    <n v="0"/>
    <n v="832567.86"/>
    <n v="0"/>
    <x v="10"/>
  </r>
  <r>
    <n v="-1"/>
    <n v="1"/>
    <s v="0001 -Florida Power &amp; Light Company"/>
    <n v="0"/>
    <n v="3"/>
    <x v="10"/>
    <n v="1983"/>
    <n v="17"/>
    <n v="2014"/>
    <s v="V1983"/>
    <n v="-1"/>
    <s v="Total Tax Classes"/>
    <s v="Total Tax Classes"/>
    <n v="1055580206.85"/>
    <n v="0"/>
    <n v="0"/>
    <n v="1055600763.46"/>
    <n v="33229.629999999997"/>
    <n v="1060065928.39"/>
    <n v="-6646898.8700000001"/>
    <n v="2524794.17"/>
    <n v="1061471049.61"/>
    <n v="1054249428.48"/>
    <n v="2483680.9500000002"/>
    <n v="0"/>
    <n v="2524794.17"/>
    <n v="0"/>
    <x v="10"/>
  </r>
  <r>
    <n v="-1"/>
    <n v="1"/>
    <s v="0001 -Florida Power &amp; Light Company"/>
    <n v="0"/>
    <n v="3"/>
    <x v="10"/>
    <n v="1984"/>
    <n v="18"/>
    <n v="2014"/>
    <s v="V1984"/>
    <n v="-1"/>
    <s v="Total Tax Classes"/>
    <s v="Total Tax Classes"/>
    <n v="463316916.17000002"/>
    <n v="0"/>
    <n v="0"/>
    <n v="463316916.17000002"/>
    <n v="314173.09000000003"/>
    <n v="454108725.23000002"/>
    <n v="-6158301.3300000001"/>
    <n v="1095890.02"/>
    <n v="466254648.62"/>
    <n v="451485165.87"/>
    <n v="1095890.02"/>
    <n v="0"/>
    <n v="1095890.02"/>
    <n v="0"/>
    <x v="10"/>
  </r>
  <r>
    <n v="-1"/>
    <n v="1"/>
    <s v="0001 -Florida Power &amp; Light Company"/>
    <n v="0"/>
    <n v="3"/>
    <x v="10"/>
    <n v="1985"/>
    <n v="19"/>
    <n v="2014"/>
    <s v="V1985"/>
    <n v="-1"/>
    <s v="Total Tax Classes"/>
    <s v="Total Tax Classes"/>
    <n v="280031085.43000001"/>
    <n v="0"/>
    <n v="0"/>
    <n v="280031085.43000001"/>
    <n v="99005.79"/>
    <n v="279351250.72000003"/>
    <n v="-5989250.3799999999"/>
    <n v="914488.24"/>
    <n v="284014283.97000003"/>
    <n v="275467057.97000003"/>
    <n v="914488.24"/>
    <n v="0"/>
    <n v="914488.24"/>
    <n v="0"/>
    <x v="10"/>
  </r>
  <r>
    <n v="-1"/>
    <n v="1"/>
    <s v="0001 -Florida Power &amp; Light Company"/>
    <n v="0"/>
    <n v="3"/>
    <x v="10"/>
    <n v="1986"/>
    <n v="20"/>
    <n v="2014"/>
    <s v="V1986"/>
    <n v="-1"/>
    <s v="Total Tax Classes"/>
    <s v="Total Tax Classes"/>
    <n v="449791778.61000001"/>
    <n v="0"/>
    <n v="0"/>
    <n v="449791778.61000001"/>
    <n v="34413.86"/>
    <n v="447105872.52999997"/>
    <n v="-4300677.4800000004"/>
    <n v="308270.94"/>
    <n v="453029195.25999999"/>
    <n v="443902869.74000001"/>
    <n v="308270.94"/>
    <n v="0"/>
    <n v="308270.94"/>
    <n v="0"/>
    <x v="10"/>
  </r>
  <r>
    <n v="-1"/>
    <n v="1"/>
    <s v="0001 -Florida Power &amp; Light Company"/>
    <n v="0"/>
    <n v="3"/>
    <x v="10"/>
    <n v="1987"/>
    <n v="22"/>
    <n v="2014"/>
    <s v="V1987"/>
    <n v="-1"/>
    <s v="Total Tax Classes"/>
    <s v="Total Tax Classes"/>
    <n v="219674120.56"/>
    <n v="0"/>
    <n v="0"/>
    <n v="9958187.8499999996"/>
    <n v="204715.88"/>
    <n v="217736209.09999999"/>
    <n v="-4671458.79"/>
    <n v="791642.78"/>
    <n v="222296649"/>
    <n v="215322074.72999999"/>
    <n v="787964.58"/>
    <n v="0"/>
    <n v="791642.78"/>
    <n v="0"/>
    <x v="10"/>
  </r>
  <r>
    <n v="-1"/>
    <n v="1"/>
    <s v="0001 -Florida Power &amp; Light Company"/>
    <n v="0"/>
    <n v="3"/>
    <x v="10"/>
    <n v="1987"/>
    <n v="21"/>
    <n v="2014"/>
    <s v="V1987A"/>
    <n v="-1"/>
    <s v="Total Tax Classes"/>
    <s v="Total Tax Classes"/>
    <n v="93303991.780000001"/>
    <n v="0"/>
    <n v="0"/>
    <n v="92763177.780000001"/>
    <n v="0"/>
    <n v="93449033.590000004"/>
    <n v="-806794.09"/>
    <n v="238482.95"/>
    <n v="93449033.590000004"/>
    <n v="93303991.780000001"/>
    <n v="238482.95"/>
    <n v="0"/>
    <n v="238482.95"/>
    <n v="0"/>
    <x v="10"/>
  </r>
  <r>
    <n v="-1"/>
    <n v="1"/>
    <s v="0001 -Florida Power &amp; Light Company"/>
    <n v="0"/>
    <n v="3"/>
    <x v="10"/>
    <n v="1988"/>
    <n v="24"/>
    <n v="2014"/>
    <s v="V1988"/>
    <n v="-1"/>
    <s v="Total Tax Classes"/>
    <s v="Total Tax Classes"/>
    <n v="219494785.53"/>
    <n v="0"/>
    <n v="0"/>
    <n v="11676379.119999999"/>
    <n v="270201.17"/>
    <n v="217210473.34999999"/>
    <n v="-4083152.06"/>
    <n v="369736.61"/>
    <n v="221807077.84999999"/>
    <n v="215175867.69999999"/>
    <n v="362251.11"/>
    <n v="0"/>
    <n v="369736.61"/>
    <n v="0"/>
    <x v="10"/>
  </r>
  <r>
    <n v="-1"/>
    <n v="1"/>
    <s v="0001 -Florida Power &amp; Light Company"/>
    <n v="0"/>
    <n v="3"/>
    <x v="10"/>
    <n v="1988"/>
    <n v="23"/>
    <n v="2014"/>
    <s v="V1988A"/>
    <n v="-1"/>
    <s v="Total Tax Classes"/>
    <s v="Total Tax Classes"/>
    <n v="112766158.28"/>
    <n v="0"/>
    <n v="0"/>
    <n v="112766158.28"/>
    <n v="0"/>
    <n v="114707389.17"/>
    <n v="-2007568.22"/>
    <n v="586745.51"/>
    <n v="114707389.17"/>
    <n v="112766158.28"/>
    <n v="586745.51"/>
    <n v="0"/>
    <n v="586745.51"/>
    <n v="0"/>
    <x v="10"/>
  </r>
  <r>
    <n v="-1"/>
    <n v="1"/>
    <s v="0001 -Florida Power &amp; Light Company"/>
    <n v="0"/>
    <n v="3"/>
    <x v="10"/>
    <n v="1989"/>
    <n v="26"/>
    <n v="2014"/>
    <s v="V1989"/>
    <n v="-1"/>
    <s v="Total Tax Classes"/>
    <s v="Total Tax Classes"/>
    <n v="266578349.56999999"/>
    <n v="0"/>
    <n v="0"/>
    <n v="46065396.640000001"/>
    <n v="935373.7"/>
    <n v="245726765.69999999"/>
    <n v="-3805810.08"/>
    <n v="298974.63"/>
    <n v="268862723.88999999"/>
    <n v="244395877.53999999"/>
    <n v="280862.21000000002"/>
    <n v="0"/>
    <n v="298974.63"/>
    <n v="0"/>
    <x v="10"/>
  </r>
  <r>
    <n v="-1"/>
    <n v="1"/>
    <s v="0001 -Florida Power &amp; Light Company"/>
    <n v="0"/>
    <n v="3"/>
    <x v="10"/>
    <n v="1989"/>
    <n v="25"/>
    <n v="2014"/>
    <s v="V1989A"/>
    <n v="-1"/>
    <s v="Total Tax Classes"/>
    <s v="Total Tax Classes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10"/>
  </r>
  <r>
    <n v="-1"/>
    <n v="1"/>
    <s v="0001 -Florida Power &amp; Light Company"/>
    <n v="0"/>
    <n v="3"/>
    <x v="10"/>
    <n v="1990"/>
    <n v="28"/>
    <n v="2014"/>
    <s v="V1990"/>
    <n v="-1"/>
    <s v="Total Tax Classes"/>
    <s v="Total Tax Classes"/>
    <n v="301657408.48000002"/>
    <n v="0"/>
    <n v="0"/>
    <n v="27627203.489999998"/>
    <n v="557809.57999999996"/>
    <n v="290435840.66000003"/>
    <n v="-5606570.7400000002"/>
    <n v="852596.54"/>
    <n v="304964701.13999999"/>
    <n v="287755190.69"/>
    <n v="783763.42"/>
    <n v="0"/>
    <n v="852596.54"/>
    <n v="0"/>
    <x v="10"/>
  </r>
  <r>
    <n v="-1"/>
    <n v="1"/>
    <s v="0001 -Florida Power &amp; Light Company"/>
    <n v="0"/>
    <n v="3"/>
    <x v="10"/>
    <n v="1990"/>
    <n v="27"/>
    <n v="2014"/>
    <s v="V1990A"/>
    <n v="-1"/>
    <s v="Total Tax Classes"/>
    <s v="Total Tax Classes"/>
    <n v="1959769.78"/>
    <n v="0"/>
    <n v="0"/>
    <n v="1959769.78"/>
    <n v="0"/>
    <n v="1990320.56"/>
    <n v="-30550.78"/>
    <n v="25327.29"/>
    <n v="1990320.56"/>
    <n v="1959769.78"/>
    <n v="25327.29"/>
    <n v="0"/>
    <n v="25327.29"/>
    <n v="0"/>
    <x v="10"/>
  </r>
  <r>
    <n v="-1"/>
    <n v="1"/>
    <s v="0001 -Florida Power &amp; Light Company"/>
    <n v="0"/>
    <n v="3"/>
    <x v="10"/>
    <n v="1991"/>
    <n v="29"/>
    <n v="2014"/>
    <s v="V1991"/>
    <n v="-1"/>
    <s v="Total Tax Classes"/>
    <s v="Total Tax Classes"/>
    <n v="637170340.07000005"/>
    <n v="0"/>
    <n v="0"/>
    <n v="39356956.719999999"/>
    <n v="1102661.6599999999"/>
    <n v="627421154.45000005"/>
    <n v="-6451414.29"/>
    <n v="669745.46"/>
    <n v="642079583.82000005"/>
    <n v="623985437.61000001"/>
    <n v="298880.21999999997"/>
    <n v="0"/>
    <n v="669745.46"/>
    <n v="0"/>
    <x v="10"/>
  </r>
  <r>
    <n v="-1"/>
    <n v="1"/>
    <s v="0001 -Florida Power &amp; Light Company"/>
    <n v="0"/>
    <n v="3"/>
    <x v="10"/>
    <n v="1992"/>
    <n v="30"/>
    <n v="2014"/>
    <s v="V1992"/>
    <n v="-1"/>
    <s v="Total Tax Classes"/>
    <s v="Total Tax Classes"/>
    <n v="307748985.25"/>
    <n v="0"/>
    <n v="0"/>
    <n v="12446456.449999999"/>
    <n v="1016720"/>
    <n v="298102248.88"/>
    <n v="-32268519.219999999"/>
    <n v="7282695.5999999996"/>
    <n v="311560537.60000002"/>
    <n v="295647459.26999998"/>
    <n v="6942652.8799999999"/>
    <n v="0"/>
    <n v="7282695.5999999996"/>
    <n v="0"/>
    <x v="10"/>
  </r>
  <r>
    <n v="-1"/>
    <n v="1"/>
    <s v="0001 -Florida Power &amp; Light Company"/>
    <n v="0"/>
    <n v="3"/>
    <x v="10"/>
    <n v="1993"/>
    <n v="31"/>
    <n v="2014"/>
    <s v="V1993"/>
    <n v="-1"/>
    <s v="Total Tax Classes"/>
    <s v="Total Tax Classes"/>
    <n v="1167756551.8599999"/>
    <n v="0"/>
    <n v="0"/>
    <n v="61933788.850000001"/>
    <n v="506766.61"/>
    <n v="1145157024.73"/>
    <n v="-9936261.7200000007"/>
    <n v="1606582.72"/>
    <n v="1171502679.49"/>
    <n v="1142048465.3099999"/>
    <n v="1475781.1"/>
    <n v="0"/>
    <n v="1606582.72"/>
    <n v="0"/>
    <x v="10"/>
  </r>
  <r>
    <n v="-1"/>
    <n v="1"/>
    <s v="0001 -Florida Power &amp; Light Company"/>
    <n v="0"/>
    <n v="3"/>
    <x v="10"/>
    <n v="1994"/>
    <n v="32"/>
    <n v="2014"/>
    <s v="V1994"/>
    <n v="-1"/>
    <s v="Total Tax Classes"/>
    <s v="Total Tax Classes"/>
    <n v="619553403.66999996"/>
    <n v="0"/>
    <n v="0"/>
    <n v="60542929.700000003"/>
    <n v="11961613.83"/>
    <n v="590903793.91999996"/>
    <n v="-17459479.75"/>
    <n v="2110250.0099999998"/>
    <n v="624082049.57000005"/>
    <n v="598435059.66999996"/>
    <n v="2011952.18"/>
    <n v="0"/>
    <n v="2110250.0099999998"/>
    <n v="0"/>
    <x v="10"/>
  </r>
  <r>
    <n v="-1"/>
    <n v="1"/>
    <s v="0001 -Florida Power &amp; Light Company"/>
    <n v="0"/>
    <n v="3"/>
    <x v="10"/>
    <n v="1995"/>
    <n v="33"/>
    <n v="2014"/>
    <s v="V1995"/>
    <n v="-1"/>
    <s v="Total Tax Classes"/>
    <s v="Total Tax Classes"/>
    <n v="375812245.27999997"/>
    <n v="0"/>
    <n v="0"/>
    <n v="52715023.57"/>
    <n v="12232334.23"/>
    <n v="345675449.51999998"/>
    <n v="-5365710.96"/>
    <n v="638189.59"/>
    <n v="379077574.77999997"/>
    <n v="355044907.02999997"/>
    <n v="235736.82"/>
    <n v="0"/>
    <n v="638189.59"/>
    <n v="0"/>
    <x v="10"/>
  </r>
  <r>
    <n v="-1"/>
    <n v="1"/>
    <s v="0001 -Florida Power &amp; Light Company"/>
    <n v="0"/>
    <n v="3"/>
    <x v="10"/>
    <n v="1996"/>
    <n v="34"/>
    <n v="2014"/>
    <s v="V1996"/>
    <n v="-1"/>
    <s v="Total Tax Classes"/>
    <s v="Total Tax Classes"/>
    <n v="318947525.31999999"/>
    <n v="0"/>
    <n v="0"/>
    <n v="58471866.310000002"/>
    <n v="11432086.640000001"/>
    <n v="275944133.18000001"/>
    <n v="-3531826.51"/>
    <n v="427269.53"/>
    <n v="321602952.49000001"/>
    <n v="285037365.88"/>
    <n v="110696.35"/>
    <n v="0"/>
    <n v="427269.53"/>
    <n v="0"/>
    <x v="10"/>
  </r>
  <r>
    <n v="-1"/>
    <n v="1"/>
    <s v="0001 -Florida Power &amp; Light Company"/>
    <n v="0"/>
    <n v="3"/>
    <x v="10"/>
    <n v="1997"/>
    <n v="35"/>
    <n v="2014"/>
    <s v="V1997"/>
    <n v="-1"/>
    <s v="Total Tax Classes"/>
    <s v="Total Tax Classes"/>
    <n v="291912187.35000002"/>
    <n v="0"/>
    <n v="0"/>
    <n v="74012883.159999996"/>
    <n v="8542616.1799999997"/>
    <n v="255763249.25999999"/>
    <n v="-4458608.3499999996"/>
    <n v="201051.89"/>
    <n v="294365251.35000002"/>
    <n v="262206232.21000001"/>
    <n v="-152378.9"/>
    <n v="0"/>
    <n v="201051.89"/>
    <n v="0"/>
    <x v="10"/>
  </r>
  <r>
    <n v="-1"/>
    <n v="1"/>
    <s v="0001 -Florida Power &amp; Light Company"/>
    <n v="0"/>
    <n v="3"/>
    <x v="10"/>
    <n v="1998"/>
    <n v="59"/>
    <n v="2014"/>
    <s v="V1998"/>
    <n v="-1"/>
    <s v="Total Tax Classes"/>
    <s v="Total Tax Classes"/>
    <n v="306319612.41000003"/>
    <n v="0"/>
    <n v="0"/>
    <n v="86377899.019999996"/>
    <n v="10510334.609999999"/>
    <n v="258749140.28"/>
    <n v="-3761408.38"/>
    <n v="299454.93"/>
    <n v="309197575.61000001"/>
    <n v="266870562.46000001"/>
    <n v="-189595.84"/>
    <n v="0"/>
    <n v="299454.93"/>
    <n v="0"/>
    <x v="10"/>
  </r>
  <r>
    <n v="-1"/>
    <n v="1"/>
    <s v="0001 -Florida Power &amp; Light Company"/>
    <n v="0"/>
    <n v="3"/>
    <x v="10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10"/>
  </r>
  <r>
    <n v="-1"/>
    <n v="1"/>
    <s v="0001 -Florida Power &amp; Light Company"/>
    <n v="0"/>
    <n v="3"/>
    <x v="10"/>
    <n v="1999"/>
    <n v="60"/>
    <n v="2014"/>
    <s v="V1999"/>
    <n v="-1"/>
    <s v="Total Tax Classes"/>
    <s v="Total Tax Classes"/>
    <n v="320145367.61000001"/>
    <n v="0"/>
    <n v="0"/>
    <n v="70025921.25"/>
    <n v="10906775.439999999"/>
    <n v="256789412.38"/>
    <n v="-11055182.98"/>
    <n v="1625414.72"/>
    <n v="324433400.06999999"/>
    <n v="264400444.16999999"/>
    <n v="633125.92000000004"/>
    <n v="0"/>
    <n v="1625414.72"/>
    <n v="0"/>
    <x v="10"/>
  </r>
  <r>
    <n v="-1"/>
    <n v="1"/>
    <s v="0001 -Florida Power &amp; Light Company"/>
    <n v="0"/>
    <n v="3"/>
    <x v="10"/>
    <n v="2000"/>
    <n v="61"/>
    <n v="2014"/>
    <s v="V2000"/>
    <n v="-1"/>
    <s v="Total Tax Classes"/>
    <s v="Total Tax Classes"/>
    <n v="411304012.44"/>
    <n v="0"/>
    <n v="0"/>
    <n v="63202704.289999999"/>
    <n v="14229990.359999999"/>
    <n v="352921348.97000003"/>
    <n v="-6566892.5800000001"/>
    <n v="1020666.31"/>
    <n v="416955457.22000003"/>
    <n v="362048261.33999997"/>
    <n v="472299.52000000002"/>
    <n v="0"/>
    <n v="1020666.31"/>
    <n v="0"/>
    <x v="10"/>
  </r>
  <r>
    <n v="-1"/>
    <n v="1"/>
    <s v="0001 -Florida Power &amp; Light Company"/>
    <n v="0"/>
    <n v="3"/>
    <x v="10"/>
    <n v="2001"/>
    <n v="62"/>
    <n v="2014"/>
    <s v="V2001"/>
    <n v="-1"/>
    <s v="Total Tax Classes"/>
    <s v="Total Tax Classes"/>
    <n v="608603553.58000004"/>
    <n v="0"/>
    <n v="0"/>
    <n v="155746778.25999999"/>
    <n v="25941613.969999999"/>
    <n v="467205921.38"/>
    <n v="-6202746.2300000004"/>
    <n v="686232.22"/>
    <n v="614115913.19000006"/>
    <n v="489080598.06999999"/>
    <n v="-759190.15"/>
    <n v="0"/>
    <n v="686232.22"/>
    <n v="0"/>
    <x v="10"/>
  </r>
  <r>
    <n v="-1"/>
    <n v="1"/>
    <s v="0001 -Florida Power &amp; Light Company"/>
    <n v="0"/>
    <n v="3"/>
    <x v="10"/>
    <n v="2001"/>
    <n v="69"/>
    <n v="2014"/>
    <s v="V2001 Bonus"/>
    <n v="-1"/>
    <s v="Total Tax Classes"/>
    <s v="Total Tax Classes"/>
    <n v="51372352.159999996"/>
    <n v="0"/>
    <n v="0"/>
    <n v="13663147.66"/>
    <n v="1891383.03"/>
    <n v="38610337.990000002"/>
    <n v="-660548.13"/>
    <n v="33787.65"/>
    <n v="51860221.890000001"/>
    <n v="40158653.57"/>
    <n v="-111014.66"/>
    <n v="0"/>
    <n v="33787.65"/>
    <n v="0"/>
    <x v="10"/>
  </r>
  <r>
    <n v="-1"/>
    <n v="1"/>
    <s v="0001 -Florida Power &amp; Light Company"/>
    <n v="0"/>
    <n v="3"/>
    <x v="10"/>
    <n v="2002"/>
    <n v="63"/>
    <n v="2014"/>
    <s v="V2002"/>
    <n v="-1"/>
    <s v="Total Tax Classes"/>
    <s v="Total Tax Classes"/>
    <n v="81761072.620000005"/>
    <n v="0"/>
    <n v="0"/>
    <n v="81779040.859999999"/>
    <n v="1823553.61"/>
    <n v="38806389.579999998"/>
    <n v="-108739.87"/>
    <n v="15422.28"/>
    <n v="81869812.489999995"/>
    <n v="40597399.68"/>
    <n v="-60774.1"/>
    <n v="0"/>
    <n v="15422.28"/>
    <n v="0"/>
    <x v="10"/>
  </r>
  <r>
    <n v="-1"/>
    <n v="1"/>
    <s v="0001 -Florida Power &amp; Light Company"/>
    <n v="0"/>
    <n v="3"/>
    <x v="10"/>
    <n v="2002"/>
    <n v="68"/>
    <n v="2014"/>
    <s v="V2002 Bonus"/>
    <n v="-1"/>
    <s v="Total Tax Classes"/>
    <s v="Total Tax Classes"/>
    <n v="25237740.739999998"/>
    <n v="0"/>
    <n v="0"/>
    <n v="25237740.739999998"/>
    <n v="1136954.82"/>
    <n v="15796072.890000001"/>
    <n v="0"/>
    <n v="0"/>
    <n v="25237740.739999998"/>
    <n v="16933027.710000001"/>
    <n v="0"/>
    <n v="0"/>
    <n v="0"/>
    <n v="0"/>
    <x v="10"/>
  </r>
  <r>
    <n v="-1"/>
    <n v="1"/>
    <s v="0001 -Florida Power &amp; Light Company"/>
    <n v="0"/>
    <n v="3"/>
    <x v="10"/>
    <n v="2002"/>
    <n v="80"/>
    <n v="2014"/>
    <s v="V2002 Bonus Q1"/>
    <n v="-1"/>
    <s v="Total Tax Classes"/>
    <s v="Total Tax Classes"/>
    <n v="95005041.989999995"/>
    <n v="0"/>
    <n v="0"/>
    <n v="95467874.650000006"/>
    <n v="4053144.71"/>
    <n v="65200717.649999999"/>
    <n v="-1119408.78"/>
    <n v="79110.42"/>
    <n v="95930707.290000007"/>
    <n v="68632110.340000004"/>
    <n v="-224802.85"/>
    <n v="0"/>
    <n v="79110.42"/>
    <n v="0"/>
    <x v="10"/>
  </r>
  <r>
    <n v="-1"/>
    <n v="1"/>
    <s v="0001 -Florida Power &amp; Light Company"/>
    <n v="0"/>
    <n v="3"/>
    <x v="10"/>
    <n v="2002"/>
    <n v="81"/>
    <n v="2014"/>
    <s v="V2002 Bonus Q2"/>
    <n v="-1"/>
    <s v="Total Tax Classes"/>
    <s v="Total Tax Classes"/>
    <n v="124734457.66"/>
    <n v="0"/>
    <n v="0"/>
    <n v="125368027.72"/>
    <n v="5286902.1100000003"/>
    <n v="84442117.310000002"/>
    <n v="-1647594.31"/>
    <n v="118866.96"/>
    <n v="126001597.81"/>
    <n v="88850194.989999995"/>
    <n v="-269448.78000000003"/>
    <n v="0"/>
    <n v="118866.96"/>
    <n v="0"/>
    <x v="10"/>
  </r>
  <r>
    <n v="-1"/>
    <n v="1"/>
    <s v="0001 -Florida Power &amp; Light Company"/>
    <n v="0"/>
    <n v="3"/>
    <x v="10"/>
    <n v="2002"/>
    <n v="82"/>
    <n v="2014"/>
    <s v="V2002 Bonus Q3"/>
    <n v="-1"/>
    <s v="Total Tax Classes"/>
    <s v="Total Tax Classes"/>
    <n v="113231640.36"/>
    <n v="0"/>
    <n v="0"/>
    <n v="113726329.78"/>
    <n v="4492279.7"/>
    <n v="77296401.030000001"/>
    <n v="-1362389.36"/>
    <n v="104929.65"/>
    <n v="114221019.19"/>
    <n v="81125946.909999996"/>
    <n v="-221715.35"/>
    <n v="0"/>
    <n v="104929.65"/>
    <n v="0"/>
    <x v="10"/>
  </r>
  <r>
    <n v="-1"/>
    <n v="1"/>
    <s v="0001 -Florida Power &amp; Light Company"/>
    <n v="0"/>
    <n v="3"/>
    <x v="10"/>
    <n v="2002"/>
    <n v="83"/>
    <n v="2014"/>
    <s v="V2002 Bonus Q4"/>
    <n v="-1"/>
    <s v="Total Tax Classes"/>
    <s v="Total Tax Classes"/>
    <n v="162454101.16999999"/>
    <n v="0"/>
    <n v="0"/>
    <n v="163155454.72"/>
    <n v="6088688.2699999996"/>
    <n v="112715903.18000001"/>
    <n v="-1867169.74"/>
    <n v="139067.06"/>
    <n v="163856808.27000001"/>
    <n v="117899922.34999999"/>
    <n v="-358970.96"/>
    <n v="0"/>
    <n v="139067.06"/>
    <n v="0"/>
    <x v="10"/>
  </r>
  <r>
    <n v="-1"/>
    <n v="1"/>
    <s v="0001 -Florida Power &amp; Light Company"/>
    <n v="0"/>
    <n v="3"/>
    <x v="10"/>
    <n v="2002"/>
    <n v="76"/>
    <n v="2014"/>
    <s v="V2002 Q1"/>
    <n v="-1"/>
    <s v="Total Tax Classes"/>
    <s v="Total Tax Classes"/>
    <n v="42330504.109999999"/>
    <n v="0"/>
    <n v="0"/>
    <n v="42561836.359999999"/>
    <n v="1695121.63"/>
    <n v="28552457.989999998"/>
    <n v="-684605.69"/>
    <n v="160736.85"/>
    <n v="42793168.649999999"/>
    <n v="29938266.600000001"/>
    <n v="7385.34"/>
    <n v="0"/>
    <n v="160736.85"/>
    <n v="0"/>
    <x v="10"/>
  </r>
  <r>
    <n v="-1"/>
    <n v="1"/>
    <s v="0001 -Florida Power &amp; Light Company"/>
    <n v="0"/>
    <n v="3"/>
    <x v="10"/>
    <n v="2002"/>
    <n v="77"/>
    <n v="2014"/>
    <s v="V2002 Q2"/>
    <n v="-1"/>
    <s v="Total Tax Classes"/>
    <s v="Total Tax Classes"/>
    <n v="413047699.73000002"/>
    <n v="0"/>
    <n v="0"/>
    <n v="413121395.61000001"/>
    <n v="18329821.539999999"/>
    <n v="261870322.12"/>
    <n v="-8250917.6600000001"/>
    <n v="35454.76"/>
    <n v="413195091.5"/>
    <n v="280101768.94999999"/>
    <n v="-13562.28"/>
    <n v="0"/>
    <n v="35454.76"/>
    <n v="0"/>
    <x v="10"/>
  </r>
  <r>
    <n v="-1"/>
    <n v="1"/>
    <s v="0001 -Florida Power &amp; Light Company"/>
    <n v="0"/>
    <n v="3"/>
    <x v="10"/>
    <n v="2002"/>
    <n v="78"/>
    <n v="2014"/>
    <s v="V2002 Q3"/>
    <n v="-1"/>
    <s v="Total Tax Classes"/>
    <s v="Total Tax Classes"/>
    <n v="8565833.4100000001"/>
    <n v="0"/>
    <n v="0"/>
    <n v="8599929.0099999998"/>
    <n v="13916.73"/>
    <n v="8218834.9400000004"/>
    <n v="-71840.539999999994"/>
    <n v="18275.759999999998"/>
    <n v="8634024.6099999994"/>
    <n v="8189805.79"/>
    <n v="-6969.56"/>
    <n v="0"/>
    <n v="18275.759999999998"/>
    <n v="0"/>
    <x v="10"/>
  </r>
  <r>
    <n v="-1"/>
    <n v="1"/>
    <s v="0001 -Florida Power &amp; Light Company"/>
    <n v="0"/>
    <n v="3"/>
    <x v="10"/>
    <n v="2002"/>
    <n v="79"/>
    <n v="2014"/>
    <s v="V2002 Q4"/>
    <n v="-1"/>
    <s v="Total Tax Classes"/>
    <s v="Total Tax Classes"/>
    <n v="17954661.489999998"/>
    <n v="0"/>
    <n v="0"/>
    <n v="18060624.530000001"/>
    <n v="870839.62"/>
    <n v="12378999.050000001"/>
    <n v="-279775.34999999998"/>
    <n v="63455.77"/>
    <n v="18166587.579999998"/>
    <n v="13114919.279999999"/>
    <n v="-13550.93"/>
    <n v="0"/>
    <n v="63455.77"/>
    <n v="0"/>
    <x v="10"/>
  </r>
  <r>
    <n v="-1"/>
    <n v="1"/>
    <s v="0001 -Florida Power &amp; Light Company"/>
    <n v="0"/>
    <n v="3"/>
    <x v="10"/>
    <n v="2003"/>
    <n v="64"/>
    <n v="2014"/>
    <s v="V2003"/>
    <n v="-1"/>
    <s v="Total Tax Classes"/>
    <s v="Total Tax Classes"/>
    <n v="269573837.75"/>
    <n v="0"/>
    <n v="0"/>
    <n v="129140204.56999999"/>
    <n v="11305252.01"/>
    <n v="154280196.13999999"/>
    <n v="-7333973.7999999998"/>
    <n v="394497.11"/>
    <n v="269925174.25"/>
    <n v="165399106.36000001"/>
    <n v="229502.38"/>
    <n v="0"/>
    <n v="394497.11"/>
    <n v="0"/>
    <x v="10"/>
  </r>
  <r>
    <n v="-1"/>
    <n v="1"/>
    <s v="0001 -Florida Power &amp; Light Company"/>
    <n v="0"/>
    <n v="3"/>
    <x v="10"/>
    <n v="2003"/>
    <n v="70"/>
    <n v="2014"/>
    <s v="V2003 Bonus-30%"/>
    <n v="-1"/>
    <s v="Total Tax Classes"/>
    <s v="Total Tax Classes"/>
    <n v="480238942.56"/>
    <n v="0"/>
    <n v="0"/>
    <n v="198237693.97999999"/>
    <n v="20605610.460000001"/>
    <n v="293613450.47000003"/>
    <n v="-9499389.8599999994"/>
    <n v="1667613.91"/>
    <n v="483620914.56"/>
    <n v="312137991.81999999"/>
    <n v="366711.05"/>
    <n v="0"/>
    <n v="1667613.91"/>
    <n v="0"/>
    <x v="10"/>
  </r>
  <r>
    <n v="-1"/>
    <n v="1"/>
    <s v="0001 -Florida Power &amp; Light Company"/>
    <n v="0"/>
    <n v="3"/>
    <x v="10"/>
    <n v="2003"/>
    <n v="84"/>
    <n v="2014"/>
    <s v="V2003 Bonus-50%"/>
    <n v="-1"/>
    <s v="Total Tax Classes"/>
    <s v="Total Tax Classes"/>
    <n v="259252834.69999999"/>
    <n v="0"/>
    <n v="0"/>
    <n v="101343484.75"/>
    <n v="11244265.99"/>
    <n v="162260261.24000001"/>
    <n v="-4723723.58"/>
    <n v="690966.04"/>
    <n v="260868228.56999999"/>
    <n v="172447049.09999999"/>
    <n v="133050.29999999999"/>
    <n v="0"/>
    <n v="690966.04"/>
    <n v="0"/>
    <x v="10"/>
  </r>
  <r>
    <n v="-1"/>
    <n v="1"/>
    <s v="0001 -Florida Power &amp; Light Company"/>
    <n v="0"/>
    <n v="3"/>
    <x v="10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10"/>
  </r>
  <r>
    <n v="-1"/>
    <n v="1"/>
    <s v="0001 -Florida Power &amp; Light Company"/>
    <n v="0"/>
    <n v="3"/>
    <x v="10"/>
    <n v="2004"/>
    <n v="71"/>
    <n v="2014"/>
    <s v="V2004 Bonus-30%"/>
    <n v="-1"/>
    <s v="Total Tax Classes"/>
    <s v="Total Tax Classes"/>
    <n v="4097512.63"/>
    <n v="0"/>
    <n v="0"/>
    <n v="4097512.63"/>
    <n v="199300.05"/>
    <n v="2341385.61"/>
    <n v="0"/>
    <n v="0"/>
    <n v="4097512.63"/>
    <n v="2540685.66"/>
    <n v="0"/>
    <n v="0"/>
    <n v="0"/>
    <n v="0"/>
    <x v="10"/>
  </r>
  <r>
    <n v="-1"/>
    <n v="1"/>
    <s v="0001 -Florida Power &amp; Light Company"/>
    <n v="0"/>
    <n v="3"/>
    <x v="10"/>
    <n v="2004"/>
    <n v="85"/>
    <n v="2014"/>
    <s v="V2004 Bonus-50%"/>
    <n v="-1"/>
    <s v="Total Tax Classes"/>
    <s v="Total Tax Classes"/>
    <n v="308430578.98000002"/>
    <n v="0"/>
    <n v="0"/>
    <n v="308430578.98000002"/>
    <n v="1594400.39"/>
    <n v="294381562.89999998"/>
    <n v="0"/>
    <n v="0"/>
    <n v="308430578.98000002"/>
    <n v="295975963.29000002"/>
    <n v="0"/>
    <n v="0"/>
    <n v="0"/>
    <n v="0"/>
    <x v="10"/>
  </r>
  <r>
    <n v="-1"/>
    <n v="1"/>
    <s v="0001 -Florida Power &amp; Light Company"/>
    <n v="0"/>
    <n v="3"/>
    <x v="10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10"/>
  </r>
  <r>
    <n v="-1"/>
    <n v="1"/>
    <s v="0001 -Florida Power &amp; Light Company"/>
    <n v="0"/>
    <n v="3"/>
    <x v="10"/>
    <n v="2004"/>
    <n v="96"/>
    <n v="2014"/>
    <s v="V2004 Q1 - 30% Bonus"/>
    <n v="-1"/>
    <s v="Total Tax Classes"/>
    <s v="Total Tax Classes"/>
    <n v="17937445.800000001"/>
    <n v="0"/>
    <n v="0"/>
    <n v="18037970.539999999"/>
    <n v="714908.41"/>
    <n v="10656694.890000001"/>
    <n v="-246892.93"/>
    <n v="18791.419999999998"/>
    <n v="18138495.27"/>
    <n v="11250741.460000001"/>
    <n v="-61396.2"/>
    <n v="0"/>
    <n v="18791.419999999998"/>
    <n v="0"/>
    <x v="10"/>
  </r>
  <r>
    <n v="-1"/>
    <n v="1"/>
    <s v="0001 -Florida Power &amp; Light Company"/>
    <n v="0"/>
    <n v="3"/>
    <x v="10"/>
    <n v="2004"/>
    <n v="100"/>
    <n v="2014"/>
    <s v="V2004 Q1 - 50% Bonus"/>
    <n v="-1"/>
    <s v="Total Tax Classes"/>
    <s v="Total Tax Classes"/>
    <n v="147139188.22999999"/>
    <n v="0"/>
    <n v="0"/>
    <n v="148165642.21000001"/>
    <n v="5782422.75"/>
    <n v="90779907.120000005"/>
    <n v="-3180005.74"/>
    <n v="419653.24"/>
    <n v="149192096.19"/>
    <n v="95010025.109999999"/>
    <n v="-80949.94"/>
    <n v="0"/>
    <n v="419653.24"/>
    <n v="0"/>
    <x v="10"/>
  </r>
  <r>
    <n v="-1"/>
    <n v="1"/>
    <s v="0001 -Florida Power &amp; Light Company"/>
    <n v="0"/>
    <n v="3"/>
    <x v="10"/>
    <n v="2004"/>
    <n v="93"/>
    <n v="2014"/>
    <s v="V2004 Q2"/>
    <n v="-1"/>
    <s v="Total Tax Classes"/>
    <s v="Total Tax Classes"/>
    <n v="8381289.3899999997"/>
    <n v="0"/>
    <n v="0"/>
    <n v="8437043.4000000004"/>
    <n v="457628.57"/>
    <n v="6055854.2599999998"/>
    <n v="-42037.99"/>
    <n v="79147.360000000001"/>
    <n v="8492797.3900000006"/>
    <n v="6409055.6799999997"/>
    <n v="72066.5"/>
    <n v="0"/>
    <n v="79147.360000000001"/>
    <n v="0"/>
    <x v="10"/>
  </r>
  <r>
    <n v="-1"/>
    <n v="1"/>
    <s v="0001 -Florida Power &amp; Light Company"/>
    <n v="0"/>
    <n v="3"/>
    <x v="10"/>
    <n v="2004"/>
    <n v="97"/>
    <n v="2014"/>
    <s v="V2004 Q2 - 30% Bonus"/>
    <n v="-1"/>
    <s v="Total Tax Classes"/>
    <s v="Total Tax Classes"/>
    <n v="15424198.630000001"/>
    <n v="0"/>
    <n v="0"/>
    <n v="15485371.57"/>
    <n v="774494.33"/>
    <n v="8866313.9600000009"/>
    <n v="-153883.99"/>
    <n v="16570.060000000001"/>
    <n v="15546544.51"/>
    <n v="9570735.2200000007"/>
    <n v="-35702.75"/>
    <n v="0"/>
    <n v="16570.060000000001"/>
    <n v="0"/>
    <x v="10"/>
  </r>
  <r>
    <n v="-1"/>
    <n v="1"/>
    <s v="0001 -Florida Power &amp; Light Company"/>
    <n v="0"/>
    <n v="3"/>
    <x v="10"/>
    <n v="2004"/>
    <n v="101"/>
    <n v="2014"/>
    <s v="V2004 Q2 - 50% Bonus"/>
    <n v="-1"/>
    <s v="Total Tax Classes"/>
    <s v="Total Tax Classes"/>
    <n v="136109037.94999999"/>
    <n v="0"/>
    <n v="0"/>
    <n v="137231698.03"/>
    <n v="5921808.3600000003"/>
    <n v="78093391.239999995"/>
    <n v="-3650817.76"/>
    <n v="336326.38"/>
    <n v="138354358.13999999"/>
    <n v="82443683.980000004"/>
    <n v="-337478.2"/>
    <n v="0"/>
    <n v="336326.38"/>
    <n v="0"/>
    <x v="10"/>
  </r>
  <r>
    <n v="-1"/>
    <n v="1"/>
    <s v="0001 -Florida Power &amp; Light Company"/>
    <n v="0"/>
    <n v="3"/>
    <x v="10"/>
    <n v="2004"/>
    <n v="94"/>
    <n v="2014"/>
    <s v="V2004 Q3"/>
    <n v="-1"/>
    <s v="Total Tax Classes"/>
    <s v="Total Tax Classes"/>
    <n v="2393119.15"/>
    <n v="0"/>
    <n v="0"/>
    <n v="2386033.23"/>
    <n v="217710.56"/>
    <n v="2280217.0699999998"/>
    <n v="121294.19"/>
    <n v="11988.46"/>
    <n v="2378947.3199999998"/>
    <n v="2508313.4300000002"/>
    <n v="15774.49"/>
    <n v="0"/>
    <n v="11988.46"/>
    <n v="0"/>
    <x v="10"/>
  </r>
  <r>
    <n v="-1"/>
    <n v="1"/>
    <s v="0001 -Florida Power &amp; Light Company"/>
    <n v="0"/>
    <n v="3"/>
    <x v="10"/>
    <n v="2004"/>
    <n v="98"/>
    <n v="2014"/>
    <s v="V2004 Q3 - 30% Bonus"/>
    <n v="-1"/>
    <s v="Total Tax Classes"/>
    <s v="Total Tax Classes"/>
    <n v="1873284.53"/>
    <n v="0"/>
    <n v="0"/>
    <n v="1921038.51"/>
    <n v="45039.24"/>
    <n v="1503228.24"/>
    <n v="-100821.66"/>
    <n v="8652.7099999999991"/>
    <n v="1968792.5"/>
    <n v="1457209.85"/>
    <n v="4202.37"/>
    <n v="0"/>
    <n v="8652.7099999999991"/>
    <n v="0"/>
    <x v="10"/>
  </r>
  <r>
    <n v="-1"/>
    <n v="1"/>
    <s v="0001 -Florida Power &amp; Light Company"/>
    <n v="0"/>
    <n v="3"/>
    <x v="10"/>
    <n v="2004"/>
    <n v="102"/>
    <n v="2014"/>
    <s v="V2004 Q3 - 50% Bonus"/>
    <n v="-1"/>
    <s v="Total Tax Classes"/>
    <s v="Total Tax Classes"/>
    <n v="112661145.23999999"/>
    <n v="0"/>
    <n v="0"/>
    <n v="113195192.91"/>
    <n v="4642232.2"/>
    <n v="64410428.189999998"/>
    <n v="-1731156"/>
    <n v="234543.52"/>
    <n v="113729240.56999999"/>
    <n v="68391828.200000003"/>
    <n v="-172719.6"/>
    <n v="0"/>
    <n v="234543.52"/>
    <n v="0"/>
    <x v="10"/>
  </r>
  <r>
    <n v="-1"/>
    <n v="1"/>
    <s v="0001 -Florida Power &amp; Light Company"/>
    <n v="0"/>
    <n v="3"/>
    <x v="10"/>
    <n v="2004"/>
    <n v="95"/>
    <n v="2014"/>
    <s v="V2004 Q4"/>
    <n v="-1"/>
    <s v="Total Tax Classes"/>
    <s v="Total Tax Classes"/>
    <n v="-36381807.359999999"/>
    <n v="0"/>
    <n v="0"/>
    <n v="-36343607.299999997"/>
    <n v="-1610697.36"/>
    <n v="-16009115.34"/>
    <n v="-107020.49"/>
    <n v="31306.92"/>
    <n v="-36305407.270000003"/>
    <n v="-17700775.420000002"/>
    <n v="35869.54"/>
    <n v="0"/>
    <n v="31306.92"/>
    <n v="0"/>
    <x v="10"/>
  </r>
  <r>
    <n v="-1"/>
    <n v="1"/>
    <s v="0001 -Florida Power &amp; Light Company"/>
    <n v="0"/>
    <n v="3"/>
    <x v="10"/>
    <n v="2004"/>
    <n v="99"/>
    <n v="2014"/>
    <s v="V2004 Q4 - 30% Bonus"/>
    <n v="-1"/>
    <s v="Total Tax Classes"/>
    <s v="Total Tax Classes"/>
    <n v="28582650.789999999"/>
    <n v="0"/>
    <n v="0"/>
    <n v="28639743.210000001"/>
    <n v="1545324.17"/>
    <n v="18093583.390000001"/>
    <n v="-130877.61"/>
    <n v="32454.91"/>
    <n v="28696835.609999999"/>
    <n v="19570608.809999999"/>
    <n v="-13431.15"/>
    <n v="0"/>
    <n v="32454.91"/>
    <n v="0"/>
    <x v="10"/>
  </r>
  <r>
    <n v="-1"/>
    <n v="1"/>
    <s v="0001 -Florida Power &amp; Light Company"/>
    <n v="0"/>
    <n v="3"/>
    <x v="10"/>
    <n v="2004"/>
    <n v="103"/>
    <n v="2014"/>
    <s v="V2004 Q4 - 50% Bonus"/>
    <n v="-1"/>
    <s v="Total Tax Classes"/>
    <s v="Total Tax Classes"/>
    <n v="282108625.88999999"/>
    <n v="0"/>
    <n v="0"/>
    <n v="283232319.92000002"/>
    <n v="12146758.220000001"/>
    <n v="163515841.87"/>
    <n v="-5833793.3700000001"/>
    <n v="709291.2"/>
    <n v="284356013.94999999"/>
    <n v="174241523.90000001"/>
    <n v="-117020.68"/>
    <n v="0"/>
    <n v="709291.2"/>
    <n v="0"/>
    <x v="10"/>
  </r>
  <r>
    <n v="-1"/>
    <n v="1"/>
    <s v="0001 -Florida Power &amp; Light Company"/>
    <n v="0"/>
    <n v="3"/>
    <x v="10"/>
    <n v="2005"/>
    <n v="66"/>
    <n v="2014"/>
    <s v="V2005"/>
    <n v="-1"/>
    <s v="Total Tax Classes"/>
    <s v="Total Tax Classes"/>
    <n v="1148016175.52"/>
    <n v="0"/>
    <n v="0"/>
    <n v="694205762.91999996"/>
    <n v="34743756.960000001"/>
    <n v="753006308.25999999"/>
    <n v="-12229410.369999999"/>
    <n v="1222041.8899999999"/>
    <n v="1157900335.6300001"/>
    <n v="781940212.53999996"/>
    <n v="-2852265.53"/>
    <n v="0"/>
    <n v="1222041.8899999999"/>
    <n v="0"/>
    <x v="10"/>
  </r>
  <r>
    <n v="-1"/>
    <n v="1"/>
    <s v="0001 -Florida Power &amp; Light Company"/>
    <n v="0"/>
    <n v="3"/>
    <x v="10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0"/>
  </r>
  <r>
    <n v="-1"/>
    <n v="1"/>
    <s v="0001 -Florida Power &amp; Light Company"/>
    <n v="0"/>
    <n v="3"/>
    <x v="10"/>
    <n v="2005"/>
    <n v="72"/>
    <n v="2014"/>
    <s v="V2005 Bonus-30%"/>
    <n v="-1"/>
    <s v="Total Tax Classes"/>
    <s v="Total Tax Classes"/>
    <n v="668762758.80999994"/>
    <n v="0"/>
    <n v="0"/>
    <n v="352397995.95999998"/>
    <n v="30012980.199999999"/>
    <n v="327246618.85000002"/>
    <n v="-11920542.279999999"/>
    <n v="2453893.7799999998"/>
    <n v="668807792.74000001"/>
    <n v="357235795.98000002"/>
    <n v="2432662.92"/>
    <n v="0"/>
    <n v="2453893.7799999998"/>
    <n v="0"/>
    <x v="10"/>
  </r>
  <r>
    <n v="-1"/>
    <n v="1"/>
    <s v="0001 -Florida Power &amp; Light Company"/>
    <n v="0"/>
    <n v="3"/>
    <x v="10"/>
    <n v="2005"/>
    <n v="86"/>
    <n v="2014"/>
    <s v="V2005 Bonus-50%"/>
    <n v="-1"/>
    <s v="Total Tax Classes"/>
    <s v="Total Tax Classes"/>
    <n v="74731416.719999999"/>
    <n v="0"/>
    <n v="0"/>
    <n v="32011394.140000001"/>
    <n v="4020322.67"/>
    <n v="44785447.969999999"/>
    <n v="-827075.77"/>
    <n v="424238.48"/>
    <n v="75540271.849999994"/>
    <n v="48316359.32"/>
    <n v="104794.68"/>
    <n v="0"/>
    <n v="424238.48"/>
    <n v="0"/>
    <x v="10"/>
  </r>
  <r>
    <n v="-1"/>
    <n v="1"/>
    <s v="0001 -Florida Power &amp; Light Company"/>
    <n v="0"/>
    <n v="3"/>
    <x v="10"/>
    <n v="2006"/>
    <n v="67"/>
    <n v="2014"/>
    <s v="V2006"/>
    <n v="-1"/>
    <s v="Total Tax Classes"/>
    <s v="Total Tax Classes"/>
    <n v="884677273.25999999"/>
    <n v="0"/>
    <n v="0"/>
    <n v="458540519.27999997"/>
    <n v="37848187.969999999"/>
    <n v="475030377.87"/>
    <n v="-12220388.289999999"/>
    <n v="3389117.67"/>
    <n v="892931217.08000004"/>
    <n v="508074018.92000002"/>
    <n v="-60279.27"/>
    <n v="0"/>
    <n v="3389117.67"/>
    <n v="0"/>
    <x v="10"/>
  </r>
  <r>
    <n v="-1"/>
    <n v="1"/>
    <s v="0001 -Florida Power &amp; Light Company"/>
    <n v="0"/>
    <n v="3"/>
    <x v="10"/>
    <n v="2007"/>
    <n v="74"/>
    <n v="2014"/>
    <s v="V2007"/>
    <n v="-1"/>
    <s v="Total Tax Classes"/>
    <s v="Total Tax Classes"/>
    <n v="1461413366.72"/>
    <n v="0"/>
    <n v="0"/>
    <n v="874007315.80999994"/>
    <n v="66836750.729999997"/>
    <n v="644021597.02999997"/>
    <n v="-45802588.060000002"/>
    <n v="5067251.59"/>
    <n v="1469355270.23"/>
    <n v="706856754.53999996"/>
    <n v="1126941.24"/>
    <n v="0"/>
    <n v="5067251.59"/>
    <n v="0"/>
    <x v="10"/>
  </r>
  <r>
    <n v="-1"/>
    <n v="1"/>
    <s v="0001 -Florida Power &amp; Light Company"/>
    <n v="0"/>
    <n v="3"/>
    <x v="10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10"/>
  </r>
  <r>
    <n v="-1"/>
    <n v="1"/>
    <s v="0001 -Florida Power &amp; Light Company"/>
    <n v="0"/>
    <n v="3"/>
    <x v="10"/>
    <n v="2008"/>
    <n v="239"/>
    <n v="2014"/>
    <s v="V2008 Bonus - 50%"/>
    <n v="-1"/>
    <s v="Total Tax Classes"/>
    <s v="Total Tax Classes"/>
    <n v="33995482.609999999"/>
    <n v="0"/>
    <n v="0"/>
    <n v="33995482.609999999"/>
    <n v="2258821.46"/>
    <n v="19059306.550000001"/>
    <n v="0"/>
    <n v="0"/>
    <n v="33995482.609999999"/>
    <n v="21318128.010000002"/>
    <n v="0"/>
    <n v="0"/>
    <n v="0"/>
    <n v="0"/>
    <x v="10"/>
  </r>
  <r>
    <n v="-1"/>
    <n v="1"/>
    <s v="0001 -Florida Power &amp; Light Company"/>
    <n v="0"/>
    <n v="3"/>
    <x v="10"/>
    <n v="2008"/>
    <n v="164"/>
    <n v="2014"/>
    <s v="V2008 Q1"/>
    <n v="-1"/>
    <s v="Total Tax Classes"/>
    <s v="Total Tax Classes"/>
    <n v="316864729.44999999"/>
    <n v="0"/>
    <n v="0"/>
    <n v="317305831.05000001"/>
    <n v="17409462.789999999"/>
    <n v="145228729.33000001"/>
    <n v="-4715175.76"/>
    <n v="972577.41"/>
    <n v="317746932.63"/>
    <n v="162191718.44999999"/>
    <n v="536847.89"/>
    <n v="0"/>
    <n v="972577.41"/>
    <n v="0"/>
    <x v="10"/>
  </r>
  <r>
    <n v="-1"/>
    <n v="1"/>
    <s v="0001 -Florida Power &amp; Light Company"/>
    <n v="0"/>
    <n v="3"/>
    <x v="10"/>
    <n v="2008"/>
    <n v="168"/>
    <n v="2014"/>
    <s v="V2008 Q1 - 50% Bonus"/>
    <n v="-1"/>
    <s v="Total Tax Classes"/>
    <s v="Total Tax Classes"/>
    <n v="26045269.120000001"/>
    <n v="0"/>
    <n v="0"/>
    <n v="26149387.18"/>
    <n v="1298968.53"/>
    <n v="13842361.800000001"/>
    <n v="-679999.85"/>
    <n v="50651.31"/>
    <n v="26253505.25"/>
    <n v="15027034.5"/>
    <n v="-43289"/>
    <n v="0"/>
    <n v="50651.31"/>
    <n v="0"/>
    <x v="10"/>
  </r>
  <r>
    <n v="-1"/>
    <n v="1"/>
    <s v="0001 -Florida Power &amp; Light Company"/>
    <n v="0"/>
    <n v="3"/>
    <x v="10"/>
    <n v="2008"/>
    <n v="165"/>
    <n v="2014"/>
    <s v="V2008 Q2"/>
    <n v="-1"/>
    <s v="Total Tax Classes"/>
    <s v="Total Tax Classes"/>
    <n v="195831254.16999999"/>
    <n v="0"/>
    <n v="0"/>
    <n v="196498569.65000001"/>
    <n v="10761833.550000001"/>
    <n v="83698104.219999999"/>
    <n v="-9949547.4499999993"/>
    <n v="2137142.91"/>
    <n v="197165885.13"/>
    <n v="93906489.609999999"/>
    <n v="1355960.1"/>
    <n v="0"/>
    <n v="2137142.91"/>
    <n v="0"/>
    <x v="10"/>
  </r>
  <r>
    <n v="-1"/>
    <n v="1"/>
    <s v="0001 -Florida Power &amp; Light Company"/>
    <n v="0"/>
    <n v="3"/>
    <x v="10"/>
    <n v="2008"/>
    <n v="169"/>
    <n v="2014"/>
    <s v="V2008 Q2 - 50% Bonus"/>
    <n v="-1"/>
    <s v="Total Tax Classes"/>
    <s v="Total Tax Classes"/>
    <n v="86916313.849999994"/>
    <n v="0"/>
    <n v="0"/>
    <n v="87252785.849999994"/>
    <n v="4407766.6900000004"/>
    <n v="38472632.210000001"/>
    <n v="-2423994.0299999998"/>
    <n v="266959.71999999997"/>
    <n v="87589257.870000005"/>
    <n v="42568421.640000001"/>
    <n v="-94007.05"/>
    <n v="0"/>
    <n v="266959.71999999997"/>
    <n v="0"/>
    <x v="10"/>
  </r>
  <r>
    <n v="-1"/>
    <n v="1"/>
    <s v="0001 -Florida Power &amp; Light Company"/>
    <n v="0"/>
    <n v="3"/>
    <x v="10"/>
    <n v="2008"/>
    <n v="166"/>
    <n v="2014"/>
    <s v="V2008 Q3"/>
    <n v="-1"/>
    <s v="Total Tax Classes"/>
    <s v="Total Tax Classes"/>
    <n v="125435624.33"/>
    <n v="0"/>
    <n v="0"/>
    <n v="125445213.31999999"/>
    <n v="6698925.5800000001"/>
    <n v="52342678.670000002"/>
    <n v="-2842715.81"/>
    <n v="841858.42"/>
    <n v="125454802.27"/>
    <n v="59023767.240000002"/>
    <n v="840517.49"/>
    <n v="0"/>
    <n v="841858.42"/>
    <n v="0"/>
    <x v="10"/>
  </r>
  <r>
    <n v="-1"/>
    <n v="1"/>
    <s v="0001 -Florida Power &amp; Light Company"/>
    <n v="0"/>
    <n v="3"/>
    <x v="10"/>
    <n v="2008"/>
    <n v="170"/>
    <n v="2014"/>
    <s v="V2008 Q3 - 50% Bonus"/>
    <n v="-1"/>
    <s v="Total Tax Classes"/>
    <s v="Total Tax Classes"/>
    <n v="73322794.120000005"/>
    <n v="0"/>
    <n v="0"/>
    <n v="73303011.950000003"/>
    <n v="3858134.63"/>
    <n v="32496627.940000001"/>
    <n v="-1210504.18"/>
    <n v="216842.69"/>
    <n v="73283229.810000002"/>
    <n v="36362962.390000001"/>
    <n v="248207.17"/>
    <n v="0"/>
    <n v="216842.69"/>
    <n v="0"/>
    <x v="10"/>
  </r>
  <r>
    <n v="-1"/>
    <n v="1"/>
    <s v="0001 -Florida Power &amp; Light Company"/>
    <n v="0"/>
    <n v="3"/>
    <x v="10"/>
    <n v="2008"/>
    <n v="167"/>
    <n v="2014"/>
    <s v="V2008 Q4"/>
    <n v="-1"/>
    <s v="Total Tax Classes"/>
    <s v="Total Tax Classes"/>
    <n v="95752097.090000004"/>
    <n v="0"/>
    <n v="0"/>
    <n v="96320464.829999998"/>
    <n v="4838380.18"/>
    <n v="41811081.68"/>
    <n v="2964293.49"/>
    <n v="1035492.46"/>
    <n v="96888832.579999998"/>
    <n v="46186639.259999998"/>
    <n v="361579.59"/>
    <n v="0"/>
    <n v="1035492.46"/>
    <n v="0"/>
    <x v="10"/>
  </r>
  <r>
    <n v="-1"/>
    <n v="1"/>
    <s v="0001 -Florida Power &amp; Light Company"/>
    <n v="0"/>
    <n v="3"/>
    <x v="10"/>
    <n v="2008"/>
    <n v="171"/>
    <n v="2014"/>
    <s v="V2008 Q4 - 50% Bonus"/>
    <n v="-1"/>
    <s v="Total Tax Classes"/>
    <s v="Total Tax Classes"/>
    <n v="96412094.299999997"/>
    <n v="0"/>
    <n v="0"/>
    <n v="96954262.719999999"/>
    <n v="5632487.7400000002"/>
    <n v="48820102.090000004"/>
    <n v="-1347715.23"/>
    <n v="471608.79"/>
    <n v="97496431.150000006"/>
    <n v="54054278.539999999"/>
    <n v="-214416.78"/>
    <n v="0"/>
    <n v="471608.79"/>
    <n v="0"/>
    <x v="10"/>
  </r>
  <r>
    <n v="-1"/>
    <n v="1"/>
    <s v="0001 -Florida Power &amp; Light Company"/>
    <n v="0"/>
    <n v="3"/>
    <x v="10"/>
    <n v="2009"/>
    <n v="90"/>
    <n v="2014"/>
    <s v="V2009"/>
    <n v="-1"/>
    <s v="Total Tax Classes"/>
    <s v="Total Tax Classes"/>
    <n v="4826602"/>
    <n v="4826602"/>
    <n v="0"/>
    <n v="4584047"/>
    <n v="460763.4"/>
    <n v="0"/>
    <n v="4826602"/>
    <n v="0"/>
    <n v="0"/>
    <n v="703318.4"/>
    <n v="0"/>
    <n v="0"/>
    <n v="0"/>
    <n v="0"/>
    <x v="10"/>
  </r>
  <r>
    <n v="-1"/>
    <n v="1"/>
    <s v="0001 -Florida Power &amp; Light Company"/>
    <n v="0"/>
    <n v="3"/>
    <x v="10"/>
    <n v="2009"/>
    <n v="185"/>
    <n v="2014"/>
    <s v="V2009 Q1"/>
    <n v="-1"/>
    <s v="Total Tax Classes"/>
    <s v="Total Tax Classes"/>
    <n v="45839368.259999998"/>
    <n v="0"/>
    <n v="0"/>
    <n v="46083477.189999998"/>
    <n v="2241062.88"/>
    <n v="25467328.949999999"/>
    <n v="-5712008.0199999996"/>
    <n v="223614.76"/>
    <n v="46327586.090000004"/>
    <n v="27530170.59"/>
    <n v="-86381.83"/>
    <n v="0"/>
    <n v="223614.76"/>
    <n v="0"/>
    <x v="10"/>
  </r>
  <r>
    <n v="-1"/>
    <n v="1"/>
    <s v="0001 -Florida Power &amp; Light Company"/>
    <n v="0"/>
    <n v="3"/>
    <x v="10"/>
    <n v="2009"/>
    <n v="189"/>
    <n v="2014"/>
    <s v="V2009 Q1 - 50% Bonus"/>
    <n v="-1"/>
    <s v="Total Tax Classes"/>
    <s v="Total Tax Classes"/>
    <n v="134947388.88"/>
    <n v="0"/>
    <n v="0"/>
    <n v="135832477.16999999"/>
    <n v="7326911.4900000002"/>
    <n v="54360839.590000004"/>
    <n v="-5748438.71"/>
    <n v="829604.74"/>
    <n v="136717565.47999999"/>
    <n v="61031782.049999997"/>
    <n v="-284602.84000000003"/>
    <n v="0"/>
    <n v="829604.74"/>
    <n v="0"/>
    <x v="10"/>
  </r>
  <r>
    <n v="-1"/>
    <n v="1"/>
    <s v="0001 -Florida Power &amp; Light Company"/>
    <n v="0"/>
    <n v="3"/>
    <x v="10"/>
    <n v="2009"/>
    <n v="186"/>
    <n v="2014"/>
    <s v="V2009 Q2"/>
    <n v="-1"/>
    <s v="Total Tax Classes"/>
    <s v="Total Tax Classes"/>
    <n v="51844918.039999999"/>
    <n v="0"/>
    <n v="0"/>
    <n v="51987160.210000001"/>
    <n v="2753348.71"/>
    <n v="21418713.23"/>
    <n v="-2142700.8199999998"/>
    <n v="15852.56"/>
    <n v="52129402.409999996"/>
    <n v="24073740.780000001"/>
    <n v="-170310.65"/>
    <n v="0"/>
    <n v="15852.56"/>
    <n v="0"/>
    <x v="10"/>
  </r>
  <r>
    <n v="-1"/>
    <n v="1"/>
    <s v="0001 -Florida Power &amp; Light Company"/>
    <n v="0"/>
    <n v="3"/>
    <x v="10"/>
    <n v="2009"/>
    <n v="190"/>
    <n v="2014"/>
    <s v="V2009 Q2 - 50% Bonus"/>
    <n v="-1"/>
    <s v="Total Tax Classes"/>
    <s v="Total Tax Classes"/>
    <n v="175721674.91999999"/>
    <n v="0"/>
    <n v="0"/>
    <n v="232706443.77000001"/>
    <n v="12445489.34"/>
    <n v="176039143.47999999"/>
    <n v="-118883950.66"/>
    <n v="447698.4"/>
    <n v="289691212.64999998"/>
    <n v="77876982.159999996"/>
    <n v="-2914188.67"/>
    <n v="0"/>
    <n v="447698.4"/>
    <n v="0"/>
    <x v="10"/>
  </r>
  <r>
    <n v="-1"/>
    <n v="1"/>
    <s v="0001 -Florida Power &amp; Light Company"/>
    <n v="0"/>
    <n v="3"/>
    <x v="10"/>
    <n v="2009"/>
    <n v="187"/>
    <n v="2014"/>
    <s v="V2009 Q3"/>
    <n v="-1"/>
    <s v="Total Tax Classes"/>
    <s v="Total Tax Classes"/>
    <n v="264094545.28999999"/>
    <n v="0"/>
    <n v="0"/>
    <n v="264149749.78999999"/>
    <n v="14710619.08"/>
    <n v="82522319.049999997"/>
    <n v="-11588699.51"/>
    <n v="1531588.04"/>
    <n v="264204954.28999999"/>
    <n v="97187708.319999993"/>
    <n v="1466408.85"/>
    <n v="0"/>
    <n v="1531588.04"/>
    <n v="0"/>
    <x v="10"/>
  </r>
  <r>
    <n v="-1"/>
    <n v="1"/>
    <s v="0001 -Florida Power &amp; Light Company"/>
    <n v="0"/>
    <n v="3"/>
    <x v="10"/>
    <n v="2009"/>
    <n v="191"/>
    <n v="2014"/>
    <s v="V2009 Q3 - 50% Bonus"/>
    <n v="-1"/>
    <s v="Total Tax Classes"/>
    <s v="Total Tax Classes"/>
    <n v="495714176.30000001"/>
    <n v="0"/>
    <n v="0"/>
    <n v="501033649.25"/>
    <n v="27892198.32"/>
    <n v="163617116.06"/>
    <n v="-27070918.27"/>
    <n v="4037827.02"/>
    <n v="506353122.20999998"/>
    <n v="187890875.18000001"/>
    <n v="-2982679.68"/>
    <n v="0"/>
    <n v="4037827.02"/>
    <n v="0"/>
    <x v="10"/>
  </r>
  <r>
    <n v="-1"/>
    <n v="1"/>
    <s v="0001 -Florida Power &amp; Light Company"/>
    <n v="0"/>
    <n v="3"/>
    <x v="10"/>
    <n v="2009"/>
    <n v="188"/>
    <n v="2014"/>
    <s v="V2009 Q4"/>
    <n v="-1"/>
    <s v="Total Tax Classes"/>
    <s v="Total Tax Classes"/>
    <n v="468630987.75"/>
    <n v="0"/>
    <n v="0"/>
    <n v="480113626.67000002"/>
    <n v="26710353.329999998"/>
    <n v="141174037.38999999"/>
    <n v="-23496748.670000002"/>
    <n v="4479400.33"/>
    <n v="491596265.60000002"/>
    <n v="160917542.24000001"/>
    <n v="-11519029.02"/>
    <n v="0"/>
    <n v="4479400.33"/>
    <n v="0"/>
    <x v="10"/>
  </r>
  <r>
    <n v="-1"/>
    <n v="1"/>
    <s v="0001 -Florida Power &amp; Light Company"/>
    <n v="0"/>
    <n v="3"/>
    <x v="10"/>
    <n v="2009"/>
    <n v="192"/>
    <n v="2014"/>
    <s v="V2009 Q4 - 50% Bonus"/>
    <n v="-1"/>
    <s v="Total Tax Classes"/>
    <s v="Total Tax Classes"/>
    <n v="379259992.29000002"/>
    <n v="0"/>
    <n v="0"/>
    <n v="405710393.45999998"/>
    <n v="29405026.710000001"/>
    <n v="249579715.69"/>
    <n v="-61787868.530000001"/>
    <n v="2463227.71"/>
    <n v="432160794.62"/>
    <n v="232804312.02000001"/>
    <n v="-4257144.24"/>
    <n v="0"/>
    <n v="2463227.71"/>
    <n v="0"/>
    <x v="10"/>
  </r>
  <r>
    <n v="-1"/>
    <n v="1"/>
    <s v="0001 -Florida Power &amp; Light Company"/>
    <n v="0"/>
    <n v="3"/>
    <x v="10"/>
    <n v="2010"/>
    <n v="124"/>
    <n v="2014"/>
    <s v="V2010"/>
    <n v="-1"/>
    <s v="Total Tax Classes"/>
    <s v="Total Tax Classes"/>
    <n v="13008992"/>
    <n v="13008992"/>
    <n v="0"/>
    <n v="12074731"/>
    <n v="866663.28"/>
    <n v="0"/>
    <n v="13008992"/>
    <n v="0"/>
    <n v="0"/>
    <n v="1800924.27"/>
    <n v="0"/>
    <n v="0"/>
    <n v="0"/>
    <n v="0"/>
    <x v="10"/>
  </r>
  <r>
    <n v="-1"/>
    <n v="1"/>
    <s v="0001 -Florida Power &amp; Light Company"/>
    <n v="0"/>
    <n v="3"/>
    <x v="10"/>
    <n v="2010"/>
    <n v="193"/>
    <n v="2014"/>
    <s v="V2010 Q1"/>
    <n v="-1"/>
    <s v="Total Tax Classes"/>
    <s v="Total Tax Classes"/>
    <n v="35173586.009999998"/>
    <n v="0"/>
    <n v="0"/>
    <n v="35184693.57"/>
    <n v="65515.3"/>
    <n v="32058029.059999999"/>
    <n v="-31683.65"/>
    <n v="3849.97"/>
    <n v="35195801.119999997"/>
    <n v="32118453.199999999"/>
    <n v="-13273.97"/>
    <n v="0"/>
    <n v="3849.97"/>
    <n v="0"/>
    <x v="10"/>
  </r>
  <r>
    <n v="-1"/>
    <n v="1"/>
    <s v="0001 -Florida Power &amp; Light Company"/>
    <n v="0"/>
    <n v="3"/>
    <x v="10"/>
    <n v="2010"/>
    <n v="215"/>
    <n v="2014"/>
    <s v="V2010 Q1 - 50% Bonus"/>
    <n v="-1"/>
    <s v="Total Tax Classes"/>
    <s v="Total Tax Classes"/>
    <n v="106147350.44"/>
    <n v="0"/>
    <n v="0"/>
    <n v="107202417.94"/>
    <n v="6669614.9500000002"/>
    <n v="37640653.869999997"/>
    <n v="-2510386.4"/>
    <n v="1305868.43"/>
    <n v="108257485.45999999"/>
    <n v="43539801.759999998"/>
    <n v="-33799.53"/>
    <n v="0"/>
    <n v="1305868.43"/>
    <n v="0"/>
    <x v="10"/>
  </r>
  <r>
    <n v="-1"/>
    <n v="1"/>
    <s v="0001 -Florida Power &amp; Light Company"/>
    <n v="0"/>
    <n v="3"/>
    <x v="10"/>
    <n v="2010"/>
    <n v="194"/>
    <n v="2014"/>
    <s v="V2010 Q2"/>
    <n v="-1"/>
    <s v="Total Tax Classes"/>
    <s v="Total Tax Classes"/>
    <n v="20930849.23"/>
    <n v="0"/>
    <n v="0"/>
    <n v="21039006.170000002"/>
    <n v="1116853.82"/>
    <n v="5079674.38"/>
    <n v="-262907.27"/>
    <n v="106028.11"/>
    <n v="21147163.09"/>
    <n v="6120587.5099999998"/>
    <n v="-34345.07"/>
    <n v="0"/>
    <n v="106028.11"/>
    <n v="0"/>
    <x v="10"/>
  </r>
  <r>
    <n v="-1"/>
    <n v="1"/>
    <s v="0001 -Florida Power &amp; Light Company"/>
    <n v="0"/>
    <n v="3"/>
    <x v="10"/>
    <n v="2010"/>
    <n v="216"/>
    <n v="2014"/>
    <s v="V2010 Q2 - 50% Bonus"/>
    <n v="-1"/>
    <s v="Total Tax Classes"/>
    <s v="Total Tax Classes"/>
    <n v="388522487.06999999"/>
    <n v="0"/>
    <n v="0"/>
    <n v="406583257.75999999"/>
    <n v="30980848.91"/>
    <n v="188590223.34999999"/>
    <n v="-36678427.539999999"/>
    <n v="11349066.640000001"/>
    <n v="424644028.44"/>
    <n v="204443781.90000001"/>
    <n v="-9645184.3499999996"/>
    <n v="0"/>
    <n v="11349066.640000001"/>
    <n v="0"/>
    <x v="10"/>
  </r>
  <r>
    <n v="-1"/>
    <n v="1"/>
    <s v="0001 -Florida Power &amp; Light Company"/>
    <n v="0"/>
    <n v="3"/>
    <x v="10"/>
    <n v="2010"/>
    <n v="195"/>
    <n v="2014"/>
    <s v="V2010 Q3"/>
    <n v="-1"/>
    <s v="Total Tax Classes"/>
    <s v="Total Tax Classes"/>
    <n v="10257400.960000001"/>
    <n v="0"/>
    <n v="0"/>
    <n v="10276378.050000001"/>
    <n v="489084.92"/>
    <n v="5238820.3600000003"/>
    <n v="-384643.76"/>
    <n v="8496.3700000000008"/>
    <n v="10295355.15"/>
    <n v="5719769.6100000003"/>
    <n v="-21322.13"/>
    <n v="0"/>
    <n v="8496.3700000000008"/>
    <n v="0"/>
    <x v="10"/>
  </r>
  <r>
    <n v="-1"/>
    <n v="1"/>
    <s v="0001 -Florida Power &amp; Light Company"/>
    <n v="0"/>
    <n v="3"/>
    <x v="10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7"/>
    <n v="2014"/>
    <s v="V2010 Q3 - 50% Bonus"/>
    <n v="-1"/>
    <s v="Total Tax Classes"/>
    <s v="Total Tax Classes"/>
    <n v="121891367.64"/>
    <n v="0"/>
    <n v="0"/>
    <n v="127113312.59999999"/>
    <n v="9067987.0600000005"/>
    <n v="48287428.25"/>
    <n v="-11221322.619999999"/>
    <n v="4175450.25"/>
    <n v="132335257.54000001"/>
    <n v="54593615.369999997"/>
    <n v="-3506639.69"/>
    <n v="0"/>
    <n v="4175450.25"/>
    <n v="0"/>
    <x v="10"/>
  </r>
  <r>
    <n v="-1"/>
    <n v="1"/>
    <s v="0001 -Florida Power &amp; Light Company"/>
    <n v="0"/>
    <n v="3"/>
    <x v="10"/>
    <n v="2010"/>
    <n v="196"/>
    <n v="2014"/>
    <s v="V2010 Q4"/>
    <n v="-1"/>
    <s v="Total Tax Classes"/>
    <s v="Total Tax Classes"/>
    <n v="37077519.939999998"/>
    <n v="0"/>
    <n v="0"/>
    <n v="37190023.060000002"/>
    <n v="1321839.6200000001"/>
    <n v="6142726.0599999996"/>
    <n v="-410219.15"/>
    <n v="201908.03"/>
    <n v="37302526.200000003"/>
    <n v="7410630.3499999996"/>
    <n v="30837.09"/>
    <n v="0"/>
    <n v="201908.03"/>
    <n v="0"/>
    <x v="10"/>
  </r>
  <r>
    <n v="-1"/>
    <n v="1"/>
    <s v="0001 -Florida Power &amp; Light Company"/>
    <n v="0"/>
    <n v="3"/>
    <x v="10"/>
    <n v="2010"/>
    <n v="224"/>
    <n v="2014"/>
    <s v="V2010 Q4 - 100% Bonus"/>
    <n v="-1"/>
    <s v="Total Tax Classes"/>
    <s v="Total Tax Classes"/>
    <n v="110924771.19"/>
    <n v="0"/>
    <n v="0"/>
    <n v="114981428.04000001"/>
    <n v="10070915.439999999"/>
    <n v="63235516.729999997"/>
    <n v="-8316995.46"/>
    <n v="1645751.02"/>
    <n v="119038084.89"/>
    <n v="71292085.760000005"/>
    <n v="-4453216.28"/>
    <n v="0"/>
    <n v="1645751.02"/>
    <n v="0"/>
    <x v="10"/>
  </r>
  <r>
    <n v="-1"/>
    <n v="1"/>
    <s v="0001 -Florida Power &amp; Light Company"/>
    <n v="0"/>
    <n v="3"/>
    <x v="10"/>
    <n v="2010"/>
    <n v="218"/>
    <n v="2014"/>
    <s v="V2010 Q4 - 50% Bonus"/>
    <n v="-1"/>
    <s v="Total Tax Classes"/>
    <s v="Total Tax Classes"/>
    <n v="411144349.83999997"/>
    <n v="0"/>
    <n v="0"/>
    <n v="419982317.25999999"/>
    <n v="41897686.600000001"/>
    <n v="287596818.99000001"/>
    <n v="-18376558.370000001"/>
    <n v="3716073.51"/>
    <n v="428820284.64999998"/>
    <n v="325071005.61000001"/>
    <n v="-9536361.3300000001"/>
    <n v="0"/>
    <n v="3716073.51"/>
    <n v="0"/>
    <x v="10"/>
  </r>
  <r>
    <n v="-1"/>
    <n v="1"/>
    <s v="0001 -Florida Power &amp; Light Company"/>
    <n v="0"/>
    <n v="3"/>
    <x v="10"/>
    <n v="2011"/>
    <n v="125"/>
    <n v="2014"/>
    <s v="V2011"/>
    <n v="-1"/>
    <s v="Total Tax Classes"/>
    <s v="Total Tax Classes"/>
    <n v="354354638.97000003"/>
    <n v="17990687"/>
    <n v="0"/>
    <n v="296116977.38"/>
    <n v="21541008.91"/>
    <n v="90540861.900000006"/>
    <n v="13973988.140000001"/>
    <n v="656109.52"/>
    <n v="340088629.06"/>
    <n v="112884372.62"/>
    <n v="-1894358.39"/>
    <n v="0"/>
    <n v="656109.52"/>
    <n v="0"/>
    <x v="10"/>
  </r>
  <r>
    <n v="-1"/>
    <n v="1"/>
    <s v="0001 -Florida Power &amp; Light Company"/>
    <n v="0"/>
    <n v="3"/>
    <x v="10"/>
    <n v="2011"/>
    <n v="233"/>
    <n v="2014"/>
    <s v="V2011 - 100% Bonus"/>
    <n v="-1"/>
    <s v="Total Tax Classes"/>
    <s v="Total Tax Classes"/>
    <n v="1031052441.4"/>
    <n v="0"/>
    <n v="0"/>
    <n v="816017331.63999999"/>
    <n v="77581659.439999998"/>
    <n v="275698829.94"/>
    <n v="-43887253.060000002"/>
    <n v="7317487.3499999996"/>
    <n v="1068075376.62"/>
    <n v="345542088.22000003"/>
    <n v="-21967046.690000001"/>
    <n v="0"/>
    <n v="7317487.3499999996"/>
    <n v="0"/>
    <x v="10"/>
  </r>
  <r>
    <n v="-1"/>
    <n v="1"/>
    <s v="0001 -Florida Power &amp; Light Company"/>
    <n v="0"/>
    <n v="3"/>
    <x v="10"/>
    <n v="2011"/>
    <n v="234"/>
    <n v="2014"/>
    <s v="V2011 - 50% Bonus"/>
    <n v="-1"/>
    <s v="Total Tax Classes"/>
    <s v="Total Tax Classes"/>
    <n v="893673375.16999996"/>
    <n v="0"/>
    <n v="0"/>
    <n v="634826463.40999997"/>
    <n v="68609105.650000006"/>
    <n v="275525826.56"/>
    <n v="-35424761.109999999"/>
    <n v="5748508.46"/>
    <n v="921716276.75"/>
    <n v="337930546.86000001"/>
    <n v="-16090007.75"/>
    <n v="0"/>
    <n v="5748508.46"/>
    <n v="0"/>
    <x v="10"/>
  </r>
  <r>
    <n v="-1"/>
    <n v="1"/>
    <s v="0001 -Florida Power &amp; Light Company"/>
    <n v="0"/>
    <n v="3"/>
    <x v="10"/>
    <n v="2012"/>
    <n v="126"/>
    <n v="2014"/>
    <s v="V2012"/>
    <n v="-1"/>
    <s v="Total Tax Classes"/>
    <s v="Total Tax Classes"/>
    <n v="-25643271"/>
    <n v="-25643271"/>
    <n v="0"/>
    <n v="-27163655"/>
    <n v="-2021238.25"/>
    <n v="0"/>
    <n v="-25643271"/>
    <n v="0"/>
    <n v="0"/>
    <n v="-500854.24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-1"/>
    <s v="Total Tax Classes"/>
    <s v="Total Tax Classes"/>
    <n v="7520701.2699999996"/>
    <n v="0"/>
    <n v="0"/>
    <n v="7533081.9299999997"/>
    <n v="120363.89"/>
    <n v="220041.31"/>
    <n v="-24761.32"/>
    <n v="3593.33"/>
    <n v="7545462.5899999999"/>
    <n v="338860.85"/>
    <n v="-19623.66"/>
    <n v="0"/>
    <n v="3593.33"/>
    <n v="0"/>
    <x v="10"/>
  </r>
  <r>
    <n v="-1"/>
    <n v="1"/>
    <s v="0001 -Florida Power &amp; Light Company"/>
    <n v="0"/>
    <n v="3"/>
    <x v="10"/>
    <n v="2012"/>
    <n v="248"/>
    <n v="2014"/>
    <s v="V2012 Q1 - 50% Bonus"/>
    <n v="-1"/>
    <s v="Total Tax Classes"/>
    <s v="Total Tax Classes"/>
    <n v="211876303.37"/>
    <n v="0"/>
    <n v="0"/>
    <n v="214410405.30000001"/>
    <n v="24961622.899999999"/>
    <n v="78247120.379999995"/>
    <n v="-5163516.3899999997"/>
    <n v="1313533.73"/>
    <n v="216944507.21000001"/>
    <n v="101960744.70999999"/>
    <n v="-2506671.56"/>
    <n v="0"/>
    <n v="1313533.73"/>
    <n v="0"/>
    <x v="10"/>
  </r>
  <r>
    <n v="-1"/>
    <n v="1"/>
    <s v="0001 -Florida Power &amp; Light Company"/>
    <n v="0"/>
    <n v="3"/>
    <x v="10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10"/>
  </r>
  <r>
    <n v="-1"/>
    <n v="1"/>
    <s v="0001 -Florida Power &amp; Light Company"/>
    <n v="0"/>
    <n v="3"/>
    <x v="10"/>
    <n v="2012"/>
    <n v="243"/>
    <n v="2014"/>
    <s v="V2012 Q2 - 100% Bonus"/>
    <n v="-1"/>
    <s v="Total Tax Classes"/>
    <s v="Total Tax Classes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10"/>
  </r>
  <r>
    <n v="-1"/>
    <n v="1"/>
    <s v="0001 -Florida Power &amp; Light Company"/>
    <n v="0"/>
    <n v="3"/>
    <x v="10"/>
    <n v="2012"/>
    <n v="249"/>
    <n v="2014"/>
    <s v="V2012 Q2 - 50% Bonus"/>
    <n v="-1"/>
    <s v="Total Tax Classes"/>
    <s v="Total Tax Classes"/>
    <n v="841336710.55999994"/>
    <n v="0"/>
    <n v="0"/>
    <n v="847431260.64999998"/>
    <n v="85036166.769999996"/>
    <n v="194722432.13"/>
    <n v="-12555259.939999999"/>
    <n v="3961259.31"/>
    <n v="853525810.73000002"/>
    <n v="277532854.67000002"/>
    <n v="-6002096.6299999999"/>
    <n v="0"/>
    <n v="3961259.31"/>
    <n v="0"/>
    <x v="10"/>
  </r>
  <r>
    <n v="-1"/>
    <n v="1"/>
    <s v="0001 -Florida Power &amp; Light Company"/>
    <n v="0"/>
    <n v="3"/>
    <x v="10"/>
    <n v="2012"/>
    <n v="244"/>
    <n v="2014"/>
    <s v="V2012 Q3"/>
    <n v="-1"/>
    <s v="Total Tax Classes"/>
    <s v="Total Tax Classes"/>
    <n v="118928531.90000001"/>
    <n v="0"/>
    <n v="0"/>
    <n v="118930839.8"/>
    <n v="8028552.4000000004"/>
    <n v="12041664.220000001"/>
    <n v="-4615.8"/>
    <n v="674.7"/>
    <n v="118933147.7"/>
    <n v="20069989.789999999"/>
    <n v="-3714.28"/>
    <n v="0"/>
    <n v="674.7"/>
    <n v="0"/>
    <x v="10"/>
  </r>
  <r>
    <n v="-1"/>
    <n v="1"/>
    <s v="0001 -Florida Power &amp; Light Company"/>
    <n v="0"/>
    <n v="3"/>
    <x v="10"/>
    <n v="2012"/>
    <n v="245"/>
    <n v="2014"/>
    <s v="V2012 Q3 - 100% Bonus"/>
    <n v="-1"/>
    <s v="Total Tax Classes"/>
    <s v="Total Tax Classes"/>
    <n v="361722032.67000002"/>
    <n v="0"/>
    <n v="0"/>
    <n v="363357468.10000002"/>
    <n v="31177353.289999999"/>
    <n v="48303272.990000002"/>
    <n v="-3270870.86"/>
    <n v="2038079.41"/>
    <n v="364992903.52999997"/>
    <n v="78908892.890000001"/>
    <n v="-661058.06000000006"/>
    <n v="0"/>
    <n v="2038079.41"/>
    <n v="0"/>
    <x v="10"/>
  </r>
  <r>
    <n v="-1"/>
    <n v="1"/>
    <s v="0001 -Florida Power &amp; Light Company"/>
    <n v="0"/>
    <n v="3"/>
    <x v="10"/>
    <n v="2012"/>
    <n v="250"/>
    <n v="2014"/>
    <s v="V2012 Q3 - 50% Bonus"/>
    <n v="-1"/>
    <s v="Total Tax Classes"/>
    <s v="Total Tax Classes"/>
    <n v="1145542535.8199999"/>
    <n v="0"/>
    <n v="0"/>
    <n v="1149585420.48"/>
    <n v="115551194.45"/>
    <n v="208706418.13999999"/>
    <n v="-8179861.9100000001"/>
    <n v="4419063.17"/>
    <n v="1153628305.1099999"/>
    <n v="322718746.86000001"/>
    <n v="-2127840.4"/>
    <n v="0"/>
    <n v="4419063.17"/>
    <n v="0"/>
    <x v="10"/>
  </r>
  <r>
    <n v="-1"/>
    <n v="1"/>
    <s v="0001 -Florida Power &amp; Light Company"/>
    <n v="0"/>
    <n v="3"/>
    <x v="10"/>
    <n v="2012"/>
    <n v="246"/>
    <n v="2014"/>
    <s v="V2012 Q4"/>
    <n v="-1"/>
    <s v="Total Tax Classes"/>
    <s v="Total Tax Classes"/>
    <n v="38839581.159999996"/>
    <n v="0"/>
    <n v="0"/>
    <n v="38846324.770000003"/>
    <n v="2405066.5099999998"/>
    <n v="3654621.71"/>
    <n v="-13487.23"/>
    <n v="1971.52"/>
    <n v="38853068.390000001"/>
    <n v="6059151.5499999998"/>
    <n v="-10979.04"/>
    <n v="0"/>
    <n v="1971.52"/>
    <n v="0"/>
    <x v="10"/>
  </r>
  <r>
    <n v="-1"/>
    <n v="1"/>
    <s v="0001 -Florida Power &amp; Light Company"/>
    <n v="0"/>
    <n v="3"/>
    <x v="10"/>
    <n v="2012"/>
    <n v="247"/>
    <n v="2014"/>
    <s v="V2012 Q4 - 100% Bonus"/>
    <n v="-1"/>
    <s v="Total Tax Classes"/>
    <s v="Total Tax Classes"/>
    <n v="172113691.52000001"/>
    <n v="0"/>
    <n v="0"/>
    <n v="172882458"/>
    <n v="15362014.380000001"/>
    <n v="19313529.16"/>
    <n v="-1537532.95"/>
    <n v="1020197.48"/>
    <n v="173651224.47"/>
    <n v="34436171.189999998"/>
    <n v="-277963.12"/>
    <n v="0"/>
    <n v="1020197.48"/>
    <n v="0"/>
    <x v="10"/>
  </r>
  <r>
    <n v="-1"/>
    <n v="1"/>
    <s v="0001 -Florida Power &amp; Light Company"/>
    <n v="0"/>
    <n v="3"/>
    <x v="10"/>
    <n v="2012"/>
    <n v="251"/>
    <n v="2014"/>
    <s v="V2012 Q4 - 50% Bonus"/>
    <n v="-1"/>
    <s v="Total Tax Classes"/>
    <s v="Total Tax Classes"/>
    <n v="595310262.00999999"/>
    <n v="0"/>
    <n v="0"/>
    <n v="603920312.28999996"/>
    <n v="93699199.150000006"/>
    <n v="156294869.40000001"/>
    <n v="-17736387.09"/>
    <n v="3616983.68"/>
    <n v="612530362.57000005"/>
    <n v="243598286"/>
    <n v="-7207334.3200000003"/>
    <n v="0"/>
    <n v="3616983.68"/>
    <n v="0"/>
    <x v="10"/>
  </r>
  <r>
    <n v="-1"/>
    <n v="1"/>
    <s v="0001 -Florida Power &amp; Light Company"/>
    <n v="0"/>
    <n v="3"/>
    <x v="10"/>
    <n v="2013"/>
    <n v="127"/>
    <n v="2014"/>
    <s v="V2013"/>
    <n v="-1"/>
    <s v="Total Tax Classes"/>
    <s v="Total Tax Classes"/>
    <n v="164981090.56999999"/>
    <n v="-37877791"/>
    <n v="0"/>
    <n v="159125686.00999999"/>
    <n v="16850170.800000001"/>
    <n v="11557513.67"/>
    <n v="-43126465.079999998"/>
    <n v="164854.44"/>
    <n v="208118422.41"/>
    <n v="27120745.239999998"/>
    <n v="-4564103.12"/>
    <n v="0"/>
    <n v="164854.44"/>
    <n v="0"/>
    <x v="10"/>
  </r>
  <r>
    <n v="-1"/>
    <n v="1"/>
    <s v="0001 -Florida Power &amp; Light Company"/>
    <n v="0"/>
    <n v="3"/>
    <x v="10"/>
    <n v="2013"/>
    <n v="231"/>
    <n v="2014"/>
    <s v="V2013 - 50% Bonus"/>
    <n v="-1"/>
    <s v="Total Tax Classes"/>
    <s v="Total Tax Classes"/>
    <n v="2953314294.8099999"/>
    <n v="0"/>
    <n v="0"/>
    <n v="2785426969.27"/>
    <n v="347025755.70999998"/>
    <n v="193730007.94999999"/>
    <n v="-35017138.740000002"/>
    <n v="7483408.0099999998"/>
    <n v="2985868807.25"/>
    <n v="538002027.36000001"/>
    <n v="-22317368.129999999"/>
    <n v="0"/>
    <n v="7483408.0099999998"/>
    <n v="0"/>
    <x v="10"/>
  </r>
  <r>
    <n v="-1"/>
    <n v="1"/>
    <s v="0001 -Florida Power &amp; Light Company"/>
    <n v="0"/>
    <n v="3"/>
    <x v="10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10"/>
  </r>
  <r>
    <n v="-1"/>
    <n v="1"/>
    <s v="0001 -Florida Power &amp; Light Company"/>
    <n v="0"/>
    <n v="3"/>
    <x v="10"/>
    <n v="2014"/>
    <n v="128"/>
    <n v="2014"/>
    <s v="V2014"/>
    <n v="-1"/>
    <s v="Total Tax Classes"/>
    <s v="Total Tax Classes"/>
    <n v="37295217.479999997"/>
    <n v="37295217.479999997"/>
    <n v="0"/>
    <n v="37295217.479999997"/>
    <n v="604623.16"/>
    <n v="0"/>
    <n v="37295217.479999997"/>
    <n v="0"/>
    <n v="0"/>
    <n v="604623.16"/>
    <n v="0"/>
    <n v="0"/>
    <n v="0"/>
    <n v="0"/>
    <x v="10"/>
  </r>
  <r>
    <n v="-1"/>
    <n v="1"/>
    <s v="0001 -Florida Power &amp; Light Company"/>
    <n v="0"/>
    <n v="3"/>
    <x v="10"/>
    <n v="2014"/>
    <n v="363"/>
    <n v="2014"/>
    <s v="V2014 - 50% Bonus"/>
    <n v="-1"/>
    <s v="Total Tax Classes"/>
    <s v="Total Tax Classes"/>
    <n v="2600837292.1999998"/>
    <n v="2600837292.1999998"/>
    <n v="0"/>
    <n v="2600837292.1999998"/>
    <n v="154815143.65000001"/>
    <n v="0"/>
    <n v="2600837292.1999998"/>
    <n v="0"/>
    <n v="0"/>
    <n v="154815143.65000001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1"/>
    <n v="1969"/>
    <n v="1"/>
    <n v="2014"/>
    <s v="V1969"/>
    <n v="-1"/>
    <s v="Total Tax Classes"/>
    <s v="Total Tax Classes"/>
    <n v="343763122.31"/>
    <n v="0"/>
    <n v="0"/>
    <n v="343894640.41000003"/>
    <n v="989012.98"/>
    <n v="333323473.66000003"/>
    <n v="-6822744.4100000001"/>
    <n v="562079.43000000005"/>
    <n v="343953330.70999998"/>
    <n v="334134168.10000002"/>
    <n v="550189.57999999996"/>
    <n v="0"/>
    <n v="562079.43000000005"/>
    <n v="0"/>
    <x v="11"/>
  </r>
  <r>
    <n v="-1"/>
    <n v="1"/>
    <s v="0001 -Florida Power &amp; Light Company"/>
    <n v="0"/>
    <n v="3"/>
    <x v="11"/>
    <n v="1970"/>
    <n v="2"/>
    <n v="2014"/>
    <s v="V1970"/>
    <n v="-1"/>
    <s v="Total Tax Classes"/>
    <s v="Total Tax Classes"/>
    <n v="61255836.109999999"/>
    <n v="0"/>
    <n v="0"/>
    <n v="61261929.57"/>
    <n v="25693.26"/>
    <n v="60673057.950000003"/>
    <n v="-1662921.16"/>
    <n v="90174.65"/>
    <n v="61268023.030000001"/>
    <n v="60688346.439999998"/>
    <n v="88392.5"/>
    <n v="0"/>
    <n v="90174.65"/>
    <n v="0"/>
    <x v="11"/>
  </r>
  <r>
    <n v="-1"/>
    <n v="1"/>
    <s v="0001 -Florida Power &amp; Light Company"/>
    <n v="0"/>
    <n v="3"/>
    <x v="11"/>
    <n v="1971"/>
    <n v="3"/>
    <n v="2014"/>
    <s v="V1971"/>
    <n v="-1"/>
    <s v="Total Tax Classes"/>
    <s v="Total Tax Classes"/>
    <n v="160913025.63999999"/>
    <n v="0"/>
    <n v="0"/>
    <n v="158890088.09"/>
    <n v="74955.69"/>
    <n v="159812099.09"/>
    <n v="-735283.31"/>
    <n v="7427.24"/>
    <n v="160913025.63999999"/>
    <n v="159888143.40000001"/>
    <n v="6338.62"/>
    <n v="0"/>
    <n v="7427.24"/>
    <n v="0"/>
    <x v="11"/>
  </r>
  <r>
    <n v="-1"/>
    <n v="1"/>
    <s v="0001 -Florida Power &amp; Light Company"/>
    <n v="0"/>
    <n v="3"/>
    <x v="11"/>
    <n v="1972"/>
    <n v="4"/>
    <n v="2014"/>
    <s v="V1972"/>
    <n v="-1"/>
    <s v="Total Tax Classes"/>
    <s v="Total Tax Classes"/>
    <n v="254413092.18000001"/>
    <n v="0"/>
    <n v="0"/>
    <n v="159478043.16"/>
    <n v="43693.279999999999"/>
    <n v="252869310.88"/>
    <n v="-2403249.98"/>
    <n v="327484.82"/>
    <n v="254466069.94"/>
    <n v="252869154.38999999"/>
    <n v="318356.82"/>
    <n v="0"/>
    <n v="327484.82"/>
    <n v="0"/>
    <x v="11"/>
  </r>
  <r>
    <n v="-1"/>
    <n v="1"/>
    <s v="0001 -Florida Power &amp; Light Company"/>
    <n v="0"/>
    <n v="3"/>
    <x v="11"/>
    <n v="1973"/>
    <n v="5"/>
    <n v="2014"/>
    <s v="V1973"/>
    <n v="-1"/>
    <s v="Total Tax Classes"/>
    <s v="Total Tax Classes"/>
    <n v="276206161.51999998"/>
    <n v="0"/>
    <n v="0"/>
    <n v="178895783.03999999"/>
    <n v="3557.07"/>
    <n v="268025509.00999999"/>
    <n v="-1269181.4399999999"/>
    <n v="25368.41"/>
    <n v="276206161.51999998"/>
    <n v="268029237.63"/>
    <n v="25196.86"/>
    <n v="0"/>
    <n v="25368.41"/>
    <n v="0"/>
    <x v="11"/>
  </r>
  <r>
    <n v="-1"/>
    <n v="1"/>
    <s v="0001 -Florida Power &amp; Light Company"/>
    <n v="0"/>
    <n v="3"/>
    <x v="11"/>
    <n v="1974"/>
    <n v="6"/>
    <n v="2014"/>
    <s v="V1974"/>
    <n v="-1"/>
    <s v="Total Tax Classes"/>
    <s v="Total Tax Classes"/>
    <n v="246330623.91999999"/>
    <n v="0"/>
    <n v="0"/>
    <n v="243612827.97999999"/>
    <n v="83511.460000000006"/>
    <n v="244152157.69"/>
    <n v="-1451723.38"/>
    <n v="21236.43"/>
    <n v="246332660.53"/>
    <n v="244234037.44999999"/>
    <n v="20831.52"/>
    <n v="0"/>
    <n v="21236.43"/>
    <n v="0"/>
    <x v="11"/>
  </r>
  <r>
    <n v="-1"/>
    <n v="1"/>
    <s v="0001 -Florida Power &amp; Light Company"/>
    <n v="0"/>
    <n v="3"/>
    <x v="11"/>
    <n v="1975"/>
    <n v="7"/>
    <n v="2014"/>
    <s v="V1975"/>
    <n v="-1"/>
    <s v="Total Tax Classes"/>
    <s v="Total Tax Classes"/>
    <n v="146266799.77000001"/>
    <n v="0"/>
    <n v="0"/>
    <n v="142021506.06"/>
    <n v="586975.11"/>
    <n v="133200654.47"/>
    <n v="-1222717.8899999999"/>
    <n v="117196.65"/>
    <n v="146266799.77000001"/>
    <n v="133788262.8"/>
    <n v="116563.43"/>
    <n v="0"/>
    <n v="117196.65"/>
    <n v="0"/>
    <x v="11"/>
  </r>
  <r>
    <n v="-1"/>
    <n v="1"/>
    <s v="0001 -Florida Power &amp; Light Company"/>
    <n v="0"/>
    <n v="3"/>
    <x v="11"/>
    <n v="1976"/>
    <n v="8"/>
    <n v="2014"/>
    <s v="V1976"/>
    <n v="-1"/>
    <s v="Total Tax Classes"/>
    <s v="Total Tax Classes"/>
    <n v="665946628.74000001"/>
    <n v="0"/>
    <n v="0"/>
    <n v="659509602.95000005"/>
    <n v="35384.370000000003"/>
    <n v="660066073.09000003"/>
    <n v="-3443967.03"/>
    <n v="342322.4"/>
    <n v="665946628.74000001"/>
    <n v="660101648.88"/>
    <n v="342130.98"/>
    <n v="0"/>
    <n v="342322.4"/>
    <n v="0"/>
    <x v="11"/>
  </r>
  <r>
    <n v="-1"/>
    <n v="1"/>
    <s v="0001 -Florida Power &amp; Light Company"/>
    <n v="0"/>
    <n v="3"/>
    <x v="11"/>
    <n v="1977"/>
    <n v="10"/>
    <n v="2014"/>
    <s v="V1977"/>
    <n v="-1"/>
    <s v="Total Tax Classes"/>
    <s v="Total Tax Classes"/>
    <n v="309378757.19"/>
    <n v="0"/>
    <n v="0"/>
    <n v="305655526.82999998"/>
    <n v="12330.35"/>
    <n v="308950454.37"/>
    <n v="-44529156.600000001"/>
    <n v="9041107.1699999999"/>
    <n v="309378764.47000003"/>
    <n v="308962777.44"/>
    <n v="9041107.1699999999"/>
    <n v="0"/>
    <n v="9041107.1699999999"/>
    <n v="0"/>
    <x v="11"/>
  </r>
  <r>
    <n v="-1"/>
    <n v="1"/>
    <s v="0001 -Florida Power &amp; Light Company"/>
    <n v="0"/>
    <n v="3"/>
    <x v="11"/>
    <n v="1977"/>
    <n v="9"/>
    <n v="2014"/>
    <s v="V1977SV"/>
    <n v="-1"/>
    <s v="Total Tax Classes"/>
    <s v="Total Tax Classes"/>
    <n v="6104920"/>
    <n v="0"/>
    <n v="0"/>
    <n v="6104920"/>
    <n v="0"/>
    <n v="6104920"/>
    <n v="0"/>
    <n v="0"/>
    <n v="6104920"/>
    <n v="6104920"/>
    <n v="0"/>
    <n v="0"/>
    <n v="0"/>
    <n v="0"/>
    <x v="11"/>
  </r>
  <r>
    <n v="-1"/>
    <n v="1"/>
    <s v="0001 -Florida Power &amp; Light Company"/>
    <n v="0"/>
    <n v="3"/>
    <x v="11"/>
    <n v="1978"/>
    <n v="12"/>
    <n v="2014"/>
    <s v="V1978"/>
    <n v="-1"/>
    <s v="Total Tax Classes"/>
    <s v="Total Tax Classes"/>
    <n v="133466138.37"/>
    <n v="0"/>
    <n v="0"/>
    <n v="129570869.56"/>
    <n v="23418.86"/>
    <n v="132265332.11"/>
    <n v="-1008399.54"/>
    <n v="42813.120000000003"/>
    <n v="133467530.75"/>
    <n v="132287562.66"/>
    <n v="42609.05"/>
    <n v="0"/>
    <n v="42813.120000000003"/>
    <n v="0"/>
    <x v="11"/>
  </r>
  <r>
    <n v="-1"/>
    <n v="1"/>
    <s v="0001 -Florida Power &amp; Light Company"/>
    <n v="0"/>
    <n v="3"/>
    <x v="11"/>
    <n v="1978"/>
    <n v="11"/>
    <n v="2014"/>
    <s v="V1978SV"/>
    <n v="-1"/>
    <s v="Total Tax Classes"/>
    <s v="Total Tax Classes"/>
    <n v="22831486"/>
    <n v="0"/>
    <n v="0"/>
    <n v="22831486"/>
    <n v="0"/>
    <n v="22831486"/>
    <n v="0"/>
    <n v="0"/>
    <n v="22831486"/>
    <n v="22831486"/>
    <n v="0"/>
    <n v="0"/>
    <n v="0"/>
    <n v="0"/>
    <x v="11"/>
  </r>
  <r>
    <n v="-1"/>
    <n v="1"/>
    <s v="0001 -Florida Power &amp; Light Company"/>
    <n v="0"/>
    <n v="3"/>
    <x v="11"/>
    <n v="1979"/>
    <n v="13"/>
    <n v="2014"/>
    <s v="V1979"/>
    <n v="-1"/>
    <s v="Total Tax Classes"/>
    <s v="Total Tax Classes"/>
    <n v="193613462.31999999"/>
    <n v="0"/>
    <n v="0"/>
    <n v="188553446.56"/>
    <n v="55780.75"/>
    <n v="181843865.25999999"/>
    <n v="-2752576.6"/>
    <n v="411388.68"/>
    <n v="193615966.78999999"/>
    <n v="181897517.71000001"/>
    <n v="411012.51"/>
    <n v="0"/>
    <n v="411388.68"/>
    <n v="0"/>
    <x v="11"/>
  </r>
  <r>
    <n v="-1"/>
    <n v="1"/>
    <s v="0001 -Florida Power &amp; Light Company"/>
    <n v="0"/>
    <n v="3"/>
    <x v="11"/>
    <n v="1980"/>
    <n v="14"/>
    <n v="2014"/>
    <s v="V1980"/>
    <n v="-1"/>
    <s v="Total Tax Classes"/>
    <s v="Total Tax Classes"/>
    <n v="606212026.64999998"/>
    <n v="0"/>
    <n v="0"/>
    <n v="597274349.64999998"/>
    <n v="29140.58"/>
    <n v="593929834.70000005"/>
    <n v="-8359955.8300000001"/>
    <n v="1553838.05"/>
    <n v="606212026.64999998"/>
    <n v="593958975.27999997"/>
    <n v="1553838.05"/>
    <n v="0"/>
    <n v="1553838.05"/>
    <n v="0"/>
    <x v="11"/>
  </r>
  <r>
    <n v="-1"/>
    <n v="1"/>
    <s v="0001 -Florida Power &amp; Light Company"/>
    <n v="0"/>
    <n v="3"/>
    <x v="11"/>
    <n v="1981"/>
    <n v="15"/>
    <n v="2014"/>
    <s v="V1981"/>
    <n v="-1"/>
    <s v="Total Tax Classes"/>
    <s v="Total Tax Classes"/>
    <n v="89244589.239999995"/>
    <n v="0"/>
    <n v="0"/>
    <n v="89308603.219999999"/>
    <n v="21064.19"/>
    <n v="88541191.420000002"/>
    <n v="-735679.6"/>
    <n v="406858.31"/>
    <n v="89791052.780000001"/>
    <n v="88144080.930000007"/>
    <n v="278569.45"/>
    <n v="0"/>
    <n v="406858.31"/>
    <n v="0"/>
    <x v="11"/>
  </r>
  <r>
    <n v="-1"/>
    <n v="1"/>
    <s v="0001 -Florida Power &amp; Light Company"/>
    <n v="0"/>
    <n v="3"/>
    <x v="11"/>
    <n v="1982"/>
    <n v="16"/>
    <n v="2014"/>
    <s v="V1982"/>
    <n v="-1"/>
    <s v="Total Tax Classes"/>
    <s v="Total Tax Classes"/>
    <n v="76707706.680000007"/>
    <n v="0"/>
    <n v="0"/>
    <n v="76717485.890000001"/>
    <n v="1083442.81"/>
    <n v="72718556.269999996"/>
    <n v="-1939119.16"/>
    <n v="832567.86"/>
    <n v="77155801.560000002"/>
    <n v="73404380.760000005"/>
    <n v="782091.32"/>
    <n v="0"/>
    <n v="832567.86"/>
    <n v="0"/>
    <x v="11"/>
  </r>
  <r>
    <n v="-1"/>
    <n v="1"/>
    <s v="0001 -Florida Power &amp; Light Company"/>
    <n v="0"/>
    <n v="3"/>
    <x v="11"/>
    <n v="1983"/>
    <n v="17"/>
    <n v="2014"/>
    <s v="V1983"/>
    <n v="-1"/>
    <s v="Total Tax Classes"/>
    <s v="Total Tax Classes"/>
    <n v="275072899.56999999"/>
    <n v="0"/>
    <n v="0"/>
    <n v="275093943.11000001"/>
    <n v="546043.97"/>
    <n v="269546593.61000001"/>
    <n v="-1565135.6"/>
    <n v="2524794.17"/>
    <n v="276469566.47000003"/>
    <n v="268808406.01999998"/>
    <n v="2412358.85"/>
    <n v="0"/>
    <n v="2524794.17"/>
    <n v="0"/>
    <x v="11"/>
  </r>
  <r>
    <n v="-1"/>
    <n v="1"/>
    <s v="0001 -Florida Power &amp; Light Company"/>
    <n v="0"/>
    <n v="3"/>
    <x v="11"/>
    <n v="1984"/>
    <n v="18"/>
    <n v="2014"/>
    <s v="V1984"/>
    <n v="-1"/>
    <s v="Total Tax Classes"/>
    <s v="Total Tax Classes"/>
    <n v="192624254.19999999"/>
    <n v="0"/>
    <n v="0"/>
    <n v="192624254.19999999"/>
    <n v="3635289.95"/>
    <n v="172372418.59"/>
    <n v="-2239875.46"/>
    <n v="1095890.02"/>
    <n v="193401002.69999999"/>
    <n v="175337148.15000001"/>
    <n v="989701.91"/>
    <n v="0"/>
    <n v="1095890.02"/>
    <n v="0"/>
    <x v="11"/>
  </r>
  <r>
    <n v="-1"/>
    <n v="1"/>
    <s v="0001 -Florida Power &amp; Light Company"/>
    <n v="0"/>
    <n v="3"/>
    <x v="11"/>
    <n v="1985"/>
    <n v="19"/>
    <n v="2014"/>
    <s v="V1985"/>
    <n v="-1"/>
    <s v="Total Tax Classes"/>
    <s v="Total Tax Classes"/>
    <n v="119934281.54000001"/>
    <n v="0"/>
    <n v="0"/>
    <n v="119934419.12"/>
    <n v="1764830.19"/>
    <n v="108026286.58"/>
    <n v="-2316184.7799999998"/>
    <n v="914488.24"/>
    <n v="121240446.58"/>
    <n v="108670750.27"/>
    <n v="728689.72"/>
    <n v="0"/>
    <n v="914488.24"/>
    <n v="0"/>
    <x v="11"/>
  </r>
  <r>
    <n v="-1"/>
    <n v="1"/>
    <s v="0001 -Florida Power &amp; Light Company"/>
    <n v="0"/>
    <n v="3"/>
    <x v="11"/>
    <n v="1986"/>
    <n v="20"/>
    <n v="2014"/>
    <s v="V1986"/>
    <n v="-1"/>
    <s v="Total Tax Classes"/>
    <s v="Total Tax Classes"/>
    <n v="259477648.66999999"/>
    <n v="0"/>
    <n v="0"/>
    <n v="259481046.03"/>
    <n v="5293328.01"/>
    <n v="235758715.75"/>
    <n v="-2122829.85"/>
    <n v="308270.94"/>
    <n v="261029714.38"/>
    <n v="239797550.91"/>
    <n v="10698.08"/>
    <n v="0"/>
    <n v="308270.94"/>
    <n v="0"/>
    <x v="11"/>
  </r>
  <r>
    <n v="-1"/>
    <n v="1"/>
    <s v="0001 -Florida Power &amp; Light Company"/>
    <n v="0"/>
    <n v="3"/>
    <x v="11"/>
    <n v="1987"/>
    <n v="22"/>
    <n v="2014"/>
    <s v="V1987"/>
    <n v="-1"/>
    <s v="Total Tax Classes"/>
    <s v="Total Tax Classes"/>
    <n v="166097670.09999999"/>
    <n v="0"/>
    <n v="0"/>
    <n v="167050486.13999999"/>
    <n v="4472167.6500000004"/>
    <n v="146537168.22999999"/>
    <n v="-3628796.09"/>
    <n v="791642.78"/>
    <n v="168003302.16999999"/>
    <n v="149279169.55000001"/>
    <n v="616177.07999999996"/>
    <n v="0"/>
    <n v="791642.78"/>
    <n v="0"/>
    <x v="11"/>
  </r>
  <r>
    <n v="-1"/>
    <n v="1"/>
    <s v="0001 -Florida Power &amp; Light Company"/>
    <n v="0"/>
    <n v="3"/>
    <x v="11"/>
    <n v="1987"/>
    <n v="21"/>
    <n v="2014"/>
    <s v="V1987A"/>
    <n v="-1"/>
    <s v="Total Tax Classes"/>
    <s v="Total Tax Classes"/>
    <n v="64342553.859999999"/>
    <n v="0"/>
    <n v="0"/>
    <n v="64342676.990000002"/>
    <n v="126278.89"/>
    <n v="63928432.32"/>
    <n v="-744067.48"/>
    <n v="238482.95"/>
    <n v="64438320.509999998"/>
    <n v="63959035.460000001"/>
    <n v="238392.04"/>
    <n v="0"/>
    <n v="238482.95"/>
    <n v="0"/>
    <x v="11"/>
  </r>
  <r>
    <n v="-1"/>
    <n v="1"/>
    <s v="0001 -Florida Power &amp; Light Company"/>
    <n v="0"/>
    <n v="3"/>
    <x v="11"/>
    <n v="1988"/>
    <n v="24"/>
    <n v="2014"/>
    <s v="V1988"/>
    <n v="-1"/>
    <s v="Total Tax Classes"/>
    <s v="Total Tax Classes"/>
    <n v="212232333.66999999"/>
    <n v="0"/>
    <n v="0"/>
    <n v="213365086.13999999"/>
    <n v="6438713.5300000003"/>
    <n v="180722349.16"/>
    <n v="-3969229.46"/>
    <n v="369736.61"/>
    <n v="214497838.59"/>
    <n v="185192818.59"/>
    <n v="72475.759999999995"/>
    <n v="0"/>
    <n v="369736.61"/>
    <n v="0"/>
    <x v="11"/>
  </r>
  <r>
    <n v="-1"/>
    <n v="1"/>
    <s v="0001 -Florida Power &amp; Light Company"/>
    <n v="0"/>
    <n v="3"/>
    <x v="11"/>
    <n v="1988"/>
    <n v="23"/>
    <n v="2014"/>
    <s v="V1988A"/>
    <n v="-1"/>
    <s v="Total Tax Classes"/>
    <s v="Total Tax Classes"/>
    <n v="93536715.680000007"/>
    <n v="0"/>
    <n v="0"/>
    <n v="93536715.680000007"/>
    <n v="2665595.36"/>
    <n v="88176649"/>
    <n v="-1701212.97"/>
    <n v="586745.51"/>
    <n v="95186759.219999999"/>
    <n v="89347863.909999996"/>
    <n v="431082.42"/>
    <n v="0"/>
    <n v="586745.51"/>
    <n v="0"/>
    <x v="11"/>
  </r>
  <r>
    <n v="-1"/>
    <n v="1"/>
    <s v="0001 -Florida Power &amp; Light Company"/>
    <n v="0"/>
    <n v="3"/>
    <x v="11"/>
    <n v="1989"/>
    <n v="26"/>
    <n v="2014"/>
    <s v="V1989"/>
    <n v="-1"/>
    <s v="Total Tax Classes"/>
    <s v="Total Tax Classes"/>
    <n v="274472451.85000002"/>
    <n v="0"/>
    <n v="0"/>
    <n v="275577524.74000001"/>
    <n v="7419548.29"/>
    <n v="216305630.36000001"/>
    <n v="-3968349.53"/>
    <n v="298974.63"/>
    <n v="276899519.62"/>
    <n v="221692986.16"/>
    <n v="-95900.64"/>
    <n v="0"/>
    <n v="298974.63"/>
    <n v="0"/>
    <x v="11"/>
  </r>
  <r>
    <n v="-1"/>
    <n v="1"/>
    <s v="0001 -Florida Power &amp; Light Company"/>
    <n v="0"/>
    <n v="3"/>
    <x v="11"/>
    <n v="1989"/>
    <n v="25"/>
    <n v="2014"/>
    <s v="V1989A"/>
    <n v="-1"/>
    <s v="Total Tax Classes"/>
    <s v="Total Tax Classes"/>
    <n v="33175572.239999998"/>
    <n v="0"/>
    <n v="0"/>
    <n v="33175572.239999998"/>
    <n v="0"/>
    <n v="33231242.260000002"/>
    <n v="-55670.02"/>
    <n v="46292.79"/>
    <n v="33231242.260000002"/>
    <n v="33175572.239999998"/>
    <n v="46292.79"/>
    <n v="0"/>
    <n v="46292.79"/>
    <n v="0"/>
    <x v="11"/>
  </r>
  <r>
    <n v="-1"/>
    <n v="1"/>
    <s v="0001 -Florida Power &amp; Light Company"/>
    <n v="0"/>
    <n v="3"/>
    <x v="11"/>
    <n v="1990"/>
    <n v="28"/>
    <n v="2014"/>
    <s v="V1990"/>
    <n v="-1"/>
    <s v="Total Tax Classes"/>
    <s v="Total Tax Classes"/>
    <n v="347043329.38"/>
    <n v="0"/>
    <n v="0"/>
    <n v="318379573.25999999"/>
    <n v="9302007.7599999998"/>
    <n v="281807143.43000001"/>
    <n v="-6367569.3499999996"/>
    <n v="852596.54"/>
    <n v="350926041.43000001"/>
    <n v="287811418.80000001"/>
    <n v="267616.87"/>
    <n v="0"/>
    <n v="852596.54"/>
    <n v="0"/>
    <x v="11"/>
  </r>
  <r>
    <n v="-1"/>
    <n v="1"/>
    <s v="0001 -Florida Power &amp; Light Company"/>
    <n v="0"/>
    <n v="3"/>
    <x v="11"/>
    <n v="1990"/>
    <n v="27"/>
    <n v="2014"/>
    <s v="V1990A"/>
    <n v="-1"/>
    <s v="Total Tax Classes"/>
    <s v="Total Tax Classes"/>
    <n v="1959769.78"/>
    <n v="0"/>
    <n v="0"/>
    <n v="1249904.94"/>
    <n v="44639.48"/>
    <n v="1788464.1"/>
    <n v="-30550.78"/>
    <n v="25327.29"/>
    <n v="1990320.56"/>
    <n v="1803532.03"/>
    <n v="24348.06"/>
    <n v="0"/>
    <n v="25327.29"/>
    <n v="0"/>
    <x v="11"/>
  </r>
  <r>
    <n v="-1"/>
    <n v="1"/>
    <s v="0001 -Florida Power &amp; Light Company"/>
    <n v="0"/>
    <n v="3"/>
    <x v="11"/>
    <n v="1991"/>
    <n v="29"/>
    <n v="2014"/>
    <s v="V1991"/>
    <n v="-1"/>
    <s v="Total Tax Classes"/>
    <s v="Total Tax Classes"/>
    <n v="667404329.25999999"/>
    <n v="0"/>
    <n v="0"/>
    <n v="450708382.69"/>
    <n v="14167830.300000001"/>
    <n v="577054447.69000006"/>
    <n v="-6948795.8200000003"/>
    <n v="669745.46"/>
    <n v="672736522.08000004"/>
    <n v="587209761.55999994"/>
    <n v="-649930.92000000004"/>
    <n v="0"/>
    <n v="669745.46"/>
    <n v="0"/>
    <x v="11"/>
  </r>
  <r>
    <n v="-1"/>
    <n v="1"/>
    <s v="0001 -Florida Power &amp; Light Company"/>
    <n v="0"/>
    <n v="3"/>
    <x v="11"/>
    <n v="1992"/>
    <n v="30"/>
    <n v="2014"/>
    <s v="V1992"/>
    <n v="-1"/>
    <s v="Total Tax Classes"/>
    <s v="Total Tax Classes"/>
    <n v="329178938.89999998"/>
    <n v="0"/>
    <n v="0"/>
    <n v="303551514.25999999"/>
    <n v="10420685.220000001"/>
    <n v="241524302.74000001"/>
    <n v="-32637292.559999999"/>
    <n v="7282695.5999999996"/>
    <n v="333287589.17000002"/>
    <n v="248932960.34999999"/>
    <n v="6186072.9100000001"/>
    <n v="0"/>
    <n v="7282695.5999999996"/>
    <n v="0"/>
    <x v="11"/>
  </r>
  <r>
    <n v="-1"/>
    <n v="1"/>
    <s v="0001 -Florida Power &amp; Light Company"/>
    <n v="0"/>
    <n v="3"/>
    <x v="11"/>
    <n v="1993"/>
    <n v="31"/>
    <n v="2014"/>
    <s v="V1993"/>
    <n v="-1"/>
    <s v="Total Tax Classes"/>
    <s v="Total Tax Classes"/>
    <n v="1189071183.23"/>
    <n v="0"/>
    <n v="0"/>
    <n v="1161075349.74"/>
    <n v="38229348.810000002"/>
    <n v="867358077.76999998"/>
    <n v="-10218388.949999999"/>
    <n v="1606582.72"/>
    <n v="1193029384.1900001"/>
    <n v="902525838.09000003"/>
    <n v="709970.23"/>
    <n v="0"/>
    <n v="1606582.72"/>
    <n v="0"/>
    <x v="11"/>
  </r>
  <r>
    <n v="-1"/>
    <n v="1"/>
    <s v="0001 -Florida Power &amp; Light Company"/>
    <n v="0"/>
    <n v="3"/>
    <x v="11"/>
    <n v="1994"/>
    <n v="32"/>
    <n v="2014"/>
    <s v="V1994"/>
    <n v="-1"/>
    <s v="Total Tax Classes"/>
    <s v="Total Tax Classes"/>
    <n v="634569140.61000001"/>
    <n v="0"/>
    <n v="0"/>
    <n v="205667347.16"/>
    <n v="18070016.32"/>
    <n v="462144959.97000003"/>
    <n v="-17678288.25"/>
    <n v="2110250.0099999998"/>
    <n v="639285198.48000002"/>
    <n v="476500991.10000002"/>
    <n v="1108177.3799999999"/>
    <n v="0"/>
    <n v="2110250.0099999998"/>
    <n v="0"/>
    <x v="11"/>
  </r>
  <r>
    <n v="-1"/>
    <n v="1"/>
    <s v="0001 -Florida Power &amp; Light Company"/>
    <n v="0"/>
    <n v="3"/>
    <x v="11"/>
    <n v="1995"/>
    <n v="33"/>
    <n v="2014"/>
    <s v="V1995"/>
    <n v="-1"/>
    <s v="Total Tax Classes"/>
    <s v="Total Tax Classes"/>
    <n v="387294359.42000002"/>
    <n v="0"/>
    <n v="0"/>
    <n v="128255344.89"/>
    <n v="10635325.66"/>
    <n v="281263176.00999999"/>
    <n v="-5557766.4199999999"/>
    <n v="638189.59"/>
    <n v="390723147.97000003"/>
    <n v="289591633.24000001"/>
    <n v="-483730.56"/>
    <n v="0"/>
    <n v="638189.59"/>
    <n v="0"/>
    <x v="11"/>
  </r>
  <r>
    <n v="-1"/>
    <n v="1"/>
    <s v="0001 -Florida Power &amp; Light Company"/>
    <n v="0"/>
    <n v="3"/>
    <x v="11"/>
    <n v="1996"/>
    <n v="34"/>
    <n v="2014"/>
    <s v="V1996"/>
    <n v="-1"/>
    <s v="Total Tax Classes"/>
    <s v="Total Tax Classes"/>
    <n v="329875834.72000003"/>
    <n v="0"/>
    <n v="0"/>
    <n v="129060745.81"/>
    <n v="9485926.6999999993"/>
    <n v="215938408.12"/>
    <n v="-3664703.83"/>
    <n v="427269.53"/>
    <n v="332638305.99000001"/>
    <n v="223589589.66999999"/>
    <n v="-500456.53"/>
    <n v="0"/>
    <n v="427269.53"/>
    <n v="0"/>
    <x v="11"/>
  </r>
  <r>
    <n v="-1"/>
    <n v="1"/>
    <s v="0001 -Florida Power &amp; Light Company"/>
    <n v="0"/>
    <n v="3"/>
    <x v="11"/>
    <n v="1997"/>
    <n v="35"/>
    <n v="2014"/>
    <s v="V1997"/>
    <n v="-1"/>
    <s v="Total Tax Classes"/>
    <s v="Total Tax Classes"/>
    <n v="301256390.79000002"/>
    <n v="0"/>
    <n v="0"/>
    <n v="127537951.81999999"/>
    <n v="9515892.4600000009"/>
    <n v="207062050.49000001"/>
    <n v="-4594448.92"/>
    <n v="201051.89"/>
    <n v="303820541.02999997"/>
    <n v="214962966.24000001"/>
    <n v="-748121.65"/>
    <n v="0"/>
    <n v="201051.89"/>
    <n v="0"/>
    <x v="11"/>
  </r>
  <r>
    <n v="-1"/>
    <n v="1"/>
    <s v="0001 -Florida Power &amp; Light Company"/>
    <n v="0"/>
    <n v="3"/>
    <x v="11"/>
    <n v="1998"/>
    <n v="59"/>
    <n v="2014"/>
    <s v="V1998"/>
    <n v="-1"/>
    <s v="Total Tax Classes"/>
    <s v="Total Tax Classes"/>
    <n v="315699073.95999998"/>
    <n v="0"/>
    <n v="0"/>
    <n v="145123579.41"/>
    <n v="8865065.6999999993"/>
    <n v="202314631.19"/>
    <n v="-3909289.31"/>
    <n v="299454.93"/>
    <n v="318702724.75999999"/>
    <n v="209372313.80000001"/>
    <n v="-896812.75"/>
    <n v="0"/>
    <n v="299454.93"/>
    <n v="0"/>
    <x v="11"/>
  </r>
  <r>
    <n v="-1"/>
    <n v="1"/>
    <s v="0001 -Florida Power &amp; Light Company"/>
    <n v="0"/>
    <n v="3"/>
    <x v="11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11"/>
  </r>
  <r>
    <n v="-1"/>
    <n v="1"/>
    <s v="0001 -Florida Power &amp; Light Company"/>
    <n v="0"/>
    <n v="3"/>
    <x v="11"/>
    <n v="1999"/>
    <n v="60"/>
    <n v="2014"/>
    <s v="V1999"/>
    <n v="-1"/>
    <s v="Total Tax Classes"/>
    <s v="Total Tax Classes"/>
    <n v="327722383.39999998"/>
    <n v="0"/>
    <n v="0"/>
    <n v="104355714.52"/>
    <n v="11219730.720000001"/>
    <n v="262743658.5"/>
    <n v="-11185510.949999999"/>
    <n v="1625414.72"/>
    <n v="332121519.66000003"/>
    <n v="270579483.25"/>
    <n v="610184.41"/>
    <n v="0"/>
    <n v="1625414.72"/>
    <n v="0"/>
    <x v="11"/>
  </r>
  <r>
    <n v="-1"/>
    <n v="1"/>
    <s v="0001 -Florida Power &amp; Light Company"/>
    <n v="0"/>
    <n v="3"/>
    <x v="11"/>
    <n v="2000"/>
    <n v="61"/>
    <n v="2014"/>
    <s v="V2000"/>
    <n v="-1"/>
    <s v="Total Tax Classes"/>
    <s v="Total Tax Classes"/>
    <n v="462358004.30000001"/>
    <n v="0"/>
    <n v="0"/>
    <n v="127956081.41"/>
    <n v="16676088.6"/>
    <n v="388461091"/>
    <n v="-7165205.1799999997"/>
    <n v="1020666.31"/>
    <n v="468362702.14999998"/>
    <n v="399780933.82999998"/>
    <n v="372214.24"/>
    <n v="0"/>
    <n v="1020666.31"/>
    <n v="0"/>
    <x v="11"/>
  </r>
  <r>
    <n v="-1"/>
    <n v="1"/>
    <s v="0001 -Florida Power &amp; Light Company"/>
    <n v="0"/>
    <n v="3"/>
    <x v="11"/>
    <n v="2001"/>
    <n v="62"/>
    <n v="2014"/>
    <s v="V2001"/>
    <n v="-1"/>
    <s v="Total Tax Classes"/>
    <s v="Total Tax Classes"/>
    <n v="575835158.86000001"/>
    <n v="0"/>
    <n v="0"/>
    <n v="207332525.93000001"/>
    <n v="24475091.539999999"/>
    <n v="445333215.73000002"/>
    <n v="-6030136.0099999998"/>
    <n v="686232.22"/>
    <n v="581223399.59000003"/>
    <n v="465826545.98000002"/>
    <n v="-720247.25"/>
    <n v="0"/>
    <n v="686232.22"/>
    <n v="0"/>
    <x v="11"/>
  </r>
  <r>
    <n v="-1"/>
    <n v="1"/>
    <s v="0001 -Florida Power &amp; Light Company"/>
    <n v="0"/>
    <n v="3"/>
    <x v="11"/>
    <n v="2001"/>
    <n v="69"/>
    <n v="2014"/>
    <s v="V2001 Bonus"/>
    <n v="-1"/>
    <s v="Total Tax Classes"/>
    <s v="Total Tax Classes"/>
    <n v="51570913.140000001"/>
    <n v="0"/>
    <n v="0"/>
    <n v="22450873.489999998"/>
    <n v="1900161.69"/>
    <n v="38751139.859999999"/>
    <n v="-672104.76"/>
    <n v="33787.65"/>
    <n v="52068468.43"/>
    <n v="40301543.649999999"/>
    <n v="-114009.75"/>
    <n v="0"/>
    <n v="33787.65"/>
    <n v="0"/>
    <x v="11"/>
  </r>
  <r>
    <n v="-1"/>
    <n v="1"/>
    <s v="0001 -Florida Power &amp; Light Company"/>
    <n v="0"/>
    <n v="3"/>
    <x v="11"/>
    <n v="2002"/>
    <n v="63"/>
    <n v="2014"/>
    <s v="V2002"/>
    <n v="-1"/>
    <s v="Total Tax Classes"/>
    <s v="Total Tax Classes"/>
    <n v="81761072.620000005"/>
    <n v="0"/>
    <n v="0"/>
    <n v="81779040.859999999"/>
    <n v="1823553.61"/>
    <n v="38806389.579999998"/>
    <n v="-108739.87"/>
    <n v="15422.28"/>
    <n v="81869812.489999995"/>
    <n v="40597399.68"/>
    <n v="-60774.1"/>
    <n v="0"/>
    <n v="15422.28"/>
    <n v="0"/>
    <x v="11"/>
  </r>
  <r>
    <n v="-1"/>
    <n v="1"/>
    <s v="0001 -Florida Power &amp; Light Company"/>
    <n v="0"/>
    <n v="3"/>
    <x v="11"/>
    <n v="2002"/>
    <n v="68"/>
    <n v="2014"/>
    <s v="V2002 Bonus"/>
    <n v="-1"/>
    <s v="Total Tax Classes"/>
    <s v="Total Tax Classes"/>
    <n v="25237740.739999998"/>
    <n v="0"/>
    <n v="0"/>
    <n v="25237740.739999998"/>
    <n v="1136954.82"/>
    <n v="15796072.890000001"/>
    <n v="0"/>
    <n v="0"/>
    <n v="25237740.739999998"/>
    <n v="16933027.710000001"/>
    <n v="0"/>
    <n v="0"/>
    <n v="0"/>
    <n v="0"/>
    <x v="11"/>
  </r>
  <r>
    <n v="-1"/>
    <n v="1"/>
    <s v="0001 -Florida Power &amp; Light Company"/>
    <n v="0"/>
    <n v="3"/>
    <x v="11"/>
    <n v="2002"/>
    <n v="80"/>
    <n v="2014"/>
    <s v="V2002 Bonus Q1"/>
    <n v="-1"/>
    <s v="Total Tax Classes"/>
    <s v="Total Tax Classes"/>
    <n v="97371261.120000005"/>
    <n v="0"/>
    <n v="0"/>
    <n v="97847328.060000002"/>
    <n v="4159244.54"/>
    <n v="66726463.329999998"/>
    <n v="-1149216.3899999999"/>
    <n v="79110.42"/>
    <n v="98323395.019999996"/>
    <n v="70246487.489999995"/>
    <n v="-233803.11"/>
    <n v="0"/>
    <n v="79110.42"/>
    <n v="0"/>
    <x v="11"/>
  </r>
  <r>
    <n v="-1"/>
    <n v="1"/>
    <s v="0001 -Florida Power &amp; Light Company"/>
    <n v="0"/>
    <n v="3"/>
    <x v="11"/>
    <n v="2002"/>
    <n v="81"/>
    <n v="2014"/>
    <s v="V2002 Bonus Q2"/>
    <n v="-1"/>
    <s v="Total Tax Classes"/>
    <s v="Total Tax Classes"/>
    <n v="127588322.94"/>
    <n v="0"/>
    <n v="0"/>
    <n v="128237667.66"/>
    <n v="5414974.1299999999"/>
    <n v="86249137.180000007"/>
    <n v="-1683275.93"/>
    <n v="118866.96"/>
    <n v="128887012.40000001"/>
    <n v="90764824.810000002"/>
    <n v="-280535.99"/>
    <n v="0"/>
    <n v="118866.96"/>
    <n v="0"/>
    <x v="11"/>
  </r>
  <r>
    <n v="-1"/>
    <n v="1"/>
    <s v="0001 -Florida Power &amp; Light Company"/>
    <n v="0"/>
    <n v="3"/>
    <x v="11"/>
    <n v="2002"/>
    <n v="82"/>
    <n v="2014"/>
    <s v="V2002 Bonus Q3"/>
    <n v="-1"/>
    <s v="Total Tax Classes"/>
    <s v="Total Tax Classes"/>
    <n v="115623441.42"/>
    <n v="0"/>
    <n v="0"/>
    <n v="116131280.18000001"/>
    <n v="4599564.54"/>
    <n v="78784209.799999997"/>
    <n v="-1392191.35"/>
    <n v="104929.65"/>
    <n v="116639118.95"/>
    <n v="82704272.859999999"/>
    <n v="-231246.39"/>
    <n v="0"/>
    <n v="104929.65"/>
    <n v="0"/>
    <x v="11"/>
  </r>
  <r>
    <n v="-1"/>
    <n v="1"/>
    <s v="0001 -Florida Power &amp; Light Company"/>
    <n v="0"/>
    <n v="3"/>
    <x v="11"/>
    <n v="2002"/>
    <n v="83"/>
    <n v="2014"/>
    <s v="V2002 Bonus Q4"/>
    <n v="-1"/>
    <s v="Total Tax Classes"/>
    <s v="Total Tax Classes"/>
    <n v="165633460.94"/>
    <n v="0"/>
    <n v="0"/>
    <n v="166352296.36000001"/>
    <n v="6231203.4699999997"/>
    <n v="114658416.29000001"/>
    <n v="-1906788.77"/>
    <n v="139067.06"/>
    <n v="167071131.78"/>
    <n v="119963041.66"/>
    <n v="-372025.7"/>
    <n v="0"/>
    <n v="139067.06"/>
    <n v="0"/>
    <x v="11"/>
  </r>
  <r>
    <n v="-1"/>
    <n v="1"/>
    <s v="0001 -Florida Power &amp; Light Company"/>
    <n v="0"/>
    <n v="3"/>
    <x v="11"/>
    <n v="2002"/>
    <n v="76"/>
    <n v="2014"/>
    <s v="V2002 Q1"/>
    <n v="-1"/>
    <s v="Total Tax Classes"/>
    <s v="Total Tax Classes"/>
    <n v="42771552.670000002"/>
    <n v="0"/>
    <n v="0"/>
    <n v="43006509.369999997"/>
    <n v="1717396.14"/>
    <n v="28818339.329999998"/>
    <n v="-691826.15"/>
    <n v="160736.85"/>
    <n v="43241466.119999997"/>
    <n v="30221834.449999999"/>
    <n v="4724.42"/>
    <n v="0"/>
    <n v="160736.85"/>
    <n v="0"/>
    <x v="11"/>
  </r>
  <r>
    <n v="-1"/>
    <n v="1"/>
    <s v="0001 -Florida Power &amp; Light Company"/>
    <n v="0"/>
    <n v="3"/>
    <x v="11"/>
    <n v="2002"/>
    <n v="77"/>
    <n v="2014"/>
    <s v="V2002 Q2"/>
    <n v="-1"/>
    <s v="Total Tax Classes"/>
    <s v="Total Tax Classes"/>
    <n v="413283693.31999999"/>
    <n v="0"/>
    <n v="0"/>
    <n v="413358803.61000001"/>
    <n v="18340417.059999999"/>
    <n v="262019886.75"/>
    <n v="-8254819.2199999997"/>
    <n v="35454.76"/>
    <n v="413433913.91000003"/>
    <n v="280260094.39999998"/>
    <n v="-14556.39"/>
    <n v="0"/>
    <n v="35454.76"/>
    <n v="0"/>
    <x v="11"/>
  </r>
  <r>
    <n v="-1"/>
    <n v="1"/>
    <s v="0001 -Florida Power &amp; Light Company"/>
    <n v="0"/>
    <n v="3"/>
    <x v="11"/>
    <n v="2002"/>
    <n v="78"/>
    <n v="2014"/>
    <s v="V2002 Q3"/>
    <n v="-1"/>
    <s v="Total Tax Classes"/>
    <s v="Total Tax Classes"/>
    <n v="8652356.5500000007"/>
    <n v="0"/>
    <n v="0"/>
    <n v="8687162.4100000001"/>
    <n v="18275.21"/>
    <n v="8268896.71"/>
    <n v="-73255.929999999993"/>
    <n v="18275.759999999998"/>
    <n v="8721968.2599999998"/>
    <n v="8243360.2300000004"/>
    <n v="-7524.24"/>
    <n v="0"/>
    <n v="18275.759999999998"/>
    <n v="0"/>
    <x v="11"/>
  </r>
  <r>
    <n v="-1"/>
    <n v="1"/>
    <s v="0001 -Florida Power &amp; Light Company"/>
    <n v="0"/>
    <n v="3"/>
    <x v="11"/>
    <n v="2002"/>
    <n v="79"/>
    <n v="2014"/>
    <s v="V2002 Q4"/>
    <n v="-1"/>
    <s v="Total Tax Classes"/>
    <s v="Total Tax Classes"/>
    <n v="18078045.039999999"/>
    <n v="0"/>
    <n v="0"/>
    <n v="18185171.030000001"/>
    <n v="879631.63"/>
    <n v="12426064.02"/>
    <n v="-280776.87"/>
    <n v="63455.77"/>
    <n v="18292297.02"/>
    <n v="13169603.92"/>
    <n v="-14704.48"/>
    <n v="0"/>
    <n v="63455.77"/>
    <n v="0"/>
    <x v="11"/>
  </r>
  <r>
    <n v="-1"/>
    <n v="1"/>
    <s v="0001 -Florida Power &amp; Light Company"/>
    <n v="0"/>
    <n v="3"/>
    <x v="11"/>
    <n v="2003"/>
    <n v="64"/>
    <n v="2014"/>
    <s v="V2003"/>
    <n v="-1"/>
    <s v="Total Tax Classes"/>
    <s v="Total Tax Classes"/>
    <n v="269626605.61000001"/>
    <n v="0"/>
    <n v="0"/>
    <n v="132594848.53"/>
    <n v="11307367.460000001"/>
    <n v="154313080.41"/>
    <n v="-7334957.4500000002"/>
    <n v="394497.11"/>
    <n v="269978212.63999999"/>
    <n v="165433944.18000001"/>
    <n v="229393.75"/>
    <n v="0"/>
    <n v="394497.11"/>
    <n v="0"/>
    <x v="11"/>
  </r>
  <r>
    <n v="-1"/>
    <n v="1"/>
    <s v="0001 -Florida Power &amp; Light Company"/>
    <n v="0"/>
    <n v="3"/>
    <x v="11"/>
    <n v="2003"/>
    <n v="70"/>
    <n v="2014"/>
    <s v="V2003 Bonus-30%"/>
    <n v="-1"/>
    <s v="Total Tax Classes"/>
    <s v="Total Tax Classes"/>
    <n v="488494448.44"/>
    <n v="0"/>
    <n v="0"/>
    <n v="228523778.69"/>
    <n v="20976193.609999999"/>
    <n v="298428348.08999997"/>
    <n v="-9610132.4800000004"/>
    <n v="1667613.91"/>
    <n v="491977853.13999999"/>
    <n v="317262768.82999998"/>
    <n v="325982.08000000002"/>
    <n v="0"/>
    <n v="1667613.91"/>
    <n v="0"/>
    <x v="11"/>
  </r>
  <r>
    <n v="-1"/>
    <n v="1"/>
    <s v="0001 -Florida Power &amp; Light Company"/>
    <n v="0"/>
    <n v="3"/>
    <x v="11"/>
    <n v="2003"/>
    <n v="84"/>
    <n v="2014"/>
    <s v="V2003 Bonus-50%"/>
    <n v="-1"/>
    <s v="Total Tax Classes"/>
    <s v="Total Tax Classes"/>
    <n v="263574891.55000001"/>
    <n v="0"/>
    <n v="0"/>
    <n v="112658059.37"/>
    <n v="11444158.83"/>
    <n v="164838625.69999999"/>
    <n v="-4774278.88"/>
    <n v="690966.04"/>
    <n v="265234968.63"/>
    <n v="175197014.09999999"/>
    <n v="116659.4"/>
    <n v="0"/>
    <n v="690966.04"/>
    <n v="0"/>
    <x v="11"/>
  </r>
  <r>
    <n v="-1"/>
    <n v="1"/>
    <s v="0001 -Florida Power &amp; Light Company"/>
    <n v="0"/>
    <n v="3"/>
    <x v="11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11"/>
  </r>
  <r>
    <n v="-1"/>
    <n v="1"/>
    <s v="0001 -Florida Power &amp; Light Company"/>
    <n v="0"/>
    <n v="3"/>
    <x v="11"/>
    <n v="2004"/>
    <n v="71"/>
    <n v="2014"/>
    <s v="V2004 Bonus-30%"/>
    <n v="-1"/>
    <s v="Total Tax Classes"/>
    <s v="Total Tax Classes"/>
    <n v="4097512.63"/>
    <n v="0"/>
    <n v="0"/>
    <n v="4097512.63"/>
    <n v="199300.05"/>
    <n v="2341385.61"/>
    <n v="0"/>
    <n v="0"/>
    <n v="4097512.63"/>
    <n v="2540685.66"/>
    <n v="0"/>
    <n v="0"/>
    <n v="0"/>
    <n v="0"/>
    <x v="11"/>
  </r>
  <r>
    <n v="-1"/>
    <n v="1"/>
    <s v="0001 -Florida Power &amp; Light Company"/>
    <n v="0"/>
    <n v="3"/>
    <x v="11"/>
    <n v="2004"/>
    <n v="85"/>
    <n v="2014"/>
    <s v="V2004 Bonus-50%"/>
    <n v="-1"/>
    <s v="Total Tax Classes"/>
    <s v="Total Tax Classes"/>
    <n v="308430578.98000002"/>
    <n v="0"/>
    <n v="0"/>
    <n v="308430578.98000002"/>
    <n v="1594400.39"/>
    <n v="294381562.89999998"/>
    <n v="0"/>
    <n v="0"/>
    <n v="308430578.98000002"/>
    <n v="295975963.29000002"/>
    <n v="0"/>
    <n v="0"/>
    <n v="0"/>
    <n v="0"/>
    <x v="11"/>
  </r>
  <r>
    <n v="-1"/>
    <n v="1"/>
    <s v="0001 -Florida Power &amp; Light Company"/>
    <n v="0"/>
    <n v="3"/>
    <x v="11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11"/>
  </r>
  <r>
    <n v="-1"/>
    <n v="1"/>
    <s v="0001 -Florida Power &amp; Light Company"/>
    <n v="0"/>
    <n v="3"/>
    <x v="11"/>
    <n v="2004"/>
    <n v="96"/>
    <n v="2014"/>
    <s v="V2004 Q1 - 30% Bonus"/>
    <n v="-1"/>
    <s v="Total Tax Classes"/>
    <s v="Total Tax Classes"/>
    <n v="17937445.800000001"/>
    <n v="0"/>
    <n v="0"/>
    <n v="18037970.539999999"/>
    <n v="714908.41"/>
    <n v="10656694.890000001"/>
    <n v="-246892.93"/>
    <n v="18791.419999999998"/>
    <n v="18138495.27"/>
    <n v="11250741.460000001"/>
    <n v="-61396.2"/>
    <n v="0"/>
    <n v="18791.419999999998"/>
    <n v="0"/>
    <x v="11"/>
  </r>
  <r>
    <n v="-1"/>
    <n v="1"/>
    <s v="0001 -Florida Power &amp; Light Company"/>
    <n v="0"/>
    <n v="3"/>
    <x v="11"/>
    <n v="2004"/>
    <n v="100"/>
    <n v="2014"/>
    <s v="V2004 Q1 - 50% Bonus"/>
    <n v="-1"/>
    <s v="Total Tax Classes"/>
    <s v="Total Tax Classes"/>
    <n v="147139188.22999999"/>
    <n v="0"/>
    <n v="0"/>
    <n v="148165642.21000001"/>
    <n v="5782422.75"/>
    <n v="90737789.480000004"/>
    <n v="-3180005.74"/>
    <n v="419653.24"/>
    <n v="149192096.19"/>
    <n v="94968348.560000002"/>
    <n v="-81391.02"/>
    <n v="0"/>
    <n v="419653.24"/>
    <n v="0"/>
    <x v="11"/>
  </r>
  <r>
    <n v="-1"/>
    <n v="1"/>
    <s v="0001 -Florida Power &amp; Light Company"/>
    <n v="0"/>
    <n v="3"/>
    <x v="11"/>
    <n v="2004"/>
    <n v="93"/>
    <n v="2014"/>
    <s v="V2004 Q2"/>
    <n v="-1"/>
    <s v="Total Tax Classes"/>
    <s v="Total Tax Classes"/>
    <n v="8381289.3899999997"/>
    <n v="0"/>
    <n v="0"/>
    <n v="8437043.4000000004"/>
    <n v="457628.57"/>
    <n v="6055854.2599999998"/>
    <n v="-42037.99"/>
    <n v="79147.360000000001"/>
    <n v="8492797.3900000006"/>
    <n v="6409055.6799999997"/>
    <n v="72066.5"/>
    <n v="0"/>
    <n v="79147.360000000001"/>
    <n v="0"/>
    <x v="11"/>
  </r>
  <r>
    <n v="-1"/>
    <n v="1"/>
    <s v="0001 -Florida Power &amp; Light Company"/>
    <n v="0"/>
    <n v="3"/>
    <x v="11"/>
    <n v="2004"/>
    <n v="97"/>
    <n v="2014"/>
    <s v="V2004 Q2 - 30% Bonus"/>
    <n v="-1"/>
    <s v="Total Tax Classes"/>
    <s v="Total Tax Classes"/>
    <n v="15424198.630000001"/>
    <n v="0"/>
    <n v="0"/>
    <n v="15485371.57"/>
    <n v="774494.33"/>
    <n v="8866313.9600000009"/>
    <n v="-153883.99"/>
    <n v="16570.060000000001"/>
    <n v="15546544.51"/>
    <n v="9570735.2200000007"/>
    <n v="-35702.75"/>
    <n v="0"/>
    <n v="16570.060000000001"/>
    <n v="0"/>
    <x v="11"/>
  </r>
  <r>
    <n v="-1"/>
    <n v="1"/>
    <s v="0001 -Florida Power &amp; Light Company"/>
    <n v="0"/>
    <n v="3"/>
    <x v="11"/>
    <n v="2004"/>
    <n v="101"/>
    <n v="2014"/>
    <s v="V2004 Q2 - 50% Bonus"/>
    <n v="-1"/>
    <s v="Total Tax Classes"/>
    <s v="Total Tax Classes"/>
    <n v="136109037.94999999"/>
    <n v="0"/>
    <n v="0"/>
    <n v="137231698.03"/>
    <n v="5921808.3600000003"/>
    <n v="78093391.239999995"/>
    <n v="-3650817.76"/>
    <n v="336326.38"/>
    <n v="138354358.13999999"/>
    <n v="82443683.980000004"/>
    <n v="-337478.2"/>
    <n v="0"/>
    <n v="336326.38"/>
    <n v="0"/>
    <x v="11"/>
  </r>
  <r>
    <n v="-1"/>
    <n v="1"/>
    <s v="0001 -Florida Power &amp; Light Company"/>
    <n v="0"/>
    <n v="3"/>
    <x v="11"/>
    <n v="2004"/>
    <n v="94"/>
    <n v="2014"/>
    <s v="V2004 Q3"/>
    <n v="-1"/>
    <s v="Total Tax Classes"/>
    <s v="Total Tax Classes"/>
    <n v="2393119.15"/>
    <n v="0"/>
    <n v="0"/>
    <n v="2386033.23"/>
    <n v="217710.56"/>
    <n v="2280217.0699999998"/>
    <n v="121294.19"/>
    <n v="11988.46"/>
    <n v="2378947.3199999998"/>
    <n v="2508313.4300000002"/>
    <n v="15774.49"/>
    <n v="0"/>
    <n v="11988.46"/>
    <n v="0"/>
    <x v="11"/>
  </r>
  <r>
    <n v="-1"/>
    <n v="1"/>
    <s v="0001 -Florida Power &amp; Light Company"/>
    <n v="0"/>
    <n v="3"/>
    <x v="11"/>
    <n v="2004"/>
    <n v="98"/>
    <n v="2014"/>
    <s v="V2004 Q3 - 30% Bonus"/>
    <n v="-1"/>
    <s v="Total Tax Classes"/>
    <s v="Total Tax Classes"/>
    <n v="1873284.53"/>
    <n v="0"/>
    <n v="0"/>
    <n v="1921038.51"/>
    <n v="45039.24"/>
    <n v="1503228.24"/>
    <n v="-100821.66"/>
    <n v="8652.7099999999991"/>
    <n v="1968792.5"/>
    <n v="1457209.85"/>
    <n v="4202.37"/>
    <n v="0"/>
    <n v="8652.7099999999991"/>
    <n v="0"/>
    <x v="11"/>
  </r>
  <r>
    <n v="-1"/>
    <n v="1"/>
    <s v="0001 -Florida Power &amp; Light Company"/>
    <n v="0"/>
    <n v="3"/>
    <x v="11"/>
    <n v="2004"/>
    <n v="102"/>
    <n v="2014"/>
    <s v="V2004 Q3 - 50% Bonus"/>
    <n v="-1"/>
    <s v="Total Tax Classes"/>
    <s v="Total Tax Classes"/>
    <n v="112661145.23999999"/>
    <n v="0"/>
    <n v="0"/>
    <n v="113195192.91"/>
    <n v="4642232.2"/>
    <n v="64410428.189999998"/>
    <n v="-1731156"/>
    <n v="234543.52"/>
    <n v="113729240.56999999"/>
    <n v="68391828.200000003"/>
    <n v="-172719.6"/>
    <n v="0"/>
    <n v="234543.52"/>
    <n v="0"/>
    <x v="11"/>
  </r>
  <r>
    <n v="-1"/>
    <n v="1"/>
    <s v="0001 -Florida Power &amp; Light Company"/>
    <n v="0"/>
    <n v="3"/>
    <x v="11"/>
    <n v="2004"/>
    <n v="95"/>
    <n v="2014"/>
    <s v="V2004 Q4"/>
    <n v="-1"/>
    <s v="Total Tax Classes"/>
    <s v="Total Tax Classes"/>
    <n v="-36381807.359999999"/>
    <n v="0"/>
    <n v="0"/>
    <n v="-36343607.299999997"/>
    <n v="-1610697.36"/>
    <n v="-16009115.34"/>
    <n v="-107020.49"/>
    <n v="31306.92"/>
    <n v="-36305407.270000003"/>
    <n v="-17700775.420000002"/>
    <n v="35869.54"/>
    <n v="0"/>
    <n v="31306.92"/>
    <n v="0"/>
    <x v="11"/>
  </r>
  <r>
    <n v="-1"/>
    <n v="1"/>
    <s v="0001 -Florida Power &amp; Light Company"/>
    <n v="0"/>
    <n v="3"/>
    <x v="11"/>
    <n v="2004"/>
    <n v="99"/>
    <n v="2014"/>
    <s v="V2004 Q4 - 30% Bonus"/>
    <n v="-1"/>
    <s v="Total Tax Classes"/>
    <s v="Total Tax Classes"/>
    <n v="28582650.789999999"/>
    <n v="0"/>
    <n v="0"/>
    <n v="28639743.210000001"/>
    <n v="1545324.17"/>
    <n v="18093583.390000001"/>
    <n v="-130877.61"/>
    <n v="32454.91"/>
    <n v="28696835.609999999"/>
    <n v="19570608.809999999"/>
    <n v="-13431.15"/>
    <n v="0"/>
    <n v="32454.91"/>
    <n v="0"/>
    <x v="11"/>
  </r>
  <r>
    <n v="-1"/>
    <n v="1"/>
    <s v="0001 -Florida Power &amp; Light Company"/>
    <n v="0"/>
    <n v="3"/>
    <x v="11"/>
    <n v="2004"/>
    <n v="103"/>
    <n v="2014"/>
    <s v="V2004 Q4 - 50% Bonus"/>
    <n v="-1"/>
    <s v="Total Tax Classes"/>
    <s v="Total Tax Classes"/>
    <n v="282108625.88999999"/>
    <n v="0"/>
    <n v="0"/>
    <n v="283232319.92000002"/>
    <n v="12146758.220000001"/>
    <n v="163515841.87"/>
    <n v="-5833793.3700000001"/>
    <n v="709291.2"/>
    <n v="284356013.94999999"/>
    <n v="174241523.90000001"/>
    <n v="-117020.68"/>
    <n v="0"/>
    <n v="709291.2"/>
    <n v="0"/>
    <x v="11"/>
  </r>
  <r>
    <n v="-1"/>
    <n v="1"/>
    <s v="0001 -Florida Power &amp; Light Company"/>
    <n v="0"/>
    <n v="3"/>
    <x v="11"/>
    <n v="2005"/>
    <n v="66"/>
    <n v="2014"/>
    <s v="V2005"/>
    <n v="-1"/>
    <s v="Total Tax Classes"/>
    <s v="Total Tax Classes"/>
    <n v="1148016175.52"/>
    <n v="0"/>
    <n v="0"/>
    <n v="752279313.72000003"/>
    <n v="34753830.060000002"/>
    <n v="752940702.22000003"/>
    <n v="-12229410.369999999"/>
    <n v="1222041.8899999999"/>
    <n v="1157900335.6300001"/>
    <n v="781884921.19000006"/>
    <n v="-2852507.13"/>
    <n v="0"/>
    <n v="1222041.8899999999"/>
    <n v="0"/>
    <x v="11"/>
  </r>
  <r>
    <n v="-1"/>
    <n v="1"/>
    <s v="0001 -Florida Power &amp; Light Company"/>
    <n v="0"/>
    <n v="3"/>
    <x v="11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1"/>
  </r>
  <r>
    <n v="-1"/>
    <n v="1"/>
    <s v="0001 -Florida Power &amp; Light Company"/>
    <n v="0"/>
    <n v="3"/>
    <x v="11"/>
    <n v="2005"/>
    <n v="72"/>
    <n v="2014"/>
    <s v="V2005 Bonus-30%"/>
    <n v="-1"/>
    <s v="Total Tax Classes"/>
    <s v="Total Tax Classes"/>
    <n v="668762758.80999994"/>
    <n v="0"/>
    <n v="0"/>
    <n v="352413688.79000002"/>
    <n v="30012980.199999999"/>
    <n v="327246618.85000002"/>
    <n v="-11920542.279999999"/>
    <n v="2453893.7799999998"/>
    <n v="668807792.74000001"/>
    <n v="357235795.98000002"/>
    <n v="2432662.92"/>
    <n v="0"/>
    <n v="2453893.7799999998"/>
    <n v="0"/>
    <x v="11"/>
  </r>
  <r>
    <n v="-1"/>
    <n v="1"/>
    <s v="0001 -Florida Power &amp; Light Company"/>
    <n v="0"/>
    <n v="3"/>
    <x v="11"/>
    <n v="2005"/>
    <n v="86"/>
    <n v="2014"/>
    <s v="V2005 Bonus-50%"/>
    <n v="-1"/>
    <s v="Total Tax Classes"/>
    <s v="Total Tax Classes"/>
    <n v="74731416.719999999"/>
    <n v="0"/>
    <n v="0"/>
    <n v="34183653.399999999"/>
    <n v="4020322.67"/>
    <n v="44785447.969999999"/>
    <n v="-827075.77"/>
    <n v="424238.48"/>
    <n v="75540271.849999994"/>
    <n v="48316359.32"/>
    <n v="104794.68"/>
    <n v="0"/>
    <n v="424238.48"/>
    <n v="0"/>
    <x v="11"/>
  </r>
  <r>
    <n v="-1"/>
    <n v="1"/>
    <s v="0001 -Florida Power &amp; Light Company"/>
    <n v="0"/>
    <n v="3"/>
    <x v="11"/>
    <n v="2006"/>
    <n v="67"/>
    <n v="2014"/>
    <s v="V2006"/>
    <n v="-1"/>
    <s v="Total Tax Classes"/>
    <s v="Total Tax Classes"/>
    <n v="884677273.25999999"/>
    <n v="0"/>
    <n v="0"/>
    <n v="519774133.94999999"/>
    <n v="37848187.969999999"/>
    <n v="475030377.87"/>
    <n v="-12220388.289999999"/>
    <n v="3389117.67"/>
    <n v="892931217.08000004"/>
    <n v="508074018.92000002"/>
    <n v="-60279.27"/>
    <n v="0"/>
    <n v="3389117.67"/>
    <n v="0"/>
    <x v="11"/>
  </r>
  <r>
    <n v="-1"/>
    <n v="1"/>
    <s v="0001 -Florida Power &amp; Light Company"/>
    <n v="0"/>
    <n v="3"/>
    <x v="11"/>
    <n v="2007"/>
    <n v="74"/>
    <n v="2014"/>
    <s v="V2007"/>
    <n v="-1"/>
    <s v="Total Tax Classes"/>
    <s v="Total Tax Classes"/>
    <n v="1461413366.72"/>
    <n v="0"/>
    <n v="0"/>
    <n v="928629777.37"/>
    <n v="67891805.299999997"/>
    <n v="642965800.38"/>
    <n v="-45802588.060000002"/>
    <n v="5067251.59"/>
    <n v="1469355270.23"/>
    <n v="706856754.53999996"/>
    <n v="1126199.1499999999"/>
    <n v="0"/>
    <n v="5067251.59"/>
    <n v="0"/>
    <x v="11"/>
  </r>
  <r>
    <n v="-1"/>
    <n v="1"/>
    <s v="0001 -Florida Power &amp; Light Company"/>
    <n v="0"/>
    <n v="3"/>
    <x v="11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11"/>
  </r>
  <r>
    <n v="-1"/>
    <n v="1"/>
    <s v="0001 -Florida Power &amp; Light Company"/>
    <n v="0"/>
    <n v="3"/>
    <x v="11"/>
    <n v="2008"/>
    <n v="239"/>
    <n v="2014"/>
    <s v="V2008 Bonus - 50%"/>
    <n v="-1"/>
    <s v="Total Tax Classes"/>
    <s v="Total Tax Classes"/>
    <n v="33995482.609999999"/>
    <n v="0"/>
    <n v="0"/>
    <n v="33995482.609999999"/>
    <n v="2657192.2000000002"/>
    <n v="18461210.309999999"/>
    <n v="0"/>
    <n v="0"/>
    <n v="33995482.609999999"/>
    <n v="21118402.510000002"/>
    <n v="0"/>
    <n v="0"/>
    <n v="0"/>
    <n v="0"/>
    <x v="11"/>
  </r>
  <r>
    <n v="-1"/>
    <n v="1"/>
    <s v="0001 -Florida Power &amp; Light Company"/>
    <n v="0"/>
    <n v="3"/>
    <x v="11"/>
    <n v="2008"/>
    <n v="164"/>
    <n v="2014"/>
    <s v="V2008 Q1"/>
    <n v="-1"/>
    <s v="Total Tax Classes"/>
    <s v="Total Tax Classes"/>
    <n v="316864729.44999999"/>
    <n v="0"/>
    <n v="0"/>
    <n v="317305831.05000001"/>
    <n v="17660543.719999999"/>
    <n v="144946163.11000001"/>
    <n v="-4715175.76"/>
    <n v="972577.41"/>
    <n v="317746932.63"/>
    <n v="162160303.61000001"/>
    <n v="536777.43999999994"/>
    <n v="0"/>
    <n v="972577.41"/>
    <n v="0"/>
    <x v="11"/>
  </r>
  <r>
    <n v="-1"/>
    <n v="1"/>
    <s v="0001 -Florida Power &amp; Light Company"/>
    <n v="0"/>
    <n v="3"/>
    <x v="11"/>
    <n v="2008"/>
    <n v="168"/>
    <n v="2014"/>
    <s v="V2008 Q1 - 50% Bonus"/>
    <n v="-1"/>
    <s v="Total Tax Classes"/>
    <s v="Total Tax Classes"/>
    <n v="26045269.120000001"/>
    <n v="0"/>
    <n v="0"/>
    <n v="26149387.18"/>
    <n v="1432068.06"/>
    <n v="13704052.810000001"/>
    <n v="-679999.85"/>
    <n v="50651.31"/>
    <n v="26253505.25"/>
    <n v="15021840.630000001"/>
    <n v="-43304.58"/>
    <n v="0"/>
    <n v="50651.31"/>
    <n v="0"/>
    <x v="11"/>
  </r>
  <r>
    <n v="-1"/>
    <n v="1"/>
    <s v="0001 -Florida Power &amp; Light Company"/>
    <n v="0"/>
    <n v="3"/>
    <x v="11"/>
    <n v="2008"/>
    <n v="165"/>
    <n v="2014"/>
    <s v="V2008 Q2"/>
    <n v="-1"/>
    <s v="Total Tax Classes"/>
    <s v="Total Tax Classes"/>
    <n v="195831254.16999999"/>
    <n v="0"/>
    <n v="0"/>
    <n v="196498569.65000001"/>
    <n v="10946981.800000001"/>
    <n v="83443343.099999994"/>
    <n v="-9949547.4499999993"/>
    <n v="2137142.91"/>
    <n v="197165885.13"/>
    <n v="93836955.689999998"/>
    <n v="1355881.15"/>
    <n v="0"/>
    <n v="2137142.91"/>
    <n v="0"/>
    <x v="11"/>
  </r>
  <r>
    <n v="-1"/>
    <n v="1"/>
    <s v="0001 -Florida Power &amp; Light Company"/>
    <n v="0"/>
    <n v="3"/>
    <x v="11"/>
    <n v="2008"/>
    <n v="169"/>
    <n v="2014"/>
    <s v="V2008 Q2 - 50% Bonus"/>
    <n v="-1"/>
    <s v="Total Tax Classes"/>
    <s v="Total Tax Classes"/>
    <n v="86916313.849999994"/>
    <n v="0"/>
    <n v="0"/>
    <n v="87252785.849999994"/>
    <n v="4637709.93"/>
    <n v="38196822.289999999"/>
    <n v="-2423994.0299999998"/>
    <n v="266959.71999999997"/>
    <n v="87589257.870000005"/>
    <n v="42522578.539999999"/>
    <n v="-94030.63"/>
    <n v="0"/>
    <n v="266959.71999999997"/>
    <n v="0"/>
    <x v="11"/>
  </r>
  <r>
    <n v="-1"/>
    <n v="1"/>
    <s v="0001 -Florida Power &amp; Light Company"/>
    <n v="0"/>
    <n v="3"/>
    <x v="11"/>
    <n v="2008"/>
    <n v="166"/>
    <n v="2014"/>
    <s v="V2008 Q3"/>
    <n v="-1"/>
    <s v="Total Tax Classes"/>
    <s v="Total Tax Classes"/>
    <n v="125435624.33"/>
    <n v="0"/>
    <n v="0"/>
    <n v="125445213.31999999"/>
    <n v="6964678.4199999999"/>
    <n v="51910755.130000003"/>
    <n v="-2842715.81"/>
    <n v="841858.42"/>
    <n v="125454802.27"/>
    <n v="58857796.219999999"/>
    <n v="840317.81"/>
    <n v="0"/>
    <n v="841858.42"/>
    <n v="0"/>
    <x v="11"/>
  </r>
  <r>
    <n v="-1"/>
    <n v="1"/>
    <s v="0001 -Florida Power &amp; Light Company"/>
    <n v="0"/>
    <n v="3"/>
    <x v="11"/>
    <n v="2008"/>
    <n v="170"/>
    <n v="2014"/>
    <s v="V2008 Q3 - 50% Bonus"/>
    <n v="-1"/>
    <s v="Total Tax Classes"/>
    <s v="Total Tax Classes"/>
    <n v="73322794.120000005"/>
    <n v="0"/>
    <n v="0"/>
    <n v="73303011.950000003"/>
    <n v="4024088.75"/>
    <n v="32226945.800000001"/>
    <n v="-1210504.18"/>
    <n v="216842.69"/>
    <n v="73283229.810000002"/>
    <n v="36259298.990000002"/>
    <n v="248142.55"/>
    <n v="0"/>
    <n v="216842.69"/>
    <n v="0"/>
    <x v="11"/>
  </r>
  <r>
    <n v="-1"/>
    <n v="1"/>
    <s v="0001 -Florida Power &amp; Light Company"/>
    <n v="0"/>
    <n v="3"/>
    <x v="11"/>
    <n v="2008"/>
    <n v="167"/>
    <n v="2014"/>
    <s v="V2008 Q4"/>
    <n v="-1"/>
    <s v="Total Tax Classes"/>
    <s v="Total Tax Classes"/>
    <n v="95752097.090000004"/>
    <n v="0"/>
    <n v="0"/>
    <n v="96320464.829999998"/>
    <n v="5060998.6500000004"/>
    <n v="41393418.719999999"/>
    <n v="2964293.49"/>
    <n v="1035492.46"/>
    <n v="96888832.579999998"/>
    <n v="45991840.630000003"/>
    <n v="361333.73"/>
    <n v="0"/>
    <n v="1035492.46"/>
    <n v="0"/>
    <x v="11"/>
  </r>
  <r>
    <n v="-1"/>
    <n v="1"/>
    <s v="0001 -Florida Power &amp; Light Company"/>
    <n v="0"/>
    <n v="3"/>
    <x v="11"/>
    <n v="2008"/>
    <n v="171"/>
    <n v="2014"/>
    <s v="V2008 Q4 - 50% Bonus"/>
    <n v="-1"/>
    <s v="Total Tax Classes"/>
    <s v="Total Tax Classes"/>
    <n v="96412094.299999997"/>
    <n v="0"/>
    <n v="0"/>
    <n v="96954262.719999999"/>
    <n v="6357993.7800000003"/>
    <n v="47553156"/>
    <n v="-1347715.23"/>
    <n v="471608.79"/>
    <n v="97496431.150000006"/>
    <n v="53512906.549999997"/>
    <n v="-214484.84"/>
    <n v="0"/>
    <n v="471608.79"/>
    <n v="0"/>
    <x v="11"/>
  </r>
  <r>
    <n v="-1"/>
    <n v="1"/>
    <s v="0001 -Florida Power &amp; Light Company"/>
    <n v="0"/>
    <n v="3"/>
    <x v="11"/>
    <n v="2009"/>
    <n v="90"/>
    <n v="2014"/>
    <s v="V2009"/>
    <n v="-1"/>
    <s v="Total Tax Classes"/>
    <s v="Total Tax Classes"/>
    <n v="4826602"/>
    <n v="4826602"/>
    <n v="0"/>
    <n v="4584047"/>
    <n v="460763.4"/>
    <n v="0"/>
    <n v="4826602"/>
    <n v="0"/>
    <n v="0"/>
    <n v="703318.4"/>
    <n v="0"/>
    <n v="0"/>
    <n v="0"/>
    <n v="0"/>
    <x v="11"/>
  </r>
  <r>
    <n v="-1"/>
    <n v="1"/>
    <s v="0001 -Florida Power &amp; Light Company"/>
    <n v="0"/>
    <n v="3"/>
    <x v="11"/>
    <n v="2009"/>
    <n v="185"/>
    <n v="2014"/>
    <s v="V2009 Q1"/>
    <n v="-1"/>
    <s v="Total Tax Classes"/>
    <s v="Total Tax Classes"/>
    <n v="45839368.259999998"/>
    <n v="0"/>
    <n v="0"/>
    <n v="46083477.189999998"/>
    <n v="2466487.54"/>
    <n v="25031870.289999999"/>
    <n v="-5712008.0199999996"/>
    <n v="223614.76"/>
    <n v="46327586.090000004"/>
    <n v="27320567.460000001"/>
    <n v="-86812.71"/>
    <n v="0"/>
    <n v="223614.76"/>
    <n v="0"/>
    <x v="11"/>
  </r>
  <r>
    <n v="-1"/>
    <n v="1"/>
    <s v="0001 -Florida Power &amp; Light Company"/>
    <n v="0"/>
    <n v="3"/>
    <x v="11"/>
    <n v="2009"/>
    <n v="189"/>
    <n v="2014"/>
    <s v="V2009 Q1 - 50% Bonus"/>
    <n v="-1"/>
    <s v="Total Tax Classes"/>
    <s v="Total Tax Classes"/>
    <n v="134947388.88"/>
    <n v="0"/>
    <n v="0"/>
    <n v="135832477.16999999"/>
    <n v="7622756.0300000003"/>
    <n v="53768399.380000003"/>
    <n v="-5748438.71"/>
    <n v="829604.74"/>
    <n v="136717565.47999999"/>
    <n v="60735328.659999996"/>
    <n v="-284745.12"/>
    <n v="0"/>
    <n v="829604.74"/>
    <n v="0"/>
    <x v="11"/>
  </r>
  <r>
    <n v="-1"/>
    <n v="1"/>
    <s v="0001 -Florida Power &amp; Light Company"/>
    <n v="0"/>
    <n v="3"/>
    <x v="11"/>
    <n v="2009"/>
    <n v="186"/>
    <n v="2014"/>
    <s v="V2009 Q2"/>
    <n v="-1"/>
    <s v="Total Tax Classes"/>
    <s v="Total Tax Classes"/>
    <n v="51844918.039999999"/>
    <n v="0"/>
    <n v="0"/>
    <n v="51987160.210000001"/>
    <n v="2997160.63"/>
    <n v="20973785.960000001"/>
    <n v="-2142700.8199999998"/>
    <n v="15852.56"/>
    <n v="52129402.409999996"/>
    <n v="23873035.66"/>
    <n v="-170720.87"/>
    <n v="0"/>
    <n v="15852.56"/>
    <n v="0"/>
    <x v="11"/>
  </r>
  <r>
    <n v="-1"/>
    <n v="1"/>
    <s v="0001 -Florida Power &amp; Light Company"/>
    <n v="0"/>
    <n v="3"/>
    <x v="11"/>
    <n v="2009"/>
    <n v="190"/>
    <n v="2014"/>
    <s v="V2009 Q2 - 50% Bonus"/>
    <n v="-1"/>
    <s v="Total Tax Classes"/>
    <s v="Total Tax Classes"/>
    <n v="175721674.91999999"/>
    <n v="0"/>
    <n v="0"/>
    <n v="232706443.77000001"/>
    <n v="14056645.050000001"/>
    <n v="172848839.97999999"/>
    <n v="-118883950.66"/>
    <n v="447698.4"/>
    <n v="289691212.64999998"/>
    <n v="77436276.269999996"/>
    <n v="-4052630.58"/>
    <n v="0"/>
    <n v="447698.4"/>
    <n v="0"/>
    <x v="11"/>
  </r>
  <r>
    <n v="-1"/>
    <n v="1"/>
    <s v="0001 -Florida Power &amp; Light Company"/>
    <n v="0"/>
    <n v="3"/>
    <x v="11"/>
    <n v="2009"/>
    <n v="187"/>
    <n v="2014"/>
    <s v="V2009 Q3"/>
    <n v="-1"/>
    <s v="Total Tax Classes"/>
    <s v="Total Tax Classes"/>
    <n v="264094545.28999999"/>
    <n v="0"/>
    <n v="0"/>
    <n v="264149749.78999999"/>
    <n v="14897896.73"/>
    <n v="82087266.349999994"/>
    <n v="-11588699.51"/>
    <n v="1531588.04"/>
    <n v="264204954.28999999"/>
    <n v="96940690.560000002"/>
    <n v="1465651.56"/>
    <n v="0"/>
    <n v="1531588.04"/>
    <n v="0"/>
    <x v="11"/>
  </r>
  <r>
    <n v="-1"/>
    <n v="1"/>
    <s v="0001 -Florida Power &amp; Light Company"/>
    <n v="0"/>
    <n v="3"/>
    <x v="11"/>
    <n v="2009"/>
    <n v="191"/>
    <n v="2014"/>
    <s v="V2009 Q3 - 50% Bonus"/>
    <n v="-1"/>
    <s v="Total Tax Classes"/>
    <s v="Total Tax Classes"/>
    <n v="495714176.30000001"/>
    <n v="0"/>
    <n v="0"/>
    <n v="501033649.25"/>
    <n v="28509654.440000001"/>
    <n v="162275661.21000001"/>
    <n v="-27070918.27"/>
    <n v="4037827.02"/>
    <n v="506353122.20999998"/>
    <n v="187172473.13999999"/>
    <n v="-2988276.35"/>
    <n v="0"/>
    <n v="4037827.02"/>
    <n v="0"/>
    <x v="11"/>
  </r>
  <r>
    <n v="-1"/>
    <n v="1"/>
    <s v="0001 -Florida Power &amp; Light Company"/>
    <n v="0"/>
    <n v="3"/>
    <x v="11"/>
    <n v="2009"/>
    <n v="188"/>
    <n v="2014"/>
    <s v="V2009 Q4"/>
    <n v="-1"/>
    <s v="Total Tax Classes"/>
    <s v="Total Tax Classes"/>
    <n v="468630987.75"/>
    <n v="0"/>
    <n v="0"/>
    <n v="480113626.67000002"/>
    <n v="26920663.149999999"/>
    <n v="140762204.58000001"/>
    <n v="-23496748.670000002"/>
    <n v="4479400.33"/>
    <n v="491596265.60000002"/>
    <n v="160716997.03"/>
    <n v="-11520006.83"/>
    <n v="0"/>
    <n v="4479400.33"/>
    <n v="0"/>
    <x v="11"/>
  </r>
  <r>
    <n v="-1"/>
    <n v="1"/>
    <s v="0001 -Florida Power &amp; Light Company"/>
    <n v="0"/>
    <n v="3"/>
    <x v="11"/>
    <n v="2009"/>
    <n v="192"/>
    <n v="2014"/>
    <s v="V2009 Q4 - 50% Bonus"/>
    <n v="-1"/>
    <s v="Total Tax Classes"/>
    <s v="Total Tax Classes"/>
    <n v="379259992.29000002"/>
    <n v="0"/>
    <n v="0"/>
    <n v="405710393.45999998"/>
    <n v="37510906.890000001"/>
    <n v="240006404.05000001"/>
    <n v="-61787868.530000001"/>
    <n v="2463227.71"/>
    <n v="432160794.62"/>
    <n v="232443274.33000001"/>
    <n v="-5363538.0199999996"/>
    <n v="0"/>
    <n v="2463227.71"/>
    <n v="0"/>
    <x v="11"/>
  </r>
  <r>
    <n v="-1"/>
    <n v="1"/>
    <s v="0001 -Florida Power &amp; Light Company"/>
    <n v="0"/>
    <n v="3"/>
    <x v="11"/>
    <n v="2010"/>
    <n v="124"/>
    <n v="2014"/>
    <s v="V2010"/>
    <n v="-1"/>
    <s v="Total Tax Classes"/>
    <s v="Total Tax Classes"/>
    <n v="13008992"/>
    <n v="13008992"/>
    <n v="0"/>
    <n v="12074731"/>
    <n v="866663.28"/>
    <n v="0"/>
    <n v="13008992"/>
    <n v="0"/>
    <n v="0"/>
    <n v="1800924.27"/>
    <n v="0"/>
    <n v="0"/>
    <n v="0"/>
    <n v="0"/>
    <x v="11"/>
  </r>
  <r>
    <n v="-1"/>
    <n v="1"/>
    <s v="0001 -Florida Power &amp; Light Company"/>
    <n v="0"/>
    <n v="3"/>
    <x v="11"/>
    <n v="2010"/>
    <n v="193"/>
    <n v="2014"/>
    <s v="V2010 Q1"/>
    <n v="-1"/>
    <s v="Total Tax Classes"/>
    <s v="Total Tax Classes"/>
    <n v="35173586.009999998"/>
    <n v="0"/>
    <n v="0"/>
    <n v="35184693.57"/>
    <n v="123377.15"/>
    <n v="31880236.059999999"/>
    <n v="-31683.65"/>
    <n v="3849.97"/>
    <n v="35195801.119999997"/>
    <n v="31998615.190000001"/>
    <n v="-13367.11"/>
    <n v="0"/>
    <n v="3849.97"/>
    <n v="0"/>
    <x v="11"/>
  </r>
  <r>
    <n v="-1"/>
    <n v="1"/>
    <s v="0001 -Florida Power &amp; Light Company"/>
    <n v="0"/>
    <n v="3"/>
    <x v="11"/>
    <n v="2010"/>
    <n v="215"/>
    <n v="2014"/>
    <s v="V2010 Q1 - 50% Bonus"/>
    <n v="-1"/>
    <s v="Total Tax Classes"/>
    <s v="Total Tax Classes"/>
    <n v="106147350.44"/>
    <n v="0"/>
    <n v="0"/>
    <n v="107202417.94"/>
    <n v="7231922.21"/>
    <n v="36577119.409999996"/>
    <n v="-2510386.4"/>
    <n v="1305868.43"/>
    <n v="108257485.45999999"/>
    <n v="43047429.439999998"/>
    <n v="-42654.41"/>
    <n v="0"/>
    <n v="1305868.43"/>
    <n v="0"/>
    <x v="11"/>
  </r>
  <r>
    <n v="-1"/>
    <n v="1"/>
    <s v="0001 -Florida Power &amp; Light Company"/>
    <n v="0"/>
    <n v="3"/>
    <x v="11"/>
    <n v="2010"/>
    <n v="194"/>
    <n v="2014"/>
    <s v="V2010 Q2"/>
    <n v="-1"/>
    <s v="Total Tax Classes"/>
    <s v="Total Tax Classes"/>
    <n v="20930849.23"/>
    <n v="0"/>
    <n v="0"/>
    <n v="21039006.170000002"/>
    <n v="1124336.06"/>
    <n v="5046709.93"/>
    <n v="-262907.27"/>
    <n v="106028.11"/>
    <n v="21147163.09"/>
    <n v="6095426.7000000002"/>
    <n v="-34666.49"/>
    <n v="0"/>
    <n v="106028.11"/>
    <n v="0"/>
    <x v="11"/>
  </r>
  <r>
    <n v="-1"/>
    <n v="1"/>
    <s v="0001 -Florida Power &amp; Light Company"/>
    <n v="0"/>
    <n v="3"/>
    <x v="11"/>
    <n v="2010"/>
    <n v="216"/>
    <n v="2014"/>
    <s v="V2010 Q2 - 50% Bonus"/>
    <n v="-1"/>
    <s v="Total Tax Classes"/>
    <s v="Total Tax Classes"/>
    <n v="388522487.06999999"/>
    <n v="0"/>
    <n v="0"/>
    <n v="406583257.75999999"/>
    <n v="37715548.270000003"/>
    <n v="178608127.24000001"/>
    <n v="-36678427.539999999"/>
    <n v="11349066.640000001"/>
    <n v="424644028.44"/>
    <n v="201588942.87"/>
    <n v="-10037742.09"/>
    <n v="0"/>
    <n v="11349066.640000001"/>
    <n v="0"/>
    <x v="11"/>
  </r>
  <r>
    <n v="-1"/>
    <n v="1"/>
    <s v="0001 -Florida Power &amp; Light Company"/>
    <n v="0"/>
    <n v="3"/>
    <x v="11"/>
    <n v="2010"/>
    <n v="195"/>
    <n v="2014"/>
    <s v="V2010 Q3"/>
    <n v="-1"/>
    <s v="Total Tax Classes"/>
    <s v="Total Tax Classes"/>
    <n v="10257400.960000001"/>
    <n v="0"/>
    <n v="0"/>
    <n v="10276378.050000001"/>
    <n v="567541.28"/>
    <n v="5027834.45"/>
    <n v="-384643.76"/>
    <n v="8496.3700000000008"/>
    <n v="10295355.15"/>
    <n v="5587271.7000000002"/>
    <n v="-21353.78"/>
    <n v="0"/>
    <n v="8496.3700000000008"/>
    <n v="0"/>
    <x v="11"/>
  </r>
  <r>
    <n v="-1"/>
    <n v="1"/>
    <s v="0001 -Florida Power &amp; Light Company"/>
    <n v="0"/>
    <n v="3"/>
    <x v="11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7"/>
    <n v="2014"/>
    <s v="V2010 Q3 - 50% Bonus"/>
    <n v="-1"/>
    <s v="Total Tax Classes"/>
    <s v="Total Tax Classes"/>
    <n v="121891367.64"/>
    <n v="0"/>
    <n v="0"/>
    <n v="127113312.59999999"/>
    <n v="10296869.949999999"/>
    <n v="45212939.18"/>
    <n v="-11221322.619999999"/>
    <n v="4175450.25"/>
    <n v="132335257.54000001"/>
    <n v="52749995.920000002"/>
    <n v="-3508626.43"/>
    <n v="0"/>
    <n v="4175450.25"/>
    <n v="0"/>
    <x v="11"/>
  </r>
  <r>
    <n v="-1"/>
    <n v="1"/>
    <s v="0001 -Florida Power &amp; Light Company"/>
    <n v="0"/>
    <n v="3"/>
    <x v="11"/>
    <n v="2010"/>
    <n v="196"/>
    <n v="2014"/>
    <s v="V2010 Q4"/>
    <n v="-1"/>
    <s v="Total Tax Classes"/>
    <s v="Total Tax Classes"/>
    <n v="37077519.939999998"/>
    <n v="0"/>
    <n v="0"/>
    <n v="37190023.060000002"/>
    <n v="1484200.97"/>
    <n v="5819818.0700000003"/>
    <n v="-410219.15"/>
    <n v="201908.03"/>
    <n v="37302526.200000003"/>
    <n v="7250084.0300000003"/>
    <n v="30836.77"/>
    <n v="0"/>
    <n v="201908.03"/>
    <n v="0"/>
    <x v="11"/>
  </r>
  <r>
    <n v="-1"/>
    <n v="1"/>
    <s v="0001 -Florida Power &amp; Light Company"/>
    <n v="0"/>
    <n v="3"/>
    <x v="11"/>
    <n v="2010"/>
    <n v="224"/>
    <n v="2014"/>
    <s v="V2010 Q4 - 100% Bonus"/>
    <n v="-1"/>
    <s v="Total Tax Classes"/>
    <s v="Total Tax Classes"/>
    <n v="110924771.19"/>
    <n v="0"/>
    <n v="0"/>
    <n v="114981428.04000001"/>
    <n v="13310974.289999999"/>
    <n v="56822505.060000002"/>
    <n v="-8316995.46"/>
    <n v="1645751.02"/>
    <n v="119038084.89"/>
    <n v="68121054.700000003"/>
    <n v="-4455138.04"/>
    <n v="0"/>
    <n v="1645751.02"/>
    <n v="0"/>
    <x v="11"/>
  </r>
  <r>
    <n v="-1"/>
    <n v="1"/>
    <s v="0001 -Florida Power &amp; Light Company"/>
    <n v="0"/>
    <n v="3"/>
    <x v="11"/>
    <n v="2010"/>
    <n v="218"/>
    <n v="2014"/>
    <s v="V2010 Q4 - 50% Bonus"/>
    <n v="-1"/>
    <s v="Total Tax Classes"/>
    <s v="Total Tax Classes"/>
    <n v="411144349.83999997"/>
    <n v="0"/>
    <n v="0"/>
    <n v="419982317.25999999"/>
    <n v="59843120.159999996"/>
    <n v="253363925.61000001"/>
    <n v="-18376558.370000001"/>
    <n v="3716073.51"/>
    <n v="428820284.64999998"/>
    <n v="308791274.75999999"/>
    <n v="-9544090.3000000007"/>
    <n v="0"/>
    <n v="3716073.51"/>
    <n v="0"/>
    <x v="11"/>
  </r>
  <r>
    <n v="-1"/>
    <n v="1"/>
    <s v="0001 -Florida Power &amp; Light Company"/>
    <n v="0"/>
    <n v="3"/>
    <x v="11"/>
    <n v="2011"/>
    <n v="125"/>
    <n v="2014"/>
    <s v="V2011"/>
    <n v="-1"/>
    <s v="Total Tax Classes"/>
    <s v="Total Tax Classes"/>
    <n v="354354638.97000003"/>
    <n v="17990687"/>
    <n v="0"/>
    <n v="305620560.26999998"/>
    <n v="24576789.699999999"/>
    <n v="82490519.560000002"/>
    <n v="13973988.140000001"/>
    <n v="656109.52"/>
    <n v="340088629.06"/>
    <n v="107961002.40000001"/>
    <n v="-1985549.71"/>
    <n v="0"/>
    <n v="656109.52"/>
    <n v="0"/>
    <x v="11"/>
  </r>
  <r>
    <n v="-1"/>
    <n v="1"/>
    <s v="0001 -Florida Power &amp; Light Company"/>
    <n v="0"/>
    <n v="3"/>
    <x v="11"/>
    <n v="2011"/>
    <n v="233"/>
    <n v="2014"/>
    <s v="V2011 - 100% Bonus"/>
    <n v="-1"/>
    <s v="Total Tax Classes"/>
    <s v="Total Tax Classes"/>
    <n v="1031052441.4"/>
    <n v="0"/>
    <n v="0"/>
    <n v="853979967.65999997"/>
    <n v="80412697.650000006"/>
    <n v="262097829.91"/>
    <n v="-43887253.060000002"/>
    <n v="7317487.3499999996"/>
    <n v="1068075376.62"/>
    <n v="334784082"/>
    <n v="-21979002.280000001"/>
    <n v="0"/>
    <n v="7317487.3499999996"/>
    <n v="0"/>
    <x v="11"/>
  </r>
  <r>
    <n v="-1"/>
    <n v="1"/>
    <s v="0001 -Florida Power &amp; Light Company"/>
    <n v="0"/>
    <n v="3"/>
    <x v="11"/>
    <n v="2011"/>
    <n v="234"/>
    <n v="2014"/>
    <s v="V2011 - 50% Bonus"/>
    <n v="-1"/>
    <s v="Total Tax Classes"/>
    <s v="Total Tax Classes"/>
    <n v="893673375.16999996"/>
    <n v="0"/>
    <n v="0"/>
    <n v="660171602.63999999"/>
    <n v="78735247.400000006"/>
    <n v="250167022"/>
    <n v="-35424761.109999999"/>
    <n v="5748508.46"/>
    <n v="921716276.75"/>
    <n v="322757348.60000002"/>
    <n v="-16149472.300000001"/>
    <n v="0"/>
    <n v="5748508.46"/>
    <n v="0"/>
    <x v="11"/>
  </r>
  <r>
    <n v="-1"/>
    <n v="1"/>
    <s v="0001 -Florida Power &amp; Light Company"/>
    <n v="0"/>
    <n v="3"/>
    <x v="11"/>
    <n v="2012"/>
    <n v="126"/>
    <n v="2014"/>
    <s v="V2012"/>
    <n v="-1"/>
    <s v="Total Tax Classes"/>
    <s v="Total Tax Classes"/>
    <n v="-25643271"/>
    <n v="-25643271"/>
    <n v="0"/>
    <n v="-27163655"/>
    <n v="-2021238.25"/>
    <n v="0"/>
    <n v="-25643271"/>
    <n v="0"/>
    <n v="0"/>
    <n v="-500854.24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-1"/>
    <s v="Total Tax Classes"/>
    <s v="Total Tax Classes"/>
    <n v="7520701.2699999996"/>
    <n v="0"/>
    <n v="0"/>
    <n v="7533081.9299999997"/>
    <n v="120363.89"/>
    <n v="220041.31"/>
    <n v="-24761.32"/>
    <n v="3593.33"/>
    <n v="7545462.5899999999"/>
    <n v="338860.85"/>
    <n v="-19623.66"/>
    <n v="0"/>
    <n v="3593.33"/>
    <n v="0"/>
    <x v="11"/>
  </r>
  <r>
    <n v="-1"/>
    <n v="1"/>
    <s v="0001 -Florida Power &amp; Light Company"/>
    <n v="0"/>
    <n v="3"/>
    <x v="11"/>
    <n v="2012"/>
    <n v="248"/>
    <n v="2014"/>
    <s v="V2012 Q1 - 50% Bonus"/>
    <n v="-1"/>
    <s v="Total Tax Classes"/>
    <s v="Total Tax Classes"/>
    <n v="211876303.37"/>
    <n v="0"/>
    <n v="0"/>
    <n v="214410405.30000001"/>
    <n v="25442693.57"/>
    <n v="65954235.18"/>
    <n v="-5163516.3899999997"/>
    <n v="1313533.73"/>
    <n v="216944507.21000001"/>
    <n v="90239218.099999994"/>
    <n v="-2596959.4900000002"/>
    <n v="0"/>
    <n v="1313533.73"/>
    <n v="0"/>
    <x v="11"/>
  </r>
  <r>
    <n v="-1"/>
    <n v="1"/>
    <s v="0001 -Florida Power &amp; Light Company"/>
    <n v="0"/>
    <n v="3"/>
    <x v="11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11"/>
  </r>
  <r>
    <n v="-1"/>
    <n v="1"/>
    <s v="0001 -Florida Power &amp; Light Company"/>
    <n v="0"/>
    <n v="3"/>
    <x v="11"/>
    <n v="2012"/>
    <n v="243"/>
    <n v="2014"/>
    <s v="V2012 Q2 - 100% Bonus"/>
    <n v="-1"/>
    <s v="Total Tax Classes"/>
    <s v="Total Tax Classes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11"/>
  </r>
  <r>
    <n v="-1"/>
    <n v="1"/>
    <s v="0001 -Florida Power &amp; Light Company"/>
    <n v="0"/>
    <n v="3"/>
    <x v="11"/>
    <n v="2012"/>
    <n v="249"/>
    <n v="2014"/>
    <s v="V2012 Q2 - 50% Bonus"/>
    <n v="-1"/>
    <s v="Total Tax Classes"/>
    <s v="Total Tax Classes"/>
    <n v="841336710.55999994"/>
    <n v="0"/>
    <n v="0"/>
    <n v="847431260.64999998"/>
    <n v="83168590.549999997"/>
    <n v="173494567.38"/>
    <n v="-12555259.939999999"/>
    <n v="3961259.31"/>
    <n v="853525810.73000002"/>
    <n v="254493544.12"/>
    <n v="-6058227.0199999996"/>
    <n v="0"/>
    <n v="3961259.31"/>
    <n v="0"/>
    <x v="11"/>
  </r>
  <r>
    <n v="-1"/>
    <n v="1"/>
    <s v="0001 -Florida Power &amp; Light Company"/>
    <n v="0"/>
    <n v="3"/>
    <x v="11"/>
    <n v="2012"/>
    <n v="244"/>
    <n v="2014"/>
    <s v="V2012 Q3"/>
    <n v="-1"/>
    <s v="Total Tax Classes"/>
    <s v="Total Tax Classes"/>
    <n v="118928531.90000001"/>
    <n v="0"/>
    <n v="0"/>
    <n v="118930839.8"/>
    <n v="8028552.4000000004"/>
    <n v="12041664.220000001"/>
    <n v="-4615.8"/>
    <n v="674.7"/>
    <n v="118933147.7"/>
    <n v="20069989.789999999"/>
    <n v="-3714.28"/>
    <n v="0"/>
    <n v="674.7"/>
    <n v="0"/>
    <x v="11"/>
  </r>
  <r>
    <n v="-1"/>
    <n v="1"/>
    <s v="0001 -Florida Power &amp; Light Company"/>
    <n v="0"/>
    <n v="3"/>
    <x v="11"/>
    <n v="2012"/>
    <n v="245"/>
    <n v="2014"/>
    <s v="V2012 Q3 - 100% Bonus"/>
    <n v="-1"/>
    <s v="Total Tax Classes"/>
    <s v="Total Tax Classes"/>
    <n v="361722032.67000002"/>
    <n v="0"/>
    <n v="0"/>
    <n v="363357468.10000002"/>
    <n v="31177353.289999999"/>
    <n v="48303272.990000002"/>
    <n v="-3270870.86"/>
    <n v="2038079.41"/>
    <n v="364992903.52999997"/>
    <n v="78908892.890000001"/>
    <n v="-661058.06000000006"/>
    <n v="0"/>
    <n v="2038079.41"/>
    <n v="0"/>
    <x v="11"/>
  </r>
  <r>
    <n v="-1"/>
    <n v="1"/>
    <s v="0001 -Florida Power &amp; Light Company"/>
    <n v="0"/>
    <n v="3"/>
    <x v="11"/>
    <n v="2012"/>
    <n v="250"/>
    <n v="2014"/>
    <s v="V2012 Q3 - 50% Bonus"/>
    <n v="-1"/>
    <s v="Total Tax Classes"/>
    <s v="Total Tax Classes"/>
    <n v="1145542535.8199999"/>
    <n v="0"/>
    <n v="0"/>
    <n v="1149585420.48"/>
    <n v="112182117.91"/>
    <n v="188692327.33000001"/>
    <n v="-8179861.9100000001"/>
    <n v="4419063.17"/>
    <n v="1153628305.1099999"/>
    <n v="299389883.17000002"/>
    <n v="-2182144.06"/>
    <n v="0"/>
    <n v="4419063.17"/>
    <n v="0"/>
    <x v="11"/>
  </r>
  <r>
    <n v="-1"/>
    <n v="1"/>
    <s v="0001 -Florida Power &amp; Light Company"/>
    <n v="0"/>
    <n v="3"/>
    <x v="11"/>
    <n v="2012"/>
    <n v="246"/>
    <n v="2014"/>
    <s v="V2012 Q4"/>
    <n v="-1"/>
    <s v="Total Tax Classes"/>
    <s v="Total Tax Classes"/>
    <n v="38839581.159999996"/>
    <n v="0"/>
    <n v="0"/>
    <n v="38846324.770000003"/>
    <n v="2405066.5099999998"/>
    <n v="3654621.71"/>
    <n v="-13487.23"/>
    <n v="1971.52"/>
    <n v="38853068.390000001"/>
    <n v="6059151.5499999998"/>
    <n v="-10979.04"/>
    <n v="0"/>
    <n v="1971.52"/>
    <n v="0"/>
    <x v="11"/>
  </r>
  <r>
    <n v="-1"/>
    <n v="1"/>
    <s v="0001 -Florida Power &amp; Light Company"/>
    <n v="0"/>
    <n v="3"/>
    <x v="11"/>
    <n v="2012"/>
    <n v="247"/>
    <n v="2014"/>
    <s v="V2012 Q4 - 100% Bonus"/>
    <n v="-1"/>
    <s v="Total Tax Classes"/>
    <s v="Total Tax Classes"/>
    <n v="172113691.52000001"/>
    <n v="0"/>
    <n v="0"/>
    <n v="172882458"/>
    <n v="15362014.380000001"/>
    <n v="19313529.16"/>
    <n v="-1537532.95"/>
    <n v="1020197.48"/>
    <n v="173651224.47"/>
    <n v="34436171.189999998"/>
    <n v="-277963.12"/>
    <n v="0"/>
    <n v="1020197.48"/>
    <n v="0"/>
    <x v="11"/>
  </r>
  <r>
    <n v="-1"/>
    <n v="1"/>
    <s v="0001 -Florida Power &amp; Light Company"/>
    <n v="0"/>
    <n v="3"/>
    <x v="11"/>
    <n v="2012"/>
    <n v="251"/>
    <n v="2014"/>
    <s v="V2012 Q4 - 50% Bonus"/>
    <n v="-1"/>
    <s v="Total Tax Classes"/>
    <s v="Total Tax Classes"/>
    <n v="595310262.00999999"/>
    <n v="0"/>
    <n v="0"/>
    <n v="603920312.28999996"/>
    <n v="87070614.239999995"/>
    <n v="130507852.81"/>
    <n v="-17736387.09"/>
    <n v="3616983.68"/>
    <n v="612530362.57000005"/>
    <n v="212357321.46000001"/>
    <n v="-8381971.2999999998"/>
    <n v="0"/>
    <n v="3616983.68"/>
    <n v="0"/>
    <x v="11"/>
  </r>
  <r>
    <n v="-1"/>
    <n v="1"/>
    <s v="0001 -Florida Power &amp; Light Company"/>
    <n v="0"/>
    <n v="3"/>
    <x v="11"/>
    <n v="2013"/>
    <n v="127"/>
    <n v="2014"/>
    <s v="V2013"/>
    <n v="-1"/>
    <s v="Total Tax Classes"/>
    <s v="Total Tax Classes"/>
    <n v="164981090.56999999"/>
    <n v="-37877791"/>
    <n v="0"/>
    <n v="161424751.27000001"/>
    <n v="13861385.960000001"/>
    <n v="9258448.4100000001"/>
    <n v="-43126465.079999998"/>
    <n v="164854.44"/>
    <n v="208118422.41"/>
    <n v="21832895.140000001"/>
    <n v="-4564103.12"/>
    <n v="0"/>
    <n v="164854.44"/>
    <n v="0"/>
    <x v="11"/>
  </r>
  <r>
    <n v="-1"/>
    <n v="1"/>
    <s v="0001 -Florida Power &amp; Light Company"/>
    <n v="0"/>
    <n v="3"/>
    <x v="11"/>
    <n v="2013"/>
    <n v="231"/>
    <n v="2014"/>
    <s v="V2013 - 50% Bonus"/>
    <n v="-1"/>
    <s v="Total Tax Classes"/>
    <s v="Total Tax Classes"/>
    <n v="2953314294.8099999"/>
    <n v="0"/>
    <n v="0"/>
    <n v="2813460804.77"/>
    <n v="321189570.83999997"/>
    <n v="174273848.72"/>
    <n v="-35017138.740000002"/>
    <n v="7483408.0099999998"/>
    <n v="2985868807.25"/>
    <n v="492785050.60000002"/>
    <n v="-22392735.489999998"/>
    <n v="0"/>
    <n v="7483408.0099999998"/>
    <n v="0"/>
    <x v="11"/>
  </r>
  <r>
    <n v="-1"/>
    <n v="1"/>
    <s v="0001 -Florida Power &amp; Light Company"/>
    <n v="0"/>
    <n v="3"/>
    <x v="11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11"/>
  </r>
  <r>
    <n v="-1"/>
    <n v="1"/>
    <s v="0001 -Florida Power &amp; Light Company"/>
    <n v="0"/>
    <n v="3"/>
    <x v="11"/>
    <n v="2014"/>
    <n v="128"/>
    <n v="2014"/>
    <s v="V2014"/>
    <n v="-1"/>
    <s v="Total Tax Classes"/>
    <s v="Total Tax Classes"/>
    <n v="37295217.479999997"/>
    <n v="37295217.479999997"/>
    <n v="0"/>
    <n v="37295217.479999997"/>
    <n v="604623.16"/>
    <n v="0"/>
    <n v="37295217.479999997"/>
    <n v="0"/>
    <n v="0"/>
    <n v="604623.16"/>
    <n v="0"/>
    <n v="0"/>
    <n v="0"/>
    <n v="0"/>
    <x v="11"/>
  </r>
  <r>
    <n v="-1"/>
    <n v="1"/>
    <s v="0001 -Florida Power &amp; Light Company"/>
    <n v="0"/>
    <n v="3"/>
    <x v="11"/>
    <n v="2014"/>
    <n v="363"/>
    <n v="2014"/>
    <s v="V2014 - 50% Bonus"/>
    <n v="-1"/>
    <s v="Total Tax Classes"/>
    <s v="Total Tax Classes"/>
    <n v="2600837292.1999998"/>
    <n v="2600837292.1999998"/>
    <n v="0"/>
    <n v="2600837292.1999998"/>
    <n v="140310141.91"/>
    <n v="0"/>
    <n v="2600837292.1999998"/>
    <n v="0"/>
    <n v="0"/>
    <n v="140310141.91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2"/>
    <n v="1969"/>
    <n v="1"/>
    <n v="2014"/>
    <s v="V1969"/>
    <n v="-1"/>
    <s v="Total Tax Classes"/>
    <s v="Total Tax Classes"/>
    <n v="343763122.31"/>
    <n v="0"/>
    <n v="0"/>
    <n v="343894640.41000003"/>
    <n v="989012.98"/>
    <n v="333323473.66000003"/>
    <n v="-6822744.4100000001"/>
    <n v="562079.43000000005"/>
    <n v="343953330.70999998"/>
    <n v="334134168.10000002"/>
    <n v="550189.57999999996"/>
    <n v="0"/>
    <n v="562079.43000000005"/>
    <n v="0"/>
    <x v="12"/>
  </r>
  <r>
    <n v="-1"/>
    <n v="1"/>
    <s v="0001 -Florida Power &amp; Light Company"/>
    <n v="0"/>
    <n v="3"/>
    <x v="12"/>
    <n v="1970"/>
    <n v="2"/>
    <n v="2014"/>
    <s v="V1970"/>
    <n v="-1"/>
    <s v="Total Tax Classes"/>
    <s v="Total Tax Classes"/>
    <n v="61255836.109999999"/>
    <n v="0"/>
    <n v="0"/>
    <n v="61261929.57"/>
    <n v="25693.26"/>
    <n v="60673057.950000003"/>
    <n v="-1662921.16"/>
    <n v="90174.65"/>
    <n v="61268023.030000001"/>
    <n v="60688346.439999998"/>
    <n v="88392.5"/>
    <n v="0"/>
    <n v="90174.65"/>
    <n v="0"/>
    <x v="12"/>
  </r>
  <r>
    <n v="-1"/>
    <n v="1"/>
    <s v="0001 -Florida Power &amp; Light Company"/>
    <n v="0"/>
    <n v="3"/>
    <x v="12"/>
    <n v="1971"/>
    <n v="3"/>
    <n v="2014"/>
    <s v="V1971"/>
    <n v="-1"/>
    <s v="Total Tax Classes"/>
    <s v="Total Tax Classes"/>
    <n v="160913025.63999999"/>
    <n v="0"/>
    <n v="0"/>
    <n v="158890088.09"/>
    <n v="74955.69"/>
    <n v="159812099.09"/>
    <n v="-735283.31"/>
    <n v="7427.24"/>
    <n v="160913025.63999999"/>
    <n v="159888143.40000001"/>
    <n v="6338.62"/>
    <n v="0"/>
    <n v="7427.24"/>
    <n v="0"/>
    <x v="12"/>
  </r>
  <r>
    <n v="-1"/>
    <n v="1"/>
    <s v="0001 -Florida Power &amp; Light Company"/>
    <n v="0"/>
    <n v="3"/>
    <x v="12"/>
    <n v="1972"/>
    <n v="4"/>
    <n v="2014"/>
    <s v="V1972"/>
    <n v="-1"/>
    <s v="Total Tax Classes"/>
    <s v="Total Tax Classes"/>
    <n v="254413092.18000001"/>
    <n v="0"/>
    <n v="0"/>
    <n v="159478043.16"/>
    <n v="43693.279999999999"/>
    <n v="252869310.88"/>
    <n v="-2403249.98"/>
    <n v="327484.82"/>
    <n v="254466069.94"/>
    <n v="252869154.38999999"/>
    <n v="318356.82"/>
    <n v="0"/>
    <n v="327484.82"/>
    <n v="0"/>
    <x v="12"/>
  </r>
  <r>
    <n v="-1"/>
    <n v="1"/>
    <s v="0001 -Florida Power &amp; Light Company"/>
    <n v="0"/>
    <n v="3"/>
    <x v="12"/>
    <n v="1973"/>
    <n v="5"/>
    <n v="2014"/>
    <s v="V1973"/>
    <n v="-1"/>
    <s v="Total Tax Classes"/>
    <s v="Total Tax Classes"/>
    <n v="276206161.51999998"/>
    <n v="0"/>
    <n v="0"/>
    <n v="178895783.03999999"/>
    <n v="3557.07"/>
    <n v="268025509.00999999"/>
    <n v="-1269181.4399999999"/>
    <n v="25368.41"/>
    <n v="276206161.51999998"/>
    <n v="268029237.63"/>
    <n v="25196.86"/>
    <n v="0"/>
    <n v="25368.41"/>
    <n v="0"/>
    <x v="12"/>
  </r>
  <r>
    <n v="-1"/>
    <n v="1"/>
    <s v="0001 -Florida Power &amp; Light Company"/>
    <n v="0"/>
    <n v="3"/>
    <x v="12"/>
    <n v="1974"/>
    <n v="6"/>
    <n v="2014"/>
    <s v="V1974"/>
    <n v="-1"/>
    <s v="Total Tax Classes"/>
    <s v="Total Tax Classes"/>
    <n v="246330623.91999999"/>
    <n v="0"/>
    <n v="0"/>
    <n v="243612827.97999999"/>
    <n v="83511.460000000006"/>
    <n v="244152157.69"/>
    <n v="-1451723.38"/>
    <n v="21236.43"/>
    <n v="246332660.53"/>
    <n v="244234037.44999999"/>
    <n v="20831.52"/>
    <n v="0"/>
    <n v="21236.43"/>
    <n v="0"/>
    <x v="12"/>
  </r>
  <r>
    <n v="-1"/>
    <n v="1"/>
    <s v="0001 -Florida Power &amp; Light Company"/>
    <n v="0"/>
    <n v="3"/>
    <x v="12"/>
    <n v="1975"/>
    <n v="7"/>
    <n v="2014"/>
    <s v="V1975"/>
    <n v="-1"/>
    <s v="Total Tax Classes"/>
    <s v="Total Tax Classes"/>
    <n v="146266799.77000001"/>
    <n v="0"/>
    <n v="0"/>
    <n v="142021506.06"/>
    <n v="586975.11"/>
    <n v="133200654.47"/>
    <n v="-1222717.8899999999"/>
    <n v="117196.65"/>
    <n v="146266799.77000001"/>
    <n v="133788262.8"/>
    <n v="116563.43"/>
    <n v="0"/>
    <n v="117196.65"/>
    <n v="0"/>
    <x v="12"/>
  </r>
  <r>
    <n v="-1"/>
    <n v="1"/>
    <s v="0001 -Florida Power &amp; Light Company"/>
    <n v="0"/>
    <n v="3"/>
    <x v="12"/>
    <n v="1976"/>
    <n v="8"/>
    <n v="2014"/>
    <s v="V1976"/>
    <n v="-1"/>
    <s v="Total Tax Classes"/>
    <s v="Total Tax Classes"/>
    <n v="665946628.74000001"/>
    <n v="0"/>
    <n v="0"/>
    <n v="659509602.95000005"/>
    <n v="35384.370000000003"/>
    <n v="660066073.09000003"/>
    <n v="-3443967.03"/>
    <n v="342322.4"/>
    <n v="665946628.74000001"/>
    <n v="660101648.88"/>
    <n v="342130.98"/>
    <n v="0"/>
    <n v="342322.4"/>
    <n v="0"/>
    <x v="12"/>
  </r>
  <r>
    <n v="-1"/>
    <n v="1"/>
    <s v="0001 -Florida Power &amp; Light Company"/>
    <n v="0"/>
    <n v="3"/>
    <x v="12"/>
    <n v="1977"/>
    <n v="10"/>
    <n v="2014"/>
    <s v="V1977"/>
    <n v="-1"/>
    <s v="Total Tax Classes"/>
    <s v="Total Tax Classes"/>
    <n v="309378757.19"/>
    <n v="0"/>
    <n v="0"/>
    <n v="305655526.82999998"/>
    <n v="12330.35"/>
    <n v="308950454.37"/>
    <n v="-44529156.600000001"/>
    <n v="9041107.1699999999"/>
    <n v="309378764.47000003"/>
    <n v="308962777.44"/>
    <n v="9041107.1699999999"/>
    <n v="0"/>
    <n v="9041107.1699999999"/>
    <n v="0"/>
    <x v="12"/>
  </r>
  <r>
    <n v="-1"/>
    <n v="1"/>
    <s v="0001 -Florida Power &amp; Light Company"/>
    <n v="0"/>
    <n v="3"/>
    <x v="12"/>
    <n v="1977"/>
    <n v="9"/>
    <n v="2014"/>
    <s v="V1977SV"/>
    <n v="-1"/>
    <s v="Total Tax Classes"/>
    <s v="Total Tax Classes"/>
    <n v="6104920"/>
    <n v="0"/>
    <n v="0"/>
    <n v="6104920"/>
    <n v="0"/>
    <n v="6104920"/>
    <n v="0"/>
    <n v="0"/>
    <n v="6104920"/>
    <n v="6104920"/>
    <n v="0"/>
    <n v="0"/>
    <n v="0"/>
    <n v="0"/>
    <x v="12"/>
  </r>
  <r>
    <n v="-1"/>
    <n v="1"/>
    <s v="0001 -Florida Power &amp; Light Company"/>
    <n v="0"/>
    <n v="3"/>
    <x v="12"/>
    <n v="1978"/>
    <n v="12"/>
    <n v="2014"/>
    <s v="V1978"/>
    <n v="-1"/>
    <s v="Total Tax Classes"/>
    <s v="Total Tax Classes"/>
    <n v="133466138.37"/>
    <n v="0"/>
    <n v="0"/>
    <n v="129570869.56"/>
    <n v="23418.86"/>
    <n v="132265332.11"/>
    <n v="-1008399.54"/>
    <n v="42813.120000000003"/>
    <n v="133467530.75"/>
    <n v="132287562.66"/>
    <n v="42609.05"/>
    <n v="0"/>
    <n v="42813.120000000003"/>
    <n v="0"/>
    <x v="12"/>
  </r>
  <r>
    <n v="-1"/>
    <n v="1"/>
    <s v="0001 -Florida Power &amp; Light Company"/>
    <n v="0"/>
    <n v="3"/>
    <x v="12"/>
    <n v="1978"/>
    <n v="11"/>
    <n v="2014"/>
    <s v="V1978SV"/>
    <n v="-1"/>
    <s v="Total Tax Classes"/>
    <s v="Total Tax Classes"/>
    <n v="22831486"/>
    <n v="0"/>
    <n v="0"/>
    <n v="22831486"/>
    <n v="0"/>
    <n v="22831486"/>
    <n v="0"/>
    <n v="0"/>
    <n v="22831486"/>
    <n v="22831486"/>
    <n v="0"/>
    <n v="0"/>
    <n v="0"/>
    <n v="0"/>
    <x v="12"/>
  </r>
  <r>
    <n v="-1"/>
    <n v="1"/>
    <s v="0001 -Florida Power &amp; Light Company"/>
    <n v="0"/>
    <n v="3"/>
    <x v="12"/>
    <n v="1979"/>
    <n v="13"/>
    <n v="2014"/>
    <s v="V1979"/>
    <n v="-1"/>
    <s v="Total Tax Classes"/>
    <s v="Total Tax Classes"/>
    <n v="193613462.31999999"/>
    <n v="0"/>
    <n v="0"/>
    <n v="188553446.56"/>
    <n v="55780.75"/>
    <n v="181843865.25999999"/>
    <n v="-2752576.6"/>
    <n v="411388.68"/>
    <n v="193615966.78999999"/>
    <n v="181897517.71000001"/>
    <n v="411012.51"/>
    <n v="0"/>
    <n v="411388.68"/>
    <n v="0"/>
    <x v="12"/>
  </r>
  <r>
    <n v="-1"/>
    <n v="1"/>
    <s v="0001 -Florida Power &amp; Light Company"/>
    <n v="0"/>
    <n v="3"/>
    <x v="12"/>
    <n v="1980"/>
    <n v="14"/>
    <n v="2014"/>
    <s v="V1980"/>
    <n v="-1"/>
    <s v="Total Tax Classes"/>
    <s v="Total Tax Classes"/>
    <n v="606212026.64999998"/>
    <n v="0"/>
    <n v="0"/>
    <n v="597274349.64999998"/>
    <n v="29140.58"/>
    <n v="593929834.70000005"/>
    <n v="-8359955.8300000001"/>
    <n v="1553838.05"/>
    <n v="606212026.64999998"/>
    <n v="593958975.27999997"/>
    <n v="1553838.05"/>
    <n v="0"/>
    <n v="1553838.05"/>
    <n v="0"/>
    <x v="12"/>
  </r>
  <r>
    <n v="-1"/>
    <n v="1"/>
    <s v="0001 -Florida Power &amp; Light Company"/>
    <n v="0"/>
    <n v="3"/>
    <x v="12"/>
    <n v="1981"/>
    <n v="15"/>
    <n v="2014"/>
    <s v="V1981"/>
    <n v="-1"/>
    <s v="Total Tax Classes"/>
    <s v="Total Tax Classes"/>
    <n v="322230500.08999997"/>
    <n v="0"/>
    <n v="0"/>
    <n v="322294514.06999999"/>
    <n v="21064.19"/>
    <n v="323242319.25"/>
    <n v="-3083937.21"/>
    <n v="406858.31"/>
    <n v="324491919.70999998"/>
    <n v="321129991.77999997"/>
    <n v="278830.34999999998"/>
    <n v="0"/>
    <n v="406858.31"/>
    <n v="0"/>
    <x v="12"/>
  </r>
  <r>
    <n v="-1"/>
    <n v="1"/>
    <s v="0001 -Florida Power &amp; Light Company"/>
    <n v="0"/>
    <n v="3"/>
    <x v="12"/>
    <n v="1982"/>
    <n v="16"/>
    <n v="2014"/>
    <s v="V1982"/>
    <n v="-1"/>
    <s v="Total Tax Classes"/>
    <s v="Total Tax Classes"/>
    <n v="306681348.39999998"/>
    <n v="0"/>
    <n v="0"/>
    <n v="306681348.39999998"/>
    <n v="58384.9"/>
    <n v="306646049.37"/>
    <n v="-6161552.1699999999"/>
    <n v="832567.86"/>
    <n v="308723534.60000002"/>
    <n v="304662248.06999999"/>
    <n v="832567.86"/>
    <n v="0"/>
    <n v="832567.86"/>
    <n v="0"/>
    <x v="12"/>
  </r>
  <r>
    <n v="-1"/>
    <n v="1"/>
    <s v="0001 -Florida Power &amp; Light Company"/>
    <n v="0"/>
    <n v="3"/>
    <x v="12"/>
    <n v="1983"/>
    <n v="17"/>
    <n v="2014"/>
    <s v="V1983"/>
    <n v="-1"/>
    <s v="Total Tax Classes"/>
    <s v="Total Tax Classes"/>
    <n v="1055580206.85"/>
    <n v="0"/>
    <n v="0"/>
    <n v="1055600763.46"/>
    <n v="33229.629999999997"/>
    <n v="1060065928.39"/>
    <n v="-6646898.8700000001"/>
    <n v="2524794.17"/>
    <n v="1061471049.61"/>
    <n v="1054249428.48"/>
    <n v="2483680.9500000002"/>
    <n v="0"/>
    <n v="2524794.17"/>
    <n v="0"/>
    <x v="12"/>
  </r>
  <r>
    <n v="-1"/>
    <n v="1"/>
    <s v="0001 -Florida Power &amp; Light Company"/>
    <n v="0"/>
    <n v="3"/>
    <x v="12"/>
    <n v="1984"/>
    <n v="18"/>
    <n v="2014"/>
    <s v="V1984"/>
    <n v="-1"/>
    <s v="Total Tax Classes"/>
    <s v="Total Tax Classes"/>
    <n v="463316916.17000002"/>
    <n v="0"/>
    <n v="0"/>
    <n v="463316916.17000002"/>
    <n v="314173.09000000003"/>
    <n v="454108725.23000002"/>
    <n v="-6158301.3300000001"/>
    <n v="1095890.02"/>
    <n v="466254648.62"/>
    <n v="451485165.87"/>
    <n v="1095890.02"/>
    <n v="0"/>
    <n v="1095890.02"/>
    <n v="0"/>
    <x v="12"/>
  </r>
  <r>
    <n v="-1"/>
    <n v="1"/>
    <s v="0001 -Florida Power &amp; Light Company"/>
    <n v="0"/>
    <n v="3"/>
    <x v="12"/>
    <n v="1985"/>
    <n v="19"/>
    <n v="2014"/>
    <s v="V1985"/>
    <n v="-1"/>
    <s v="Total Tax Classes"/>
    <s v="Total Tax Classes"/>
    <n v="280031085.43000001"/>
    <n v="0"/>
    <n v="0"/>
    <n v="280031085.43000001"/>
    <n v="99005.79"/>
    <n v="279351250.72000003"/>
    <n v="-5989250.3799999999"/>
    <n v="914488.24"/>
    <n v="284014283.97000003"/>
    <n v="275467057.97000003"/>
    <n v="914488.24"/>
    <n v="0"/>
    <n v="914488.24"/>
    <n v="0"/>
    <x v="12"/>
  </r>
  <r>
    <n v="-1"/>
    <n v="1"/>
    <s v="0001 -Florida Power &amp; Light Company"/>
    <n v="0"/>
    <n v="3"/>
    <x v="12"/>
    <n v="1986"/>
    <n v="20"/>
    <n v="2014"/>
    <s v="V1986"/>
    <n v="-1"/>
    <s v="Total Tax Classes"/>
    <s v="Total Tax Classes"/>
    <n v="449791778.61000001"/>
    <n v="0"/>
    <n v="0"/>
    <n v="449791778.61000001"/>
    <n v="34413.86"/>
    <n v="447105872.52999997"/>
    <n v="-4300677.4800000004"/>
    <n v="308270.94"/>
    <n v="453029195.25999999"/>
    <n v="443902869.74000001"/>
    <n v="308270.94"/>
    <n v="0"/>
    <n v="308270.94"/>
    <n v="0"/>
    <x v="12"/>
  </r>
  <r>
    <n v="-1"/>
    <n v="1"/>
    <s v="0001 -Florida Power &amp; Light Company"/>
    <n v="0"/>
    <n v="3"/>
    <x v="12"/>
    <n v="1987"/>
    <n v="22"/>
    <n v="2014"/>
    <s v="V1987"/>
    <n v="-1"/>
    <s v="Total Tax Classes"/>
    <s v="Total Tax Classes"/>
    <n v="198271812.62"/>
    <n v="0"/>
    <n v="0"/>
    <n v="23522408.780000001"/>
    <n v="4061813.92"/>
    <n v="181250929.15000001"/>
    <n v="-4295357.29"/>
    <n v="791642.78"/>
    <n v="200567334.19"/>
    <n v="183157593.97"/>
    <n v="651270.31000000006"/>
    <n v="0"/>
    <n v="791642.78"/>
    <n v="0"/>
    <x v="12"/>
  </r>
  <r>
    <n v="-1"/>
    <n v="1"/>
    <s v="0001 -Florida Power &amp; Light Company"/>
    <n v="0"/>
    <n v="3"/>
    <x v="12"/>
    <n v="1987"/>
    <n v="21"/>
    <n v="2014"/>
    <s v="V1987A"/>
    <n v="-1"/>
    <s v="Total Tax Classes"/>
    <s v="Total Tax Classes"/>
    <n v="93303991.780000001"/>
    <n v="0"/>
    <n v="0"/>
    <n v="92763334.739999995"/>
    <n v="3.93"/>
    <n v="93449033.590000004"/>
    <n v="-806794.09"/>
    <n v="238482.95"/>
    <n v="93449033.590000004"/>
    <n v="93303991.780000001"/>
    <n v="238486.88"/>
    <n v="0"/>
    <n v="238482.95"/>
    <n v="0"/>
    <x v="12"/>
  </r>
  <r>
    <n v="-1"/>
    <n v="1"/>
    <s v="0001 -Florida Power &amp; Light Company"/>
    <n v="0"/>
    <n v="3"/>
    <x v="12"/>
    <n v="1988"/>
    <n v="24"/>
    <n v="2014"/>
    <s v="V1988"/>
    <n v="-1"/>
    <s v="Total Tax Classes"/>
    <s v="Total Tax Classes"/>
    <n v="231939512.44"/>
    <n v="0"/>
    <n v="0"/>
    <n v="35830702.530000001"/>
    <n v="5859936.79"/>
    <n v="204545693.55000001"/>
    <n v="-4320243.5999999996"/>
    <n v="369736.61"/>
    <n v="234419552.02000001"/>
    <n v="208170452.58000001"/>
    <n v="124874.8"/>
    <n v="0"/>
    <n v="369736.61"/>
    <n v="0"/>
    <x v="12"/>
  </r>
  <r>
    <n v="-1"/>
    <n v="1"/>
    <s v="0001 -Florida Power &amp; Light Company"/>
    <n v="0"/>
    <n v="3"/>
    <x v="12"/>
    <n v="1988"/>
    <n v="23"/>
    <n v="2014"/>
    <s v="V1988A"/>
    <n v="-1"/>
    <s v="Total Tax Classes"/>
    <s v="Total Tax Classes"/>
    <n v="112766158.28"/>
    <n v="0"/>
    <n v="0"/>
    <n v="112766158.28"/>
    <n v="0"/>
    <n v="114707389.17"/>
    <n v="-2007568.22"/>
    <n v="586745.51"/>
    <n v="114707389.17"/>
    <n v="112766158.28"/>
    <n v="586745.51"/>
    <n v="0"/>
    <n v="586745.51"/>
    <n v="0"/>
    <x v="12"/>
  </r>
  <r>
    <n v="-1"/>
    <n v="1"/>
    <s v="0001 -Florida Power &amp; Light Company"/>
    <n v="0"/>
    <n v="3"/>
    <x v="12"/>
    <n v="1989"/>
    <n v="26"/>
    <n v="2014"/>
    <s v="V1989"/>
    <n v="-1"/>
    <s v="Total Tax Classes"/>
    <s v="Total Tax Classes"/>
    <n v="276825378.82999998"/>
    <n v="0"/>
    <n v="0"/>
    <n v="75431358.950000003"/>
    <n v="6368612.3200000003"/>
    <n v="222108730.91"/>
    <n v="-3987696.47"/>
    <n v="298974.63"/>
    <n v="279249975.72000003"/>
    <n v="226398609.94"/>
    <n v="-46888.959999999999"/>
    <n v="0"/>
    <n v="298974.63"/>
    <n v="0"/>
    <x v="12"/>
  </r>
  <r>
    <n v="-1"/>
    <n v="1"/>
    <s v="0001 -Florida Power &amp; Light Company"/>
    <n v="0"/>
    <n v="3"/>
    <x v="12"/>
    <n v="1989"/>
    <n v="25"/>
    <n v="2014"/>
    <s v="V1989A"/>
    <n v="-1"/>
    <s v="Total Tax Classes"/>
    <s v="Total Tax Classes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12"/>
  </r>
  <r>
    <n v="-1"/>
    <n v="1"/>
    <s v="0001 -Florida Power &amp; Light Company"/>
    <n v="0"/>
    <n v="3"/>
    <x v="12"/>
    <n v="1990"/>
    <n v="28"/>
    <n v="2014"/>
    <s v="V1990"/>
    <n v="-1"/>
    <s v="Total Tax Classes"/>
    <s v="Total Tax Classes"/>
    <n v="340177965.25999999"/>
    <n v="0"/>
    <n v="0"/>
    <n v="74670142.140000001"/>
    <n v="7838115.04"/>
    <n v="279715171.38999999"/>
    <n v="-6252634.21"/>
    <n v="852596.54"/>
    <n v="343976992.62"/>
    <n v="284284984.00999999"/>
    <n v="321871.61"/>
    <n v="0"/>
    <n v="852596.54"/>
    <n v="0"/>
    <x v="12"/>
  </r>
  <r>
    <n v="-1"/>
    <n v="1"/>
    <s v="0001 -Florida Power &amp; Light Company"/>
    <n v="0"/>
    <n v="3"/>
    <x v="12"/>
    <n v="1990"/>
    <n v="27"/>
    <n v="2014"/>
    <s v="V1990A"/>
    <n v="-1"/>
    <s v="Total Tax Classes"/>
    <s v="Total Tax Classes"/>
    <n v="1959769.78"/>
    <n v="0"/>
    <n v="0"/>
    <n v="1959769.78"/>
    <n v="0"/>
    <n v="1990320.56"/>
    <n v="-30550.78"/>
    <n v="25327.29"/>
    <n v="1990320.56"/>
    <n v="1959769.78"/>
    <n v="25327.29"/>
    <n v="0"/>
    <n v="25327.29"/>
    <n v="0"/>
    <x v="12"/>
  </r>
  <r>
    <n v="-1"/>
    <n v="1"/>
    <s v="0001 -Florida Power &amp; Light Company"/>
    <n v="0"/>
    <n v="3"/>
    <x v="12"/>
    <n v="1991"/>
    <n v="29"/>
    <n v="2014"/>
    <s v="V1991"/>
    <n v="-1"/>
    <s v="Total Tax Classes"/>
    <s v="Total Tax Classes"/>
    <n v="661960146.86000001"/>
    <n v="0"/>
    <n v="0"/>
    <n v="112281066.84999999"/>
    <n v="11908756.869999999"/>
    <n v="576444197.99000001"/>
    <n v="-6860798.7999999998"/>
    <n v="669745.46"/>
    <n v="667219417.86000001"/>
    <n v="584374039.01999998"/>
    <n v="-610609.68999999994"/>
    <n v="0"/>
    <n v="669745.46"/>
    <n v="0"/>
    <x v="12"/>
  </r>
  <r>
    <n v="-1"/>
    <n v="1"/>
    <s v="0001 -Florida Power &amp; Light Company"/>
    <n v="0"/>
    <n v="3"/>
    <x v="12"/>
    <n v="1992"/>
    <n v="30"/>
    <n v="2014"/>
    <s v="V1992"/>
    <n v="-1"/>
    <s v="Total Tax Classes"/>
    <s v="Total Tax Classes"/>
    <n v="324466367.86000001"/>
    <n v="0"/>
    <n v="0"/>
    <n v="78554274.219999999"/>
    <n v="9060804.5199999996"/>
    <n v="244045096.02000001"/>
    <n v="-32557236.780000001"/>
    <n v="7282695.5999999996"/>
    <n v="328512470.61000001"/>
    <n v="250082668.34"/>
    <n v="6259825.04"/>
    <n v="0"/>
    <n v="7282695.5999999996"/>
    <n v="0"/>
    <x v="12"/>
  </r>
  <r>
    <n v="-1"/>
    <n v="1"/>
    <s v="0001 -Florida Power &amp; Light Company"/>
    <n v="0"/>
    <n v="3"/>
    <x v="12"/>
    <n v="1993"/>
    <n v="31"/>
    <n v="2014"/>
    <s v="V1993"/>
    <n v="-1"/>
    <s v="Total Tax Classes"/>
    <s v="Total Tax Classes"/>
    <n v="1183935126.29"/>
    <n v="0"/>
    <n v="0"/>
    <n v="330456093.33999997"/>
    <n v="34216852.030000001"/>
    <n v="894289931.28999996"/>
    <n v="-10150878.130000001"/>
    <n v="1606582.72"/>
    <n v="1187844606.0799999"/>
    <n v="925426687.94000006"/>
    <n v="777198.31"/>
    <n v="0"/>
    <n v="1606582.72"/>
    <n v="0"/>
    <x v="12"/>
  </r>
  <r>
    <n v="-1"/>
    <n v="1"/>
    <s v="0001 -Florida Power &amp; Light Company"/>
    <n v="0"/>
    <n v="3"/>
    <x v="12"/>
    <n v="1994"/>
    <n v="32"/>
    <n v="2014"/>
    <s v="V1994"/>
    <n v="-1"/>
    <s v="Total Tax Classes"/>
    <s v="Total Tax Classes"/>
    <n v="631846745.79999995"/>
    <n v="0"/>
    <n v="0"/>
    <n v="204809475.28"/>
    <n v="17988296.27"/>
    <n v="460253243.91000003"/>
    <n v="-17641046.280000001"/>
    <n v="2110250.0099999998"/>
    <n v="636530566.97000003"/>
    <n v="474550184.88999999"/>
    <n v="1117784.17"/>
    <n v="0"/>
    <n v="2110250.0099999998"/>
    <n v="0"/>
    <x v="12"/>
  </r>
  <r>
    <n v="-1"/>
    <n v="1"/>
    <s v="0001 -Florida Power &amp; Light Company"/>
    <n v="0"/>
    <n v="3"/>
    <x v="12"/>
    <n v="1995"/>
    <n v="33"/>
    <n v="2014"/>
    <s v="V1995"/>
    <n v="-1"/>
    <s v="Total Tax Classes"/>
    <s v="Total Tax Classes"/>
    <n v="385354754.50999999"/>
    <n v="0"/>
    <n v="0"/>
    <n v="127584862.73999999"/>
    <n v="10577009.84"/>
    <n v="279972187.48000002"/>
    <n v="-5526109.4299999997"/>
    <n v="638189.59"/>
    <n v="388757151.87"/>
    <n v="288260062.80000001"/>
    <n v="-475073.26"/>
    <n v="0"/>
    <n v="638189.59"/>
    <n v="0"/>
    <x v="12"/>
  </r>
  <r>
    <n v="-1"/>
    <n v="1"/>
    <s v="0001 -Florida Power &amp; Light Company"/>
    <n v="0"/>
    <n v="3"/>
    <x v="12"/>
    <n v="1996"/>
    <n v="34"/>
    <n v="2014"/>
    <s v="V1996"/>
    <n v="-1"/>
    <s v="Total Tax Classes"/>
    <s v="Total Tax Classes"/>
    <n v="327177327.39999998"/>
    <n v="0"/>
    <n v="0"/>
    <n v="128047054.78"/>
    <n v="9404831.4199999999"/>
    <n v="214233435.40000001"/>
    <n v="-3634195.75"/>
    <n v="427269.53"/>
    <n v="329915007.88"/>
    <n v="221819414.47999999"/>
    <n v="-491558.56"/>
    <n v="0"/>
    <n v="427269.53"/>
    <n v="0"/>
    <x v="12"/>
  </r>
  <r>
    <n v="-1"/>
    <n v="1"/>
    <s v="0001 -Florida Power &amp; Light Company"/>
    <n v="0"/>
    <n v="3"/>
    <x v="12"/>
    <n v="1997"/>
    <n v="35"/>
    <n v="2014"/>
    <s v="V1997"/>
    <n v="-1"/>
    <s v="Total Tax Classes"/>
    <s v="Total Tax Classes"/>
    <n v="299120225.06999999"/>
    <n v="0"/>
    <n v="0"/>
    <n v="75704300.340000004"/>
    <n v="11339208.880000001"/>
    <n v="257022656.61000001"/>
    <n v="-4563577.88"/>
    <n v="201051.89"/>
    <n v="301659320.76999998"/>
    <n v="266182103.38"/>
    <n v="-158281.70000000001"/>
    <n v="0"/>
    <n v="201051.89"/>
    <n v="0"/>
    <x v="12"/>
  </r>
  <r>
    <n v="-1"/>
    <n v="1"/>
    <s v="0001 -Florida Power &amp; Light Company"/>
    <n v="0"/>
    <n v="3"/>
    <x v="12"/>
    <n v="1998"/>
    <n v="59"/>
    <n v="2014"/>
    <s v="V1998"/>
    <n v="-1"/>
    <s v="Total Tax Classes"/>
    <s v="Total Tax Classes"/>
    <n v="313462410.97000003"/>
    <n v="0"/>
    <n v="0"/>
    <n v="144146058.77000001"/>
    <n v="8797650.5"/>
    <n v="201031663.15000001"/>
    <n v="-3873329.88"/>
    <n v="299454.93"/>
    <n v="316435631.11000001"/>
    <n v="208039606.81"/>
    <n v="-884058.34"/>
    <n v="0"/>
    <n v="299454.93"/>
    <n v="0"/>
    <x v="12"/>
  </r>
  <r>
    <n v="-1"/>
    <n v="1"/>
    <s v="0001 -Florida Power &amp; Light Company"/>
    <n v="0"/>
    <n v="3"/>
    <x v="12"/>
    <n v="1999"/>
    <n v="608"/>
    <n v="2014"/>
    <s v="COR Pre 2000"/>
    <n v="-1"/>
    <s v="Total Tax Classes"/>
    <s v="Total Tax Classes"/>
    <n v="0.21"/>
    <n v="0"/>
    <n v="0"/>
    <n v="0.21"/>
    <n v="0"/>
    <n v="0"/>
    <n v="0"/>
    <n v="0"/>
    <n v="0.21"/>
    <n v="0"/>
    <n v="0"/>
    <n v="51104053.560000002"/>
    <n v="0"/>
    <n v="0"/>
    <x v="12"/>
  </r>
  <r>
    <n v="-1"/>
    <n v="1"/>
    <s v="0001 -Florida Power &amp; Light Company"/>
    <n v="0"/>
    <n v="3"/>
    <x v="12"/>
    <n v="1999"/>
    <n v="60"/>
    <n v="2014"/>
    <s v="V1999"/>
    <n v="-1"/>
    <s v="Total Tax Classes"/>
    <s v="Total Tax Classes"/>
    <n v="324873138.68000001"/>
    <n v="0"/>
    <n v="0"/>
    <n v="103803428.77"/>
    <n v="11119315.220000001"/>
    <n v="260409029.28"/>
    <n v="-11136502.710000001"/>
    <n v="1625414.72"/>
    <n v="329230495.70999998"/>
    <n v="268178746.93000001"/>
    <n v="617655.26"/>
    <n v="0"/>
    <n v="1625414.72"/>
    <n v="0"/>
    <x v="12"/>
  </r>
  <r>
    <n v="-1"/>
    <n v="1"/>
    <s v="0001 -Florida Power &amp; Light Company"/>
    <n v="0"/>
    <n v="3"/>
    <x v="12"/>
    <n v="2000"/>
    <n v="61"/>
    <n v="2014"/>
    <s v="V2000"/>
    <n v="-1"/>
    <s v="Total Tax Classes"/>
    <s v="Total Tax Classes"/>
    <n v="459264168.31"/>
    <n v="0"/>
    <n v="0"/>
    <n v="127031182.58"/>
    <n v="16533796.619999999"/>
    <n v="386270435.36000001"/>
    <n v="-7129191.4100000001"/>
    <n v="1020666.31"/>
    <n v="465243356.50999999"/>
    <n v="397466496.76999998"/>
    <n v="379213.33"/>
    <n v="0"/>
    <n v="1020666.31"/>
    <n v="0"/>
    <x v="12"/>
  </r>
  <r>
    <n v="-1"/>
    <n v="1"/>
    <s v="0001 -Florida Power &amp; Light Company"/>
    <n v="0"/>
    <n v="3"/>
    <x v="12"/>
    <n v="2001"/>
    <n v="62"/>
    <n v="2014"/>
    <s v="V2001"/>
    <n v="-1"/>
    <s v="Total Tax Classes"/>
    <s v="Total Tax Classes"/>
    <n v="572324507.88999999"/>
    <n v="0"/>
    <n v="0"/>
    <n v="206164646.49000001"/>
    <n v="24319374.68"/>
    <n v="442954156.56"/>
    <n v="-5979816.9900000002"/>
    <n v="686232.22"/>
    <n v="577669290.45000005"/>
    <n v="463321843.10000002"/>
    <n v="-706862.25"/>
    <n v="0"/>
    <n v="686232.22"/>
    <n v="0"/>
    <x v="12"/>
  </r>
  <r>
    <n v="-1"/>
    <n v="1"/>
    <s v="0001 -Florida Power &amp; Light Company"/>
    <n v="0"/>
    <n v="3"/>
    <x v="12"/>
    <n v="2001"/>
    <n v="69"/>
    <n v="2014"/>
    <s v="V2001 Bonus"/>
    <n v="-1"/>
    <s v="Total Tax Classes"/>
    <s v="Total Tax Classes"/>
    <n v="51133859.299999997"/>
    <n v="0"/>
    <n v="0"/>
    <n v="22305817.350000001"/>
    <n v="1880820.92"/>
    <n v="38453972.57"/>
    <n v="-665121.18000000005"/>
    <n v="33787.65"/>
    <n v="51625225.469999999"/>
    <n v="39989321.579999998"/>
    <n v="-112106.62"/>
    <n v="0"/>
    <n v="33787.65"/>
    <n v="0"/>
    <x v="12"/>
  </r>
  <r>
    <n v="-1"/>
    <n v="1"/>
    <s v="0001 -Florida Power &amp; Light Company"/>
    <n v="0"/>
    <n v="3"/>
    <x v="12"/>
    <n v="2002"/>
    <n v="63"/>
    <n v="2014"/>
    <s v="V2002"/>
    <n v="-1"/>
    <s v="Total Tax Classes"/>
    <s v="Total Tax Classes"/>
    <n v="81761072.620000005"/>
    <n v="0"/>
    <n v="0"/>
    <n v="81779040.859999999"/>
    <n v="1823553.61"/>
    <n v="38806389.579999998"/>
    <n v="-108739.87"/>
    <n v="15422.28"/>
    <n v="81869812.489999995"/>
    <n v="40597399.68"/>
    <n v="-60774.1"/>
    <n v="0"/>
    <n v="15422.28"/>
    <n v="0"/>
    <x v="12"/>
  </r>
  <r>
    <n v="-1"/>
    <n v="1"/>
    <s v="0001 -Florida Power &amp; Light Company"/>
    <n v="0"/>
    <n v="3"/>
    <x v="12"/>
    <n v="2002"/>
    <n v="68"/>
    <n v="2014"/>
    <s v="V2002 Bonus"/>
    <n v="-1"/>
    <s v="Total Tax Classes"/>
    <s v="Total Tax Classes"/>
    <n v="25237740.739999998"/>
    <n v="0"/>
    <n v="0"/>
    <n v="25237740.739999998"/>
    <n v="1136954.82"/>
    <n v="15796072.890000001"/>
    <n v="0"/>
    <n v="0"/>
    <n v="25237740.739999998"/>
    <n v="16933027.710000001"/>
    <n v="0"/>
    <n v="0"/>
    <n v="0"/>
    <n v="0"/>
    <x v="12"/>
  </r>
  <r>
    <n v="-1"/>
    <n v="1"/>
    <s v="0001 -Florida Power &amp; Light Company"/>
    <n v="0"/>
    <n v="3"/>
    <x v="12"/>
    <n v="2002"/>
    <n v="80"/>
    <n v="2014"/>
    <s v="V2002 Bonus Q1"/>
    <n v="-1"/>
    <s v="Total Tax Classes"/>
    <s v="Total Tax Classes"/>
    <n v="96481473.349999994"/>
    <n v="0"/>
    <n v="0"/>
    <n v="96952563.689999998"/>
    <n v="4119347"/>
    <n v="66152724.479999997"/>
    <n v="-1138007.6000000001"/>
    <n v="79110.42"/>
    <n v="97423654.049999997"/>
    <n v="69639419.879999995"/>
    <n v="-230418.69"/>
    <n v="0"/>
    <n v="79110.42"/>
    <n v="0"/>
    <x v="12"/>
  </r>
  <r>
    <n v="-1"/>
    <n v="1"/>
    <s v="0001 -Florida Power &amp; Light Company"/>
    <n v="0"/>
    <n v="3"/>
    <x v="12"/>
    <n v="2002"/>
    <n v="81"/>
    <n v="2014"/>
    <s v="V2002 Bonus Q2"/>
    <n v="-1"/>
    <s v="Total Tax Classes"/>
    <s v="Total Tax Classes"/>
    <n v="126515162.59"/>
    <n v="0"/>
    <n v="0"/>
    <n v="127158575.44"/>
    <n v="5366814.26"/>
    <n v="85569629.890000001"/>
    <n v="-1669858.29"/>
    <n v="118866.96"/>
    <n v="127801988.31999999"/>
    <n v="90044852.150000006"/>
    <n v="-276366.78999999998"/>
    <n v="0"/>
    <n v="118866.96"/>
    <n v="0"/>
    <x v="12"/>
  </r>
  <r>
    <n v="-1"/>
    <n v="1"/>
    <s v="0001 -Florida Power &amp; Light Company"/>
    <n v="0"/>
    <n v="3"/>
    <x v="12"/>
    <n v="2002"/>
    <n v="82"/>
    <n v="2014"/>
    <s v="V2002 Bonus Q3"/>
    <n v="-1"/>
    <s v="Total Tax Classes"/>
    <s v="Total Tax Classes"/>
    <n v="114724032.27"/>
    <n v="0"/>
    <n v="0"/>
    <n v="115226926.38"/>
    <n v="4559221.32"/>
    <n v="78224735.650000006"/>
    <n v="-1380984.66"/>
    <n v="104929.65"/>
    <n v="115729820.48"/>
    <n v="82110760.780000001"/>
    <n v="-227662.37"/>
    <n v="0"/>
    <n v="104929.65"/>
    <n v="0"/>
    <x v="12"/>
  </r>
  <r>
    <n v="-1"/>
    <n v="1"/>
    <s v="0001 -Florida Power &amp; Light Company"/>
    <n v="0"/>
    <n v="3"/>
    <x v="12"/>
    <n v="2002"/>
    <n v="83"/>
    <n v="2014"/>
    <s v="V2002 Bonus Q4"/>
    <n v="-1"/>
    <s v="Total Tax Classes"/>
    <s v="Total Tax Classes"/>
    <n v="164437902.22"/>
    <n v="0"/>
    <n v="0"/>
    <n v="165150163.80000001"/>
    <n v="6177612.4000000004"/>
    <n v="113927958.48999999"/>
    <n v="-1891890.52"/>
    <n v="139067.06"/>
    <n v="165862425.38"/>
    <n v="119187231.39"/>
    <n v="-367116.62"/>
    <n v="0"/>
    <n v="139067.06"/>
    <n v="0"/>
    <x v="12"/>
  </r>
  <r>
    <n v="-1"/>
    <n v="1"/>
    <s v="0001 -Florida Power &amp; Light Company"/>
    <n v="0"/>
    <n v="3"/>
    <x v="12"/>
    <n v="2002"/>
    <n v="76"/>
    <n v="2014"/>
    <s v="V2002 Q1"/>
    <n v="-1"/>
    <s v="Total Tax Classes"/>
    <s v="Total Tax Classes"/>
    <n v="42605701.539999999"/>
    <n v="0"/>
    <n v="0"/>
    <n v="42839295.310000002"/>
    <n v="1709020.07"/>
    <n v="28718358.030000001"/>
    <n v="-689110.99"/>
    <n v="160736.85"/>
    <n v="43072889.119999997"/>
    <n v="30115202.34"/>
    <n v="5725.03"/>
    <n v="0"/>
    <n v="160736.85"/>
    <n v="0"/>
    <x v="12"/>
  </r>
  <r>
    <n v="-1"/>
    <n v="1"/>
    <s v="0001 -Florida Power &amp; Light Company"/>
    <n v="0"/>
    <n v="3"/>
    <x v="12"/>
    <n v="2002"/>
    <n v="77"/>
    <n v="2014"/>
    <s v="V2002 Q2"/>
    <n v="-1"/>
    <s v="Total Tax Classes"/>
    <s v="Total Tax Classes"/>
    <n v="413194950.79000002"/>
    <n v="0"/>
    <n v="0"/>
    <n v="413269529.19999999"/>
    <n v="18336432.739999998"/>
    <n v="261963644.71000001"/>
    <n v="-8253352.0800000001"/>
    <n v="35454.76"/>
    <n v="413344107.63"/>
    <n v="280200557.94999999"/>
    <n v="-14182.57"/>
    <n v="0"/>
    <n v="35454.76"/>
    <n v="0"/>
    <x v="12"/>
  </r>
  <r>
    <n v="-1"/>
    <n v="1"/>
    <s v="0001 -Florida Power &amp; Light Company"/>
    <n v="0"/>
    <n v="3"/>
    <x v="12"/>
    <n v="2002"/>
    <n v="78"/>
    <n v="2014"/>
    <s v="V2002 Q3"/>
    <n v="-1"/>
    <s v="Total Tax Classes"/>
    <s v="Total Tax Classes"/>
    <n v="8619820.7799999993"/>
    <n v="0"/>
    <n v="0"/>
    <n v="8654359.5600000005"/>
    <n v="16636.27"/>
    <n v="8250071.4199999999"/>
    <n v="-72723.69"/>
    <n v="18275.759999999998"/>
    <n v="8688898.3300000001"/>
    <n v="8223221.5800000001"/>
    <n v="-7315.68"/>
    <n v="0"/>
    <n v="18275.759999999998"/>
    <n v="0"/>
    <x v="12"/>
  </r>
  <r>
    <n v="-1"/>
    <n v="1"/>
    <s v="0001 -Florida Power &amp; Light Company"/>
    <n v="0"/>
    <n v="3"/>
    <x v="12"/>
    <n v="2002"/>
    <n v="79"/>
    <n v="2014"/>
    <s v="V2002 Q4"/>
    <n v="-1"/>
    <s v="Total Tax Classes"/>
    <s v="Total Tax Classes"/>
    <n v="18031648.550000001"/>
    <n v="0"/>
    <n v="0"/>
    <n v="18138337.23"/>
    <n v="876325.5"/>
    <n v="12408366.49"/>
    <n v="-280400.27"/>
    <n v="63455.77"/>
    <n v="18245025.91"/>
    <n v="13149041.09"/>
    <n v="-14270.7"/>
    <n v="0"/>
    <n v="63455.77"/>
    <n v="0"/>
    <x v="12"/>
  </r>
  <r>
    <n v="-1"/>
    <n v="1"/>
    <s v="0001 -Florida Power &amp; Light Company"/>
    <n v="0"/>
    <n v="3"/>
    <x v="12"/>
    <n v="2003"/>
    <n v="64"/>
    <n v="2014"/>
    <s v="V2003"/>
    <n v="-1"/>
    <s v="Total Tax Classes"/>
    <s v="Total Tax Classes"/>
    <n v="269606839.99000001"/>
    <n v="0"/>
    <n v="0"/>
    <n v="132588321.19"/>
    <n v="11306680.369999999"/>
    <n v="154299762.34"/>
    <n v="-7334589.3099999996"/>
    <n v="394497.11"/>
    <n v="269958345.76999998"/>
    <n v="165419999.61000001"/>
    <n v="229434.41"/>
    <n v="0"/>
    <n v="394497.11"/>
    <n v="0"/>
    <x v="12"/>
  </r>
  <r>
    <n v="-1"/>
    <n v="1"/>
    <s v="0001 -Florida Power &amp; Light Company"/>
    <n v="0"/>
    <n v="3"/>
    <x v="12"/>
    <n v="2003"/>
    <n v="70"/>
    <n v="2014"/>
    <s v="V2003 Bonus-30%"/>
    <n v="-1"/>
    <s v="Total Tax Classes"/>
    <s v="Total Tax Classes"/>
    <n v="485394144.06"/>
    <n v="0"/>
    <n v="0"/>
    <n v="227201670.41999999"/>
    <n v="20837024.530000001"/>
    <n v="296620171.23000002"/>
    <n v="-9568589.2799999993"/>
    <n v="1667613.91"/>
    <n v="488839505.88"/>
    <n v="315338190.16000003"/>
    <n v="341257.7"/>
    <n v="0"/>
    <n v="1667613.91"/>
    <n v="0"/>
    <x v="12"/>
  </r>
  <r>
    <n v="-1"/>
    <n v="1"/>
    <s v="0001 -Florida Power &amp; Light Company"/>
    <n v="0"/>
    <n v="3"/>
    <x v="12"/>
    <n v="2003"/>
    <n v="84"/>
    <n v="2014"/>
    <s v="V2003 Bonus-50%"/>
    <n v="-1"/>
    <s v="Total Tax Classes"/>
    <s v="Total Tax Classes"/>
    <n v="261950332.77000001"/>
    <n v="0"/>
    <n v="0"/>
    <n v="111989034.06"/>
    <n v="11369035.82"/>
    <n v="163869587.75"/>
    <n v="-4755285.8499999996"/>
    <n v="690966.04"/>
    <n v="263593624.90000001"/>
    <n v="174163478.75"/>
    <n v="122818.72"/>
    <n v="0"/>
    <n v="690966.04"/>
    <n v="0"/>
    <x v="12"/>
  </r>
  <r>
    <n v="-1"/>
    <n v="1"/>
    <s v="0001 -Florida Power &amp; Light Company"/>
    <n v="0"/>
    <n v="3"/>
    <x v="12"/>
    <n v="2004"/>
    <n v="65"/>
    <n v="2014"/>
    <s v="V2004"/>
    <n v="-1"/>
    <s v="Total Tax Classes"/>
    <s v="Total Tax Classes"/>
    <n v="-159975747.56"/>
    <n v="0"/>
    <n v="0"/>
    <n v="-159966432.96000001"/>
    <n v="-7686056.5300000003"/>
    <n v="-90872216.150000006"/>
    <n v="0"/>
    <n v="0"/>
    <n v="-159975747.56"/>
    <n v="-98558272.680000007"/>
    <n v="0"/>
    <n v="0"/>
    <n v="0"/>
    <n v="0"/>
    <x v="12"/>
  </r>
  <r>
    <n v="-1"/>
    <n v="1"/>
    <s v="0001 -Florida Power &amp; Light Company"/>
    <n v="0"/>
    <n v="3"/>
    <x v="12"/>
    <n v="2004"/>
    <n v="71"/>
    <n v="2014"/>
    <s v="V2004 Bonus-30%"/>
    <n v="-1"/>
    <s v="Total Tax Classes"/>
    <s v="Total Tax Classes"/>
    <n v="4097512.63"/>
    <n v="0"/>
    <n v="0"/>
    <n v="4097512.63"/>
    <n v="199300.05"/>
    <n v="2341385.61"/>
    <n v="0"/>
    <n v="0"/>
    <n v="4097512.63"/>
    <n v="2540685.66"/>
    <n v="0"/>
    <n v="0"/>
    <n v="0"/>
    <n v="0"/>
    <x v="12"/>
  </r>
  <r>
    <n v="-1"/>
    <n v="1"/>
    <s v="0001 -Florida Power &amp; Light Company"/>
    <n v="0"/>
    <n v="3"/>
    <x v="12"/>
    <n v="2004"/>
    <n v="85"/>
    <n v="2014"/>
    <s v="V2004 Bonus-50%"/>
    <n v="-1"/>
    <s v="Total Tax Classes"/>
    <s v="Total Tax Classes"/>
    <n v="308430578.98000002"/>
    <n v="0"/>
    <n v="0"/>
    <n v="308430578.98000002"/>
    <n v="1594400.39"/>
    <n v="294381562.89999998"/>
    <n v="0"/>
    <n v="0"/>
    <n v="308430578.98000002"/>
    <n v="295975963.29000002"/>
    <n v="0"/>
    <n v="0"/>
    <n v="0"/>
    <n v="0"/>
    <x v="12"/>
  </r>
  <r>
    <n v="-1"/>
    <n v="1"/>
    <s v="0001 -Florida Power &amp; Light Company"/>
    <n v="0"/>
    <n v="3"/>
    <x v="12"/>
    <n v="2004"/>
    <n v="92"/>
    <n v="2014"/>
    <s v="V2004 Q1"/>
    <n v="-1"/>
    <s v="Total Tax Classes"/>
    <s v="Total Tax Classes"/>
    <n v="10805045.640000001"/>
    <n v="0"/>
    <n v="0"/>
    <n v="10852686.6"/>
    <n v="664490.72"/>
    <n v="7031147.0499999998"/>
    <n v="-56602.67"/>
    <n v="85490.32"/>
    <n v="10900327.550000001"/>
    <n v="7642093.71"/>
    <n v="43752.47"/>
    <n v="0"/>
    <n v="85490.32"/>
    <n v="0"/>
    <x v="12"/>
  </r>
  <r>
    <n v="-1"/>
    <n v="1"/>
    <s v="0001 -Florida Power &amp; Light Company"/>
    <n v="0"/>
    <n v="3"/>
    <x v="12"/>
    <n v="2004"/>
    <n v="96"/>
    <n v="2014"/>
    <s v="V2004 Q1 - 30% Bonus"/>
    <n v="-1"/>
    <s v="Total Tax Classes"/>
    <s v="Total Tax Classes"/>
    <n v="17937445.800000001"/>
    <n v="0"/>
    <n v="0"/>
    <n v="18037970.539999999"/>
    <n v="714908.41"/>
    <n v="10656694.890000001"/>
    <n v="-246892.93"/>
    <n v="18791.419999999998"/>
    <n v="18138495.27"/>
    <n v="11250741.460000001"/>
    <n v="-61396.2"/>
    <n v="0"/>
    <n v="18791.419999999998"/>
    <n v="0"/>
    <x v="12"/>
  </r>
  <r>
    <n v="-1"/>
    <n v="1"/>
    <s v="0001 -Florida Power &amp; Light Company"/>
    <n v="0"/>
    <n v="3"/>
    <x v="12"/>
    <n v="2004"/>
    <n v="100"/>
    <n v="2014"/>
    <s v="V2004 Q1 - 50% Bonus"/>
    <n v="-1"/>
    <s v="Total Tax Classes"/>
    <s v="Total Tax Classes"/>
    <n v="147139188.22999999"/>
    <n v="0"/>
    <n v="0"/>
    <n v="148165642.21000001"/>
    <n v="5782422.75"/>
    <n v="90737789.480000004"/>
    <n v="-3180005.74"/>
    <n v="419653.24"/>
    <n v="149192096.19"/>
    <n v="94968348.560000002"/>
    <n v="-81391.02"/>
    <n v="0"/>
    <n v="419653.24"/>
    <n v="0"/>
    <x v="12"/>
  </r>
  <r>
    <n v="-1"/>
    <n v="1"/>
    <s v="0001 -Florida Power &amp; Light Company"/>
    <n v="0"/>
    <n v="3"/>
    <x v="12"/>
    <n v="2004"/>
    <n v="93"/>
    <n v="2014"/>
    <s v="V2004 Q2"/>
    <n v="-1"/>
    <s v="Total Tax Classes"/>
    <s v="Total Tax Classes"/>
    <n v="8381289.3899999997"/>
    <n v="0"/>
    <n v="0"/>
    <n v="8437043.4000000004"/>
    <n v="457628.57"/>
    <n v="6055854.2599999998"/>
    <n v="-42037.99"/>
    <n v="79147.360000000001"/>
    <n v="8492797.3900000006"/>
    <n v="6409055.6799999997"/>
    <n v="72066.5"/>
    <n v="0"/>
    <n v="79147.360000000001"/>
    <n v="0"/>
    <x v="12"/>
  </r>
  <r>
    <n v="-1"/>
    <n v="1"/>
    <s v="0001 -Florida Power &amp; Light Company"/>
    <n v="0"/>
    <n v="3"/>
    <x v="12"/>
    <n v="2004"/>
    <n v="97"/>
    <n v="2014"/>
    <s v="V2004 Q2 - 30% Bonus"/>
    <n v="-1"/>
    <s v="Total Tax Classes"/>
    <s v="Total Tax Classes"/>
    <n v="15424198.630000001"/>
    <n v="0"/>
    <n v="0"/>
    <n v="15485371.57"/>
    <n v="774494.33"/>
    <n v="8866313.9600000009"/>
    <n v="-153883.99"/>
    <n v="16570.060000000001"/>
    <n v="15546544.51"/>
    <n v="9570735.2200000007"/>
    <n v="-35702.75"/>
    <n v="0"/>
    <n v="16570.060000000001"/>
    <n v="0"/>
    <x v="12"/>
  </r>
  <r>
    <n v="-1"/>
    <n v="1"/>
    <s v="0001 -Florida Power &amp; Light Company"/>
    <n v="0"/>
    <n v="3"/>
    <x v="12"/>
    <n v="2004"/>
    <n v="101"/>
    <n v="2014"/>
    <s v="V2004 Q2 - 50% Bonus"/>
    <n v="-1"/>
    <s v="Total Tax Classes"/>
    <s v="Total Tax Classes"/>
    <n v="136109037.94999999"/>
    <n v="0"/>
    <n v="0"/>
    <n v="137231698.03"/>
    <n v="5921808.3600000003"/>
    <n v="78093391.239999995"/>
    <n v="-3650817.76"/>
    <n v="336326.38"/>
    <n v="138354358.13999999"/>
    <n v="82443683.980000004"/>
    <n v="-337478.2"/>
    <n v="0"/>
    <n v="336326.38"/>
    <n v="0"/>
    <x v="12"/>
  </r>
  <r>
    <n v="-1"/>
    <n v="1"/>
    <s v="0001 -Florida Power &amp; Light Company"/>
    <n v="0"/>
    <n v="3"/>
    <x v="12"/>
    <n v="2004"/>
    <n v="94"/>
    <n v="2014"/>
    <s v="V2004 Q3"/>
    <n v="-1"/>
    <s v="Total Tax Classes"/>
    <s v="Total Tax Classes"/>
    <n v="2393119.15"/>
    <n v="0"/>
    <n v="0"/>
    <n v="2386033.23"/>
    <n v="217710.56"/>
    <n v="2280217.0699999998"/>
    <n v="121294.19"/>
    <n v="11988.46"/>
    <n v="2378947.3199999998"/>
    <n v="2508313.4300000002"/>
    <n v="15774.49"/>
    <n v="0"/>
    <n v="11988.46"/>
    <n v="0"/>
    <x v="12"/>
  </r>
  <r>
    <n v="-1"/>
    <n v="1"/>
    <s v="0001 -Florida Power &amp; Light Company"/>
    <n v="0"/>
    <n v="3"/>
    <x v="12"/>
    <n v="2004"/>
    <n v="98"/>
    <n v="2014"/>
    <s v="V2004 Q3 - 30% Bonus"/>
    <n v="-1"/>
    <s v="Total Tax Classes"/>
    <s v="Total Tax Classes"/>
    <n v="1873284.53"/>
    <n v="0"/>
    <n v="0"/>
    <n v="1921038.51"/>
    <n v="45039.24"/>
    <n v="1503228.24"/>
    <n v="-100821.66"/>
    <n v="8652.7099999999991"/>
    <n v="1968792.5"/>
    <n v="1457209.85"/>
    <n v="4202.37"/>
    <n v="0"/>
    <n v="8652.7099999999991"/>
    <n v="0"/>
    <x v="12"/>
  </r>
  <r>
    <n v="-1"/>
    <n v="1"/>
    <s v="0001 -Florida Power &amp; Light Company"/>
    <n v="0"/>
    <n v="3"/>
    <x v="12"/>
    <n v="2004"/>
    <n v="102"/>
    <n v="2014"/>
    <s v="V2004 Q3 - 50% Bonus"/>
    <n v="-1"/>
    <s v="Total Tax Classes"/>
    <s v="Total Tax Classes"/>
    <n v="112661145.23999999"/>
    <n v="0"/>
    <n v="0"/>
    <n v="113195192.91"/>
    <n v="4642232.2"/>
    <n v="64410428.189999998"/>
    <n v="-1731156"/>
    <n v="234543.52"/>
    <n v="113729240.56999999"/>
    <n v="68391828.200000003"/>
    <n v="-172719.6"/>
    <n v="0"/>
    <n v="234543.52"/>
    <n v="0"/>
    <x v="12"/>
  </r>
  <r>
    <n v="-1"/>
    <n v="1"/>
    <s v="0001 -Florida Power &amp; Light Company"/>
    <n v="0"/>
    <n v="3"/>
    <x v="12"/>
    <n v="2004"/>
    <n v="95"/>
    <n v="2014"/>
    <s v="V2004 Q4"/>
    <n v="-1"/>
    <s v="Total Tax Classes"/>
    <s v="Total Tax Classes"/>
    <n v="-36381807.359999999"/>
    <n v="0"/>
    <n v="0"/>
    <n v="-36343607.299999997"/>
    <n v="-1610697.36"/>
    <n v="-16009115.34"/>
    <n v="-107020.49"/>
    <n v="31306.92"/>
    <n v="-36305407.270000003"/>
    <n v="-17700775.420000002"/>
    <n v="35869.54"/>
    <n v="0"/>
    <n v="31306.92"/>
    <n v="0"/>
    <x v="12"/>
  </r>
  <r>
    <n v="-1"/>
    <n v="1"/>
    <s v="0001 -Florida Power &amp; Light Company"/>
    <n v="0"/>
    <n v="3"/>
    <x v="12"/>
    <n v="2004"/>
    <n v="99"/>
    <n v="2014"/>
    <s v="V2004 Q4 - 30% Bonus"/>
    <n v="-1"/>
    <s v="Total Tax Classes"/>
    <s v="Total Tax Classes"/>
    <n v="28582650.789999999"/>
    <n v="0"/>
    <n v="0"/>
    <n v="28639743.210000001"/>
    <n v="1545324.17"/>
    <n v="18093583.390000001"/>
    <n v="-130877.61"/>
    <n v="32454.91"/>
    <n v="28696835.609999999"/>
    <n v="19570608.809999999"/>
    <n v="-13431.15"/>
    <n v="0"/>
    <n v="32454.91"/>
    <n v="0"/>
    <x v="12"/>
  </r>
  <r>
    <n v="-1"/>
    <n v="1"/>
    <s v="0001 -Florida Power &amp; Light Company"/>
    <n v="0"/>
    <n v="3"/>
    <x v="12"/>
    <n v="2004"/>
    <n v="103"/>
    <n v="2014"/>
    <s v="V2004 Q4 - 50% Bonus"/>
    <n v="-1"/>
    <s v="Total Tax Classes"/>
    <s v="Total Tax Classes"/>
    <n v="282108625.88999999"/>
    <n v="0"/>
    <n v="0"/>
    <n v="283232319.92000002"/>
    <n v="12146758.220000001"/>
    <n v="163515841.87"/>
    <n v="-5833793.3700000001"/>
    <n v="709291.2"/>
    <n v="284356013.94999999"/>
    <n v="174241523.90000001"/>
    <n v="-117020.68"/>
    <n v="0"/>
    <n v="709291.2"/>
    <n v="0"/>
    <x v="12"/>
  </r>
  <r>
    <n v="-1"/>
    <n v="1"/>
    <s v="0001 -Florida Power &amp; Light Company"/>
    <n v="0"/>
    <n v="3"/>
    <x v="12"/>
    <n v="2005"/>
    <n v="66"/>
    <n v="2014"/>
    <s v="V2005"/>
    <n v="-1"/>
    <s v="Total Tax Classes"/>
    <s v="Total Tax Classes"/>
    <n v="1148016175.52"/>
    <n v="0"/>
    <n v="0"/>
    <n v="752279313.72000003"/>
    <n v="34753830.060000002"/>
    <n v="752940702.22000003"/>
    <n v="-12229410.369999999"/>
    <n v="1222041.8899999999"/>
    <n v="1157900335.6300001"/>
    <n v="781884921.19000006"/>
    <n v="-2852507.13"/>
    <n v="0"/>
    <n v="1222041.8899999999"/>
    <n v="0"/>
    <x v="12"/>
  </r>
  <r>
    <n v="-1"/>
    <n v="1"/>
    <s v="0001 -Florida Power &amp; Light Company"/>
    <n v="0"/>
    <n v="3"/>
    <x v="12"/>
    <n v="2005"/>
    <n v="104"/>
    <n v="2014"/>
    <s v="V2005 A"/>
    <n v="-1"/>
    <s v="Total Tax Classes"/>
    <s v="Total Tax Classes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2"/>
  </r>
  <r>
    <n v="-1"/>
    <n v="1"/>
    <s v="0001 -Florida Power &amp; Light Company"/>
    <n v="0"/>
    <n v="3"/>
    <x v="12"/>
    <n v="2005"/>
    <n v="72"/>
    <n v="2014"/>
    <s v="V2005 Bonus-30%"/>
    <n v="-1"/>
    <s v="Total Tax Classes"/>
    <s v="Total Tax Classes"/>
    <n v="668762758.80999994"/>
    <n v="0"/>
    <n v="0"/>
    <n v="352413688.79000002"/>
    <n v="30012980.199999999"/>
    <n v="327246618.85000002"/>
    <n v="-11920542.279999999"/>
    <n v="2453893.7799999998"/>
    <n v="668807792.74000001"/>
    <n v="357235795.98000002"/>
    <n v="2432662.92"/>
    <n v="0"/>
    <n v="2453893.7799999998"/>
    <n v="0"/>
    <x v="12"/>
  </r>
  <r>
    <n v="-1"/>
    <n v="1"/>
    <s v="0001 -Florida Power &amp; Light Company"/>
    <n v="0"/>
    <n v="3"/>
    <x v="12"/>
    <n v="2005"/>
    <n v="86"/>
    <n v="2014"/>
    <s v="V2005 Bonus-50%"/>
    <n v="-1"/>
    <s v="Total Tax Classes"/>
    <s v="Total Tax Classes"/>
    <n v="74731416.719999999"/>
    <n v="0"/>
    <n v="0"/>
    <n v="34183653.399999999"/>
    <n v="4020322.67"/>
    <n v="44785447.969999999"/>
    <n v="-827075.77"/>
    <n v="424238.48"/>
    <n v="75540271.849999994"/>
    <n v="48316359.32"/>
    <n v="104794.68"/>
    <n v="0"/>
    <n v="424238.48"/>
    <n v="0"/>
    <x v="12"/>
  </r>
  <r>
    <n v="-1"/>
    <n v="1"/>
    <s v="0001 -Florida Power &amp; Light Company"/>
    <n v="0"/>
    <n v="3"/>
    <x v="12"/>
    <n v="2006"/>
    <n v="67"/>
    <n v="2014"/>
    <s v="V2006"/>
    <n v="-1"/>
    <s v="Total Tax Classes"/>
    <s v="Total Tax Classes"/>
    <n v="884677273.25999999"/>
    <n v="0"/>
    <n v="0"/>
    <n v="519774133.94999999"/>
    <n v="37848187.969999999"/>
    <n v="475030377.87"/>
    <n v="-12220388.289999999"/>
    <n v="3389117.67"/>
    <n v="892931217.08000004"/>
    <n v="508074018.92000002"/>
    <n v="-60279.27"/>
    <n v="0"/>
    <n v="3389117.67"/>
    <n v="0"/>
    <x v="12"/>
  </r>
  <r>
    <n v="-1"/>
    <n v="1"/>
    <s v="0001 -Florida Power &amp; Light Company"/>
    <n v="0"/>
    <n v="3"/>
    <x v="12"/>
    <n v="2007"/>
    <n v="74"/>
    <n v="2014"/>
    <s v="V2007"/>
    <n v="-1"/>
    <s v="Total Tax Classes"/>
    <s v="Total Tax Classes"/>
    <n v="1461413366.72"/>
    <n v="0"/>
    <n v="0"/>
    <n v="928629777.37"/>
    <n v="67891805.299999997"/>
    <n v="642965800.38"/>
    <n v="-45802588.060000002"/>
    <n v="5067251.59"/>
    <n v="1469355270.23"/>
    <n v="706856754.53999996"/>
    <n v="1126199.1499999999"/>
    <n v="0"/>
    <n v="5067251.59"/>
    <n v="0"/>
    <x v="12"/>
  </r>
  <r>
    <n v="-1"/>
    <n v="1"/>
    <s v="0001 -Florida Power &amp; Light Company"/>
    <n v="0"/>
    <n v="3"/>
    <x v="12"/>
    <n v="2008"/>
    <n v="89"/>
    <n v="2014"/>
    <s v="V2008"/>
    <n v="-1"/>
    <s v="Total Tax Classes"/>
    <s v="Total Tax Classes"/>
    <n v="36969043.890000001"/>
    <n v="0"/>
    <n v="0"/>
    <n v="36969043.890000001"/>
    <n v="1995267.5"/>
    <n v="14563442.689999999"/>
    <n v="0"/>
    <n v="0"/>
    <n v="36969043.890000001"/>
    <n v="16558710.189999999"/>
    <n v="0"/>
    <n v="0"/>
    <n v="0"/>
    <n v="0"/>
    <x v="12"/>
  </r>
  <r>
    <n v="-1"/>
    <n v="1"/>
    <s v="0001 -Florida Power &amp; Light Company"/>
    <n v="0"/>
    <n v="3"/>
    <x v="12"/>
    <n v="2008"/>
    <n v="239"/>
    <n v="2014"/>
    <s v="V2008 Bonus - 50%"/>
    <n v="-1"/>
    <s v="Total Tax Classes"/>
    <s v="Total Tax Classes"/>
    <n v="33995482.609999999"/>
    <n v="0"/>
    <n v="0"/>
    <n v="33995482.609999999"/>
    <n v="2657192.2000000002"/>
    <n v="18461210.309999999"/>
    <n v="0"/>
    <n v="0"/>
    <n v="33995482.609999999"/>
    <n v="21118402.510000002"/>
    <n v="0"/>
    <n v="0"/>
    <n v="0"/>
    <n v="0"/>
    <x v="12"/>
  </r>
  <r>
    <n v="-1"/>
    <n v="1"/>
    <s v="0001 -Florida Power &amp; Light Company"/>
    <n v="0"/>
    <n v="3"/>
    <x v="12"/>
    <n v="2008"/>
    <n v="164"/>
    <n v="2014"/>
    <s v="V2008 Q1"/>
    <n v="-1"/>
    <s v="Total Tax Classes"/>
    <s v="Total Tax Classes"/>
    <n v="316864729.44999999"/>
    <n v="0"/>
    <n v="0"/>
    <n v="317305831.05000001"/>
    <n v="17660543.719999999"/>
    <n v="144946163.11000001"/>
    <n v="-4715175.76"/>
    <n v="972577.41"/>
    <n v="317746932.63"/>
    <n v="162160303.61000001"/>
    <n v="536777.43999999994"/>
    <n v="0"/>
    <n v="972577.41"/>
    <n v="0"/>
    <x v="12"/>
  </r>
  <r>
    <n v="-1"/>
    <n v="1"/>
    <s v="0001 -Florida Power &amp; Light Company"/>
    <n v="0"/>
    <n v="3"/>
    <x v="12"/>
    <n v="2008"/>
    <n v="168"/>
    <n v="2014"/>
    <s v="V2008 Q1 - 50% Bonus"/>
    <n v="-1"/>
    <s v="Total Tax Classes"/>
    <s v="Total Tax Classes"/>
    <n v="26045269.120000001"/>
    <n v="0"/>
    <n v="0"/>
    <n v="26149387.18"/>
    <n v="1432068.06"/>
    <n v="13704052.810000001"/>
    <n v="-679999.85"/>
    <n v="50651.31"/>
    <n v="26253505.25"/>
    <n v="15021840.630000001"/>
    <n v="-43304.58"/>
    <n v="0"/>
    <n v="50651.31"/>
    <n v="0"/>
    <x v="12"/>
  </r>
  <r>
    <n v="-1"/>
    <n v="1"/>
    <s v="0001 -Florida Power &amp; Light Company"/>
    <n v="0"/>
    <n v="3"/>
    <x v="12"/>
    <n v="2008"/>
    <n v="165"/>
    <n v="2014"/>
    <s v="V2008 Q2"/>
    <n v="-1"/>
    <s v="Total Tax Classes"/>
    <s v="Total Tax Classes"/>
    <n v="195831254.16999999"/>
    <n v="0"/>
    <n v="0"/>
    <n v="196498569.65000001"/>
    <n v="10946981.800000001"/>
    <n v="83443343.099999994"/>
    <n v="-9949547.4499999993"/>
    <n v="2137142.91"/>
    <n v="197165885.13"/>
    <n v="93836955.689999998"/>
    <n v="1355881.15"/>
    <n v="0"/>
    <n v="2137142.91"/>
    <n v="0"/>
    <x v="12"/>
  </r>
  <r>
    <n v="-1"/>
    <n v="1"/>
    <s v="0001 -Florida Power &amp; Light Company"/>
    <n v="0"/>
    <n v="3"/>
    <x v="12"/>
    <n v="2008"/>
    <n v="169"/>
    <n v="2014"/>
    <s v="V2008 Q2 - 50% Bonus"/>
    <n v="-1"/>
    <s v="Total Tax Classes"/>
    <s v="Total Tax Classes"/>
    <n v="86916313.849999994"/>
    <n v="0"/>
    <n v="0"/>
    <n v="87252785.849999994"/>
    <n v="4637709.93"/>
    <n v="38196822.289999999"/>
    <n v="-2423994.0299999998"/>
    <n v="266959.71999999997"/>
    <n v="87589257.870000005"/>
    <n v="42522578.539999999"/>
    <n v="-94030.63"/>
    <n v="0"/>
    <n v="266959.71999999997"/>
    <n v="0"/>
    <x v="12"/>
  </r>
  <r>
    <n v="-1"/>
    <n v="1"/>
    <s v="0001 -Florida Power &amp; Light Company"/>
    <n v="0"/>
    <n v="3"/>
    <x v="12"/>
    <n v="2008"/>
    <n v="166"/>
    <n v="2014"/>
    <s v="V2008 Q3"/>
    <n v="-1"/>
    <s v="Total Tax Classes"/>
    <s v="Total Tax Classes"/>
    <n v="125435624.33"/>
    <n v="0"/>
    <n v="0"/>
    <n v="125445213.31999999"/>
    <n v="6964678.4199999999"/>
    <n v="51910755.130000003"/>
    <n v="-2842715.81"/>
    <n v="841858.42"/>
    <n v="125454802.27"/>
    <n v="58857796.219999999"/>
    <n v="840317.81"/>
    <n v="0"/>
    <n v="841858.42"/>
    <n v="0"/>
    <x v="12"/>
  </r>
  <r>
    <n v="-1"/>
    <n v="1"/>
    <s v="0001 -Florida Power &amp; Light Company"/>
    <n v="0"/>
    <n v="3"/>
    <x v="12"/>
    <n v="2008"/>
    <n v="170"/>
    <n v="2014"/>
    <s v="V2008 Q3 - 50% Bonus"/>
    <n v="-1"/>
    <s v="Total Tax Classes"/>
    <s v="Total Tax Classes"/>
    <n v="73322794.120000005"/>
    <n v="0"/>
    <n v="0"/>
    <n v="73303011.950000003"/>
    <n v="4024088.75"/>
    <n v="32226945.800000001"/>
    <n v="-1210504.18"/>
    <n v="216842.69"/>
    <n v="73283229.810000002"/>
    <n v="36259298.990000002"/>
    <n v="248142.55"/>
    <n v="0"/>
    <n v="216842.69"/>
    <n v="0"/>
    <x v="12"/>
  </r>
  <r>
    <n v="-1"/>
    <n v="1"/>
    <s v="0001 -Florida Power &amp; Light Company"/>
    <n v="0"/>
    <n v="3"/>
    <x v="12"/>
    <n v="2008"/>
    <n v="167"/>
    <n v="2014"/>
    <s v="V2008 Q4"/>
    <n v="-1"/>
    <s v="Total Tax Classes"/>
    <s v="Total Tax Classes"/>
    <n v="95752097.090000004"/>
    <n v="0"/>
    <n v="0"/>
    <n v="96320464.829999998"/>
    <n v="5060998.6500000004"/>
    <n v="41393418.719999999"/>
    <n v="2964293.49"/>
    <n v="1035492.46"/>
    <n v="96888832.579999998"/>
    <n v="45991840.630000003"/>
    <n v="361333.73"/>
    <n v="0"/>
    <n v="1035492.46"/>
    <n v="0"/>
    <x v="12"/>
  </r>
  <r>
    <n v="-1"/>
    <n v="1"/>
    <s v="0001 -Florida Power &amp; Light Company"/>
    <n v="0"/>
    <n v="3"/>
    <x v="12"/>
    <n v="2008"/>
    <n v="171"/>
    <n v="2014"/>
    <s v="V2008 Q4 - 50% Bonus"/>
    <n v="-1"/>
    <s v="Total Tax Classes"/>
    <s v="Total Tax Classes"/>
    <n v="96412094.299999997"/>
    <n v="0"/>
    <n v="0"/>
    <n v="96954262.719999999"/>
    <n v="6357993.7800000003"/>
    <n v="47553156"/>
    <n v="-1347715.23"/>
    <n v="471608.79"/>
    <n v="97496431.150000006"/>
    <n v="53512906.549999997"/>
    <n v="-214484.84"/>
    <n v="0"/>
    <n v="471608.79"/>
    <n v="0"/>
    <x v="12"/>
  </r>
  <r>
    <n v="-1"/>
    <n v="1"/>
    <s v="0001 -Florida Power &amp; Light Company"/>
    <n v="0"/>
    <n v="3"/>
    <x v="12"/>
    <n v="2009"/>
    <n v="90"/>
    <n v="2014"/>
    <s v="V2009"/>
    <n v="-1"/>
    <s v="Total Tax Classes"/>
    <s v="Total Tax Classes"/>
    <n v="4826602"/>
    <n v="4826602"/>
    <n v="0"/>
    <n v="4584047"/>
    <n v="460763.4"/>
    <n v="0"/>
    <n v="4826602"/>
    <n v="0"/>
    <n v="0"/>
    <n v="703318.4"/>
    <n v="0"/>
    <n v="0"/>
    <n v="0"/>
    <n v="0"/>
    <x v="12"/>
  </r>
  <r>
    <n v="-1"/>
    <n v="1"/>
    <s v="0001 -Florida Power &amp; Light Company"/>
    <n v="0"/>
    <n v="3"/>
    <x v="12"/>
    <n v="2009"/>
    <n v="185"/>
    <n v="2014"/>
    <s v="V2009 Q1"/>
    <n v="-1"/>
    <s v="Total Tax Classes"/>
    <s v="Total Tax Classes"/>
    <n v="45839368.259999998"/>
    <n v="0"/>
    <n v="0"/>
    <n v="46083477.189999998"/>
    <n v="2466487.54"/>
    <n v="25031870.289999999"/>
    <n v="-5712008.0199999996"/>
    <n v="223614.76"/>
    <n v="46327586.090000004"/>
    <n v="27320567.460000001"/>
    <n v="-86812.71"/>
    <n v="0"/>
    <n v="223614.76"/>
    <n v="0"/>
    <x v="12"/>
  </r>
  <r>
    <n v="-1"/>
    <n v="1"/>
    <s v="0001 -Florida Power &amp; Light Company"/>
    <n v="0"/>
    <n v="3"/>
    <x v="12"/>
    <n v="2009"/>
    <n v="189"/>
    <n v="2014"/>
    <s v="V2009 Q1 - 50% Bonus"/>
    <n v="-1"/>
    <s v="Total Tax Classes"/>
    <s v="Total Tax Classes"/>
    <n v="134947388.88"/>
    <n v="0"/>
    <n v="0"/>
    <n v="135832477.16999999"/>
    <n v="7622756.0300000003"/>
    <n v="53768399.380000003"/>
    <n v="-5748438.71"/>
    <n v="829604.74"/>
    <n v="136717565.47999999"/>
    <n v="60735328.659999996"/>
    <n v="-284745.12"/>
    <n v="0"/>
    <n v="829604.74"/>
    <n v="0"/>
    <x v="12"/>
  </r>
  <r>
    <n v="-1"/>
    <n v="1"/>
    <s v="0001 -Florida Power &amp; Light Company"/>
    <n v="0"/>
    <n v="3"/>
    <x v="12"/>
    <n v="2009"/>
    <n v="186"/>
    <n v="2014"/>
    <s v="V2009 Q2"/>
    <n v="-1"/>
    <s v="Total Tax Classes"/>
    <s v="Total Tax Classes"/>
    <n v="51844918.039999999"/>
    <n v="0"/>
    <n v="0"/>
    <n v="51987160.210000001"/>
    <n v="2997160.63"/>
    <n v="20973785.960000001"/>
    <n v="-2142700.8199999998"/>
    <n v="15852.56"/>
    <n v="52129402.409999996"/>
    <n v="23873035.66"/>
    <n v="-170720.87"/>
    <n v="0"/>
    <n v="15852.56"/>
    <n v="0"/>
    <x v="12"/>
  </r>
  <r>
    <n v="-1"/>
    <n v="1"/>
    <s v="0001 -Florida Power &amp; Light Company"/>
    <n v="0"/>
    <n v="3"/>
    <x v="12"/>
    <n v="2009"/>
    <n v="190"/>
    <n v="2014"/>
    <s v="V2009 Q2 - 50% Bonus"/>
    <n v="-1"/>
    <s v="Total Tax Classes"/>
    <s v="Total Tax Classes"/>
    <n v="175721674.91999999"/>
    <n v="0"/>
    <n v="0"/>
    <n v="232706443.77000001"/>
    <n v="14056645.050000001"/>
    <n v="172848839.97999999"/>
    <n v="-118883950.66"/>
    <n v="447698.4"/>
    <n v="289691212.64999998"/>
    <n v="77436276.269999996"/>
    <n v="-4052630.58"/>
    <n v="0"/>
    <n v="447698.4"/>
    <n v="0"/>
    <x v="12"/>
  </r>
  <r>
    <n v="-1"/>
    <n v="1"/>
    <s v="0001 -Florida Power &amp; Light Company"/>
    <n v="0"/>
    <n v="3"/>
    <x v="12"/>
    <n v="2009"/>
    <n v="187"/>
    <n v="2014"/>
    <s v="V2009 Q3"/>
    <n v="-1"/>
    <s v="Total Tax Classes"/>
    <s v="Total Tax Classes"/>
    <n v="264094545.28999999"/>
    <n v="0"/>
    <n v="0"/>
    <n v="264149749.78999999"/>
    <n v="14897896.73"/>
    <n v="82087266.349999994"/>
    <n v="-11588699.51"/>
    <n v="1531588.04"/>
    <n v="264204954.28999999"/>
    <n v="96940690.560000002"/>
    <n v="1465651.56"/>
    <n v="0"/>
    <n v="1531588.04"/>
    <n v="0"/>
    <x v="12"/>
  </r>
  <r>
    <n v="-1"/>
    <n v="1"/>
    <s v="0001 -Florida Power &amp; Light Company"/>
    <n v="0"/>
    <n v="3"/>
    <x v="12"/>
    <n v="2009"/>
    <n v="191"/>
    <n v="2014"/>
    <s v="V2009 Q3 - 50% Bonus"/>
    <n v="-1"/>
    <s v="Total Tax Classes"/>
    <s v="Total Tax Classes"/>
    <n v="495714176.30000001"/>
    <n v="0"/>
    <n v="0"/>
    <n v="501033649.25"/>
    <n v="28509654.440000001"/>
    <n v="162275661.21000001"/>
    <n v="-27070918.27"/>
    <n v="4037827.02"/>
    <n v="506353122.20999998"/>
    <n v="187172473.13999999"/>
    <n v="-2988276.35"/>
    <n v="0"/>
    <n v="4037827.02"/>
    <n v="0"/>
    <x v="12"/>
  </r>
  <r>
    <n v="-1"/>
    <n v="1"/>
    <s v="0001 -Florida Power &amp; Light Company"/>
    <n v="0"/>
    <n v="3"/>
    <x v="12"/>
    <n v="2009"/>
    <n v="188"/>
    <n v="2014"/>
    <s v="V2009 Q4"/>
    <n v="-1"/>
    <s v="Total Tax Classes"/>
    <s v="Total Tax Classes"/>
    <n v="468630987.75"/>
    <n v="0"/>
    <n v="0"/>
    <n v="480113626.67000002"/>
    <n v="26920663.149999999"/>
    <n v="140762204.58000001"/>
    <n v="-23496748.670000002"/>
    <n v="4479400.33"/>
    <n v="491596265.60000002"/>
    <n v="160716997.03"/>
    <n v="-11520006.83"/>
    <n v="0"/>
    <n v="4479400.33"/>
    <n v="0"/>
    <x v="12"/>
  </r>
  <r>
    <n v="-1"/>
    <n v="1"/>
    <s v="0001 -Florida Power &amp; Light Company"/>
    <n v="0"/>
    <n v="3"/>
    <x v="12"/>
    <n v="2009"/>
    <n v="192"/>
    <n v="2014"/>
    <s v="V2009 Q4 - 50% Bonus"/>
    <n v="-1"/>
    <s v="Total Tax Classes"/>
    <s v="Total Tax Classes"/>
    <n v="379259992.29000002"/>
    <n v="0"/>
    <n v="0"/>
    <n v="405710393.45999998"/>
    <n v="37510906.890000001"/>
    <n v="240006404.05000001"/>
    <n v="-61787868.530000001"/>
    <n v="2463227.71"/>
    <n v="432160794.62"/>
    <n v="232443274.33000001"/>
    <n v="-5363538.0199999996"/>
    <n v="0"/>
    <n v="2463227.71"/>
    <n v="0"/>
    <x v="12"/>
  </r>
  <r>
    <n v="-1"/>
    <n v="1"/>
    <s v="0001 -Florida Power &amp; Light Company"/>
    <n v="0"/>
    <n v="3"/>
    <x v="12"/>
    <n v="2010"/>
    <n v="124"/>
    <n v="2014"/>
    <s v="V2010"/>
    <n v="-1"/>
    <s v="Total Tax Classes"/>
    <s v="Total Tax Classes"/>
    <n v="13008992"/>
    <n v="13008992"/>
    <n v="0"/>
    <n v="12074731"/>
    <n v="866663.28"/>
    <n v="0"/>
    <n v="13008992"/>
    <n v="0"/>
    <n v="0"/>
    <n v="1800924.27"/>
    <n v="0"/>
    <n v="0"/>
    <n v="0"/>
    <n v="0"/>
    <x v="12"/>
  </r>
  <r>
    <n v="-1"/>
    <n v="1"/>
    <s v="0001 -Florida Power &amp; Light Company"/>
    <n v="0"/>
    <n v="3"/>
    <x v="12"/>
    <n v="2010"/>
    <n v="193"/>
    <n v="2014"/>
    <s v="V2010 Q1"/>
    <n v="-1"/>
    <s v="Total Tax Classes"/>
    <s v="Total Tax Classes"/>
    <n v="35173586.009999998"/>
    <n v="0"/>
    <n v="0"/>
    <n v="35184693.57"/>
    <n v="123377.15"/>
    <n v="31880236.059999999"/>
    <n v="-31683.65"/>
    <n v="3849.97"/>
    <n v="35195801.119999997"/>
    <n v="31998615.190000001"/>
    <n v="-13367.11"/>
    <n v="0"/>
    <n v="3849.97"/>
    <n v="0"/>
    <x v="12"/>
  </r>
  <r>
    <n v="-1"/>
    <n v="1"/>
    <s v="0001 -Florida Power &amp; Light Company"/>
    <n v="0"/>
    <n v="3"/>
    <x v="12"/>
    <n v="2010"/>
    <n v="215"/>
    <n v="2014"/>
    <s v="V2010 Q1 - 50% Bonus"/>
    <n v="-1"/>
    <s v="Total Tax Classes"/>
    <s v="Total Tax Classes"/>
    <n v="106147350.44"/>
    <n v="0"/>
    <n v="0"/>
    <n v="107202417.94"/>
    <n v="7231922.21"/>
    <n v="36577119.409999996"/>
    <n v="-2510386.4"/>
    <n v="1305868.43"/>
    <n v="108257485.45999999"/>
    <n v="43047429.439999998"/>
    <n v="-42654.41"/>
    <n v="0"/>
    <n v="1305868.43"/>
    <n v="0"/>
    <x v="12"/>
  </r>
  <r>
    <n v="-1"/>
    <n v="1"/>
    <s v="0001 -Florida Power &amp; Light Company"/>
    <n v="0"/>
    <n v="3"/>
    <x v="12"/>
    <n v="2010"/>
    <n v="194"/>
    <n v="2014"/>
    <s v="V2010 Q2"/>
    <n v="-1"/>
    <s v="Total Tax Classes"/>
    <s v="Total Tax Classes"/>
    <n v="20930849.23"/>
    <n v="0"/>
    <n v="0"/>
    <n v="21039006.170000002"/>
    <n v="1124336.06"/>
    <n v="5046709.93"/>
    <n v="-262907.27"/>
    <n v="106028.11"/>
    <n v="21147163.09"/>
    <n v="6095426.7000000002"/>
    <n v="-34666.49"/>
    <n v="0"/>
    <n v="106028.11"/>
    <n v="0"/>
    <x v="12"/>
  </r>
  <r>
    <n v="-1"/>
    <n v="1"/>
    <s v="0001 -Florida Power &amp; Light Company"/>
    <n v="0"/>
    <n v="3"/>
    <x v="12"/>
    <n v="2010"/>
    <n v="216"/>
    <n v="2014"/>
    <s v="V2010 Q2 - 50% Bonus"/>
    <n v="-1"/>
    <s v="Total Tax Classes"/>
    <s v="Total Tax Classes"/>
    <n v="388522487.06999999"/>
    <n v="0"/>
    <n v="0"/>
    <n v="406583257.75999999"/>
    <n v="37715548.270000003"/>
    <n v="178608127.24000001"/>
    <n v="-36678427.539999999"/>
    <n v="11349066.640000001"/>
    <n v="424644028.44"/>
    <n v="201588942.87"/>
    <n v="-10037742.09"/>
    <n v="0"/>
    <n v="11349066.640000001"/>
    <n v="0"/>
    <x v="12"/>
  </r>
  <r>
    <n v="-1"/>
    <n v="1"/>
    <s v="0001 -Florida Power &amp; Light Company"/>
    <n v="0"/>
    <n v="3"/>
    <x v="12"/>
    <n v="2010"/>
    <n v="195"/>
    <n v="2014"/>
    <s v="V2010 Q3"/>
    <n v="-1"/>
    <s v="Total Tax Classes"/>
    <s v="Total Tax Classes"/>
    <n v="10257400.960000001"/>
    <n v="0"/>
    <n v="0"/>
    <n v="10276378.050000001"/>
    <n v="567541.28"/>
    <n v="5027834.45"/>
    <n v="-384643.76"/>
    <n v="8496.3700000000008"/>
    <n v="10295355.15"/>
    <n v="5587271.7000000002"/>
    <n v="-21353.78"/>
    <n v="0"/>
    <n v="8496.3700000000008"/>
    <n v="0"/>
    <x v="12"/>
  </r>
  <r>
    <n v="-1"/>
    <n v="1"/>
    <s v="0001 -Florida Power &amp; Light Company"/>
    <n v="0"/>
    <n v="3"/>
    <x v="12"/>
    <n v="2010"/>
    <n v="225"/>
    <n v="2014"/>
    <s v="V2010 Q3 - 100% Bonus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7"/>
    <n v="2014"/>
    <s v="V2010 Q3 - 50% Bonus"/>
    <n v="-1"/>
    <s v="Total Tax Classes"/>
    <s v="Total Tax Classes"/>
    <n v="121891367.64"/>
    <n v="0"/>
    <n v="0"/>
    <n v="127113312.59999999"/>
    <n v="10296869.949999999"/>
    <n v="45212939.18"/>
    <n v="-11221322.619999999"/>
    <n v="4175450.25"/>
    <n v="132335257.54000001"/>
    <n v="52749995.920000002"/>
    <n v="-3508626.43"/>
    <n v="0"/>
    <n v="4175450.25"/>
    <n v="0"/>
    <x v="12"/>
  </r>
  <r>
    <n v="-1"/>
    <n v="1"/>
    <s v="0001 -Florida Power &amp; Light Company"/>
    <n v="0"/>
    <n v="3"/>
    <x v="12"/>
    <n v="2010"/>
    <n v="196"/>
    <n v="2014"/>
    <s v="V2010 Q4"/>
    <n v="-1"/>
    <s v="Total Tax Classes"/>
    <s v="Total Tax Classes"/>
    <n v="37077519.939999998"/>
    <n v="0"/>
    <n v="0"/>
    <n v="37190023.060000002"/>
    <n v="1484200.97"/>
    <n v="5819818.0700000003"/>
    <n v="-410219.15"/>
    <n v="201908.03"/>
    <n v="37302526.200000003"/>
    <n v="7250084.0300000003"/>
    <n v="30836.77"/>
    <n v="0"/>
    <n v="201908.03"/>
    <n v="0"/>
    <x v="12"/>
  </r>
  <r>
    <n v="-1"/>
    <n v="1"/>
    <s v="0001 -Florida Power &amp; Light Company"/>
    <n v="0"/>
    <n v="3"/>
    <x v="12"/>
    <n v="2010"/>
    <n v="224"/>
    <n v="2014"/>
    <s v="V2010 Q4 - 100% Bonus"/>
    <n v="-1"/>
    <s v="Total Tax Classes"/>
    <s v="Total Tax Classes"/>
    <n v="110924771.19"/>
    <n v="0"/>
    <n v="0"/>
    <n v="114981428.04000001"/>
    <n v="13310974.289999999"/>
    <n v="56822505.060000002"/>
    <n v="-8316995.46"/>
    <n v="1645751.02"/>
    <n v="119038084.89"/>
    <n v="68121054.700000003"/>
    <n v="-4455138.04"/>
    <n v="0"/>
    <n v="1645751.02"/>
    <n v="0"/>
    <x v="12"/>
  </r>
  <r>
    <n v="-1"/>
    <n v="1"/>
    <s v="0001 -Florida Power &amp; Light Company"/>
    <n v="0"/>
    <n v="3"/>
    <x v="12"/>
    <n v="2010"/>
    <n v="218"/>
    <n v="2014"/>
    <s v="V2010 Q4 - 50% Bonus"/>
    <n v="-1"/>
    <s v="Total Tax Classes"/>
    <s v="Total Tax Classes"/>
    <n v="411144349.83999997"/>
    <n v="0"/>
    <n v="0"/>
    <n v="419982317.25999999"/>
    <n v="59843120.159999996"/>
    <n v="253363925.61000001"/>
    <n v="-18376558.370000001"/>
    <n v="3716073.51"/>
    <n v="428820284.64999998"/>
    <n v="308791274.75999999"/>
    <n v="-9544090.3000000007"/>
    <n v="0"/>
    <n v="3716073.51"/>
    <n v="0"/>
    <x v="12"/>
  </r>
  <r>
    <n v="-1"/>
    <n v="1"/>
    <s v="0001 -Florida Power &amp; Light Company"/>
    <n v="0"/>
    <n v="3"/>
    <x v="12"/>
    <n v="2011"/>
    <n v="125"/>
    <n v="2014"/>
    <s v="V2011"/>
    <n v="-1"/>
    <s v="Total Tax Classes"/>
    <s v="Total Tax Classes"/>
    <n v="354354638.97000003"/>
    <n v="17990687"/>
    <n v="0"/>
    <n v="305620560.26999998"/>
    <n v="24576789.699999999"/>
    <n v="82490519.560000002"/>
    <n v="13973988.140000001"/>
    <n v="656109.52"/>
    <n v="340088629.06"/>
    <n v="107961002.40000001"/>
    <n v="-1985549.71"/>
    <n v="0"/>
    <n v="656109.52"/>
    <n v="0"/>
    <x v="12"/>
  </r>
  <r>
    <n v="-1"/>
    <n v="1"/>
    <s v="0001 -Florida Power &amp; Light Company"/>
    <n v="0"/>
    <n v="3"/>
    <x v="12"/>
    <n v="2011"/>
    <n v="233"/>
    <n v="2014"/>
    <s v="V2011 - 100% Bonus"/>
    <n v="-1"/>
    <s v="Total Tax Classes"/>
    <s v="Total Tax Classes"/>
    <n v="1031052441.4"/>
    <n v="0"/>
    <n v="0"/>
    <n v="853979967.65999997"/>
    <n v="80412697.650000006"/>
    <n v="262097829.91"/>
    <n v="-43887253.060000002"/>
    <n v="7317487.3499999996"/>
    <n v="1068075376.62"/>
    <n v="334784082"/>
    <n v="-21979002.280000001"/>
    <n v="0"/>
    <n v="7317487.3499999996"/>
    <n v="0"/>
    <x v="12"/>
  </r>
  <r>
    <n v="-1"/>
    <n v="1"/>
    <s v="0001 -Florida Power &amp; Light Company"/>
    <n v="0"/>
    <n v="3"/>
    <x v="12"/>
    <n v="2011"/>
    <n v="234"/>
    <n v="2014"/>
    <s v="V2011 - 50% Bonus"/>
    <n v="-1"/>
    <s v="Total Tax Classes"/>
    <s v="Total Tax Classes"/>
    <n v="893673375.16999996"/>
    <n v="0"/>
    <n v="0"/>
    <n v="660171602.63999999"/>
    <n v="78735247.400000006"/>
    <n v="250167022"/>
    <n v="-35424761.109999999"/>
    <n v="5748508.46"/>
    <n v="921716276.75"/>
    <n v="322757348.60000002"/>
    <n v="-16149472.300000001"/>
    <n v="0"/>
    <n v="5748508.46"/>
    <n v="0"/>
    <x v="12"/>
  </r>
  <r>
    <n v="-1"/>
    <n v="1"/>
    <s v="0001 -Florida Power &amp; Light Company"/>
    <n v="0"/>
    <n v="3"/>
    <x v="12"/>
    <n v="2012"/>
    <n v="126"/>
    <n v="2014"/>
    <s v="V2012"/>
    <n v="-1"/>
    <s v="Total Tax Classes"/>
    <s v="Total Tax Classes"/>
    <n v="-25643271"/>
    <n v="-25643271"/>
    <n v="0"/>
    <n v="-27163655"/>
    <n v="-2021238.25"/>
    <n v="0"/>
    <n v="-25643271"/>
    <n v="0"/>
    <n v="0"/>
    <n v="-500854.24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-1"/>
    <s v="Total Tax Classes"/>
    <s v="Total Tax Classes"/>
    <n v="7520701.2699999996"/>
    <n v="0"/>
    <n v="0"/>
    <n v="7533081.9299999997"/>
    <n v="120363.89"/>
    <n v="220041.31"/>
    <n v="-24761.32"/>
    <n v="3593.33"/>
    <n v="7545462.5899999999"/>
    <n v="338860.85"/>
    <n v="-19623.66"/>
    <n v="0"/>
    <n v="3593.33"/>
    <n v="0"/>
    <x v="12"/>
  </r>
  <r>
    <n v="-1"/>
    <n v="1"/>
    <s v="0001 -Florida Power &amp; Light Company"/>
    <n v="0"/>
    <n v="3"/>
    <x v="12"/>
    <n v="2012"/>
    <n v="248"/>
    <n v="2014"/>
    <s v="V2012 Q1 - 50% Bonus"/>
    <n v="-1"/>
    <s v="Total Tax Classes"/>
    <s v="Total Tax Classes"/>
    <n v="211876303.37"/>
    <n v="0"/>
    <n v="0"/>
    <n v="214410405.30000001"/>
    <n v="25442693.57"/>
    <n v="65954235.18"/>
    <n v="-5163516.3899999997"/>
    <n v="1313533.73"/>
    <n v="216944507.21000001"/>
    <n v="90239218.099999994"/>
    <n v="-2596959.4900000002"/>
    <n v="0"/>
    <n v="1313533.73"/>
    <n v="0"/>
    <x v="12"/>
  </r>
  <r>
    <n v="-1"/>
    <n v="1"/>
    <s v="0001 -Florida Power &amp; Light Company"/>
    <n v="0"/>
    <n v="3"/>
    <x v="12"/>
    <n v="2012"/>
    <n v="242"/>
    <n v="2014"/>
    <s v="V2012 Q2"/>
    <n v="-1"/>
    <s v="Total Tax Classes"/>
    <s v="Total Tax Classes"/>
    <n v="3288690.63"/>
    <n v="0"/>
    <n v="0"/>
    <n v="3291496.4"/>
    <n v="81368.03"/>
    <n v="124678.94"/>
    <n v="-5611.54"/>
    <n v="820.34"/>
    <n v="3294302.17"/>
    <n v="205744.62"/>
    <n v="-4488.83"/>
    <n v="0"/>
    <n v="820.34"/>
    <n v="0"/>
    <x v="12"/>
  </r>
  <r>
    <n v="-1"/>
    <n v="1"/>
    <s v="0001 -Florida Power &amp; Light Company"/>
    <n v="0"/>
    <n v="3"/>
    <x v="12"/>
    <n v="2012"/>
    <n v="243"/>
    <n v="2014"/>
    <s v="V2012 Q2 - 100% Bonus"/>
    <n v="-1"/>
    <s v="Total Tax Classes"/>
    <s v="Total Tax Classes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12"/>
  </r>
  <r>
    <n v="-1"/>
    <n v="1"/>
    <s v="0001 -Florida Power &amp; Light Company"/>
    <n v="0"/>
    <n v="3"/>
    <x v="12"/>
    <n v="2012"/>
    <n v="249"/>
    <n v="2014"/>
    <s v="V2012 Q2 - 50% Bonus"/>
    <n v="-1"/>
    <s v="Total Tax Classes"/>
    <s v="Total Tax Classes"/>
    <n v="841336710.55999994"/>
    <n v="0"/>
    <n v="0"/>
    <n v="847431260.64999998"/>
    <n v="83168590.549999997"/>
    <n v="173494567.38"/>
    <n v="-12555259.939999999"/>
    <n v="3961259.31"/>
    <n v="853525810.73000002"/>
    <n v="254493544.12"/>
    <n v="-6058227.0199999996"/>
    <n v="0"/>
    <n v="3961259.31"/>
    <n v="0"/>
    <x v="12"/>
  </r>
  <r>
    <n v="-1"/>
    <n v="1"/>
    <s v="0001 -Florida Power &amp; Light Company"/>
    <n v="0"/>
    <n v="3"/>
    <x v="12"/>
    <n v="2012"/>
    <n v="244"/>
    <n v="2014"/>
    <s v="V2012 Q3"/>
    <n v="-1"/>
    <s v="Total Tax Classes"/>
    <s v="Total Tax Classes"/>
    <n v="118928531.90000001"/>
    <n v="0"/>
    <n v="0"/>
    <n v="118930839.8"/>
    <n v="8028552.4000000004"/>
    <n v="12041664.220000001"/>
    <n v="-4615.8"/>
    <n v="674.7"/>
    <n v="118933147.7"/>
    <n v="20069989.789999999"/>
    <n v="-3714.28"/>
    <n v="0"/>
    <n v="674.7"/>
    <n v="0"/>
    <x v="12"/>
  </r>
  <r>
    <n v="-1"/>
    <n v="1"/>
    <s v="0001 -Florida Power &amp; Light Company"/>
    <n v="0"/>
    <n v="3"/>
    <x v="12"/>
    <n v="2012"/>
    <n v="245"/>
    <n v="2014"/>
    <s v="V2012 Q3 - 100% Bonus"/>
    <n v="-1"/>
    <s v="Total Tax Classes"/>
    <s v="Total Tax Classes"/>
    <n v="361722032.67000002"/>
    <n v="0"/>
    <n v="0"/>
    <n v="363357468.10000002"/>
    <n v="31177353.289999999"/>
    <n v="48303272.990000002"/>
    <n v="-3270870.86"/>
    <n v="2038079.41"/>
    <n v="364992903.52999997"/>
    <n v="78908892.890000001"/>
    <n v="-661058.06000000006"/>
    <n v="0"/>
    <n v="2038079.41"/>
    <n v="0"/>
    <x v="12"/>
  </r>
  <r>
    <n v="-1"/>
    <n v="1"/>
    <s v="0001 -Florida Power &amp; Light Company"/>
    <n v="0"/>
    <n v="3"/>
    <x v="12"/>
    <n v="2012"/>
    <n v="250"/>
    <n v="2014"/>
    <s v="V2012 Q3 - 50% Bonus"/>
    <n v="-1"/>
    <s v="Total Tax Classes"/>
    <s v="Total Tax Classes"/>
    <n v="1145542535.8199999"/>
    <n v="0"/>
    <n v="0"/>
    <n v="1149585420.48"/>
    <n v="112182117.91"/>
    <n v="188692327.33000001"/>
    <n v="-8179861.9100000001"/>
    <n v="4419063.17"/>
    <n v="1153628305.1099999"/>
    <n v="299389883.17000002"/>
    <n v="-2182144.06"/>
    <n v="0"/>
    <n v="4419063.17"/>
    <n v="0"/>
    <x v="12"/>
  </r>
  <r>
    <n v="-1"/>
    <n v="1"/>
    <s v="0001 -Florida Power &amp; Light Company"/>
    <n v="0"/>
    <n v="3"/>
    <x v="12"/>
    <n v="2012"/>
    <n v="246"/>
    <n v="2014"/>
    <s v="V2012 Q4"/>
    <n v="-1"/>
    <s v="Total Tax Classes"/>
    <s v="Total Tax Classes"/>
    <n v="38839581.159999996"/>
    <n v="0"/>
    <n v="0"/>
    <n v="38846324.770000003"/>
    <n v="2405066.5099999998"/>
    <n v="3654621.71"/>
    <n v="-13487.23"/>
    <n v="1971.52"/>
    <n v="38853068.390000001"/>
    <n v="6059151.5499999998"/>
    <n v="-10979.04"/>
    <n v="0"/>
    <n v="1971.52"/>
    <n v="0"/>
    <x v="12"/>
  </r>
  <r>
    <n v="-1"/>
    <n v="1"/>
    <s v="0001 -Florida Power &amp; Light Company"/>
    <n v="0"/>
    <n v="3"/>
    <x v="12"/>
    <n v="2012"/>
    <n v="247"/>
    <n v="2014"/>
    <s v="V2012 Q4 - 100% Bonus"/>
    <n v="-1"/>
    <s v="Total Tax Classes"/>
    <s v="Total Tax Classes"/>
    <n v="172113691.52000001"/>
    <n v="0"/>
    <n v="0"/>
    <n v="172882458"/>
    <n v="15362014.380000001"/>
    <n v="19313529.16"/>
    <n v="-1537532.95"/>
    <n v="1020197.48"/>
    <n v="173651224.47"/>
    <n v="34436171.189999998"/>
    <n v="-277963.12"/>
    <n v="0"/>
    <n v="1020197.48"/>
    <n v="0"/>
    <x v="12"/>
  </r>
  <r>
    <n v="-1"/>
    <n v="1"/>
    <s v="0001 -Florida Power &amp; Light Company"/>
    <n v="0"/>
    <n v="3"/>
    <x v="12"/>
    <n v="2012"/>
    <n v="251"/>
    <n v="2014"/>
    <s v="V2012 Q4 - 50% Bonus"/>
    <n v="-1"/>
    <s v="Total Tax Classes"/>
    <s v="Total Tax Classes"/>
    <n v="595310262.00999999"/>
    <n v="0"/>
    <n v="0"/>
    <n v="603920312.28999996"/>
    <n v="87070614.239999995"/>
    <n v="130507852.81"/>
    <n v="-17736387.09"/>
    <n v="3616983.68"/>
    <n v="612530362.57000005"/>
    <n v="212357321.46000001"/>
    <n v="-8381971.2999999998"/>
    <n v="0"/>
    <n v="3616983.68"/>
    <n v="0"/>
    <x v="12"/>
  </r>
  <r>
    <n v="-1"/>
    <n v="1"/>
    <s v="0001 -Florida Power &amp; Light Company"/>
    <n v="0"/>
    <n v="3"/>
    <x v="12"/>
    <n v="2013"/>
    <n v="127"/>
    <n v="2014"/>
    <s v="V2013"/>
    <n v="-1"/>
    <s v="Total Tax Classes"/>
    <s v="Total Tax Classes"/>
    <n v="164981090.56999999"/>
    <n v="-37877791"/>
    <n v="0"/>
    <n v="161457751.27000001"/>
    <n v="13863860.960000001"/>
    <n v="9258448.4100000001"/>
    <n v="-43126465.079999998"/>
    <n v="164854.44"/>
    <n v="208118422.41"/>
    <n v="21802370.140000001"/>
    <n v="-4564103.12"/>
    <n v="0"/>
    <n v="164854.44"/>
    <n v="0"/>
    <x v="12"/>
  </r>
  <r>
    <n v="-1"/>
    <n v="1"/>
    <s v="0001 -Florida Power &amp; Light Company"/>
    <n v="0"/>
    <n v="3"/>
    <x v="12"/>
    <n v="2013"/>
    <n v="231"/>
    <n v="2014"/>
    <s v="V2013 - 50% Bonus"/>
    <n v="-1"/>
    <s v="Total Tax Classes"/>
    <s v="Total Tax Classes"/>
    <n v="2953314294.8099999"/>
    <n v="0"/>
    <n v="0"/>
    <n v="2813460804.77"/>
    <n v="321189570.83999997"/>
    <n v="174273848.72"/>
    <n v="-35017138.740000002"/>
    <n v="7483408.0099999998"/>
    <n v="2985868807.25"/>
    <n v="492785050.60000002"/>
    <n v="-22392735.489999998"/>
    <n v="0"/>
    <n v="7483408.0099999998"/>
    <n v="0"/>
    <x v="12"/>
  </r>
  <r>
    <n v="-1"/>
    <n v="1"/>
    <s v="0001 -Florida Power &amp; Light Company"/>
    <n v="0"/>
    <n v="3"/>
    <x v="12"/>
    <n v="2014"/>
    <n v="609"/>
    <n v="2014"/>
    <s v="COR Post 1999"/>
    <n v="-1"/>
    <s v="Total Tax Classes"/>
    <s v="Total Tax Classes"/>
    <n v="0.21"/>
    <n v="0"/>
    <n v="0"/>
    <n v="0.21"/>
    <n v="0"/>
    <n v="0"/>
    <n v="0"/>
    <n v="0"/>
    <n v="0.21"/>
    <n v="0"/>
    <n v="0"/>
    <n v="72238479.859999999"/>
    <n v="0"/>
    <n v="0"/>
    <x v="12"/>
  </r>
  <r>
    <n v="-1"/>
    <n v="1"/>
    <s v="0001 -Florida Power &amp; Light Company"/>
    <n v="0"/>
    <n v="3"/>
    <x v="12"/>
    <n v="2014"/>
    <n v="128"/>
    <n v="2014"/>
    <s v="V2014"/>
    <n v="-1"/>
    <s v="Total Tax Classes"/>
    <s v="Total Tax Classes"/>
    <n v="37295217.479999997"/>
    <n v="37295217.479999997"/>
    <n v="0"/>
    <n v="37295217.479999997"/>
    <n v="604623.16"/>
    <n v="0"/>
    <n v="37295217.479999997"/>
    <n v="0"/>
    <n v="0"/>
    <n v="604623.16"/>
    <n v="0"/>
    <n v="0"/>
    <n v="0"/>
    <n v="0"/>
    <x v="12"/>
  </r>
  <r>
    <n v="-1"/>
    <n v="1"/>
    <s v="0001 -Florida Power &amp; Light Company"/>
    <n v="0"/>
    <n v="3"/>
    <x v="12"/>
    <n v="2014"/>
    <n v="363"/>
    <n v="2014"/>
    <s v="V2014 - 50% Bonus"/>
    <n v="-1"/>
    <s v="Total Tax Classes"/>
    <s v="Total Tax Classes"/>
    <n v="2600837292.1999998"/>
    <n v="2600837292.1999998"/>
    <n v="0"/>
    <n v="2600837292.1999998"/>
    <n v="140310141.91"/>
    <n v="0"/>
    <n v="2600837292.1999998"/>
    <n v="0"/>
    <n v="0"/>
    <n v="140310141.91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-1"/>
    <s v="Total Tax Classes"/>
    <s v="Total Tax Classes"/>
    <n v="0"/>
    <n v="0"/>
    <n v="0"/>
    <n v="0"/>
    <n v="0"/>
    <n v="0"/>
    <n v="0"/>
    <n v="0"/>
    <n v="0"/>
    <n v="0"/>
    <n v="0"/>
    <n v="0"/>
    <n v="0"/>
    <n v="0"/>
    <x v="12"/>
  </r>
  <r>
    <m/>
    <m/>
    <m/>
    <m/>
    <m/>
    <x v="13"/>
    <m/>
    <m/>
    <m/>
    <m/>
    <m/>
    <m/>
    <m/>
    <m/>
    <m/>
    <m/>
    <m/>
    <m/>
    <m/>
    <m/>
    <m/>
    <m/>
    <m/>
    <m/>
    <m/>
    <m/>
    <m/>
    <x v="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602">
  <r>
    <n v="-1"/>
    <n v="1"/>
    <s v="0001 -Florida Power &amp; Light Company"/>
    <n v="0"/>
    <n v="3"/>
    <x v="0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0"/>
  </r>
  <r>
    <n v="-1"/>
    <n v="1"/>
    <s v="0001 -Florida Power &amp; Light Company"/>
    <n v="0"/>
    <n v="3"/>
    <x v="0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0"/>
  </r>
  <r>
    <n v="-1"/>
    <n v="1"/>
    <s v="0001 -Florida Power &amp; Light Company"/>
    <n v="0"/>
    <n v="3"/>
    <x v="0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0"/>
  </r>
  <r>
    <n v="-1"/>
    <n v="1"/>
    <s v="0001 -Florida Power &amp; Light Company"/>
    <n v="0"/>
    <n v="3"/>
    <x v="0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0"/>
  </r>
  <r>
    <n v="-1"/>
    <n v="1"/>
    <s v="0001 -Florida Power &amp; Light Company"/>
    <n v="0"/>
    <n v="3"/>
    <x v="0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0"/>
  </r>
  <r>
    <n v="-1"/>
    <n v="1"/>
    <s v="0001 -Florida Power &amp; Light Company"/>
    <n v="0"/>
    <n v="3"/>
    <x v="0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0"/>
  </r>
  <r>
    <n v="-1"/>
    <n v="1"/>
    <s v="0001 -Florida Power &amp; Light Company"/>
    <n v="0"/>
    <n v="3"/>
    <x v="0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0"/>
  </r>
  <r>
    <n v="-1"/>
    <n v="1"/>
    <s v="0001 -Florida Power &amp; Light Company"/>
    <n v="0"/>
    <n v="3"/>
    <x v="0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0"/>
  </r>
  <r>
    <n v="-1"/>
    <n v="1"/>
    <s v="0001 -Florida Power &amp; Light Company"/>
    <n v="0"/>
    <n v="3"/>
    <x v="0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0"/>
  </r>
  <r>
    <n v="-1"/>
    <n v="1"/>
    <s v="0001 -Florida Power &amp; Light Company"/>
    <n v="0"/>
    <n v="3"/>
    <x v="0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0"/>
  </r>
  <r>
    <n v="-1"/>
    <n v="1"/>
    <s v="0001 -Florida Power &amp; Light Company"/>
    <n v="0"/>
    <n v="3"/>
    <x v="0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0"/>
  </r>
  <r>
    <n v="-1"/>
    <n v="1"/>
    <s v="0001 -Florida Power &amp; Light Company"/>
    <n v="0"/>
    <n v="3"/>
    <x v="0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0"/>
  </r>
  <r>
    <n v="-1"/>
    <n v="1"/>
    <s v="0001 -Florida Power &amp; Light Company"/>
    <n v="0"/>
    <n v="3"/>
    <x v="0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0"/>
  </r>
  <r>
    <n v="-1"/>
    <n v="1"/>
    <s v="0001 -Florida Power &amp; Light Company"/>
    <n v="0"/>
    <n v="3"/>
    <x v="0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0"/>
  </r>
  <r>
    <n v="-1"/>
    <n v="1"/>
    <s v="0001 -Florida Power &amp; Light Company"/>
    <n v="0"/>
    <n v="3"/>
    <x v="0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0"/>
  </r>
  <r>
    <n v="-1"/>
    <n v="1"/>
    <s v="0001 -Florida Power &amp; Light Company"/>
    <n v="0"/>
    <n v="3"/>
    <x v="0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0"/>
  </r>
  <r>
    <n v="-1"/>
    <n v="1"/>
    <s v="0001 -Florida Power &amp; Light Company"/>
    <n v="0"/>
    <n v="3"/>
    <x v="0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0"/>
  </r>
  <r>
    <n v="-1"/>
    <n v="1"/>
    <s v="0001 -Florida Power &amp; Light Company"/>
    <n v="0"/>
    <n v="3"/>
    <x v="0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0"/>
  </r>
  <r>
    <n v="-1"/>
    <n v="1"/>
    <s v="0001 -Florida Power &amp; Light Company"/>
    <n v="0"/>
    <n v="3"/>
    <x v="0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0"/>
  </r>
  <r>
    <n v="-1"/>
    <n v="1"/>
    <s v="0001 -Florida Power &amp; Light Company"/>
    <n v="0"/>
    <n v="3"/>
    <x v="0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0"/>
  </r>
  <r>
    <n v="-1"/>
    <n v="1"/>
    <s v="0001 -Florida Power &amp; Light Company"/>
    <n v="0"/>
    <n v="3"/>
    <x v="0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0"/>
  </r>
  <r>
    <n v="-1"/>
    <n v="1"/>
    <s v="0001 -Florida Power &amp; Light Company"/>
    <n v="0"/>
    <n v="3"/>
    <x v="0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0"/>
  </r>
  <r>
    <n v="-1"/>
    <n v="1"/>
    <s v="0001 -Florida Power &amp; Light Company"/>
    <n v="0"/>
    <n v="3"/>
    <x v="0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0"/>
  </r>
  <r>
    <n v="-1"/>
    <n v="1"/>
    <s v="0001 -Florida Power &amp; Light Company"/>
    <n v="0"/>
    <n v="3"/>
    <x v="0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0"/>
  </r>
  <r>
    <n v="-1"/>
    <n v="1"/>
    <s v="0001 -Florida Power &amp; Light Company"/>
    <n v="0"/>
    <n v="3"/>
    <x v="0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0"/>
  </r>
  <r>
    <n v="-1"/>
    <n v="1"/>
    <s v="0001 -Florida Power &amp; Light Company"/>
    <n v="0"/>
    <n v="3"/>
    <x v="0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0"/>
  </r>
  <r>
    <n v="-1"/>
    <n v="1"/>
    <s v="0001 -Florida Power &amp; Light Company"/>
    <n v="0"/>
    <n v="3"/>
    <x v="0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0"/>
  </r>
  <r>
    <n v="-1"/>
    <n v="1"/>
    <s v="0001 -Florida Power &amp; Light Company"/>
    <n v="0"/>
    <n v="3"/>
    <x v="0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0"/>
  </r>
  <r>
    <n v="-1"/>
    <n v="1"/>
    <s v="0001 -Florida Power &amp; Light Company"/>
    <n v="0"/>
    <n v="3"/>
    <x v="0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0"/>
  </r>
  <r>
    <n v="-1"/>
    <n v="1"/>
    <s v="0001 -Florida Power &amp; Light Company"/>
    <n v="0"/>
    <n v="3"/>
    <x v="0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0"/>
  </r>
  <r>
    <n v="-1"/>
    <n v="1"/>
    <s v="0001 -Florida Power &amp; Light Company"/>
    <n v="0"/>
    <n v="3"/>
    <x v="0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0"/>
  </r>
  <r>
    <n v="-1"/>
    <n v="1"/>
    <s v="0001 -Florida Power &amp; Light Company"/>
    <n v="0"/>
    <n v="3"/>
    <x v="0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0"/>
  </r>
  <r>
    <n v="-1"/>
    <n v="1"/>
    <s v="0001 -Florida Power &amp; Light Company"/>
    <n v="0"/>
    <n v="3"/>
    <x v="0"/>
    <n v="2009"/>
    <n v="191"/>
    <n v="2014"/>
    <s v="V2009 Q3 - 50% Bonus"/>
    <n v="367"/>
    <s v="01. Intangible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  <x v="0"/>
  </r>
  <r>
    <n v="-1"/>
    <n v="1"/>
    <s v="0001 -Florida Power &amp; Light Company"/>
    <n v="0"/>
    <n v="3"/>
    <x v="0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0"/>
  </r>
  <r>
    <n v="-1"/>
    <n v="1"/>
    <s v="0001 -Florida Power &amp; Light Company"/>
    <n v="0"/>
    <n v="3"/>
    <x v="0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0"/>
  </r>
  <r>
    <n v="-1"/>
    <n v="1"/>
    <s v="0001 -Florida Power &amp; Light Company"/>
    <n v="0"/>
    <n v="3"/>
    <x v="0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0"/>
  </r>
  <r>
    <n v="-1"/>
    <n v="1"/>
    <s v="0001 -Florida Power &amp; Light Company"/>
    <n v="0"/>
    <n v="3"/>
    <x v="0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0"/>
  </r>
  <r>
    <n v="-1"/>
    <n v="1"/>
    <s v="0001 -Florida Power &amp; Light Company"/>
    <n v="0"/>
    <n v="3"/>
    <x v="0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0"/>
  </r>
  <r>
    <n v="-1"/>
    <n v="1"/>
    <s v="0001 -Florida Power &amp; Light Company"/>
    <n v="0"/>
    <n v="3"/>
    <x v="0"/>
    <n v="2010"/>
    <n v="216"/>
    <n v="2014"/>
    <s v="V2010 Q2 - 50% Bonus"/>
    <n v="367"/>
    <s v="01. Intangible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  <x v="0"/>
  </r>
  <r>
    <n v="-1"/>
    <n v="1"/>
    <s v="0001 -Florida Power &amp; Light Company"/>
    <n v="0"/>
    <n v="3"/>
    <x v="0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0"/>
  </r>
  <r>
    <n v="-1"/>
    <n v="1"/>
    <s v="0001 -Florida Power &amp; Light Company"/>
    <n v="0"/>
    <n v="3"/>
    <x v="0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0"/>
  </r>
  <r>
    <n v="-1"/>
    <n v="1"/>
    <s v="0001 -Florida Power &amp; Light Company"/>
    <n v="0"/>
    <n v="3"/>
    <x v="0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0"/>
  </r>
  <r>
    <n v="-1"/>
    <n v="1"/>
    <s v="0001 -Florida Power &amp; Light Company"/>
    <n v="0"/>
    <n v="3"/>
    <x v="0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0"/>
  </r>
  <r>
    <n v="-1"/>
    <n v="1"/>
    <s v="0001 -Florida Power &amp; Light Company"/>
    <n v="0"/>
    <n v="3"/>
    <x v="0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0"/>
  </r>
  <r>
    <n v="-1"/>
    <n v="1"/>
    <s v="0001 -Florida Power &amp; Light Company"/>
    <n v="0"/>
    <n v="3"/>
    <x v="0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0"/>
  </r>
  <r>
    <n v="-1"/>
    <n v="1"/>
    <s v="0001 -Florida Power &amp; Light Company"/>
    <n v="0"/>
    <n v="3"/>
    <x v="0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0"/>
  </r>
  <r>
    <n v="-1"/>
    <n v="1"/>
    <s v="0001 -Florida Power &amp; Light Company"/>
    <n v="0"/>
    <n v="3"/>
    <x v="0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0"/>
  </r>
  <r>
    <n v="-1"/>
    <n v="1"/>
    <s v="0001 -Florida Power &amp; Light Company"/>
    <n v="0"/>
    <n v="3"/>
    <x v="0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0"/>
  </r>
  <r>
    <n v="-1"/>
    <n v="1"/>
    <s v="0001 -Florida Power &amp; Light Company"/>
    <n v="0"/>
    <n v="3"/>
    <x v="0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0"/>
  </r>
  <r>
    <n v="-1"/>
    <n v="1"/>
    <s v="0001 -Florida Power &amp; Light Company"/>
    <n v="0"/>
    <n v="3"/>
    <x v="0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0"/>
  </r>
  <r>
    <n v="-1"/>
    <n v="1"/>
    <s v="0001 -Florida Power &amp; Light Company"/>
    <n v="0"/>
    <n v="3"/>
    <x v="0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0"/>
  </r>
  <r>
    <n v="-1"/>
    <n v="1"/>
    <s v="0001 -Florida Power &amp; Light Company"/>
    <n v="0"/>
    <n v="3"/>
    <x v="0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0"/>
  </r>
  <r>
    <n v="-1"/>
    <n v="1"/>
    <s v="0001 -Florida Power &amp; Light Company"/>
    <n v="0"/>
    <n v="3"/>
    <x v="0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0"/>
  </r>
  <r>
    <n v="-1"/>
    <n v="1"/>
    <s v="0001 -Florida Power &amp; Light Company"/>
    <n v="0"/>
    <n v="3"/>
    <x v="0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0"/>
  </r>
  <r>
    <n v="-1"/>
    <n v="1"/>
    <s v="0001 -Florida Power &amp; Light Company"/>
    <n v="0"/>
    <n v="3"/>
    <x v="0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0"/>
  </r>
  <r>
    <n v="-1"/>
    <n v="1"/>
    <s v="0001 -Florida Power &amp; Light Company"/>
    <n v="0"/>
    <n v="3"/>
    <x v="0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0"/>
  </r>
  <r>
    <n v="-1"/>
    <n v="1"/>
    <s v="0001 -Florida Power &amp; Light Company"/>
    <n v="0"/>
    <n v="3"/>
    <x v="0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0"/>
  </r>
  <r>
    <n v="-1"/>
    <n v="1"/>
    <s v="0001 -Florida Power &amp; Light Company"/>
    <n v="0"/>
    <n v="3"/>
    <x v="0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0"/>
  </r>
  <r>
    <n v="-1"/>
    <n v="1"/>
    <s v="0001 -Florida Power &amp; Light Company"/>
    <n v="0"/>
    <n v="3"/>
    <x v="0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0"/>
  </r>
  <r>
    <n v="-1"/>
    <n v="1"/>
    <s v="0001 -Florida Power &amp; Light Company"/>
    <n v="0"/>
    <n v="3"/>
    <x v="0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0"/>
  </r>
  <r>
    <n v="-1"/>
    <n v="1"/>
    <s v="0001 -Florida Power &amp; Light Company"/>
    <n v="0"/>
    <n v="3"/>
    <x v="0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0"/>
  </r>
  <r>
    <n v="-1"/>
    <n v="1"/>
    <s v="0001 -Florida Power &amp; Light Company"/>
    <n v="0"/>
    <n v="3"/>
    <x v="0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0"/>
  </r>
  <r>
    <n v="-1"/>
    <n v="1"/>
    <s v="0001 -Florida Power &amp; Light Company"/>
    <n v="0"/>
    <n v="3"/>
    <x v="0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0"/>
  </r>
  <r>
    <n v="-1"/>
    <n v="1"/>
    <s v="0001 -Florida Power &amp; Light Company"/>
    <n v="0"/>
    <n v="3"/>
    <x v="0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0"/>
  </r>
  <r>
    <n v="-1"/>
    <n v="1"/>
    <s v="0001 -Florida Power &amp; Light Company"/>
    <n v="0"/>
    <n v="3"/>
    <x v="0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0"/>
  </r>
  <r>
    <n v="-1"/>
    <n v="1"/>
    <s v="0001 -Florida Power &amp; Light Company"/>
    <n v="0"/>
    <n v="3"/>
    <x v="0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0"/>
  </r>
  <r>
    <n v="-1"/>
    <n v="1"/>
    <s v="0001 -Florida Power &amp; Light Company"/>
    <n v="0"/>
    <n v="3"/>
    <x v="0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0"/>
  </r>
  <r>
    <n v="-1"/>
    <n v="1"/>
    <s v="0001 -Florida Power &amp; Light Company"/>
    <n v="0"/>
    <n v="3"/>
    <x v="0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0"/>
  </r>
  <r>
    <n v="-1"/>
    <n v="1"/>
    <s v="0001 -Florida Power &amp; Light Company"/>
    <n v="0"/>
    <n v="3"/>
    <x v="0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0"/>
  </r>
  <r>
    <n v="-1"/>
    <n v="1"/>
    <s v="0001 -Florida Power &amp; Light Company"/>
    <n v="0"/>
    <n v="3"/>
    <x v="0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0"/>
  </r>
  <r>
    <n v="-1"/>
    <n v="1"/>
    <s v="0001 -Florida Power &amp; Light Company"/>
    <n v="0"/>
    <n v="3"/>
    <x v="0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0"/>
  </r>
  <r>
    <n v="-1"/>
    <n v="1"/>
    <s v="0001 -Florida Power &amp; Light Company"/>
    <n v="0"/>
    <n v="3"/>
    <x v="0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0"/>
  </r>
  <r>
    <n v="-1"/>
    <n v="1"/>
    <s v="0001 -Florida Power &amp; Light Company"/>
    <n v="0"/>
    <n v="3"/>
    <x v="0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0"/>
  </r>
  <r>
    <n v="-1"/>
    <n v="1"/>
    <s v="0001 -Florida Power &amp; Light Company"/>
    <n v="0"/>
    <n v="3"/>
    <x v="0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0"/>
  </r>
  <r>
    <n v="-1"/>
    <n v="1"/>
    <s v="0001 -Florida Power &amp; Light Company"/>
    <n v="0"/>
    <n v="3"/>
    <x v="0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0"/>
  </r>
  <r>
    <n v="-1"/>
    <n v="1"/>
    <s v="0001 -Florida Power &amp; Light Company"/>
    <n v="0"/>
    <n v="3"/>
    <x v="0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0"/>
  </r>
  <r>
    <n v="-1"/>
    <n v="1"/>
    <s v="0001 -Florida Power &amp; Light Company"/>
    <n v="0"/>
    <n v="3"/>
    <x v="0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0"/>
  </r>
  <r>
    <n v="-1"/>
    <n v="1"/>
    <s v="0001 -Florida Power &amp; Light Company"/>
    <n v="0"/>
    <n v="3"/>
    <x v="0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0"/>
  </r>
  <r>
    <n v="-1"/>
    <n v="1"/>
    <s v="0001 -Florida Power &amp; Light Company"/>
    <n v="0"/>
    <n v="3"/>
    <x v="0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0"/>
  </r>
  <r>
    <n v="-1"/>
    <n v="1"/>
    <s v="0001 -Florida Power &amp; Light Company"/>
    <n v="0"/>
    <n v="3"/>
    <x v="0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0"/>
  </r>
  <r>
    <n v="-1"/>
    <n v="1"/>
    <s v="0001 -Florida Power &amp; Light Company"/>
    <n v="0"/>
    <n v="3"/>
    <x v="0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0"/>
  </r>
  <r>
    <n v="-1"/>
    <n v="1"/>
    <s v="0001 -Florida Power &amp; Light Company"/>
    <n v="0"/>
    <n v="3"/>
    <x v="0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0"/>
  </r>
  <r>
    <n v="-1"/>
    <n v="1"/>
    <s v="0001 -Florida Power &amp; Light Company"/>
    <n v="0"/>
    <n v="3"/>
    <x v="0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0"/>
  </r>
  <r>
    <n v="-1"/>
    <n v="1"/>
    <s v="0001 -Florida Power &amp; Light Company"/>
    <n v="0"/>
    <n v="3"/>
    <x v="0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0"/>
  </r>
  <r>
    <n v="-1"/>
    <n v="1"/>
    <s v="0001 -Florida Power &amp; Light Company"/>
    <n v="0"/>
    <n v="3"/>
    <x v="0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0"/>
  </r>
  <r>
    <n v="-1"/>
    <n v="1"/>
    <s v="0001 -Florida Power &amp; Light Company"/>
    <n v="0"/>
    <n v="3"/>
    <x v="0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0"/>
  </r>
  <r>
    <n v="-1"/>
    <n v="1"/>
    <s v="0001 -Florida Power &amp; Light Company"/>
    <n v="0"/>
    <n v="3"/>
    <x v="0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0"/>
  </r>
  <r>
    <n v="-1"/>
    <n v="1"/>
    <s v="0001 -Florida Power &amp; Light Company"/>
    <n v="0"/>
    <n v="3"/>
    <x v="0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0"/>
  </r>
  <r>
    <n v="-1"/>
    <n v="1"/>
    <s v="0001 -Florida Power &amp; Light Company"/>
    <n v="0"/>
    <n v="3"/>
    <x v="0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0"/>
  </r>
  <r>
    <n v="-1"/>
    <n v="1"/>
    <s v="0001 -Florida Power &amp; Light Company"/>
    <n v="0"/>
    <n v="3"/>
    <x v="0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0"/>
  </r>
  <r>
    <n v="-1"/>
    <n v="1"/>
    <s v="0001 -Florida Power &amp; Light Company"/>
    <n v="0"/>
    <n v="3"/>
    <x v="0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0"/>
  </r>
  <r>
    <n v="-1"/>
    <n v="1"/>
    <s v="0001 -Florida Power &amp; Light Company"/>
    <n v="0"/>
    <n v="3"/>
    <x v="0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0"/>
  </r>
  <r>
    <n v="-1"/>
    <n v="1"/>
    <s v="0001 -Florida Power &amp; Light Company"/>
    <n v="0"/>
    <n v="3"/>
    <x v="0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0"/>
  </r>
  <r>
    <n v="-1"/>
    <n v="1"/>
    <s v="0001 -Florida Power &amp; Light Company"/>
    <n v="0"/>
    <n v="3"/>
    <x v="0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0"/>
  </r>
  <r>
    <n v="-1"/>
    <n v="1"/>
    <s v="0001 -Florida Power &amp; Light Company"/>
    <n v="0"/>
    <n v="3"/>
    <x v="0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0"/>
  </r>
  <r>
    <n v="-1"/>
    <n v="1"/>
    <s v="0001 -Florida Power &amp; Light Company"/>
    <n v="0"/>
    <n v="3"/>
    <x v="0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0"/>
  </r>
  <r>
    <n v="-1"/>
    <n v="1"/>
    <s v="0001 -Florida Power &amp; Light Company"/>
    <n v="0"/>
    <n v="3"/>
    <x v="0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0"/>
  </r>
  <r>
    <n v="-1"/>
    <n v="1"/>
    <s v="0001 -Florida Power &amp; Light Company"/>
    <n v="0"/>
    <n v="3"/>
    <x v="0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0"/>
  </r>
  <r>
    <n v="-1"/>
    <n v="1"/>
    <s v="0001 -Florida Power &amp; Light Company"/>
    <n v="0"/>
    <n v="3"/>
    <x v="0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0"/>
  </r>
  <r>
    <n v="-1"/>
    <n v="1"/>
    <s v="0001 -Florida Power &amp; Light Company"/>
    <n v="0"/>
    <n v="3"/>
    <x v="0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0"/>
  </r>
  <r>
    <n v="-1"/>
    <n v="1"/>
    <s v="0001 -Florida Power &amp; Light Company"/>
    <n v="0"/>
    <n v="3"/>
    <x v="0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0"/>
  </r>
  <r>
    <n v="-1"/>
    <n v="1"/>
    <s v="0001 -Florida Power &amp; Light Company"/>
    <n v="0"/>
    <n v="3"/>
    <x v="0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0"/>
  </r>
  <r>
    <n v="-1"/>
    <n v="1"/>
    <s v="0001 -Florida Power &amp; Light Company"/>
    <n v="0"/>
    <n v="3"/>
    <x v="0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0"/>
  </r>
  <r>
    <n v="-1"/>
    <n v="1"/>
    <s v="0001 -Florida Power &amp; Light Company"/>
    <n v="0"/>
    <n v="3"/>
    <x v="0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0"/>
  </r>
  <r>
    <n v="-1"/>
    <n v="1"/>
    <s v="0001 -Florida Power &amp; Light Company"/>
    <n v="0"/>
    <n v="3"/>
    <x v="0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0"/>
  </r>
  <r>
    <n v="-1"/>
    <n v="1"/>
    <s v="0001 -Florida Power &amp; Light Company"/>
    <n v="0"/>
    <n v="3"/>
    <x v="0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0"/>
  </r>
  <r>
    <n v="-1"/>
    <n v="1"/>
    <s v="0001 -Florida Power &amp; Light Company"/>
    <n v="0"/>
    <n v="3"/>
    <x v="0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0"/>
  </r>
  <r>
    <n v="-1"/>
    <n v="1"/>
    <s v="0001 -Florida Power &amp; Light Company"/>
    <n v="0"/>
    <n v="3"/>
    <x v="0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0"/>
  </r>
  <r>
    <n v="-1"/>
    <n v="1"/>
    <s v="0001 -Florida Power &amp; Light Company"/>
    <n v="0"/>
    <n v="3"/>
    <x v="0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0"/>
  </r>
  <r>
    <n v="-1"/>
    <n v="1"/>
    <s v="0001 -Florida Power &amp; Light Company"/>
    <n v="0"/>
    <n v="3"/>
    <x v="0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0"/>
  </r>
  <r>
    <n v="-1"/>
    <n v="1"/>
    <s v="0001 -Florida Power &amp; Light Company"/>
    <n v="0"/>
    <n v="3"/>
    <x v="0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0"/>
  </r>
  <r>
    <n v="-1"/>
    <n v="1"/>
    <s v="0001 -Florida Power &amp; Light Company"/>
    <n v="0"/>
    <n v="3"/>
    <x v="0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0"/>
  </r>
  <r>
    <n v="-1"/>
    <n v="1"/>
    <s v="0001 -Florida Power &amp; Light Company"/>
    <n v="0"/>
    <n v="3"/>
    <x v="0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0"/>
  </r>
  <r>
    <n v="-1"/>
    <n v="1"/>
    <s v="0001 -Florida Power &amp; Light Company"/>
    <n v="0"/>
    <n v="3"/>
    <x v="0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0"/>
  </r>
  <r>
    <n v="-1"/>
    <n v="1"/>
    <s v="0001 -Florida Power &amp; Light Company"/>
    <n v="0"/>
    <n v="3"/>
    <x v="0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0"/>
  </r>
  <r>
    <n v="-1"/>
    <n v="1"/>
    <s v="0001 -Florida Power &amp; Light Company"/>
    <n v="0"/>
    <n v="3"/>
    <x v="0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0"/>
  </r>
  <r>
    <n v="-1"/>
    <n v="1"/>
    <s v="0001 -Florida Power &amp; Light Company"/>
    <n v="0"/>
    <n v="3"/>
    <x v="0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0"/>
  </r>
  <r>
    <n v="-1"/>
    <n v="1"/>
    <s v="0001 -Florida Power &amp; Light Company"/>
    <n v="0"/>
    <n v="3"/>
    <x v="0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0"/>
  </r>
  <r>
    <n v="-1"/>
    <n v="1"/>
    <s v="0001 -Florida Power &amp; Light Company"/>
    <n v="0"/>
    <n v="3"/>
    <x v="0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0"/>
  </r>
  <r>
    <n v="-1"/>
    <n v="1"/>
    <s v="0001 -Florida Power &amp; Light Company"/>
    <n v="0"/>
    <n v="3"/>
    <x v="0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0"/>
  </r>
  <r>
    <n v="-1"/>
    <n v="1"/>
    <s v="0001 -Florida Power &amp; Light Company"/>
    <n v="0"/>
    <n v="3"/>
    <x v="0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0"/>
  </r>
  <r>
    <n v="-1"/>
    <n v="1"/>
    <s v="0001 -Florida Power &amp; Light Company"/>
    <n v="0"/>
    <n v="3"/>
    <x v="0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0"/>
  </r>
  <r>
    <n v="-1"/>
    <n v="1"/>
    <s v="0001 -Florida Power &amp; Light Company"/>
    <n v="0"/>
    <n v="3"/>
    <x v="0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0"/>
  </r>
  <r>
    <n v="-1"/>
    <n v="1"/>
    <s v="0001 -Florida Power &amp; Light Company"/>
    <n v="0"/>
    <n v="3"/>
    <x v="0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0"/>
  </r>
  <r>
    <n v="-1"/>
    <n v="1"/>
    <s v="0001 -Florida Power &amp; Light Company"/>
    <n v="0"/>
    <n v="3"/>
    <x v="0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0"/>
  </r>
  <r>
    <n v="-1"/>
    <n v="1"/>
    <s v="0001 -Florida Power &amp; Light Company"/>
    <n v="0"/>
    <n v="3"/>
    <x v="0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0"/>
  </r>
  <r>
    <n v="-1"/>
    <n v="1"/>
    <s v="0001 -Florida Power &amp; Light Company"/>
    <n v="0"/>
    <n v="3"/>
    <x v="0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0"/>
  </r>
  <r>
    <n v="-1"/>
    <n v="1"/>
    <s v="0001 -Florida Power &amp; Light Company"/>
    <n v="0"/>
    <n v="3"/>
    <x v="0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0"/>
  </r>
  <r>
    <n v="-1"/>
    <n v="1"/>
    <s v="0001 -Florida Power &amp; Light Company"/>
    <n v="0"/>
    <n v="3"/>
    <x v="0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0"/>
  </r>
  <r>
    <n v="-1"/>
    <n v="1"/>
    <s v="0001 -Florida Power &amp; Light Company"/>
    <n v="0"/>
    <n v="3"/>
    <x v="0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0"/>
  </r>
  <r>
    <n v="-1"/>
    <n v="1"/>
    <s v="0001 -Florida Power &amp; Light Company"/>
    <n v="0"/>
    <n v="3"/>
    <x v="0"/>
    <n v="2008"/>
    <n v="170"/>
    <n v="2014"/>
    <s v="V2008 Q3 - 50% Bonus"/>
    <n v="367"/>
    <s v="02. Steam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  <x v="0"/>
  </r>
  <r>
    <n v="-1"/>
    <n v="1"/>
    <s v="0001 -Florida Power &amp; Light Company"/>
    <n v="0"/>
    <n v="3"/>
    <x v="0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0"/>
  </r>
  <r>
    <n v="-1"/>
    <n v="1"/>
    <s v="0001 -Florida Power &amp; Light Company"/>
    <n v="0"/>
    <n v="3"/>
    <x v="0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0"/>
  </r>
  <r>
    <n v="-1"/>
    <n v="1"/>
    <s v="0001 -Florida Power &amp; Light Company"/>
    <n v="0"/>
    <n v="3"/>
    <x v="0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0"/>
  </r>
  <r>
    <n v="-1"/>
    <n v="1"/>
    <s v="0001 -Florida Power &amp; Light Company"/>
    <n v="0"/>
    <n v="3"/>
    <x v="0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0"/>
  </r>
  <r>
    <n v="-1"/>
    <n v="1"/>
    <s v="0001 -Florida Power &amp; Light Company"/>
    <n v="0"/>
    <n v="3"/>
    <x v="0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0"/>
  </r>
  <r>
    <n v="-1"/>
    <n v="1"/>
    <s v="0001 -Florida Power &amp; Light Company"/>
    <n v="0"/>
    <n v="3"/>
    <x v="0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0"/>
  </r>
  <r>
    <n v="-1"/>
    <n v="1"/>
    <s v="0001 -Florida Power &amp; Light Company"/>
    <n v="0"/>
    <n v="3"/>
    <x v="0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0"/>
  </r>
  <r>
    <n v="-1"/>
    <n v="1"/>
    <s v="0001 -Florida Power &amp; Light Company"/>
    <n v="0"/>
    <n v="3"/>
    <x v="0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0"/>
  </r>
  <r>
    <n v="-1"/>
    <n v="1"/>
    <s v="0001 -Florida Power &amp; Light Company"/>
    <n v="0"/>
    <n v="3"/>
    <x v="0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0"/>
  </r>
  <r>
    <n v="-1"/>
    <n v="1"/>
    <s v="0001 -Florida Power &amp; Light Company"/>
    <n v="0"/>
    <n v="3"/>
    <x v="0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0"/>
  </r>
  <r>
    <n v="-1"/>
    <n v="1"/>
    <s v="0001 -Florida Power &amp; Light Company"/>
    <n v="0"/>
    <n v="3"/>
    <x v="0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0"/>
  </r>
  <r>
    <n v="-1"/>
    <n v="1"/>
    <s v="0001 -Florida Power &amp; Light Company"/>
    <n v="0"/>
    <n v="3"/>
    <x v="0"/>
    <n v="2010"/>
    <n v="215"/>
    <n v="2014"/>
    <s v="V2010 Q1 - 50% Bonus"/>
    <n v="367"/>
    <s v="02. Steam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  <x v="0"/>
  </r>
  <r>
    <n v="-1"/>
    <n v="1"/>
    <s v="0001 -Florida Power &amp; Light Company"/>
    <n v="0"/>
    <n v="3"/>
    <x v="0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0"/>
  </r>
  <r>
    <n v="-1"/>
    <n v="1"/>
    <s v="0001 -Florida Power &amp; Light Company"/>
    <n v="0"/>
    <n v="3"/>
    <x v="0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0"/>
  </r>
  <r>
    <n v="-1"/>
    <n v="1"/>
    <s v="0001 -Florida Power &amp; Light Company"/>
    <n v="0"/>
    <n v="3"/>
    <x v="0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0"/>
  </r>
  <r>
    <n v="-1"/>
    <n v="1"/>
    <s v="0001 -Florida Power &amp; Light Company"/>
    <n v="0"/>
    <n v="3"/>
    <x v="0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7"/>
    <n v="2014"/>
    <s v="V2010 Q3 - 50% Bonus"/>
    <n v="367"/>
    <s v="02. Steam"/>
    <s v="Function"/>
    <n v="2821903.45"/>
    <n v="0"/>
    <n v="0"/>
    <n v="2821903.45"/>
    <n v="163638.71"/>
    <n v="686665.8"/>
    <n v="-117606.44"/>
    <n v="0"/>
    <n v="2821903.45"/>
    <n v="850304.51"/>
    <n v="0"/>
    <n v="0"/>
    <n v="0"/>
    <n v="0"/>
    <x v="0"/>
  </r>
  <r>
    <n v="-1"/>
    <n v="1"/>
    <s v="0001 -Florida Power &amp; Light Company"/>
    <n v="0"/>
    <n v="3"/>
    <x v="0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0"/>
  </r>
  <r>
    <n v="-1"/>
    <n v="1"/>
    <s v="0001 -Florida Power &amp; Light Company"/>
    <n v="0"/>
    <n v="3"/>
    <x v="0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0"/>
  </r>
  <r>
    <n v="-1"/>
    <n v="1"/>
    <s v="0001 -Florida Power &amp; Light Company"/>
    <n v="0"/>
    <n v="3"/>
    <x v="0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0"/>
  </r>
  <r>
    <n v="-1"/>
    <n v="1"/>
    <s v="0001 -Florida Power &amp; Light Company"/>
    <n v="0"/>
    <n v="3"/>
    <x v="0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0"/>
  </r>
  <r>
    <n v="-1"/>
    <n v="1"/>
    <s v="0001 -Florida Power &amp; Light Company"/>
    <n v="0"/>
    <n v="3"/>
    <x v="0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0"/>
  </r>
  <r>
    <n v="-1"/>
    <n v="1"/>
    <s v="0001 -Florida Power &amp; Light Company"/>
    <n v="0"/>
    <n v="3"/>
    <x v="0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0"/>
  </r>
  <r>
    <n v="-1"/>
    <n v="1"/>
    <s v="0001 -Florida Power &amp; Light Company"/>
    <n v="0"/>
    <n v="3"/>
    <x v="0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0"/>
  </r>
  <r>
    <n v="-1"/>
    <n v="1"/>
    <s v="0001 -Florida Power &amp; Light Company"/>
    <n v="0"/>
    <n v="3"/>
    <x v="0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0"/>
  </r>
  <r>
    <n v="-1"/>
    <n v="1"/>
    <s v="0001 -Florida Power &amp; Light Company"/>
    <n v="0"/>
    <n v="3"/>
    <x v="0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0"/>
  </r>
  <r>
    <n v="-1"/>
    <n v="1"/>
    <s v="0001 -Florida Power &amp; Light Company"/>
    <n v="0"/>
    <n v="3"/>
    <x v="0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0"/>
  </r>
  <r>
    <n v="-1"/>
    <n v="1"/>
    <s v="0001 -Florida Power &amp; Light Company"/>
    <n v="0"/>
    <n v="3"/>
    <x v="0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0"/>
  </r>
  <r>
    <n v="-1"/>
    <n v="1"/>
    <s v="0001 -Florida Power &amp; Light Company"/>
    <n v="0"/>
    <n v="3"/>
    <x v="0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0"/>
  </r>
  <r>
    <n v="-1"/>
    <n v="1"/>
    <s v="0001 -Florida Power &amp; Light Company"/>
    <n v="0"/>
    <n v="3"/>
    <x v="0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0"/>
  </r>
  <r>
    <n v="-1"/>
    <n v="1"/>
    <s v="0001 -Florida Power &amp; Light Company"/>
    <n v="0"/>
    <n v="3"/>
    <x v="0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0"/>
  </r>
  <r>
    <n v="-1"/>
    <n v="1"/>
    <s v="0001 -Florida Power &amp; Light Company"/>
    <n v="0"/>
    <n v="3"/>
    <x v="0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0"/>
  </r>
  <r>
    <n v="-1"/>
    <n v="1"/>
    <s v="0001 -Florida Power &amp; Light Company"/>
    <n v="0"/>
    <n v="3"/>
    <x v="0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0"/>
  </r>
  <r>
    <n v="-1"/>
    <n v="1"/>
    <s v="0001 -Florida Power &amp; Light Company"/>
    <n v="0"/>
    <n v="3"/>
    <x v="0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0"/>
  </r>
  <r>
    <n v="-1"/>
    <n v="1"/>
    <s v="0001 -Florida Power &amp; Light Company"/>
    <n v="0"/>
    <n v="3"/>
    <x v="0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0"/>
  </r>
  <r>
    <n v="-1"/>
    <n v="1"/>
    <s v="0001 -Florida Power &amp; Light Company"/>
    <n v="0"/>
    <n v="3"/>
    <x v="0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0"/>
  </r>
  <r>
    <n v="-1"/>
    <n v="1"/>
    <s v="0001 -Florida Power &amp; Light Company"/>
    <n v="0"/>
    <n v="3"/>
    <x v="0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0"/>
  </r>
  <r>
    <n v="-1"/>
    <n v="1"/>
    <s v="0001 -Florida Power &amp; Light Company"/>
    <n v="0"/>
    <n v="3"/>
    <x v="0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0"/>
  </r>
  <r>
    <n v="-1"/>
    <n v="1"/>
    <s v="0001 -Florida Power &amp; Light Company"/>
    <n v="0"/>
    <n v="3"/>
    <x v="0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0"/>
  </r>
  <r>
    <n v="-1"/>
    <n v="1"/>
    <s v="0001 -Florida Power &amp; Light Company"/>
    <n v="0"/>
    <n v="3"/>
    <x v="0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0"/>
  </r>
  <r>
    <n v="-1"/>
    <n v="1"/>
    <s v="0001 -Florida Power &amp; Light Company"/>
    <n v="0"/>
    <n v="3"/>
    <x v="0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0"/>
  </r>
  <r>
    <n v="-1"/>
    <n v="1"/>
    <s v="0001 -Florida Power &amp; Light Company"/>
    <n v="0"/>
    <n v="3"/>
    <x v="0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0"/>
  </r>
  <r>
    <n v="-1"/>
    <n v="1"/>
    <s v="0001 -Florida Power &amp; Light Company"/>
    <n v="0"/>
    <n v="3"/>
    <x v="0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0"/>
  </r>
  <r>
    <n v="-1"/>
    <n v="1"/>
    <s v="0001 -Florida Power &amp; Light Company"/>
    <n v="0"/>
    <n v="3"/>
    <x v="0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0"/>
  </r>
  <r>
    <n v="-1"/>
    <n v="1"/>
    <s v="0001 -Florida Power &amp; Light Company"/>
    <n v="0"/>
    <n v="3"/>
    <x v="0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0"/>
  </r>
  <r>
    <n v="-1"/>
    <n v="1"/>
    <s v="0001 -Florida Power &amp; Light Company"/>
    <n v="0"/>
    <n v="3"/>
    <x v="0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0"/>
  </r>
  <r>
    <n v="-1"/>
    <n v="1"/>
    <s v="0001 -Florida Power &amp; Light Company"/>
    <n v="0"/>
    <n v="3"/>
    <x v="0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0"/>
  </r>
  <r>
    <n v="-1"/>
    <n v="1"/>
    <s v="0001 -Florida Power &amp; Light Company"/>
    <n v="0"/>
    <n v="3"/>
    <x v="0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0"/>
  </r>
  <r>
    <n v="-1"/>
    <n v="1"/>
    <s v="0001 -Florida Power &amp; Light Company"/>
    <n v="0"/>
    <n v="3"/>
    <x v="0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0"/>
  </r>
  <r>
    <n v="-1"/>
    <n v="1"/>
    <s v="0001 -Florida Power &amp; Light Company"/>
    <n v="0"/>
    <n v="3"/>
    <x v="0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0"/>
  </r>
  <r>
    <n v="-1"/>
    <n v="1"/>
    <s v="0001 -Florida Power &amp; Light Company"/>
    <n v="0"/>
    <n v="3"/>
    <x v="0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0"/>
  </r>
  <r>
    <n v="-1"/>
    <n v="1"/>
    <s v="0001 -Florida Power &amp; Light Company"/>
    <n v="0"/>
    <n v="3"/>
    <x v="0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0"/>
  </r>
  <r>
    <n v="-1"/>
    <n v="1"/>
    <s v="0001 -Florida Power &amp; Light Company"/>
    <n v="0"/>
    <n v="3"/>
    <x v="0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0"/>
  </r>
  <r>
    <n v="-1"/>
    <n v="1"/>
    <s v="0001 -Florida Power &amp; Light Company"/>
    <n v="0"/>
    <n v="3"/>
    <x v="0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0"/>
  </r>
  <r>
    <n v="-1"/>
    <n v="1"/>
    <s v="0001 -Florida Power &amp; Light Company"/>
    <n v="0"/>
    <n v="3"/>
    <x v="0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0"/>
  </r>
  <r>
    <n v="-1"/>
    <n v="1"/>
    <s v="0001 -Florida Power &amp; Light Company"/>
    <n v="0"/>
    <n v="3"/>
    <x v="0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0"/>
  </r>
  <r>
    <n v="-1"/>
    <n v="1"/>
    <s v="0001 -Florida Power &amp; Light Company"/>
    <n v="0"/>
    <n v="3"/>
    <x v="0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0"/>
  </r>
  <r>
    <n v="-1"/>
    <n v="1"/>
    <s v="0001 -Florida Power &amp; Light Company"/>
    <n v="0"/>
    <n v="3"/>
    <x v="0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0"/>
  </r>
  <r>
    <n v="-1"/>
    <n v="1"/>
    <s v="0001 -Florida Power &amp; Light Company"/>
    <n v="0"/>
    <n v="3"/>
    <x v="0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0"/>
  </r>
  <r>
    <n v="-1"/>
    <n v="1"/>
    <s v="0001 -Florida Power &amp; Light Company"/>
    <n v="0"/>
    <n v="3"/>
    <x v="0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0"/>
  </r>
  <r>
    <n v="-1"/>
    <n v="1"/>
    <s v="0001 -Florida Power &amp; Light Company"/>
    <n v="0"/>
    <n v="3"/>
    <x v="0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0"/>
  </r>
  <r>
    <n v="-1"/>
    <n v="1"/>
    <s v="0001 -Florida Power &amp; Light Company"/>
    <n v="0"/>
    <n v="3"/>
    <x v="0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0"/>
  </r>
  <r>
    <n v="-1"/>
    <n v="1"/>
    <s v="0001 -Florida Power &amp; Light Company"/>
    <n v="0"/>
    <n v="3"/>
    <x v="0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0"/>
  </r>
  <r>
    <n v="-1"/>
    <n v="1"/>
    <s v="0001 -Florida Power &amp; Light Company"/>
    <n v="0"/>
    <n v="3"/>
    <x v="0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0"/>
  </r>
  <r>
    <n v="-1"/>
    <n v="1"/>
    <s v="0001 -Florida Power &amp; Light Company"/>
    <n v="0"/>
    <n v="3"/>
    <x v="0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0"/>
  </r>
  <r>
    <n v="-1"/>
    <n v="1"/>
    <s v="0001 -Florida Power &amp; Light Company"/>
    <n v="0"/>
    <n v="3"/>
    <x v="0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0"/>
  </r>
  <r>
    <n v="-1"/>
    <n v="1"/>
    <s v="0001 -Florida Power &amp; Light Company"/>
    <n v="0"/>
    <n v="3"/>
    <x v="0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0"/>
  </r>
  <r>
    <n v="-1"/>
    <n v="1"/>
    <s v="0001 -Florida Power &amp; Light Company"/>
    <n v="0"/>
    <n v="3"/>
    <x v="0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0"/>
  </r>
  <r>
    <n v="-1"/>
    <n v="1"/>
    <s v="0001 -Florida Power &amp; Light Company"/>
    <n v="0"/>
    <n v="3"/>
    <x v="0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0"/>
  </r>
  <r>
    <n v="-1"/>
    <n v="1"/>
    <s v="0001 -Florida Power &amp; Light Company"/>
    <n v="0"/>
    <n v="3"/>
    <x v="0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0"/>
  </r>
  <r>
    <n v="-1"/>
    <n v="1"/>
    <s v="0001 -Florida Power &amp; Light Company"/>
    <n v="0"/>
    <n v="3"/>
    <x v="0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0"/>
  </r>
  <r>
    <n v="-1"/>
    <n v="1"/>
    <s v="0001 -Florida Power &amp; Light Company"/>
    <n v="0"/>
    <n v="3"/>
    <x v="0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0"/>
  </r>
  <r>
    <n v="-1"/>
    <n v="1"/>
    <s v="0001 -Florida Power &amp; Light Company"/>
    <n v="0"/>
    <n v="3"/>
    <x v="0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0"/>
  </r>
  <r>
    <n v="-1"/>
    <n v="1"/>
    <s v="0001 -Florida Power &amp; Light Company"/>
    <n v="0"/>
    <n v="3"/>
    <x v="0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0"/>
  </r>
  <r>
    <n v="-1"/>
    <n v="1"/>
    <s v="0001 -Florida Power &amp; Light Company"/>
    <n v="0"/>
    <n v="3"/>
    <x v="0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0"/>
  </r>
  <r>
    <n v="-1"/>
    <n v="1"/>
    <s v="0001 -Florida Power &amp; Light Company"/>
    <n v="0"/>
    <n v="3"/>
    <x v="0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0"/>
  </r>
  <r>
    <n v="-1"/>
    <n v="1"/>
    <s v="0001 -Florida Power &amp; Light Company"/>
    <n v="0"/>
    <n v="3"/>
    <x v="0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0"/>
  </r>
  <r>
    <n v="-1"/>
    <n v="1"/>
    <s v="0001 -Florida Power &amp; Light Company"/>
    <n v="0"/>
    <n v="3"/>
    <x v="0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0"/>
  </r>
  <r>
    <n v="-1"/>
    <n v="1"/>
    <s v="0001 -Florida Power &amp; Light Company"/>
    <n v="0"/>
    <n v="3"/>
    <x v="0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0"/>
  </r>
  <r>
    <n v="-1"/>
    <n v="1"/>
    <s v="0001 -Florida Power &amp; Light Company"/>
    <n v="0"/>
    <n v="3"/>
    <x v="0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0"/>
  </r>
  <r>
    <n v="-1"/>
    <n v="1"/>
    <s v="0001 -Florida Power &amp; Light Company"/>
    <n v="0"/>
    <n v="3"/>
    <x v="0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0"/>
  </r>
  <r>
    <n v="-1"/>
    <n v="1"/>
    <s v="0001 -Florida Power &amp; Light Company"/>
    <n v="0"/>
    <n v="3"/>
    <x v="0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0"/>
  </r>
  <r>
    <n v="-1"/>
    <n v="1"/>
    <s v="0001 -Florida Power &amp; Light Company"/>
    <n v="0"/>
    <n v="3"/>
    <x v="0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0"/>
  </r>
  <r>
    <n v="-1"/>
    <n v="1"/>
    <s v="0001 -Florida Power &amp; Light Company"/>
    <n v="0"/>
    <n v="3"/>
    <x v="0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0"/>
  </r>
  <r>
    <n v="-1"/>
    <n v="1"/>
    <s v="0001 -Florida Power &amp; Light Company"/>
    <n v="0"/>
    <n v="3"/>
    <x v="0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0"/>
  </r>
  <r>
    <n v="-1"/>
    <n v="1"/>
    <s v="0001 -Florida Power &amp; Light Company"/>
    <n v="0"/>
    <n v="3"/>
    <x v="0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0"/>
  </r>
  <r>
    <n v="-1"/>
    <n v="1"/>
    <s v="0001 -Florida Power &amp; Light Company"/>
    <n v="0"/>
    <n v="3"/>
    <x v="0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0"/>
  </r>
  <r>
    <n v="-1"/>
    <n v="1"/>
    <s v="0001 -Florida Power &amp; Light Company"/>
    <n v="0"/>
    <n v="3"/>
    <x v="0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0"/>
  </r>
  <r>
    <n v="-1"/>
    <n v="1"/>
    <s v="0001 -Florida Power &amp; Light Company"/>
    <n v="0"/>
    <n v="3"/>
    <x v="0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0"/>
  </r>
  <r>
    <n v="-1"/>
    <n v="1"/>
    <s v="0001 -Florida Power &amp; Light Company"/>
    <n v="0"/>
    <n v="3"/>
    <x v="0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0"/>
  </r>
  <r>
    <n v="-1"/>
    <n v="1"/>
    <s v="0001 -Florida Power &amp; Light Company"/>
    <n v="0"/>
    <n v="3"/>
    <x v="0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0"/>
  </r>
  <r>
    <n v="-1"/>
    <n v="1"/>
    <s v="0001 -Florida Power &amp; Light Company"/>
    <n v="0"/>
    <n v="3"/>
    <x v="0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0"/>
  </r>
  <r>
    <n v="-1"/>
    <n v="1"/>
    <s v="0001 -Florida Power &amp; Light Company"/>
    <n v="0"/>
    <n v="3"/>
    <x v="0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0"/>
  </r>
  <r>
    <n v="-1"/>
    <n v="1"/>
    <s v="0001 -Florida Power &amp; Light Company"/>
    <n v="0"/>
    <n v="3"/>
    <x v="0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0"/>
  </r>
  <r>
    <n v="-1"/>
    <n v="1"/>
    <s v="0001 -Florida Power &amp; Light Company"/>
    <n v="0"/>
    <n v="3"/>
    <x v="0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0"/>
  </r>
  <r>
    <n v="-1"/>
    <n v="1"/>
    <s v="0001 -Florida Power &amp; Light Company"/>
    <n v="0"/>
    <n v="3"/>
    <x v="0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0"/>
  </r>
  <r>
    <n v="-1"/>
    <n v="1"/>
    <s v="0001 -Florida Power &amp; Light Company"/>
    <n v="0"/>
    <n v="3"/>
    <x v="0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0"/>
  </r>
  <r>
    <n v="-1"/>
    <n v="1"/>
    <s v="0001 -Florida Power &amp; Light Company"/>
    <n v="0"/>
    <n v="3"/>
    <x v="0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0"/>
  </r>
  <r>
    <n v="-1"/>
    <n v="1"/>
    <s v="0001 -Florida Power &amp; Light Company"/>
    <n v="0"/>
    <n v="3"/>
    <x v="0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0"/>
  </r>
  <r>
    <n v="-1"/>
    <n v="1"/>
    <s v="0001 -Florida Power &amp; Light Company"/>
    <n v="0"/>
    <n v="3"/>
    <x v="0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0"/>
  </r>
  <r>
    <n v="-1"/>
    <n v="1"/>
    <s v="0001 -Florida Power &amp; Light Company"/>
    <n v="0"/>
    <n v="3"/>
    <x v="0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0"/>
  </r>
  <r>
    <n v="-1"/>
    <n v="1"/>
    <s v="0001 -Florida Power &amp; Light Company"/>
    <n v="0"/>
    <n v="3"/>
    <x v="0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0"/>
  </r>
  <r>
    <n v="-1"/>
    <n v="1"/>
    <s v="0001 -Florida Power &amp; Light Company"/>
    <n v="0"/>
    <n v="3"/>
    <x v="0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0"/>
  </r>
  <r>
    <n v="-1"/>
    <n v="1"/>
    <s v="0001 -Florida Power &amp; Light Company"/>
    <n v="0"/>
    <n v="3"/>
    <x v="0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0"/>
  </r>
  <r>
    <n v="-1"/>
    <n v="1"/>
    <s v="0001 -Florida Power &amp; Light Company"/>
    <n v="0"/>
    <n v="3"/>
    <x v="0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0"/>
  </r>
  <r>
    <n v="-1"/>
    <n v="1"/>
    <s v="0001 -Florida Power &amp; Light Company"/>
    <n v="0"/>
    <n v="3"/>
    <x v="0"/>
    <n v="2008"/>
    <n v="171"/>
    <n v="2014"/>
    <s v="V2008 Q4 - 50% Bonus"/>
    <n v="367"/>
    <s v="03. Nuclear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  <x v="0"/>
  </r>
  <r>
    <n v="-1"/>
    <n v="1"/>
    <s v="0001 -Florida Power &amp; Light Company"/>
    <n v="0"/>
    <n v="3"/>
    <x v="0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0"/>
  </r>
  <r>
    <n v="-1"/>
    <n v="1"/>
    <s v="0001 -Florida Power &amp; Light Company"/>
    <n v="0"/>
    <n v="3"/>
    <x v="0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0"/>
  </r>
  <r>
    <n v="-1"/>
    <n v="1"/>
    <s v="0001 -Florida Power &amp; Light Company"/>
    <n v="0"/>
    <n v="3"/>
    <x v="0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0"/>
  </r>
  <r>
    <n v="-1"/>
    <n v="1"/>
    <s v="0001 -Florida Power &amp; Light Company"/>
    <n v="0"/>
    <n v="3"/>
    <x v="0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0"/>
  </r>
  <r>
    <n v="-1"/>
    <n v="1"/>
    <s v="0001 -Florida Power &amp; Light Company"/>
    <n v="0"/>
    <n v="3"/>
    <x v="0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0"/>
  </r>
  <r>
    <n v="-1"/>
    <n v="1"/>
    <s v="0001 -Florida Power &amp; Light Company"/>
    <n v="0"/>
    <n v="3"/>
    <x v="0"/>
    <n v="2009"/>
    <n v="191"/>
    <n v="2014"/>
    <s v="V2009 Q3 - 50% Bonus"/>
    <n v="367"/>
    <s v="03. Nuclear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  <x v="0"/>
  </r>
  <r>
    <n v="-1"/>
    <n v="1"/>
    <s v="0001 -Florida Power &amp; Light Company"/>
    <n v="0"/>
    <n v="3"/>
    <x v="0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0"/>
  </r>
  <r>
    <n v="-1"/>
    <n v="1"/>
    <s v="0001 -Florida Power &amp; Light Company"/>
    <n v="0"/>
    <n v="3"/>
    <x v="0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0"/>
  </r>
  <r>
    <n v="-1"/>
    <n v="1"/>
    <s v="0001 -Florida Power &amp; Light Company"/>
    <n v="0"/>
    <n v="3"/>
    <x v="0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0"/>
  </r>
  <r>
    <n v="-1"/>
    <n v="1"/>
    <s v="0001 -Florida Power &amp; Light Company"/>
    <n v="0"/>
    <n v="3"/>
    <x v="0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0"/>
  </r>
  <r>
    <n v="-1"/>
    <n v="1"/>
    <s v="0001 -Florida Power &amp; Light Company"/>
    <n v="0"/>
    <n v="3"/>
    <x v="0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0"/>
  </r>
  <r>
    <n v="-1"/>
    <n v="1"/>
    <s v="0001 -Florida Power &amp; Light Company"/>
    <n v="0"/>
    <n v="3"/>
    <x v="0"/>
    <n v="2010"/>
    <n v="216"/>
    <n v="2014"/>
    <s v="V2010 Q2 - 50% Bonus"/>
    <n v="367"/>
    <s v="03. Nuclear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  <x v="0"/>
  </r>
  <r>
    <n v="-1"/>
    <n v="1"/>
    <s v="0001 -Florida Power &amp; Light Company"/>
    <n v="0"/>
    <n v="3"/>
    <x v="0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0"/>
  </r>
  <r>
    <n v="-1"/>
    <n v="1"/>
    <s v="0001 -Florida Power &amp; Light Company"/>
    <n v="0"/>
    <n v="3"/>
    <x v="0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7"/>
    <n v="2014"/>
    <s v="V2010 Q3 - 50% Bonus"/>
    <n v="367"/>
    <s v="03. Nuclear"/>
    <s v="Function"/>
    <n v="3676493.34"/>
    <n v="0"/>
    <n v="0"/>
    <n v="3676493.34"/>
    <n v="270963.62"/>
    <n v="1306464.9099999999"/>
    <n v="-218285.37"/>
    <n v="0"/>
    <n v="3676493.34"/>
    <n v="1577428.53"/>
    <n v="0"/>
    <n v="0"/>
    <n v="0"/>
    <n v="0"/>
    <x v="0"/>
  </r>
  <r>
    <n v="-1"/>
    <n v="1"/>
    <s v="0001 -Florida Power &amp; Light Company"/>
    <n v="0"/>
    <n v="3"/>
    <x v="0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0"/>
  </r>
  <r>
    <n v="-1"/>
    <n v="1"/>
    <s v="0001 -Florida Power &amp; Light Company"/>
    <n v="0"/>
    <n v="3"/>
    <x v="0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0"/>
  </r>
  <r>
    <n v="-1"/>
    <n v="1"/>
    <s v="0001 -Florida Power &amp; Light Company"/>
    <n v="0"/>
    <n v="3"/>
    <x v="0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0"/>
  </r>
  <r>
    <n v="-1"/>
    <n v="1"/>
    <s v="0001 -Florida Power &amp; Light Company"/>
    <n v="0"/>
    <n v="3"/>
    <x v="0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0"/>
  </r>
  <r>
    <n v="-1"/>
    <n v="1"/>
    <s v="0001 -Florida Power &amp; Light Company"/>
    <n v="0"/>
    <n v="3"/>
    <x v="0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0"/>
  </r>
  <r>
    <n v="-1"/>
    <n v="1"/>
    <s v="0001 -Florida Power &amp; Light Company"/>
    <n v="0"/>
    <n v="3"/>
    <x v="0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0"/>
  </r>
  <r>
    <n v="-1"/>
    <n v="1"/>
    <s v="0001 -Florida Power &amp; Light Company"/>
    <n v="0"/>
    <n v="3"/>
    <x v="0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0"/>
  </r>
  <r>
    <n v="-1"/>
    <n v="1"/>
    <s v="0001 -Florida Power &amp; Light Company"/>
    <n v="0"/>
    <n v="3"/>
    <x v="0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0"/>
  </r>
  <r>
    <n v="-1"/>
    <n v="1"/>
    <s v="0001 -Florida Power &amp; Light Company"/>
    <n v="0"/>
    <n v="3"/>
    <x v="0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0"/>
  </r>
  <r>
    <n v="-1"/>
    <n v="1"/>
    <s v="0001 -Florida Power &amp; Light Company"/>
    <n v="0"/>
    <n v="3"/>
    <x v="0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0"/>
  </r>
  <r>
    <n v="-1"/>
    <n v="1"/>
    <s v="0001 -Florida Power &amp; Light Company"/>
    <n v="0"/>
    <n v="3"/>
    <x v="0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0"/>
  </r>
  <r>
    <n v="-1"/>
    <n v="1"/>
    <s v="0001 -Florida Power &amp; Light Company"/>
    <n v="0"/>
    <n v="3"/>
    <x v="0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0"/>
  </r>
  <r>
    <n v="-1"/>
    <n v="1"/>
    <s v="0001 -Florida Power &amp; Light Company"/>
    <n v="0"/>
    <n v="3"/>
    <x v="0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0"/>
  </r>
  <r>
    <n v="-1"/>
    <n v="1"/>
    <s v="0001 -Florida Power &amp; Light Company"/>
    <n v="0"/>
    <n v="3"/>
    <x v="0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0"/>
  </r>
  <r>
    <n v="-1"/>
    <n v="1"/>
    <s v="0001 -Florida Power &amp; Light Company"/>
    <n v="0"/>
    <n v="3"/>
    <x v="0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0"/>
  </r>
  <r>
    <n v="-1"/>
    <n v="1"/>
    <s v="0001 -Florida Power &amp; Light Company"/>
    <n v="0"/>
    <n v="3"/>
    <x v="0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0"/>
  </r>
  <r>
    <n v="-1"/>
    <n v="1"/>
    <s v="0001 -Florida Power &amp; Light Company"/>
    <n v="0"/>
    <n v="3"/>
    <x v="0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0"/>
  </r>
  <r>
    <n v="-1"/>
    <n v="1"/>
    <s v="0001 -Florida Power &amp; Light Company"/>
    <n v="0"/>
    <n v="3"/>
    <x v="0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0"/>
  </r>
  <r>
    <n v="-1"/>
    <n v="1"/>
    <s v="0001 -Florida Power &amp; Light Company"/>
    <n v="0"/>
    <n v="3"/>
    <x v="0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0"/>
  </r>
  <r>
    <n v="-1"/>
    <n v="1"/>
    <s v="0001 -Florida Power &amp; Light Company"/>
    <n v="0"/>
    <n v="3"/>
    <x v="0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0"/>
  </r>
  <r>
    <n v="-1"/>
    <n v="1"/>
    <s v="0001 -Florida Power &amp; Light Company"/>
    <n v="0"/>
    <n v="3"/>
    <x v="0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0"/>
  </r>
  <r>
    <n v="-1"/>
    <n v="1"/>
    <s v="0001 -Florida Power &amp; Light Company"/>
    <n v="0"/>
    <n v="3"/>
    <x v="0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0"/>
  </r>
  <r>
    <n v="-1"/>
    <n v="1"/>
    <s v="0001 -Florida Power &amp; Light Company"/>
    <n v="0"/>
    <n v="3"/>
    <x v="0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0"/>
  </r>
  <r>
    <n v="-1"/>
    <n v="1"/>
    <s v="0001 -Florida Power &amp; Light Company"/>
    <n v="0"/>
    <n v="3"/>
    <x v="0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0"/>
  </r>
  <r>
    <n v="-1"/>
    <n v="1"/>
    <s v="0001 -Florida Power &amp; Light Company"/>
    <n v="0"/>
    <n v="3"/>
    <x v="0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0"/>
  </r>
  <r>
    <n v="-1"/>
    <n v="1"/>
    <s v="0001 -Florida Power &amp; Light Company"/>
    <n v="0"/>
    <n v="3"/>
    <x v="0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0"/>
  </r>
  <r>
    <n v="-1"/>
    <n v="1"/>
    <s v="0001 -Florida Power &amp; Light Company"/>
    <n v="0"/>
    <n v="3"/>
    <x v="0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0"/>
  </r>
  <r>
    <n v="-1"/>
    <n v="1"/>
    <s v="0001 -Florida Power &amp; Light Company"/>
    <n v="0"/>
    <n v="3"/>
    <x v="0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0"/>
  </r>
  <r>
    <n v="-1"/>
    <n v="1"/>
    <s v="0001 -Florida Power &amp; Light Company"/>
    <n v="0"/>
    <n v="3"/>
    <x v="0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0"/>
  </r>
  <r>
    <n v="-1"/>
    <n v="1"/>
    <s v="0001 -Florida Power &amp; Light Company"/>
    <n v="0"/>
    <n v="3"/>
    <x v="0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0"/>
  </r>
  <r>
    <n v="-1"/>
    <n v="1"/>
    <s v="0001 -Florida Power &amp; Light Company"/>
    <n v="0"/>
    <n v="3"/>
    <x v="0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0"/>
  </r>
  <r>
    <n v="-1"/>
    <n v="1"/>
    <s v="0001 -Florida Power &amp; Light Company"/>
    <n v="0"/>
    <n v="3"/>
    <x v="0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0"/>
  </r>
  <r>
    <n v="-1"/>
    <n v="1"/>
    <s v="0001 -Florida Power &amp; Light Company"/>
    <n v="0"/>
    <n v="3"/>
    <x v="0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0"/>
  </r>
  <r>
    <n v="-1"/>
    <n v="1"/>
    <s v="0001 -Florida Power &amp; Light Company"/>
    <n v="0"/>
    <n v="3"/>
    <x v="0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0"/>
  </r>
  <r>
    <n v="-1"/>
    <n v="1"/>
    <s v="0001 -Florida Power &amp; Light Company"/>
    <n v="0"/>
    <n v="3"/>
    <x v="0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0"/>
  </r>
  <r>
    <n v="-1"/>
    <n v="1"/>
    <s v="0001 -Florida Power &amp; Light Company"/>
    <n v="0"/>
    <n v="3"/>
    <x v="0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0"/>
  </r>
  <r>
    <n v="-1"/>
    <n v="1"/>
    <s v="0001 -Florida Power &amp; Light Company"/>
    <n v="0"/>
    <n v="3"/>
    <x v="0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0"/>
  </r>
  <r>
    <n v="-1"/>
    <n v="1"/>
    <s v="0001 -Florida Power &amp; Light Company"/>
    <n v="0"/>
    <n v="3"/>
    <x v="0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0"/>
  </r>
  <r>
    <n v="-1"/>
    <n v="1"/>
    <s v="0001 -Florida Power &amp; Light Company"/>
    <n v="0"/>
    <n v="3"/>
    <x v="0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0"/>
  </r>
  <r>
    <n v="-1"/>
    <n v="1"/>
    <s v="0001 -Florida Power &amp; Light Company"/>
    <n v="0"/>
    <n v="3"/>
    <x v="0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0"/>
  </r>
  <r>
    <n v="-1"/>
    <n v="1"/>
    <s v="0001 -Florida Power &amp; Light Company"/>
    <n v="0"/>
    <n v="3"/>
    <x v="0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0"/>
  </r>
  <r>
    <n v="-1"/>
    <n v="1"/>
    <s v="0001 -Florida Power &amp; Light Company"/>
    <n v="0"/>
    <n v="3"/>
    <x v="0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0"/>
  </r>
  <r>
    <n v="-1"/>
    <n v="1"/>
    <s v="0001 -Florida Power &amp; Light Company"/>
    <n v="0"/>
    <n v="3"/>
    <x v="0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0"/>
  </r>
  <r>
    <n v="-1"/>
    <n v="1"/>
    <s v="0001 -Florida Power &amp; Light Company"/>
    <n v="0"/>
    <n v="3"/>
    <x v="0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0"/>
  </r>
  <r>
    <n v="-1"/>
    <n v="1"/>
    <s v="0001 -Florida Power &amp; Light Company"/>
    <n v="0"/>
    <n v="3"/>
    <x v="0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0"/>
  </r>
  <r>
    <n v="-1"/>
    <n v="1"/>
    <s v="0001 -Florida Power &amp; Light Company"/>
    <n v="0"/>
    <n v="3"/>
    <x v="0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0"/>
  </r>
  <r>
    <n v="-1"/>
    <n v="1"/>
    <s v="0001 -Florida Power &amp; Light Company"/>
    <n v="0"/>
    <n v="3"/>
    <x v="0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0"/>
  </r>
  <r>
    <n v="-1"/>
    <n v="1"/>
    <s v="0001 -Florida Power &amp; Light Company"/>
    <n v="0"/>
    <n v="3"/>
    <x v="0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0"/>
  </r>
  <r>
    <n v="-1"/>
    <n v="1"/>
    <s v="0001 -Florida Power &amp; Light Company"/>
    <n v="0"/>
    <n v="3"/>
    <x v="0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0"/>
  </r>
  <r>
    <n v="-1"/>
    <n v="1"/>
    <s v="0001 -Florida Power &amp; Light Company"/>
    <n v="0"/>
    <n v="3"/>
    <x v="0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0"/>
  </r>
  <r>
    <n v="-1"/>
    <n v="1"/>
    <s v="0001 -Florida Power &amp; Light Company"/>
    <n v="0"/>
    <n v="3"/>
    <x v="0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0"/>
  </r>
  <r>
    <n v="-1"/>
    <n v="1"/>
    <s v="0001 -Florida Power &amp; Light Company"/>
    <n v="0"/>
    <n v="3"/>
    <x v="0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0"/>
  </r>
  <r>
    <n v="-1"/>
    <n v="1"/>
    <s v="0001 -Florida Power &amp; Light Company"/>
    <n v="0"/>
    <n v="3"/>
    <x v="0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0"/>
  </r>
  <r>
    <n v="-1"/>
    <n v="1"/>
    <s v="0001 -Florida Power &amp; Light Company"/>
    <n v="0"/>
    <n v="3"/>
    <x v="0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0"/>
  </r>
  <r>
    <n v="-1"/>
    <n v="1"/>
    <s v="0001 -Florida Power &amp; Light Company"/>
    <n v="0"/>
    <n v="3"/>
    <x v="0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0"/>
  </r>
  <r>
    <n v="-1"/>
    <n v="1"/>
    <s v="0001 -Florida Power &amp; Light Company"/>
    <n v="0"/>
    <n v="3"/>
    <x v="0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0"/>
  </r>
  <r>
    <n v="-1"/>
    <n v="1"/>
    <s v="0001 -Florida Power &amp; Light Company"/>
    <n v="0"/>
    <n v="3"/>
    <x v="0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0"/>
  </r>
  <r>
    <n v="-1"/>
    <n v="1"/>
    <s v="0001 -Florida Power &amp; Light Company"/>
    <n v="0"/>
    <n v="3"/>
    <x v="0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0"/>
  </r>
  <r>
    <n v="-1"/>
    <n v="1"/>
    <s v="0001 -Florida Power &amp; Light Company"/>
    <n v="0"/>
    <n v="3"/>
    <x v="0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0"/>
  </r>
  <r>
    <n v="-1"/>
    <n v="1"/>
    <s v="0001 -Florida Power &amp; Light Company"/>
    <n v="0"/>
    <n v="3"/>
    <x v="0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0"/>
  </r>
  <r>
    <n v="-1"/>
    <n v="1"/>
    <s v="0001 -Florida Power &amp; Light Company"/>
    <n v="0"/>
    <n v="3"/>
    <x v="0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0"/>
  </r>
  <r>
    <n v="-1"/>
    <n v="1"/>
    <s v="0001 -Florida Power &amp; Light Company"/>
    <n v="0"/>
    <n v="3"/>
    <x v="0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0"/>
  </r>
  <r>
    <n v="-1"/>
    <n v="1"/>
    <s v="0001 -Florida Power &amp; Light Company"/>
    <n v="0"/>
    <n v="3"/>
    <x v="0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0"/>
  </r>
  <r>
    <n v="-1"/>
    <n v="1"/>
    <s v="0001 -Florida Power &amp; Light Company"/>
    <n v="0"/>
    <n v="3"/>
    <x v="0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0"/>
  </r>
  <r>
    <n v="-1"/>
    <n v="1"/>
    <s v="0001 -Florida Power &amp; Light Company"/>
    <n v="0"/>
    <n v="3"/>
    <x v="0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0"/>
  </r>
  <r>
    <n v="-1"/>
    <n v="1"/>
    <s v="0001 -Florida Power &amp; Light Company"/>
    <n v="0"/>
    <n v="3"/>
    <x v="0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0"/>
  </r>
  <r>
    <n v="-1"/>
    <n v="1"/>
    <s v="0001 -Florida Power &amp; Light Company"/>
    <n v="0"/>
    <n v="3"/>
    <x v="0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0"/>
  </r>
  <r>
    <n v="-1"/>
    <n v="1"/>
    <s v="0001 -Florida Power &amp; Light Company"/>
    <n v="0"/>
    <n v="3"/>
    <x v="0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0"/>
  </r>
  <r>
    <n v="-1"/>
    <n v="1"/>
    <s v="0001 -Florida Power &amp; Light Company"/>
    <n v="0"/>
    <n v="3"/>
    <x v="0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0"/>
  </r>
  <r>
    <n v="-1"/>
    <n v="1"/>
    <s v="0001 -Florida Power &amp; Light Company"/>
    <n v="0"/>
    <n v="3"/>
    <x v="0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0"/>
  </r>
  <r>
    <n v="-1"/>
    <n v="1"/>
    <s v="0001 -Florida Power &amp; Light Company"/>
    <n v="0"/>
    <n v="3"/>
    <x v="0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0"/>
  </r>
  <r>
    <n v="-1"/>
    <n v="1"/>
    <s v="0001 -Florida Power &amp; Light Company"/>
    <n v="0"/>
    <n v="3"/>
    <x v="0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0"/>
  </r>
  <r>
    <n v="-1"/>
    <n v="1"/>
    <s v="0001 -Florida Power &amp; Light Company"/>
    <n v="0"/>
    <n v="3"/>
    <x v="0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0"/>
  </r>
  <r>
    <n v="-1"/>
    <n v="1"/>
    <s v="0001 -Florida Power &amp; Light Company"/>
    <n v="0"/>
    <n v="3"/>
    <x v="0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0"/>
  </r>
  <r>
    <n v="-1"/>
    <n v="1"/>
    <s v="0001 -Florida Power &amp; Light Company"/>
    <n v="0"/>
    <n v="3"/>
    <x v="0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0"/>
  </r>
  <r>
    <n v="-1"/>
    <n v="1"/>
    <s v="0001 -Florida Power &amp; Light Company"/>
    <n v="0"/>
    <n v="3"/>
    <x v="0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0"/>
  </r>
  <r>
    <n v="-1"/>
    <n v="1"/>
    <s v="0001 -Florida Power &amp; Light Company"/>
    <n v="0"/>
    <n v="3"/>
    <x v="0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0"/>
  </r>
  <r>
    <n v="-1"/>
    <n v="1"/>
    <s v="0001 -Florida Power &amp; Light Company"/>
    <n v="0"/>
    <n v="3"/>
    <x v="0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0"/>
  </r>
  <r>
    <n v="-1"/>
    <n v="1"/>
    <s v="0001 -Florida Power &amp; Light Company"/>
    <n v="0"/>
    <n v="3"/>
    <x v="0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0"/>
  </r>
  <r>
    <n v="-1"/>
    <n v="1"/>
    <s v="0001 -Florida Power &amp; Light Company"/>
    <n v="0"/>
    <n v="3"/>
    <x v="0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0"/>
  </r>
  <r>
    <n v="-1"/>
    <n v="1"/>
    <s v="0001 -Florida Power &amp; Light Company"/>
    <n v="0"/>
    <n v="3"/>
    <x v="0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0"/>
  </r>
  <r>
    <n v="-1"/>
    <n v="1"/>
    <s v="0001 -Florida Power &amp; Light Company"/>
    <n v="0"/>
    <n v="3"/>
    <x v="0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0"/>
  </r>
  <r>
    <n v="-1"/>
    <n v="1"/>
    <s v="0001 -Florida Power &amp; Light Company"/>
    <n v="0"/>
    <n v="3"/>
    <x v="0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0"/>
  </r>
  <r>
    <n v="-1"/>
    <n v="1"/>
    <s v="0001 -Florida Power &amp; Light Company"/>
    <n v="0"/>
    <n v="3"/>
    <x v="0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0"/>
  </r>
  <r>
    <n v="-1"/>
    <n v="1"/>
    <s v="0001 -Florida Power &amp; Light Company"/>
    <n v="0"/>
    <n v="3"/>
    <x v="0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0"/>
  </r>
  <r>
    <n v="-1"/>
    <n v="1"/>
    <s v="0001 -Florida Power &amp; Light Company"/>
    <n v="0"/>
    <n v="3"/>
    <x v="0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0"/>
  </r>
  <r>
    <n v="-1"/>
    <n v="1"/>
    <s v="0001 -Florida Power &amp; Light Company"/>
    <n v="0"/>
    <n v="3"/>
    <x v="0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0"/>
  </r>
  <r>
    <n v="-1"/>
    <n v="1"/>
    <s v="0001 -Florida Power &amp; Light Company"/>
    <n v="0"/>
    <n v="3"/>
    <x v="0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0"/>
  </r>
  <r>
    <n v="-1"/>
    <n v="1"/>
    <s v="0001 -Florida Power &amp; Light Company"/>
    <n v="0"/>
    <n v="3"/>
    <x v="0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0"/>
  </r>
  <r>
    <n v="-1"/>
    <n v="1"/>
    <s v="0001 -Florida Power &amp; Light Company"/>
    <n v="0"/>
    <n v="3"/>
    <x v="0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0"/>
  </r>
  <r>
    <n v="-1"/>
    <n v="1"/>
    <s v="0001 -Florida Power &amp; Light Company"/>
    <n v="0"/>
    <n v="3"/>
    <x v="0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0"/>
  </r>
  <r>
    <n v="-1"/>
    <n v="1"/>
    <s v="0001 -Florida Power &amp; Light Company"/>
    <n v="0"/>
    <n v="3"/>
    <x v="0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0"/>
  </r>
  <r>
    <n v="-1"/>
    <n v="1"/>
    <s v="0001 -Florida Power &amp; Light Company"/>
    <n v="0"/>
    <n v="3"/>
    <x v="0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0"/>
  </r>
  <r>
    <n v="-1"/>
    <n v="1"/>
    <s v="0001 -Florida Power &amp; Light Company"/>
    <n v="0"/>
    <n v="3"/>
    <x v="0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0"/>
  </r>
  <r>
    <n v="-1"/>
    <n v="1"/>
    <s v="0001 -Florida Power &amp; Light Company"/>
    <n v="0"/>
    <n v="3"/>
    <x v="0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0"/>
  </r>
  <r>
    <n v="-1"/>
    <n v="1"/>
    <s v="0001 -Florida Power &amp; Light Company"/>
    <n v="0"/>
    <n v="3"/>
    <x v="0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0"/>
  </r>
  <r>
    <n v="-1"/>
    <n v="1"/>
    <s v="0001 -Florida Power &amp; Light Company"/>
    <n v="0"/>
    <n v="3"/>
    <x v="0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0"/>
  </r>
  <r>
    <n v="-1"/>
    <n v="1"/>
    <s v="0001 -Florida Power &amp; Light Company"/>
    <n v="0"/>
    <n v="3"/>
    <x v="0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0"/>
  </r>
  <r>
    <n v="-1"/>
    <n v="1"/>
    <s v="0001 -Florida Power &amp; Light Company"/>
    <n v="0"/>
    <n v="3"/>
    <x v="0"/>
    <n v="2008"/>
    <n v="168"/>
    <n v="2014"/>
    <s v="V2008 Q1 - 50% Bonus"/>
    <n v="367"/>
    <s v="05. Other Production"/>
    <s v="Function"/>
    <n v="172791.21"/>
    <n v="0"/>
    <n v="0"/>
    <n v="191616.16"/>
    <n v="11711.62"/>
    <n v="113543.31"/>
    <n v="-61038.17"/>
    <n v="29527.08"/>
    <n v="210441.12"/>
    <n v="110534.57"/>
    <n v="6597.53"/>
    <n v="0"/>
    <n v="29527.08"/>
    <n v="0"/>
    <x v="0"/>
  </r>
  <r>
    <n v="-1"/>
    <n v="1"/>
    <s v="0001 -Florida Power &amp; Light Company"/>
    <n v="0"/>
    <n v="3"/>
    <x v="0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0"/>
  </r>
  <r>
    <n v="-1"/>
    <n v="1"/>
    <s v="0001 -Florida Power &amp; Light Company"/>
    <n v="0"/>
    <n v="3"/>
    <x v="0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0"/>
  </r>
  <r>
    <n v="-1"/>
    <n v="1"/>
    <s v="0001 -Florida Power &amp; Light Company"/>
    <n v="0"/>
    <n v="3"/>
    <x v="0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0"/>
  </r>
  <r>
    <n v="-1"/>
    <n v="1"/>
    <s v="0001 -Florida Power &amp; Light Company"/>
    <n v="0"/>
    <n v="3"/>
    <x v="0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0"/>
  </r>
  <r>
    <n v="-1"/>
    <n v="1"/>
    <s v="0001 -Florida Power &amp; Light Company"/>
    <n v="0"/>
    <n v="3"/>
    <x v="0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0"/>
  </r>
  <r>
    <n v="-1"/>
    <n v="1"/>
    <s v="0001 -Florida Power &amp; Light Company"/>
    <n v="0"/>
    <n v="3"/>
    <x v="0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0"/>
  </r>
  <r>
    <n v="-1"/>
    <n v="1"/>
    <s v="0001 -Florida Power &amp; Light Company"/>
    <n v="0"/>
    <n v="3"/>
    <x v="0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0"/>
  </r>
  <r>
    <n v="-1"/>
    <n v="1"/>
    <s v="0001 -Florida Power &amp; Light Company"/>
    <n v="0"/>
    <n v="3"/>
    <x v="0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0"/>
  </r>
  <r>
    <n v="-1"/>
    <n v="1"/>
    <s v="0001 -Florida Power &amp; Light Company"/>
    <n v="0"/>
    <n v="3"/>
    <x v="0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0"/>
  </r>
  <r>
    <n v="-1"/>
    <n v="1"/>
    <s v="0001 -Florida Power &amp; Light Company"/>
    <n v="0"/>
    <n v="3"/>
    <x v="0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0"/>
  </r>
  <r>
    <n v="-1"/>
    <n v="1"/>
    <s v="0001 -Florida Power &amp; Light Company"/>
    <n v="0"/>
    <n v="3"/>
    <x v="0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0"/>
  </r>
  <r>
    <n v="-1"/>
    <n v="1"/>
    <s v="0001 -Florida Power &amp; Light Company"/>
    <n v="0"/>
    <n v="3"/>
    <x v="0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9999998"/>
    <n v="-8286314.9699999997"/>
    <n v="3441252.09"/>
    <n v="158695911.62"/>
    <n v="51462521.759999998"/>
    <n v="-2227638.16"/>
    <n v="0"/>
    <n v="3441252.09"/>
    <n v="0"/>
    <x v="0"/>
  </r>
  <r>
    <n v="-1"/>
    <n v="1"/>
    <s v="0001 -Florida Power &amp; Light Company"/>
    <n v="0"/>
    <n v="3"/>
    <x v="0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0"/>
  </r>
  <r>
    <n v="-1"/>
    <n v="1"/>
    <s v="0001 -Florida Power &amp; Light Company"/>
    <n v="0"/>
    <n v="3"/>
    <x v="0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0"/>
  </r>
  <r>
    <n v="-1"/>
    <n v="1"/>
    <s v="0001 -Florida Power &amp; Light Company"/>
    <n v="0"/>
    <n v="3"/>
    <x v="0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0"/>
  </r>
  <r>
    <n v="-1"/>
    <n v="1"/>
    <s v="0001 -Florida Power &amp; Light Company"/>
    <n v="0"/>
    <n v="3"/>
    <x v="0"/>
    <n v="2010"/>
    <n v="215"/>
    <n v="2014"/>
    <s v="V2010 Q1 - 50% Bonus"/>
    <n v="367"/>
    <s v="05. Other Production"/>
    <s v="Function"/>
    <n v="993132.87"/>
    <n v="0"/>
    <n v="0"/>
    <n v="1207088.74"/>
    <n v="88095.88"/>
    <n v="665546.31999999995"/>
    <n v="-472862.22"/>
    <n v="1232150.23"/>
    <n v="1421044.62"/>
    <n v="630294.41"/>
    <n v="927586.25"/>
    <n v="0"/>
    <n v="1232150.23"/>
    <n v="0"/>
    <x v="0"/>
  </r>
  <r>
    <n v="-1"/>
    <n v="1"/>
    <s v="0001 -Florida Power &amp; Light Company"/>
    <n v="0"/>
    <n v="3"/>
    <x v="0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0"/>
  </r>
  <r>
    <n v="-1"/>
    <n v="1"/>
    <s v="0001 -Florida Power &amp; Light Company"/>
    <n v="0"/>
    <n v="3"/>
    <x v="0"/>
    <n v="2010"/>
    <n v="216"/>
    <n v="2014"/>
    <s v="V2010 Q2 - 50% Bonus"/>
    <n v="367"/>
    <s v="05. Other Production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  <x v="0"/>
  </r>
  <r>
    <n v="-1"/>
    <n v="1"/>
    <s v="0001 -Florida Power &amp; Light Company"/>
    <n v="0"/>
    <n v="3"/>
    <x v="0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0"/>
  </r>
  <r>
    <n v="-1"/>
    <n v="1"/>
    <s v="0001 -Florida Power &amp; Light Company"/>
    <n v="0"/>
    <n v="3"/>
    <x v="0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  <x v="0"/>
  </r>
  <r>
    <n v="-1"/>
    <n v="1"/>
    <s v="0001 -Florida Power &amp; Light Company"/>
    <n v="0"/>
    <n v="3"/>
    <x v="0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0"/>
  </r>
  <r>
    <n v="-1"/>
    <n v="1"/>
    <s v="0001 -Florida Power &amp; Light Company"/>
    <n v="0"/>
    <n v="3"/>
    <x v="0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0"/>
  </r>
  <r>
    <n v="-1"/>
    <n v="1"/>
    <s v="0001 -Florida Power &amp; Light Company"/>
    <n v="0"/>
    <n v="3"/>
    <x v="0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0"/>
  </r>
  <r>
    <n v="-1"/>
    <n v="1"/>
    <s v="0001 -Florida Power &amp; Light Company"/>
    <n v="0"/>
    <n v="3"/>
    <x v="0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0"/>
  </r>
  <r>
    <n v="-1"/>
    <n v="1"/>
    <s v="0001 -Florida Power &amp; Light Company"/>
    <n v="0"/>
    <n v="3"/>
    <x v="0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0"/>
  </r>
  <r>
    <n v="-1"/>
    <n v="1"/>
    <s v="0001 -Florida Power &amp; Light Company"/>
    <n v="0"/>
    <n v="3"/>
    <x v="0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0"/>
  </r>
  <r>
    <n v="-1"/>
    <n v="1"/>
    <s v="0001 -Florida Power &amp; Light Company"/>
    <n v="0"/>
    <n v="3"/>
    <x v="0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0"/>
  </r>
  <r>
    <n v="-1"/>
    <n v="1"/>
    <s v="0001 -Florida Power &amp; Light Company"/>
    <n v="0"/>
    <n v="3"/>
    <x v="0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0"/>
  </r>
  <r>
    <n v="-1"/>
    <n v="1"/>
    <s v="0001 -Florida Power &amp; Light Company"/>
    <n v="0"/>
    <n v="3"/>
    <x v="0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0"/>
  </r>
  <r>
    <n v="-1"/>
    <n v="1"/>
    <s v="0001 -Florida Power &amp; Light Company"/>
    <n v="0"/>
    <n v="3"/>
    <x v="0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0"/>
  </r>
  <r>
    <n v="-1"/>
    <n v="1"/>
    <s v="0001 -Florida Power &amp; Light Company"/>
    <n v="0"/>
    <n v="3"/>
    <x v="0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0"/>
  </r>
  <r>
    <n v="-1"/>
    <n v="1"/>
    <s v="0001 -Florida Power &amp; Light Company"/>
    <n v="0"/>
    <n v="3"/>
    <x v="0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3"/>
    <n v="231"/>
    <n v="2014"/>
    <s v="V2013 - 50% Bonus"/>
    <n v="367"/>
    <s v="05. Other Production"/>
    <s v="Function"/>
    <n v="553356655.37"/>
    <n v="0"/>
    <n v="0"/>
    <n v="538068334.16999996"/>
    <n v="40912254.18"/>
    <n v="21541432.100000001"/>
    <n v="-12288633.390000001"/>
    <n v="4656521.0999999996"/>
    <n v="565410828.13"/>
    <n v="61566543.530000001"/>
    <n v="-6510508.9000000004"/>
    <n v="0"/>
    <n v="4656521.0999999996"/>
    <n v="0"/>
    <x v="0"/>
  </r>
  <r>
    <n v="-1"/>
    <n v="1"/>
    <s v="0001 -Florida Power &amp; Light Company"/>
    <n v="0"/>
    <n v="3"/>
    <x v="0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4"/>
    <n v="363"/>
    <n v="2014"/>
    <s v="V2014 - 50% Bonus"/>
    <n v="367"/>
    <s v="05. Other Production"/>
    <s v="Function"/>
    <n v="700694149.78999996"/>
    <n v="700694149.79999995"/>
    <n v="0"/>
    <n v="700694149.79999995"/>
    <n v="729311627.14999998"/>
    <n v="0"/>
    <n v="700694149.79999995"/>
    <n v="0"/>
    <n v="0"/>
    <n v="28617477.359999999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0"/>
  </r>
  <r>
    <n v="-1"/>
    <n v="1"/>
    <s v="0001 -Florida Power &amp; Light Company"/>
    <n v="0"/>
    <n v="3"/>
    <x v="0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0"/>
  </r>
  <r>
    <n v="-1"/>
    <n v="1"/>
    <s v="0001 -Florida Power &amp; Light Company"/>
    <n v="0"/>
    <n v="3"/>
    <x v="0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0"/>
  </r>
  <r>
    <n v="-1"/>
    <n v="1"/>
    <s v="0001 -Florida Power &amp; Light Company"/>
    <n v="0"/>
    <n v="3"/>
    <x v="0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0"/>
  </r>
  <r>
    <n v="-1"/>
    <n v="1"/>
    <s v="0001 -Florida Power &amp; Light Company"/>
    <n v="0"/>
    <n v="3"/>
    <x v="0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0"/>
  </r>
  <r>
    <n v="-1"/>
    <n v="1"/>
    <s v="0001 -Florida Power &amp; Light Company"/>
    <n v="0"/>
    <n v="3"/>
    <x v="0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0"/>
  </r>
  <r>
    <n v="-1"/>
    <n v="1"/>
    <s v="0001 -Florida Power &amp; Light Company"/>
    <n v="0"/>
    <n v="3"/>
    <x v="0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0"/>
  </r>
  <r>
    <n v="-1"/>
    <n v="1"/>
    <s v="0001 -Florida Power &amp; Light Company"/>
    <n v="0"/>
    <n v="3"/>
    <x v="0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0"/>
  </r>
  <r>
    <n v="-1"/>
    <n v="1"/>
    <s v="0001 -Florida Power &amp; Light Company"/>
    <n v="0"/>
    <n v="3"/>
    <x v="0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0"/>
  </r>
  <r>
    <n v="-1"/>
    <n v="1"/>
    <s v="0001 -Florida Power &amp; Light Company"/>
    <n v="0"/>
    <n v="3"/>
    <x v="0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0"/>
  </r>
  <r>
    <n v="-1"/>
    <n v="1"/>
    <s v="0001 -Florida Power &amp; Light Company"/>
    <n v="0"/>
    <n v="3"/>
    <x v="0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0"/>
  </r>
  <r>
    <n v="-1"/>
    <n v="1"/>
    <s v="0001 -Florida Power &amp; Light Company"/>
    <n v="0"/>
    <n v="3"/>
    <x v="0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0"/>
  </r>
  <r>
    <n v="-1"/>
    <n v="1"/>
    <s v="0001 -Florida Power &amp; Light Company"/>
    <n v="0"/>
    <n v="3"/>
    <x v="0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0"/>
  </r>
  <r>
    <n v="-1"/>
    <n v="1"/>
    <s v="0001 -Florida Power &amp; Light Company"/>
    <n v="0"/>
    <n v="3"/>
    <x v="0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0"/>
  </r>
  <r>
    <n v="-1"/>
    <n v="1"/>
    <s v="0001 -Florida Power &amp; Light Company"/>
    <n v="0"/>
    <n v="3"/>
    <x v="0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0"/>
  </r>
  <r>
    <n v="-1"/>
    <n v="1"/>
    <s v="0001 -Florida Power &amp; Light Company"/>
    <n v="0"/>
    <n v="3"/>
    <x v="0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0"/>
  </r>
  <r>
    <n v="-1"/>
    <n v="1"/>
    <s v="0001 -Florida Power &amp; Light Company"/>
    <n v="0"/>
    <n v="3"/>
    <x v="0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0"/>
  </r>
  <r>
    <n v="-1"/>
    <n v="1"/>
    <s v="0001 -Florida Power &amp; Light Company"/>
    <n v="0"/>
    <n v="3"/>
    <x v="0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0"/>
  </r>
  <r>
    <n v="-1"/>
    <n v="1"/>
    <s v="0001 -Florida Power &amp; Light Company"/>
    <n v="0"/>
    <n v="3"/>
    <x v="0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0"/>
  </r>
  <r>
    <n v="-1"/>
    <n v="1"/>
    <s v="0001 -Florida Power &amp; Light Company"/>
    <n v="0"/>
    <n v="3"/>
    <x v="0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0"/>
  </r>
  <r>
    <n v="-1"/>
    <n v="1"/>
    <s v="0001 -Florida Power &amp; Light Company"/>
    <n v="0"/>
    <n v="3"/>
    <x v="0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0"/>
  </r>
  <r>
    <n v="-1"/>
    <n v="1"/>
    <s v="0001 -Florida Power &amp; Light Company"/>
    <n v="0"/>
    <n v="3"/>
    <x v="0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0"/>
  </r>
  <r>
    <n v="-1"/>
    <n v="1"/>
    <s v="0001 -Florida Power &amp; Light Company"/>
    <n v="0"/>
    <n v="3"/>
    <x v="0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0"/>
  </r>
  <r>
    <n v="-1"/>
    <n v="1"/>
    <s v="0001 -Florida Power &amp; Light Company"/>
    <n v="0"/>
    <n v="3"/>
    <x v="0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0"/>
  </r>
  <r>
    <n v="-1"/>
    <n v="1"/>
    <s v="0001 -Florida Power &amp; Light Company"/>
    <n v="0"/>
    <n v="3"/>
    <x v="0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0"/>
  </r>
  <r>
    <n v="-1"/>
    <n v="1"/>
    <s v="0001 -Florida Power &amp; Light Company"/>
    <n v="0"/>
    <n v="3"/>
    <x v="0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0"/>
  </r>
  <r>
    <n v="-1"/>
    <n v="1"/>
    <s v="0001 -Florida Power &amp; Light Company"/>
    <n v="0"/>
    <n v="3"/>
    <x v="0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0"/>
  </r>
  <r>
    <n v="-1"/>
    <n v="1"/>
    <s v="0001 -Florida Power &amp; Light Company"/>
    <n v="0"/>
    <n v="3"/>
    <x v="0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0"/>
  </r>
  <r>
    <n v="-1"/>
    <n v="1"/>
    <s v="0001 -Florida Power &amp; Light Company"/>
    <n v="0"/>
    <n v="3"/>
    <x v="0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0"/>
  </r>
  <r>
    <n v="-1"/>
    <n v="1"/>
    <s v="0001 -Florida Power &amp; Light Company"/>
    <n v="0"/>
    <n v="3"/>
    <x v="0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0"/>
  </r>
  <r>
    <n v="-1"/>
    <n v="1"/>
    <s v="0001 -Florida Power &amp; Light Company"/>
    <n v="0"/>
    <n v="3"/>
    <x v="0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0"/>
  </r>
  <r>
    <n v="-1"/>
    <n v="1"/>
    <s v="0001 -Florida Power &amp; Light Company"/>
    <n v="0"/>
    <n v="3"/>
    <x v="0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0"/>
  </r>
  <r>
    <n v="-1"/>
    <n v="1"/>
    <s v="0001 -Florida Power &amp; Light Company"/>
    <n v="0"/>
    <n v="3"/>
    <x v="0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0"/>
  </r>
  <r>
    <n v="-1"/>
    <n v="1"/>
    <s v="0001 -Florida Power &amp; Light Company"/>
    <n v="0"/>
    <n v="3"/>
    <x v="0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0"/>
  </r>
  <r>
    <n v="-1"/>
    <n v="1"/>
    <s v="0001 -Florida Power &amp; Light Company"/>
    <n v="0"/>
    <n v="3"/>
    <x v="0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0"/>
  </r>
  <r>
    <n v="-1"/>
    <n v="1"/>
    <s v="0001 -Florida Power &amp; Light Company"/>
    <n v="0"/>
    <n v="3"/>
    <x v="0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0"/>
  </r>
  <r>
    <n v="-1"/>
    <n v="1"/>
    <s v="0001 -Florida Power &amp; Light Company"/>
    <n v="0"/>
    <n v="3"/>
    <x v="0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0"/>
  </r>
  <r>
    <n v="-1"/>
    <n v="1"/>
    <s v="0001 -Florida Power &amp; Light Company"/>
    <n v="0"/>
    <n v="3"/>
    <x v="0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0"/>
  </r>
  <r>
    <n v="-1"/>
    <n v="1"/>
    <s v="0001 -Florida Power &amp; Light Company"/>
    <n v="0"/>
    <n v="3"/>
    <x v="0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0"/>
  </r>
  <r>
    <n v="-1"/>
    <n v="1"/>
    <s v="0001 -Florida Power &amp; Light Company"/>
    <n v="0"/>
    <n v="3"/>
    <x v="0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0"/>
  </r>
  <r>
    <n v="-1"/>
    <n v="1"/>
    <s v="0001 -Florida Power &amp; Light Company"/>
    <n v="0"/>
    <n v="3"/>
    <x v="0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0"/>
  </r>
  <r>
    <n v="-1"/>
    <n v="1"/>
    <s v="0001 -Florida Power &amp; Light Company"/>
    <n v="0"/>
    <n v="3"/>
    <x v="0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0"/>
  </r>
  <r>
    <n v="-1"/>
    <n v="1"/>
    <s v="0001 -Florida Power &amp; Light Company"/>
    <n v="0"/>
    <n v="3"/>
    <x v="0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0"/>
  </r>
  <r>
    <n v="-1"/>
    <n v="1"/>
    <s v="0001 -Florida Power &amp; Light Company"/>
    <n v="0"/>
    <n v="3"/>
    <x v="0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0"/>
  </r>
  <r>
    <n v="-1"/>
    <n v="1"/>
    <s v="0001 -Florida Power &amp; Light Company"/>
    <n v="0"/>
    <n v="3"/>
    <x v="0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0"/>
  </r>
  <r>
    <n v="-1"/>
    <n v="1"/>
    <s v="0001 -Florida Power &amp; Light Company"/>
    <n v="0"/>
    <n v="3"/>
    <x v="0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0"/>
  </r>
  <r>
    <n v="-1"/>
    <n v="1"/>
    <s v="0001 -Florida Power &amp; Light Company"/>
    <n v="0"/>
    <n v="3"/>
    <x v="0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0"/>
  </r>
  <r>
    <n v="-1"/>
    <n v="1"/>
    <s v="0001 -Florida Power &amp; Light Company"/>
    <n v="0"/>
    <n v="3"/>
    <x v="0"/>
    <n v="2003"/>
    <n v="84"/>
    <n v="2014"/>
    <s v="V2003 Bonus-50%"/>
    <n v="367"/>
    <s v="06. Transmission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  <x v="0"/>
  </r>
  <r>
    <n v="-1"/>
    <n v="1"/>
    <s v="0001 -Florida Power &amp; Light Company"/>
    <n v="0"/>
    <n v="3"/>
    <x v="0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0"/>
  </r>
  <r>
    <n v="-1"/>
    <n v="1"/>
    <s v="0001 -Florida Power &amp; Light Company"/>
    <n v="0"/>
    <n v="3"/>
    <x v="0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0"/>
  </r>
  <r>
    <n v="-1"/>
    <n v="1"/>
    <s v="0001 -Florida Power &amp; Light Company"/>
    <n v="0"/>
    <n v="3"/>
    <x v="0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0"/>
  </r>
  <r>
    <n v="-1"/>
    <n v="1"/>
    <s v="0001 -Florida Power &amp; Light Company"/>
    <n v="0"/>
    <n v="3"/>
    <x v="0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0"/>
  </r>
  <r>
    <n v="-1"/>
    <n v="1"/>
    <s v="0001 -Florida Power &amp; Light Company"/>
    <n v="0"/>
    <n v="3"/>
    <x v="0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0"/>
  </r>
  <r>
    <n v="-1"/>
    <n v="1"/>
    <s v="0001 -Florida Power &amp; Light Company"/>
    <n v="0"/>
    <n v="3"/>
    <x v="0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0"/>
  </r>
  <r>
    <n v="-1"/>
    <n v="1"/>
    <s v="0001 -Florida Power &amp; Light Company"/>
    <n v="0"/>
    <n v="3"/>
    <x v="0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0"/>
  </r>
  <r>
    <n v="-1"/>
    <n v="1"/>
    <s v="0001 -Florida Power &amp; Light Company"/>
    <n v="0"/>
    <n v="3"/>
    <x v="0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0"/>
  </r>
  <r>
    <n v="-1"/>
    <n v="1"/>
    <s v="0001 -Florida Power &amp; Light Company"/>
    <n v="0"/>
    <n v="3"/>
    <x v="0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0"/>
  </r>
  <r>
    <n v="-1"/>
    <n v="1"/>
    <s v="0001 -Florida Power &amp; Light Company"/>
    <n v="0"/>
    <n v="3"/>
    <x v="0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0"/>
  </r>
  <r>
    <n v="-1"/>
    <n v="1"/>
    <s v="0001 -Florida Power &amp; Light Company"/>
    <n v="0"/>
    <n v="3"/>
    <x v="0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0"/>
  </r>
  <r>
    <n v="-1"/>
    <n v="1"/>
    <s v="0001 -Florida Power &amp; Light Company"/>
    <n v="0"/>
    <n v="3"/>
    <x v="0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0"/>
  </r>
  <r>
    <n v="-1"/>
    <n v="1"/>
    <s v="0001 -Florida Power &amp; Light Company"/>
    <n v="0"/>
    <n v="3"/>
    <x v="0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0"/>
  </r>
  <r>
    <n v="-1"/>
    <n v="1"/>
    <s v="0001 -Florida Power &amp; Light Company"/>
    <n v="0"/>
    <n v="3"/>
    <x v="0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0"/>
  </r>
  <r>
    <n v="-1"/>
    <n v="1"/>
    <s v="0001 -Florida Power &amp; Light Company"/>
    <n v="0"/>
    <n v="3"/>
    <x v="0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0"/>
  </r>
  <r>
    <n v="-1"/>
    <n v="1"/>
    <s v="0001 -Florida Power &amp; Light Company"/>
    <n v="0"/>
    <n v="3"/>
    <x v="0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0"/>
  </r>
  <r>
    <n v="-1"/>
    <n v="1"/>
    <s v="0001 -Florida Power &amp; Light Company"/>
    <n v="0"/>
    <n v="3"/>
    <x v="0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0"/>
  </r>
  <r>
    <n v="-1"/>
    <n v="1"/>
    <s v="0001 -Florida Power &amp; Light Company"/>
    <n v="0"/>
    <n v="3"/>
    <x v="0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0"/>
  </r>
  <r>
    <n v="-1"/>
    <n v="1"/>
    <s v="0001 -Florida Power &amp; Light Company"/>
    <n v="0"/>
    <n v="3"/>
    <x v="0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0"/>
  </r>
  <r>
    <n v="-1"/>
    <n v="1"/>
    <s v="0001 -Florida Power &amp; Light Company"/>
    <n v="0"/>
    <n v="3"/>
    <x v="0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0"/>
  </r>
  <r>
    <n v="-1"/>
    <n v="1"/>
    <s v="0001 -Florida Power &amp; Light Company"/>
    <n v="0"/>
    <n v="3"/>
    <x v="0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0"/>
  </r>
  <r>
    <n v="-1"/>
    <n v="1"/>
    <s v="0001 -Florida Power &amp; Light Company"/>
    <n v="0"/>
    <n v="3"/>
    <x v="0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0"/>
  </r>
  <r>
    <n v="-1"/>
    <n v="1"/>
    <s v="0001 -Florida Power &amp; Light Company"/>
    <n v="0"/>
    <n v="3"/>
    <x v="0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0"/>
  </r>
  <r>
    <n v="-1"/>
    <n v="1"/>
    <s v="0001 -Florida Power &amp; Light Company"/>
    <n v="0"/>
    <n v="3"/>
    <x v="0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0"/>
  </r>
  <r>
    <n v="-1"/>
    <n v="1"/>
    <s v="0001 -Florida Power &amp; Light Company"/>
    <n v="0"/>
    <n v="3"/>
    <x v="0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0"/>
  </r>
  <r>
    <n v="-1"/>
    <n v="1"/>
    <s v="0001 -Florida Power &amp; Light Company"/>
    <n v="0"/>
    <n v="3"/>
    <x v="0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0"/>
  </r>
  <r>
    <n v="-1"/>
    <n v="1"/>
    <s v="0001 -Florida Power &amp; Light Company"/>
    <n v="0"/>
    <n v="3"/>
    <x v="0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0"/>
  </r>
  <r>
    <n v="-1"/>
    <n v="1"/>
    <s v="0001 -Florida Power &amp; Light Company"/>
    <n v="0"/>
    <n v="3"/>
    <x v="0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0"/>
  </r>
  <r>
    <n v="-1"/>
    <n v="1"/>
    <s v="0001 -Florida Power &amp; Light Company"/>
    <n v="0"/>
    <n v="3"/>
    <x v="0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0"/>
  </r>
  <r>
    <n v="-1"/>
    <n v="1"/>
    <s v="0001 -Florida Power &amp; Light Company"/>
    <n v="0"/>
    <n v="3"/>
    <x v="0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0"/>
  </r>
  <r>
    <n v="-1"/>
    <n v="1"/>
    <s v="0001 -Florida Power &amp; Light Company"/>
    <n v="0"/>
    <n v="3"/>
    <x v="0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0"/>
  </r>
  <r>
    <n v="-1"/>
    <n v="1"/>
    <s v="0001 -Florida Power &amp; Light Company"/>
    <n v="0"/>
    <n v="3"/>
    <x v="0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0"/>
  </r>
  <r>
    <n v="-1"/>
    <n v="1"/>
    <s v="0001 -Florida Power &amp; Light Company"/>
    <n v="0"/>
    <n v="3"/>
    <x v="0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0"/>
  </r>
  <r>
    <n v="-1"/>
    <n v="1"/>
    <s v="0001 -Florida Power &amp; Light Company"/>
    <n v="0"/>
    <n v="3"/>
    <x v="0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0"/>
  </r>
  <r>
    <n v="-1"/>
    <n v="1"/>
    <s v="0001 -Florida Power &amp; Light Company"/>
    <n v="0"/>
    <n v="3"/>
    <x v="0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0"/>
  </r>
  <r>
    <n v="-1"/>
    <n v="1"/>
    <s v="0001 -Florida Power &amp; Light Company"/>
    <n v="0"/>
    <n v="3"/>
    <x v="0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0"/>
  </r>
  <r>
    <n v="-1"/>
    <n v="1"/>
    <s v="0001 -Florida Power &amp; Light Company"/>
    <n v="0"/>
    <n v="3"/>
    <x v="0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0"/>
  </r>
  <r>
    <n v="-1"/>
    <n v="1"/>
    <s v="0001 -Florida Power &amp; Light Company"/>
    <n v="0"/>
    <n v="3"/>
    <x v="0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0"/>
  </r>
  <r>
    <n v="-1"/>
    <n v="1"/>
    <s v="0001 -Florida Power &amp; Light Company"/>
    <n v="0"/>
    <n v="3"/>
    <x v="0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0"/>
  </r>
  <r>
    <n v="-1"/>
    <n v="1"/>
    <s v="0001 -Florida Power &amp; Light Company"/>
    <n v="0"/>
    <n v="3"/>
    <x v="0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0"/>
  </r>
  <r>
    <n v="-1"/>
    <n v="1"/>
    <s v="0001 -Florida Power &amp; Light Company"/>
    <n v="0"/>
    <n v="3"/>
    <x v="0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0"/>
  </r>
  <r>
    <n v="-1"/>
    <n v="1"/>
    <s v="0001 -Florida Power &amp; Light Company"/>
    <n v="0"/>
    <n v="3"/>
    <x v="0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0"/>
  </r>
  <r>
    <n v="-1"/>
    <n v="1"/>
    <s v="0001 -Florida Power &amp; Light Company"/>
    <n v="0"/>
    <n v="3"/>
    <x v="0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0"/>
  </r>
  <r>
    <n v="-1"/>
    <n v="1"/>
    <s v="0001 -Florida Power &amp; Light Company"/>
    <n v="0"/>
    <n v="3"/>
    <x v="0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0"/>
  </r>
  <r>
    <n v="-1"/>
    <n v="1"/>
    <s v="0001 -Florida Power &amp; Light Company"/>
    <n v="0"/>
    <n v="3"/>
    <x v="0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0"/>
  </r>
  <r>
    <n v="-1"/>
    <n v="1"/>
    <s v="0001 -Florida Power &amp; Light Company"/>
    <n v="0"/>
    <n v="3"/>
    <x v="0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0"/>
  </r>
  <r>
    <n v="-1"/>
    <n v="1"/>
    <s v="0001 -Florida Power &amp; Light Company"/>
    <n v="0"/>
    <n v="3"/>
    <x v="0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0"/>
  </r>
  <r>
    <n v="-1"/>
    <n v="1"/>
    <s v="0001 -Florida Power &amp; Light Company"/>
    <n v="0"/>
    <n v="3"/>
    <x v="0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0"/>
  </r>
  <r>
    <n v="-1"/>
    <n v="1"/>
    <s v="0001 -Florida Power &amp; Light Company"/>
    <n v="0"/>
    <n v="3"/>
    <x v="0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0"/>
  </r>
  <r>
    <n v="-1"/>
    <n v="1"/>
    <s v="0001 -Florida Power &amp; Light Company"/>
    <n v="0"/>
    <n v="3"/>
    <x v="0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0"/>
  </r>
  <r>
    <n v="-1"/>
    <n v="1"/>
    <s v="0001 -Florida Power &amp; Light Company"/>
    <n v="0"/>
    <n v="3"/>
    <x v="0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0"/>
  </r>
  <r>
    <n v="-1"/>
    <n v="1"/>
    <s v="0001 -Florida Power &amp; Light Company"/>
    <n v="0"/>
    <n v="3"/>
    <x v="0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0"/>
  </r>
  <r>
    <n v="-1"/>
    <n v="1"/>
    <s v="0001 -Florida Power &amp; Light Company"/>
    <n v="0"/>
    <n v="3"/>
    <x v="0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0"/>
  </r>
  <r>
    <n v="-1"/>
    <n v="1"/>
    <s v="0001 -Florida Power &amp; Light Company"/>
    <n v="0"/>
    <n v="3"/>
    <x v="0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0"/>
  </r>
  <r>
    <n v="-1"/>
    <n v="1"/>
    <s v="0001 -Florida Power &amp; Light Company"/>
    <n v="0"/>
    <n v="3"/>
    <x v="0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0"/>
  </r>
  <r>
    <n v="-1"/>
    <n v="1"/>
    <s v="0001 -Florida Power &amp; Light Company"/>
    <n v="0"/>
    <n v="3"/>
    <x v="0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0"/>
  </r>
  <r>
    <n v="-1"/>
    <n v="1"/>
    <s v="0001 -Florida Power &amp; Light Company"/>
    <n v="0"/>
    <n v="3"/>
    <x v="0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0"/>
  </r>
  <r>
    <n v="-1"/>
    <n v="1"/>
    <s v="0001 -Florida Power &amp; Light Company"/>
    <n v="0"/>
    <n v="3"/>
    <x v="0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0"/>
  </r>
  <r>
    <n v="-1"/>
    <n v="1"/>
    <s v="0001 -Florida Power &amp; Light Company"/>
    <n v="0"/>
    <n v="3"/>
    <x v="0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0"/>
  </r>
  <r>
    <n v="-1"/>
    <n v="1"/>
    <s v="0001 -Florida Power &amp; Light Company"/>
    <n v="0"/>
    <n v="3"/>
    <x v="0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0"/>
  </r>
  <r>
    <n v="-1"/>
    <n v="1"/>
    <s v="0001 -Florida Power &amp; Light Company"/>
    <n v="0"/>
    <n v="3"/>
    <x v="0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0"/>
  </r>
  <r>
    <n v="-1"/>
    <n v="1"/>
    <s v="0001 -Florida Power &amp; Light Company"/>
    <n v="0"/>
    <n v="3"/>
    <x v="0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0"/>
  </r>
  <r>
    <n v="-1"/>
    <n v="1"/>
    <s v="0001 -Florida Power &amp; Light Company"/>
    <n v="0"/>
    <n v="3"/>
    <x v="0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0"/>
  </r>
  <r>
    <n v="-1"/>
    <n v="1"/>
    <s v="0001 -Florida Power &amp; Light Company"/>
    <n v="0"/>
    <n v="3"/>
    <x v="0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0"/>
  </r>
  <r>
    <n v="-1"/>
    <n v="1"/>
    <s v="0001 -Florida Power &amp; Light Company"/>
    <n v="0"/>
    <n v="3"/>
    <x v="0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0"/>
  </r>
  <r>
    <n v="-1"/>
    <n v="1"/>
    <s v="0001 -Florida Power &amp; Light Company"/>
    <n v="0"/>
    <n v="3"/>
    <x v="0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0"/>
  </r>
  <r>
    <n v="-1"/>
    <n v="1"/>
    <s v="0001 -Florida Power &amp; Light Company"/>
    <n v="0"/>
    <n v="3"/>
    <x v="0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0"/>
  </r>
  <r>
    <n v="-1"/>
    <n v="1"/>
    <s v="0001 -Florida Power &amp; Light Company"/>
    <n v="0"/>
    <n v="3"/>
    <x v="0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0"/>
  </r>
  <r>
    <n v="-1"/>
    <n v="1"/>
    <s v="0001 -Florida Power &amp; Light Company"/>
    <n v="0"/>
    <n v="3"/>
    <x v="0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0"/>
  </r>
  <r>
    <n v="-1"/>
    <n v="1"/>
    <s v="0001 -Florida Power &amp; Light Company"/>
    <n v="0"/>
    <n v="3"/>
    <x v="0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0"/>
  </r>
  <r>
    <n v="-1"/>
    <n v="1"/>
    <s v="0001 -Florida Power &amp; Light Company"/>
    <n v="0"/>
    <n v="3"/>
    <x v="0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0"/>
  </r>
  <r>
    <n v="-1"/>
    <n v="1"/>
    <s v="0001 -Florida Power &amp; Light Company"/>
    <n v="0"/>
    <n v="3"/>
    <x v="0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0"/>
  </r>
  <r>
    <n v="-1"/>
    <n v="1"/>
    <s v="0001 -Florida Power &amp; Light Company"/>
    <n v="0"/>
    <n v="3"/>
    <x v="0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0"/>
  </r>
  <r>
    <n v="-1"/>
    <n v="1"/>
    <s v="0001 -Florida Power &amp; Light Company"/>
    <n v="0"/>
    <n v="3"/>
    <x v="0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0"/>
  </r>
  <r>
    <n v="-1"/>
    <n v="1"/>
    <s v="0001 -Florida Power &amp; Light Company"/>
    <n v="0"/>
    <n v="3"/>
    <x v="0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0"/>
  </r>
  <r>
    <n v="-1"/>
    <n v="1"/>
    <s v="0001 -Florida Power &amp; Light Company"/>
    <n v="0"/>
    <n v="3"/>
    <x v="0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0"/>
  </r>
  <r>
    <n v="-1"/>
    <n v="1"/>
    <s v="0001 -Florida Power &amp; Light Company"/>
    <n v="0"/>
    <n v="3"/>
    <x v="0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0"/>
  </r>
  <r>
    <n v="-1"/>
    <n v="1"/>
    <s v="0001 -Florida Power &amp; Light Company"/>
    <n v="0"/>
    <n v="3"/>
    <x v="0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0"/>
  </r>
  <r>
    <n v="-1"/>
    <n v="1"/>
    <s v="0001 -Florida Power &amp; Light Company"/>
    <n v="0"/>
    <n v="3"/>
    <x v="0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0"/>
  </r>
  <r>
    <n v="-1"/>
    <n v="1"/>
    <s v="0001 -Florida Power &amp; Light Company"/>
    <n v="0"/>
    <n v="3"/>
    <x v="0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0"/>
  </r>
  <r>
    <n v="-1"/>
    <n v="1"/>
    <s v="0001 -Florida Power &amp; Light Company"/>
    <n v="0"/>
    <n v="3"/>
    <x v="0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0"/>
  </r>
  <r>
    <n v="-1"/>
    <n v="1"/>
    <s v="0001 -Florida Power &amp; Light Company"/>
    <n v="0"/>
    <n v="3"/>
    <x v="0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0"/>
  </r>
  <r>
    <n v="-1"/>
    <n v="1"/>
    <s v="0001 -Florida Power &amp; Light Company"/>
    <n v="0"/>
    <n v="3"/>
    <x v="0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0"/>
  </r>
  <r>
    <n v="-1"/>
    <n v="1"/>
    <s v="0001 -Florida Power &amp; Light Company"/>
    <n v="0"/>
    <n v="3"/>
    <x v="0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0"/>
  </r>
  <r>
    <n v="-1"/>
    <n v="1"/>
    <s v="0001 -Florida Power &amp; Light Company"/>
    <n v="0"/>
    <n v="3"/>
    <x v="0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0"/>
  </r>
  <r>
    <n v="-1"/>
    <n v="1"/>
    <s v="0001 -Florida Power &amp; Light Company"/>
    <n v="0"/>
    <n v="3"/>
    <x v="0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0"/>
  </r>
  <r>
    <n v="-1"/>
    <n v="1"/>
    <s v="0001 -Florida Power &amp; Light Company"/>
    <n v="0"/>
    <n v="3"/>
    <x v="0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0"/>
  </r>
  <r>
    <n v="-1"/>
    <n v="1"/>
    <s v="0001 -Florida Power &amp; Light Company"/>
    <n v="0"/>
    <n v="3"/>
    <x v="0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0"/>
  </r>
  <r>
    <n v="-1"/>
    <n v="1"/>
    <s v="0001 -Florida Power &amp; Light Company"/>
    <n v="0"/>
    <n v="3"/>
    <x v="0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0"/>
  </r>
  <r>
    <n v="-1"/>
    <n v="1"/>
    <s v="0001 -Florida Power &amp; Light Company"/>
    <n v="0"/>
    <n v="3"/>
    <x v="0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0"/>
  </r>
  <r>
    <n v="-1"/>
    <n v="1"/>
    <s v="0001 -Florida Power &amp; Light Company"/>
    <n v="0"/>
    <n v="3"/>
    <x v="0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0"/>
  </r>
  <r>
    <n v="-1"/>
    <n v="1"/>
    <s v="0001 -Florida Power &amp; Light Company"/>
    <n v="0"/>
    <n v="3"/>
    <x v="0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0"/>
  </r>
  <r>
    <n v="-1"/>
    <n v="1"/>
    <s v="0001 -Florida Power &amp; Light Company"/>
    <n v="0"/>
    <n v="3"/>
    <x v="0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0"/>
  </r>
  <r>
    <n v="-1"/>
    <n v="1"/>
    <s v="0001 -Florida Power &amp; Light Company"/>
    <n v="0"/>
    <n v="3"/>
    <x v="0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0"/>
  </r>
  <r>
    <n v="-1"/>
    <n v="1"/>
    <s v="0001 -Florida Power &amp; Light Company"/>
    <n v="0"/>
    <n v="3"/>
    <x v="0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0"/>
  </r>
  <r>
    <n v="-1"/>
    <n v="1"/>
    <s v="0001 -Florida Power &amp; Light Company"/>
    <n v="0"/>
    <n v="3"/>
    <x v="0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0"/>
  </r>
  <r>
    <n v="-1"/>
    <n v="1"/>
    <s v="0001 -Florida Power &amp; Light Company"/>
    <n v="0"/>
    <n v="3"/>
    <x v="0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0"/>
  </r>
  <r>
    <n v="-1"/>
    <n v="1"/>
    <s v="0001 -Florida Power &amp; Light Company"/>
    <n v="0"/>
    <n v="3"/>
    <x v="0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0"/>
  </r>
  <r>
    <n v="-1"/>
    <n v="1"/>
    <s v="0001 -Florida Power &amp; Light Company"/>
    <n v="0"/>
    <n v="3"/>
    <x v="0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0"/>
  </r>
  <r>
    <n v="-1"/>
    <n v="1"/>
    <s v="0001 -Florida Power &amp; Light Company"/>
    <n v="0"/>
    <n v="3"/>
    <x v="0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0"/>
  </r>
  <r>
    <n v="-1"/>
    <n v="1"/>
    <s v="0001 -Florida Power &amp; Light Company"/>
    <n v="0"/>
    <n v="3"/>
    <x v="0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0"/>
  </r>
  <r>
    <n v="-1"/>
    <n v="1"/>
    <s v="0001 -Florida Power &amp; Light Company"/>
    <n v="0"/>
    <n v="3"/>
    <x v="0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0"/>
  </r>
  <r>
    <n v="-1"/>
    <n v="1"/>
    <s v="0001 -Florida Power &amp; Light Company"/>
    <n v="0"/>
    <n v="3"/>
    <x v="0"/>
    <n v="2003"/>
    <n v="84"/>
    <n v="2014"/>
    <s v="V2003 Bonus-50%"/>
    <n v="367"/>
    <s v="07. Distribution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  <x v="0"/>
  </r>
  <r>
    <n v="-1"/>
    <n v="1"/>
    <s v="0001 -Florida Power &amp; Light Company"/>
    <n v="0"/>
    <n v="3"/>
    <x v="0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0"/>
  </r>
  <r>
    <n v="-1"/>
    <n v="1"/>
    <s v="0001 -Florida Power &amp; Light Company"/>
    <n v="0"/>
    <n v="3"/>
    <x v="0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0"/>
  </r>
  <r>
    <n v="-1"/>
    <n v="1"/>
    <s v="0001 -Florida Power &amp; Light Company"/>
    <n v="0"/>
    <n v="3"/>
    <x v="0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0"/>
  </r>
  <r>
    <n v="-1"/>
    <n v="1"/>
    <s v="0001 -Florida Power &amp; Light Company"/>
    <n v="0"/>
    <n v="3"/>
    <x v="0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0"/>
  </r>
  <r>
    <n v="-1"/>
    <n v="1"/>
    <s v="0001 -Florida Power &amp; Light Company"/>
    <n v="0"/>
    <n v="3"/>
    <x v="0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0"/>
  </r>
  <r>
    <n v="-1"/>
    <n v="1"/>
    <s v="0001 -Florida Power &amp; Light Company"/>
    <n v="0"/>
    <n v="3"/>
    <x v="0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0"/>
  </r>
  <r>
    <n v="-1"/>
    <n v="1"/>
    <s v="0001 -Florida Power &amp; Light Company"/>
    <n v="0"/>
    <n v="3"/>
    <x v="0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0"/>
  </r>
  <r>
    <n v="-1"/>
    <n v="1"/>
    <s v="0001 -Florida Power &amp; Light Company"/>
    <n v="0"/>
    <n v="3"/>
    <x v="0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0"/>
  </r>
  <r>
    <n v="-1"/>
    <n v="1"/>
    <s v="0001 -Florida Power &amp; Light Company"/>
    <n v="0"/>
    <n v="3"/>
    <x v="0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0"/>
  </r>
  <r>
    <n v="-1"/>
    <n v="1"/>
    <s v="0001 -Florida Power &amp; Light Company"/>
    <n v="0"/>
    <n v="3"/>
    <x v="0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0"/>
  </r>
  <r>
    <n v="-1"/>
    <n v="1"/>
    <s v="0001 -Florida Power &amp; Light Company"/>
    <n v="0"/>
    <n v="3"/>
    <x v="0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0"/>
  </r>
  <r>
    <n v="-1"/>
    <n v="1"/>
    <s v="0001 -Florida Power &amp; Light Company"/>
    <n v="0"/>
    <n v="3"/>
    <x v="0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0"/>
  </r>
  <r>
    <n v="-1"/>
    <n v="1"/>
    <s v="0001 -Florida Power &amp; Light Company"/>
    <n v="0"/>
    <n v="3"/>
    <x v="0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0"/>
  </r>
  <r>
    <n v="-1"/>
    <n v="1"/>
    <s v="0001 -Florida Power &amp; Light Company"/>
    <n v="0"/>
    <n v="3"/>
    <x v="0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0"/>
  </r>
  <r>
    <n v="-1"/>
    <n v="1"/>
    <s v="0001 -Florida Power &amp; Light Company"/>
    <n v="0"/>
    <n v="3"/>
    <x v="0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0"/>
  </r>
  <r>
    <n v="-1"/>
    <n v="1"/>
    <s v="0001 -Florida Power &amp; Light Company"/>
    <n v="0"/>
    <n v="3"/>
    <x v="0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0"/>
  </r>
  <r>
    <n v="-1"/>
    <n v="1"/>
    <s v="0001 -Florida Power &amp; Light Company"/>
    <n v="0"/>
    <n v="3"/>
    <x v="0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0"/>
  </r>
  <r>
    <n v="-1"/>
    <n v="1"/>
    <s v="0001 -Florida Power &amp; Light Company"/>
    <n v="0"/>
    <n v="3"/>
    <x v="0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0"/>
  </r>
  <r>
    <n v="-1"/>
    <n v="1"/>
    <s v="0001 -Florida Power &amp; Light Company"/>
    <n v="0"/>
    <n v="3"/>
    <x v="0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0"/>
  </r>
  <r>
    <n v="-1"/>
    <n v="1"/>
    <s v="0001 -Florida Power &amp; Light Company"/>
    <n v="0"/>
    <n v="3"/>
    <x v="0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0"/>
  </r>
  <r>
    <n v="-1"/>
    <n v="1"/>
    <s v="0001 -Florida Power &amp; Light Company"/>
    <n v="0"/>
    <n v="3"/>
    <x v="0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0"/>
  </r>
  <r>
    <n v="-1"/>
    <n v="1"/>
    <s v="0001 -Florida Power &amp; Light Company"/>
    <n v="0"/>
    <n v="3"/>
    <x v="0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0"/>
  </r>
  <r>
    <n v="-1"/>
    <n v="1"/>
    <s v="0001 -Florida Power &amp; Light Company"/>
    <n v="0"/>
    <n v="3"/>
    <x v="0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0"/>
  </r>
  <r>
    <n v="-1"/>
    <n v="1"/>
    <s v="0001 -Florida Power &amp; Light Company"/>
    <n v="0"/>
    <n v="3"/>
    <x v="0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0"/>
  </r>
  <r>
    <n v="-1"/>
    <n v="1"/>
    <s v="0001 -Florida Power &amp; Light Company"/>
    <n v="0"/>
    <n v="3"/>
    <x v="0"/>
    <n v="2008"/>
    <n v="169"/>
    <n v="2014"/>
    <s v="V2008 Q2 - 50% Bonus"/>
    <n v="367"/>
    <s v="07. Distribution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  <x v="0"/>
  </r>
  <r>
    <n v="-1"/>
    <n v="1"/>
    <s v="0001 -Florida Power &amp; Light Company"/>
    <n v="0"/>
    <n v="3"/>
    <x v="0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0"/>
  </r>
  <r>
    <n v="-1"/>
    <n v="1"/>
    <s v="0001 -Florida Power &amp; Light Company"/>
    <n v="0"/>
    <n v="3"/>
    <x v="0"/>
    <n v="2008"/>
    <n v="170"/>
    <n v="2014"/>
    <s v="V2008 Q3 - 50% Bonus"/>
    <n v="367"/>
    <s v="07. Distribution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  <x v="0"/>
  </r>
  <r>
    <n v="-1"/>
    <n v="1"/>
    <s v="0001 -Florida Power &amp; Light Company"/>
    <n v="0"/>
    <n v="3"/>
    <x v="0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0"/>
  </r>
  <r>
    <n v="-1"/>
    <n v="1"/>
    <s v="0001 -Florida Power &amp; Light Company"/>
    <n v="0"/>
    <n v="3"/>
    <x v="0"/>
    <n v="2008"/>
    <n v="171"/>
    <n v="2014"/>
    <s v="V2008 Q4 - 50% Bonus"/>
    <n v="367"/>
    <s v="07. Distribution"/>
    <s v="Function"/>
    <n v="21041430.5"/>
    <n v="0"/>
    <n v="0"/>
    <n v="21116214.850000001"/>
    <n v="1191551.82"/>
    <n v="8114230.2000000002"/>
    <n v="-249996.44"/>
    <n v="12215.61"/>
    <n v="21190999.199999999"/>
    <n v="9252060.3800000008"/>
    <n v="-83631.460000000006"/>
    <n v="0"/>
    <n v="12215.61"/>
    <n v="0"/>
    <x v="0"/>
  </r>
  <r>
    <n v="-1"/>
    <n v="1"/>
    <s v="0001 -Florida Power &amp; Light Company"/>
    <n v="0"/>
    <n v="3"/>
    <x v="0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0"/>
  </r>
  <r>
    <n v="-1"/>
    <n v="1"/>
    <s v="0001 -Florida Power &amp; Light Company"/>
    <n v="0"/>
    <n v="3"/>
    <x v="0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0"/>
  </r>
  <r>
    <n v="-1"/>
    <n v="1"/>
    <s v="0001 -Florida Power &amp; Light Company"/>
    <n v="0"/>
    <n v="3"/>
    <x v="0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0"/>
  </r>
  <r>
    <n v="-1"/>
    <n v="1"/>
    <s v="0001 -Florida Power &amp; Light Company"/>
    <n v="0"/>
    <n v="3"/>
    <x v="0"/>
    <n v="2009"/>
    <n v="190"/>
    <n v="2014"/>
    <s v="V2009 Q2 - 50% Bonus"/>
    <n v="367"/>
    <s v="07. Distribution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  <x v="0"/>
  </r>
  <r>
    <n v="-1"/>
    <n v="1"/>
    <s v="0001 -Florida Power &amp; Light Company"/>
    <n v="0"/>
    <n v="3"/>
    <x v="0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0"/>
  </r>
  <r>
    <n v="-1"/>
    <n v="1"/>
    <s v="0001 -Florida Power &amp; Light Company"/>
    <n v="0"/>
    <n v="3"/>
    <x v="0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0"/>
  </r>
  <r>
    <n v="-1"/>
    <n v="1"/>
    <s v="0001 -Florida Power &amp; Light Company"/>
    <n v="0"/>
    <n v="3"/>
    <x v="0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0"/>
  </r>
  <r>
    <n v="-1"/>
    <n v="1"/>
    <s v="0001 -Florida Power &amp; Light Company"/>
    <n v="0"/>
    <n v="3"/>
    <x v="0"/>
    <n v="2009"/>
    <n v="192"/>
    <n v="2014"/>
    <s v="V2009 Q4 - 50% Bonus"/>
    <n v="367"/>
    <s v="07. Distribution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  <x v="0"/>
  </r>
  <r>
    <n v="-1"/>
    <n v="1"/>
    <s v="0001 -Florida Power &amp; Light Company"/>
    <n v="0"/>
    <n v="3"/>
    <x v="0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0"/>
  </r>
  <r>
    <n v="-1"/>
    <n v="1"/>
    <s v="0001 -Florida Power &amp; Light Company"/>
    <n v="0"/>
    <n v="3"/>
    <x v="0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0"/>
  </r>
  <r>
    <n v="-1"/>
    <n v="1"/>
    <s v="0001 -Florida Power &amp; Light Company"/>
    <n v="0"/>
    <n v="3"/>
    <x v="0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0"/>
  </r>
  <r>
    <n v="-1"/>
    <n v="1"/>
    <s v="0001 -Florida Power &amp; Light Company"/>
    <n v="0"/>
    <n v="3"/>
    <x v="0"/>
    <n v="2010"/>
    <n v="216"/>
    <n v="2014"/>
    <s v="V2010 Q2 - 50% Bonus"/>
    <n v="367"/>
    <s v="07. Distribution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  <x v="0"/>
  </r>
  <r>
    <n v="-1"/>
    <n v="1"/>
    <s v="0001 -Florida Power &amp; Light Company"/>
    <n v="0"/>
    <n v="3"/>
    <x v="0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0"/>
  </r>
  <r>
    <n v="-1"/>
    <n v="1"/>
    <s v="0001 -Florida Power &amp; Light Company"/>
    <n v="0"/>
    <n v="3"/>
    <x v="0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7"/>
    <n v="2014"/>
    <s v="V2010 Q3 - 50% Bonus"/>
    <n v="367"/>
    <s v="07. Distribution"/>
    <s v="Function"/>
    <n v="34475066.939999998"/>
    <n v="0"/>
    <n v="0"/>
    <n v="34651204.710000001"/>
    <n v="2417225.65"/>
    <n v="12351839.92"/>
    <n v="-466855.82"/>
    <n v="29574.61"/>
    <n v="34827342.490000002"/>
    <n v="14675394.380000001"/>
    <n v="-229029.74"/>
    <n v="0"/>
    <n v="29574.61"/>
    <n v="0"/>
    <x v="0"/>
  </r>
  <r>
    <n v="-1"/>
    <n v="1"/>
    <s v="0001 -Florida Power &amp; Light Company"/>
    <n v="0"/>
    <n v="3"/>
    <x v="0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0"/>
  </r>
  <r>
    <n v="-1"/>
    <n v="1"/>
    <s v="0001 -Florida Power &amp; Light Company"/>
    <n v="0"/>
    <n v="3"/>
    <x v="0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0"/>
  </r>
  <r>
    <n v="-1"/>
    <n v="1"/>
    <s v="0001 -Florida Power &amp; Light Company"/>
    <n v="0"/>
    <n v="3"/>
    <x v="0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0"/>
  </r>
  <r>
    <n v="-1"/>
    <n v="1"/>
    <s v="0001 -Florida Power &amp; Light Company"/>
    <n v="0"/>
    <n v="3"/>
    <x v="0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0"/>
  </r>
  <r>
    <n v="-1"/>
    <n v="1"/>
    <s v="0001 -Florida Power &amp; Light Company"/>
    <n v="0"/>
    <n v="3"/>
    <x v="0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0"/>
  </r>
  <r>
    <n v="-1"/>
    <n v="1"/>
    <s v="0001 -Florida Power &amp; Light Company"/>
    <n v="0"/>
    <n v="3"/>
    <x v="0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0"/>
  </r>
  <r>
    <n v="-1"/>
    <n v="1"/>
    <s v="0001 -Florida Power &amp; Light Company"/>
    <n v="0"/>
    <n v="3"/>
    <x v="0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0"/>
  </r>
  <r>
    <n v="-1"/>
    <n v="1"/>
    <s v="0001 -Florida Power &amp; Light Company"/>
    <n v="0"/>
    <n v="3"/>
    <x v="0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0"/>
  </r>
  <r>
    <n v="-1"/>
    <n v="1"/>
    <s v="0001 -Florida Power &amp; Light Company"/>
    <n v="0"/>
    <n v="3"/>
    <x v="0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0"/>
  </r>
  <r>
    <n v="-1"/>
    <n v="1"/>
    <s v="0001 -Florida Power &amp; Light Company"/>
    <n v="0"/>
    <n v="3"/>
    <x v="0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0"/>
  </r>
  <r>
    <n v="-1"/>
    <n v="1"/>
    <s v="0001 -Florida Power &amp; Light Company"/>
    <n v="0"/>
    <n v="3"/>
    <x v="0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0"/>
  </r>
  <r>
    <n v="-1"/>
    <n v="1"/>
    <s v="0001 -Florida Power &amp; Light Company"/>
    <n v="0"/>
    <n v="3"/>
    <x v="0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0"/>
  </r>
  <r>
    <n v="-1"/>
    <n v="1"/>
    <s v="0001 -Florida Power &amp; Light Company"/>
    <n v="0"/>
    <n v="3"/>
    <x v="0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0"/>
  </r>
  <r>
    <n v="-1"/>
    <n v="1"/>
    <s v="0001 -Florida Power &amp; Light Company"/>
    <n v="0"/>
    <n v="3"/>
    <x v="0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0"/>
  </r>
  <r>
    <n v="-1"/>
    <n v="1"/>
    <s v="0001 -Florida Power &amp; Light Company"/>
    <n v="0"/>
    <n v="3"/>
    <x v="0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0"/>
  </r>
  <r>
    <n v="-1"/>
    <n v="1"/>
    <s v="0001 -Florida Power &amp; Light Company"/>
    <n v="0"/>
    <n v="3"/>
    <x v="0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0"/>
  </r>
  <r>
    <n v="-1"/>
    <n v="1"/>
    <s v="0001 -Florida Power &amp; Light Company"/>
    <n v="0"/>
    <n v="3"/>
    <x v="0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0"/>
  </r>
  <r>
    <n v="-1"/>
    <n v="1"/>
    <s v="0001 -Florida Power &amp; Light Company"/>
    <n v="0"/>
    <n v="3"/>
    <x v="0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0"/>
  </r>
  <r>
    <n v="-1"/>
    <n v="1"/>
    <s v="0001 -Florida Power &amp; Light Company"/>
    <n v="0"/>
    <n v="3"/>
    <x v="0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0"/>
  </r>
  <r>
    <n v="-1"/>
    <n v="1"/>
    <s v="0001 -Florida Power &amp; Light Company"/>
    <n v="0"/>
    <n v="3"/>
    <x v="0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0"/>
  </r>
  <r>
    <n v="-1"/>
    <n v="1"/>
    <s v="0001 -Florida Power &amp; Light Company"/>
    <n v="0"/>
    <n v="3"/>
    <x v="0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0"/>
  </r>
  <r>
    <n v="-1"/>
    <n v="1"/>
    <s v="0001 -Florida Power &amp; Light Company"/>
    <n v="0"/>
    <n v="3"/>
    <x v="0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0"/>
  </r>
  <r>
    <n v="-1"/>
    <n v="1"/>
    <s v="0001 -Florida Power &amp; Light Company"/>
    <n v="0"/>
    <n v="3"/>
    <x v="0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0"/>
  </r>
  <r>
    <n v="-1"/>
    <n v="1"/>
    <s v="0001 -Florida Power &amp; Light Company"/>
    <n v="0"/>
    <n v="3"/>
    <x v="0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0"/>
  </r>
  <r>
    <n v="-1"/>
    <n v="1"/>
    <s v="0001 -Florida Power &amp; Light Company"/>
    <n v="0"/>
    <n v="3"/>
    <x v="0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0"/>
  </r>
  <r>
    <n v="-1"/>
    <n v="1"/>
    <s v="0001 -Florida Power &amp; Light Company"/>
    <n v="0"/>
    <n v="3"/>
    <x v="0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0"/>
  </r>
  <r>
    <n v="-1"/>
    <n v="1"/>
    <s v="0001 -Florida Power &amp; Light Company"/>
    <n v="0"/>
    <n v="3"/>
    <x v="0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0"/>
  </r>
  <r>
    <n v="-1"/>
    <n v="1"/>
    <s v="0001 -Florida Power &amp; Light Company"/>
    <n v="0"/>
    <n v="3"/>
    <x v="0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0"/>
  </r>
  <r>
    <n v="-1"/>
    <n v="1"/>
    <s v="0001 -Florida Power &amp; Light Company"/>
    <n v="0"/>
    <n v="3"/>
    <x v="0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0"/>
  </r>
  <r>
    <n v="-1"/>
    <n v="1"/>
    <s v="0001 -Florida Power &amp; Light Company"/>
    <n v="0"/>
    <n v="3"/>
    <x v="0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0"/>
  </r>
  <r>
    <n v="-1"/>
    <n v="1"/>
    <s v="0001 -Florida Power &amp; Light Company"/>
    <n v="0"/>
    <n v="3"/>
    <x v="0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0"/>
  </r>
  <r>
    <n v="-1"/>
    <n v="1"/>
    <s v="0001 -Florida Power &amp; Light Company"/>
    <n v="0"/>
    <n v="3"/>
    <x v="0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0"/>
  </r>
  <r>
    <n v="-1"/>
    <n v="1"/>
    <s v="0001 -Florida Power &amp; Light Company"/>
    <n v="0"/>
    <n v="3"/>
    <x v="0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0"/>
  </r>
  <r>
    <n v="-1"/>
    <n v="1"/>
    <s v="0001 -Florida Power &amp; Light Company"/>
    <n v="0"/>
    <n v="3"/>
    <x v="0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0"/>
  </r>
  <r>
    <n v="-1"/>
    <n v="1"/>
    <s v="0001 -Florida Power &amp; Light Company"/>
    <n v="0"/>
    <n v="3"/>
    <x v="0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0"/>
  </r>
  <r>
    <n v="-1"/>
    <n v="1"/>
    <s v="0001 -Florida Power &amp; Light Company"/>
    <n v="0"/>
    <n v="3"/>
    <x v="0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0"/>
  </r>
  <r>
    <n v="-1"/>
    <n v="1"/>
    <s v="0001 -Florida Power &amp; Light Company"/>
    <n v="0"/>
    <n v="3"/>
    <x v="0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0"/>
  </r>
  <r>
    <n v="-1"/>
    <n v="1"/>
    <s v="0001 -Florida Power &amp; Light Company"/>
    <n v="0"/>
    <n v="3"/>
    <x v="0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0"/>
  </r>
  <r>
    <n v="-1"/>
    <n v="1"/>
    <s v="0001 -Florida Power &amp; Light Company"/>
    <n v="0"/>
    <n v="3"/>
    <x v="0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0"/>
  </r>
  <r>
    <n v="-1"/>
    <n v="1"/>
    <s v="0001 -Florida Power &amp; Light Company"/>
    <n v="0"/>
    <n v="3"/>
    <x v="0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0"/>
  </r>
  <r>
    <n v="-1"/>
    <n v="1"/>
    <s v="0001 -Florida Power &amp; Light Company"/>
    <n v="0"/>
    <n v="3"/>
    <x v="0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0"/>
  </r>
  <r>
    <n v="-1"/>
    <n v="1"/>
    <s v="0001 -Florida Power &amp; Light Company"/>
    <n v="0"/>
    <n v="3"/>
    <x v="0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0"/>
  </r>
  <r>
    <n v="-1"/>
    <n v="1"/>
    <s v="0001 -Florida Power &amp; Light Company"/>
    <n v="0"/>
    <n v="3"/>
    <x v="0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0"/>
  </r>
  <r>
    <n v="-1"/>
    <n v="1"/>
    <s v="0001 -Florida Power &amp; Light Company"/>
    <n v="0"/>
    <n v="3"/>
    <x v="0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0"/>
  </r>
  <r>
    <n v="-1"/>
    <n v="1"/>
    <s v="0001 -Florida Power &amp; Light Company"/>
    <n v="0"/>
    <n v="3"/>
    <x v="0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0"/>
  </r>
  <r>
    <n v="-1"/>
    <n v="1"/>
    <s v="0001 -Florida Power &amp; Light Company"/>
    <n v="0"/>
    <n v="3"/>
    <x v="0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0"/>
  </r>
  <r>
    <n v="-1"/>
    <n v="1"/>
    <s v="0001 -Florida Power &amp; Light Company"/>
    <n v="0"/>
    <n v="3"/>
    <x v="0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0"/>
  </r>
  <r>
    <n v="-1"/>
    <n v="1"/>
    <s v="0001 -Florida Power &amp; Light Company"/>
    <n v="0"/>
    <n v="3"/>
    <x v="0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0"/>
  </r>
  <r>
    <n v="-1"/>
    <n v="1"/>
    <s v="0001 -Florida Power &amp; Light Company"/>
    <n v="0"/>
    <n v="3"/>
    <x v="0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0"/>
  </r>
  <r>
    <n v="-1"/>
    <n v="1"/>
    <s v="0001 -Florida Power &amp; Light Company"/>
    <n v="0"/>
    <n v="3"/>
    <x v="0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0"/>
  </r>
  <r>
    <n v="-1"/>
    <n v="1"/>
    <s v="0001 -Florida Power &amp; Light Company"/>
    <n v="0"/>
    <n v="3"/>
    <x v="0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0"/>
  </r>
  <r>
    <n v="-1"/>
    <n v="1"/>
    <s v="0001 -Florida Power &amp; Light Company"/>
    <n v="0"/>
    <n v="3"/>
    <x v="0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0"/>
  </r>
  <r>
    <n v="-1"/>
    <n v="1"/>
    <s v="0001 -Florida Power &amp; Light Company"/>
    <n v="0"/>
    <n v="3"/>
    <x v="0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0"/>
  </r>
  <r>
    <n v="-1"/>
    <n v="1"/>
    <s v="0001 -Florida Power &amp; Light Company"/>
    <n v="0"/>
    <n v="3"/>
    <x v="0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0"/>
  </r>
  <r>
    <n v="-1"/>
    <n v="1"/>
    <s v="0001 -Florida Power &amp; Light Company"/>
    <n v="0"/>
    <n v="3"/>
    <x v="0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0"/>
  </r>
  <r>
    <n v="-1"/>
    <n v="1"/>
    <s v="0001 -Florida Power &amp; Light Company"/>
    <n v="0"/>
    <n v="3"/>
    <x v="0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0"/>
  </r>
  <r>
    <n v="-1"/>
    <n v="1"/>
    <s v="0001 -Florida Power &amp; Light Company"/>
    <n v="0"/>
    <n v="3"/>
    <x v="0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0"/>
  </r>
  <r>
    <n v="-1"/>
    <n v="1"/>
    <s v="0001 -Florida Power &amp; Light Company"/>
    <n v="0"/>
    <n v="3"/>
    <x v="0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0"/>
  </r>
  <r>
    <n v="-1"/>
    <n v="1"/>
    <s v="0001 -Florida Power &amp; Light Company"/>
    <n v="0"/>
    <n v="3"/>
    <x v="0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0"/>
  </r>
  <r>
    <n v="-1"/>
    <n v="1"/>
    <s v="0001 -Florida Power &amp; Light Company"/>
    <n v="0"/>
    <n v="3"/>
    <x v="0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0"/>
  </r>
  <r>
    <n v="-1"/>
    <n v="1"/>
    <s v="0001 -Florida Power &amp; Light Company"/>
    <n v="0"/>
    <n v="3"/>
    <x v="0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0"/>
  </r>
  <r>
    <n v="-1"/>
    <n v="1"/>
    <s v="0001 -Florida Power &amp; Light Company"/>
    <n v="0"/>
    <n v="3"/>
    <x v="0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0"/>
  </r>
  <r>
    <n v="-1"/>
    <n v="1"/>
    <s v="0001 -Florida Power &amp; Light Company"/>
    <n v="0"/>
    <n v="3"/>
    <x v="0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0"/>
  </r>
  <r>
    <n v="-1"/>
    <n v="1"/>
    <s v="0001 -Florida Power &amp; Light Company"/>
    <n v="0"/>
    <n v="3"/>
    <x v="0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0"/>
  </r>
  <r>
    <n v="-1"/>
    <n v="1"/>
    <s v="0001 -Florida Power &amp; Light Company"/>
    <n v="0"/>
    <n v="3"/>
    <x v="0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0"/>
  </r>
  <r>
    <n v="-1"/>
    <n v="1"/>
    <s v="0001 -Florida Power &amp; Light Company"/>
    <n v="0"/>
    <n v="3"/>
    <x v="0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0"/>
  </r>
  <r>
    <n v="-1"/>
    <n v="1"/>
    <s v="0001 -Florida Power &amp; Light Company"/>
    <n v="0"/>
    <n v="3"/>
    <x v="0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0"/>
  </r>
  <r>
    <n v="-1"/>
    <n v="1"/>
    <s v="0001 -Florida Power &amp; Light Company"/>
    <n v="0"/>
    <n v="3"/>
    <x v="0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0"/>
  </r>
  <r>
    <n v="-1"/>
    <n v="1"/>
    <s v="0001 -Florida Power &amp; Light Company"/>
    <n v="0"/>
    <n v="3"/>
    <x v="0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0"/>
  </r>
  <r>
    <n v="-1"/>
    <n v="1"/>
    <s v="0001 -Florida Power &amp; Light Company"/>
    <n v="0"/>
    <n v="3"/>
    <x v="0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0"/>
  </r>
  <r>
    <n v="-1"/>
    <n v="1"/>
    <s v="0001 -Florida Power &amp; Light Company"/>
    <n v="0"/>
    <n v="3"/>
    <x v="0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0"/>
  </r>
  <r>
    <n v="-1"/>
    <n v="1"/>
    <s v="0001 -Florida Power &amp; Light Company"/>
    <n v="0"/>
    <n v="3"/>
    <x v="0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0"/>
  </r>
  <r>
    <n v="-1"/>
    <n v="1"/>
    <s v="0001 -Florida Power &amp; Light Company"/>
    <n v="0"/>
    <n v="3"/>
    <x v="0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0"/>
  </r>
  <r>
    <n v="-1"/>
    <n v="1"/>
    <s v="0001 -Florida Power &amp; Light Company"/>
    <n v="0"/>
    <n v="3"/>
    <x v="0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0"/>
  </r>
  <r>
    <n v="-1"/>
    <n v="1"/>
    <s v="0001 -Florida Power &amp; Light Company"/>
    <n v="0"/>
    <n v="3"/>
    <x v="0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0"/>
  </r>
  <r>
    <n v="-1"/>
    <n v="1"/>
    <s v="0001 -Florida Power &amp; Light Company"/>
    <n v="0"/>
    <n v="3"/>
    <x v="0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0"/>
  </r>
  <r>
    <n v="-1"/>
    <n v="1"/>
    <s v="0001 -Florida Power &amp; Light Company"/>
    <n v="0"/>
    <n v="3"/>
    <x v="0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0"/>
  </r>
  <r>
    <n v="-1"/>
    <n v="1"/>
    <s v="0001 -Florida Power &amp; Light Company"/>
    <n v="0"/>
    <n v="3"/>
    <x v="0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  <x v="0"/>
  </r>
  <r>
    <n v="-1"/>
    <n v="1"/>
    <s v="0001 -Florida Power &amp; Light Company"/>
    <n v="0"/>
    <n v="3"/>
    <x v="0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0"/>
  </r>
  <r>
    <n v="-1"/>
    <n v="1"/>
    <s v="0001 -Florida Power &amp; Light Company"/>
    <n v="0"/>
    <n v="3"/>
    <x v="0"/>
    <n v="2008"/>
    <n v="169"/>
    <n v="2014"/>
    <s v="V2008 Q2 - 50% Bonus"/>
    <n v="367"/>
    <s v="08. General Plant"/>
    <s v="Function"/>
    <n v="2341022.7999999998"/>
    <n v="0"/>
    <n v="0"/>
    <n v="2362618.1800000002"/>
    <n v="74337.919999999998"/>
    <n v="2282001.0699999998"/>
    <n v="-174637.82"/>
    <n v="8915.48"/>
    <n v="2384213.5499999998"/>
    <n v="2313148.2400000002"/>
    <n v="8915.48"/>
    <n v="0"/>
    <n v="8915.48"/>
    <n v="0"/>
    <x v="0"/>
  </r>
  <r>
    <n v="-1"/>
    <n v="1"/>
    <s v="0001 -Florida Power &amp; Light Company"/>
    <n v="0"/>
    <n v="3"/>
    <x v="0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0"/>
  </r>
  <r>
    <n v="-1"/>
    <n v="1"/>
    <s v="0001 -Florida Power &amp; Light Company"/>
    <n v="0"/>
    <n v="3"/>
    <x v="0"/>
    <n v="2008"/>
    <n v="170"/>
    <n v="2014"/>
    <s v="V2008 Q3 - 50% Bonus"/>
    <n v="367"/>
    <s v="08. General Plant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  <x v="0"/>
  </r>
  <r>
    <n v="-1"/>
    <n v="1"/>
    <s v="0001 -Florida Power &amp; Light Company"/>
    <n v="0"/>
    <n v="3"/>
    <x v="0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0"/>
  </r>
  <r>
    <n v="-1"/>
    <n v="1"/>
    <s v="0001 -Florida Power &amp; Light Company"/>
    <n v="0"/>
    <n v="3"/>
    <x v="0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0"/>
  </r>
  <r>
    <n v="-1"/>
    <n v="1"/>
    <s v="0001 -Florida Power &amp; Light Company"/>
    <n v="0"/>
    <n v="3"/>
    <x v="0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0"/>
  </r>
  <r>
    <n v="-1"/>
    <n v="1"/>
    <s v="0001 -Florida Power &amp; Light Company"/>
    <n v="0"/>
    <n v="3"/>
    <x v="0"/>
    <n v="2009"/>
    <n v="189"/>
    <n v="2014"/>
    <s v="V2009 Q1 - 50% Bonus"/>
    <n v="367"/>
    <s v="08. General Plant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  <x v="0"/>
  </r>
  <r>
    <n v="-1"/>
    <n v="1"/>
    <s v="0001 -Florida Power &amp; Light Company"/>
    <n v="0"/>
    <n v="3"/>
    <x v="0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0"/>
  </r>
  <r>
    <n v="-1"/>
    <n v="1"/>
    <s v="0001 -Florida Power &amp; Light Company"/>
    <n v="0"/>
    <n v="3"/>
    <x v="0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0"/>
  </r>
  <r>
    <n v="-1"/>
    <n v="1"/>
    <s v="0001 -Florida Power &amp; Light Company"/>
    <n v="0"/>
    <n v="3"/>
    <x v="0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0"/>
  </r>
  <r>
    <n v="-1"/>
    <n v="1"/>
    <s v="0001 -Florida Power &amp; Light Company"/>
    <n v="0"/>
    <n v="3"/>
    <x v="0"/>
    <n v="2009"/>
    <n v="191"/>
    <n v="2014"/>
    <s v="V2009 Q3 - 50% Bonus"/>
    <n v="367"/>
    <s v="08. General Plant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  <x v="0"/>
  </r>
  <r>
    <n v="-1"/>
    <n v="1"/>
    <s v="0001 -Florida Power &amp; Light Company"/>
    <n v="0"/>
    <n v="3"/>
    <x v="0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0"/>
  </r>
  <r>
    <n v="-1"/>
    <n v="1"/>
    <s v="0001 -Florida Power &amp; Light Company"/>
    <n v="0"/>
    <n v="3"/>
    <x v="0"/>
    <n v="2009"/>
    <n v="192"/>
    <n v="2014"/>
    <s v="V2009 Q4 - 50% Bonus"/>
    <n v="367"/>
    <s v="08. General Plant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  <x v="0"/>
  </r>
  <r>
    <n v="-1"/>
    <n v="1"/>
    <s v="0001 -Florida Power &amp; Light Company"/>
    <n v="0"/>
    <n v="3"/>
    <x v="0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0"/>
  </r>
  <r>
    <n v="-1"/>
    <n v="1"/>
    <s v="0001 -Florida Power &amp; Light Company"/>
    <n v="0"/>
    <n v="3"/>
    <x v="0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0"/>
  </r>
  <r>
    <n v="-1"/>
    <n v="1"/>
    <s v="0001 -Florida Power &amp; Light Company"/>
    <n v="0"/>
    <n v="3"/>
    <x v="0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0"/>
  </r>
  <r>
    <n v="-1"/>
    <n v="1"/>
    <s v="0001 -Florida Power &amp; Light Company"/>
    <n v="0"/>
    <n v="3"/>
    <x v="0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0"/>
  </r>
  <r>
    <n v="-1"/>
    <n v="1"/>
    <s v="0001 -Florida Power &amp; Light Company"/>
    <n v="0"/>
    <n v="3"/>
    <x v="0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0"/>
  </r>
  <r>
    <n v="-1"/>
    <n v="1"/>
    <s v="0001 -Florida Power &amp; Light Company"/>
    <n v="0"/>
    <n v="3"/>
    <x v="0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0"/>
  </r>
  <r>
    <n v="-1"/>
    <n v="1"/>
    <s v="0001 -Florida Power &amp; Light Company"/>
    <n v="0"/>
    <n v="3"/>
    <x v="0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0"/>
  </r>
  <r>
    <n v="-1"/>
    <n v="1"/>
    <s v="0001 -Florida Power &amp; Light Company"/>
    <n v="0"/>
    <n v="3"/>
    <x v="0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0"/>
  </r>
  <r>
    <n v="-1"/>
    <n v="1"/>
    <s v="0001 -Florida Power &amp; Light Company"/>
    <n v="0"/>
    <n v="3"/>
    <x v="0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0"/>
  </r>
  <r>
    <n v="-1"/>
    <n v="1"/>
    <s v="0001 -Florida Power &amp; Light Company"/>
    <n v="0"/>
    <n v="3"/>
    <x v="0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0"/>
  </r>
  <r>
    <n v="-1"/>
    <n v="1"/>
    <s v="0001 -Florida Power &amp; Light Company"/>
    <n v="0"/>
    <n v="3"/>
    <x v="0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0"/>
  </r>
  <r>
    <n v="-1"/>
    <n v="1"/>
    <s v="0001 -Florida Power &amp; Light Company"/>
    <n v="0"/>
    <n v="3"/>
    <x v="0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0"/>
  </r>
  <r>
    <n v="-1"/>
    <n v="1"/>
    <s v="0001 -Florida Power &amp; Light Company"/>
    <n v="0"/>
    <n v="3"/>
    <x v="0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0"/>
  </r>
  <r>
    <n v="-1"/>
    <n v="1"/>
    <s v="0001 -Florida Power &amp; Light Company"/>
    <n v="0"/>
    <n v="3"/>
    <x v="0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0"/>
  </r>
  <r>
    <n v="-1"/>
    <n v="1"/>
    <s v="0001 -Florida Power &amp; Light Company"/>
    <n v="0"/>
    <n v="3"/>
    <x v="0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0"/>
  </r>
  <r>
    <n v="-1"/>
    <n v="1"/>
    <s v="0001 -Florida Power &amp; Light Company"/>
    <n v="0"/>
    <n v="3"/>
    <x v="0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0"/>
  </r>
  <r>
    <n v="-1"/>
    <n v="1"/>
    <s v="0001 -Florida Power &amp; Light Company"/>
    <n v="0"/>
    <n v="3"/>
    <x v="0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0"/>
  </r>
  <r>
    <n v="-1"/>
    <n v="1"/>
    <s v="0001 -Florida Power &amp; Light Company"/>
    <n v="0"/>
    <n v="3"/>
    <x v="0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0"/>
  </r>
  <r>
    <n v="-1"/>
    <n v="1"/>
    <s v="0001 -Florida Power &amp; Light Company"/>
    <n v="0"/>
    <n v="3"/>
    <x v="0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0"/>
  </r>
  <r>
    <n v="-1"/>
    <n v="1"/>
    <s v="0001 -Florida Power &amp; Light Company"/>
    <n v="0"/>
    <n v="3"/>
    <x v="0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0"/>
  </r>
  <r>
    <n v="-1"/>
    <n v="1"/>
    <s v="0001 -Florida Power &amp; Light Company"/>
    <n v="0"/>
    <n v="3"/>
    <x v="0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0"/>
  </r>
  <r>
    <n v="-1"/>
    <n v="1"/>
    <s v="0001 -Florida Power &amp; Light Company"/>
    <n v="0"/>
    <n v="3"/>
    <x v="0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0"/>
  </r>
  <r>
    <n v="-1"/>
    <n v="1"/>
    <s v="0001 -Florida Power &amp; Light Company"/>
    <n v="0"/>
    <n v="3"/>
    <x v="0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0"/>
  </r>
  <r>
    <n v="-1"/>
    <n v="1"/>
    <s v="0001 -Florida Power &amp; Light Company"/>
    <n v="0"/>
    <n v="3"/>
    <x v="0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0"/>
  </r>
  <r>
    <n v="-1"/>
    <n v="1"/>
    <s v="0001 -Florida Power &amp; Light Company"/>
    <n v="0"/>
    <n v="3"/>
    <x v="0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0"/>
  </r>
  <r>
    <n v="-1"/>
    <n v="1"/>
    <s v="0001 -Florida Power &amp; Light Company"/>
    <n v="0"/>
    <n v="3"/>
    <x v="0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0"/>
  </r>
  <r>
    <n v="-1"/>
    <n v="1"/>
    <s v="0001 -Florida Power &amp; Light Company"/>
    <n v="0"/>
    <n v="3"/>
    <x v="0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0"/>
  </r>
  <r>
    <n v="-1"/>
    <n v="1"/>
    <s v="0001 -Florida Power &amp; Light Company"/>
    <n v="0"/>
    <n v="3"/>
    <x v="0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0"/>
  </r>
  <r>
    <n v="-1"/>
    <n v="1"/>
    <s v="0001 -Florida Power &amp; Light Company"/>
    <n v="0"/>
    <n v="3"/>
    <x v="0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0"/>
  </r>
  <r>
    <n v="-1"/>
    <n v="1"/>
    <s v="0001 -Florida Power &amp; Light Company"/>
    <n v="0"/>
    <n v="3"/>
    <x v="0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0"/>
  </r>
  <r>
    <n v="-1"/>
    <n v="1"/>
    <s v="0001 -Florida Power &amp; Light Company"/>
    <n v="0"/>
    <n v="3"/>
    <x v="0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0"/>
  </r>
  <r>
    <n v="-1"/>
    <n v="1"/>
    <s v="0001 -Florida Power &amp; Light Company"/>
    <n v="0"/>
    <n v="3"/>
    <x v="0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0"/>
  </r>
  <r>
    <n v="-1"/>
    <n v="1"/>
    <s v="0001 -Florida Power &amp; Light Company"/>
    <n v="0"/>
    <n v="3"/>
    <x v="0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0"/>
  </r>
  <r>
    <n v="-1"/>
    <n v="1"/>
    <s v="0001 -Florida Power &amp; Light Company"/>
    <n v="0"/>
    <n v="3"/>
    <x v="0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0"/>
  </r>
  <r>
    <n v="-1"/>
    <n v="1"/>
    <s v="0001 -Florida Power &amp; Light Company"/>
    <n v="0"/>
    <n v="3"/>
    <x v="0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0"/>
  </r>
  <r>
    <n v="-1"/>
    <n v="1"/>
    <s v="0001 -Florida Power &amp; Light Company"/>
    <n v="0"/>
    <n v="3"/>
    <x v="0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0"/>
  </r>
  <r>
    <n v="-1"/>
    <n v="1"/>
    <s v="0001 -Florida Power &amp; Light Company"/>
    <n v="0"/>
    <n v="3"/>
    <x v="0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0"/>
  </r>
  <r>
    <n v="-1"/>
    <n v="1"/>
    <s v="0001 -Florida Power &amp; Light Company"/>
    <n v="0"/>
    <n v="3"/>
    <x v="0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0"/>
  </r>
  <r>
    <n v="-1"/>
    <n v="1"/>
    <s v="0001 -Florida Power &amp; Light Company"/>
    <n v="0"/>
    <n v="3"/>
    <x v="0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0"/>
  </r>
  <r>
    <n v="-1"/>
    <n v="1"/>
    <s v="0001 -Florida Power &amp; Light Company"/>
    <n v="0"/>
    <n v="3"/>
    <x v="0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0"/>
  </r>
  <r>
    <n v="-1"/>
    <n v="1"/>
    <s v="0001 -Florida Power &amp; Light Company"/>
    <n v="0"/>
    <n v="3"/>
    <x v="0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0"/>
  </r>
  <r>
    <n v="-1"/>
    <n v="1"/>
    <s v="0001 -Florida Power &amp; Light Company"/>
    <n v="0"/>
    <n v="3"/>
    <x v="0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0"/>
  </r>
  <r>
    <n v="-1"/>
    <n v="1"/>
    <s v="0001 -Florida Power &amp; Light Company"/>
    <n v="0"/>
    <n v="3"/>
    <x v="0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0"/>
  </r>
  <r>
    <n v="-1"/>
    <n v="1"/>
    <s v="0001 -Florida Power &amp; Light Company"/>
    <n v="0"/>
    <n v="3"/>
    <x v="0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0"/>
  </r>
  <r>
    <n v="-1"/>
    <n v="1"/>
    <s v="0001 -Florida Power &amp; Light Company"/>
    <n v="0"/>
    <n v="3"/>
    <x v="0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0"/>
  </r>
  <r>
    <n v="-1"/>
    <n v="1"/>
    <s v="0001 -Florida Power &amp; Light Company"/>
    <n v="0"/>
    <n v="3"/>
    <x v="0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0"/>
  </r>
  <r>
    <n v="-1"/>
    <n v="1"/>
    <s v="0001 -Florida Power &amp; Light Company"/>
    <n v="0"/>
    <n v="3"/>
    <x v="0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0"/>
  </r>
  <r>
    <n v="-1"/>
    <n v="1"/>
    <s v="0001 -Florida Power &amp; Light Company"/>
    <n v="0"/>
    <n v="3"/>
    <x v="0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0"/>
  </r>
  <r>
    <n v="-1"/>
    <n v="1"/>
    <s v="0001 -Florida Power &amp; Light Company"/>
    <n v="0"/>
    <n v="3"/>
    <x v="0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0"/>
  </r>
  <r>
    <n v="-1"/>
    <n v="1"/>
    <s v="0001 -Florida Power &amp; Light Company"/>
    <n v="0"/>
    <n v="3"/>
    <x v="0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0"/>
  </r>
  <r>
    <n v="-1"/>
    <n v="1"/>
    <s v="0001 -Florida Power &amp; Light Company"/>
    <n v="0"/>
    <n v="3"/>
    <x v="0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0"/>
  </r>
  <r>
    <n v="-1"/>
    <n v="1"/>
    <s v="0001 -Florida Power &amp; Light Company"/>
    <n v="0"/>
    <n v="3"/>
    <x v="0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0"/>
  </r>
  <r>
    <n v="-1"/>
    <n v="1"/>
    <s v="0001 -Florida Power &amp; Light Company"/>
    <n v="0"/>
    <n v="3"/>
    <x v="0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0"/>
  </r>
  <r>
    <n v="-1"/>
    <n v="1"/>
    <s v="0001 -Florida Power &amp; Light Company"/>
    <n v="0"/>
    <n v="3"/>
    <x v="0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0"/>
  </r>
  <r>
    <n v="-1"/>
    <n v="1"/>
    <s v="0001 -Florida Power &amp; Light Company"/>
    <n v="0"/>
    <n v="3"/>
    <x v="0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0"/>
  </r>
  <r>
    <n v="-1"/>
    <n v="1"/>
    <s v="0001 -Florida Power &amp; Light Company"/>
    <n v="0"/>
    <n v="3"/>
    <x v="0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0"/>
  </r>
  <r>
    <n v="-1"/>
    <n v="1"/>
    <s v="0001 -Florida Power &amp; Light Company"/>
    <n v="0"/>
    <n v="3"/>
    <x v="0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0"/>
  </r>
  <r>
    <n v="-1"/>
    <n v="1"/>
    <s v="0001 -Florida Power &amp; Light Company"/>
    <n v="0"/>
    <n v="3"/>
    <x v="0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0"/>
  </r>
  <r>
    <n v="-1"/>
    <n v="1"/>
    <s v="0001 -Florida Power &amp; Light Company"/>
    <n v="0"/>
    <n v="3"/>
    <x v="0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0"/>
  </r>
  <r>
    <n v="-1"/>
    <n v="1"/>
    <s v="0001 -Florida Power &amp; Light Company"/>
    <n v="0"/>
    <n v="3"/>
    <x v="0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0"/>
  </r>
  <r>
    <n v="-1"/>
    <n v="1"/>
    <s v="0001 -Florida Power &amp; Light Company"/>
    <n v="0"/>
    <n v="3"/>
    <x v="0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0"/>
  </r>
  <r>
    <n v="-1"/>
    <n v="1"/>
    <s v="0001 -Florida Power &amp; Light Company"/>
    <n v="0"/>
    <n v="3"/>
    <x v="0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0"/>
  </r>
  <r>
    <n v="-1"/>
    <n v="1"/>
    <s v="0001 -Florida Power &amp; Light Company"/>
    <n v="0"/>
    <n v="3"/>
    <x v="0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0"/>
  </r>
  <r>
    <n v="-1"/>
    <n v="1"/>
    <s v="0001 -Florida Power &amp; Light Company"/>
    <n v="0"/>
    <n v="3"/>
    <x v="0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0"/>
  </r>
  <r>
    <n v="-1"/>
    <n v="1"/>
    <s v="0001 -Florida Power &amp; Light Company"/>
    <n v="0"/>
    <n v="3"/>
    <x v="0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0"/>
  </r>
  <r>
    <n v="-1"/>
    <n v="1"/>
    <s v="0001 -Florida Power &amp; Light Company"/>
    <n v="0"/>
    <n v="3"/>
    <x v="0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0"/>
  </r>
  <r>
    <n v="-1"/>
    <n v="1"/>
    <s v="0001 -Florida Power &amp; Light Company"/>
    <n v="0"/>
    <n v="3"/>
    <x v="0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0"/>
  </r>
  <r>
    <n v="-1"/>
    <n v="1"/>
    <s v="0001 -Florida Power &amp; Light Company"/>
    <n v="0"/>
    <n v="3"/>
    <x v="0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0"/>
  </r>
  <r>
    <n v="-1"/>
    <n v="1"/>
    <s v="0001 -Florida Power &amp; Light Company"/>
    <n v="0"/>
    <n v="3"/>
    <x v="0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0"/>
  </r>
  <r>
    <n v="-1"/>
    <n v="1"/>
    <s v="0001 -Florida Power &amp; Light Company"/>
    <n v="0"/>
    <n v="3"/>
    <x v="0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0"/>
  </r>
  <r>
    <n v="-1"/>
    <n v="1"/>
    <s v="0001 -Florida Power &amp; Light Company"/>
    <n v="0"/>
    <n v="3"/>
    <x v="0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0"/>
  </r>
  <r>
    <n v="-1"/>
    <n v="1"/>
    <s v="0001 -Florida Power &amp; Light Company"/>
    <n v="0"/>
    <n v="3"/>
    <x v="0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0"/>
  </r>
  <r>
    <n v="-1"/>
    <n v="1"/>
    <s v="0001 -Florida Power &amp; Light Company"/>
    <n v="0"/>
    <n v="3"/>
    <x v="0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0"/>
  </r>
  <r>
    <n v="-1"/>
    <n v="1"/>
    <s v="0001 -Florida Power &amp; Light Company"/>
    <n v="0"/>
    <n v="3"/>
    <x v="0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0"/>
  </r>
  <r>
    <n v="-1"/>
    <n v="1"/>
    <s v="0001 -Florida Power &amp; Light Company"/>
    <n v="0"/>
    <n v="3"/>
    <x v="0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0"/>
  </r>
  <r>
    <n v="-1"/>
    <n v="1"/>
    <s v="0001 -Florida Power &amp; Light Company"/>
    <n v="0"/>
    <n v="3"/>
    <x v="0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0"/>
  </r>
  <r>
    <n v="-1"/>
    <n v="1"/>
    <s v="0001 -Florida Power &amp; Light Company"/>
    <n v="0"/>
    <n v="3"/>
    <x v="0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0"/>
  </r>
  <r>
    <n v="-1"/>
    <n v="1"/>
    <s v="0001 -Florida Power &amp; Light Company"/>
    <n v="0"/>
    <n v="3"/>
    <x v="0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0"/>
  </r>
  <r>
    <n v="-1"/>
    <n v="1"/>
    <s v="0001 -Florida Power &amp; Light Company"/>
    <n v="0"/>
    <n v="3"/>
    <x v="0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0"/>
  </r>
  <r>
    <n v="-1"/>
    <n v="1"/>
    <s v="0001 -Florida Power &amp; Light Company"/>
    <n v="0"/>
    <n v="3"/>
    <x v="0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0"/>
  </r>
  <r>
    <n v="-1"/>
    <n v="1"/>
    <s v="0001 -Florida Power &amp; Light Company"/>
    <n v="0"/>
    <n v="3"/>
    <x v="0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0"/>
  </r>
  <r>
    <n v="-1"/>
    <n v="1"/>
    <s v="0001 -Florida Power &amp; Light Company"/>
    <n v="0"/>
    <n v="3"/>
    <x v="0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0"/>
  </r>
  <r>
    <n v="-1"/>
    <n v="1"/>
    <s v="0001 -Florida Power &amp; Light Company"/>
    <n v="0"/>
    <n v="3"/>
    <x v="0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0"/>
  </r>
  <r>
    <n v="-1"/>
    <n v="1"/>
    <s v="0001 -Florida Power &amp; Light Company"/>
    <n v="0"/>
    <n v="3"/>
    <x v="0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0"/>
  </r>
  <r>
    <n v="-1"/>
    <n v="1"/>
    <s v="0001 -Florida Power &amp; Light Company"/>
    <n v="0"/>
    <n v="3"/>
    <x v="0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0"/>
  </r>
  <r>
    <n v="-1"/>
    <n v="1"/>
    <s v="0001 -Florida Power &amp; Light Company"/>
    <n v="0"/>
    <n v="3"/>
    <x v="0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0"/>
  </r>
  <r>
    <n v="-1"/>
    <n v="1"/>
    <s v="0001 -Florida Power &amp; Light Company"/>
    <n v="0"/>
    <n v="3"/>
    <x v="0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0"/>
  </r>
  <r>
    <n v="-1"/>
    <n v="1"/>
    <s v="0001 -Florida Power &amp; Light Company"/>
    <n v="0"/>
    <n v="3"/>
    <x v="0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0"/>
  </r>
  <r>
    <n v="-1"/>
    <n v="1"/>
    <s v="0001 -Florida Power &amp; Light Company"/>
    <n v="0"/>
    <n v="3"/>
    <x v="0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0"/>
  </r>
  <r>
    <n v="-1"/>
    <n v="1"/>
    <s v="0001 -Florida Power &amp; Light Company"/>
    <n v="0"/>
    <n v="3"/>
    <x v="0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0"/>
  </r>
  <r>
    <n v="-1"/>
    <n v="1"/>
    <s v="0001 -Florida Power &amp; Light Company"/>
    <n v="0"/>
    <n v="3"/>
    <x v="0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0"/>
  </r>
  <r>
    <n v="-1"/>
    <n v="1"/>
    <s v="0001 -Florida Power &amp; Light Company"/>
    <n v="0"/>
    <n v="3"/>
    <x v="0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0"/>
  </r>
  <r>
    <n v="-1"/>
    <n v="1"/>
    <s v="0001 -Florida Power &amp; Light Company"/>
    <n v="0"/>
    <n v="3"/>
    <x v="0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0"/>
  </r>
  <r>
    <n v="-1"/>
    <n v="1"/>
    <s v="0001 -Florida Power &amp; Light Company"/>
    <n v="0"/>
    <n v="3"/>
    <x v="0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0"/>
  </r>
  <r>
    <n v="-1"/>
    <n v="1"/>
    <s v="0001 -Florida Power &amp; Light Company"/>
    <n v="0"/>
    <n v="3"/>
    <x v="0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0"/>
  </r>
  <r>
    <n v="-1"/>
    <n v="1"/>
    <s v="0001 -Florida Power &amp; Light Company"/>
    <n v="0"/>
    <n v="3"/>
    <x v="0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0"/>
  </r>
  <r>
    <n v="-1"/>
    <n v="1"/>
    <s v="0001 -Florida Power &amp; Light Company"/>
    <n v="0"/>
    <n v="3"/>
    <x v="0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0"/>
  </r>
  <r>
    <n v="-1"/>
    <n v="1"/>
    <s v="0001 -Florida Power &amp; Light Company"/>
    <n v="0"/>
    <n v="3"/>
    <x v="0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0"/>
  </r>
  <r>
    <n v="-1"/>
    <n v="1"/>
    <s v="0001 -Florida Power &amp; Light Company"/>
    <n v="0"/>
    <n v="3"/>
    <x v="0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0"/>
  </r>
  <r>
    <n v="-1"/>
    <n v="1"/>
    <s v="0001 -Florida Power &amp; Light Company"/>
    <n v="0"/>
    <n v="3"/>
    <x v="0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0"/>
  </r>
  <r>
    <n v="-1"/>
    <n v="1"/>
    <s v="0001 -Florida Power &amp; Light Company"/>
    <n v="0"/>
    <n v="3"/>
    <x v="0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0"/>
  </r>
  <r>
    <n v="-1"/>
    <n v="1"/>
    <s v="0001 -Florida Power &amp; Light Company"/>
    <n v="0"/>
    <n v="3"/>
    <x v="0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0"/>
  </r>
  <r>
    <n v="-1"/>
    <n v="1"/>
    <s v="0001 -Florida Power &amp; Light Company"/>
    <n v="0"/>
    <n v="3"/>
    <x v="0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0"/>
  </r>
  <r>
    <n v="-1"/>
    <n v="1"/>
    <s v="0001 -Florida Power &amp; Light Company"/>
    <n v="0"/>
    <n v="3"/>
    <x v="0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0"/>
  </r>
  <r>
    <n v="-1"/>
    <n v="1"/>
    <s v="0001 -Florida Power &amp; Light Company"/>
    <n v="0"/>
    <n v="3"/>
    <x v="0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0"/>
  </r>
  <r>
    <n v="-1"/>
    <n v="1"/>
    <s v="0001 -Florida Power &amp; Light Company"/>
    <n v="0"/>
    <n v="3"/>
    <x v="0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0"/>
  </r>
  <r>
    <n v="-1"/>
    <n v="1"/>
    <s v="0001 -Florida Power &amp; Light Company"/>
    <n v="0"/>
    <n v="3"/>
    <x v="0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0"/>
  </r>
  <r>
    <n v="-1"/>
    <n v="1"/>
    <s v="0001 -Florida Power &amp; Light Company"/>
    <n v="0"/>
    <n v="3"/>
    <x v="0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0"/>
  </r>
  <r>
    <n v="-1"/>
    <n v="1"/>
    <s v="0001 -Florida Power &amp; Light Company"/>
    <n v="0"/>
    <n v="3"/>
    <x v="0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0"/>
  </r>
  <r>
    <n v="-1"/>
    <n v="1"/>
    <s v="0001 -Florida Power &amp; Light Company"/>
    <n v="0"/>
    <n v="3"/>
    <x v="0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0"/>
  </r>
  <r>
    <n v="-1"/>
    <n v="1"/>
    <s v="0001 -Florida Power &amp; Light Company"/>
    <n v="0"/>
    <n v="3"/>
    <x v="0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0"/>
  </r>
  <r>
    <n v="-1"/>
    <n v="1"/>
    <s v="0001 -Florida Power &amp; Light Company"/>
    <n v="0"/>
    <n v="3"/>
    <x v="0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0"/>
  </r>
  <r>
    <n v="-1"/>
    <n v="1"/>
    <s v="0001 -Florida Power &amp; Light Company"/>
    <n v="0"/>
    <n v="3"/>
    <x v="0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0"/>
  </r>
  <r>
    <n v="-1"/>
    <n v="1"/>
    <s v="0001 -Florida Power &amp; Light Company"/>
    <n v="0"/>
    <n v="3"/>
    <x v="0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0"/>
  </r>
  <r>
    <n v="-1"/>
    <n v="1"/>
    <s v="0001 -Florida Power &amp; Light Company"/>
    <n v="0"/>
    <n v="3"/>
    <x v="0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0"/>
  </r>
  <r>
    <n v="-1"/>
    <n v="1"/>
    <s v="0001 -Florida Power &amp; Light Company"/>
    <n v="0"/>
    <n v="3"/>
    <x v="0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0"/>
  </r>
  <r>
    <n v="-1"/>
    <n v="1"/>
    <s v="0001 -Florida Power &amp; Light Company"/>
    <n v="0"/>
    <n v="3"/>
    <x v="0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0"/>
  </r>
  <r>
    <n v="-1"/>
    <n v="1"/>
    <s v="0001 -Florida Power &amp; Light Company"/>
    <n v="0"/>
    <n v="3"/>
    <x v="0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0"/>
  </r>
  <r>
    <n v="-1"/>
    <n v="1"/>
    <s v="0001 -Florida Power &amp; Light Company"/>
    <n v="0"/>
    <n v="3"/>
    <x v="0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0"/>
  </r>
  <r>
    <n v="-1"/>
    <n v="1"/>
    <s v="0001 -Florida Power &amp; Light Company"/>
    <n v="0"/>
    <n v="3"/>
    <x v="0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0"/>
  </r>
  <r>
    <n v="-1"/>
    <n v="1"/>
    <s v="0001 -Florida Power &amp; Light Company"/>
    <n v="0"/>
    <n v="3"/>
    <x v="0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0"/>
  </r>
  <r>
    <n v="-1"/>
    <n v="1"/>
    <s v="0001 -Florida Power &amp; Light Company"/>
    <n v="0"/>
    <n v="3"/>
    <x v="0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0"/>
  </r>
  <r>
    <n v="-1"/>
    <n v="1"/>
    <s v="0001 -Florida Power &amp; Light Company"/>
    <n v="0"/>
    <n v="3"/>
    <x v="0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0"/>
  </r>
  <r>
    <n v="-1"/>
    <n v="1"/>
    <s v="0001 -Florida Power &amp; Light Company"/>
    <n v="0"/>
    <n v="3"/>
    <x v="0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0"/>
  </r>
  <r>
    <n v="-1"/>
    <n v="1"/>
    <s v="0001 -Florida Power &amp; Light Company"/>
    <n v="0"/>
    <n v="3"/>
    <x v="0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0"/>
  </r>
  <r>
    <n v="-1"/>
    <n v="1"/>
    <s v="0001 -Florida Power &amp; Light Company"/>
    <n v="0"/>
    <n v="3"/>
    <x v="0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0"/>
  </r>
  <r>
    <n v="-1"/>
    <n v="1"/>
    <s v="0001 -Florida Power &amp; Light Company"/>
    <n v="0"/>
    <n v="3"/>
    <x v="0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0"/>
  </r>
  <r>
    <n v="-1"/>
    <n v="1"/>
    <s v="0001 -Florida Power &amp; Light Company"/>
    <n v="0"/>
    <n v="3"/>
    <x v="0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0"/>
  </r>
  <r>
    <n v="-1"/>
    <n v="1"/>
    <s v="0001 -Florida Power &amp; Light Company"/>
    <n v="0"/>
    <n v="3"/>
    <x v="0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0"/>
  </r>
  <r>
    <n v="-1"/>
    <n v="1"/>
    <s v="0001 -Florida Power &amp; Light Company"/>
    <n v="0"/>
    <n v="3"/>
    <x v="0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0"/>
  </r>
  <r>
    <n v="-1"/>
    <n v="1"/>
    <s v="0001 -Florida Power &amp; Light Company"/>
    <n v="0"/>
    <n v="3"/>
    <x v="0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0"/>
  </r>
  <r>
    <n v="-1"/>
    <n v="1"/>
    <s v="0001 -Florida Power &amp; Light Company"/>
    <n v="0"/>
    <n v="3"/>
    <x v="0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0"/>
  </r>
  <r>
    <n v="-1"/>
    <n v="1"/>
    <s v="0001 -Florida Power &amp; Light Company"/>
    <n v="0"/>
    <n v="3"/>
    <x v="0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0"/>
  </r>
  <r>
    <n v="-1"/>
    <n v="1"/>
    <s v="0001 -Florida Power &amp; Light Company"/>
    <n v="0"/>
    <n v="3"/>
    <x v="0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0"/>
  </r>
  <r>
    <n v="-1"/>
    <n v="1"/>
    <s v="0001 -Florida Power &amp; Light Company"/>
    <n v="0"/>
    <n v="3"/>
    <x v="0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0"/>
  </r>
  <r>
    <n v="-1"/>
    <n v="1"/>
    <s v="0001 -Florida Power &amp; Light Company"/>
    <n v="0"/>
    <n v="3"/>
    <x v="0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0"/>
  </r>
  <r>
    <n v="-1"/>
    <n v="1"/>
    <s v="0001 -Florida Power &amp; Light Company"/>
    <n v="0"/>
    <n v="3"/>
    <x v="0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0"/>
  </r>
  <r>
    <n v="-1"/>
    <n v="1"/>
    <s v="0001 -Florida Power &amp; Light Company"/>
    <n v="0"/>
    <n v="3"/>
    <x v="0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0"/>
  </r>
  <r>
    <n v="-1"/>
    <n v="1"/>
    <s v="0001 -Florida Power &amp; Light Company"/>
    <n v="0"/>
    <n v="3"/>
    <x v="0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0"/>
  </r>
  <r>
    <n v="-1"/>
    <n v="1"/>
    <s v="0001 -Florida Power &amp; Light Company"/>
    <n v="0"/>
    <n v="3"/>
    <x v="0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0"/>
  </r>
  <r>
    <n v="-1"/>
    <n v="1"/>
    <s v="0001 -Florida Power &amp; Light Company"/>
    <n v="0"/>
    <n v="3"/>
    <x v="0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0"/>
  </r>
  <r>
    <n v="-1"/>
    <n v="1"/>
    <s v="0001 -Florida Power &amp; Light Company"/>
    <n v="0"/>
    <n v="3"/>
    <x v="0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0"/>
  </r>
  <r>
    <n v="-1"/>
    <n v="1"/>
    <s v="0001 -Florida Power &amp; Light Company"/>
    <n v="0"/>
    <n v="3"/>
    <x v="0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0"/>
  </r>
  <r>
    <n v="-1"/>
    <n v="1"/>
    <s v="0001 -Florida Power &amp; Light Company"/>
    <n v="0"/>
    <n v="3"/>
    <x v="0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0"/>
  </r>
  <r>
    <n v="-1"/>
    <n v="1"/>
    <s v="0001 -Florida Power &amp; Light Company"/>
    <n v="0"/>
    <n v="3"/>
    <x v="0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0"/>
  </r>
  <r>
    <n v="-1"/>
    <n v="1"/>
    <s v="0001 -Florida Power &amp; Light Company"/>
    <n v="0"/>
    <n v="3"/>
    <x v="0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0"/>
  </r>
  <r>
    <n v="-1"/>
    <n v="1"/>
    <s v="0001 -Florida Power &amp; Light Company"/>
    <n v="0"/>
    <n v="3"/>
    <x v="0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0"/>
  </r>
  <r>
    <n v="-1"/>
    <n v="1"/>
    <s v="0001 -Florida Power &amp; Light Company"/>
    <n v="0"/>
    <n v="3"/>
    <x v="0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0"/>
  </r>
  <r>
    <n v="-1"/>
    <n v="1"/>
    <s v="0001 -Florida Power &amp; Light Company"/>
    <n v="0"/>
    <n v="3"/>
    <x v="0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0"/>
  </r>
  <r>
    <n v="-1"/>
    <n v="1"/>
    <s v="0001 -Florida Power &amp; Light Company"/>
    <n v="0"/>
    <n v="3"/>
    <x v="0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0"/>
  </r>
  <r>
    <n v="-1"/>
    <n v="1"/>
    <s v="0001 -Florida Power &amp; Light Company"/>
    <n v="0"/>
    <n v="3"/>
    <x v="0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0"/>
  </r>
  <r>
    <n v="-1"/>
    <n v="1"/>
    <s v="0001 -Florida Power &amp; Light Company"/>
    <n v="0"/>
    <n v="3"/>
    <x v="0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0"/>
  </r>
  <r>
    <n v="-1"/>
    <n v="1"/>
    <s v="0001 -Florida Power &amp; Light Company"/>
    <n v="0"/>
    <n v="3"/>
    <x v="0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0"/>
  </r>
  <r>
    <n v="-1"/>
    <n v="1"/>
    <s v="0001 -Florida Power &amp; Light Company"/>
    <n v="0"/>
    <n v="3"/>
    <x v="0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0"/>
  </r>
  <r>
    <n v="-1"/>
    <n v="1"/>
    <s v="0001 -Florida Power &amp; Light Company"/>
    <n v="0"/>
    <n v="3"/>
    <x v="0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0"/>
  </r>
  <r>
    <n v="-1"/>
    <n v="1"/>
    <s v="0001 -Florida Power &amp; Light Company"/>
    <n v="0"/>
    <n v="3"/>
    <x v="0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0"/>
  </r>
  <r>
    <n v="-1"/>
    <n v="1"/>
    <s v="0001 -Florida Power &amp; Light Company"/>
    <n v="0"/>
    <n v="3"/>
    <x v="0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0"/>
  </r>
  <r>
    <n v="-1"/>
    <n v="1"/>
    <s v="0001 -Florida Power &amp; Light Company"/>
    <n v="0"/>
    <n v="3"/>
    <x v="0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0"/>
  </r>
  <r>
    <n v="-1"/>
    <n v="1"/>
    <s v="0001 -Florida Power &amp; Light Company"/>
    <n v="0"/>
    <n v="3"/>
    <x v="0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0"/>
  </r>
  <r>
    <n v="-1"/>
    <n v="1"/>
    <s v="0001 -Florida Power &amp; Light Company"/>
    <n v="0"/>
    <n v="3"/>
    <x v="0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0"/>
  </r>
  <r>
    <n v="-1"/>
    <n v="1"/>
    <s v="0001 -Florida Power &amp; Light Company"/>
    <n v="0"/>
    <n v="3"/>
    <x v="0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0"/>
  </r>
  <r>
    <n v="-1"/>
    <n v="1"/>
    <s v="0001 -Florida Power &amp; Light Company"/>
    <n v="0"/>
    <n v="3"/>
    <x v="0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0"/>
  </r>
  <r>
    <n v="-1"/>
    <n v="1"/>
    <s v="0001 -Florida Power &amp; Light Company"/>
    <n v="0"/>
    <n v="3"/>
    <x v="0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0"/>
  </r>
  <r>
    <n v="-1"/>
    <n v="1"/>
    <s v="0001 -Florida Power &amp; Light Company"/>
    <n v="0"/>
    <n v="3"/>
    <x v="0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0"/>
  </r>
  <r>
    <n v="-1"/>
    <n v="1"/>
    <s v="0001 -Florida Power &amp; Light Company"/>
    <n v="0"/>
    <n v="3"/>
    <x v="0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0"/>
  </r>
  <r>
    <n v="-1"/>
    <n v="1"/>
    <s v="0001 -Florida Power &amp; Light Company"/>
    <n v="0"/>
    <n v="3"/>
    <x v="0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0"/>
  </r>
  <r>
    <n v="-1"/>
    <n v="1"/>
    <s v="0001 -Florida Power &amp; Light Company"/>
    <n v="0"/>
    <n v="3"/>
    <x v="0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0"/>
  </r>
  <r>
    <n v="-1"/>
    <n v="1"/>
    <s v="0001 -Florida Power &amp; Light Company"/>
    <n v="0"/>
    <n v="3"/>
    <x v="0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0"/>
  </r>
  <r>
    <n v="-1"/>
    <n v="1"/>
    <s v="0001 -Florida Power &amp; Light Company"/>
    <n v="0"/>
    <n v="3"/>
    <x v="0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0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0"/>
  </r>
  <r>
    <n v="-1"/>
    <n v="1"/>
    <s v="0001 -Florida Power &amp; Light Company"/>
    <n v="0"/>
    <n v="3"/>
    <x v="0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0"/>
  </r>
  <r>
    <n v="-1"/>
    <n v="1"/>
    <s v="0001 -Florida Power &amp; Light Company"/>
    <n v="0"/>
    <n v="3"/>
    <x v="0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0"/>
  </r>
  <r>
    <n v="-1"/>
    <n v="1"/>
    <s v="0001 -Florida Power &amp; Light Company"/>
    <n v="0"/>
    <n v="3"/>
    <x v="1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1"/>
  </r>
  <r>
    <n v="-1"/>
    <n v="1"/>
    <s v="0001 -Florida Power &amp; Light Company"/>
    <n v="0"/>
    <n v="3"/>
    <x v="1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1"/>
  </r>
  <r>
    <n v="-1"/>
    <n v="1"/>
    <s v="0001 -Florida Power &amp; Light Company"/>
    <n v="0"/>
    <n v="3"/>
    <x v="1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1"/>
  </r>
  <r>
    <n v="-1"/>
    <n v="1"/>
    <s v="0001 -Florida Power &amp; Light Company"/>
    <n v="0"/>
    <n v="3"/>
    <x v="1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1"/>
  </r>
  <r>
    <n v="-1"/>
    <n v="1"/>
    <s v="0001 -Florida Power &amp; Light Company"/>
    <n v="0"/>
    <n v="3"/>
    <x v="1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1"/>
  </r>
  <r>
    <n v="-1"/>
    <n v="1"/>
    <s v="0001 -Florida Power &amp; Light Company"/>
    <n v="0"/>
    <n v="3"/>
    <x v="1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1"/>
  </r>
  <r>
    <n v="-1"/>
    <n v="1"/>
    <s v="0001 -Florida Power &amp; Light Company"/>
    <n v="0"/>
    <n v="3"/>
    <x v="1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1"/>
  </r>
  <r>
    <n v="-1"/>
    <n v="1"/>
    <s v="0001 -Florida Power &amp; Light Company"/>
    <n v="0"/>
    <n v="3"/>
    <x v="1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1"/>
  </r>
  <r>
    <n v="-1"/>
    <n v="1"/>
    <s v="0001 -Florida Power &amp; Light Company"/>
    <n v="0"/>
    <n v="3"/>
    <x v="1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1"/>
  </r>
  <r>
    <n v="-1"/>
    <n v="1"/>
    <s v="0001 -Florida Power &amp; Light Company"/>
    <n v="0"/>
    <n v="3"/>
    <x v="1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1"/>
  </r>
  <r>
    <n v="-1"/>
    <n v="1"/>
    <s v="0001 -Florida Power &amp; Light Company"/>
    <n v="0"/>
    <n v="3"/>
    <x v="1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1"/>
  </r>
  <r>
    <n v="-1"/>
    <n v="1"/>
    <s v="0001 -Florida Power &amp; Light Company"/>
    <n v="0"/>
    <n v="3"/>
    <x v="1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1"/>
  </r>
  <r>
    <n v="-1"/>
    <n v="1"/>
    <s v="0001 -Florida Power &amp; Light Company"/>
    <n v="0"/>
    <n v="3"/>
    <x v="1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1"/>
  </r>
  <r>
    <n v="-1"/>
    <n v="1"/>
    <s v="0001 -Florida Power &amp; Light Company"/>
    <n v="0"/>
    <n v="3"/>
    <x v="1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1"/>
  </r>
  <r>
    <n v="-1"/>
    <n v="1"/>
    <s v="0001 -Florida Power &amp; Light Company"/>
    <n v="0"/>
    <n v="3"/>
    <x v="1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1"/>
  </r>
  <r>
    <n v="-1"/>
    <n v="1"/>
    <s v="0001 -Florida Power &amp; Light Company"/>
    <n v="0"/>
    <n v="3"/>
    <x v="1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1"/>
  </r>
  <r>
    <n v="-1"/>
    <n v="1"/>
    <s v="0001 -Florida Power &amp; Light Company"/>
    <n v="0"/>
    <n v="3"/>
    <x v="1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1"/>
  </r>
  <r>
    <n v="-1"/>
    <n v="1"/>
    <s v="0001 -Florida Power &amp; Light Company"/>
    <n v="0"/>
    <n v="3"/>
    <x v="1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1"/>
  </r>
  <r>
    <n v="-1"/>
    <n v="1"/>
    <s v="0001 -Florida Power &amp; Light Company"/>
    <n v="0"/>
    <n v="3"/>
    <x v="1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1"/>
  </r>
  <r>
    <n v="-1"/>
    <n v="1"/>
    <s v="0001 -Florida Power &amp; Light Company"/>
    <n v="0"/>
    <n v="3"/>
    <x v="1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1"/>
  </r>
  <r>
    <n v="-1"/>
    <n v="1"/>
    <s v="0001 -Florida Power &amp; Light Company"/>
    <n v="0"/>
    <n v="3"/>
    <x v="1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1"/>
  </r>
  <r>
    <n v="-1"/>
    <n v="1"/>
    <s v="0001 -Florida Power &amp; Light Company"/>
    <n v="0"/>
    <n v="3"/>
    <x v="1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1"/>
  </r>
  <r>
    <n v="-1"/>
    <n v="1"/>
    <s v="0001 -Florida Power &amp; Light Company"/>
    <n v="0"/>
    <n v="3"/>
    <x v="1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1"/>
  </r>
  <r>
    <n v="-1"/>
    <n v="1"/>
    <s v="0001 -Florida Power &amp; Light Company"/>
    <n v="0"/>
    <n v="3"/>
    <x v="1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1"/>
  </r>
  <r>
    <n v="-1"/>
    <n v="1"/>
    <s v="0001 -Florida Power &amp; Light Company"/>
    <n v="0"/>
    <n v="3"/>
    <x v="1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1"/>
  </r>
  <r>
    <n v="-1"/>
    <n v="1"/>
    <s v="0001 -Florida Power &amp; Light Company"/>
    <n v="0"/>
    <n v="3"/>
    <x v="1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1"/>
  </r>
  <r>
    <n v="-1"/>
    <n v="1"/>
    <s v="0001 -Florida Power &amp; Light Company"/>
    <n v="0"/>
    <n v="3"/>
    <x v="1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1"/>
  </r>
  <r>
    <n v="-1"/>
    <n v="1"/>
    <s v="0001 -Florida Power &amp; Light Company"/>
    <n v="0"/>
    <n v="3"/>
    <x v="1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1"/>
  </r>
  <r>
    <n v="-1"/>
    <n v="1"/>
    <s v="0001 -Florida Power &amp; Light Company"/>
    <n v="0"/>
    <n v="3"/>
    <x v="1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1"/>
  </r>
  <r>
    <n v="-1"/>
    <n v="1"/>
    <s v="0001 -Florida Power &amp; Light Company"/>
    <n v="0"/>
    <n v="3"/>
    <x v="1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1"/>
  </r>
  <r>
    <n v="-1"/>
    <n v="1"/>
    <s v="0001 -Florida Power &amp; Light Company"/>
    <n v="0"/>
    <n v="3"/>
    <x v="1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1"/>
  </r>
  <r>
    <n v="-1"/>
    <n v="1"/>
    <s v="0001 -Florida Power &amp; Light Company"/>
    <n v="0"/>
    <n v="3"/>
    <x v="1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1"/>
  </r>
  <r>
    <n v="-1"/>
    <n v="1"/>
    <s v="0001 -Florida Power &amp; Light Company"/>
    <n v="0"/>
    <n v="3"/>
    <x v="1"/>
    <n v="2009"/>
    <n v="191"/>
    <n v="2014"/>
    <s v="V2009 Q3 - 50% Bonus"/>
    <n v="367"/>
    <s v="01. Intangible"/>
    <s v="Function"/>
    <n v="1699250.34"/>
    <n v="0"/>
    <n v="0"/>
    <n v="1699250.34"/>
    <n v="11772.64"/>
    <n v="1352013.29"/>
    <n v="-812548.47"/>
    <n v="0"/>
    <n v="1699250.34"/>
    <n v="1363785.93"/>
    <n v="0"/>
    <n v="0"/>
    <n v="0"/>
    <n v="0"/>
    <x v="1"/>
  </r>
  <r>
    <n v="-1"/>
    <n v="1"/>
    <s v="0001 -Florida Power &amp; Light Company"/>
    <n v="0"/>
    <n v="3"/>
    <x v="1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1"/>
  </r>
  <r>
    <n v="-1"/>
    <n v="1"/>
    <s v="0001 -Florida Power &amp; Light Company"/>
    <n v="0"/>
    <n v="3"/>
    <x v="1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1"/>
  </r>
  <r>
    <n v="-1"/>
    <n v="1"/>
    <s v="0001 -Florida Power &amp; Light Company"/>
    <n v="0"/>
    <n v="3"/>
    <x v="1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1"/>
  </r>
  <r>
    <n v="-1"/>
    <n v="1"/>
    <s v="0001 -Florida Power &amp; Light Company"/>
    <n v="0"/>
    <n v="3"/>
    <x v="1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1"/>
  </r>
  <r>
    <n v="-1"/>
    <n v="1"/>
    <s v="0001 -Florida Power &amp; Light Company"/>
    <n v="0"/>
    <n v="3"/>
    <x v="1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1"/>
  </r>
  <r>
    <n v="-1"/>
    <n v="1"/>
    <s v="0001 -Florida Power &amp; Light Company"/>
    <n v="0"/>
    <n v="3"/>
    <x v="1"/>
    <n v="2010"/>
    <n v="216"/>
    <n v="2014"/>
    <s v="V2010 Q2 - 50% Bonus"/>
    <n v="367"/>
    <s v="01. Intangible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  <x v="1"/>
  </r>
  <r>
    <n v="-1"/>
    <n v="1"/>
    <s v="0001 -Florida Power &amp; Light Company"/>
    <n v="0"/>
    <n v="3"/>
    <x v="1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1"/>
  </r>
  <r>
    <n v="-1"/>
    <n v="1"/>
    <s v="0001 -Florida Power &amp; Light Company"/>
    <n v="0"/>
    <n v="3"/>
    <x v="1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1"/>
  </r>
  <r>
    <n v="-1"/>
    <n v="1"/>
    <s v="0001 -Florida Power &amp; Light Company"/>
    <n v="0"/>
    <n v="3"/>
    <x v="1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1"/>
  </r>
  <r>
    <n v="-1"/>
    <n v="1"/>
    <s v="0001 -Florida Power &amp; Light Company"/>
    <n v="0"/>
    <n v="3"/>
    <x v="1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1"/>
  </r>
  <r>
    <n v="-1"/>
    <n v="1"/>
    <s v="0001 -Florida Power &amp; Light Company"/>
    <n v="0"/>
    <n v="3"/>
    <x v="1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1"/>
  </r>
  <r>
    <n v="-1"/>
    <n v="1"/>
    <s v="0001 -Florida Power &amp; Light Company"/>
    <n v="0"/>
    <n v="3"/>
    <x v="1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1"/>
  </r>
  <r>
    <n v="-1"/>
    <n v="1"/>
    <s v="0001 -Florida Power &amp; Light Company"/>
    <n v="0"/>
    <n v="3"/>
    <x v="1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1"/>
  </r>
  <r>
    <n v="-1"/>
    <n v="1"/>
    <s v="0001 -Florida Power &amp; Light Company"/>
    <n v="0"/>
    <n v="3"/>
    <x v="1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1"/>
  </r>
  <r>
    <n v="-1"/>
    <n v="1"/>
    <s v="0001 -Florida Power &amp; Light Company"/>
    <n v="0"/>
    <n v="3"/>
    <x v="1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1"/>
  </r>
  <r>
    <n v="-1"/>
    <n v="1"/>
    <s v="0001 -Florida Power &amp; Light Company"/>
    <n v="0"/>
    <n v="3"/>
    <x v="1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1"/>
  </r>
  <r>
    <n v="-1"/>
    <n v="1"/>
    <s v="0001 -Florida Power &amp; Light Company"/>
    <n v="0"/>
    <n v="3"/>
    <x v="1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1"/>
  </r>
  <r>
    <n v="-1"/>
    <n v="1"/>
    <s v="0001 -Florida Power &amp; Light Company"/>
    <n v="0"/>
    <n v="3"/>
    <x v="1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1"/>
  </r>
  <r>
    <n v="-1"/>
    <n v="1"/>
    <s v="0001 -Florida Power &amp; Light Company"/>
    <n v="0"/>
    <n v="3"/>
    <x v="1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1"/>
  </r>
  <r>
    <n v="-1"/>
    <n v="1"/>
    <s v="0001 -Florida Power &amp; Light Company"/>
    <n v="0"/>
    <n v="3"/>
    <x v="1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1"/>
  </r>
  <r>
    <n v="-1"/>
    <n v="1"/>
    <s v="0001 -Florida Power &amp; Light Company"/>
    <n v="0"/>
    <n v="3"/>
    <x v="1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1"/>
  </r>
  <r>
    <n v="-1"/>
    <n v="1"/>
    <s v="0001 -Florida Power &amp; Light Company"/>
    <n v="0"/>
    <n v="3"/>
    <x v="1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1"/>
  </r>
  <r>
    <n v="-1"/>
    <n v="1"/>
    <s v="0001 -Florida Power &amp; Light Company"/>
    <n v="0"/>
    <n v="3"/>
    <x v="1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1"/>
  </r>
  <r>
    <n v="-1"/>
    <n v="1"/>
    <s v="0001 -Florida Power &amp; Light Company"/>
    <n v="0"/>
    <n v="3"/>
    <x v="1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1"/>
  </r>
  <r>
    <n v="-1"/>
    <n v="1"/>
    <s v="0001 -Florida Power &amp; Light Company"/>
    <n v="0"/>
    <n v="3"/>
    <x v="1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1"/>
  </r>
  <r>
    <n v="-1"/>
    <n v="1"/>
    <s v="0001 -Florida Power &amp; Light Company"/>
    <n v="0"/>
    <n v="3"/>
    <x v="1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1"/>
  </r>
  <r>
    <n v="-1"/>
    <n v="1"/>
    <s v="0001 -Florida Power &amp; Light Company"/>
    <n v="0"/>
    <n v="3"/>
    <x v="1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1"/>
  </r>
  <r>
    <n v="-1"/>
    <n v="1"/>
    <s v="0001 -Florida Power &amp; Light Company"/>
    <n v="0"/>
    <n v="3"/>
    <x v="1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1"/>
  </r>
  <r>
    <n v="-1"/>
    <n v="1"/>
    <s v="0001 -Florida Power &amp; Light Company"/>
    <n v="0"/>
    <n v="3"/>
    <x v="1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1"/>
  </r>
  <r>
    <n v="-1"/>
    <n v="1"/>
    <s v="0001 -Florida Power &amp; Light Company"/>
    <n v="0"/>
    <n v="3"/>
    <x v="1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1"/>
  </r>
  <r>
    <n v="-1"/>
    <n v="1"/>
    <s v="0001 -Florida Power &amp; Light Company"/>
    <n v="0"/>
    <n v="3"/>
    <x v="1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1"/>
  </r>
  <r>
    <n v="-1"/>
    <n v="1"/>
    <s v="0001 -Florida Power &amp; Light Company"/>
    <n v="0"/>
    <n v="3"/>
    <x v="1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1"/>
  </r>
  <r>
    <n v="-1"/>
    <n v="1"/>
    <s v="0001 -Florida Power &amp; Light Company"/>
    <n v="0"/>
    <n v="3"/>
    <x v="1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1"/>
  </r>
  <r>
    <n v="-1"/>
    <n v="1"/>
    <s v="0001 -Florida Power &amp; Light Company"/>
    <n v="0"/>
    <n v="3"/>
    <x v="1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1"/>
  </r>
  <r>
    <n v="-1"/>
    <n v="1"/>
    <s v="0001 -Florida Power &amp; Light Company"/>
    <n v="0"/>
    <n v="3"/>
    <x v="1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1"/>
  </r>
  <r>
    <n v="-1"/>
    <n v="1"/>
    <s v="0001 -Florida Power &amp; Light Company"/>
    <n v="0"/>
    <n v="3"/>
    <x v="1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1"/>
  </r>
  <r>
    <n v="-1"/>
    <n v="1"/>
    <s v="0001 -Florida Power &amp; Light Company"/>
    <n v="0"/>
    <n v="3"/>
    <x v="1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1"/>
  </r>
  <r>
    <n v="-1"/>
    <n v="1"/>
    <s v="0001 -Florida Power &amp; Light Company"/>
    <n v="0"/>
    <n v="3"/>
    <x v="1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1"/>
  </r>
  <r>
    <n v="-1"/>
    <n v="1"/>
    <s v="0001 -Florida Power &amp; Light Company"/>
    <n v="0"/>
    <n v="3"/>
    <x v="1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1"/>
  </r>
  <r>
    <n v="-1"/>
    <n v="1"/>
    <s v="0001 -Florida Power &amp; Light Company"/>
    <n v="0"/>
    <n v="3"/>
    <x v="1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1"/>
  </r>
  <r>
    <n v="-1"/>
    <n v="1"/>
    <s v="0001 -Florida Power &amp; Light Company"/>
    <n v="0"/>
    <n v="3"/>
    <x v="1"/>
    <n v="1988"/>
    <n v="24"/>
    <n v="2014"/>
    <s v="V1988"/>
    <n v="367"/>
    <s v="02. Steam"/>
    <s v="Function"/>
    <n v="16703869.07"/>
    <n v="0"/>
    <n v="0"/>
    <n v="1393604.2"/>
    <n v="557441.68000000005"/>
    <n v="15569598.49"/>
    <n v="-383795.79"/>
    <n v="61772.46"/>
    <n v="16974936.440000001"/>
    <n v="15874746.800000001"/>
    <n v="42998.46"/>
    <n v="0"/>
    <n v="61772.46"/>
    <n v="0"/>
    <x v="1"/>
  </r>
  <r>
    <n v="-1"/>
    <n v="1"/>
    <s v="0001 -Florida Power &amp; Light Company"/>
    <n v="0"/>
    <n v="3"/>
    <x v="1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1"/>
  </r>
  <r>
    <n v="-1"/>
    <n v="1"/>
    <s v="0001 -Florida Power &amp; Light Company"/>
    <n v="0"/>
    <n v="3"/>
    <x v="1"/>
    <n v="1989"/>
    <n v="26"/>
    <n v="2014"/>
    <s v="V1989"/>
    <n v="367"/>
    <s v="02. Steam"/>
    <s v="Function"/>
    <n v="16493596.67"/>
    <n v="0"/>
    <n v="0"/>
    <n v="2024066.49"/>
    <n v="578304.13"/>
    <n v="14642568"/>
    <n v="-190179.8"/>
    <n v="55410.84"/>
    <n v="16677917.880000001"/>
    <n v="15055893.880000001"/>
    <n v="36067.879999999997"/>
    <n v="0"/>
    <n v="55410.84"/>
    <n v="0"/>
    <x v="1"/>
  </r>
  <r>
    <n v="-1"/>
    <n v="1"/>
    <s v="0001 -Florida Power &amp; Light Company"/>
    <n v="0"/>
    <n v="3"/>
    <x v="1"/>
    <n v="1990"/>
    <n v="28"/>
    <n v="2014"/>
    <s v="V1990"/>
    <n v="367"/>
    <s v="02. Steam"/>
    <s v="Function"/>
    <n v="8563371.6400000006"/>
    <n v="0"/>
    <n v="0"/>
    <n v="1334966.45"/>
    <n v="296658.92"/>
    <n v="7251748.0099999998"/>
    <n v="-41118.03"/>
    <n v="7324.98"/>
    <n v="8588691.0099999998"/>
    <n v="7526601.4199999999"/>
    <n v="3811.12"/>
    <n v="0"/>
    <n v="7324.98"/>
    <n v="0"/>
    <x v="1"/>
  </r>
  <r>
    <n v="-1"/>
    <n v="1"/>
    <s v="0001 -Florida Power &amp; Light Company"/>
    <n v="0"/>
    <n v="3"/>
    <x v="1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1"/>
  </r>
  <r>
    <n v="-1"/>
    <n v="1"/>
    <s v="0001 -Florida Power &amp; Light Company"/>
    <n v="0"/>
    <n v="3"/>
    <x v="1"/>
    <n v="1991"/>
    <n v="29"/>
    <n v="2014"/>
    <s v="V1991"/>
    <n v="367"/>
    <s v="02. Steam"/>
    <s v="Function"/>
    <n v="109032583.95999999"/>
    <n v="0"/>
    <n v="0"/>
    <n v="19777963.239999998"/>
    <n v="3595989.72"/>
    <n v="90204768.689999998"/>
    <n v="-1044839.27"/>
    <n v="297402.52"/>
    <n v="110077379.38"/>
    <n v="92928049.280000001"/>
    <n v="125316.22"/>
    <n v="0"/>
    <n v="297402.52"/>
    <n v="0"/>
    <x v="1"/>
  </r>
  <r>
    <n v="-1"/>
    <n v="1"/>
    <s v="0001 -Florida Power &amp; Light Company"/>
    <n v="0"/>
    <n v="3"/>
    <x v="1"/>
    <n v="1992"/>
    <n v="30"/>
    <n v="2014"/>
    <s v="V1992"/>
    <n v="367"/>
    <s v="02. Steam"/>
    <s v="Function"/>
    <n v="14569955.689999999"/>
    <n v="0"/>
    <n v="0"/>
    <n v="3265512.8"/>
    <n v="502386.08"/>
    <n v="11435532.939999999"/>
    <n v="-426882.11"/>
    <n v="47908.94"/>
    <n v="14718017.699999999"/>
    <n v="11821189.859999999"/>
    <n v="16576.09"/>
    <n v="0"/>
    <n v="47908.94"/>
    <n v="0"/>
    <x v="1"/>
  </r>
  <r>
    <n v="-1"/>
    <n v="1"/>
    <s v="0001 -Florida Power &amp; Light Company"/>
    <n v="0"/>
    <n v="3"/>
    <x v="1"/>
    <n v="1993"/>
    <n v="31"/>
    <n v="2014"/>
    <s v="V1993"/>
    <n v="367"/>
    <s v="02. Steam"/>
    <s v="Function"/>
    <n v="223427991.03"/>
    <n v="0"/>
    <n v="0"/>
    <n v="49495168.409999996"/>
    <n v="7273739.0599999996"/>
    <n v="169636728.63"/>
    <n v="-869143.37"/>
    <n v="243779.09"/>
    <n v="224297134.40000001"/>
    <n v="176240955.83000001"/>
    <n v="44147.58"/>
    <n v="0"/>
    <n v="243779.09"/>
    <n v="0"/>
    <x v="1"/>
  </r>
  <r>
    <n v="-1"/>
    <n v="1"/>
    <s v="0001 -Florida Power &amp; Light Company"/>
    <n v="0"/>
    <n v="3"/>
    <x v="1"/>
    <n v="1994"/>
    <n v="32"/>
    <n v="2014"/>
    <s v="V1994"/>
    <n v="367"/>
    <s v="02. Steam"/>
    <s v="Function"/>
    <n v="99778848.069999993"/>
    <n v="0"/>
    <n v="0"/>
    <n v="20404415.109999999"/>
    <n v="3122504.46"/>
    <n v="73519717.069999993"/>
    <n v="-333332.46999999997"/>
    <n v="99457.83"/>
    <n v="100106300.54000001"/>
    <n v="76400584.290000007"/>
    <n v="13642.6"/>
    <n v="0"/>
    <n v="99457.83"/>
    <n v="0"/>
    <x v="1"/>
  </r>
  <r>
    <n v="-1"/>
    <n v="1"/>
    <s v="0001 -Florida Power &amp; Light Company"/>
    <n v="0"/>
    <n v="3"/>
    <x v="1"/>
    <n v="1995"/>
    <n v="33"/>
    <n v="2014"/>
    <s v="V1995"/>
    <n v="367"/>
    <s v="02. Steam"/>
    <s v="Function"/>
    <n v="87289859.790000007"/>
    <n v="0"/>
    <n v="0"/>
    <n v="17643484.82"/>
    <n v="2194134.44"/>
    <n v="66513948.130000003"/>
    <n v="-203473.84"/>
    <n v="25163.51"/>
    <n v="87371334.980000004"/>
    <n v="68650923.989999995"/>
    <n v="846.89"/>
    <n v="0"/>
    <n v="25163.51"/>
    <n v="0"/>
    <x v="1"/>
  </r>
  <r>
    <n v="-1"/>
    <n v="1"/>
    <s v="0001 -Florida Power &amp; Light Company"/>
    <n v="0"/>
    <n v="3"/>
    <x v="1"/>
    <n v="1996"/>
    <n v="34"/>
    <n v="2014"/>
    <s v="V1996"/>
    <n v="367"/>
    <s v="02. Steam"/>
    <s v="Function"/>
    <n v="2765806.4"/>
    <n v="0"/>
    <n v="0"/>
    <n v="-1618278.5"/>
    <n v="79180.66"/>
    <n v="1941325.49"/>
    <n v="-12319.76"/>
    <n v="1782.17"/>
    <n v="2773949.4"/>
    <n v="2015036.5"/>
    <n v="-891.19"/>
    <n v="0"/>
    <n v="1782.17"/>
    <n v="0"/>
    <x v="1"/>
  </r>
  <r>
    <n v="-1"/>
    <n v="1"/>
    <s v="0001 -Florida Power &amp; Light Company"/>
    <n v="0"/>
    <n v="3"/>
    <x v="1"/>
    <n v="1997"/>
    <n v="35"/>
    <n v="2014"/>
    <s v="V1997"/>
    <n v="367"/>
    <s v="02. Steam"/>
    <s v="Function"/>
    <n v="5480628.8399999999"/>
    <n v="0"/>
    <n v="0"/>
    <n v="-1680606.38"/>
    <n v="220605.53"/>
    <n v="5521840.7800000003"/>
    <n v="-36117.160000000003"/>
    <n v="3564.54"/>
    <n v="5494126.3799999999"/>
    <n v="5730720.9199999999"/>
    <n v="1792.38"/>
    <n v="0"/>
    <n v="3564.54"/>
    <n v="0"/>
    <x v="1"/>
  </r>
  <r>
    <n v="-1"/>
    <n v="1"/>
    <s v="0001 -Florida Power &amp; Light Company"/>
    <n v="0"/>
    <n v="3"/>
    <x v="1"/>
    <n v="1998"/>
    <n v="59"/>
    <n v="2014"/>
    <s v="V1998"/>
    <n v="367"/>
    <s v="02. Steam"/>
    <s v="Function"/>
    <n v="8599003.7899999991"/>
    <n v="0"/>
    <n v="0"/>
    <n v="3977815.67"/>
    <n v="142463.93"/>
    <n v="6819794.8499999996"/>
    <n v="-3791.92"/>
    <n v="5133.5600000000004"/>
    <n v="8601285.9800000004"/>
    <n v="6960886.1500000004"/>
    <n v="4224.01"/>
    <n v="0"/>
    <n v="5133.5600000000004"/>
    <n v="0"/>
    <x v="1"/>
  </r>
  <r>
    <n v="-1"/>
    <n v="1"/>
    <s v="0001 -Florida Power &amp; Light Company"/>
    <n v="0"/>
    <n v="3"/>
    <x v="1"/>
    <n v="1999"/>
    <n v="60"/>
    <n v="2014"/>
    <s v="V1999"/>
    <n v="367"/>
    <s v="02. Steam"/>
    <s v="Function"/>
    <n v="28094608.300000001"/>
    <n v="0"/>
    <n v="0"/>
    <n v="1413236.6"/>
    <n v="62998.14"/>
    <n v="27748083.210000001"/>
    <n v="0"/>
    <n v="0"/>
    <n v="28094608.300000001"/>
    <n v="27811081.350000001"/>
    <n v="0"/>
    <n v="0"/>
    <n v="0"/>
    <n v="0"/>
    <x v="1"/>
  </r>
  <r>
    <n v="-1"/>
    <n v="1"/>
    <s v="0001 -Florida Power &amp; Light Company"/>
    <n v="0"/>
    <n v="3"/>
    <x v="1"/>
    <n v="2000"/>
    <n v="61"/>
    <n v="2014"/>
    <s v="V2000"/>
    <n v="367"/>
    <s v="02. Steam"/>
    <s v="Function"/>
    <n v="107052.12"/>
    <n v="0"/>
    <n v="0"/>
    <n v="107052.12"/>
    <n v="3457.64"/>
    <n v="84579.8"/>
    <n v="0"/>
    <n v="0"/>
    <n v="107052.12"/>
    <n v="88037.440000000002"/>
    <n v="0"/>
    <n v="0"/>
    <n v="0"/>
    <n v="0"/>
    <x v="1"/>
  </r>
  <r>
    <n v="-1"/>
    <n v="1"/>
    <s v="0001 -Florida Power &amp; Light Company"/>
    <n v="0"/>
    <n v="3"/>
    <x v="1"/>
    <n v="2001"/>
    <n v="62"/>
    <n v="2014"/>
    <s v="V2001"/>
    <n v="367"/>
    <s v="02. Steam"/>
    <s v="Function"/>
    <n v="11551611.52"/>
    <n v="0"/>
    <n v="0"/>
    <n v="8062512.0300000003"/>
    <n v="368384.62"/>
    <n v="8788451.9000000004"/>
    <n v="0"/>
    <n v="0"/>
    <n v="11551611.52"/>
    <n v="9156836.5199999996"/>
    <n v="0"/>
    <n v="0"/>
    <n v="0"/>
    <n v="0"/>
    <x v="1"/>
  </r>
  <r>
    <n v="-1"/>
    <n v="1"/>
    <s v="0001 -Florida Power &amp; Light Company"/>
    <n v="0"/>
    <n v="3"/>
    <x v="1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1"/>
  </r>
  <r>
    <n v="-1"/>
    <n v="1"/>
    <s v="0001 -Florida Power &amp; Light Company"/>
    <n v="0"/>
    <n v="3"/>
    <x v="1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1"/>
  </r>
  <r>
    <n v="-1"/>
    <n v="1"/>
    <s v="0001 -Florida Power &amp; Light Company"/>
    <n v="0"/>
    <n v="3"/>
    <x v="1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1"/>
  </r>
  <r>
    <n v="-1"/>
    <n v="1"/>
    <s v="0001 -Florida Power &amp; Light Company"/>
    <n v="0"/>
    <n v="3"/>
    <x v="1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1"/>
  </r>
  <r>
    <n v="-1"/>
    <n v="1"/>
    <s v="0001 -Florida Power &amp; Light Company"/>
    <n v="0"/>
    <n v="3"/>
    <x v="1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1"/>
  </r>
  <r>
    <n v="-1"/>
    <n v="1"/>
    <s v="0001 -Florida Power &amp; Light Company"/>
    <n v="0"/>
    <n v="3"/>
    <x v="1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1"/>
  </r>
  <r>
    <n v="-1"/>
    <n v="1"/>
    <s v="0001 -Florida Power &amp; Light Company"/>
    <n v="0"/>
    <n v="3"/>
    <x v="1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1"/>
  </r>
  <r>
    <n v="-1"/>
    <n v="1"/>
    <s v="0001 -Florida Power &amp; Light Company"/>
    <n v="0"/>
    <n v="3"/>
    <x v="1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1"/>
  </r>
  <r>
    <n v="-1"/>
    <n v="1"/>
    <s v="0001 -Florida Power &amp; Light Company"/>
    <n v="0"/>
    <n v="3"/>
    <x v="1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1"/>
  </r>
  <r>
    <n v="-1"/>
    <n v="1"/>
    <s v="0001 -Florida Power &amp; Light Company"/>
    <n v="0"/>
    <n v="3"/>
    <x v="1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1"/>
  </r>
  <r>
    <n v="-1"/>
    <n v="1"/>
    <s v="0001 -Florida Power &amp; Light Company"/>
    <n v="0"/>
    <n v="3"/>
    <x v="1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1"/>
  </r>
  <r>
    <n v="-1"/>
    <n v="1"/>
    <s v="0001 -Florida Power &amp; Light Company"/>
    <n v="0"/>
    <n v="3"/>
    <x v="1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1"/>
  </r>
  <r>
    <n v="-1"/>
    <n v="1"/>
    <s v="0001 -Florida Power &amp; Light Company"/>
    <n v="0"/>
    <n v="3"/>
    <x v="1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1"/>
  </r>
  <r>
    <n v="-1"/>
    <n v="1"/>
    <s v="0001 -Florida Power &amp; Light Company"/>
    <n v="0"/>
    <n v="3"/>
    <x v="1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1"/>
  </r>
  <r>
    <n v="-1"/>
    <n v="1"/>
    <s v="0001 -Florida Power &amp; Light Company"/>
    <n v="0"/>
    <n v="3"/>
    <x v="1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1"/>
  </r>
  <r>
    <n v="-1"/>
    <n v="1"/>
    <s v="0001 -Florida Power &amp; Light Company"/>
    <n v="0"/>
    <n v="3"/>
    <x v="1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1"/>
  </r>
  <r>
    <n v="-1"/>
    <n v="1"/>
    <s v="0001 -Florida Power &amp; Light Company"/>
    <n v="0"/>
    <n v="3"/>
    <x v="1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1"/>
  </r>
  <r>
    <n v="-1"/>
    <n v="1"/>
    <s v="0001 -Florida Power &amp; Light Company"/>
    <n v="0"/>
    <n v="3"/>
    <x v="1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1"/>
  </r>
  <r>
    <n v="-1"/>
    <n v="1"/>
    <s v="0001 -Florida Power &amp; Light Company"/>
    <n v="0"/>
    <n v="3"/>
    <x v="1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1"/>
  </r>
  <r>
    <n v="-1"/>
    <n v="1"/>
    <s v="0001 -Florida Power &amp; Light Company"/>
    <n v="0"/>
    <n v="3"/>
    <x v="1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1"/>
  </r>
  <r>
    <n v="-1"/>
    <n v="1"/>
    <s v="0001 -Florida Power &amp; Light Company"/>
    <n v="0"/>
    <n v="3"/>
    <x v="1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1"/>
  </r>
  <r>
    <n v="-1"/>
    <n v="1"/>
    <s v="0001 -Florida Power &amp; Light Company"/>
    <n v="0"/>
    <n v="3"/>
    <x v="1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1"/>
  </r>
  <r>
    <n v="-1"/>
    <n v="1"/>
    <s v="0001 -Florida Power &amp; Light Company"/>
    <n v="0"/>
    <n v="3"/>
    <x v="1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1"/>
  </r>
  <r>
    <n v="-1"/>
    <n v="1"/>
    <s v="0001 -Florida Power &amp; Light Company"/>
    <n v="0"/>
    <n v="3"/>
    <x v="1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1"/>
  </r>
  <r>
    <n v="-1"/>
    <n v="1"/>
    <s v="0001 -Florida Power &amp; Light Company"/>
    <n v="0"/>
    <n v="3"/>
    <x v="1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1"/>
  </r>
  <r>
    <n v="-1"/>
    <n v="1"/>
    <s v="0001 -Florida Power &amp; Light Company"/>
    <n v="0"/>
    <n v="3"/>
    <x v="1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1"/>
  </r>
  <r>
    <n v="-1"/>
    <n v="1"/>
    <s v="0001 -Florida Power &amp; Light Company"/>
    <n v="0"/>
    <n v="3"/>
    <x v="1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1"/>
  </r>
  <r>
    <n v="-1"/>
    <n v="1"/>
    <s v="0001 -Florida Power &amp; Light Company"/>
    <n v="0"/>
    <n v="3"/>
    <x v="1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1"/>
  </r>
  <r>
    <n v="-1"/>
    <n v="1"/>
    <s v="0001 -Florida Power &amp; Light Company"/>
    <n v="0"/>
    <n v="3"/>
    <x v="1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1"/>
  </r>
  <r>
    <n v="-1"/>
    <n v="1"/>
    <s v="0001 -Florida Power &amp; Light Company"/>
    <n v="0"/>
    <n v="3"/>
    <x v="1"/>
    <n v="2005"/>
    <n v="66"/>
    <n v="2014"/>
    <s v="V2005"/>
    <n v="367"/>
    <s v="02. Steam"/>
    <s v="Function"/>
    <n v="40189522.57"/>
    <n v="0"/>
    <n v="0"/>
    <n v="25346932.59"/>
    <n v="1753017.45"/>
    <n v="20472422.850000001"/>
    <n v="-596160.97"/>
    <n v="302865.21999999997"/>
    <n v="40785536.170000002"/>
    <n v="21921930.690000001"/>
    <n v="10361.23"/>
    <n v="0"/>
    <n v="302865.21999999997"/>
    <n v="0"/>
    <x v="1"/>
  </r>
  <r>
    <n v="-1"/>
    <n v="1"/>
    <s v="0001 -Florida Power &amp; Light Company"/>
    <n v="0"/>
    <n v="3"/>
    <x v="1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1"/>
  </r>
  <r>
    <n v="-1"/>
    <n v="1"/>
    <s v="0001 -Florida Power &amp; Light Company"/>
    <n v="0"/>
    <n v="3"/>
    <x v="1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1"/>
  </r>
  <r>
    <n v="-1"/>
    <n v="1"/>
    <s v="0001 -Florida Power &amp; Light Company"/>
    <n v="0"/>
    <n v="3"/>
    <x v="1"/>
    <n v="2006"/>
    <n v="67"/>
    <n v="2014"/>
    <s v="V2006"/>
    <n v="367"/>
    <s v="02. Steam"/>
    <s v="Function"/>
    <n v="47087956.409999996"/>
    <n v="0"/>
    <n v="0"/>
    <n v="37346299.009999998"/>
    <n v="2069294.66"/>
    <n v="21783644.609999999"/>
    <n v="-786462.87"/>
    <n v="440997.56"/>
    <n v="47865070.299999997"/>
    <n v="23491869.989999998"/>
    <n v="24952.94"/>
    <n v="0"/>
    <n v="440997.56"/>
    <n v="0"/>
    <x v="1"/>
  </r>
  <r>
    <n v="-1"/>
    <n v="1"/>
    <s v="0001 -Florida Power &amp; Light Company"/>
    <n v="0"/>
    <n v="3"/>
    <x v="1"/>
    <n v="2007"/>
    <n v="74"/>
    <n v="2014"/>
    <s v="V2007"/>
    <n v="367"/>
    <s v="02. Steam"/>
    <s v="Function"/>
    <n v="88584581.549999997"/>
    <n v="0"/>
    <n v="0"/>
    <n v="65157795.520000003"/>
    <n v="3985594.4"/>
    <n v="35813143.729999997"/>
    <n v="-2034980"/>
    <n v="131057.22"/>
    <n v="89113027.420000002"/>
    <n v="39576948.899999999"/>
    <n v="-175599.43"/>
    <n v="0"/>
    <n v="131057.22"/>
    <n v="0"/>
    <x v="1"/>
  </r>
  <r>
    <n v="-1"/>
    <n v="1"/>
    <s v="0001 -Florida Power &amp; Light Company"/>
    <n v="0"/>
    <n v="3"/>
    <x v="1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1"/>
  </r>
  <r>
    <n v="-1"/>
    <n v="1"/>
    <s v="0001 -Florida Power &amp; Light Company"/>
    <n v="0"/>
    <n v="3"/>
    <x v="1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1"/>
  </r>
  <r>
    <n v="-1"/>
    <n v="1"/>
    <s v="0001 -Florida Power &amp; Light Company"/>
    <n v="0"/>
    <n v="3"/>
    <x v="1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1"/>
  </r>
  <r>
    <n v="-1"/>
    <n v="1"/>
    <s v="0001 -Florida Power &amp; Light Company"/>
    <n v="0"/>
    <n v="3"/>
    <x v="1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1"/>
  </r>
  <r>
    <n v="-1"/>
    <n v="1"/>
    <s v="0001 -Florida Power &amp; Light Company"/>
    <n v="0"/>
    <n v="3"/>
    <x v="1"/>
    <n v="2008"/>
    <n v="165"/>
    <n v="2014"/>
    <s v="V2008 Q2"/>
    <n v="367"/>
    <s v="02. Steam"/>
    <s v="Function"/>
    <n v="7447012.5300000003"/>
    <n v="0"/>
    <n v="0"/>
    <n v="7663821.7199999997"/>
    <n v="367821.96"/>
    <n v="2827798.14"/>
    <n v="-433618.38"/>
    <n v="230203.61"/>
    <n v="7880630.9100000001"/>
    <n v="3031384.97"/>
    <n v="-39179.64"/>
    <n v="0"/>
    <n v="230203.61"/>
    <n v="0"/>
    <x v="1"/>
  </r>
  <r>
    <n v="-1"/>
    <n v="1"/>
    <s v="0001 -Florida Power &amp; Light Company"/>
    <n v="0"/>
    <n v="3"/>
    <x v="1"/>
    <n v="2008"/>
    <n v="169"/>
    <n v="2014"/>
    <s v="V2008 Q2 - 50% Bonus"/>
    <n v="367"/>
    <s v="02. Steam"/>
    <s v="Function"/>
    <n v="469241.58"/>
    <n v="0"/>
    <n v="0"/>
    <n v="481082.73"/>
    <n v="20127.45"/>
    <n v="216921.93"/>
    <n v="-23682.31"/>
    <n v="25145.4"/>
    <n v="492923.89"/>
    <n v="228079.59"/>
    <n v="10432.879999999999"/>
    <n v="0"/>
    <n v="25145.4"/>
    <n v="0"/>
    <x v="1"/>
  </r>
  <r>
    <n v="-1"/>
    <n v="1"/>
    <s v="0001 -Florida Power &amp; Light Company"/>
    <n v="0"/>
    <n v="3"/>
    <x v="1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1"/>
  </r>
  <r>
    <n v="-1"/>
    <n v="1"/>
    <s v="0001 -Florida Power &amp; Light Company"/>
    <n v="0"/>
    <n v="3"/>
    <x v="1"/>
    <n v="2008"/>
    <n v="170"/>
    <n v="2014"/>
    <s v="V2008 Q3 - 50% Bonus"/>
    <n v="367"/>
    <s v="02. Steam"/>
    <s v="Function"/>
    <n v="-3816805.45"/>
    <n v="0"/>
    <n v="0"/>
    <n v="-3931046.91"/>
    <n v="-197996.92"/>
    <n v="-1330115.83"/>
    <n v="228482.92"/>
    <n v="22046.21"/>
    <n v="-4045288.37"/>
    <n v="-1444364.62"/>
    <n v="166781"/>
    <n v="0"/>
    <n v="22046.21"/>
    <n v="0"/>
    <x v="1"/>
  </r>
  <r>
    <n v="-1"/>
    <n v="1"/>
    <s v="0001 -Florida Power &amp; Light Company"/>
    <n v="0"/>
    <n v="3"/>
    <x v="1"/>
    <n v="2008"/>
    <n v="167"/>
    <n v="2014"/>
    <s v="V2008 Q4"/>
    <n v="367"/>
    <s v="02. Steam"/>
    <s v="Function"/>
    <n v="5889343.3200000003"/>
    <n v="0"/>
    <n v="0"/>
    <n v="6059029.21"/>
    <n v="301006.06"/>
    <n v="2115619.59"/>
    <n v="-339371.78"/>
    <n v="120089.61"/>
    <n v="6228715.0999999996"/>
    <n v="2296381.14"/>
    <n v="-99037.66"/>
    <n v="0"/>
    <n v="120089.61"/>
    <n v="0"/>
    <x v="1"/>
  </r>
  <r>
    <n v="-1"/>
    <n v="1"/>
    <s v="0001 -Florida Power &amp; Light Company"/>
    <n v="0"/>
    <n v="3"/>
    <x v="1"/>
    <n v="2008"/>
    <n v="171"/>
    <n v="2014"/>
    <s v="V2008 Q4 - 50% Bonus"/>
    <n v="367"/>
    <s v="02. Steam"/>
    <s v="Function"/>
    <n v="6480137.1200000001"/>
    <n v="0"/>
    <n v="0"/>
    <n v="6665559.7599999998"/>
    <n v="327549.28000000003"/>
    <n v="2359009.31"/>
    <n v="-370845.27"/>
    <n v="262453.53999999998"/>
    <n v="6850982.3899999997"/>
    <n v="2555162.5499999998"/>
    <n v="23004.31"/>
    <n v="0"/>
    <n v="262453.53999999998"/>
    <n v="0"/>
    <x v="1"/>
  </r>
  <r>
    <n v="-1"/>
    <n v="1"/>
    <s v="0001 -Florida Power &amp; Light Company"/>
    <n v="0"/>
    <n v="3"/>
    <x v="1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1"/>
  </r>
  <r>
    <n v="-1"/>
    <n v="1"/>
    <s v="0001 -Florida Power &amp; Light Company"/>
    <n v="0"/>
    <n v="3"/>
    <x v="1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1"/>
  </r>
  <r>
    <n v="-1"/>
    <n v="1"/>
    <s v="0001 -Florida Power &amp; Light Company"/>
    <n v="0"/>
    <n v="3"/>
    <x v="1"/>
    <n v="2009"/>
    <n v="186"/>
    <n v="2014"/>
    <s v="V2009 Q2"/>
    <n v="367"/>
    <s v="02. Steam"/>
    <s v="Function"/>
    <n v="119706.24000000001"/>
    <n v="0"/>
    <n v="0"/>
    <n v="121378.62"/>
    <n v="7314.22"/>
    <n v="38837.199999999997"/>
    <n v="-3344.76"/>
    <n v="1565.86"/>
    <n v="123051"/>
    <n v="45053.05"/>
    <n v="-680.53"/>
    <n v="0"/>
    <n v="1565.86"/>
    <n v="0"/>
    <x v="1"/>
  </r>
  <r>
    <n v="-1"/>
    <n v="1"/>
    <s v="0001 -Florida Power &amp; Light Company"/>
    <n v="0"/>
    <n v="3"/>
    <x v="1"/>
    <n v="2009"/>
    <n v="190"/>
    <n v="2014"/>
    <s v="V2009 Q2 - 50% Bonus"/>
    <n v="367"/>
    <s v="02. Steam"/>
    <s v="Function"/>
    <n v="6135547.2800000003"/>
    <n v="0"/>
    <n v="0"/>
    <n v="6223092.5800000001"/>
    <n v="328864.03999999998"/>
    <n v="1956255.87"/>
    <n v="-175090.59"/>
    <n v="163938.48000000001"/>
    <n v="6310637.8700000001"/>
    <n v="2227622.79"/>
    <n v="46345.02"/>
    <n v="0"/>
    <n v="163938.48000000001"/>
    <n v="0"/>
    <x v="1"/>
  </r>
  <r>
    <n v="-1"/>
    <n v="1"/>
    <s v="0001 -Florida Power &amp; Light Company"/>
    <n v="0"/>
    <n v="3"/>
    <x v="1"/>
    <n v="2009"/>
    <n v="187"/>
    <n v="2014"/>
    <s v="V2009 Q3"/>
    <n v="367"/>
    <s v="02. Steam"/>
    <s v="Function"/>
    <n v="7546"/>
    <n v="0"/>
    <n v="0"/>
    <n v="7546"/>
    <n v="2431.5500000000002"/>
    <n v="5114.45"/>
    <n v="0"/>
    <n v="0"/>
    <n v="7546"/>
    <n v="7546"/>
    <n v="0"/>
    <n v="0"/>
    <n v="0"/>
    <n v="0"/>
    <x v="1"/>
  </r>
  <r>
    <n v="-1"/>
    <n v="1"/>
    <s v="0001 -Florida Power &amp; Light Company"/>
    <n v="0"/>
    <n v="3"/>
    <x v="1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1"/>
  </r>
  <r>
    <n v="-1"/>
    <n v="1"/>
    <s v="0001 -Florida Power &amp; Light Company"/>
    <n v="0"/>
    <n v="3"/>
    <x v="1"/>
    <n v="2009"/>
    <n v="188"/>
    <n v="2014"/>
    <s v="V2009 Q4"/>
    <n v="367"/>
    <s v="02. Steam"/>
    <s v="Function"/>
    <n v="55397.47"/>
    <n v="0"/>
    <n v="0"/>
    <n v="56108.480000000003"/>
    <n v="4893.37"/>
    <n v="17946.54"/>
    <n v="-1422.01"/>
    <n v="509.87"/>
    <n v="56819.48"/>
    <n v="22410.51"/>
    <n v="-482.74"/>
    <n v="0"/>
    <n v="509.87"/>
    <n v="0"/>
    <x v="1"/>
  </r>
  <r>
    <n v="-1"/>
    <n v="1"/>
    <s v="0001 -Florida Power &amp; Light Company"/>
    <n v="0"/>
    <n v="3"/>
    <x v="1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1"/>
  </r>
  <r>
    <n v="-1"/>
    <n v="1"/>
    <s v="0001 -Florida Power &amp; Light Company"/>
    <n v="0"/>
    <n v="3"/>
    <x v="1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3"/>
    <n v="2014"/>
    <s v="V2010 Q1"/>
    <n v="367"/>
    <s v="02. Steam"/>
    <s v="Function"/>
    <n v="5337.62"/>
    <n v="0"/>
    <n v="0"/>
    <n v="5338.1"/>
    <n v="627.16"/>
    <n v="3191.03"/>
    <n v="-1474.02"/>
    <n v="0.48"/>
    <n v="5338.58"/>
    <n v="3817.91"/>
    <n v="-0.21"/>
    <n v="0"/>
    <n v="0.48"/>
    <n v="0"/>
    <x v="1"/>
  </r>
  <r>
    <n v="-1"/>
    <n v="1"/>
    <s v="0001 -Florida Power &amp; Light Company"/>
    <n v="0"/>
    <n v="3"/>
    <x v="1"/>
    <n v="2010"/>
    <n v="215"/>
    <n v="2014"/>
    <s v="V2010 Q1 - 50% Bonus"/>
    <n v="367"/>
    <s v="02. Steam"/>
    <s v="Function"/>
    <n v="7369774.7300000004"/>
    <n v="0"/>
    <n v="0"/>
    <n v="7380582.9100000001"/>
    <n v="412375.2"/>
    <n v="1973335.24"/>
    <n v="-25878.93"/>
    <n v="21454.17"/>
    <n v="7391391.0899999999"/>
    <n v="2379480.1800000002"/>
    <n v="6068.08"/>
    <n v="0"/>
    <n v="21454.17"/>
    <n v="0"/>
    <x v="1"/>
  </r>
  <r>
    <n v="-1"/>
    <n v="1"/>
    <s v="0001 -Florida Power &amp; Light Company"/>
    <n v="0"/>
    <n v="3"/>
    <x v="1"/>
    <n v="2010"/>
    <n v="194"/>
    <n v="2014"/>
    <s v="V2010 Q2"/>
    <n v="367"/>
    <s v="02. Steam"/>
    <s v="Function"/>
    <n v="15902.46"/>
    <n v="0"/>
    <n v="0"/>
    <n v="15908.86"/>
    <n v="1661.06"/>
    <n v="7874.25"/>
    <n v="-993.28"/>
    <n v="3.44"/>
    <n v="15915.26"/>
    <n v="9531.81"/>
    <n v="-5.85"/>
    <n v="0"/>
    <n v="3.44"/>
    <n v="0"/>
    <x v="1"/>
  </r>
  <r>
    <n v="-1"/>
    <n v="1"/>
    <s v="0001 -Florida Power &amp; Light Company"/>
    <n v="0"/>
    <n v="3"/>
    <x v="1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1"/>
  </r>
  <r>
    <n v="-1"/>
    <n v="1"/>
    <s v="0001 -Florida Power &amp; Light Company"/>
    <n v="0"/>
    <n v="3"/>
    <x v="1"/>
    <n v="2010"/>
    <n v="195"/>
    <n v="2014"/>
    <s v="V2010 Q3"/>
    <n v="367"/>
    <s v="02. Steam"/>
    <s v="Function"/>
    <n v="-44525.17"/>
    <n v="0"/>
    <n v="0"/>
    <n v="-44522.87"/>
    <n v="-5603.88"/>
    <n v="-25076.73"/>
    <n v="-4.5999999999999996"/>
    <n v="1.7"/>
    <n v="-44520.57"/>
    <n v="-30681.8"/>
    <n v="-1.71"/>
    <n v="0"/>
    <n v="1.7"/>
    <n v="0"/>
    <x v="1"/>
  </r>
  <r>
    <n v="-1"/>
    <n v="1"/>
    <s v="0001 -Florida Power &amp; Light Company"/>
    <n v="0"/>
    <n v="3"/>
    <x v="1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7"/>
    <n v="2014"/>
    <s v="V2010 Q3 - 50% Bonus"/>
    <n v="367"/>
    <s v="02. Steam"/>
    <s v="Function"/>
    <n v="2821903.45"/>
    <n v="0"/>
    <n v="0"/>
    <n v="2821903.45"/>
    <n v="163638.71"/>
    <n v="686665.8"/>
    <n v="-117606.44"/>
    <n v="0"/>
    <n v="2821903.45"/>
    <n v="850304.51"/>
    <n v="0"/>
    <n v="0"/>
    <n v="0"/>
    <n v="0"/>
    <x v="1"/>
  </r>
  <r>
    <n v="-1"/>
    <n v="1"/>
    <s v="0001 -Florida Power &amp; Light Company"/>
    <n v="0"/>
    <n v="3"/>
    <x v="1"/>
    <n v="2010"/>
    <n v="196"/>
    <n v="2014"/>
    <s v="V2010 Q4"/>
    <n v="367"/>
    <s v="02. Steam"/>
    <s v="Function"/>
    <n v="9927.92"/>
    <n v="0"/>
    <n v="0"/>
    <n v="9933.1299999999992"/>
    <n v="988.44"/>
    <n v="4148.17"/>
    <n v="-1542"/>
    <n v="7.25"/>
    <n v="9938.35"/>
    <n v="5134.05"/>
    <n v="-0.62"/>
    <n v="0"/>
    <n v="7.25"/>
    <n v="0"/>
    <x v="1"/>
  </r>
  <r>
    <n v="-1"/>
    <n v="1"/>
    <s v="0001 -Florida Power &amp; Light Company"/>
    <n v="0"/>
    <n v="3"/>
    <x v="1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1"/>
  </r>
  <r>
    <n v="-1"/>
    <n v="1"/>
    <s v="0001 -Florida Power &amp; Light Company"/>
    <n v="0"/>
    <n v="3"/>
    <x v="1"/>
    <n v="2010"/>
    <n v="218"/>
    <n v="2014"/>
    <s v="V2010 Q4 - 50% Bonus"/>
    <n v="367"/>
    <s v="02. Steam"/>
    <s v="Function"/>
    <n v="2444717.88"/>
    <n v="0"/>
    <n v="0"/>
    <n v="2448226.2799999998"/>
    <n v="147505.85"/>
    <n v="566440.05000000005"/>
    <n v="-7929.54"/>
    <n v="9745.31"/>
    <n v="2451734.6800000002"/>
    <n v="712224.19"/>
    <n v="4450.22"/>
    <n v="0"/>
    <n v="9745.31"/>
    <n v="0"/>
    <x v="1"/>
  </r>
  <r>
    <n v="-1"/>
    <n v="1"/>
    <s v="0001 -Florida Power &amp; Light Company"/>
    <n v="0"/>
    <n v="3"/>
    <x v="1"/>
    <n v="2011"/>
    <n v="125"/>
    <n v="2014"/>
    <s v="V2011"/>
    <n v="367"/>
    <s v="02. Steam"/>
    <s v="Function"/>
    <n v="1508936.88"/>
    <n v="0"/>
    <n v="0"/>
    <n v="1298087.98"/>
    <n v="111008.83"/>
    <n v="353148.4"/>
    <n v="-32770.980000000003"/>
    <n v="20406.64"/>
    <n v="1531513.55"/>
    <n v="459476.1"/>
    <n v="2511.1"/>
    <n v="0"/>
    <n v="20406.64"/>
    <n v="0"/>
    <x v="1"/>
  </r>
  <r>
    <n v="-1"/>
    <n v="1"/>
    <s v="0001 -Florida Power &amp; Light Company"/>
    <n v="0"/>
    <n v="3"/>
    <x v="1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1"/>
  </r>
  <r>
    <n v="-1"/>
    <n v="1"/>
    <s v="0001 -Florida Power &amp; Light Company"/>
    <n v="0"/>
    <n v="3"/>
    <x v="1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1"/>
  </r>
  <r>
    <n v="-1"/>
    <n v="1"/>
    <s v="0001 -Florida Power &amp; Light Company"/>
    <n v="0"/>
    <n v="3"/>
    <x v="1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1"/>
  </r>
  <r>
    <n v="-1"/>
    <n v="1"/>
    <s v="0001 -Florida Power &amp; Light Company"/>
    <n v="0"/>
    <n v="3"/>
    <x v="1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9"/>
    <n v="2014"/>
    <s v="V2012 Q2 - 50% Bonus"/>
    <n v="367"/>
    <s v="02. Steam"/>
    <s v="Function"/>
    <n v="73239303.459999993"/>
    <n v="0"/>
    <n v="0"/>
    <n v="73239303.459999993"/>
    <n v="4846372.5199999996"/>
    <n v="8676595.7799999993"/>
    <n v="-161496.18"/>
    <n v="0"/>
    <n v="73239303.459999993"/>
    <n v="13522968.300000001"/>
    <n v="0"/>
    <n v="0"/>
    <n v="0"/>
    <n v="0"/>
    <x v="1"/>
  </r>
  <r>
    <n v="-1"/>
    <n v="1"/>
    <s v="0001 -Florida Power &amp; Light Company"/>
    <n v="0"/>
    <n v="3"/>
    <x v="1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1"/>
  </r>
  <r>
    <n v="-1"/>
    <n v="1"/>
    <s v="0001 -Florida Power &amp; Light Company"/>
    <n v="0"/>
    <n v="3"/>
    <x v="1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1"/>
  </r>
  <r>
    <n v="-1"/>
    <n v="1"/>
    <s v="0001 -Florida Power &amp; Light Company"/>
    <n v="0"/>
    <n v="3"/>
    <x v="1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1"/>
  </r>
  <r>
    <n v="-1"/>
    <n v="1"/>
    <s v="0001 -Florida Power &amp; Light Company"/>
    <n v="0"/>
    <n v="3"/>
    <x v="1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1"/>
  </r>
  <r>
    <n v="-1"/>
    <n v="1"/>
    <s v="0001 -Florida Power &amp; Light Company"/>
    <n v="0"/>
    <n v="3"/>
    <x v="1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1"/>
  </r>
  <r>
    <n v="-1"/>
    <n v="1"/>
    <s v="0001 -Florida Power &amp; Light Company"/>
    <n v="0"/>
    <n v="3"/>
    <x v="1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1"/>
  </r>
  <r>
    <n v="-1"/>
    <n v="1"/>
    <s v="0001 -Florida Power &amp; Light Company"/>
    <n v="0"/>
    <n v="3"/>
    <x v="1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1"/>
  </r>
  <r>
    <n v="-1"/>
    <n v="1"/>
    <s v="0001 -Florida Power &amp; Light Company"/>
    <n v="0"/>
    <n v="3"/>
    <x v="1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1"/>
  </r>
  <r>
    <n v="-1"/>
    <n v="1"/>
    <s v="0001 -Florida Power &amp; Light Company"/>
    <n v="0"/>
    <n v="3"/>
    <x v="1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1"/>
  </r>
  <r>
    <n v="-1"/>
    <n v="1"/>
    <s v="0001 -Florida Power &amp; Light Company"/>
    <n v="0"/>
    <n v="3"/>
    <x v="1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1"/>
  </r>
  <r>
    <n v="-1"/>
    <n v="1"/>
    <s v="0001 -Florida Power &amp; Light Company"/>
    <n v="0"/>
    <n v="3"/>
    <x v="1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1"/>
  </r>
  <r>
    <n v="-1"/>
    <n v="1"/>
    <s v="0001 -Florida Power &amp; Light Company"/>
    <n v="0"/>
    <n v="3"/>
    <x v="1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1"/>
  </r>
  <r>
    <n v="-1"/>
    <n v="1"/>
    <s v="0001 -Florida Power &amp; Light Company"/>
    <n v="0"/>
    <n v="3"/>
    <x v="1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1"/>
  </r>
  <r>
    <n v="-1"/>
    <n v="1"/>
    <s v="0001 -Florida Power &amp; Light Company"/>
    <n v="0"/>
    <n v="3"/>
    <x v="1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1"/>
  </r>
  <r>
    <n v="-1"/>
    <n v="1"/>
    <s v="0001 -Florida Power &amp; Light Company"/>
    <n v="0"/>
    <n v="3"/>
    <x v="1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1"/>
  </r>
  <r>
    <n v="-1"/>
    <n v="1"/>
    <s v="0001 -Florida Power &amp; Light Company"/>
    <n v="0"/>
    <n v="3"/>
    <x v="1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1"/>
  </r>
  <r>
    <n v="-1"/>
    <n v="1"/>
    <s v="0001 -Florida Power &amp; Light Company"/>
    <n v="0"/>
    <n v="3"/>
    <x v="1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1"/>
  </r>
  <r>
    <n v="-1"/>
    <n v="1"/>
    <s v="0001 -Florida Power &amp; Light Company"/>
    <n v="0"/>
    <n v="3"/>
    <x v="1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1"/>
  </r>
  <r>
    <n v="-1"/>
    <n v="1"/>
    <s v="0001 -Florida Power &amp; Light Company"/>
    <n v="0"/>
    <n v="3"/>
    <x v="1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1"/>
  </r>
  <r>
    <n v="-1"/>
    <n v="1"/>
    <s v="0001 -Florida Power &amp; Light Company"/>
    <n v="0"/>
    <n v="3"/>
    <x v="1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1"/>
  </r>
  <r>
    <n v="-1"/>
    <n v="1"/>
    <s v="0001 -Florida Power &amp; Light Company"/>
    <n v="0"/>
    <n v="3"/>
    <x v="1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1"/>
  </r>
  <r>
    <n v="-1"/>
    <n v="1"/>
    <s v="0001 -Florida Power &amp; Light Company"/>
    <n v="0"/>
    <n v="3"/>
    <x v="1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1"/>
  </r>
  <r>
    <n v="-1"/>
    <n v="1"/>
    <s v="0001 -Florida Power &amp; Light Company"/>
    <n v="0"/>
    <n v="3"/>
    <x v="1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1"/>
  </r>
  <r>
    <n v="-1"/>
    <n v="1"/>
    <s v="0001 -Florida Power &amp; Light Company"/>
    <n v="0"/>
    <n v="3"/>
    <x v="1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1"/>
  </r>
  <r>
    <n v="-1"/>
    <n v="1"/>
    <s v="0001 -Florida Power &amp; Light Company"/>
    <n v="0"/>
    <n v="3"/>
    <x v="1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1"/>
  </r>
  <r>
    <n v="-1"/>
    <n v="1"/>
    <s v="0001 -Florida Power &amp; Light Company"/>
    <n v="0"/>
    <n v="3"/>
    <x v="1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1"/>
  </r>
  <r>
    <n v="-1"/>
    <n v="1"/>
    <s v="0001 -Florida Power &amp; Light Company"/>
    <n v="0"/>
    <n v="3"/>
    <x v="1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1"/>
  </r>
  <r>
    <n v="-1"/>
    <n v="1"/>
    <s v="0001 -Florida Power &amp; Light Company"/>
    <n v="0"/>
    <n v="3"/>
    <x v="1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1"/>
  </r>
  <r>
    <n v="-1"/>
    <n v="1"/>
    <s v="0001 -Florida Power &amp; Light Company"/>
    <n v="0"/>
    <n v="3"/>
    <x v="1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1"/>
  </r>
  <r>
    <n v="-1"/>
    <n v="1"/>
    <s v="0001 -Florida Power &amp; Light Company"/>
    <n v="0"/>
    <n v="3"/>
    <x v="1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1"/>
  </r>
  <r>
    <n v="-1"/>
    <n v="1"/>
    <s v="0001 -Florida Power &amp; Light Company"/>
    <n v="0"/>
    <n v="3"/>
    <x v="1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1"/>
  </r>
  <r>
    <n v="-1"/>
    <n v="1"/>
    <s v="0001 -Florida Power &amp; Light Company"/>
    <n v="0"/>
    <n v="3"/>
    <x v="1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1"/>
  </r>
  <r>
    <n v="-1"/>
    <n v="1"/>
    <s v="0001 -Florida Power &amp; Light Company"/>
    <n v="0"/>
    <n v="3"/>
    <x v="1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1"/>
  </r>
  <r>
    <n v="-1"/>
    <n v="1"/>
    <s v="0001 -Florida Power &amp; Light Company"/>
    <n v="0"/>
    <n v="3"/>
    <x v="1"/>
    <n v="1994"/>
    <n v="32"/>
    <n v="2014"/>
    <s v="V1994"/>
    <n v="367"/>
    <s v="03. Nuclear"/>
    <s v="Function"/>
    <n v="41365734.450000003"/>
    <n v="0"/>
    <n v="0"/>
    <n v="28216940.690000001"/>
    <n v="1013356.99"/>
    <n v="40352377.460000001"/>
    <n v="-373800.55"/>
    <n v="0"/>
    <n v="41365734.450000003"/>
    <n v="41365734.450000003"/>
    <n v="0"/>
    <n v="0"/>
    <n v="0"/>
    <n v="0"/>
    <x v="1"/>
  </r>
  <r>
    <n v="-1"/>
    <n v="1"/>
    <s v="0001 -Florida Power &amp; Light Company"/>
    <n v="0"/>
    <n v="3"/>
    <x v="1"/>
    <n v="1995"/>
    <n v="33"/>
    <n v="2014"/>
    <s v="V1995"/>
    <n v="367"/>
    <s v="03. Nuclear"/>
    <s v="Function"/>
    <n v="28926773.48"/>
    <n v="0"/>
    <n v="0"/>
    <n v="19331186.920000002"/>
    <n v="1406429.42"/>
    <n v="26936419.739999998"/>
    <n v="-206339.73"/>
    <n v="94124.17"/>
    <n v="29050502.690000001"/>
    <n v="28225038.870000001"/>
    <n v="88205.25"/>
    <n v="0"/>
    <n v="94124.17"/>
    <n v="0"/>
    <x v="1"/>
  </r>
  <r>
    <n v="-1"/>
    <n v="1"/>
    <s v="0001 -Florida Power &amp; Light Company"/>
    <n v="0"/>
    <n v="3"/>
    <x v="1"/>
    <n v="1996"/>
    <n v="34"/>
    <n v="2014"/>
    <s v="V1996"/>
    <n v="367"/>
    <s v="03. Nuclear"/>
    <s v="Function"/>
    <n v="22633672.91"/>
    <n v="0"/>
    <n v="0"/>
    <n v="9852768.1199999992"/>
    <n v="1019122.36"/>
    <n v="20358436.199999999"/>
    <n v="-283158.58"/>
    <n v="191583.04"/>
    <n v="22910796.57"/>
    <n v="21107722.039999999"/>
    <n v="184295.9"/>
    <n v="0"/>
    <n v="191583.04"/>
    <n v="0"/>
    <x v="1"/>
  </r>
  <r>
    <n v="-1"/>
    <n v="1"/>
    <s v="0001 -Florida Power &amp; Light Company"/>
    <n v="0"/>
    <n v="3"/>
    <x v="1"/>
    <n v="1997"/>
    <n v="35"/>
    <n v="2014"/>
    <s v="V1997"/>
    <n v="367"/>
    <s v="03. Nuclear"/>
    <s v="Function"/>
    <n v="49819557.799999997"/>
    <n v="0"/>
    <n v="0"/>
    <n v="43928099.25"/>
    <n v="2196404.96"/>
    <n v="42132140.420000002"/>
    <n v="0"/>
    <n v="0"/>
    <n v="49819557.799999997"/>
    <n v="44328545.380000003"/>
    <n v="0"/>
    <n v="0"/>
    <n v="0"/>
    <n v="0"/>
    <x v="1"/>
  </r>
  <r>
    <n v="-1"/>
    <n v="1"/>
    <s v="0001 -Florida Power &amp; Light Company"/>
    <n v="0"/>
    <n v="3"/>
    <x v="1"/>
    <n v="1998"/>
    <n v="59"/>
    <n v="2014"/>
    <s v="V1998"/>
    <n v="367"/>
    <s v="03. Nuclear"/>
    <s v="Function"/>
    <n v="15278354.16"/>
    <n v="0"/>
    <n v="0"/>
    <n v="10854044.380000001"/>
    <n v="592167.46"/>
    <n v="12643078.449999999"/>
    <n v="-32965.339999999997"/>
    <n v="29454.98"/>
    <n v="15311319.5"/>
    <n v="13208480.08"/>
    <n v="23255.46"/>
    <n v="0"/>
    <n v="29454.98"/>
    <n v="0"/>
    <x v="1"/>
  </r>
  <r>
    <n v="-1"/>
    <n v="1"/>
    <s v="0001 -Florida Power &amp; Light Company"/>
    <n v="0"/>
    <n v="3"/>
    <x v="1"/>
    <n v="1999"/>
    <n v="60"/>
    <n v="2014"/>
    <s v="V1999"/>
    <n v="367"/>
    <s v="03. Nuclear"/>
    <s v="Function"/>
    <n v="9411339.9399999995"/>
    <n v="0"/>
    <n v="0"/>
    <n v="5424872.1299999999"/>
    <n v="202736.08"/>
    <n v="9395753.8399999999"/>
    <n v="-189954.26"/>
    <n v="197449.69"/>
    <n v="9601294.1999999993"/>
    <n v="9411339.9399999995"/>
    <n v="194645.41"/>
    <n v="0"/>
    <n v="197449.69"/>
    <n v="0"/>
    <x v="1"/>
  </r>
  <r>
    <n v="-1"/>
    <n v="1"/>
    <s v="0001 -Florida Power &amp; Light Company"/>
    <n v="0"/>
    <n v="3"/>
    <x v="1"/>
    <n v="2000"/>
    <n v="61"/>
    <n v="2014"/>
    <s v="V2000"/>
    <n v="367"/>
    <s v="03. Nuclear"/>
    <s v="Function"/>
    <n v="5281977.4800000004"/>
    <n v="0"/>
    <n v="0"/>
    <n v="4089970.99"/>
    <n v="166958.23000000001"/>
    <n v="5053004.45"/>
    <n v="-22384.720000000001"/>
    <n v="42264.34"/>
    <n v="5304362.2"/>
    <n v="5198905.2699999996"/>
    <n v="40937.040000000001"/>
    <n v="0"/>
    <n v="42264.34"/>
    <n v="0"/>
    <x v="1"/>
  </r>
  <r>
    <n v="-1"/>
    <n v="1"/>
    <s v="0001 -Florida Power &amp; Light Company"/>
    <n v="0"/>
    <n v="3"/>
    <x v="1"/>
    <n v="2001"/>
    <n v="62"/>
    <n v="2014"/>
    <s v="V2001"/>
    <n v="367"/>
    <s v="03. Nuclear"/>
    <s v="Function"/>
    <n v="3767860.43"/>
    <n v="0"/>
    <n v="0"/>
    <n v="3343210.52"/>
    <n v="78223.539999999994"/>
    <n v="3610276.2"/>
    <n v="-41087.629999999997"/>
    <n v="49321.43"/>
    <n v="3808948.06"/>
    <n v="3652264.44"/>
    <n v="44469.1"/>
    <n v="0"/>
    <n v="49321.43"/>
    <n v="0"/>
    <x v="1"/>
  </r>
  <r>
    <n v="-1"/>
    <n v="1"/>
    <s v="0001 -Florida Power &amp; Light Company"/>
    <n v="0"/>
    <n v="3"/>
    <x v="1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1"/>
  </r>
  <r>
    <n v="-1"/>
    <n v="1"/>
    <s v="0001 -Florida Power &amp; Light Company"/>
    <n v="0"/>
    <n v="3"/>
    <x v="1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1"/>
  </r>
  <r>
    <n v="-1"/>
    <n v="1"/>
    <s v="0001 -Florida Power &amp; Light Company"/>
    <n v="0"/>
    <n v="3"/>
    <x v="1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1"/>
  </r>
  <r>
    <n v="-1"/>
    <n v="1"/>
    <s v="0001 -Florida Power &amp; Light Company"/>
    <n v="0"/>
    <n v="3"/>
    <x v="1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1"/>
  </r>
  <r>
    <n v="-1"/>
    <n v="1"/>
    <s v="0001 -Florida Power &amp; Light Company"/>
    <n v="0"/>
    <n v="3"/>
    <x v="1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1"/>
  </r>
  <r>
    <n v="-1"/>
    <n v="1"/>
    <s v="0001 -Florida Power &amp; Light Company"/>
    <n v="0"/>
    <n v="3"/>
    <x v="1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1"/>
  </r>
  <r>
    <n v="-1"/>
    <n v="1"/>
    <s v="0001 -Florida Power &amp; Light Company"/>
    <n v="0"/>
    <n v="3"/>
    <x v="1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1"/>
  </r>
  <r>
    <n v="-1"/>
    <n v="1"/>
    <s v="0001 -Florida Power &amp; Light Company"/>
    <n v="0"/>
    <n v="3"/>
    <x v="1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1"/>
  </r>
  <r>
    <n v="-1"/>
    <n v="1"/>
    <s v="0001 -Florida Power &amp; Light Company"/>
    <n v="0"/>
    <n v="3"/>
    <x v="1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1"/>
  </r>
  <r>
    <n v="-1"/>
    <n v="1"/>
    <s v="0001 -Florida Power &amp; Light Company"/>
    <n v="0"/>
    <n v="3"/>
    <x v="1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1"/>
  </r>
  <r>
    <n v="-1"/>
    <n v="1"/>
    <s v="0001 -Florida Power &amp; Light Company"/>
    <n v="0"/>
    <n v="3"/>
    <x v="1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1"/>
  </r>
  <r>
    <n v="-1"/>
    <n v="1"/>
    <s v="0001 -Florida Power &amp; Light Company"/>
    <n v="0"/>
    <n v="3"/>
    <x v="1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1"/>
  </r>
  <r>
    <n v="-1"/>
    <n v="1"/>
    <s v="0001 -Florida Power &amp; Light Company"/>
    <n v="0"/>
    <n v="3"/>
    <x v="1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1"/>
  </r>
  <r>
    <n v="-1"/>
    <n v="1"/>
    <s v="0001 -Florida Power &amp; Light Company"/>
    <n v="0"/>
    <n v="3"/>
    <x v="1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1"/>
  </r>
  <r>
    <n v="-1"/>
    <n v="1"/>
    <s v="0001 -Florida Power &amp; Light Company"/>
    <n v="0"/>
    <n v="3"/>
    <x v="1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1"/>
  </r>
  <r>
    <n v="-1"/>
    <n v="1"/>
    <s v="0001 -Florida Power &amp; Light Company"/>
    <n v="0"/>
    <n v="3"/>
    <x v="1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1"/>
  </r>
  <r>
    <n v="-1"/>
    <n v="1"/>
    <s v="0001 -Florida Power &amp; Light Company"/>
    <n v="0"/>
    <n v="3"/>
    <x v="1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1"/>
  </r>
  <r>
    <n v="-1"/>
    <n v="1"/>
    <s v="0001 -Florida Power &amp; Light Company"/>
    <n v="0"/>
    <n v="3"/>
    <x v="1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1"/>
  </r>
  <r>
    <n v="-1"/>
    <n v="1"/>
    <s v="0001 -Florida Power &amp; Light Company"/>
    <n v="0"/>
    <n v="3"/>
    <x v="1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1"/>
  </r>
  <r>
    <n v="-1"/>
    <n v="1"/>
    <s v="0001 -Florida Power &amp; Light Company"/>
    <n v="0"/>
    <n v="3"/>
    <x v="1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1"/>
  </r>
  <r>
    <n v="-1"/>
    <n v="1"/>
    <s v="0001 -Florida Power &amp; Light Company"/>
    <n v="0"/>
    <n v="3"/>
    <x v="1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1"/>
  </r>
  <r>
    <n v="-1"/>
    <n v="1"/>
    <s v="0001 -Florida Power &amp; Light Company"/>
    <n v="0"/>
    <n v="3"/>
    <x v="1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1"/>
  </r>
  <r>
    <n v="-1"/>
    <n v="1"/>
    <s v="0001 -Florida Power &amp; Light Company"/>
    <n v="0"/>
    <n v="3"/>
    <x v="1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1"/>
  </r>
  <r>
    <n v="-1"/>
    <n v="1"/>
    <s v="0001 -Florida Power &amp; Light Company"/>
    <n v="0"/>
    <n v="3"/>
    <x v="1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1"/>
  </r>
  <r>
    <n v="-1"/>
    <n v="1"/>
    <s v="0001 -Florida Power &amp; Light Company"/>
    <n v="0"/>
    <n v="3"/>
    <x v="1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1"/>
  </r>
  <r>
    <n v="-1"/>
    <n v="1"/>
    <s v="0001 -Florida Power &amp; Light Company"/>
    <n v="0"/>
    <n v="3"/>
    <x v="1"/>
    <n v="2005"/>
    <n v="66"/>
    <n v="2014"/>
    <s v="V2005"/>
    <n v="367"/>
    <s v="03. Nuclear"/>
    <s v="Function"/>
    <n v="117289053.05"/>
    <n v="0"/>
    <n v="0"/>
    <n v="55596314.350000001"/>
    <n v="6224107.79"/>
    <n v="77022781.739999995"/>
    <n v="-630595.36"/>
    <n v="232789.29"/>
    <n v="117529361.62"/>
    <n v="83091407.969999999"/>
    <n v="147962.28"/>
    <n v="0"/>
    <n v="232789.29"/>
    <n v="0"/>
    <x v="1"/>
  </r>
  <r>
    <n v="-1"/>
    <n v="1"/>
    <s v="0001 -Florida Power &amp; Light Company"/>
    <n v="0"/>
    <n v="3"/>
    <x v="1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1"/>
  </r>
  <r>
    <n v="-1"/>
    <n v="1"/>
    <s v="0001 -Florida Power &amp; Light Company"/>
    <n v="0"/>
    <n v="3"/>
    <x v="1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1"/>
  </r>
  <r>
    <n v="-1"/>
    <n v="1"/>
    <s v="0001 -Florida Power &amp; Light Company"/>
    <n v="0"/>
    <n v="3"/>
    <x v="1"/>
    <n v="2006"/>
    <n v="67"/>
    <n v="2014"/>
    <s v="V2006"/>
    <n v="367"/>
    <s v="03. Nuclear"/>
    <s v="Function"/>
    <n v="63251037.130000003"/>
    <n v="0"/>
    <n v="0"/>
    <n v="44142638.219999999"/>
    <n v="3162941.64"/>
    <n v="39536187.460000001"/>
    <n v="-2114091.94"/>
    <n v="0"/>
    <n v="63251037.130000003"/>
    <n v="42699129.100000001"/>
    <n v="0"/>
    <n v="0"/>
    <n v="0"/>
    <n v="0"/>
    <x v="1"/>
  </r>
  <r>
    <n v="-1"/>
    <n v="1"/>
    <s v="0001 -Florida Power &amp; Light Company"/>
    <n v="0"/>
    <n v="3"/>
    <x v="1"/>
    <n v="2007"/>
    <n v="74"/>
    <n v="2014"/>
    <s v="V2007"/>
    <n v="367"/>
    <s v="03. Nuclear"/>
    <s v="Function"/>
    <n v="163146603.46000001"/>
    <n v="0"/>
    <n v="0"/>
    <n v="95541136.120000005"/>
    <n v="9612254.8399999999"/>
    <n v="83914209.769999996"/>
    <n v="-3750234.84"/>
    <n v="0"/>
    <n v="163146603.46000001"/>
    <n v="93526464.609999999"/>
    <n v="0"/>
    <n v="0"/>
    <n v="0"/>
    <n v="0"/>
    <x v="1"/>
  </r>
  <r>
    <n v="-1"/>
    <n v="1"/>
    <s v="0001 -Florida Power &amp; Light Company"/>
    <n v="0"/>
    <n v="3"/>
    <x v="1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1"/>
  </r>
  <r>
    <n v="-1"/>
    <n v="1"/>
    <s v="0001 -Florida Power &amp; Light Company"/>
    <n v="0"/>
    <n v="3"/>
    <x v="1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1"/>
  </r>
  <r>
    <n v="-1"/>
    <n v="1"/>
    <s v="0001 -Florida Power &amp; Light Company"/>
    <n v="0"/>
    <n v="3"/>
    <x v="1"/>
    <n v="2008"/>
    <n v="164"/>
    <n v="2014"/>
    <s v="V2008 Q1"/>
    <n v="367"/>
    <s v="03. Nuclear"/>
    <s v="Function"/>
    <n v="195763179.05000001"/>
    <n v="0"/>
    <n v="0"/>
    <n v="195797727.02000001"/>
    <n v="11655018.210000001"/>
    <n v="91100733.780000001"/>
    <n v="-475328.13"/>
    <n v="52703.15"/>
    <n v="195832275"/>
    <n v="102721846.42"/>
    <n v="17512.77"/>
    <n v="0"/>
    <n v="52703.15"/>
    <n v="0"/>
    <x v="1"/>
  </r>
  <r>
    <n v="-1"/>
    <n v="1"/>
    <s v="0001 -Florida Power &amp; Light Company"/>
    <n v="0"/>
    <n v="3"/>
    <x v="1"/>
    <n v="2008"/>
    <n v="168"/>
    <n v="2014"/>
    <s v="V2008 Q1 - 50% Bonus"/>
    <n v="367"/>
    <s v="03. Nuclear"/>
    <s v="Function"/>
    <n v="156006.96"/>
    <n v="0"/>
    <n v="0"/>
    <n v="156030.22"/>
    <n v="7933.39"/>
    <n v="105793.82"/>
    <n v="-7047.5"/>
    <n v="63.78"/>
    <n v="156053.47"/>
    <n v="113704.39"/>
    <n v="40.090000000000003"/>
    <n v="0"/>
    <n v="63.78"/>
    <n v="0"/>
    <x v="1"/>
  </r>
  <r>
    <n v="-1"/>
    <n v="1"/>
    <s v="0001 -Florida Power &amp; Light Company"/>
    <n v="0"/>
    <n v="3"/>
    <x v="1"/>
    <n v="2008"/>
    <n v="165"/>
    <n v="2014"/>
    <s v="V2008 Q2"/>
    <n v="367"/>
    <s v="03. Nuclear"/>
    <s v="Function"/>
    <n v="18941507.170000002"/>
    <n v="0"/>
    <n v="0"/>
    <n v="18946391.370000001"/>
    <n v="1144096.98"/>
    <n v="8691684.3599999994"/>
    <n v="-115860.31"/>
    <n v="10162.81"/>
    <n v="18951275.57"/>
    <n v="9831132.1400000006"/>
    <n v="5043.62"/>
    <n v="0"/>
    <n v="10162.81"/>
    <n v="0"/>
    <x v="1"/>
  </r>
  <r>
    <n v="-1"/>
    <n v="1"/>
    <s v="0001 -Florida Power &amp; Light Company"/>
    <n v="0"/>
    <n v="3"/>
    <x v="1"/>
    <n v="2008"/>
    <n v="169"/>
    <n v="2014"/>
    <s v="V2008 Q2 - 50% Bonus"/>
    <n v="367"/>
    <s v="03. Nuclear"/>
    <s v="Function"/>
    <n v="970979.92"/>
    <n v="0"/>
    <n v="0"/>
    <n v="971088.21"/>
    <n v="67823.77"/>
    <n v="685472.22"/>
    <n v="-109375.2"/>
    <n v="435.36"/>
    <n v="971196.51"/>
    <n v="753192.88"/>
    <n v="321.88"/>
    <n v="0"/>
    <n v="435.36"/>
    <n v="0"/>
    <x v="1"/>
  </r>
  <r>
    <n v="-1"/>
    <n v="1"/>
    <s v="0001 -Florida Power &amp; Light Company"/>
    <n v="0"/>
    <n v="3"/>
    <x v="1"/>
    <n v="2008"/>
    <n v="166"/>
    <n v="2014"/>
    <s v="V2008 Q3"/>
    <n v="367"/>
    <s v="03. Nuclear"/>
    <s v="Function"/>
    <n v="7306967.2699999996"/>
    <n v="0"/>
    <n v="0"/>
    <n v="7308759"/>
    <n v="453691.37"/>
    <n v="3388115.96"/>
    <n v="-103885.8"/>
    <n v="3600.92"/>
    <n v="7310550.7400000002"/>
    <n v="3840154.69"/>
    <n v="1670.09"/>
    <n v="0"/>
    <n v="3600.92"/>
    <n v="0"/>
    <x v="1"/>
  </r>
  <r>
    <n v="-1"/>
    <n v="1"/>
    <s v="0001 -Florida Power &amp; Light Company"/>
    <n v="0"/>
    <n v="3"/>
    <x v="1"/>
    <n v="2008"/>
    <n v="170"/>
    <n v="2014"/>
    <s v="V2008 Q3 - 50% Bonus"/>
    <n v="367"/>
    <s v="03. Nuclear"/>
    <s v="Function"/>
    <n v="4500432.88"/>
    <n v="0"/>
    <n v="0"/>
    <n v="4501493.6500000004"/>
    <n v="279218.18"/>
    <n v="2163090.3199999998"/>
    <n v="-110986.62"/>
    <n v="4263.74"/>
    <n v="4502554.42"/>
    <n v="2441330.08"/>
    <n v="3120.62"/>
    <n v="0"/>
    <n v="4263.74"/>
    <n v="0"/>
    <x v="1"/>
  </r>
  <r>
    <n v="-1"/>
    <n v="1"/>
    <s v="0001 -Florida Power &amp; Light Company"/>
    <n v="0"/>
    <n v="3"/>
    <x v="1"/>
    <n v="2008"/>
    <n v="167"/>
    <n v="2014"/>
    <s v="V2008 Q4"/>
    <n v="367"/>
    <s v="03. Nuclear"/>
    <s v="Function"/>
    <n v="10640309.9"/>
    <n v="0"/>
    <n v="0"/>
    <n v="10643348.08"/>
    <n v="586544.56000000006"/>
    <n v="4145622.56"/>
    <n v="-6076.35"/>
    <n v="6776.4"/>
    <n v="10646386.25"/>
    <n v="4729454.49"/>
    <n v="3412.69"/>
    <n v="0"/>
    <n v="6776.4"/>
    <n v="0"/>
    <x v="1"/>
  </r>
  <r>
    <n v="-1"/>
    <n v="1"/>
    <s v="0001 -Florida Power &amp; Light Company"/>
    <n v="0"/>
    <n v="3"/>
    <x v="1"/>
    <n v="2008"/>
    <n v="171"/>
    <n v="2014"/>
    <s v="V2008 Q4 - 50% Bonus"/>
    <n v="367"/>
    <s v="03. Nuclear"/>
    <s v="Function"/>
    <n v="5973310.4699999997"/>
    <n v="0"/>
    <n v="0"/>
    <n v="5974616.21"/>
    <n v="374809.87"/>
    <n v="2945612"/>
    <n v="-215332.22"/>
    <n v="5824.67"/>
    <n v="5975921.9400000004"/>
    <n v="3319256.04"/>
    <n v="4379.03"/>
    <n v="0"/>
    <n v="5824.67"/>
    <n v="0"/>
    <x v="1"/>
  </r>
  <r>
    <n v="-1"/>
    <n v="1"/>
    <s v="0001 -Florida Power &amp; Light Company"/>
    <n v="0"/>
    <n v="3"/>
    <x v="1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5"/>
    <n v="2014"/>
    <s v="V2009 Q1"/>
    <n v="367"/>
    <s v="03. Nuclear"/>
    <s v="Function"/>
    <n v="2217966.35"/>
    <n v="0"/>
    <n v="0"/>
    <n v="2257711.79"/>
    <n v="170245.31"/>
    <n v="1145863.3400000001"/>
    <n v="-160924.85999999999"/>
    <n v="59153.74"/>
    <n v="2297457.2200000002"/>
    <n v="1281828.6100000001"/>
    <n v="13942.91"/>
    <n v="0"/>
    <n v="59153.74"/>
    <n v="0"/>
    <x v="1"/>
  </r>
  <r>
    <n v="-1"/>
    <n v="1"/>
    <s v="0001 -Florida Power &amp; Light Company"/>
    <n v="0"/>
    <n v="3"/>
    <x v="1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1"/>
  </r>
  <r>
    <n v="-1"/>
    <n v="1"/>
    <s v="0001 -Florida Power &amp; Light Company"/>
    <n v="0"/>
    <n v="3"/>
    <x v="1"/>
    <n v="2009"/>
    <n v="186"/>
    <n v="2014"/>
    <s v="V2009 Q2"/>
    <n v="367"/>
    <s v="03. Nuclear"/>
    <s v="Function"/>
    <n v="2456276"/>
    <n v="0"/>
    <n v="0"/>
    <n v="2456276"/>
    <n v="171819.25"/>
    <n v="1113527.73"/>
    <n v="-46616.84"/>
    <n v="0"/>
    <n v="2456276"/>
    <n v="1285346.98"/>
    <n v="0"/>
    <n v="0"/>
    <n v="0"/>
    <n v="0"/>
    <x v="1"/>
  </r>
  <r>
    <n v="-1"/>
    <n v="1"/>
    <s v="0001 -Florida Power &amp; Light Company"/>
    <n v="0"/>
    <n v="3"/>
    <x v="1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1"/>
  </r>
  <r>
    <n v="-1"/>
    <n v="1"/>
    <s v="0001 -Florida Power &amp; Light Company"/>
    <n v="0"/>
    <n v="3"/>
    <x v="1"/>
    <n v="2009"/>
    <n v="187"/>
    <n v="2014"/>
    <s v="V2009 Q3"/>
    <n v="367"/>
    <s v="03. Nuclear"/>
    <s v="Function"/>
    <n v="115705.99"/>
    <n v="0"/>
    <n v="0"/>
    <n v="115705.99"/>
    <n v="13600.9"/>
    <n v="80043.61"/>
    <n v="-15197.2"/>
    <n v="0"/>
    <n v="115705.99"/>
    <n v="93644.51"/>
    <n v="0"/>
    <n v="0"/>
    <n v="0"/>
    <n v="0"/>
    <x v="1"/>
  </r>
  <r>
    <n v="-1"/>
    <n v="1"/>
    <s v="0001 -Florida Power &amp; Light Company"/>
    <n v="0"/>
    <n v="3"/>
    <x v="1"/>
    <n v="2009"/>
    <n v="191"/>
    <n v="2014"/>
    <s v="V2009 Q3 - 50% Bonus"/>
    <n v="367"/>
    <s v="03. Nuclear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  <x v="1"/>
  </r>
  <r>
    <n v="-1"/>
    <n v="1"/>
    <s v="0001 -Florida Power &amp; Light Company"/>
    <n v="0"/>
    <n v="3"/>
    <x v="1"/>
    <n v="2009"/>
    <n v="188"/>
    <n v="2014"/>
    <s v="V2009 Q4"/>
    <n v="367"/>
    <s v="03. Nuclear"/>
    <s v="Function"/>
    <n v="2892407.79"/>
    <n v="0"/>
    <n v="0"/>
    <n v="2967467.93"/>
    <n v="186311.2"/>
    <n v="1040296.17"/>
    <n v="-150120.29"/>
    <n v="244683.08"/>
    <n v="3042528.08"/>
    <n v="1168885.3500000001"/>
    <n v="152284.79999999999"/>
    <n v="0"/>
    <n v="244683.08"/>
    <n v="0"/>
    <x v="1"/>
  </r>
  <r>
    <n v="-1"/>
    <n v="1"/>
    <s v="0001 -Florida Power &amp; Light Company"/>
    <n v="0"/>
    <n v="3"/>
    <x v="1"/>
    <n v="2009"/>
    <n v="192"/>
    <n v="2014"/>
    <s v="V2009 Q4 - 50% Bonus"/>
    <n v="367"/>
    <s v="03. Nuclear"/>
    <s v="Function"/>
    <n v="16428128.25"/>
    <n v="0"/>
    <n v="0"/>
    <n v="16838746.530000001"/>
    <n v="1091428.48"/>
    <n v="6081554.46"/>
    <n v="-821236.56"/>
    <n v="1610474.18"/>
    <n v="17249364.809999999"/>
    <n v="6857216.8099999996"/>
    <n v="1105003.75"/>
    <n v="0"/>
    <n v="1610474.18"/>
    <n v="0"/>
    <x v="1"/>
  </r>
  <r>
    <n v="-1"/>
    <n v="1"/>
    <s v="0001 -Florida Power &amp; Light Company"/>
    <n v="0"/>
    <n v="3"/>
    <x v="1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3"/>
    <n v="2014"/>
    <s v="V2010 Q1"/>
    <n v="367"/>
    <s v="03. Nuclear"/>
    <s v="Function"/>
    <n v="-6659657.79"/>
    <n v="0"/>
    <n v="0"/>
    <n v="-6659657.79"/>
    <n v="-379857.91"/>
    <n v="-1902678.18"/>
    <n v="0"/>
    <n v="0"/>
    <n v="-6659657.79"/>
    <n v="-2282536.09"/>
    <n v="0"/>
    <n v="0"/>
    <n v="0"/>
    <n v="0"/>
    <x v="1"/>
  </r>
  <r>
    <n v="-1"/>
    <n v="1"/>
    <s v="0001 -Florida Power &amp; Light Company"/>
    <n v="0"/>
    <n v="3"/>
    <x v="1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1"/>
  </r>
  <r>
    <n v="-1"/>
    <n v="1"/>
    <s v="0001 -Florida Power &amp; Light Company"/>
    <n v="0"/>
    <n v="3"/>
    <x v="1"/>
    <n v="2010"/>
    <n v="194"/>
    <n v="2014"/>
    <s v="V2010 Q2"/>
    <n v="367"/>
    <s v="03. Nuclear"/>
    <s v="Function"/>
    <n v="7412640.9199999999"/>
    <n v="0"/>
    <n v="0"/>
    <n v="7496276.9900000002"/>
    <n v="519735.67"/>
    <n v="2436306.5099999998"/>
    <n v="-167272.14000000001"/>
    <n v="102045.75"/>
    <n v="7579913.0599999996"/>
    <n v="2897373.15"/>
    <n v="-6557.36"/>
    <n v="0"/>
    <n v="102045.75"/>
    <n v="0"/>
    <x v="1"/>
  </r>
  <r>
    <n v="-1"/>
    <n v="1"/>
    <s v="0001 -Florida Power &amp; Light Company"/>
    <n v="0"/>
    <n v="3"/>
    <x v="1"/>
    <n v="2010"/>
    <n v="216"/>
    <n v="2014"/>
    <s v="V2010 Q2 - 50% Bonus"/>
    <n v="367"/>
    <s v="03. Nuclear"/>
    <s v="Function"/>
    <n v="31229074.800000001"/>
    <n v="0"/>
    <n v="0"/>
    <n v="31305062.030000001"/>
    <n v="2151288.73"/>
    <n v="10146555.1"/>
    <n v="-151974.47"/>
    <n v="185426.56"/>
    <n v="31381049.27"/>
    <n v="12244540.300000001"/>
    <n v="86755.61"/>
    <n v="0"/>
    <n v="185426.56"/>
    <n v="0"/>
    <x v="1"/>
  </r>
  <r>
    <n v="-1"/>
    <n v="1"/>
    <s v="0001 -Florida Power &amp; Light Company"/>
    <n v="0"/>
    <n v="3"/>
    <x v="1"/>
    <n v="2010"/>
    <n v="195"/>
    <n v="2014"/>
    <s v="V2010 Q3"/>
    <n v="367"/>
    <s v="03. Nuclear"/>
    <s v="Function"/>
    <n v="628124.27"/>
    <n v="0"/>
    <n v="0"/>
    <n v="628401.66"/>
    <n v="76988.479999999996"/>
    <n v="347191"/>
    <n v="-554.79"/>
    <n v="1133.8"/>
    <n v="628679.06000000006"/>
    <n v="423994.5"/>
    <n v="763.99"/>
    <n v="0"/>
    <n v="1133.8"/>
    <n v="0"/>
    <x v="1"/>
  </r>
  <r>
    <n v="-1"/>
    <n v="1"/>
    <s v="0001 -Florida Power &amp; Light Company"/>
    <n v="0"/>
    <n v="3"/>
    <x v="1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7"/>
    <n v="2014"/>
    <s v="V2010 Q3 - 50% Bonus"/>
    <n v="367"/>
    <s v="03. Nuclear"/>
    <s v="Function"/>
    <n v="3676493.35"/>
    <n v="0"/>
    <n v="0"/>
    <n v="3676493.35"/>
    <n v="270963.62"/>
    <n v="1306464.9099999999"/>
    <n v="-218285.37"/>
    <n v="0"/>
    <n v="3676493.35"/>
    <n v="1577428.53"/>
    <n v="0"/>
    <n v="0"/>
    <n v="0"/>
    <n v="0"/>
    <x v="1"/>
  </r>
  <r>
    <n v="-1"/>
    <n v="1"/>
    <s v="0001 -Florida Power &amp; Light Company"/>
    <n v="0"/>
    <n v="3"/>
    <x v="1"/>
    <n v="2010"/>
    <n v="196"/>
    <n v="2014"/>
    <s v="V2010 Q4"/>
    <n v="367"/>
    <s v="03. Nuclear"/>
    <s v="Function"/>
    <n v="6722197.21"/>
    <n v="0"/>
    <n v="0"/>
    <n v="6795134.3300000001"/>
    <n v="491770.94"/>
    <n v="1936280.5"/>
    <n v="-145874.25"/>
    <n v="190080.08"/>
    <n v="6868071.46"/>
    <n v="2381938.4"/>
    <n v="90318.87"/>
    <n v="0"/>
    <n v="190080.08"/>
    <n v="0"/>
    <x v="1"/>
  </r>
  <r>
    <n v="-1"/>
    <n v="1"/>
    <s v="0001 -Florida Power &amp; Light Company"/>
    <n v="0"/>
    <n v="3"/>
    <x v="1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1"/>
  </r>
  <r>
    <n v="-1"/>
    <n v="1"/>
    <s v="0001 -Florida Power &amp; Light Company"/>
    <n v="0"/>
    <n v="3"/>
    <x v="1"/>
    <n v="2010"/>
    <n v="218"/>
    <n v="2014"/>
    <s v="V2010 Q4 - 50% Bonus"/>
    <n v="367"/>
    <s v="03. Nuclear"/>
    <s v="Function"/>
    <n v="8328964.3200000003"/>
    <n v="0"/>
    <n v="0"/>
    <n v="8418657.2100000009"/>
    <n v="609614.78"/>
    <n v="2430351.27"/>
    <n v="-179385.79"/>
    <n v="467493.96"/>
    <n v="8508350.1099999994"/>
    <n v="2983259.51"/>
    <n v="344814.71"/>
    <n v="0"/>
    <n v="467493.96"/>
    <n v="0"/>
    <x v="1"/>
  </r>
  <r>
    <n v="-1"/>
    <n v="1"/>
    <s v="0001 -Florida Power &amp; Light Company"/>
    <n v="0"/>
    <n v="3"/>
    <x v="1"/>
    <n v="2011"/>
    <n v="125"/>
    <n v="2014"/>
    <s v="V2011"/>
    <n v="367"/>
    <s v="03. Nuclear"/>
    <s v="Function"/>
    <n v="27103776.780000001"/>
    <n v="0"/>
    <n v="0"/>
    <n v="21433539.620000001"/>
    <n v="2238090.77"/>
    <n v="6962693.9800000004"/>
    <n v="-355214.9"/>
    <n v="200756.41"/>
    <n v="27209711.640000001"/>
    <n v="9172290.9299999997"/>
    <n v="123315.38"/>
    <n v="0"/>
    <n v="200756.41"/>
    <n v="0"/>
    <x v="1"/>
  </r>
  <r>
    <n v="-1"/>
    <n v="1"/>
    <s v="0001 -Florida Power &amp; Light Company"/>
    <n v="0"/>
    <n v="3"/>
    <x v="1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1"/>
  </r>
  <r>
    <n v="-1"/>
    <n v="1"/>
    <s v="0001 -Florida Power &amp; Light Company"/>
    <n v="0"/>
    <n v="3"/>
    <x v="1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1"/>
  </r>
  <r>
    <n v="-1"/>
    <n v="1"/>
    <s v="0001 -Florida Power &amp; Light Company"/>
    <n v="0"/>
    <n v="3"/>
    <x v="1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1"/>
  </r>
  <r>
    <n v="-1"/>
    <n v="1"/>
    <s v="0001 -Florida Power &amp; Light Company"/>
    <n v="0"/>
    <n v="3"/>
    <x v="1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1"/>
  </r>
  <r>
    <n v="-1"/>
    <n v="1"/>
    <s v="0001 -Florida Power &amp; Light Company"/>
    <n v="0"/>
    <n v="3"/>
    <x v="1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1"/>
  </r>
  <r>
    <n v="-1"/>
    <n v="1"/>
    <s v="0001 -Florida Power &amp; Light Company"/>
    <n v="0"/>
    <n v="3"/>
    <x v="1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1"/>
  </r>
  <r>
    <n v="-1"/>
    <n v="1"/>
    <s v="0001 -Florida Power &amp; Light Company"/>
    <n v="0"/>
    <n v="3"/>
    <x v="1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1"/>
  </r>
  <r>
    <n v="-1"/>
    <n v="1"/>
    <s v="0001 -Florida Power &amp; Light Company"/>
    <n v="0"/>
    <n v="3"/>
    <x v="1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1"/>
  </r>
  <r>
    <n v="-1"/>
    <n v="1"/>
    <s v="0001 -Florida Power &amp; Light Company"/>
    <n v="0"/>
    <n v="3"/>
    <x v="1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1"/>
  </r>
  <r>
    <n v="-1"/>
    <n v="1"/>
    <s v="0001 -Florida Power &amp; Light Company"/>
    <n v="0"/>
    <n v="3"/>
    <x v="1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1"/>
  </r>
  <r>
    <n v="-1"/>
    <n v="1"/>
    <s v="0001 -Florida Power &amp; Light Company"/>
    <n v="0"/>
    <n v="3"/>
    <x v="1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1"/>
  </r>
  <r>
    <n v="-1"/>
    <n v="1"/>
    <s v="0001 -Florida Power &amp; Light Company"/>
    <n v="0"/>
    <n v="3"/>
    <x v="1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1"/>
  </r>
  <r>
    <n v="-1"/>
    <n v="1"/>
    <s v="0001 -Florida Power &amp; Light Company"/>
    <n v="0"/>
    <n v="3"/>
    <x v="1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1"/>
  </r>
  <r>
    <n v="-1"/>
    <n v="1"/>
    <s v="0001 -Florida Power &amp; Light Company"/>
    <n v="0"/>
    <n v="3"/>
    <x v="1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1"/>
  </r>
  <r>
    <n v="-1"/>
    <n v="1"/>
    <s v="0001 -Florida Power &amp; Light Company"/>
    <n v="0"/>
    <n v="3"/>
    <x v="1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1"/>
  </r>
  <r>
    <n v="-1"/>
    <n v="1"/>
    <s v="0001 -Florida Power &amp; Light Company"/>
    <n v="0"/>
    <n v="3"/>
    <x v="1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1"/>
  </r>
  <r>
    <n v="-1"/>
    <n v="1"/>
    <s v="0001 -Florida Power &amp; Light Company"/>
    <n v="0"/>
    <n v="3"/>
    <x v="1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1"/>
  </r>
  <r>
    <n v="-1"/>
    <n v="1"/>
    <s v="0001 -Florida Power &amp; Light Company"/>
    <n v="0"/>
    <n v="3"/>
    <x v="1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1"/>
  </r>
  <r>
    <n v="-1"/>
    <n v="1"/>
    <s v="0001 -Florida Power &amp; Light Company"/>
    <n v="0"/>
    <n v="3"/>
    <x v="1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1"/>
  </r>
  <r>
    <n v="-1"/>
    <n v="1"/>
    <s v="0001 -Florida Power &amp; Light Company"/>
    <n v="0"/>
    <n v="3"/>
    <x v="1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1"/>
  </r>
  <r>
    <n v="-1"/>
    <n v="1"/>
    <s v="0001 -Florida Power &amp; Light Company"/>
    <n v="0"/>
    <n v="3"/>
    <x v="1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1"/>
  </r>
  <r>
    <n v="-1"/>
    <n v="1"/>
    <s v="0001 -Florida Power &amp; Light Company"/>
    <n v="0"/>
    <n v="3"/>
    <x v="1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1"/>
  </r>
  <r>
    <n v="-1"/>
    <n v="1"/>
    <s v="0001 -Florida Power &amp; Light Company"/>
    <n v="0"/>
    <n v="3"/>
    <x v="1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1"/>
  </r>
  <r>
    <n v="-1"/>
    <n v="1"/>
    <s v="0001 -Florida Power &amp; Light Company"/>
    <n v="0"/>
    <n v="3"/>
    <x v="1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8"/>
    <n v="2014"/>
    <s v="V2010 Q4 - 50% Bonus"/>
    <n v="367"/>
    <s v="04. Nuclear Fuel"/>
    <s v="Function"/>
    <n v="21104594.82"/>
    <n v="0"/>
    <n v="0"/>
    <n v="21104594.82"/>
    <n v="2309686.86"/>
    <n v="16773931.960000001"/>
    <n v="0"/>
    <n v="0"/>
    <n v="21104594.82"/>
    <n v="19083618.82"/>
    <n v="0"/>
    <n v="0"/>
    <n v="0"/>
    <n v="0"/>
    <x v="1"/>
  </r>
  <r>
    <n v="-1"/>
    <n v="1"/>
    <s v="0001 -Florida Power &amp; Light Company"/>
    <n v="0"/>
    <n v="3"/>
    <x v="1"/>
    <n v="2011"/>
    <n v="125"/>
    <n v="2014"/>
    <s v="V2011"/>
    <n v="367"/>
    <s v="04. Nuclear Fuel"/>
    <s v="Function"/>
    <n v="52512460.469999999"/>
    <n v="0"/>
    <n v="0"/>
    <n v="21871439.789999999"/>
    <n v="8748575.9199999999"/>
    <n v="30641020.68"/>
    <n v="0"/>
    <n v="0"/>
    <n v="52512460.469999999"/>
    <n v="39389596.600000001"/>
    <n v="0"/>
    <n v="0"/>
    <n v="0"/>
    <n v="0"/>
    <x v="1"/>
  </r>
  <r>
    <n v="-1"/>
    <n v="1"/>
    <s v="0001 -Florida Power &amp; Light Company"/>
    <n v="0"/>
    <n v="3"/>
    <x v="1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1"/>
    <n v="234"/>
    <n v="2014"/>
    <s v="V2011 - 50% Bonus"/>
    <n v="367"/>
    <s v="04. Nuclear Fuel"/>
    <s v="Function"/>
    <n v="19713020.390000001"/>
    <n v="0"/>
    <n v="0"/>
    <n v="8210472.9900000002"/>
    <n v="3284189.2"/>
    <n v="11502547.4"/>
    <n v="0"/>
    <n v="0"/>
    <n v="19713020.390000001"/>
    <n v="14786736.6"/>
    <n v="0"/>
    <n v="0"/>
    <n v="0"/>
    <n v="0"/>
    <x v="1"/>
  </r>
  <r>
    <n v="-1"/>
    <n v="1"/>
    <s v="0001 -Florida Power &amp; Light Company"/>
    <n v="0"/>
    <n v="3"/>
    <x v="1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1"/>
  </r>
  <r>
    <n v="-1"/>
    <n v="1"/>
    <s v="0001 -Florida Power &amp; Light Company"/>
    <n v="0"/>
    <n v="3"/>
    <x v="1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1"/>
  </r>
  <r>
    <n v="-1"/>
    <n v="1"/>
    <s v="0001 -Florida Power &amp; Light Company"/>
    <n v="0"/>
    <n v="3"/>
    <x v="1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1"/>
  </r>
  <r>
    <n v="-1"/>
    <n v="1"/>
    <s v="0001 -Florida Power &amp; Light Company"/>
    <n v="0"/>
    <n v="3"/>
    <x v="1"/>
    <n v="2013"/>
    <n v="127"/>
    <n v="2014"/>
    <s v="V2013"/>
    <n v="367"/>
    <s v="04. Nuclear Fuel"/>
    <s v="Function"/>
    <n v="45981305.219999999"/>
    <n v="0"/>
    <n v="0"/>
    <n v="39084109.439999998"/>
    <n v="11725232.83"/>
    <n v="6897195.7800000003"/>
    <n v="0"/>
    <n v="0"/>
    <n v="45981305.219999999"/>
    <n v="18622428.609999999"/>
    <n v="0"/>
    <n v="0"/>
    <n v="0"/>
    <n v="0"/>
    <x v="1"/>
  </r>
  <r>
    <n v="-1"/>
    <n v="1"/>
    <s v="0001 -Florida Power &amp; Light Company"/>
    <n v="0"/>
    <n v="3"/>
    <x v="1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1"/>
  </r>
  <r>
    <n v="-1"/>
    <n v="1"/>
    <s v="0001 -Florida Power &amp; Light Company"/>
    <n v="0"/>
    <n v="3"/>
    <x v="1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1"/>
  </r>
  <r>
    <n v="-1"/>
    <n v="1"/>
    <s v="0001 -Florida Power &amp; Light Company"/>
    <n v="0"/>
    <n v="3"/>
    <x v="1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1"/>
  </r>
  <r>
    <n v="-1"/>
    <n v="1"/>
    <s v="0001 -Florida Power &amp; Light Company"/>
    <n v="0"/>
    <n v="3"/>
    <x v="1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1"/>
  </r>
  <r>
    <n v="-1"/>
    <n v="1"/>
    <s v="0001 -Florida Power &amp; Light Company"/>
    <n v="0"/>
    <n v="3"/>
    <x v="1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1"/>
  </r>
  <r>
    <n v="-1"/>
    <n v="1"/>
    <s v="0001 -Florida Power &amp; Light Company"/>
    <n v="0"/>
    <n v="3"/>
    <x v="1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1"/>
  </r>
  <r>
    <n v="-1"/>
    <n v="1"/>
    <s v="0001 -Florida Power &amp; Light Company"/>
    <n v="0"/>
    <n v="3"/>
    <x v="1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1"/>
  </r>
  <r>
    <n v="-1"/>
    <n v="1"/>
    <s v="0001 -Florida Power &amp; Light Company"/>
    <n v="0"/>
    <n v="3"/>
    <x v="1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1"/>
  </r>
  <r>
    <n v="-1"/>
    <n v="1"/>
    <s v="0001 -Florida Power &amp; Light Company"/>
    <n v="0"/>
    <n v="3"/>
    <x v="1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1"/>
  </r>
  <r>
    <n v="-1"/>
    <n v="1"/>
    <s v="0001 -Florida Power &amp; Light Company"/>
    <n v="0"/>
    <n v="3"/>
    <x v="1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1"/>
  </r>
  <r>
    <n v="-1"/>
    <n v="1"/>
    <s v="0001 -Florida Power &amp; Light Company"/>
    <n v="0"/>
    <n v="3"/>
    <x v="1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1"/>
  </r>
  <r>
    <n v="-1"/>
    <n v="1"/>
    <s v="0001 -Florida Power &amp; Light Company"/>
    <n v="0"/>
    <n v="3"/>
    <x v="1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1"/>
  </r>
  <r>
    <n v="-1"/>
    <n v="1"/>
    <s v="0001 -Florida Power &amp; Light Company"/>
    <n v="0"/>
    <n v="3"/>
    <x v="1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1"/>
  </r>
  <r>
    <n v="-1"/>
    <n v="1"/>
    <s v="0001 -Florida Power &amp; Light Company"/>
    <n v="0"/>
    <n v="3"/>
    <x v="1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1"/>
  </r>
  <r>
    <n v="-1"/>
    <n v="1"/>
    <s v="0001 -Florida Power &amp; Light Company"/>
    <n v="0"/>
    <n v="3"/>
    <x v="1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1"/>
  </r>
  <r>
    <n v="-1"/>
    <n v="1"/>
    <s v="0001 -Florida Power &amp; Light Company"/>
    <n v="0"/>
    <n v="3"/>
    <x v="1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1"/>
  </r>
  <r>
    <n v="-1"/>
    <n v="1"/>
    <s v="0001 -Florida Power &amp; Light Company"/>
    <n v="0"/>
    <n v="3"/>
    <x v="1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1"/>
  </r>
  <r>
    <n v="-1"/>
    <n v="1"/>
    <s v="0001 -Florida Power &amp; Light Company"/>
    <n v="0"/>
    <n v="3"/>
    <x v="1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1"/>
  </r>
  <r>
    <n v="-1"/>
    <n v="1"/>
    <s v="0001 -Florida Power &amp; Light Company"/>
    <n v="0"/>
    <n v="3"/>
    <x v="1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1"/>
  </r>
  <r>
    <n v="-1"/>
    <n v="1"/>
    <s v="0001 -Florida Power &amp; Light Company"/>
    <n v="0"/>
    <n v="3"/>
    <x v="1"/>
    <n v="1987"/>
    <n v="22"/>
    <n v="2014"/>
    <s v="V1987"/>
    <n v="367"/>
    <s v="05. Other Production"/>
    <s v="Function"/>
    <n v="534787.71"/>
    <n v="0"/>
    <n v="0"/>
    <n v="44697.58"/>
    <n v="29798.400000000001"/>
    <n v="1145840.6399999999"/>
    <n v="-673540.57"/>
    <n v="151183.84"/>
    <n v="1208328.28"/>
    <n v="525818.54"/>
    <n v="127463.76"/>
    <n v="0"/>
    <n v="151183.84"/>
    <n v="0"/>
    <x v="1"/>
  </r>
  <r>
    <n v="-1"/>
    <n v="1"/>
    <s v="0001 -Florida Power &amp; Light Company"/>
    <n v="0"/>
    <n v="3"/>
    <x v="1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1"/>
  </r>
  <r>
    <n v="-1"/>
    <n v="1"/>
    <s v="0001 -Florida Power &amp; Light Company"/>
    <n v="0"/>
    <n v="3"/>
    <x v="1"/>
    <n v="1988"/>
    <n v="24"/>
    <n v="2014"/>
    <s v="V1988"/>
    <n v="367"/>
    <s v="05. Other Production"/>
    <s v="Function"/>
    <n v="735634.17"/>
    <n v="0"/>
    <n v="0"/>
    <n v="71469.440000000002"/>
    <n v="28587.78"/>
    <n v="846626.74"/>
    <n v="-190749.25"/>
    <n v="39878.85"/>
    <n v="926383.42"/>
    <n v="697724.85"/>
    <n v="26619.27"/>
    <n v="0"/>
    <n v="39878.85"/>
    <n v="0"/>
    <x v="1"/>
  </r>
  <r>
    <n v="-1"/>
    <n v="1"/>
    <s v="0001 -Florida Power &amp; Light Company"/>
    <n v="0"/>
    <n v="3"/>
    <x v="1"/>
    <n v="1989"/>
    <n v="26"/>
    <n v="2014"/>
    <s v="V1989"/>
    <n v="367"/>
    <s v="05. Other Production"/>
    <s v="Function"/>
    <n v="326372.65000000002"/>
    <n v="0"/>
    <n v="0"/>
    <n v="61301.98"/>
    <n v="47785.37"/>
    <n v="537615.69999999995"/>
    <n v="-412932.39"/>
    <n v="0"/>
    <n v="617840.92000000004"/>
    <n v="326372.65000000002"/>
    <n v="-32439.85"/>
    <n v="0"/>
    <n v="0"/>
    <n v="0"/>
    <x v="1"/>
  </r>
  <r>
    <n v="-1"/>
    <n v="1"/>
    <s v="0001 -Florida Power &amp; Light Company"/>
    <n v="0"/>
    <n v="3"/>
    <x v="1"/>
    <n v="1990"/>
    <n v="28"/>
    <n v="2014"/>
    <s v="V1990"/>
    <n v="367"/>
    <s v="05. Other Production"/>
    <s v="Function"/>
    <n v="4428078.95"/>
    <n v="0"/>
    <n v="0"/>
    <n v="748406.22"/>
    <n v="166312.32999999999"/>
    <n v="4377432.01"/>
    <n v="-756669.77"/>
    <n v="172454.69"/>
    <n v="5184748.72"/>
    <n v="3891804.33"/>
    <n v="67724.92"/>
    <n v="0"/>
    <n v="172454.69"/>
    <n v="0"/>
    <x v="1"/>
  </r>
  <r>
    <n v="-1"/>
    <n v="1"/>
    <s v="0001 -Florida Power &amp; Light Company"/>
    <n v="0"/>
    <n v="3"/>
    <x v="1"/>
    <n v="1991"/>
    <n v="29"/>
    <n v="2014"/>
    <s v="V1991"/>
    <n v="367"/>
    <s v="05. Other Production"/>
    <s v="Function"/>
    <n v="5097324.03"/>
    <n v="0"/>
    <n v="0"/>
    <n v="949877.62"/>
    <n v="172704.85"/>
    <n v="4147446.41"/>
    <n v="-581804.93000000005"/>
    <n v="0"/>
    <n v="5097324.03"/>
    <n v="4320151.26"/>
    <n v="0"/>
    <n v="0"/>
    <n v="0"/>
    <n v="0"/>
    <x v="1"/>
  </r>
  <r>
    <n v="-1"/>
    <n v="1"/>
    <s v="0001 -Florida Power &amp; Light Company"/>
    <n v="0"/>
    <n v="3"/>
    <x v="1"/>
    <n v="1992"/>
    <n v="30"/>
    <n v="2014"/>
    <s v="V1992"/>
    <n v="367"/>
    <s v="05. Other Production"/>
    <s v="Function"/>
    <n v="16435199.279999999"/>
    <n v="0"/>
    <n v="0"/>
    <n v="6869366.0899999999"/>
    <n v="1056824.5"/>
    <n v="33563162.93"/>
    <n v="-27327029.27"/>
    <n v="6669982.7000000002"/>
    <n v="43534054.25"/>
    <n v="13247025.66"/>
    <n v="944089.5"/>
    <n v="0"/>
    <n v="6669982.7000000002"/>
    <n v="0"/>
    <x v="1"/>
  </r>
  <r>
    <n v="-1"/>
    <n v="1"/>
    <s v="0001 -Florida Power &amp; Light Company"/>
    <n v="0"/>
    <n v="3"/>
    <x v="1"/>
    <n v="1993"/>
    <n v="31"/>
    <n v="2014"/>
    <s v="V1993"/>
    <n v="367"/>
    <s v="05. Other Production"/>
    <s v="Function"/>
    <n v="552259207.60000002"/>
    <n v="0"/>
    <n v="0"/>
    <n v="136028678.27000001"/>
    <n v="18137111.760000002"/>
    <n v="419753930.47000003"/>
    <n v="-5006406.7"/>
    <n v="711401.76"/>
    <n v="556261716.60000002"/>
    <n v="434782868.06999999"/>
    <n v="-182933.08"/>
    <n v="0"/>
    <n v="711401.76"/>
    <n v="0"/>
    <x v="1"/>
  </r>
  <r>
    <n v="-1"/>
    <n v="1"/>
    <s v="0001 -Florida Power &amp; Light Company"/>
    <n v="0"/>
    <n v="3"/>
    <x v="1"/>
    <n v="1994"/>
    <n v="32"/>
    <n v="2014"/>
    <s v="V1994"/>
    <n v="367"/>
    <s v="05. Other Production"/>
    <s v="Function"/>
    <n v="157435236.36000001"/>
    <n v="0"/>
    <n v="0"/>
    <n v="42895598.859999999"/>
    <n v="5046538.5199999996"/>
    <n v="123068412.45999999"/>
    <n v="-13224844.380000001"/>
    <n v="1678825.81"/>
    <n v="167209213.78"/>
    <n v="120684884.13"/>
    <n v="-665084.77"/>
    <n v="0"/>
    <n v="1678825.81"/>
    <n v="0"/>
    <x v="1"/>
  </r>
  <r>
    <n v="-1"/>
    <n v="1"/>
    <s v="0001 -Florida Power &amp; Light Company"/>
    <n v="0"/>
    <n v="3"/>
    <x v="1"/>
    <n v="1995"/>
    <n v="33"/>
    <n v="2014"/>
    <s v="V1995"/>
    <n v="367"/>
    <s v="05. Other Production"/>
    <s v="Function"/>
    <n v="17487649.100000001"/>
    <n v="0"/>
    <n v="0"/>
    <n v="5727333.2000000002"/>
    <n v="602876.27"/>
    <n v="13039363.689999999"/>
    <n v="-1514855.2"/>
    <n v="257274.92"/>
    <n v="19002504.300000001"/>
    <n v="12574177.789999999"/>
    <n v="-189518.11"/>
    <n v="0"/>
    <n v="257274.92"/>
    <n v="0"/>
    <x v="1"/>
  </r>
  <r>
    <n v="-1"/>
    <n v="1"/>
    <s v="0001 -Florida Power &amp; Light Company"/>
    <n v="0"/>
    <n v="3"/>
    <x v="1"/>
    <n v="1996"/>
    <n v="34"/>
    <n v="2014"/>
    <s v="V1996"/>
    <n v="367"/>
    <s v="05. Other Production"/>
    <s v="Function"/>
    <n v="8781391.4700000007"/>
    <n v="0"/>
    <n v="0"/>
    <n v="3000266.98"/>
    <n v="285739.73"/>
    <n v="5797428.79"/>
    <n v="-252019.63"/>
    <n v="2453.89"/>
    <n v="8801092.7100000009"/>
    <n v="6069937.6399999997"/>
    <n v="-4016.48"/>
    <n v="0"/>
    <n v="2453.89"/>
    <n v="0"/>
    <x v="1"/>
  </r>
  <r>
    <n v="-1"/>
    <n v="1"/>
    <s v="0001 -Florida Power &amp; Light Company"/>
    <n v="0"/>
    <n v="3"/>
    <x v="1"/>
    <n v="1997"/>
    <n v="35"/>
    <n v="2014"/>
    <s v="V1997"/>
    <n v="367"/>
    <s v="05. Other Production"/>
    <s v="Function"/>
    <n v="741896.98"/>
    <n v="0"/>
    <n v="0"/>
    <n v="186125.95"/>
    <n v="128382.51"/>
    <n v="1530409.98"/>
    <n v="-1354944.65"/>
    <n v="0"/>
    <n v="1797376.71"/>
    <n v="741896.98"/>
    <n v="-138584.22"/>
    <n v="0"/>
    <n v="0"/>
    <n v="0"/>
    <x v="1"/>
  </r>
  <r>
    <n v="-1"/>
    <n v="1"/>
    <s v="0001 -Florida Power &amp; Light Company"/>
    <n v="0"/>
    <n v="3"/>
    <x v="1"/>
    <n v="1998"/>
    <n v="59"/>
    <n v="2014"/>
    <s v="V1998"/>
    <n v="367"/>
    <s v="05. Other Production"/>
    <s v="Function"/>
    <n v="4271974.6500000004"/>
    <n v="0"/>
    <n v="0"/>
    <n v="1788627.76"/>
    <n v="143090.22"/>
    <n v="2671368.98"/>
    <n v="-237010.39"/>
    <n v="34780.26"/>
    <n v="4508985.04"/>
    <n v="2671506.36"/>
    <n v="-59277.29"/>
    <n v="0"/>
    <n v="34780.26"/>
    <n v="0"/>
    <x v="1"/>
  </r>
  <r>
    <n v="-1"/>
    <n v="1"/>
    <s v="0001 -Florida Power &amp; Light Company"/>
    <n v="0"/>
    <n v="3"/>
    <x v="1"/>
    <n v="1999"/>
    <n v="60"/>
    <n v="2014"/>
    <s v="V1999"/>
    <n v="367"/>
    <s v="05. Other Production"/>
    <s v="Function"/>
    <n v="18605627.210000001"/>
    <n v="0"/>
    <n v="0"/>
    <n v="5705347.7699999996"/>
    <n v="939015.91"/>
    <n v="18677782.010000002"/>
    <n v="-5963452.75"/>
    <n v="934829.21"/>
    <n v="24569079.960000001"/>
    <n v="14974627.609999999"/>
    <n v="-386453.22"/>
    <n v="0"/>
    <n v="934829.21"/>
    <n v="0"/>
    <x v="1"/>
  </r>
  <r>
    <n v="-1"/>
    <n v="1"/>
    <s v="0001 -Florida Power &amp; Light Company"/>
    <n v="0"/>
    <n v="3"/>
    <x v="1"/>
    <n v="2000"/>
    <n v="61"/>
    <n v="2014"/>
    <s v="V2000"/>
    <n v="367"/>
    <s v="05. Other Production"/>
    <s v="Function"/>
    <n v="108111435.14"/>
    <n v="0"/>
    <n v="0"/>
    <n v="10162986.84"/>
    <n v="6465718.7199999997"/>
    <n v="101948302.45999999"/>
    <n v="-3699270.41"/>
    <n v="750165.24"/>
    <n v="111810705.55"/>
    <n v="104933190.53"/>
    <n v="531725.47"/>
    <n v="0"/>
    <n v="750165.24"/>
    <n v="0"/>
    <x v="1"/>
  </r>
  <r>
    <n v="-1"/>
    <n v="1"/>
    <s v="0001 -Florida Power &amp; Light Company"/>
    <n v="0"/>
    <n v="3"/>
    <x v="1"/>
    <n v="2001"/>
    <n v="62"/>
    <n v="2014"/>
    <s v="V2001"/>
    <n v="367"/>
    <s v="05. Other Production"/>
    <s v="Function"/>
    <n v="191327884.03999999"/>
    <n v="0"/>
    <n v="0"/>
    <n v="28687480.420000002"/>
    <n v="11313670.560000001"/>
    <n v="164616945.59"/>
    <n v="-1696904.56"/>
    <n v="323531.59000000003"/>
    <n v="193024788.59999999"/>
    <n v="174431578.16999999"/>
    <n v="125665"/>
    <n v="0"/>
    <n v="323531.59000000003"/>
    <n v="0"/>
    <x v="1"/>
  </r>
  <r>
    <n v="-1"/>
    <n v="1"/>
    <s v="0001 -Florida Power &amp; Light Company"/>
    <n v="0"/>
    <n v="3"/>
    <x v="1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1"/>
  </r>
  <r>
    <n v="-1"/>
    <n v="1"/>
    <s v="0001 -Florida Power &amp; Light Company"/>
    <n v="0"/>
    <n v="3"/>
    <x v="1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1"/>
  </r>
  <r>
    <n v="-1"/>
    <n v="1"/>
    <s v="0001 -Florida Power &amp; Light Company"/>
    <n v="0"/>
    <n v="3"/>
    <x v="1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1"/>
  </r>
  <r>
    <n v="-1"/>
    <n v="1"/>
    <s v="0001 -Florida Power &amp; Light Company"/>
    <n v="0"/>
    <n v="3"/>
    <x v="1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1"/>
  </r>
  <r>
    <n v="-1"/>
    <n v="1"/>
    <s v="0001 -Florida Power &amp; Light Company"/>
    <n v="0"/>
    <n v="3"/>
    <x v="1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1"/>
  </r>
  <r>
    <n v="-1"/>
    <n v="1"/>
    <s v="0001 -Florida Power &amp; Light Company"/>
    <n v="0"/>
    <n v="3"/>
    <x v="1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1"/>
  </r>
  <r>
    <n v="-1"/>
    <n v="1"/>
    <s v="0001 -Florida Power &amp; Light Company"/>
    <n v="0"/>
    <n v="3"/>
    <x v="1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1"/>
  </r>
  <r>
    <n v="-1"/>
    <n v="1"/>
    <s v="0001 -Florida Power &amp; Light Company"/>
    <n v="0"/>
    <n v="3"/>
    <x v="1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1"/>
  </r>
  <r>
    <n v="-1"/>
    <n v="1"/>
    <s v="0001 -Florida Power &amp; Light Company"/>
    <n v="0"/>
    <n v="3"/>
    <x v="1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1"/>
  </r>
  <r>
    <n v="-1"/>
    <n v="1"/>
    <s v="0001 -Florida Power &amp; Light Company"/>
    <n v="0"/>
    <n v="3"/>
    <x v="1"/>
    <n v="2003"/>
    <n v="64"/>
    <n v="2014"/>
    <s v="V2003"/>
    <n v="367"/>
    <s v="05. Other Production"/>
    <s v="Function"/>
    <n v="222519655.24000001"/>
    <n v="0"/>
    <n v="0"/>
    <n v="94011972.739999995"/>
    <n v="9894093.5399999991"/>
    <n v="129650423.88"/>
    <n v="-6952391.5099999998"/>
    <n v="227995.41"/>
    <n v="223946857.08000001"/>
    <n v="138690290.77000001"/>
    <n v="-344979.77"/>
    <n v="0"/>
    <n v="227995.41"/>
    <n v="0"/>
    <x v="1"/>
  </r>
  <r>
    <n v="-1"/>
    <n v="1"/>
    <s v="0001 -Florida Power &amp; Light Company"/>
    <n v="0"/>
    <n v="3"/>
    <x v="1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1"/>
  </r>
  <r>
    <n v="-1"/>
    <n v="1"/>
    <s v="0001 -Florida Power &amp; Light Company"/>
    <n v="0"/>
    <n v="3"/>
    <x v="1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1"/>
  </r>
  <r>
    <n v="-1"/>
    <n v="1"/>
    <s v="0001 -Florida Power &amp; Light Company"/>
    <n v="0"/>
    <n v="3"/>
    <x v="1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1"/>
  </r>
  <r>
    <n v="-1"/>
    <n v="1"/>
    <s v="0001 -Florida Power &amp; Light Company"/>
    <n v="0"/>
    <n v="3"/>
    <x v="1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1"/>
  </r>
  <r>
    <n v="-1"/>
    <n v="1"/>
    <s v="0001 -Florida Power &amp; Light Company"/>
    <n v="0"/>
    <n v="3"/>
    <x v="1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1"/>
  </r>
  <r>
    <n v="-1"/>
    <n v="1"/>
    <s v="0001 -Florida Power &amp; Light Company"/>
    <n v="0"/>
    <n v="3"/>
    <x v="1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1"/>
  </r>
  <r>
    <n v="-1"/>
    <n v="1"/>
    <s v="0001 -Florida Power &amp; Light Company"/>
    <n v="0"/>
    <n v="3"/>
    <x v="1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1"/>
  </r>
  <r>
    <n v="-1"/>
    <n v="1"/>
    <s v="0001 -Florida Power &amp; Light Company"/>
    <n v="0"/>
    <n v="3"/>
    <x v="1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1"/>
  </r>
  <r>
    <n v="-1"/>
    <n v="1"/>
    <s v="0001 -Florida Power &amp; Light Company"/>
    <n v="0"/>
    <n v="3"/>
    <x v="1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1"/>
  </r>
  <r>
    <n v="-1"/>
    <n v="1"/>
    <s v="0001 -Florida Power &amp; Light Company"/>
    <n v="0"/>
    <n v="3"/>
    <x v="1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1"/>
  </r>
  <r>
    <n v="-1"/>
    <n v="1"/>
    <s v="0001 -Florida Power &amp; Light Company"/>
    <n v="0"/>
    <n v="3"/>
    <x v="1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1"/>
  </r>
  <r>
    <n v="-1"/>
    <n v="1"/>
    <s v="0001 -Florida Power &amp; Light Company"/>
    <n v="0"/>
    <n v="3"/>
    <x v="1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1"/>
  </r>
  <r>
    <n v="-1"/>
    <n v="1"/>
    <s v="0001 -Florida Power &amp; Light Company"/>
    <n v="0"/>
    <n v="3"/>
    <x v="1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1"/>
  </r>
  <r>
    <n v="-1"/>
    <n v="1"/>
    <s v="0001 -Florida Power &amp; Light Company"/>
    <n v="0"/>
    <n v="3"/>
    <x v="1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1"/>
  </r>
  <r>
    <n v="-1"/>
    <n v="1"/>
    <s v="0001 -Florida Power &amp; Light Company"/>
    <n v="0"/>
    <n v="3"/>
    <x v="1"/>
    <n v="2005"/>
    <n v="66"/>
    <n v="2014"/>
    <s v="V2005"/>
    <n v="367"/>
    <s v="05. Other Production"/>
    <s v="Function"/>
    <n v="33040927.309999999"/>
    <n v="0"/>
    <n v="0"/>
    <n v="17082787.02"/>
    <n v="1434578.95"/>
    <n v="16778881.539999999"/>
    <n v="-550553.38"/>
    <n v="176712.32000000001"/>
    <n v="33357845.170000002"/>
    <n v="18052076.149999999"/>
    <n v="21178.79"/>
    <n v="0"/>
    <n v="176712.32000000001"/>
    <n v="0"/>
    <x v="1"/>
  </r>
  <r>
    <n v="-1"/>
    <n v="1"/>
    <s v="0001 -Florida Power &amp; Light Company"/>
    <n v="0"/>
    <n v="3"/>
    <x v="1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1"/>
  </r>
  <r>
    <n v="-1"/>
    <n v="1"/>
    <s v="0001 -Florida Power &amp; Light Company"/>
    <n v="0"/>
    <n v="3"/>
    <x v="1"/>
    <n v="2006"/>
    <n v="67"/>
    <n v="2014"/>
    <s v="V2006"/>
    <n v="367"/>
    <s v="05. Other Production"/>
    <s v="Function"/>
    <n v="11798846.43"/>
    <n v="0"/>
    <n v="0"/>
    <n v="5950923.29"/>
    <n v="439726.16"/>
    <n v="7261480.1500000004"/>
    <n v="-1614589.11"/>
    <n v="2275311.69"/>
    <n v="13128949.800000001"/>
    <n v="7083216.8899999997"/>
    <n v="1563197.74"/>
    <n v="0"/>
    <n v="2275311.69"/>
    <n v="0"/>
    <x v="1"/>
  </r>
  <r>
    <n v="-1"/>
    <n v="1"/>
    <s v="0001 -Florida Power &amp; Light Company"/>
    <n v="0"/>
    <n v="3"/>
    <x v="1"/>
    <n v="2007"/>
    <n v="74"/>
    <n v="2014"/>
    <s v="V2007"/>
    <n v="367"/>
    <s v="05. Other Production"/>
    <s v="Function"/>
    <n v="409679697.25999999"/>
    <n v="0"/>
    <n v="0"/>
    <n v="252634080.13"/>
    <n v="18934057.890000001"/>
    <n v="172961006.34999999"/>
    <n v="-24195859.390000001"/>
    <n v="4267655.43"/>
    <n v="431247680.91000003"/>
    <n v="182776776.18000001"/>
    <n v="-8182040.1600000001"/>
    <n v="0"/>
    <n v="4267655.43"/>
    <n v="0"/>
    <x v="1"/>
  </r>
  <r>
    <n v="-1"/>
    <n v="1"/>
    <s v="0001 -Florida Power &amp; Light Company"/>
    <n v="0"/>
    <n v="3"/>
    <x v="1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164"/>
    <n v="2014"/>
    <s v="V2008 Q1"/>
    <n v="367"/>
    <s v="05. Other Production"/>
    <s v="Function"/>
    <n v="9230501.6699999999"/>
    <n v="0"/>
    <n v="0"/>
    <n v="10233036.9"/>
    <n v="494717.71"/>
    <n v="4240420.34"/>
    <n v="-2959008.05"/>
    <n v="780166.71"/>
    <n v="11235572.119999999"/>
    <n v="3951195.61"/>
    <n v="-440961.29"/>
    <n v="0"/>
    <n v="780166.71"/>
    <n v="0"/>
    <x v="1"/>
  </r>
  <r>
    <n v="-1"/>
    <n v="1"/>
    <s v="0001 -Florida Power &amp; Light Company"/>
    <n v="0"/>
    <n v="3"/>
    <x v="1"/>
    <n v="2008"/>
    <n v="168"/>
    <n v="2014"/>
    <s v="V2008 Q1 - 50% Bonus"/>
    <n v="367"/>
    <s v="05. Other Production"/>
    <s v="Function"/>
    <n v="172791.2"/>
    <n v="0"/>
    <n v="0"/>
    <n v="191616.15"/>
    <n v="11711.62"/>
    <n v="113543.31"/>
    <n v="-61038.17"/>
    <n v="29527.08"/>
    <n v="210441.11"/>
    <n v="110534.56"/>
    <n v="6597.53"/>
    <n v="0"/>
    <n v="29527.08"/>
    <n v="0"/>
    <x v="1"/>
  </r>
  <r>
    <n v="-1"/>
    <n v="1"/>
    <s v="0001 -Florida Power &amp; Light Company"/>
    <n v="0"/>
    <n v="3"/>
    <x v="1"/>
    <n v="2008"/>
    <n v="165"/>
    <n v="2014"/>
    <s v="V2008 Q2"/>
    <n v="367"/>
    <s v="05. Other Production"/>
    <s v="Function"/>
    <n v="23403530.440000001"/>
    <n v="0"/>
    <n v="0"/>
    <n v="27543637.670000002"/>
    <n v="1346106.05"/>
    <n v="11380326.949999999"/>
    <n v="-8356214.96"/>
    <n v="1830674.76"/>
    <n v="31683744.91"/>
    <n v="9590260.3699999992"/>
    <n v="-3313367.08"/>
    <n v="0"/>
    <n v="1830674.76"/>
    <n v="0"/>
    <x v="1"/>
  </r>
  <r>
    <n v="-1"/>
    <n v="1"/>
    <s v="0001 -Florida Power &amp; Light Company"/>
    <n v="0"/>
    <n v="3"/>
    <x v="1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1"/>
  </r>
  <r>
    <n v="-1"/>
    <n v="1"/>
    <s v="0001 -Florida Power &amp; Light Company"/>
    <n v="0"/>
    <n v="3"/>
    <x v="1"/>
    <n v="2008"/>
    <n v="166"/>
    <n v="2014"/>
    <s v="V2008 Q3"/>
    <n v="367"/>
    <s v="05. Other Production"/>
    <s v="Function"/>
    <n v="6996416.6500000004"/>
    <n v="0"/>
    <n v="0"/>
    <n v="8275966.7800000003"/>
    <n v="416087.58"/>
    <n v="3168219.06"/>
    <n v="-2559763.44"/>
    <n v="764460.41"/>
    <n v="9555516.9100000001"/>
    <n v="2646294.0299999998"/>
    <n v="-856627.24"/>
    <n v="0"/>
    <n v="764460.41"/>
    <n v="0"/>
    <x v="1"/>
  </r>
  <r>
    <n v="-1"/>
    <n v="1"/>
    <s v="0001 -Florida Power &amp; Light Company"/>
    <n v="0"/>
    <n v="3"/>
    <x v="1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1"/>
  </r>
  <r>
    <n v="-1"/>
    <n v="1"/>
    <s v="0001 -Florida Power &amp; Light Company"/>
    <n v="0"/>
    <n v="3"/>
    <x v="1"/>
    <n v="2008"/>
    <n v="167"/>
    <n v="2014"/>
    <s v="V2008 Q4"/>
    <n v="367"/>
    <s v="05. Other Production"/>
    <s v="Function"/>
    <n v="-11096521.529999999"/>
    <n v="0"/>
    <n v="0"/>
    <n v="-13330034.609999999"/>
    <n v="-769626.39"/>
    <n v="-3875750.66"/>
    <n v="4467026.16"/>
    <n v="853724.18"/>
    <n v="-15563547.689999999"/>
    <n v="-3140181.23"/>
    <n v="3815554.52"/>
    <n v="0"/>
    <n v="853724.18"/>
    <n v="0"/>
    <x v="1"/>
  </r>
  <r>
    <n v="-1"/>
    <n v="1"/>
    <s v="0001 -Florida Power &amp; Light Company"/>
    <n v="0"/>
    <n v="3"/>
    <x v="1"/>
    <n v="2008"/>
    <n v="171"/>
    <n v="2014"/>
    <s v="V2008 Q4 - 50% Bonus"/>
    <n v="367"/>
    <s v="05. Other Production"/>
    <s v="Function"/>
    <n v="-1197727.28"/>
    <n v="0"/>
    <n v="0"/>
    <n v="-1450624.66"/>
    <n v="-69894.350000000006"/>
    <n v="-442839.44"/>
    <n v="450002.2"/>
    <n v="183648.44"/>
    <n v="-1703522.05"/>
    <n v="-333523.12"/>
    <n v="510232.54"/>
    <n v="0"/>
    <n v="183648.44"/>
    <n v="0"/>
    <x v="1"/>
  </r>
  <r>
    <n v="-1"/>
    <n v="1"/>
    <s v="0001 -Florida Power &amp; Light Company"/>
    <n v="0"/>
    <n v="3"/>
    <x v="1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5"/>
    <n v="2014"/>
    <s v="V2009 Q1"/>
    <n v="367"/>
    <s v="05. Other Production"/>
    <s v="Function"/>
    <n v="-103847.61"/>
    <n v="0"/>
    <n v="0"/>
    <n v="-103847.61"/>
    <n v="37082.07"/>
    <n v="-194082.71"/>
    <n v="-65676.800000000003"/>
    <n v="0"/>
    <n v="-103847.61"/>
    <n v="-157000.64000000001"/>
    <n v="0"/>
    <n v="0"/>
    <n v="0"/>
    <n v="0"/>
    <x v="1"/>
  </r>
  <r>
    <n v="-1"/>
    <n v="1"/>
    <s v="0001 -Florida Power &amp; Light Company"/>
    <n v="0"/>
    <n v="3"/>
    <x v="1"/>
    <n v="2009"/>
    <n v="189"/>
    <n v="2014"/>
    <s v="V2009 Q1 - 50% Bonus"/>
    <n v="367"/>
    <s v="05. Other Production"/>
    <s v="Function"/>
    <n v="8099534.1799999997"/>
    <n v="0"/>
    <n v="0"/>
    <n v="8319168.3700000001"/>
    <n v="429710.51"/>
    <n v="2762859.64"/>
    <n v="-454635.96"/>
    <n v="340143.77"/>
    <n v="8538802.5600000005"/>
    <n v="3042516.07"/>
    <n v="50929.47"/>
    <n v="0"/>
    <n v="340143.77"/>
    <n v="0"/>
    <x v="1"/>
  </r>
  <r>
    <n v="-1"/>
    <n v="1"/>
    <s v="0001 -Florida Power &amp; Light Company"/>
    <n v="0"/>
    <n v="3"/>
    <x v="1"/>
    <n v="2009"/>
    <n v="186"/>
    <n v="2014"/>
    <s v="V2009 Q2"/>
    <n v="367"/>
    <s v="05. Other Production"/>
    <s v="Function"/>
    <n v="9808.8799999999992"/>
    <n v="0"/>
    <n v="0"/>
    <n v="9808.8799999999992"/>
    <n v="1198.7"/>
    <n v="6962.07"/>
    <n v="-1657.84"/>
    <n v="0"/>
    <n v="9808.8799999999992"/>
    <n v="8160.77"/>
    <n v="0"/>
    <n v="0"/>
    <n v="0"/>
    <n v="0"/>
    <x v="1"/>
  </r>
  <r>
    <n v="-1"/>
    <n v="1"/>
    <s v="0001 -Florida Power &amp; Light Company"/>
    <n v="0"/>
    <n v="3"/>
    <x v="1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1"/>
  </r>
  <r>
    <n v="-1"/>
    <n v="1"/>
    <s v="0001 -Florida Power &amp; Light Company"/>
    <n v="0"/>
    <n v="3"/>
    <x v="1"/>
    <n v="2009"/>
    <n v="187"/>
    <n v="2014"/>
    <s v="V2009 Q3"/>
    <n v="367"/>
    <s v="05. Other Production"/>
    <s v="Function"/>
    <n v="196108395.37"/>
    <n v="0"/>
    <n v="0"/>
    <n v="200175628.97"/>
    <n v="10681686.43"/>
    <n v="58927880.609999999"/>
    <n v="-10658423.630000001"/>
    <n v="1513637.67"/>
    <n v="204242862.56"/>
    <n v="67045745.670000002"/>
    <n v="-4057008.15"/>
    <n v="0"/>
    <n v="1513637.67"/>
    <n v="0"/>
    <x v="1"/>
  </r>
  <r>
    <n v="-1"/>
    <n v="1"/>
    <s v="0001 -Florida Power &amp; Light Company"/>
    <n v="0"/>
    <n v="3"/>
    <x v="1"/>
    <n v="2009"/>
    <n v="191"/>
    <n v="2014"/>
    <s v="V2009 Q3 - 50% Bonus"/>
    <n v="367"/>
    <s v="05. Other Production"/>
    <s v="Function"/>
    <n v="150417984.19"/>
    <n v="0"/>
    <n v="0"/>
    <n v="154556947.90000001"/>
    <n v="8249477.4800000004"/>
    <n v="45822081.43"/>
    <n v="-8286314.9699999997"/>
    <n v="3441252.09"/>
    <n v="158695911.61000001"/>
    <n v="51462521.75"/>
    <n v="-2227638.16"/>
    <n v="0"/>
    <n v="3441252.09"/>
    <n v="0"/>
    <x v="1"/>
  </r>
  <r>
    <n v="-1"/>
    <n v="1"/>
    <s v="0001 -Florida Power &amp; Light Company"/>
    <n v="0"/>
    <n v="3"/>
    <x v="1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1"/>
  </r>
  <r>
    <n v="-1"/>
    <n v="1"/>
    <s v="0001 -Florida Power &amp; Light Company"/>
    <n v="0"/>
    <n v="3"/>
    <x v="1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1"/>
  </r>
  <r>
    <n v="-1"/>
    <n v="1"/>
    <s v="0001 -Florida Power &amp; Light Company"/>
    <n v="0"/>
    <n v="3"/>
    <x v="1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3"/>
    <n v="2014"/>
    <s v="V2010 Q1"/>
    <n v="367"/>
    <s v="05. Other Production"/>
    <s v="Function"/>
    <n v="19300.72"/>
    <n v="0"/>
    <n v="0"/>
    <n v="19877.759999999998"/>
    <n v="2313.1"/>
    <n v="11906.86"/>
    <n v="-1811.94"/>
    <n v="1661.67"/>
    <n v="20454.810000000001"/>
    <n v="13887.34"/>
    <n v="840.2"/>
    <n v="0"/>
    <n v="1661.67"/>
    <n v="0"/>
    <x v="1"/>
  </r>
  <r>
    <n v="-1"/>
    <n v="1"/>
    <s v="0001 -Florida Power &amp; Light Company"/>
    <n v="0"/>
    <n v="3"/>
    <x v="1"/>
    <n v="2010"/>
    <n v="215"/>
    <n v="2014"/>
    <s v="V2010 Q1 - 50% Bonus"/>
    <n v="367"/>
    <s v="05. Other Production"/>
    <s v="Function"/>
    <n v="993132.87"/>
    <n v="0"/>
    <n v="0"/>
    <n v="1207088.74"/>
    <n v="88095.88"/>
    <n v="665546.31999999995"/>
    <n v="-472862.22"/>
    <n v="1232150.23"/>
    <n v="1421044.62"/>
    <n v="630294.41"/>
    <n v="927586.25"/>
    <n v="0"/>
    <n v="1232150.23"/>
    <n v="0"/>
    <x v="1"/>
  </r>
  <r>
    <n v="-1"/>
    <n v="1"/>
    <s v="0001 -Florida Power &amp; Light Company"/>
    <n v="0"/>
    <n v="3"/>
    <x v="1"/>
    <n v="2010"/>
    <n v="194"/>
    <n v="2014"/>
    <s v="V2010 Q2"/>
    <n v="367"/>
    <s v="05. Other Production"/>
    <s v="Function"/>
    <n v="-109199"/>
    <n v="0"/>
    <n v="0"/>
    <n v="-107845.64"/>
    <n v="-20367.88"/>
    <n v="-92120.04"/>
    <n v="-24893.59"/>
    <n v="1125.06"/>
    <n v="-106492.28"/>
    <n v="-113239.77"/>
    <n v="-829.82"/>
    <n v="0"/>
    <n v="1125.06"/>
    <n v="0"/>
    <x v="1"/>
  </r>
  <r>
    <n v="-1"/>
    <n v="1"/>
    <s v="0001 -Florida Power &amp; Light Company"/>
    <n v="0"/>
    <n v="3"/>
    <x v="1"/>
    <n v="2010"/>
    <n v="216"/>
    <n v="2014"/>
    <s v="V2010 Q2 - 50% Bonus"/>
    <n v="367"/>
    <s v="05. Other Production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  <x v="1"/>
  </r>
  <r>
    <n v="-1"/>
    <n v="1"/>
    <s v="0001 -Florida Power &amp; Light Company"/>
    <n v="0"/>
    <n v="3"/>
    <x v="1"/>
    <n v="2010"/>
    <n v="195"/>
    <n v="2014"/>
    <s v="V2010 Q3"/>
    <n v="367"/>
    <s v="05. Other Production"/>
    <s v="Function"/>
    <n v="148582.18"/>
    <n v="0"/>
    <n v="0"/>
    <n v="152893.07999999999"/>
    <n v="23999.26"/>
    <n v="106586.07"/>
    <n v="-31882.65"/>
    <n v="3952.72"/>
    <n v="157203.97"/>
    <n v="128344.62"/>
    <n v="-2428.36"/>
    <n v="0"/>
    <n v="3952.72"/>
    <n v="0"/>
    <x v="1"/>
  </r>
  <r>
    <n v="-1"/>
    <n v="1"/>
    <s v="0001 -Florida Power &amp; Light Company"/>
    <n v="0"/>
    <n v="3"/>
    <x v="1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7"/>
    <n v="2014"/>
    <s v="V2010 Q3 - 50% Bonus"/>
    <n v="367"/>
    <s v="05. Other Production"/>
    <s v="Function"/>
    <n v="4517335.74"/>
    <n v="0"/>
    <n v="0"/>
    <n v="6772626.0499999998"/>
    <n v="401513.4"/>
    <n v="2199805.04"/>
    <n v="-4677366.2300000004"/>
    <n v="4137001.37"/>
    <n v="9027916.3599999994"/>
    <n v="1430100.16"/>
    <n v="797639.02"/>
    <n v="0"/>
    <n v="4137001.37"/>
    <n v="0"/>
    <x v="1"/>
  </r>
  <r>
    <n v="-1"/>
    <n v="1"/>
    <s v="0001 -Florida Power &amp; Light Company"/>
    <n v="0"/>
    <n v="3"/>
    <x v="1"/>
    <n v="2010"/>
    <n v="196"/>
    <n v="2014"/>
    <s v="V2010 Q4"/>
    <n v="367"/>
    <s v="05. Other Production"/>
    <s v="Function"/>
    <n v="14460.75"/>
    <n v="0"/>
    <n v="0"/>
    <n v="14618.87"/>
    <n v="2149.4499999999998"/>
    <n v="9158.9699999999993"/>
    <n v="-1628.29"/>
    <n v="60.16"/>
    <n v="14776.99"/>
    <n v="11230.29"/>
    <n v="-177.95"/>
    <n v="0"/>
    <n v="60.16"/>
    <n v="0"/>
    <x v="1"/>
  </r>
  <r>
    <n v="-1"/>
    <n v="1"/>
    <s v="0001 -Florida Power &amp; Light Company"/>
    <n v="0"/>
    <n v="3"/>
    <x v="1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1"/>
  </r>
  <r>
    <n v="-1"/>
    <n v="1"/>
    <s v="0001 -Florida Power &amp; Light Company"/>
    <n v="0"/>
    <n v="3"/>
    <x v="1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1"/>
  </r>
  <r>
    <n v="-1"/>
    <n v="1"/>
    <s v="0001 -Florida Power &amp; Light Company"/>
    <n v="0"/>
    <n v="3"/>
    <x v="1"/>
    <n v="2011"/>
    <n v="125"/>
    <n v="2014"/>
    <s v="V2011"/>
    <n v="367"/>
    <s v="05. Other Production"/>
    <s v="Function"/>
    <n v="23232681.539999999"/>
    <n v="0"/>
    <n v="0"/>
    <n v="17372360.57"/>
    <n v="2189324.75"/>
    <n v="7331193.7699999996"/>
    <n v="-1986268.66"/>
    <n v="371114.68"/>
    <n v="25200139.350000001"/>
    <n v="8705006.3200000003"/>
    <n v="-780830.93"/>
    <n v="0"/>
    <n v="371114.68"/>
    <n v="0"/>
    <x v="1"/>
  </r>
  <r>
    <n v="-1"/>
    <n v="1"/>
    <s v="0001 -Florida Power &amp; Light Company"/>
    <n v="0"/>
    <n v="3"/>
    <x v="1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1"/>
  </r>
  <r>
    <n v="-1"/>
    <n v="1"/>
    <s v="0001 -Florida Power &amp; Light Company"/>
    <n v="0"/>
    <n v="3"/>
    <x v="1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1"/>
  </r>
  <r>
    <n v="-1"/>
    <n v="1"/>
    <s v="0001 -Florida Power &amp; Light Company"/>
    <n v="0"/>
    <n v="3"/>
    <x v="1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1"/>
  </r>
  <r>
    <n v="-1"/>
    <n v="1"/>
    <s v="0001 -Florida Power &amp; Light Company"/>
    <n v="0"/>
    <n v="3"/>
    <x v="1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9"/>
    <n v="2014"/>
    <s v="V2012 Q2 - 50% Bonus"/>
    <n v="367"/>
    <s v="05. Other Production"/>
    <s v="Function"/>
    <n v="24001780.199999999"/>
    <n v="0"/>
    <n v="0"/>
    <n v="25947008.760000002"/>
    <n v="2071032.17"/>
    <n v="4626796.63"/>
    <n v="-4030976.52"/>
    <n v="2223407.39"/>
    <n v="27892237.329999998"/>
    <n v="6108735.7800000003"/>
    <n v="-1077956.72"/>
    <n v="0"/>
    <n v="2223407.39"/>
    <n v="0"/>
    <x v="1"/>
  </r>
  <r>
    <n v="-1"/>
    <n v="1"/>
    <s v="0001 -Florida Power &amp; Light Company"/>
    <n v="0"/>
    <n v="3"/>
    <x v="1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1"/>
  </r>
  <r>
    <n v="-1"/>
    <n v="1"/>
    <s v="0001 -Florida Power &amp; Light Company"/>
    <n v="0"/>
    <n v="3"/>
    <x v="1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1"/>
  </r>
  <r>
    <n v="-1"/>
    <n v="1"/>
    <s v="0001 -Florida Power &amp; Light Company"/>
    <n v="0"/>
    <n v="3"/>
    <x v="1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1"/>
  </r>
  <r>
    <n v="-1"/>
    <n v="1"/>
    <s v="0001 -Florida Power &amp; Light Company"/>
    <n v="0"/>
    <n v="3"/>
    <x v="1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3"/>
    <n v="231"/>
    <n v="2014"/>
    <s v="V2013 - 50% Bonus"/>
    <n v="367"/>
    <s v="05. Other Production"/>
    <s v="Function"/>
    <n v="553356655.37"/>
    <n v="0"/>
    <n v="0"/>
    <n v="538068334.16999996"/>
    <n v="40912254.18"/>
    <n v="21541432.100000001"/>
    <n v="-12288633.390000001"/>
    <n v="4656521.0999999996"/>
    <n v="565410828.13"/>
    <n v="61566543.530000001"/>
    <n v="-6510508.9000000004"/>
    <n v="0"/>
    <n v="4656521.0999999996"/>
    <n v="0"/>
    <x v="1"/>
  </r>
  <r>
    <n v="-1"/>
    <n v="1"/>
    <s v="0001 -Florida Power &amp; Light Company"/>
    <n v="0"/>
    <n v="3"/>
    <x v="1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4"/>
    <n v="363"/>
    <n v="2014"/>
    <s v="V2014 - 50% Bonus"/>
    <n v="367"/>
    <s v="05. Other Production"/>
    <s v="Function"/>
    <n v="700694149.78999996"/>
    <n v="700694149.79999995"/>
    <n v="0"/>
    <n v="700694149.79999995"/>
    <n v="729311627.14999998"/>
    <n v="0"/>
    <n v="700694149.79999995"/>
    <n v="0"/>
    <n v="0"/>
    <n v="28617477.359999999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1"/>
  </r>
  <r>
    <n v="-1"/>
    <n v="1"/>
    <s v="0001 -Florida Power &amp; Light Company"/>
    <n v="0"/>
    <n v="3"/>
    <x v="1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1"/>
  </r>
  <r>
    <n v="-1"/>
    <n v="1"/>
    <s v="0001 -Florida Power &amp; Light Company"/>
    <n v="0"/>
    <n v="3"/>
    <x v="1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1"/>
  </r>
  <r>
    <n v="-1"/>
    <n v="1"/>
    <s v="0001 -Florida Power &amp; Light Company"/>
    <n v="0"/>
    <n v="3"/>
    <x v="1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1"/>
  </r>
  <r>
    <n v="-1"/>
    <n v="1"/>
    <s v="0001 -Florida Power &amp; Light Company"/>
    <n v="0"/>
    <n v="3"/>
    <x v="1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1"/>
  </r>
  <r>
    <n v="-1"/>
    <n v="1"/>
    <s v="0001 -Florida Power &amp; Light Company"/>
    <n v="0"/>
    <n v="3"/>
    <x v="1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1"/>
  </r>
  <r>
    <n v="-1"/>
    <n v="1"/>
    <s v="0001 -Florida Power &amp; Light Company"/>
    <n v="0"/>
    <n v="3"/>
    <x v="1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1"/>
  </r>
  <r>
    <n v="-1"/>
    <n v="1"/>
    <s v="0001 -Florida Power &amp; Light Company"/>
    <n v="0"/>
    <n v="3"/>
    <x v="1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1"/>
  </r>
  <r>
    <n v="-1"/>
    <n v="1"/>
    <s v="0001 -Florida Power &amp; Light Company"/>
    <n v="0"/>
    <n v="3"/>
    <x v="1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1"/>
  </r>
  <r>
    <n v="-1"/>
    <n v="1"/>
    <s v="0001 -Florida Power &amp; Light Company"/>
    <n v="0"/>
    <n v="3"/>
    <x v="1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1"/>
  </r>
  <r>
    <n v="-1"/>
    <n v="1"/>
    <s v="0001 -Florida Power &amp; Light Company"/>
    <n v="0"/>
    <n v="3"/>
    <x v="1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1"/>
  </r>
  <r>
    <n v="-1"/>
    <n v="1"/>
    <s v="0001 -Florida Power &amp; Light Company"/>
    <n v="0"/>
    <n v="3"/>
    <x v="1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1"/>
  </r>
  <r>
    <n v="-1"/>
    <n v="1"/>
    <s v="0001 -Florida Power &amp; Light Company"/>
    <n v="0"/>
    <n v="3"/>
    <x v="1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1"/>
  </r>
  <r>
    <n v="-1"/>
    <n v="1"/>
    <s v="0001 -Florida Power &amp; Light Company"/>
    <n v="0"/>
    <n v="3"/>
    <x v="1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1"/>
  </r>
  <r>
    <n v="-1"/>
    <n v="1"/>
    <s v="0001 -Florida Power &amp; Light Company"/>
    <n v="0"/>
    <n v="3"/>
    <x v="1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1"/>
  </r>
  <r>
    <n v="-1"/>
    <n v="1"/>
    <s v="0001 -Florida Power &amp; Light Company"/>
    <n v="0"/>
    <n v="3"/>
    <x v="1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1"/>
  </r>
  <r>
    <n v="-1"/>
    <n v="1"/>
    <s v="0001 -Florida Power &amp; Light Company"/>
    <n v="0"/>
    <n v="3"/>
    <x v="1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1"/>
  </r>
  <r>
    <n v="-1"/>
    <n v="1"/>
    <s v="0001 -Florida Power &amp; Light Company"/>
    <n v="0"/>
    <n v="3"/>
    <x v="1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1"/>
  </r>
  <r>
    <n v="-1"/>
    <n v="1"/>
    <s v="0001 -Florida Power &amp; Light Company"/>
    <n v="0"/>
    <n v="3"/>
    <x v="1"/>
    <n v="1987"/>
    <n v="22"/>
    <n v="2014"/>
    <s v="V1987"/>
    <n v="367"/>
    <s v="06. Transmission"/>
    <s v="Function"/>
    <n v="33840625.479999997"/>
    <n v="0"/>
    <n v="0"/>
    <n v="3445710.27"/>
    <n v="872038.64"/>
    <n v="31248152.16"/>
    <n v="-960982.51"/>
    <n v="173541.88"/>
    <n v="34563241.210000001"/>
    <n v="31453177.550000001"/>
    <n v="117939.39"/>
    <n v="0"/>
    <n v="173541.88"/>
    <n v="0"/>
    <x v="1"/>
  </r>
  <r>
    <n v="-1"/>
    <n v="1"/>
    <s v="0001 -Florida Power &amp; Light Company"/>
    <n v="0"/>
    <n v="3"/>
    <x v="1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1"/>
  </r>
  <r>
    <n v="-1"/>
    <n v="1"/>
    <s v="0001 -Florida Power &amp; Light Company"/>
    <n v="0"/>
    <n v="3"/>
    <x v="1"/>
    <n v="1988"/>
    <n v="24"/>
    <n v="2014"/>
    <s v="V1988"/>
    <n v="367"/>
    <s v="06. Transmission"/>
    <s v="Function"/>
    <n v="59199267.18"/>
    <n v="0"/>
    <n v="0"/>
    <n v="12454456.24"/>
    <n v="1584604.21"/>
    <n v="49398079.43"/>
    <n v="-1001995.28"/>
    <n v="105999.49"/>
    <n v="59622307.890000001"/>
    <n v="50607600.950000003"/>
    <n v="58041.47"/>
    <n v="0"/>
    <n v="105999.49"/>
    <n v="0"/>
    <x v="1"/>
  </r>
  <r>
    <n v="-1"/>
    <n v="1"/>
    <s v="0001 -Florida Power &amp; Light Company"/>
    <n v="0"/>
    <n v="3"/>
    <x v="1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1"/>
  </r>
  <r>
    <n v="-1"/>
    <n v="1"/>
    <s v="0001 -Florida Power &amp; Light Company"/>
    <n v="0"/>
    <n v="3"/>
    <x v="1"/>
    <n v="1989"/>
    <n v="26"/>
    <n v="2014"/>
    <s v="V1989"/>
    <n v="367"/>
    <s v="06. Transmission"/>
    <s v="Function"/>
    <n v="38906931.890000001"/>
    <n v="0"/>
    <n v="0"/>
    <n v="8290090.1299999999"/>
    <n v="894354.17"/>
    <n v="32235864.940000001"/>
    <n v="-538611.49"/>
    <n v="69251.820000000007"/>
    <n v="39201592.829999998"/>
    <n v="32870540.100000001"/>
    <n v="34269.89"/>
    <n v="0"/>
    <n v="69251.820000000007"/>
    <n v="0"/>
    <x v="1"/>
  </r>
  <r>
    <n v="-1"/>
    <n v="1"/>
    <s v="0001 -Florida Power &amp; Light Company"/>
    <n v="0"/>
    <n v="3"/>
    <x v="1"/>
    <n v="1990"/>
    <n v="28"/>
    <n v="2014"/>
    <s v="V1990"/>
    <n v="367"/>
    <s v="06. Transmission"/>
    <s v="Function"/>
    <n v="53548789.399999999"/>
    <n v="0"/>
    <n v="0"/>
    <n v="12697637.789999999"/>
    <n v="1307155.24"/>
    <n v="43074187.439999998"/>
    <n v="-835843.95"/>
    <n v="142008.01"/>
    <n v="54210617.719999999"/>
    <n v="43819356.170000002"/>
    <n v="42166.2"/>
    <n v="0"/>
    <n v="142008.01"/>
    <n v="0"/>
    <x v="1"/>
  </r>
  <r>
    <n v="-1"/>
    <n v="1"/>
    <s v="0001 -Florida Power &amp; Light Company"/>
    <n v="0"/>
    <n v="3"/>
    <x v="1"/>
    <n v="1991"/>
    <n v="29"/>
    <n v="2014"/>
    <s v="V1991"/>
    <n v="367"/>
    <s v="06. Transmission"/>
    <s v="Function"/>
    <n v="55053698.399999999"/>
    <n v="0"/>
    <n v="0"/>
    <n v="14443373.289999999"/>
    <n v="1337681.73"/>
    <n v="42466178.520000003"/>
    <n v="-487293.03"/>
    <n v="40768.910000000003"/>
    <n v="55258505.100000001"/>
    <n v="43635176.920000002"/>
    <n v="4645.54"/>
    <n v="0"/>
    <n v="40768.910000000003"/>
    <n v="0"/>
    <x v="1"/>
  </r>
  <r>
    <n v="-1"/>
    <n v="1"/>
    <s v="0001 -Florida Power &amp; Light Company"/>
    <n v="0"/>
    <n v="3"/>
    <x v="1"/>
    <n v="1992"/>
    <n v="30"/>
    <n v="2014"/>
    <s v="V1992"/>
    <n v="367"/>
    <s v="06. Transmission"/>
    <s v="Function"/>
    <n v="56197513.280000001"/>
    <n v="0"/>
    <n v="0"/>
    <n v="13105978.710000001"/>
    <n v="1481935.17"/>
    <n v="43791947.369999997"/>
    <n v="-680701.54"/>
    <n v="125817.94"/>
    <n v="56744409.210000001"/>
    <n v="44842591.109999999"/>
    <n v="10213.44"/>
    <n v="0"/>
    <n v="125817.94"/>
    <n v="0"/>
    <x v="1"/>
  </r>
  <r>
    <n v="-1"/>
    <n v="1"/>
    <s v="0001 -Florida Power &amp; Light Company"/>
    <n v="0"/>
    <n v="3"/>
    <x v="1"/>
    <n v="1993"/>
    <n v="31"/>
    <n v="2014"/>
    <s v="V1993"/>
    <n v="367"/>
    <s v="06. Transmission"/>
    <s v="Function"/>
    <n v="111298768.94"/>
    <n v="0"/>
    <n v="0"/>
    <n v="38138834.039999999"/>
    <n v="2918371.97"/>
    <n v="77729708.200000003"/>
    <n v="-1172911.45"/>
    <n v="88544.34"/>
    <n v="111678267.79000001"/>
    <n v="80364389.040000007"/>
    <n v="-7263.38"/>
    <n v="0"/>
    <n v="88544.34"/>
    <n v="0"/>
    <x v="1"/>
  </r>
  <r>
    <n v="-1"/>
    <n v="1"/>
    <s v="0001 -Florida Power &amp; Light Company"/>
    <n v="0"/>
    <n v="3"/>
    <x v="1"/>
    <n v="1994"/>
    <n v="32"/>
    <n v="2014"/>
    <s v="V1994"/>
    <n v="367"/>
    <s v="06. Transmission"/>
    <s v="Function"/>
    <n v="102963231.06"/>
    <n v="0"/>
    <n v="0"/>
    <n v="35394880.210000001"/>
    <n v="2910032.32"/>
    <n v="70039393.379999995"/>
    <n v="-1038517.41"/>
    <n v="231895.04000000001"/>
    <n v="103905466.34999999"/>
    <n v="72279590.810000002"/>
    <n v="-40505.35"/>
    <n v="0"/>
    <n v="231895.04000000001"/>
    <n v="0"/>
    <x v="1"/>
  </r>
  <r>
    <n v="-1"/>
    <n v="1"/>
    <s v="0001 -Florida Power &amp; Light Company"/>
    <n v="0"/>
    <n v="3"/>
    <x v="1"/>
    <n v="1995"/>
    <n v="33"/>
    <n v="2014"/>
    <s v="V1995"/>
    <n v="367"/>
    <s v="06. Transmission"/>
    <s v="Function"/>
    <n v="46282422.82"/>
    <n v="0"/>
    <n v="0"/>
    <n v="16036736.529999999"/>
    <n v="1217431.18"/>
    <n v="31238791.620000001"/>
    <n v="-559402.34"/>
    <n v="87963.31"/>
    <n v="46657423.170000002"/>
    <n v="32196548.649999999"/>
    <n v="-27362.89"/>
    <n v="0"/>
    <n v="87963.31"/>
    <n v="0"/>
    <x v="1"/>
  </r>
  <r>
    <n v="-1"/>
    <n v="1"/>
    <s v="0001 -Florida Power &amp; Light Company"/>
    <n v="0"/>
    <n v="3"/>
    <x v="1"/>
    <n v="1996"/>
    <n v="34"/>
    <n v="2014"/>
    <s v="V1996"/>
    <n v="367"/>
    <s v="06. Transmission"/>
    <s v="Function"/>
    <n v="84920834.060000002"/>
    <n v="0"/>
    <n v="0"/>
    <n v="35743803.659999996"/>
    <n v="2335515.4300000002"/>
    <n v="51577982.909999996"/>
    <n v="-394372.54"/>
    <n v="95689.42"/>
    <n v="85286215.640000001"/>
    <n v="53677908.689999998"/>
    <n v="-34102.5"/>
    <n v="0"/>
    <n v="95689.42"/>
    <n v="0"/>
    <x v="1"/>
  </r>
  <r>
    <n v="-1"/>
    <n v="1"/>
    <s v="0001 -Florida Power &amp; Light Company"/>
    <n v="0"/>
    <n v="3"/>
    <x v="1"/>
    <n v="1997"/>
    <n v="35"/>
    <n v="2014"/>
    <s v="V1997"/>
    <n v="367"/>
    <s v="06. Transmission"/>
    <s v="Function"/>
    <n v="40078953.689999998"/>
    <n v="0"/>
    <n v="0"/>
    <n v="8259714.7199999997"/>
    <n v="1684119.79"/>
    <n v="32777277.48"/>
    <n v="-498555.27"/>
    <n v="84089.57"/>
    <n v="40437425.219999999"/>
    <n v="34149872.57"/>
    <n v="37142.74"/>
    <n v="0"/>
    <n v="84089.57"/>
    <n v="0"/>
    <x v="1"/>
  </r>
  <r>
    <n v="-1"/>
    <n v="1"/>
    <s v="0001 -Florida Power &amp; Light Company"/>
    <n v="0"/>
    <n v="3"/>
    <x v="1"/>
    <n v="1998"/>
    <n v="59"/>
    <n v="2014"/>
    <s v="V1998"/>
    <n v="367"/>
    <s v="06. Transmission"/>
    <s v="Function"/>
    <n v="28528576.550000001"/>
    <n v="0"/>
    <n v="0"/>
    <n v="12532506.560000001"/>
    <n v="774586.72"/>
    <n v="16795436.809999999"/>
    <n v="-665164.79"/>
    <n v="115399.94"/>
    <n v="29048054.559999999"/>
    <n v="17251669.16"/>
    <n v="-85723.71"/>
    <n v="0"/>
    <n v="115399.94"/>
    <n v="0"/>
    <x v="1"/>
  </r>
  <r>
    <n v="-1"/>
    <n v="1"/>
    <s v="0001 -Florida Power &amp; Light Company"/>
    <n v="0"/>
    <n v="3"/>
    <x v="1"/>
    <n v="1999"/>
    <n v="60"/>
    <n v="2014"/>
    <s v="V1999"/>
    <n v="367"/>
    <s v="06. Transmission"/>
    <s v="Function"/>
    <n v="54707606.460000001"/>
    <n v="0"/>
    <n v="0"/>
    <n v="14946032.560000001"/>
    <n v="2410062.38"/>
    <n v="41173841.700000003"/>
    <n v="-1342610.17"/>
    <n v="254564.01"/>
    <n v="55805398.009999998"/>
    <n v="42730997.299999997"/>
    <n v="9679.24"/>
    <n v="0"/>
    <n v="254564.01"/>
    <n v="0"/>
    <x v="1"/>
  </r>
  <r>
    <n v="-1"/>
    <n v="1"/>
    <s v="0001 -Florida Power &amp; Light Company"/>
    <n v="0"/>
    <n v="3"/>
    <x v="1"/>
    <n v="2000"/>
    <n v="61"/>
    <n v="2014"/>
    <s v="V2000"/>
    <n v="367"/>
    <s v="06. Transmission"/>
    <s v="Function"/>
    <n v="76529241.700000003"/>
    <n v="0"/>
    <n v="0"/>
    <n v="24330710.469999999"/>
    <n v="3321198.99"/>
    <n v="53604767.409999996"/>
    <n v="-863569.72"/>
    <n v="116761.14"/>
    <n v="77013997.680000007"/>
    <n v="56570653.899999999"/>
    <n v="-12682.35"/>
    <n v="0"/>
    <n v="116761.14"/>
    <n v="0"/>
    <x v="1"/>
  </r>
  <r>
    <n v="-1"/>
    <n v="1"/>
    <s v="0001 -Florida Power &amp; Light Company"/>
    <n v="0"/>
    <n v="3"/>
    <x v="1"/>
    <n v="2001"/>
    <n v="62"/>
    <n v="2014"/>
    <s v="V2001"/>
    <n v="367"/>
    <s v="06. Transmission"/>
    <s v="Function"/>
    <n v="65479741"/>
    <n v="0"/>
    <n v="0"/>
    <n v="23109517.68"/>
    <n v="2861580.9"/>
    <n v="43582759.939999998"/>
    <n v="-463279.04"/>
    <n v="136129.01"/>
    <n v="65842033.859999999"/>
    <n v="46195003.509999998"/>
    <n v="23173.48"/>
    <n v="0"/>
    <n v="136129.01"/>
    <n v="0"/>
    <x v="1"/>
  </r>
  <r>
    <n v="-1"/>
    <n v="1"/>
    <s v="0001 -Florida Power &amp; Light Company"/>
    <n v="0"/>
    <n v="3"/>
    <x v="1"/>
    <n v="2001"/>
    <n v="69"/>
    <n v="2014"/>
    <s v="V2001 Bonus"/>
    <n v="367"/>
    <s v="06. Transmission"/>
    <s v="Function"/>
    <n v="1012014.78"/>
    <n v="0"/>
    <n v="0"/>
    <n v="1015572.03"/>
    <n v="45304.67"/>
    <n v="901676.85"/>
    <n v="-7368.33"/>
    <n v="3819.67"/>
    <n v="1019129.28"/>
    <n v="940528.26"/>
    <n v="3158.43"/>
    <n v="0"/>
    <n v="3819.67"/>
    <n v="0"/>
    <x v="1"/>
  </r>
  <r>
    <n v="-1"/>
    <n v="1"/>
    <s v="0001 -Florida Power &amp; Light Company"/>
    <n v="0"/>
    <n v="3"/>
    <x v="1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1"/>
  </r>
  <r>
    <n v="-1"/>
    <n v="1"/>
    <s v="0001 -Florida Power &amp; Light Company"/>
    <n v="0"/>
    <n v="3"/>
    <x v="1"/>
    <n v="2002"/>
    <n v="80"/>
    <n v="2014"/>
    <s v="V2002 Bonus Q1"/>
    <n v="367"/>
    <s v="06. Transmission"/>
    <s v="Function"/>
    <n v="8274149.21"/>
    <n v="0"/>
    <n v="0"/>
    <n v="8339468.6600000001"/>
    <n v="371856.91"/>
    <n v="5359415.8499999996"/>
    <n v="-131609.34"/>
    <n v="33805.24"/>
    <n v="8404788.1199999992"/>
    <n v="5645056.6699999999"/>
    <n v="-10617.58"/>
    <n v="0"/>
    <n v="33805.24"/>
    <n v="0"/>
    <x v="1"/>
  </r>
  <r>
    <n v="-1"/>
    <n v="1"/>
    <s v="0001 -Florida Power &amp; Light Company"/>
    <n v="0"/>
    <n v="3"/>
    <x v="1"/>
    <n v="2002"/>
    <n v="81"/>
    <n v="2014"/>
    <s v="V2002 Bonus Q2"/>
    <n v="367"/>
    <s v="06. Transmission"/>
    <s v="Function"/>
    <n v="7810921.4199999999"/>
    <n v="0"/>
    <n v="0"/>
    <n v="7872584"/>
    <n v="351353.42"/>
    <n v="4968851.58"/>
    <n v="-124241.24"/>
    <n v="32366.21"/>
    <n v="7934246.5700000003"/>
    <n v="5240220.17"/>
    <n v="-10974.1"/>
    <n v="0"/>
    <n v="32366.21"/>
    <n v="0"/>
    <x v="1"/>
  </r>
  <r>
    <n v="-1"/>
    <n v="1"/>
    <s v="0001 -Florida Power &amp; Light Company"/>
    <n v="0"/>
    <n v="3"/>
    <x v="1"/>
    <n v="2002"/>
    <n v="82"/>
    <n v="2014"/>
    <s v="V2002 Bonus Q3"/>
    <n v="367"/>
    <s v="06. Transmission"/>
    <s v="Function"/>
    <n v="5753662.71"/>
    <n v="0"/>
    <n v="0"/>
    <n v="5799084.46"/>
    <n v="258697.16"/>
    <n v="3595987.8"/>
    <n v="-91518.31"/>
    <n v="23841.53"/>
    <n v="5844506.21"/>
    <n v="3796764.81"/>
    <n v="-9081.83"/>
    <n v="0"/>
    <n v="23841.53"/>
    <n v="0"/>
    <x v="1"/>
  </r>
  <r>
    <n v="-1"/>
    <n v="1"/>
    <s v="0001 -Florida Power &amp; Light Company"/>
    <n v="0"/>
    <n v="3"/>
    <x v="1"/>
    <n v="2002"/>
    <n v="83"/>
    <n v="2014"/>
    <s v="V2002 Bonus Q4"/>
    <n v="367"/>
    <s v="06. Transmission"/>
    <s v="Function"/>
    <n v="7679113.0499999998"/>
    <n v="0"/>
    <n v="0"/>
    <n v="7739735.0599999996"/>
    <n v="345037.39"/>
    <n v="4713974.6900000004"/>
    <n v="-122144.66"/>
    <n v="31820.03"/>
    <n v="7800357.0700000003"/>
    <n v="4983038.3899999997"/>
    <n v="-13450.3"/>
    <n v="0"/>
    <n v="31820.03"/>
    <n v="0"/>
    <x v="1"/>
  </r>
  <r>
    <n v="-1"/>
    <n v="1"/>
    <s v="0001 -Florida Power &amp; Light Company"/>
    <n v="0"/>
    <n v="3"/>
    <x v="1"/>
    <n v="2002"/>
    <n v="76"/>
    <n v="2014"/>
    <s v="V2002 Q1"/>
    <n v="367"/>
    <s v="06. Transmission"/>
    <s v="Function"/>
    <n v="22237447.199999999"/>
    <n v="0"/>
    <n v="0"/>
    <n v="22412998.57"/>
    <n v="999395.61"/>
    <n v="14404040.01"/>
    <n v="-353710.83"/>
    <n v="83048.92"/>
    <n v="22588549.93"/>
    <n v="15171720.109999999"/>
    <n v="-36338.31"/>
    <n v="0"/>
    <n v="83048.92"/>
    <n v="0"/>
    <x v="1"/>
  </r>
  <r>
    <n v="-1"/>
    <n v="1"/>
    <s v="0001 -Florida Power &amp; Light Company"/>
    <n v="0"/>
    <n v="3"/>
    <x v="1"/>
    <n v="2002"/>
    <n v="77"/>
    <n v="2014"/>
    <s v="V2002 Q2"/>
    <n v="367"/>
    <s v="06. Transmission"/>
    <s v="Function"/>
    <n v="12508580.130000001"/>
    <n v="0"/>
    <n v="0"/>
    <n v="12577498.859999999"/>
    <n v="561333.77"/>
    <n v="7919945.8200000003"/>
    <n v="-198028.45"/>
    <n v="32937.120000000003"/>
    <n v="12646417.59"/>
    <n v="8391881.6600000001"/>
    <n v="-15502.41"/>
    <n v="0"/>
    <n v="32937.120000000003"/>
    <n v="0"/>
    <x v="1"/>
  </r>
  <r>
    <n v="-1"/>
    <n v="1"/>
    <s v="0001 -Florida Power &amp; Light Company"/>
    <n v="0"/>
    <n v="3"/>
    <x v="1"/>
    <n v="2002"/>
    <n v="78"/>
    <n v="2014"/>
    <s v="V2002 Q3"/>
    <n v="367"/>
    <s v="06. Transmission"/>
    <s v="Function"/>
    <n v="4672515.43"/>
    <n v="0"/>
    <n v="0"/>
    <n v="4706782.45"/>
    <n v="195166.01"/>
    <n v="3044739.45"/>
    <n v="-69043.11"/>
    <n v="16303.64"/>
    <n v="4741049.46"/>
    <n v="3196209.2"/>
    <n v="-8534.1299999999992"/>
    <n v="0"/>
    <n v="16303.64"/>
    <n v="0"/>
    <x v="1"/>
  </r>
  <r>
    <n v="-1"/>
    <n v="1"/>
    <s v="0001 -Florida Power &amp; Light Company"/>
    <n v="0"/>
    <n v="3"/>
    <x v="1"/>
    <n v="2002"/>
    <n v="79"/>
    <n v="2014"/>
    <s v="V2002 Q4"/>
    <n v="367"/>
    <s v="06. Transmission"/>
    <s v="Function"/>
    <n v="8908992.8499999996"/>
    <n v="0"/>
    <n v="0"/>
    <n v="8978111.8200000003"/>
    <n v="393398.82"/>
    <n v="5528269.75"/>
    <n v="-139264.82"/>
    <n v="32911.81"/>
    <n v="9047230.8000000007"/>
    <n v="5835045.9000000004"/>
    <n v="-18703.47"/>
    <n v="0"/>
    <n v="32911.81"/>
    <n v="0"/>
    <x v="1"/>
  </r>
  <r>
    <n v="-1"/>
    <n v="1"/>
    <s v="0001 -Florida Power &amp; Light Company"/>
    <n v="0"/>
    <n v="3"/>
    <x v="1"/>
    <n v="2003"/>
    <n v="64"/>
    <n v="2014"/>
    <s v="V2003"/>
    <n v="367"/>
    <s v="06. Transmission"/>
    <s v="Function"/>
    <n v="3308194.19"/>
    <n v="0"/>
    <n v="0"/>
    <n v="2348389.59"/>
    <n v="96360.45"/>
    <n v="1384834.33"/>
    <n v="-40042.03"/>
    <n v="14520.75"/>
    <n v="3319207.03"/>
    <n v="1474602.81"/>
    <n v="10099.879999999999"/>
    <n v="0"/>
    <n v="14520.75"/>
    <n v="0"/>
    <x v="1"/>
  </r>
  <r>
    <n v="-1"/>
    <n v="1"/>
    <s v="0001 -Florida Power &amp; Light Company"/>
    <n v="0"/>
    <n v="3"/>
    <x v="1"/>
    <n v="2003"/>
    <n v="70"/>
    <n v="2014"/>
    <s v="V2003 Bonus-30%"/>
    <n v="367"/>
    <s v="06. Transmission"/>
    <s v="Function"/>
    <n v="44755927.43"/>
    <n v="0"/>
    <n v="0"/>
    <n v="45298340.189999998"/>
    <n v="2019821.26"/>
    <n v="33644828.810000002"/>
    <n v="-1091698.3700000001"/>
    <n v="455470.59"/>
    <n v="45840752.939999998"/>
    <n v="34844377.560000002"/>
    <n v="190917.59"/>
    <n v="0"/>
    <n v="455470.59"/>
    <n v="0"/>
    <x v="1"/>
  </r>
  <r>
    <n v="-1"/>
    <n v="1"/>
    <s v="0001 -Florida Power &amp; Light Company"/>
    <n v="0"/>
    <n v="3"/>
    <x v="1"/>
    <n v="2003"/>
    <n v="84"/>
    <n v="2014"/>
    <s v="V2003 Bonus-50%"/>
    <n v="367"/>
    <s v="06. Transmission"/>
    <s v="Function"/>
    <n v="4446603.6500000004"/>
    <n v="0"/>
    <n v="0"/>
    <n v="4500518.1500000004"/>
    <n v="0"/>
    <n v="4554432.6500000004"/>
    <n v="-108512.14"/>
    <n v="82203.48"/>
    <n v="4554432.6500000004"/>
    <n v="4446603.6500000004"/>
    <n v="82203.48"/>
    <n v="0"/>
    <n v="82203.48"/>
    <n v="0"/>
    <x v="1"/>
  </r>
  <r>
    <n v="-1"/>
    <n v="1"/>
    <s v="0001 -Florida Power &amp; Light Company"/>
    <n v="0"/>
    <n v="3"/>
    <x v="1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1"/>
  </r>
  <r>
    <n v="-1"/>
    <n v="1"/>
    <s v="0001 -Florida Power &amp; Light Company"/>
    <n v="0"/>
    <n v="3"/>
    <x v="1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1"/>
  </r>
  <r>
    <n v="-1"/>
    <n v="1"/>
    <s v="0001 -Florida Power &amp; Light Company"/>
    <n v="0"/>
    <n v="3"/>
    <x v="1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1"/>
  </r>
  <r>
    <n v="-1"/>
    <n v="1"/>
    <s v="0001 -Florida Power &amp; Light Company"/>
    <n v="0"/>
    <n v="3"/>
    <x v="1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1"/>
  </r>
  <r>
    <n v="-1"/>
    <n v="1"/>
    <s v="0001 -Florida Power &amp; Light Company"/>
    <n v="0"/>
    <n v="3"/>
    <x v="1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1"/>
  </r>
  <r>
    <n v="-1"/>
    <n v="1"/>
    <s v="0001 -Florida Power &amp; Light Company"/>
    <n v="0"/>
    <n v="3"/>
    <x v="1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1"/>
  </r>
  <r>
    <n v="-1"/>
    <n v="1"/>
    <s v="0001 -Florida Power &amp; Light Company"/>
    <n v="0"/>
    <n v="3"/>
    <x v="1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1"/>
  </r>
  <r>
    <n v="-1"/>
    <n v="1"/>
    <s v="0001 -Florida Power &amp; Light Company"/>
    <n v="0"/>
    <n v="3"/>
    <x v="1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1"/>
  </r>
  <r>
    <n v="-1"/>
    <n v="1"/>
    <s v="0001 -Florida Power &amp; Light Company"/>
    <n v="0"/>
    <n v="3"/>
    <x v="1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1"/>
  </r>
  <r>
    <n v="-1"/>
    <n v="1"/>
    <s v="0001 -Florida Power &amp; Light Company"/>
    <n v="0"/>
    <n v="3"/>
    <x v="1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1"/>
  </r>
  <r>
    <n v="-1"/>
    <n v="1"/>
    <s v="0001 -Florida Power &amp; Light Company"/>
    <n v="0"/>
    <n v="3"/>
    <x v="1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1"/>
  </r>
  <r>
    <n v="-1"/>
    <n v="1"/>
    <s v="0001 -Florida Power &amp; Light Company"/>
    <n v="0"/>
    <n v="3"/>
    <x v="1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1"/>
  </r>
  <r>
    <n v="-1"/>
    <n v="1"/>
    <s v="0001 -Florida Power &amp; Light Company"/>
    <n v="0"/>
    <n v="3"/>
    <x v="1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1"/>
  </r>
  <r>
    <n v="-1"/>
    <n v="1"/>
    <s v="0001 -Florida Power &amp; Light Company"/>
    <n v="0"/>
    <n v="3"/>
    <x v="1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"/>
  </r>
  <r>
    <n v="-1"/>
    <n v="1"/>
    <s v="0001 -Florida Power &amp; Light Company"/>
    <n v="0"/>
    <n v="3"/>
    <x v="1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1"/>
  </r>
  <r>
    <n v="-1"/>
    <n v="1"/>
    <s v="0001 -Florida Power &amp; Light Company"/>
    <n v="0"/>
    <n v="3"/>
    <x v="1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1"/>
  </r>
  <r>
    <n v="-1"/>
    <n v="1"/>
    <s v="0001 -Florida Power &amp; Light Company"/>
    <n v="0"/>
    <n v="3"/>
    <x v="1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1"/>
  </r>
  <r>
    <n v="-1"/>
    <n v="1"/>
    <s v="0001 -Florida Power &amp; Light Company"/>
    <n v="0"/>
    <n v="3"/>
    <x v="1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1"/>
  </r>
  <r>
    <n v="-1"/>
    <n v="1"/>
    <s v="0001 -Florida Power &amp; Light Company"/>
    <n v="0"/>
    <n v="3"/>
    <x v="1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1"/>
  </r>
  <r>
    <n v="-1"/>
    <n v="1"/>
    <s v="0001 -Florida Power &amp; Light Company"/>
    <n v="0"/>
    <n v="3"/>
    <x v="1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1"/>
  </r>
  <r>
    <n v="-1"/>
    <n v="1"/>
    <s v="0001 -Florida Power &amp; Light Company"/>
    <n v="0"/>
    <n v="3"/>
    <x v="1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1"/>
  </r>
  <r>
    <n v="-1"/>
    <n v="1"/>
    <s v="0001 -Florida Power &amp; Light Company"/>
    <n v="0"/>
    <n v="3"/>
    <x v="1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1"/>
  </r>
  <r>
    <n v="-1"/>
    <n v="1"/>
    <s v="0001 -Florida Power &amp; Light Company"/>
    <n v="0"/>
    <n v="3"/>
    <x v="1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1"/>
  </r>
  <r>
    <n v="-1"/>
    <n v="1"/>
    <s v="0001 -Florida Power &amp; Light Company"/>
    <n v="0"/>
    <n v="3"/>
    <x v="1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1"/>
  </r>
  <r>
    <n v="-1"/>
    <n v="1"/>
    <s v="0001 -Florida Power &amp; Light Company"/>
    <n v="0"/>
    <n v="3"/>
    <x v="1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1"/>
  </r>
  <r>
    <n v="-1"/>
    <n v="1"/>
    <s v="0001 -Florida Power &amp; Light Company"/>
    <n v="0"/>
    <n v="3"/>
    <x v="1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1"/>
  </r>
  <r>
    <n v="-1"/>
    <n v="1"/>
    <s v="0001 -Florida Power &amp; Light Company"/>
    <n v="0"/>
    <n v="3"/>
    <x v="1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1"/>
  </r>
  <r>
    <n v="-1"/>
    <n v="1"/>
    <s v="0001 -Florida Power &amp; Light Company"/>
    <n v="0"/>
    <n v="3"/>
    <x v="1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1"/>
  </r>
  <r>
    <n v="-1"/>
    <n v="1"/>
    <s v="0001 -Florida Power &amp; Light Company"/>
    <n v="0"/>
    <n v="3"/>
    <x v="1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1"/>
  </r>
  <r>
    <n v="-1"/>
    <n v="1"/>
    <s v="0001 -Florida Power &amp; Light Company"/>
    <n v="0"/>
    <n v="3"/>
    <x v="1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1"/>
  </r>
  <r>
    <n v="-1"/>
    <n v="1"/>
    <s v="0001 -Florida Power &amp; Light Company"/>
    <n v="0"/>
    <n v="3"/>
    <x v="1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1"/>
  </r>
  <r>
    <n v="-1"/>
    <n v="1"/>
    <s v="0001 -Florida Power &amp; Light Company"/>
    <n v="0"/>
    <n v="3"/>
    <x v="1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1"/>
  </r>
  <r>
    <n v="-1"/>
    <n v="1"/>
    <s v="0001 -Florida Power &amp; Light Company"/>
    <n v="0"/>
    <n v="3"/>
    <x v="1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1"/>
  </r>
  <r>
    <n v="-1"/>
    <n v="1"/>
    <s v="0001 -Florida Power &amp; Light Company"/>
    <n v="0"/>
    <n v="3"/>
    <x v="1"/>
    <n v="2009"/>
    <n v="191"/>
    <n v="2014"/>
    <s v="V2009 Q3 - 50% Bonus"/>
    <n v="367"/>
    <s v="06. Transmission"/>
    <s v="Function"/>
    <n v="24470181.98"/>
    <n v="0"/>
    <n v="0"/>
    <n v="24487712.640000001"/>
    <n v="1543803.33"/>
    <n v="9014207.0600000005"/>
    <n v="-36500.410000000003"/>
    <n v="17840.64"/>
    <n v="24505243.300000001"/>
    <n v="10543982.880000001"/>
    <n v="-3193.17"/>
    <n v="0"/>
    <n v="17840.64"/>
    <n v="0"/>
    <x v="1"/>
  </r>
  <r>
    <n v="-1"/>
    <n v="1"/>
    <s v="0001 -Florida Power &amp; Light Company"/>
    <n v="0"/>
    <n v="3"/>
    <x v="1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1"/>
  </r>
  <r>
    <n v="-1"/>
    <n v="1"/>
    <s v="0001 -Florida Power &amp; Light Company"/>
    <n v="0"/>
    <n v="3"/>
    <x v="1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1"/>
  </r>
  <r>
    <n v="-1"/>
    <n v="1"/>
    <s v="0001 -Florida Power &amp; Light Company"/>
    <n v="0"/>
    <n v="3"/>
    <x v="1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1"/>
  </r>
  <r>
    <n v="-1"/>
    <n v="1"/>
    <s v="0001 -Florida Power &amp; Light Company"/>
    <n v="0"/>
    <n v="3"/>
    <x v="1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1"/>
  </r>
  <r>
    <n v="-1"/>
    <n v="1"/>
    <s v="0001 -Florida Power &amp; Light Company"/>
    <n v="0"/>
    <n v="3"/>
    <x v="1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1"/>
  </r>
  <r>
    <n v="-1"/>
    <n v="1"/>
    <s v="0001 -Florida Power &amp; Light Company"/>
    <n v="0"/>
    <n v="3"/>
    <x v="1"/>
    <n v="2010"/>
    <n v="216"/>
    <n v="2014"/>
    <s v="V2010 Q2 - 50% Bonus"/>
    <n v="367"/>
    <s v="06. Transmission"/>
    <s v="Function"/>
    <n v="8087677.9500000002"/>
    <n v="0"/>
    <n v="0"/>
    <n v="8094095.6100000003"/>
    <n v="553150.49"/>
    <n v="2564379.48"/>
    <n v="-13047.7"/>
    <n v="6998.76"/>
    <n v="8100513.2699999996"/>
    <n v="3113028.11"/>
    <n v="-1334.7"/>
    <n v="0"/>
    <n v="6998.76"/>
    <n v="0"/>
    <x v="1"/>
  </r>
  <r>
    <n v="-1"/>
    <n v="1"/>
    <s v="0001 -Florida Power &amp; Light Company"/>
    <n v="0"/>
    <n v="3"/>
    <x v="1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1"/>
  </r>
  <r>
    <n v="-1"/>
    <n v="1"/>
    <s v="0001 -Florida Power &amp; Light Company"/>
    <n v="0"/>
    <n v="3"/>
    <x v="1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1"/>
  </r>
  <r>
    <n v="-1"/>
    <n v="1"/>
    <s v="0001 -Florida Power &amp; Light Company"/>
    <n v="0"/>
    <n v="3"/>
    <x v="1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1"/>
  </r>
  <r>
    <n v="-1"/>
    <n v="1"/>
    <s v="0001 -Florida Power &amp; Light Company"/>
    <n v="0"/>
    <n v="3"/>
    <x v="1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1"/>
  </r>
  <r>
    <n v="-1"/>
    <n v="1"/>
    <s v="0001 -Florida Power &amp; Light Company"/>
    <n v="0"/>
    <n v="3"/>
    <x v="1"/>
    <n v="2010"/>
    <n v="218"/>
    <n v="2014"/>
    <s v="V2010 Q4 - 50% Bonus"/>
    <n v="367"/>
    <s v="06. Transmission"/>
    <s v="Function"/>
    <n v="9559760.7400000002"/>
    <n v="0"/>
    <n v="0"/>
    <n v="9567346.5199999996"/>
    <n v="688753.28"/>
    <n v="2682130.04"/>
    <n v="-15422.59"/>
    <n v="8103.25"/>
    <n v="9574932.2899999991"/>
    <n v="3366087.36"/>
    <n v="-2272.34"/>
    <n v="0"/>
    <n v="8103.25"/>
    <n v="0"/>
    <x v="1"/>
  </r>
  <r>
    <n v="-1"/>
    <n v="1"/>
    <s v="0001 -Florida Power &amp; Light Company"/>
    <n v="0"/>
    <n v="3"/>
    <x v="1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1"/>
  </r>
  <r>
    <n v="-1"/>
    <n v="1"/>
    <s v="0001 -Florida Power &amp; Light Company"/>
    <n v="0"/>
    <n v="3"/>
    <x v="1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1"/>
  </r>
  <r>
    <n v="-1"/>
    <n v="1"/>
    <s v="0001 -Florida Power &amp; Light Company"/>
    <n v="0"/>
    <n v="3"/>
    <x v="1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1"/>
  </r>
  <r>
    <n v="-1"/>
    <n v="1"/>
    <s v="0001 -Florida Power &amp; Light Company"/>
    <n v="0"/>
    <n v="3"/>
    <x v="1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1"/>
  </r>
  <r>
    <n v="-1"/>
    <n v="1"/>
    <s v="0001 -Florida Power &amp; Light Company"/>
    <n v="0"/>
    <n v="3"/>
    <x v="1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1"/>
  </r>
  <r>
    <n v="-1"/>
    <n v="1"/>
    <s v="0001 -Florida Power &amp; Light Company"/>
    <n v="0"/>
    <n v="3"/>
    <x v="1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1"/>
  </r>
  <r>
    <n v="-1"/>
    <n v="1"/>
    <s v="0001 -Florida Power &amp; Light Company"/>
    <n v="0"/>
    <n v="3"/>
    <x v="1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1"/>
  </r>
  <r>
    <n v="-1"/>
    <n v="1"/>
    <s v="0001 -Florida Power &amp; Light Company"/>
    <n v="0"/>
    <n v="3"/>
    <x v="1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1"/>
  </r>
  <r>
    <n v="-1"/>
    <n v="1"/>
    <s v="0001 -Florida Power &amp; Light Company"/>
    <n v="0"/>
    <n v="3"/>
    <x v="1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1"/>
  </r>
  <r>
    <n v="-1"/>
    <n v="1"/>
    <s v="0001 -Florida Power &amp; Light Company"/>
    <n v="0"/>
    <n v="3"/>
    <x v="1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1"/>
  </r>
  <r>
    <n v="-1"/>
    <n v="1"/>
    <s v="0001 -Florida Power &amp; Light Company"/>
    <n v="0"/>
    <n v="3"/>
    <x v="1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1"/>
  </r>
  <r>
    <n v="-1"/>
    <n v="1"/>
    <s v="0001 -Florida Power &amp; Light Company"/>
    <n v="0"/>
    <n v="3"/>
    <x v="1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1"/>
  </r>
  <r>
    <n v="-1"/>
    <n v="1"/>
    <s v="0001 -Florida Power &amp; Light Company"/>
    <n v="0"/>
    <n v="3"/>
    <x v="1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1"/>
  </r>
  <r>
    <n v="-1"/>
    <n v="1"/>
    <s v="0001 -Florida Power &amp; Light Company"/>
    <n v="0"/>
    <n v="3"/>
    <x v="1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1"/>
  </r>
  <r>
    <n v="-1"/>
    <n v="1"/>
    <s v="0001 -Florida Power &amp; Light Company"/>
    <n v="0"/>
    <n v="3"/>
    <x v="1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1"/>
  </r>
  <r>
    <n v="-1"/>
    <n v="1"/>
    <s v="0001 -Florida Power &amp; Light Company"/>
    <n v="0"/>
    <n v="3"/>
    <x v="1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1"/>
  </r>
  <r>
    <n v="-1"/>
    <n v="1"/>
    <s v="0001 -Florida Power &amp; Light Company"/>
    <n v="0"/>
    <n v="3"/>
    <x v="1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1"/>
  </r>
  <r>
    <n v="-1"/>
    <n v="1"/>
    <s v="0001 -Florida Power &amp; Light Company"/>
    <n v="0"/>
    <n v="3"/>
    <x v="1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1"/>
  </r>
  <r>
    <n v="-1"/>
    <n v="1"/>
    <s v="0001 -Florida Power &amp; Light Company"/>
    <n v="0"/>
    <n v="3"/>
    <x v="1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1"/>
  </r>
  <r>
    <n v="-1"/>
    <n v="1"/>
    <s v="0001 -Florida Power &amp; Light Company"/>
    <n v="0"/>
    <n v="3"/>
    <x v="1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1"/>
  </r>
  <r>
    <n v="-1"/>
    <n v="1"/>
    <s v="0001 -Florida Power &amp; Light Company"/>
    <n v="0"/>
    <n v="3"/>
    <x v="1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1"/>
  </r>
  <r>
    <n v="-1"/>
    <n v="1"/>
    <s v="0001 -Florida Power &amp; Light Company"/>
    <n v="0"/>
    <n v="3"/>
    <x v="1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1"/>
  </r>
  <r>
    <n v="-1"/>
    <n v="1"/>
    <s v="0001 -Florida Power &amp; Light Company"/>
    <n v="0"/>
    <n v="3"/>
    <x v="1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1"/>
  </r>
  <r>
    <n v="-1"/>
    <n v="1"/>
    <s v="0001 -Florida Power &amp; Light Company"/>
    <n v="0"/>
    <n v="3"/>
    <x v="1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1"/>
  </r>
  <r>
    <n v="-1"/>
    <n v="1"/>
    <s v="0001 -Florida Power &amp; Light Company"/>
    <n v="0"/>
    <n v="3"/>
    <x v="1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1"/>
  </r>
  <r>
    <n v="-1"/>
    <n v="1"/>
    <s v="0001 -Florida Power &amp; Light Company"/>
    <n v="0"/>
    <n v="3"/>
    <x v="1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1"/>
  </r>
  <r>
    <n v="-1"/>
    <n v="1"/>
    <s v="0001 -Florida Power &amp; Light Company"/>
    <n v="0"/>
    <n v="3"/>
    <x v="1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1"/>
  </r>
  <r>
    <n v="-1"/>
    <n v="1"/>
    <s v="0001 -Florida Power &amp; Light Company"/>
    <n v="0"/>
    <n v="3"/>
    <x v="1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1"/>
  </r>
  <r>
    <n v="-1"/>
    <n v="1"/>
    <s v="0001 -Florida Power &amp; Light Company"/>
    <n v="0"/>
    <n v="3"/>
    <x v="1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1"/>
  </r>
  <r>
    <n v="-1"/>
    <n v="1"/>
    <s v="0001 -Florida Power &amp; Light Company"/>
    <n v="0"/>
    <n v="3"/>
    <x v="1"/>
    <n v="1987"/>
    <n v="22"/>
    <n v="2014"/>
    <s v="V1987"/>
    <n v="367"/>
    <s v="07. Distribution"/>
    <s v="Function"/>
    <n v="107442359.69"/>
    <n v="0"/>
    <n v="0"/>
    <n v="10282872.189999999"/>
    <n v="2937960.54"/>
    <n v="98596701.989999995"/>
    <n v="-1867189.77"/>
    <n v="84541.91"/>
    <n v="108955725.98999999"/>
    <n v="100151842.22"/>
    <n v="-46004.08"/>
    <n v="0"/>
    <n v="84541.91"/>
    <n v="0"/>
    <x v="1"/>
  </r>
  <r>
    <n v="-1"/>
    <n v="1"/>
    <s v="0001 -Florida Power &amp; Light Company"/>
    <n v="0"/>
    <n v="3"/>
    <x v="1"/>
    <n v="1988"/>
    <n v="24"/>
    <n v="2014"/>
    <s v="V1988"/>
    <n v="367"/>
    <s v="07. Distribution"/>
    <s v="Function"/>
    <n v="126230285.95"/>
    <n v="0"/>
    <n v="0"/>
    <n v="15646207.949999999"/>
    <n v="3476931.62"/>
    <n v="112213837.44"/>
    <n v="-2374098.0499999998"/>
    <n v="89115.97"/>
    <n v="127973067.81999999"/>
    <n v="114148915.98"/>
    <n v="-111812.82"/>
    <n v="0"/>
    <n v="89115.97"/>
    <n v="0"/>
    <x v="1"/>
  </r>
  <r>
    <n v="-1"/>
    <n v="1"/>
    <s v="0001 -Florida Power &amp; Light Company"/>
    <n v="0"/>
    <n v="3"/>
    <x v="1"/>
    <n v="1989"/>
    <n v="26"/>
    <n v="2014"/>
    <s v="V1989"/>
    <n v="367"/>
    <s v="07. Distribution"/>
    <s v="Function"/>
    <n v="148709605.50999999"/>
    <n v="0"/>
    <n v="0"/>
    <n v="22268739.329999998"/>
    <n v="4048857.65"/>
    <n v="128296975.22"/>
    <n v="-2615840.04"/>
    <n v="123671.37"/>
    <n v="150724613.5"/>
    <n v="130619732.09"/>
    <n v="-165235.82999999999"/>
    <n v="0"/>
    <n v="123671.37"/>
    <n v="0"/>
    <x v="1"/>
  </r>
  <r>
    <n v="-1"/>
    <n v="1"/>
    <s v="0001 -Florida Power &amp; Light Company"/>
    <n v="0"/>
    <n v="3"/>
    <x v="1"/>
    <n v="1990"/>
    <n v="28"/>
    <n v="2014"/>
    <s v="V1990"/>
    <n v="367"/>
    <s v="07. Distribution"/>
    <s v="Function"/>
    <n v="204173075.66"/>
    <n v="0"/>
    <n v="0"/>
    <n v="36289505.880000003"/>
    <n v="5582995.3200000003"/>
    <n v="170172938.06"/>
    <n v="-3369897.12"/>
    <n v="123880.99"/>
    <n v="206696893.24000001"/>
    <n v="173664945.31999999"/>
    <n v="-308948.52"/>
    <n v="0"/>
    <n v="123880.99"/>
    <n v="0"/>
    <x v="1"/>
  </r>
  <r>
    <n v="-1"/>
    <n v="1"/>
    <s v="0001 -Florida Power &amp; Light Company"/>
    <n v="0"/>
    <n v="3"/>
    <x v="1"/>
    <n v="1991"/>
    <n v="29"/>
    <n v="2014"/>
    <s v="V1991"/>
    <n v="367"/>
    <s v="07. Distribution"/>
    <s v="Function"/>
    <n v="213755535.69999999"/>
    <n v="0"/>
    <n v="0"/>
    <n v="38076881.060000002"/>
    <n v="5076904.78"/>
    <n v="178190279.09999999"/>
    <n v="-3310536.61"/>
    <n v="117232.78"/>
    <n v="216541957.83000001"/>
    <n v="180993717.5"/>
    <n v="-395722.97"/>
    <n v="0"/>
    <n v="117232.78"/>
    <n v="0"/>
    <x v="1"/>
  </r>
  <r>
    <n v="-1"/>
    <n v="1"/>
    <s v="0001 -Florida Power &amp; Light Company"/>
    <n v="0"/>
    <n v="3"/>
    <x v="1"/>
    <n v="1992"/>
    <n v="30"/>
    <n v="2014"/>
    <s v="V1992"/>
    <n v="367"/>
    <s v="07. Distribution"/>
    <s v="Function"/>
    <n v="176709104.83000001"/>
    <n v="0"/>
    <n v="0"/>
    <n v="39784503.369999997"/>
    <n v="4680527.47"/>
    <n v="139065425.46000001"/>
    <n v="-2983477.74"/>
    <n v="108728.97"/>
    <n v="179140166.41"/>
    <n v="141861220.94"/>
    <n v="-437600.62"/>
    <n v="0"/>
    <n v="108728.97"/>
    <n v="0"/>
    <x v="1"/>
  </r>
  <r>
    <n v="-1"/>
    <n v="1"/>
    <s v="0001 -Florida Power &amp; Light Company"/>
    <n v="0"/>
    <n v="3"/>
    <x v="1"/>
    <n v="1993"/>
    <n v="31"/>
    <n v="2014"/>
    <s v="V1993"/>
    <n v="367"/>
    <s v="07. Distribution"/>
    <s v="Function"/>
    <n v="178476671.28"/>
    <n v="0"/>
    <n v="0"/>
    <n v="38776947.920000002"/>
    <n v="4081777.87"/>
    <n v="141158024.13"/>
    <n v="-2201799.41"/>
    <n v="71296.19"/>
    <n v="180142859.77000001"/>
    <n v="143967506.06"/>
    <n v="-322596.37"/>
    <n v="0"/>
    <n v="71296.19"/>
    <n v="0"/>
    <x v="1"/>
  </r>
  <r>
    <n v="-1"/>
    <n v="1"/>
    <s v="0001 -Florida Power &amp; Light Company"/>
    <n v="0"/>
    <n v="3"/>
    <x v="1"/>
    <n v="1994"/>
    <n v="32"/>
    <n v="2014"/>
    <s v="V1994"/>
    <n v="367"/>
    <s v="07. Distribution"/>
    <s v="Function"/>
    <n v="170183650.63"/>
    <n v="0"/>
    <n v="0"/>
    <n v="45038247.810000002"/>
    <n v="4548380.1100000003"/>
    <n v="126859976.33"/>
    <n v="-2505199.59"/>
    <n v="78776.850000000006"/>
    <n v="172189137.63999999"/>
    <n v="129956859.84999999"/>
    <n v="-475213.57"/>
    <n v="0"/>
    <n v="78776.850000000006"/>
    <n v="0"/>
    <x v="1"/>
  </r>
  <r>
    <n v="-1"/>
    <n v="1"/>
    <s v="0001 -Florida Power &amp; Light Company"/>
    <n v="0"/>
    <n v="3"/>
    <x v="1"/>
    <n v="1995"/>
    <n v="33"/>
    <n v="2014"/>
    <s v="V1995"/>
    <n v="367"/>
    <s v="07. Distribution"/>
    <s v="Function"/>
    <n v="166228380.65000001"/>
    <n v="0"/>
    <n v="0"/>
    <n v="44602097.869999997"/>
    <n v="4286653.18"/>
    <n v="123271051.97"/>
    <n v="-2406053.87"/>
    <n v="87088.24"/>
    <n v="168194940"/>
    <n v="126206518.09999999"/>
    <n v="-528284.06999999995"/>
    <n v="0"/>
    <n v="87088.24"/>
    <n v="0"/>
    <x v="1"/>
  </r>
  <r>
    <n v="-1"/>
    <n v="1"/>
    <s v="0001 -Florida Power &amp; Light Company"/>
    <n v="0"/>
    <n v="3"/>
    <x v="1"/>
    <n v="1996"/>
    <n v="34"/>
    <n v="2014"/>
    <s v="V1996"/>
    <n v="367"/>
    <s v="07. Distribution"/>
    <s v="Function"/>
    <n v="186896111"/>
    <n v="0"/>
    <n v="0"/>
    <n v="62002054.039999999"/>
    <n v="5275238.18"/>
    <n v="126404199.45999999"/>
    <n v="-2453323.1"/>
    <n v="72784.509999999995"/>
    <n v="188739187.50999999"/>
    <n v="130475462.98999999"/>
    <n v="-566317.35"/>
    <n v="0"/>
    <n v="72784.509999999995"/>
    <n v="0"/>
    <x v="1"/>
  </r>
  <r>
    <n v="-1"/>
    <n v="1"/>
    <s v="0001 -Florida Power &amp; Light Company"/>
    <n v="0"/>
    <n v="3"/>
    <x v="1"/>
    <n v="1997"/>
    <n v="35"/>
    <n v="2014"/>
    <s v="V1997"/>
    <n v="367"/>
    <s v="07. Distribution"/>
    <s v="Function"/>
    <n v="180230897.78999999"/>
    <n v="0"/>
    <n v="0"/>
    <n v="15141112.32"/>
    <n v="6794048.3099999996"/>
    <n v="161469395.24000001"/>
    <n v="-2417032.77"/>
    <n v="86680.13"/>
    <n v="182123826.13"/>
    <n v="166601877.61000001"/>
    <n v="-144682.26999999999"/>
    <n v="0"/>
    <n v="86680.13"/>
    <n v="0"/>
    <x v="1"/>
  </r>
  <r>
    <n v="-1"/>
    <n v="1"/>
    <s v="0001 -Florida Power &amp; Light Company"/>
    <n v="0"/>
    <n v="3"/>
    <x v="1"/>
    <n v="1998"/>
    <n v="59"/>
    <n v="2014"/>
    <s v="V1998"/>
    <n v="367"/>
    <s v="07. Distribution"/>
    <s v="Function"/>
    <n v="244927991.90000001"/>
    <n v="0"/>
    <n v="0"/>
    <n v="107708863.55"/>
    <n v="7061777.6699999999"/>
    <n v="153126981.13"/>
    <n v="-2845739.11"/>
    <n v="109277.11"/>
    <n v="247261403.16999999"/>
    <n v="158815543.46000001"/>
    <n v="-850918.82"/>
    <n v="0"/>
    <n v="109277.11"/>
    <n v="0"/>
    <x v="1"/>
  </r>
  <r>
    <n v="-1"/>
    <n v="1"/>
    <s v="0001 -Florida Power &amp; Light Company"/>
    <n v="0"/>
    <n v="3"/>
    <x v="1"/>
    <n v="1999"/>
    <n v="60"/>
    <n v="2014"/>
    <s v="V1999"/>
    <n v="367"/>
    <s v="07. Distribution"/>
    <s v="Function"/>
    <n v="179086076.77000001"/>
    <n v="0"/>
    <n v="0"/>
    <n v="48886565.579999998"/>
    <n v="7014427.6200000001"/>
    <n v="144697842.78999999"/>
    <n v="-2640449.4300000002"/>
    <n v="125066.56"/>
    <n v="181128376.56999999"/>
    <n v="150109655.18000001"/>
    <n v="-314618"/>
    <n v="0"/>
    <n v="125066.56"/>
    <n v="0"/>
    <x v="1"/>
  </r>
  <r>
    <n v="-1"/>
    <n v="1"/>
    <s v="0001 -Florida Power &amp; Light Company"/>
    <n v="0"/>
    <n v="3"/>
    <x v="1"/>
    <n v="2000"/>
    <n v="61"/>
    <n v="2014"/>
    <s v="V2000"/>
    <n v="367"/>
    <s v="07. Distribution"/>
    <s v="Function"/>
    <n v="221896288.66"/>
    <n v="0"/>
    <n v="0"/>
    <n v="44992037.270000003"/>
    <n v="6208858.5599999996"/>
    <n v="189835336.62"/>
    <n v="-2452928.02"/>
    <n v="105949.51"/>
    <n v="223597988.59"/>
    <n v="194603238.53"/>
    <n v="-154793.78"/>
    <n v="0"/>
    <n v="105949.51"/>
    <n v="0"/>
    <x v="1"/>
  </r>
  <r>
    <n v="-1"/>
    <n v="1"/>
    <s v="0001 -Florida Power &amp; Light Company"/>
    <n v="0"/>
    <n v="3"/>
    <x v="1"/>
    <n v="2001"/>
    <n v="62"/>
    <n v="2014"/>
    <s v="V2001"/>
    <n v="367"/>
    <s v="07. Distribution"/>
    <s v="Function"/>
    <n v="221582308.43000001"/>
    <n v="0"/>
    <n v="0"/>
    <n v="83723750.909999996"/>
    <n v="9311105.9399999995"/>
    <n v="154457473.03999999"/>
    <n v="-3485699.51"/>
    <n v="142483.6"/>
    <n v="224540581.65000001"/>
    <n v="161717426.53999999"/>
    <n v="-764637.19"/>
    <n v="0"/>
    <n v="142483.6"/>
    <n v="0"/>
    <x v="1"/>
  </r>
  <r>
    <n v="-1"/>
    <n v="1"/>
    <s v="0001 -Florida Power &amp; Light Company"/>
    <n v="0"/>
    <n v="3"/>
    <x v="1"/>
    <n v="2001"/>
    <n v="69"/>
    <n v="2014"/>
    <s v="V2001 Bonus"/>
    <n v="367"/>
    <s v="07. Distribution"/>
    <s v="Function"/>
    <n v="24187397.760000002"/>
    <n v="0"/>
    <n v="0"/>
    <n v="24351981.129999999"/>
    <n v="985622.02"/>
    <n v="19055855.989999998"/>
    <n v="-423352.1"/>
    <n v="22129.200000000001"/>
    <n v="24516564.510000002"/>
    <n v="19780918.030000001"/>
    <n v="-46477.57"/>
    <n v="0"/>
    <n v="22129.200000000001"/>
    <n v="0"/>
    <x v="1"/>
  </r>
  <r>
    <n v="-1"/>
    <n v="1"/>
    <s v="0001 -Florida Power &amp; Light Company"/>
    <n v="0"/>
    <n v="3"/>
    <x v="1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1"/>
  </r>
  <r>
    <n v="-1"/>
    <n v="1"/>
    <s v="0001 -Florida Power &amp; Light Company"/>
    <n v="0"/>
    <n v="3"/>
    <x v="1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1"/>
  </r>
  <r>
    <n v="-1"/>
    <n v="1"/>
    <s v="0001 -Florida Power &amp; Light Company"/>
    <n v="0"/>
    <n v="3"/>
    <x v="1"/>
    <n v="2002"/>
    <n v="80"/>
    <n v="2014"/>
    <s v="V2002 Bonus Q1"/>
    <n v="367"/>
    <s v="07. Distribution"/>
    <s v="Function"/>
    <n v="54492669.579999998"/>
    <n v="0"/>
    <n v="0"/>
    <n v="54743408.189999998"/>
    <n v="2369040.52"/>
    <n v="38374259.789999999"/>
    <n v="-603900.37"/>
    <n v="25039.63"/>
    <n v="54994146.799999997"/>
    <n v="40395558"/>
    <n v="-128695.27"/>
    <n v="0"/>
    <n v="25039.63"/>
    <n v="0"/>
    <x v="1"/>
  </r>
  <r>
    <n v="-1"/>
    <n v="1"/>
    <s v="0001 -Florida Power &amp; Light Company"/>
    <n v="0"/>
    <n v="3"/>
    <x v="1"/>
    <n v="2002"/>
    <n v="81"/>
    <n v="2014"/>
    <s v="V2002 Bonus Q2"/>
    <n v="367"/>
    <s v="07. Distribution"/>
    <s v="Function"/>
    <n v="67966897.950000003"/>
    <n v="0"/>
    <n v="0"/>
    <n v="68278251.459999993"/>
    <n v="2932441.43"/>
    <n v="47191485.399999999"/>
    <n v="-753386.56"/>
    <n v="31256.1"/>
    <n v="68589604.969999999"/>
    <n v="49699423.909999996"/>
    <n v="-166948"/>
    <n v="0"/>
    <n v="31256.1"/>
    <n v="0"/>
    <x v="1"/>
  </r>
  <r>
    <n v="-1"/>
    <n v="1"/>
    <s v="0001 -Florida Power &amp; Light Company"/>
    <n v="0"/>
    <n v="3"/>
    <x v="1"/>
    <n v="2002"/>
    <n v="82"/>
    <n v="2014"/>
    <s v="V2002 Bonus Q3"/>
    <n v="367"/>
    <s v="07. Distribution"/>
    <s v="Function"/>
    <n v="57175203.719999999"/>
    <n v="0"/>
    <n v="0"/>
    <n v="57439065.789999999"/>
    <n v="2473326.42"/>
    <n v="38922113.479999997"/>
    <n v="-636649.27"/>
    <n v="26505.18"/>
    <n v="57702927.859999999"/>
    <n v="41042196.729999997"/>
    <n v="-147975.78"/>
    <n v="0"/>
    <n v="26505.18"/>
    <n v="0"/>
    <x v="1"/>
  </r>
  <r>
    <n v="-1"/>
    <n v="1"/>
    <s v="0001 -Florida Power &amp; Light Company"/>
    <n v="0"/>
    <n v="3"/>
    <x v="1"/>
    <n v="2002"/>
    <n v="83"/>
    <n v="2014"/>
    <s v="V2002 Bonus Q4"/>
    <n v="367"/>
    <s v="07. Distribution"/>
    <s v="Function"/>
    <n v="74956174.950000003"/>
    <n v="0"/>
    <n v="0"/>
    <n v="75304801.200000003"/>
    <n v="3303553.53"/>
    <n v="49736058.810000002"/>
    <n v="-828779.25"/>
    <n v="34758.47"/>
    <n v="75653427.450000003"/>
    <n v="52582591.600000001"/>
    <n v="-205473.29"/>
    <n v="0"/>
    <n v="34758.47"/>
    <n v="0"/>
    <x v="1"/>
  </r>
  <r>
    <n v="-1"/>
    <n v="1"/>
    <s v="0001 -Florida Power &amp; Light Company"/>
    <n v="0"/>
    <n v="3"/>
    <x v="1"/>
    <n v="2002"/>
    <n v="76"/>
    <n v="2014"/>
    <s v="V2002 Q1"/>
    <n v="367"/>
    <s v="07. Distribution"/>
    <s v="Function"/>
    <n v="1428274.64"/>
    <n v="0"/>
    <n v="0"/>
    <n v="1431102.22"/>
    <n v="42437.58"/>
    <n v="646941.59"/>
    <n v="-4440.32"/>
    <n v="4672.82"/>
    <n v="1433929.81"/>
    <n v="683708.81"/>
    <n v="4688.01"/>
    <n v="0"/>
    <n v="4672.82"/>
    <n v="0"/>
    <x v="1"/>
  </r>
  <r>
    <n v="-1"/>
    <n v="1"/>
    <s v="0001 -Florida Power &amp; Light Company"/>
    <n v="0"/>
    <n v="3"/>
    <x v="1"/>
    <n v="2002"/>
    <n v="77"/>
    <n v="2014"/>
    <s v="V2002 Q2"/>
    <n v="367"/>
    <s v="07. Distribution"/>
    <s v="Function"/>
    <n v="4661858.57"/>
    <n v="0"/>
    <n v="0"/>
    <n v="4663240.55"/>
    <n v="292951.11"/>
    <n v="4352513.6100000003"/>
    <n v="-5807.52"/>
    <n v="1773.59"/>
    <n v="4664622.53"/>
    <n v="4643021.24"/>
    <n v="1453.12"/>
    <n v="0"/>
    <n v="1773.59"/>
    <n v="0"/>
    <x v="1"/>
  </r>
  <r>
    <n v="-1"/>
    <n v="1"/>
    <s v="0001 -Florida Power &amp; Light Company"/>
    <n v="0"/>
    <n v="3"/>
    <x v="1"/>
    <n v="2002"/>
    <n v="78"/>
    <n v="2014"/>
    <s v="V2002 Q3"/>
    <n v="367"/>
    <s v="07. Distribution"/>
    <s v="Function"/>
    <n v="3029680.29"/>
    <n v="0"/>
    <n v="0"/>
    <n v="3027106.11"/>
    <n v="31690.17"/>
    <n v="2412097.88"/>
    <n v="5884.83"/>
    <n v="524.14"/>
    <n v="3024531.93"/>
    <n v="2448918.33"/>
    <n v="542.22"/>
    <n v="0"/>
    <n v="524.14"/>
    <n v="0"/>
    <x v="1"/>
  </r>
  <r>
    <n v="-1"/>
    <n v="1"/>
    <s v="0001 -Florida Power &amp; Light Company"/>
    <n v="0"/>
    <n v="3"/>
    <x v="1"/>
    <n v="2002"/>
    <n v="79"/>
    <n v="2014"/>
    <s v="V2002 Q4"/>
    <n v="367"/>
    <s v="07. Distribution"/>
    <s v="Function"/>
    <n v="1382815.97"/>
    <n v="0"/>
    <n v="0"/>
    <n v="1384792.84"/>
    <n v="165021.07"/>
    <n v="1255403.77"/>
    <n v="-11096.47"/>
    <n v="4868.66"/>
    <n v="1386769.71"/>
    <n v="1416451.57"/>
    <n v="4888.1899999999996"/>
    <n v="0"/>
    <n v="4868.66"/>
    <n v="0"/>
    <x v="1"/>
  </r>
  <r>
    <n v="-1"/>
    <n v="1"/>
    <s v="0001 -Florida Power &amp; Light Company"/>
    <n v="0"/>
    <n v="3"/>
    <x v="1"/>
    <n v="2003"/>
    <n v="64"/>
    <n v="2014"/>
    <s v="V2003"/>
    <n v="367"/>
    <s v="07. Distribution"/>
    <s v="Function"/>
    <n v="12119358.609999999"/>
    <n v="0"/>
    <n v="0"/>
    <n v="8151141.4699999997"/>
    <n v="583392.74"/>
    <n v="7011883.0899999999"/>
    <n v="-2027.43"/>
    <n v="20.45"/>
    <n v="12119970.51"/>
    <n v="7594808.4500000002"/>
    <n v="-124.08"/>
    <n v="0"/>
    <n v="20.45"/>
    <n v="0"/>
    <x v="1"/>
  </r>
  <r>
    <n v="-1"/>
    <n v="1"/>
    <s v="0001 -Florida Power &amp; Light Company"/>
    <n v="0"/>
    <n v="3"/>
    <x v="1"/>
    <n v="2003"/>
    <n v="70"/>
    <n v="2014"/>
    <s v="V2003 Bonus-30%"/>
    <n v="367"/>
    <s v="07. Distribution"/>
    <s v="Function"/>
    <n v="170322400.02000001"/>
    <n v="0"/>
    <n v="0"/>
    <n v="170932320.63999999"/>
    <n v="7362079.75"/>
    <n v="106135609.87"/>
    <n v="-1522113.14"/>
    <n v="66854.64"/>
    <n v="171542241.25"/>
    <n v="112739942.86"/>
    <n v="-395239.83"/>
    <n v="0"/>
    <n v="66854.64"/>
    <n v="0"/>
    <x v="1"/>
  </r>
  <r>
    <n v="-1"/>
    <n v="1"/>
    <s v="0001 -Florida Power &amp; Light Company"/>
    <n v="0"/>
    <n v="3"/>
    <x v="1"/>
    <n v="2003"/>
    <n v="84"/>
    <n v="2014"/>
    <s v="V2003 Bonus-50%"/>
    <n v="367"/>
    <s v="07. Distribution"/>
    <s v="Function"/>
    <n v="81458650.450000003"/>
    <n v="0"/>
    <n v="0"/>
    <n v="81789316.269999996"/>
    <n v="3613039.53"/>
    <n v="52303394.189999998"/>
    <n v="-805905.9"/>
    <n v="50598.63"/>
    <n v="82119982.079999998"/>
    <n v="55483777.640000001"/>
    <n v="-178076.91"/>
    <n v="0"/>
    <n v="50598.63"/>
    <n v="0"/>
    <x v="1"/>
  </r>
  <r>
    <n v="-1"/>
    <n v="1"/>
    <s v="0001 -Florida Power &amp; Light Company"/>
    <n v="0"/>
    <n v="3"/>
    <x v="1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1"/>
  </r>
  <r>
    <n v="-1"/>
    <n v="1"/>
    <s v="0001 -Florida Power &amp; Light Company"/>
    <n v="0"/>
    <n v="3"/>
    <x v="1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1"/>
  </r>
  <r>
    <n v="-1"/>
    <n v="1"/>
    <s v="0001 -Florida Power &amp; Light Company"/>
    <n v="0"/>
    <n v="3"/>
    <x v="1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1"/>
  </r>
  <r>
    <n v="-1"/>
    <n v="1"/>
    <s v="0001 -Florida Power &amp; Light Company"/>
    <n v="0"/>
    <n v="3"/>
    <x v="1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1"/>
  </r>
  <r>
    <n v="-1"/>
    <n v="1"/>
    <s v="0001 -Florida Power &amp; Light Company"/>
    <n v="0"/>
    <n v="3"/>
    <x v="1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1"/>
  </r>
  <r>
    <n v="-1"/>
    <n v="1"/>
    <s v="0001 -Florida Power &amp; Light Company"/>
    <n v="0"/>
    <n v="3"/>
    <x v="1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1"/>
  </r>
  <r>
    <n v="-1"/>
    <n v="1"/>
    <s v="0001 -Florida Power &amp; Light Company"/>
    <n v="0"/>
    <n v="3"/>
    <x v="1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1"/>
  </r>
  <r>
    <n v="-1"/>
    <n v="1"/>
    <s v="0001 -Florida Power &amp; Light Company"/>
    <n v="0"/>
    <n v="3"/>
    <x v="1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1"/>
  </r>
  <r>
    <n v="-1"/>
    <n v="1"/>
    <s v="0001 -Florida Power &amp; Light Company"/>
    <n v="0"/>
    <n v="3"/>
    <x v="1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1"/>
  </r>
  <r>
    <n v="-1"/>
    <n v="1"/>
    <s v="0001 -Florida Power &amp; Light Company"/>
    <n v="0"/>
    <n v="3"/>
    <x v="1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1"/>
  </r>
  <r>
    <n v="-1"/>
    <n v="1"/>
    <s v="0001 -Florida Power &amp; Light Company"/>
    <n v="0"/>
    <n v="3"/>
    <x v="1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1"/>
  </r>
  <r>
    <n v="-1"/>
    <n v="1"/>
    <s v="0001 -Florida Power &amp; Light Company"/>
    <n v="0"/>
    <n v="3"/>
    <x v="1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1"/>
  </r>
  <r>
    <n v="-1"/>
    <n v="1"/>
    <s v="0001 -Florida Power &amp; Light Company"/>
    <n v="0"/>
    <n v="3"/>
    <x v="1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1"/>
  </r>
  <r>
    <n v="-1"/>
    <n v="1"/>
    <s v="0001 -Florida Power &amp; Light Company"/>
    <n v="0"/>
    <n v="3"/>
    <x v="1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1"/>
  </r>
  <r>
    <n v="-1"/>
    <n v="1"/>
    <s v="0001 -Florida Power &amp; Light Company"/>
    <n v="0"/>
    <n v="3"/>
    <x v="1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1"/>
  </r>
  <r>
    <n v="-1"/>
    <n v="1"/>
    <s v="0001 -Florida Power &amp; Light Company"/>
    <n v="0"/>
    <n v="3"/>
    <x v="1"/>
    <n v="2005"/>
    <n v="66"/>
    <n v="2014"/>
    <s v="V2005"/>
    <n v="367"/>
    <s v="07. Distribution"/>
    <s v="Function"/>
    <n v="787920160.86000001"/>
    <n v="0"/>
    <n v="0"/>
    <n v="547602438.88999999"/>
    <n v="22501504.629999999"/>
    <n v="546104270.58000004"/>
    <n v="-7354006.9299999997"/>
    <n v="186755.33"/>
    <n v="793925429.38999999"/>
    <n v="565498892.97000003"/>
    <n v="-2711630.95"/>
    <n v="0"/>
    <n v="186755.33"/>
    <n v="0"/>
    <x v="1"/>
  </r>
  <r>
    <n v="-1"/>
    <n v="1"/>
    <s v="0001 -Florida Power &amp; Light Company"/>
    <n v="0"/>
    <n v="3"/>
    <x v="1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1"/>
  </r>
  <r>
    <n v="-1"/>
    <n v="1"/>
    <s v="0001 -Florida Power &amp; Light Company"/>
    <n v="0"/>
    <n v="3"/>
    <x v="1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1"/>
  </r>
  <r>
    <n v="-1"/>
    <n v="1"/>
    <s v="0001 -Florida Power &amp; Light Company"/>
    <n v="0"/>
    <n v="3"/>
    <x v="1"/>
    <n v="2006"/>
    <n v="67"/>
    <n v="2014"/>
    <s v="V2006"/>
    <n v="367"/>
    <s v="07. Distribution"/>
    <s v="Function"/>
    <n v="486246487.74000001"/>
    <n v="0"/>
    <n v="0"/>
    <n v="288020744.68000001"/>
    <n v="20216007.960000001"/>
    <n v="245215315.53"/>
    <n v="-3586276.95"/>
    <n v="122317.7"/>
    <n v="488905156.83999997"/>
    <n v="264146792.09"/>
    <n v="-1251820"/>
    <n v="0"/>
    <n v="122317.7"/>
    <n v="0"/>
    <x v="1"/>
  </r>
  <r>
    <n v="-1"/>
    <n v="1"/>
    <s v="0001 -Florida Power &amp; Light Company"/>
    <n v="0"/>
    <n v="3"/>
    <x v="1"/>
    <n v="2007"/>
    <n v="74"/>
    <n v="2014"/>
    <s v="V2007"/>
    <n v="367"/>
    <s v="07. Distribution"/>
    <s v="Function"/>
    <n v="535953891.60000002"/>
    <n v="0"/>
    <n v="0"/>
    <n v="337400636.06"/>
    <n v="25214563.77"/>
    <n v="237200656.84999999"/>
    <n v="-4263423.97"/>
    <n v="112844.06"/>
    <n v="539162949.16999996"/>
    <n v="261018373.47999999"/>
    <n v="-1699366.39"/>
    <n v="0"/>
    <n v="112844.06"/>
    <n v="0"/>
    <x v="1"/>
  </r>
  <r>
    <n v="-1"/>
    <n v="1"/>
    <s v="0001 -Florida Power &amp; Light Company"/>
    <n v="0"/>
    <n v="3"/>
    <x v="1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1"/>
  </r>
  <r>
    <n v="-1"/>
    <n v="1"/>
    <s v="0001 -Florida Power &amp; Light Company"/>
    <n v="0"/>
    <n v="3"/>
    <x v="1"/>
    <n v="2008"/>
    <n v="164"/>
    <n v="2014"/>
    <s v="V2008 Q1"/>
    <n v="367"/>
    <s v="07. Distribution"/>
    <s v="Function"/>
    <n v="61404045.479999997"/>
    <n v="0"/>
    <n v="0"/>
    <n v="61610080.450000003"/>
    <n v="3180100.67"/>
    <n v="26168716.739999998"/>
    <n v="-494790.53"/>
    <n v="14943.57"/>
    <n v="61816115.399999999"/>
    <n v="29183888.850000001"/>
    <n v="-232197.8"/>
    <n v="0"/>
    <n v="14943.57"/>
    <n v="0"/>
    <x v="1"/>
  </r>
  <r>
    <n v="-1"/>
    <n v="1"/>
    <s v="0001 -Florida Power &amp; Light Company"/>
    <n v="0"/>
    <n v="3"/>
    <x v="1"/>
    <n v="2008"/>
    <n v="168"/>
    <n v="2014"/>
    <s v="V2008 Q1 - 50% Bonus"/>
    <n v="367"/>
    <s v="07. Distribution"/>
    <s v="Function"/>
    <n v="10293875.93"/>
    <n v="0"/>
    <n v="0"/>
    <n v="10327986.08"/>
    <n v="575886.06999999995"/>
    <n v="4743608.12"/>
    <n v="-193468.16"/>
    <n v="4961.2700000000004"/>
    <n v="10362096.220000001"/>
    <n v="5292544.42"/>
    <n v="-36309.24"/>
    <n v="0"/>
    <n v="4961.2700000000004"/>
    <n v="0"/>
    <x v="1"/>
  </r>
  <r>
    <n v="-1"/>
    <n v="1"/>
    <s v="0001 -Florida Power &amp; Light Company"/>
    <n v="0"/>
    <n v="3"/>
    <x v="1"/>
    <n v="2008"/>
    <n v="165"/>
    <n v="2014"/>
    <s v="V2008 Q2"/>
    <n v="367"/>
    <s v="07. Distribution"/>
    <s v="Function"/>
    <n v="80450100.129999995"/>
    <n v="0"/>
    <n v="0"/>
    <n v="80763827.629999995"/>
    <n v="4122008"/>
    <n v="31109950.039999999"/>
    <n v="-710233.53"/>
    <n v="25095.24"/>
    <n v="81077555.120000005"/>
    <n v="34991761.119999997"/>
    <n v="-362162.83"/>
    <n v="0"/>
    <n v="25095.24"/>
    <n v="0"/>
    <x v="1"/>
  </r>
  <r>
    <n v="-1"/>
    <n v="1"/>
    <s v="0001 -Florida Power &amp; Light Company"/>
    <n v="0"/>
    <n v="3"/>
    <x v="1"/>
    <n v="2008"/>
    <n v="169"/>
    <n v="2014"/>
    <s v="V2008 Q2 - 50% Bonus"/>
    <n v="367"/>
    <s v="07. Distribution"/>
    <s v="Function"/>
    <n v="34557865.640000001"/>
    <n v="0"/>
    <n v="0"/>
    <n v="34689754.670000002"/>
    <n v="1757938.61"/>
    <n v="13894438.810000001"/>
    <n v="-408810.6"/>
    <n v="21045.25"/>
    <n v="34821643.68"/>
    <n v="15551319.800000001"/>
    <n v="-141675.16"/>
    <n v="0"/>
    <n v="21045.25"/>
    <n v="0"/>
    <x v="1"/>
  </r>
  <r>
    <n v="-1"/>
    <n v="1"/>
    <s v="0001 -Florida Power &amp; Light Company"/>
    <n v="0"/>
    <n v="3"/>
    <x v="1"/>
    <n v="2008"/>
    <n v="166"/>
    <n v="2014"/>
    <s v="V2008 Q3"/>
    <n v="367"/>
    <s v="07. Distribution"/>
    <s v="Function"/>
    <n v="47754421.939999998"/>
    <n v="0"/>
    <n v="0"/>
    <n v="47914820.189999998"/>
    <n v="2806618.46"/>
    <n v="19306008.109999999"/>
    <n v="-380561.54"/>
    <n v="11759.73"/>
    <n v="48075218.439999998"/>
    <n v="21992251.379999999"/>
    <n v="-188661.59"/>
    <n v="0"/>
    <n v="11759.73"/>
    <n v="0"/>
    <x v="1"/>
  </r>
  <r>
    <n v="-1"/>
    <n v="1"/>
    <s v="0001 -Florida Power &amp; Light Company"/>
    <n v="0"/>
    <n v="3"/>
    <x v="1"/>
    <n v="2008"/>
    <n v="170"/>
    <n v="2014"/>
    <s v="V2008 Q3 - 50% Bonus"/>
    <n v="367"/>
    <s v="07. Distribution"/>
    <s v="Function"/>
    <n v="24887626.52"/>
    <n v="0"/>
    <n v="0"/>
    <n v="24983846.370000001"/>
    <n v="1279389.79"/>
    <n v="9266160.7799999993"/>
    <n v="-217916.41"/>
    <n v="14106.45"/>
    <n v="25080066.219999999"/>
    <n v="10474344.08"/>
    <n v="-107126.74"/>
    <n v="0"/>
    <n v="14106.45"/>
    <n v="0"/>
    <x v="1"/>
  </r>
  <r>
    <n v="-1"/>
    <n v="1"/>
    <s v="0001 -Florida Power &amp; Light Company"/>
    <n v="0"/>
    <n v="3"/>
    <x v="1"/>
    <n v="2008"/>
    <n v="167"/>
    <n v="2014"/>
    <s v="V2008 Q4"/>
    <n v="367"/>
    <s v="07. Distribution"/>
    <s v="Function"/>
    <n v="58398257.359999999"/>
    <n v="0"/>
    <n v="0"/>
    <n v="58606260.700000003"/>
    <n v="3392738.79"/>
    <n v="22326998.760000002"/>
    <n v="-486439.78"/>
    <n v="14654.81"/>
    <n v="58814264.060000002"/>
    <n v="25569480.34"/>
    <n v="-251094.68"/>
    <n v="0"/>
    <n v="14654.81"/>
    <n v="0"/>
    <x v="1"/>
  </r>
  <r>
    <n v="-1"/>
    <n v="1"/>
    <s v="0001 -Florida Power &amp; Light Company"/>
    <n v="0"/>
    <n v="3"/>
    <x v="1"/>
    <n v="2008"/>
    <n v="171"/>
    <n v="2014"/>
    <s v="V2008 Q4 - 50% Bonus"/>
    <n v="367"/>
    <s v="07. Distribution"/>
    <s v="Function"/>
    <n v="21041430.489999998"/>
    <n v="0"/>
    <n v="0"/>
    <n v="21116214.84"/>
    <n v="1191551.82"/>
    <n v="8114230.1900000004"/>
    <n v="-249996.44"/>
    <n v="12215.61"/>
    <n v="21190999.190000001"/>
    <n v="9252060.3699999992"/>
    <n v="-83631.460000000006"/>
    <n v="0"/>
    <n v="12215.61"/>
    <n v="0"/>
    <x v="1"/>
  </r>
  <r>
    <n v="-1"/>
    <n v="1"/>
    <s v="0001 -Florida Power &amp; Light Company"/>
    <n v="0"/>
    <n v="3"/>
    <x v="1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5"/>
    <n v="2014"/>
    <s v="V2009 Q1"/>
    <n v="367"/>
    <s v="07. Distribution"/>
    <s v="Function"/>
    <n v="13568155.99"/>
    <n v="0"/>
    <n v="0"/>
    <n v="13609833.060000001"/>
    <n v="1027226.34"/>
    <n v="6483355.7800000003"/>
    <n v="-255792.6"/>
    <n v="3537.2"/>
    <n v="13651510.109999999"/>
    <n v="7478248.5099999998"/>
    <n v="-47483.32"/>
    <n v="0"/>
    <n v="3537.2"/>
    <n v="0"/>
    <x v="1"/>
  </r>
  <r>
    <n v="-1"/>
    <n v="1"/>
    <s v="0001 -Florida Power &amp; Light Company"/>
    <n v="0"/>
    <n v="3"/>
    <x v="1"/>
    <n v="2009"/>
    <n v="189"/>
    <n v="2014"/>
    <s v="V2009 Q1 - 50% Bonus"/>
    <n v="367"/>
    <s v="07. Distribution"/>
    <s v="Function"/>
    <n v="33182681.670000002"/>
    <n v="0"/>
    <n v="0"/>
    <n v="33462304.109999999"/>
    <n v="1772052.24"/>
    <n v="11464126.800000001"/>
    <n v="-1525756.59"/>
    <n v="46523.199999999997"/>
    <n v="33741926.549999997"/>
    <n v="13044233.439999999"/>
    <n v="-320776.07"/>
    <n v="0"/>
    <n v="46523.199999999997"/>
    <n v="0"/>
    <x v="1"/>
  </r>
  <r>
    <n v="-1"/>
    <n v="1"/>
    <s v="0001 -Florida Power &amp; Light Company"/>
    <n v="0"/>
    <n v="3"/>
    <x v="1"/>
    <n v="2009"/>
    <n v="186"/>
    <n v="2014"/>
    <s v="V2009 Q2"/>
    <n v="367"/>
    <s v="07. Distribution"/>
    <s v="Function"/>
    <n v="26805929.899999999"/>
    <n v="0"/>
    <n v="0"/>
    <n v="26937348.239999998"/>
    <n v="1723850.14"/>
    <n v="10285957.32"/>
    <n v="-310392.02"/>
    <n v="10002.65"/>
    <n v="27068766.600000001"/>
    <n v="11920137.26"/>
    <n v="-163163.84"/>
    <n v="0"/>
    <n v="10002.65"/>
    <n v="0"/>
    <x v="1"/>
  </r>
  <r>
    <n v="-1"/>
    <n v="1"/>
    <s v="0001 -Florida Power &amp; Light Company"/>
    <n v="0"/>
    <n v="3"/>
    <x v="1"/>
    <n v="2009"/>
    <n v="190"/>
    <n v="2014"/>
    <s v="V2009 Q2 - 50% Bonus"/>
    <n v="367"/>
    <s v="07. Distribution"/>
    <s v="Function"/>
    <n v="30168425.890000001"/>
    <n v="0"/>
    <n v="0"/>
    <n v="30428830.329999998"/>
    <n v="1619821.49"/>
    <n v="9654956.1199999992"/>
    <n v="-563543.21"/>
    <n v="39877.800000000003"/>
    <n v="30689234.760000002"/>
    <n v="11102885.09"/>
    <n v="-309038.56"/>
    <n v="0"/>
    <n v="39877.800000000003"/>
    <n v="0"/>
    <x v="1"/>
  </r>
  <r>
    <n v="-1"/>
    <n v="1"/>
    <s v="0001 -Florida Power &amp; Light Company"/>
    <n v="0"/>
    <n v="3"/>
    <x v="1"/>
    <n v="2009"/>
    <n v="187"/>
    <n v="2014"/>
    <s v="V2009 Q3"/>
    <n v="367"/>
    <s v="07. Distribution"/>
    <s v="Function"/>
    <n v="18314668.359999999"/>
    <n v="0"/>
    <n v="0"/>
    <n v="18327290.329999998"/>
    <n v="1393142.79"/>
    <n v="7953059.2699999996"/>
    <n v="-475607.97"/>
    <n v="902.2"/>
    <n v="18339912.300000001"/>
    <n v="9333114.6099999994"/>
    <n v="-11254.29"/>
    <n v="0"/>
    <n v="902.2"/>
    <n v="0"/>
    <x v="1"/>
  </r>
  <r>
    <n v="-1"/>
    <n v="1"/>
    <s v="0001 -Florida Power &amp; Light Company"/>
    <n v="0"/>
    <n v="3"/>
    <x v="1"/>
    <n v="2009"/>
    <n v="191"/>
    <n v="2014"/>
    <s v="V2009 Q3 - 50% Bonus"/>
    <n v="367"/>
    <s v="07. Distribution"/>
    <s v="Function"/>
    <n v="37730027.509999998"/>
    <n v="0"/>
    <n v="0"/>
    <n v="38032439.170000002"/>
    <n v="2162602.35"/>
    <n v="13381550.49"/>
    <n v="-3084406.84"/>
    <n v="46465.03"/>
    <n v="38334850.840000004"/>
    <n v="15343131.15"/>
    <n v="-357336.6"/>
    <n v="0"/>
    <n v="46465.03"/>
    <n v="0"/>
    <x v="1"/>
  </r>
  <r>
    <n v="-1"/>
    <n v="1"/>
    <s v="0001 -Florida Power &amp; Light Company"/>
    <n v="0"/>
    <n v="3"/>
    <x v="1"/>
    <n v="2009"/>
    <n v="188"/>
    <n v="2014"/>
    <s v="V2009 Q4"/>
    <n v="367"/>
    <s v="07. Distribution"/>
    <s v="Function"/>
    <n v="18344547.050000001"/>
    <n v="0"/>
    <n v="0"/>
    <n v="18367558.960000001"/>
    <n v="1425663.81"/>
    <n v="7787343.7699999996"/>
    <n v="-96717.66"/>
    <n v="1593.3"/>
    <n v="18390570.879999999"/>
    <n v="9187251.9600000009"/>
    <n v="-18674.91"/>
    <n v="0"/>
    <n v="1593.3"/>
    <n v="0"/>
    <x v="1"/>
  </r>
  <r>
    <n v="-1"/>
    <n v="1"/>
    <s v="0001 -Florida Power &amp; Light Company"/>
    <n v="0"/>
    <n v="3"/>
    <x v="1"/>
    <n v="2009"/>
    <n v="192"/>
    <n v="2014"/>
    <s v="V2009 Q4 - 50% Bonus"/>
    <n v="367"/>
    <s v="07. Distribution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  <x v="1"/>
  </r>
  <r>
    <n v="-1"/>
    <n v="1"/>
    <s v="0001 -Florida Power &amp; Light Company"/>
    <n v="0"/>
    <n v="3"/>
    <x v="1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3"/>
    <n v="2014"/>
    <s v="V2010 Q1"/>
    <n v="367"/>
    <s v="07. Distribution"/>
    <s v="Function"/>
    <n v="6380637"/>
    <n v="0"/>
    <n v="0"/>
    <n v="6385000.25"/>
    <n v="443905.24"/>
    <n v="2231360.9900000002"/>
    <n v="-15849.51"/>
    <n v="398.63"/>
    <n v="6389363.4900000002"/>
    <n v="2671996.14"/>
    <n v="-5057.75"/>
    <n v="0"/>
    <n v="398.63"/>
    <n v="0"/>
    <x v="1"/>
  </r>
  <r>
    <n v="-1"/>
    <n v="1"/>
    <s v="0001 -Florida Power &amp; Light Company"/>
    <n v="0"/>
    <n v="3"/>
    <x v="1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1"/>
  </r>
  <r>
    <n v="-1"/>
    <n v="1"/>
    <s v="0001 -Florida Power &amp; Light Company"/>
    <n v="0"/>
    <n v="3"/>
    <x v="1"/>
    <n v="2010"/>
    <n v="194"/>
    <n v="2014"/>
    <s v="V2010 Q2"/>
    <n v="367"/>
    <s v="07. Distribution"/>
    <s v="Function"/>
    <n v="5721401.9900000002"/>
    <n v="0"/>
    <n v="0"/>
    <n v="5739063.3499999996"/>
    <n v="372947.74"/>
    <n v="1697886.65"/>
    <n v="-58645.26"/>
    <n v="1514.7"/>
    <n v="5756724.6900000004"/>
    <n v="2060930.81"/>
    <n v="-23904.43"/>
    <n v="0"/>
    <n v="1514.7"/>
    <n v="0"/>
    <x v="1"/>
  </r>
  <r>
    <n v="-1"/>
    <n v="1"/>
    <s v="0001 -Florida Power &amp; Light Company"/>
    <n v="0"/>
    <n v="3"/>
    <x v="1"/>
    <n v="2010"/>
    <n v="216"/>
    <n v="2014"/>
    <s v="V2010 Q2 - 50% Bonus"/>
    <n v="367"/>
    <s v="07. Distribution"/>
    <s v="Function"/>
    <n v="32492303.27"/>
    <n v="0"/>
    <n v="0"/>
    <n v="32696688.920000002"/>
    <n v="2241466.7799999998"/>
    <n v="12328480.310000001"/>
    <n v="-571580.02"/>
    <n v="35115.370000000003"/>
    <n v="32901074.579999998"/>
    <n v="14456672.65"/>
    <n v="-260381.51"/>
    <n v="0"/>
    <n v="35115.370000000003"/>
    <n v="0"/>
    <x v="1"/>
  </r>
  <r>
    <n v="-1"/>
    <n v="1"/>
    <s v="0001 -Florida Power &amp; Light Company"/>
    <n v="0"/>
    <n v="3"/>
    <x v="1"/>
    <n v="2010"/>
    <n v="195"/>
    <n v="2014"/>
    <s v="V2010 Q3"/>
    <n v="367"/>
    <s v="07. Distribution"/>
    <s v="Function"/>
    <n v="1379842.31"/>
    <n v="0"/>
    <n v="0"/>
    <n v="1385532.67"/>
    <n v="97760.09"/>
    <n v="412922.23"/>
    <n v="-22694.959999999999"/>
    <n v="478.2"/>
    <n v="1391223.04"/>
    <n v="507588.69"/>
    <n v="-7808.9"/>
    <n v="0"/>
    <n v="478.2"/>
    <n v="0"/>
    <x v="1"/>
  </r>
  <r>
    <n v="-1"/>
    <n v="1"/>
    <s v="0001 -Florida Power &amp; Light Company"/>
    <n v="0"/>
    <n v="3"/>
    <x v="1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7"/>
    <n v="2014"/>
    <s v="V2010 Q3 - 50% Bonus"/>
    <n v="367"/>
    <s v="07. Distribution"/>
    <s v="Function"/>
    <n v="34475066.939999998"/>
    <n v="0"/>
    <n v="0"/>
    <n v="34651204.710000001"/>
    <n v="2417225.65"/>
    <n v="12351839.92"/>
    <n v="-466855.82"/>
    <n v="29574.61"/>
    <n v="34827342.490000002"/>
    <n v="14675394.380000001"/>
    <n v="-229029.74"/>
    <n v="0"/>
    <n v="29574.61"/>
    <n v="0"/>
    <x v="1"/>
  </r>
  <r>
    <n v="-1"/>
    <n v="1"/>
    <s v="0001 -Florida Power &amp; Light Company"/>
    <n v="0"/>
    <n v="3"/>
    <x v="1"/>
    <n v="2010"/>
    <n v="196"/>
    <n v="2014"/>
    <s v="V2010 Q4"/>
    <n v="367"/>
    <s v="07. Distribution"/>
    <s v="Function"/>
    <n v="286655.28000000003"/>
    <n v="0"/>
    <n v="0"/>
    <n v="286754.01"/>
    <n v="19187.38"/>
    <n v="73276.55"/>
    <n v="-276.06"/>
    <n v="8.3000000000000007"/>
    <n v="286852.73"/>
    <n v="92405.26"/>
    <n v="-130.47"/>
    <n v="0"/>
    <n v="8.3000000000000007"/>
    <n v="0"/>
    <x v="1"/>
  </r>
  <r>
    <n v="-1"/>
    <n v="1"/>
    <s v="0001 -Florida Power &amp; Light Company"/>
    <n v="0"/>
    <n v="3"/>
    <x v="1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1"/>
  </r>
  <r>
    <n v="-1"/>
    <n v="1"/>
    <s v="0001 -Florida Power &amp; Light Company"/>
    <n v="0"/>
    <n v="3"/>
    <x v="1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1"/>
  </r>
  <r>
    <n v="-1"/>
    <n v="1"/>
    <s v="0001 -Florida Power &amp; Light Company"/>
    <n v="0"/>
    <n v="3"/>
    <x v="1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1"/>
  </r>
  <r>
    <n v="-1"/>
    <n v="1"/>
    <s v="0001 -Florida Power &amp; Light Company"/>
    <n v="0"/>
    <n v="3"/>
    <x v="1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1"/>
  </r>
  <r>
    <n v="-1"/>
    <n v="1"/>
    <s v="0001 -Florida Power &amp; Light Company"/>
    <n v="0"/>
    <n v="3"/>
    <x v="1"/>
    <n v="2011"/>
    <n v="234"/>
    <n v="2014"/>
    <s v="V2011 - 50% Bonus"/>
    <n v="367"/>
    <s v="07. Distribution"/>
    <s v="Function"/>
    <n v="92976762.150000006"/>
    <n v="0"/>
    <n v="0"/>
    <n v="44687557.920000002"/>
    <n v="14016988.859999999"/>
    <n v="48617780.950000003"/>
    <n v="-470531.68"/>
    <n v="35398.76"/>
    <n v="93435279.560000002"/>
    <n v="62406813.130000003"/>
    <n v="-195161.99"/>
    <n v="0"/>
    <n v="35398.76"/>
    <n v="0"/>
    <x v="1"/>
  </r>
  <r>
    <n v="-1"/>
    <n v="1"/>
    <s v="0001 -Florida Power &amp; Light Company"/>
    <n v="0"/>
    <n v="3"/>
    <x v="1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1"/>
  </r>
  <r>
    <n v="-1"/>
    <n v="1"/>
    <s v="0001 -Florida Power &amp; Light Company"/>
    <n v="0"/>
    <n v="3"/>
    <x v="1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1"/>
  </r>
  <r>
    <n v="-1"/>
    <n v="1"/>
    <s v="0001 -Florida Power &amp; Light Company"/>
    <n v="0"/>
    <n v="3"/>
    <x v="1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1"/>
  </r>
  <r>
    <n v="-1"/>
    <n v="1"/>
    <s v="0001 -Florida Power &amp; Light Company"/>
    <n v="0"/>
    <n v="3"/>
    <x v="1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1"/>
  </r>
  <r>
    <n v="-1"/>
    <n v="1"/>
    <s v="0001 -Florida Power &amp; Light Company"/>
    <n v="0"/>
    <n v="3"/>
    <x v="1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1"/>
  </r>
  <r>
    <n v="-1"/>
    <n v="1"/>
    <s v="0001 -Florida Power &amp; Light Company"/>
    <n v="0"/>
    <n v="3"/>
    <x v="1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1"/>
  </r>
  <r>
    <n v="-1"/>
    <n v="1"/>
    <s v="0001 -Florida Power &amp; Light Company"/>
    <n v="0"/>
    <n v="3"/>
    <x v="1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1"/>
  </r>
  <r>
    <n v="-1"/>
    <n v="1"/>
    <s v="0001 -Florida Power &amp; Light Company"/>
    <n v="0"/>
    <n v="3"/>
    <x v="1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1"/>
  </r>
  <r>
    <n v="-1"/>
    <n v="1"/>
    <s v="0001 -Florida Power &amp; Light Company"/>
    <n v="0"/>
    <n v="3"/>
    <x v="1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1"/>
  </r>
  <r>
    <n v="-1"/>
    <n v="1"/>
    <s v="0001 -Florida Power &amp; Light Company"/>
    <n v="0"/>
    <n v="3"/>
    <x v="1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1"/>
  </r>
  <r>
    <n v="-1"/>
    <n v="1"/>
    <s v="0001 -Florida Power &amp; Light Company"/>
    <n v="0"/>
    <n v="3"/>
    <x v="1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1"/>
  </r>
  <r>
    <n v="-1"/>
    <n v="1"/>
    <s v="0001 -Florida Power &amp; Light Company"/>
    <n v="0"/>
    <n v="3"/>
    <x v="1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1"/>
  </r>
  <r>
    <n v="-1"/>
    <n v="1"/>
    <s v="0001 -Florida Power &amp; Light Company"/>
    <n v="0"/>
    <n v="3"/>
    <x v="1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1"/>
  </r>
  <r>
    <n v="-1"/>
    <n v="1"/>
    <s v="0001 -Florida Power &amp; Light Company"/>
    <n v="0"/>
    <n v="3"/>
    <x v="1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1"/>
  </r>
  <r>
    <n v="-1"/>
    <n v="1"/>
    <s v="0001 -Florida Power &amp; Light Company"/>
    <n v="0"/>
    <n v="3"/>
    <x v="1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1"/>
  </r>
  <r>
    <n v="-1"/>
    <n v="1"/>
    <s v="0001 -Florida Power &amp; Light Company"/>
    <n v="0"/>
    <n v="3"/>
    <x v="1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1"/>
  </r>
  <r>
    <n v="-1"/>
    <n v="1"/>
    <s v="0001 -Florida Power &amp; Light Company"/>
    <n v="0"/>
    <n v="3"/>
    <x v="1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1"/>
  </r>
  <r>
    <n v="-1"/>
    <n v="1"/>
    <s v="0001 -Florida Power &amp; Light Company"/>
    <n v="0"/>
    <n v="3"/>
    <x v="1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1"/>
  </r>
  <r>
    <n v="-1"/>
    <n v="1"/>
    <s v="0001 -Florida Power &amp; Light Company"/>
    <n v="0"/>
    <n v="3"/>
    <x v="1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1"/>
  </r>
  <r>
    <n v="-1"/>
    <n v="1"/>
    <s v="0001 -Florida Power &amp; Light Company"/>
    <n v="0"/>
    <n v="3"/>
    <x v="1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1"/>
  </r>
  <r>
    <n v="-1"/>
    <n v="1"/>
    <s v="0001 -Florida Power &amp; Light Company"/>
    <n v="0"/>
    <n v="3"/>
    <x v="1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1"/>
  </r>
  <r>
    <n v="-1"/>
    <n v="1"/>
    <s v="0001 -Florida Power &amp; Light Company"/>
    <n v="0"/>
    <n v="3"/>
    <x v="1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1"/>
  </r>
  <r>
    <n v="-1"/>
    <n v="1"/>
    <s v="0001 -Florida Power &amp; Light Company"/>
    <n v="0"/>
    <n v="3"/>
    <x v="1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1"/>
  </r>
  <r>
    <n v="-1"/>
    <n v="1"/>
    <s v="0001 -Florida Power &amp; Light Company"/>
    <n v="0"/>
    <n v="3"/>
    <x v="1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1"/>
  </r>
  <r>
    <n v="-1"/>
    <n v="1"/>
    <s v="0001 -Florida Power &amp; Light Company"/>
    <n v="0"/>
    <n v="3"/>
    <x v="1"/>
    <n v="1987"/>
    <n v="22"/>
    <n v="2014"/>
    <s v="V1987"/>
    <n v="367"/>
    <s v="08. General Plant"/>
    <s v="Function"/>
    <n v="11684357.5"/>
    <n v="0"/>
    <n v="0"/>
    <n v="6252929.7599999998"/>
    <n v="156323.24"/>
    <n v="9659690.8100000005"/>
    <n v="-108170.11"/>
    <n v="3796.85"/>
    <n v="11792527.609999999"/>
    <n v="9716069.4299999997"/>
    <n v="-4428.6400000000003"/>
    <n v="0"/>
    <n v="3796.85"/>
    <n v="0"/>
    <x v="1"/>
  </r>
  <r>
    <n v="-1"/>
    <n v="1"/>
    <s v="0001 -Florida Power &amp; Light Company"/>
    <n v="0"/>
    <n v="3"/>
    <x v="1"/>
    <n v="1987"/>
    <n v="21"/>
    <n v="2014"/>
    <s v="V1987A"/>
    <n v="367"/>
    <s v="08. General Plant"/>
    <s v="Function"/>
    <n v="78097.929999999993"/>
    <n v="0"/>
    <n v="0"/>
    <n v="78254.89"/>
    <n v="3.93"/>
    <n v="78411.86"/>
    <n v="-313.93"/>
    <n v="50.52"/>
    <n v="78411.86"/>
    <n v="78097.929999999993"/>
    <n v="54.45"/>
    <n v="0"/>
    <n v="50.52"/>
    <n v="0"/>
    <x v="1"/>
  </r>
  <r>
    <n v="-1"/>
    <n v="1"/>
    <s v="0001 -Florida Power &amp; Light Company"/>
    <n v="0"/>
    <n v="3"/>
    <x v="1"/>
    <n v="1988"/>
    <n v="24"/>
    <n v="2014"/>
    <s v="V1988"/>
    <n v="367"/>
    <s v="08. General Plant"/>
    <s v="Function"/>
    <n v="10754801.609999999"/>
    <n v="0"/>
    <n v="0"/>
    <n v="5771670.9199999999"/>
    <n v="144291.76999999999"/>
    <n v="8718202.8100000005"/>
    <n v="-78788.56"/>
    <n v="9829.67"/>
    <n v="10833590.17"/>
    <n v="8798530.8699999992"/>
    <n v="-4995.17"/>
    <n v="0"/>
    <n v="9829.67"/>
    <n v="0"/>
    <x v="1"/>
  </r>
  <r>
    <n v="-1"/>
    <n v="1"/>
    <s v="0001 -Florida Power &amp; Light Company"/>
    <n v="0"/>
    <n v="3"/>
    <x v="1"/>
    <n v="1989"/>
    <n v="26"/>
    <n v="2014"/>
    <s v="V1989"/>
    <n v="367"/>
    <s v="08. General Plant"/>
    <s v="Function"/>
    <n v="32177363.640000001"/>
    <n v="0"/>
    <n v="0"/>
    <n v="26966374.640000001"/>
    <n v="674159.38"/>
    <n v="21876084.649999999"/>
    <n v="-156138"/>
    <n v="19570.72"/>
    <n v="32333501.640000001"/>
    <n v="22427059.989999998"/>
    <n v="-13383.24"/>
    <n v="0"/>
    <n v="19570.72"/>
    <n v="0"/>
    <x v="1"/>
  </r>
  <r>
    <n v="-1"/>
    <n v="1"/>
    <s v="0001 -Florida Power &amp; Light Company"/>
    <n v="0"/>
    <n v="3"/>
    <x v="1"/>
    <n v="1990"/>
    <n v="28"/>
    <n v="2014"/>
    <s v="V1990"/>
    <n v="367"/>
    <s v="08. General Plant"/>
    <s v="Function"/>
    <n v="26375152.550000001"/>
    <n v="0"/>
    <n v="0"/>
    <n v="15341486.41"/>
    <n v="383537.17"/>
    <n v="20194332.34"/>
    <n v="-139632.5"/>
    <n v="19652.04"/>
    <n v="26514785.050000001"/>
    <n v="20482689.739999998"/>
    <n v="-24800.68"/>
    <n v="0"/>
    <n v="19652.04"/>
    <n v="0"/>
    <x v="1"/>
  </r>
  <r>
    <n v="-1"/>
    <n v="1"/>
    <s v="0001 -Florida Power &amp; Light Company"/>
    <n v="0"/>
    <n v="3"/>
    <x v="1"/>
    <n v="1991"/>
    <n v="29"/>
    <n v="2014"/>
    <s v="V1991"/>
    <n v="367"/>
    <s v="08. General Plant"/>
    <s v="Function"/>
    <n v="23141845.649999999"/>
    <n v="0"/>
    <n v="0"/>
    <n v="17760824.390000001"/>
    <n v="444020.61"/>
    <n v="16529664.83"/>
    <n v="-1397950.4"/>
    <n v="214341.25"/>
    <n v="24539796.050000001"/>
    <n v="16164863.48"/>
    <n v="-374787.18"/>
    <n v="0"/>
    <n v="214341.25"/>
    <n v="0"/>
    <x v="1"/>
  </r>
  <r>
    <n v="-1"/>
    <n v="1"/>
    <s v="0001 -Florida Power &amp; Light Company"/>
    <n v="0"/>
    <n v="3"/>
    <x v="1"/>
    <n v="1992"/>
    <n v="30"/>
    <n v="2014"/>
    <s v="V1992"/>
    <n v="367"/>
    <s v="08. General Plant"/>
    <s v="Function"/>
    <n v="31831143.640000001"/>
    <n v="0"/>
    <n v="0"/>
    <n v="31311600.59"/>
    <n v="782790.01"/>
    <n v="17569500.390000001"/>
    <n v="-286710.99"/>
    <n v="40078.22"/>
    <n v="32117854.629999999"/>
    <n v="18176543.93"/>
    <n v="-70886.320000000007"/>
    <n v="0"/>
    <n v="40078.22"/>
    <n v="0"/>
    <x v="1"/>
  </r>
  <r>
    <n v="-1"/>
    <n v="1"/>
    <s v="0001 -Florida Power &amp; Light Company"/>
    <n v="0"/>
    <n v="3"/>
    <x v="1"/>
    <n v="1993"/>
    <n v="31"/>
    <n v="2014"/>
    <s v="V1993"/>
    <n v="367"/>
    <s v="08. General Plant"/>
    <s v="Function"/>
    <n v="14656864.699999999"/>
    <n v="0"/>
    <n v="0"/>
    <n v="12694137.07"/>
    <n v="317353.43"/>
    <n v="8693253.7100000009"/>
    <n v="-278137.12"/>
    <n v="51250.3"/>
    <n v="14935001.82"/>
    <n v="8867105.9000000004"/>
    <n v="-83385.570000000007"/>
    <n v="0"/>
    <n v="51250.3"/>
    <n v="0"/>
    <x v="1"/>
  </r>
  <r>
    <n v="-1"/>
    <n v="1"/>
    <s v="0001 -Florida Power &amp; Light Company"/>
    <n v="0"/>
    <n v="3"/>
    <x v="1"/>
    <n v="1994"/>
    <n v="32"/>
    <n v="2014"/>
    <s v="V1994"/>
    <n v="367"/>
    <s v="08. General Plant"/>
    <s v="Function"/>
    <n v="12542903.35"/>
    <n v="0"/>
    <n v="0"/>
    <n v="12598847.699999999"/>
    <n v="314971.18"/>
    <n v="6188932.0099999998"/>
    <n v="-131101.01999999999"/>
    <n v="21294.48"/>
    <n v="12674004.369999999"/>
    <n v="6438296.4699999997"/>
    <n v="-44199.79"/>
    <n v="0"/>
    <n v="21294.48"/>
    <n v="0"/>
    <x v="1"/>
  </r>
  <r>
    <n v="-1"/>
    <n v="1"/>
    <s v="0001 -Florida Power &amp; Light Company"/>
    <n v="0"/>
    <n v="3"/>
    <x v="1"/>
    <n v="1995"/>
    <n v="33"/>
    <n v="2014"/>
    <s v="V1995"/>
    <n v="367"/>
    <s v="08. General Plant"/>
    <s v="Function"/>
    <n v="7546698.2999999998"/>
    <n v="0"/>
    <n v="0"/>
    <n v="6693473.5999999996"/>
    <n v="167336.84"/>
    <n v="4431513.87"/>
    <n v="-606870"/>
    <n v="86575.44"/>
    <n v="8153568.2999999998"/>
    <n v="4295986.3899999997"/>
    <n v="-217430.24"/>
    <n v="0"/>
    <n v="86575.44"/>
    <n v="0"/>
    <x v="1"/>
  </r>
  <r>
    <n v="-1"/>
    <n v="1"/>
    <s v="0001 -Florida Power &amp; Light Company"/>
    <n v="0"/>
    <n v="3"/>
    <x v="1"/>
    <n v="1996"/>
    <n v="34"/>
    <n v="2014"/>
    <s v="V1996"/>
    <n v="367"/>
    <s v="08. General Plant"/>
    <s v="Function"/>
    <n v="13099929.51"/>
    <n v="0"/>
    <n v="0"/>
    <n v="12520316.119999999"/>
    <n v="313007.90000000002"/>
    <n v="6195245.1500000004"/>
    <n v="-164537.09"/>
    <n v="22866.9"/>
    <n v="13264466.6"/>
    <n v="6427167.2699999996"/>
    <n v="-60584.35"/>
    <n v="0"/>
    <n v="22866.9"/>
    <n v="0"/>
    <x v="1"/>
  </r>
  <r>
    <n v="-1"/>
    <n v="1"/>
    <s v="0001 -Florida Power &amp; Light Company"/>
    <n v="0"/>
    <n v="3"/>
    <x v="1"/>
    <n v="1997"/>
    <n v="35"/>
    <n v="2014"/>
    <s v="V1997"/>
    <n v="367"/>
    <s v="08. General Plant"/>
    <s v="Function"/>
    <n v="14252058.9"/>
    <n v="0"/>
    <n v="0"/>
    <n v="3955839.26"/>
    <n v="86826.3"/>
    <n v="11915059.380000001"/>
    <n v="-228536.4"/>
    <n v="26717.65"/>
    <n v="14480595.300000001"/>
    <n v="11846472.01"/>
    <n v="-46405.07"/>
    <n v="0"/>
    <n v="26717.65"/>
    <n v="0"/>
    <x v="1"/>
  </r>
  <r>
    <n v="-1"/>
    <n v="1"/>
    <s v="0001 -Florida Power &amp; Light Company"/>
    <n v="0"/>
    <n v="3"/>
    <x v="1"/>
    <n v="1998"/>
    <n v="59"/>
    <n v="2014"/>
    <s v="V1998"/>
    <n v="367"/>
    <s v="08. General Plant"/>
    <s v="Function"/>
    <n v="8412674.1099999994"/>
    <n v="0"/>
    <n v="0"/>
    <n v="957416.88"/>
    <n v="17670.79"/>
    <n v="7795059.4000000004"/>
    <n v="-55586.94"/>
    <n v="5409.08"/>
    <n v="8468261.0500000007"/>
    <n v="7759896.4400000004"/>
    <n v="2655.91"/>
    <n v="0"/>
    <n v="5409.08"/>
    <n v="0"/>
    <x v="1"/>
  </r>
  <r>
    <n v="-1"/>
    <n v="1"/>
    <s v="0001 -Florida Power &amp; Light Company"/>
    <n v="0"/>
    <n v="3"/>
    <x v="1"/>
    <n v="1999"/>
    <n v="60"/>
    <n v="2014"/>
    <s v="V1999"/>
    <n v="367"/>
    <s v="08. General Plant"/>
    <s v="Function"/>
    <n v="21762241.149999999"/>
    <n v="0"/>
    <n v="0"/>
    <n v="21390580.609999999"/>
    <n v="240174.34"/>
    <n v="16709362.380000001"/>
    <n v="-954963.99"/>
    <n v="113505.25"/>
    <n v="22710572.620000001"/>
    <n v="16313019.35"/>
    <n v="-198308.86"/>
    <n v="0"/>
    <n v="113505.25"/>
    <n v="0"/>
    <x v="1"/>
  </r>
  <r>
    <n v="-1"/>
    <n v="1"/>
    <s v="0001 -Florida Power &amp; Light Company"/>
    <n v="0"/>
    <n v="3"/>
    <x v="1"/>
    <n v="2000"/>
    <n v="61"/>
    <n v="2014"/>
    <s v="V2000"/>
    <n v="367"/>
    <s v="08. General Plant"/>
    <s v="Function"/>
    <n v="38327036.609999999"/>
    <n v="0"/>
    <n v="0"/>
    <n v="36919958.530000001"/>
    <n v="204509.82"/>
    <n v="33135768.809999999"/>
    <n v="-48657.04"/>
    <n v="5526.08"/>
    <n v="38367701.549999997"/>
    <n v="33322977.489999998"/>
    <n v="-17837.7"/>
    <n v="0"/>
    <n v="5526.08"/>
    <n v="0"/>
    <x v="1"/>
  </r>
  <r>
    <n v="-1"/>
    <n v="1"/>
    <s v="0001 -Florida Power &amp; Light Company"/>
    <n v="0"/>
    <n v="3"/>
    <x v="1"/>
    <n v="2001"/>
    <n v="62"/>
    <n v="2014"/>
    <s v="V2001"/>
    <n v="367"/>
    <s v="08. General Plant"/>
    <s v="Function"/>
    <n v="67750722.219999999"/>
    <n v="0"/>
    <n v="0"/>
    <n v="50641701.880000003"/>
    <n v="134033.5"/>
    <n v="64372729.409999996"/>
    <n v="-245181.81"/>
    <n v="34766.589999999997"/>
    <n v="67995893.920000002"/>
    <n v="64419065.460000001"/>
    <n v="-122707.68"/>
    <n v="0"/>
    <n v="34766.589999999997"/>
    <n v="0"/>
    <x v="1"/>
  </r>
  <r>
    <n v="-1"/>
    <n v="1"/>
    <s v="0001 -Florida Power &amp; Light Company"/>
    <n v="0"/>
    <n v="3"/>
    <x v="1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1"/>
  </r>
  <r>
    <n v="-1"/>
    <n v="1"/>
    <s v="0001 -Florida Power &amp; Light Company"/>
    <n v="0"/>
    <n v="3"/>
    <x v="1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1"/>
  </r>
  <r>
    <n v="-1"/>
    <n v="1"/>
    <s v="0001 -Florida Power &amp; Light Company"/>
    <n v="0"/>
    <n v="3"/>
    <x v="1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1"/>
  </r>
  <r>
    <n v="-1"/>
    <n v="1"/>
    <s v="0001 -Florida Power &amp; Light Company"/>
    <n v="0"/>
    <n v="3"/>
    <x v="1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1"/>
  </r>
  <r>
    <n v="-1"/>
    <n v="1"/>
    <s v="0001 -Florida Power &amp; Light Company"/>
    <n v="0"/>
    <n v="3"/>
    <x v="1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1"/>
  </r>
  <r>
    <n v="-1"/>
    <n v="1"/>
    <s v="0001 -Florida Power &amp; Light Company"/>
    <n v="0"/>
    <n v="3"/>
    <x v="1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1"/>
  </r>
  <r>
    <n v="-1"/>
    <n v="1"/>
    <s v="0001 -Florida Power &amp; Light Company"/>
    <n v="0"/>
    <n v="3"/>
    <x v="1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1"/>
  </r>
  <r>
    <n v="-1"/>
    <n v="1"/>
    <s v="0001 -Florida Power &amp; Light Company"/>
    <n v="0"/>
    <n v="3"/>
    <x v="1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1"/>
  </r>
  <r>
    <n v="-1"/>
    <n v="1"/>
    <s v="0001 -Florida Power &amp; Light Company"/>
    <n v="0"/>
    <n v="3"/>
    <x v="1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1"/>
  </r>
  <r>
    <n v="-1"/>
    <n v="1"/>
    <s v="0001 -Florida Power &amp; Light Company"/>
    <n v="0"/>
    <n v="3"/>
    <x v="1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1"/>
  </r>
  <r>
    <n v="-1"/>
    <n v="1"/>
    <s v="0001 -Florida Power &amp; Light Company"/>
    <n v="0"/>
    <n v="3"/>
    <x v="1"/>
    <n v="2003"/>
    <n v="64"/>
    <n v="2014"/>
    <s v="V2003"/>
    <n v="367"/>
    <s v="08. General Plant"/>
    <s v="Function"/>
    <n v="6907750.1100000003"/>
    <n v="0"/>
    <n v="0"/>
    <n v="6860872.4400000004"/>
    <n v="127870.18"/>
    <n v="3319185.06"/>
    <n v="-73182.23"/>
    <n v="10559.74"/>
    <n v="6980932.3399999999"/>
    <n v="3425343.54"/>
    <n v="-40910.800000000003"/>
    <n v="0"/>
    <n v="10559.74"/>
    <n v="0"/>
    <x v="1"/>
  </r>
  <r>
    <n v="-1"/>
    <n v="1"/>
    <s v="0001 -Florida Power &amp; Light Company"/>
    <n v="0"/>
    <n v="3"/>
    <x v="1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1"/>
  </r>
  <r>
    <n v="-1"/>
    <n v="1"/>
    <s v="0001 -Florida Power &amp; Light Company"/>
    <n v="0"/>
    <n v="3"/>
    <x v="1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1"/>
  </r>
  <r>
    <n v="-1"/>
    <n v="1"/>
    <s v="0001 -Florida Power &amp; Light Company"/>
    <n v="0"/>
    <n v="3"/>
    <x v="1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1"/>
  </r>
  <r>
    <n v="-1"/>
    <n v="1"/>
    <s v="0001 -Florida Power &amp; Light Company"/>
    <n v="0"/>
    <n v="3"/>
    <x v="1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1"/>
  </r>
  <r>
    <n v="-1"/>
    <n v="1"/>
    <s v="0001 -Florida Power &amp; Light Company"/>
    <n v="0"/>
    <n v="3"/>
    <x v="1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1"/>
  </r>
  <r>
    <n v="-1"/>
    <n v="1"/>
    <s v="0001 -Florida Power &amp; Light Company"/>
    <n v="0"/>
    <n v="3"/>
    <x v="1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1"/>
  </r>
  <r>
    <n v="-1"/>
    <n v="1"/>
    <s v="0001 -Florida Power &amp; Light Company"/>
    <n v="0"/>
    <n v="3"/>
    <x v="1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1"/>
  </r>
  <r>
    <n v="-1"/>
    <n v="1"/>
    <s v="0001 -Florida Power &amp; Light Company"/>
    <n v="0"/>
    <n v="3"/>
    <x v="1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1"/>
  </r>
  <r>
    <n v="-1"/>
    <n v="1"/>
    <s v="0001 -Florida Power &amp; Light Company"/>
    <n v="0"/>
    <n v="3"/>
    <x v="1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1"/>
  </r>
  <r>
    <n v="-1"/>
    <n v="1"/>
    <s v="0001 -Florida Power &amp; Light Company"/>
    <n v="0"/>
    <n v="3"/>
    <x v="1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1"/>
  </r>
  <r>
    <n v="-1"/>
    <n v="1"/>
    <s v="0001 -Florida Power &amp; Light Company"/>
    <n v="0"/>
    <n v="3"/>
    <x v="1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1"/>
  </r>
  <r>
    <n v="-1"/>
    <n v="1"/>
    <s v="0001 -Florida Power &amp; Light Company"/>
    <n v="0"/>
    <n v="3"/>
    <x v="1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1"/>
  </r>
  <r>
    <n v="-1"/>
    <n v="1"/>
    <s v="0001 -Florida Power &amp; Light Company"/>
    <n v="0"/>
    <n v="3"/>
    <x v="1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1"/>
  </r>
  <r>
    <n v="-1"/>
    <n v="1"/>
    <s v="0001 -Florida Power &amp; Light Company"/>
    <n v="0"/>
    <n v="3"/>
    <x v="1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1"/>
  </r>
  <r>
    <n v="-1"/>
    <n v="1"/>
    <s v="0001 -Florida Power &amp; Light Company"/>
    <n v="0"/>
    <n v="3"/>
    <x v="1"/>
    <n v="2005"/>
    <n v="66"/>
    <n v="2014"/>
    <s v="V2005"/>
    <n v="367"/>
    <s v="08. General Plant"/>
    <s v="Function"/>
    <n v="59321133.270000003"/>
    <n v="0"/>
    <n v="0"/>
    <n v="22427393.27"/>
    <n v="102710.83"/>
    <n v="58176488.479999997"/>
    <n v="-2341372.7799999998"/>
    <n v="218302"/>
    <n v="61500613.990000002"/>
    <n v="56492923.659999996"/>
    <n v="-174903.09"/>
    <n v="0"/>
    <n v="218302"/>
    <n v="0"/>
    <x v="1"/>
  </r>
  <r>
    <n v="-1"/>
    <n v="1"/>
    <s v="0001 -Florida Power &amp; Light Company"/>
    <n v="0"/>
    <n v="3"/>
    <x v="1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1"/>
  </r>
  <r>
    <n v="-1"/>
    <n v="1"/>
    <s v="0001 -Florida Power &amp; Light Company"/>
    <n v="0"/>
    <n v="3"/>
    <x v="1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1"/>
  </r>
  <r>
    <n v="-1"/>
    <n v="1"/>
    <s v="0001 -Florida Power &amp; Light Company"/>
    <n v="0"/>
    <n v="3"/>
    <x v="1"/>
    <n v="2006"/>
    <n v="67"/>
    <n v="2014"/>
    <s v="V2006"/>
    <n v="367"/>
    <s v="08. General Plant"/>
    <s v="Function"/>
    <n v="42513568.600000001"/>
    <n v="0"/>
    <n v="0"/>
    <n v="12185661.439999999"/>
    <n v="-107476.18"/>
    <n v="46699984.039999999"/>
    <n v="-2193311.6800000002"/>
    <n v="101652.88"/>
    <n v="43398209.189999998"/>
    <n v="45739676.009999998"/>
    <n v="69844.13"/>
    <n v="0"/>
    <n v="101652.88"/>
    <n v="0"/>
    <x v="1"/>
  </r>
  <r>
    <n v="-1"/>
    <n v="1"/>
    <s v="0001 -Florida Power &amp; Light Company"/>
    <n v="0"/>
    <n v="3"/>
    <x v="1"/>
    <n v="2007"/>
    <n v="74"/>
    <n v="2014"/>
    <s v="V2007"/>
    <n v="367"/>
    <s v="08. General Plant"/>
    <s v="Function"/>
    <n v="51508842.240000002"/>
    <n v="0"/>
    <n v="0"/>
    <n v="26031571.640000001"/>
    <n v="1325625.56"/>
    <n v="44797920.18"/>
    <n v="-9765037.6600000001"/>
    <n v="57107.29"/>
    <n v="52225979.829999998"/>
    <n v="45472550.659999996"/>
    <n v="-9035.27"/>
    <n v="0"/>
    <n v="57107.29"/>
    <n v="0"/>
    <x v="1"/>
  </r>
  <r>
    <n v="-1"/>
    <n v="1"/>
    <s v="0001 -Florida Power &amp; Light Company"/>
    <n v="0"/>
    <n v="3"/>
    <x v="1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164"/>
    <n v="2014"/>
    <s v="V2008 Q1"/>
    <n v="367"/>
    <s v="08. General Plant"/>
    <s v="Function"/>
    <n v="7564214.3300000001"/>
    <n v="0"/>
    <n v="0"/>
    <n v="7662772.6799999997"/>
    <n v="239866.74"/>
    <n v="7179349.4199999999"/>
    <n v="-528747.86"/>
    <n v="20737.349999999999"/>
    <n v="7761331.0300000003"/>
    <n v="7254749.71"/>
    <n v="-11912.9"/>
    <n v="0"/>
    <n v="20737.349999999999"/>
    <n v="0"/>
    <x v="1"/>
  </r>
  <r>
    <n v="-1"/>
    <n v="1"/>
    <s v="0001 -Florida Power &amp; Light Company"/>
    <n v="0"/>
    <n v="3"/>
    <x v="1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5"/>
    <n v="-68952.509999999995"/>
    <n v="5202.8"/>
    <n v="1616117.3"/>
    <n v="1588560.82"/>
    <n v="5202.8"/>
    <n v="0"/>
    <n v="5202.8"/>
    <n v="0"/>
    <x v="1"/>
  </r>
  <r>
    <n v="-1"/>
    <n v="1"/>
    <s v="0001 -Florida Power &amp; Light Company"/>
    <n v="0"/>
    <n v="3"/>
    <x v="1"/>
    <n v="2008"/>
    <n v="165"/>
    <n v="2014"/>
    <s v="V2008 Q2"/>
    <n v="367"/>
    <s v="08. General Plant"/>
    <s v="Function"/>
    <n v="5620692.5800000001"/>
    <n v="0"/>
    <n v="0"/>
    <n v="5718376.4900000002"/>
    <n v="254426.07"/>
    <n v="4641904.29"/>
    <n v="-255354.86"/>
    <n v="23833.78"/>
    <n v="5816060.4100000001"/>
    <n v="4784607.21"/>
    <n v="-59810.91"/>
    <n v="0"/>
    <n v="23833.78"/>
    <n v="0"/>
    <x v="1"/>
  </r>
  <r>
    <n v="-1"/>
    <n v="1"/>
    <s v="0001 -Florida Power &amp; Light Company"/>
    <n v="0"/>
    <n v="3"/>
    <x v="1"/>
    <n v="2008"/>
    <n v="169"/>
    <n v="2014"/>
    <s v="V2008 Q2 - 50% Bonus"/>
    <n v="367"/>
    <s v="08. General Plant"/>
    <s v="Function"/>
    <n v="2341022.7799999998"/>
    <n v="0"/>
    <n v="0"/>
    <n v="2362618.16"/>
    <n v="74337.91"/>
    <n v="2282001.04"/>
    <n v="-174637.82"/>
    <n v="8915.48"/>
    <n v="2384213.5299999998"/>
    <n v="2313148.2000000002"/>
    <n v="8915.48"/>
    <n v="0"/>
    <n v="8915.48"/>
    <n v="0"/>
    <x v="1"/>
  </r>
  <r>
    <n v="-1"/>
    <n v="1"/>
    <s v="0001 -Florida Power &amp; Light Company"/>
    <n v="0"/>
    <n v="3"/>
    <x v="1"/>
    <n v="2008"/>
    <n v="166"/>
    <n v="2014"/>
    <s v="V2008 Q3"/>
    <n v="367"/>
    <s v="08. General Plant"/>
    <s v="Function"/>
    <n v="5109537.72"/>
    <n v="0"/>
    <n v="0"/>
    <n v="5160687.21"/>
    <n v="226821.99"/>
    <n v="3878834.98"/>
    <n v="-173729.06"/>
    <n v="13743.08"/>
    <n v="5211836.67"/>
    <n v="4069917.77"/>
    <n v="-52816.66"/>
    <n v="0"/>
    <n v="13743.08"/>
    <n v="0"/>
    <x v="1"/>
  </r>
  <r>
    <n v="-1"/>
    <n v="1"/>
    <s v="0001 -Florida Power &amp; Light Company"/>
    <n v="0"/>
    <n v="3"/>
    <x v="1"/>
    <n v="2008"/>
    <n v="170"/>
    <n v="2014"/>
    <s v="V2008 Q3 - 50% Bonus"/>
    <n v="367"/>
    <s v="08. General Plant"/>
    <s v="Function"/>
    <n v="2558919.86"/>
    <n v="0"/>
    <n v="0"/>
    <n v="2559794.2599999998"/>
    <n v="87056.75"/>
    <n v="2419198.9700000002"/>
    <n v="-171244.15"/>
    <n v="360.99"/>
    <n v="2560668.66"/>
    <n v="2504506.92"/>
    <n v="360.99"/>
    <n v="0"/>
    <n v="360.99"/>
    <n v="0"/>
    <x v="1"/>
  </r>
  <r>
    <n v="-1"/>
    <n v="1"/>
    <s v="0001 -Florida Power &amp; Light Company"/>
    <n v="0"/>
    <n v="3"/>
    <x v="1"/>
    <n v="2008"/>
    <n v="167"/>
    <n v="2014"/>
    <s v="V2008 Q4"/>
    <n v="367"/>
    <s v="08. General Plant"/>
    <s v="Function"/>
    <n v="5808386.9699999997"/>
    <n v="0"/>
    <n v="0"/>
    <n v="5916204.54"/>
    <n v="235821.71"/>
    <n v="4066296.5"/>
    <n v="-290686.95"/>
    <n v="30027.23"/>
    <n v="6024022.0999999996"/>
    <n v="4250502.8899999997"/>
    <n v="-133992.57"/>
    <n v="0"/>
    <n v="30027.23"/>
    <n v="0"/>
    <x v="1"/>
  </r>
  <r>
    <n v="-1"/>
    <n v="1"/>
    <s v="0001 -Florida Power &amp; Light Company"/>
    <n v="0"/>
    <n v="3"/>
    <x v="1"/>
    <n v="2008"/>
    <n v="171"/>
    <n v="2014"/>
    <s v="V2008 Q4 - 50% Bonus"/>
    <n v="367"/>
    <s v="08. General Plant"/>
    <s v="Function"/>
    <n v="9831918.5399999991"/>
    <n v="0"/>
    <n v="0"/>
    <n v="9835826.0899999999"/>
    <n v="615903.37"/>
    <n v="8684958.9299999997"/>
    <n v="-276357.99"/>
    <n v="1613.2"/>
    <n v="9839733.6300000008"/>
    <n v="9293047.2100000009"/>
    <n v="1613.2"/>
    <n v="0"/>
    <n v="1613.2"/>
    <n v="0"/>
    <x v="1"/>
  </r>
  <r>
    <n v="-1"/>
    <n v="1"/>
    <s v="0001 -Florida Power &amp; Light Company"/>
    <n v="0"/>
    <n v="3"/>
    <x v="1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5"/>
    <n v="2014"/>
    <s v="V2009 Q1"/>
    <n v="367"/>
    <s v="08. General Plant"/>
    <s v="Function"/>
    <n v="6659586.4400000004"/>
    <n v="0"/>
    <n v="0"/>
    <n v="6662114.3099999996"/>
    <n v="182916.28"/>
    <n v="6317382"/>
    <n v="-2087056.56"/>
    <n v="736.1"/>
    <n v="6664642.1799999997"/>
    <n v="6499590.5300000003"/>
    <n v="-3611.88"/>
    <n v="0"/>
    <n v="736.1"/>
    <n v="0"/>
    <x v="1"/>
  </r>
  <r>
    <n v="-1"/>
    <n v="1"/>
    <s v="0001 -Florida Power &amp; Light Company"/>
    <n v="0"/>
    <n v="3"/>
    <x v="1"/>
    <n v="2009"/>
    <n v="189"/>
    <n v="2014"/>
    <s v="V2009 Q1 - 50% Bonus"/>
    <n v="367"/>
    <s v="08. General Plant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  <x v="1"/>
  </r>
  <r>
    <n v="-1"/>
    <n v="1"/>
    <s v="0001 -Florida Power &amp; Light Company"/>
    <n v="0"/>
    <n v="3"/>
    <x v="1"/>
    <n v="2009"/>
    <n v="186"/>
    <n v="2014"/>
    <s v="V2009 Q2"/>
    <n v="367"/>
    <s v="08. General Plant"/>
    <s v="Function"/>
    <n v="5476762.5199999996"/>
    <n v="0"/>
    <n v="0"/>
    <n v="5477828.9900000002"/>
    <n v="386188.49"/>
    <n v="4908474.97"/>
    <n v="-1627993.23"/>
    <n v="301.47000000000003"/>
    <n v="5478895.46"/>
    <n v="5294242.3899999997"/>
    <n v="-1410.4"/>
    <n v="0"/>
    <n v="301.47000000000003"/>
    <n v="0"/>
    <x v="1"/>
  </r>
  <r>
    <n v="-1"/>
    <n v="1"/>
    <s v="0001 -Florida Power &amp; Light Company"/>
    <n v="0"/>
    <n v="3"/>
    <x v="1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1"/>
  </r>
  <r>
    <n v="-1"/>
    <n v="1"/>
    <s v="0001 -Florida Power &amp; Light Company"/>
    <n v="0"/>
    <n v="3"/>
    <x v="1"/>
    <n v="2009"/>
    <n v="187"/>
    <n v="2014"/>
    <s v="V2009 Q3"/>
    <n v="367"/>
    <s v="08. General Plant"/>
    <s v="Function"/>
    <n v="1866393.4"/>
    <n v="0"/>
    <n v="0"/>
    <n v="1885358.09"/>
    <n v="119089.37"/>
    <n v="917471.33"/>
    <n v="-384708.65"/>
    <n v="5030.4399999999996"/>
    <n v="1904322.78"/>
    <n v="1024073.91"/>
    <n v="-20412.16"/>
    <n v="0"/>
    <n v="5030.4399999999996"/>
    <n v="0"/>
    <x v="1"/>
  </r>
  <r>
    <n v="-1"/>
    <n v="1"/>
    <s v="0001 -Florida Power &amp; Light Company"/>
    <n v="0"/>
    <n v="3"/>
    <x v="1"/>
    <n v="2009"/>
    <n v="191"/>
    <n v="2014"/>
    <s v="V2009 Q3 - 50% Bonus"/>
    <n v="367"/>
    <s v="08. General Plant"/>
    <s v="Function"/>
    <n v="3852110.1"/>
    <n v="0"/>
    <n v="0"/>
    <n v="3855517.13"/>
    <n v="305037.19"/>
    <n v="2992495.52"/>
    <n v="-505462.39"/>
    <n v="989.05"/>
    <n v="3858924.16"/>
    <n v="3296666.3"/>
    <n v="-4958.6000000000004"/>
    <n v="0"/>
    <n v="989.05"/>
    <n v="0"/>
    <x v="1"/>
  </r>
  <r>
    <n v="-1"/>
    <n v="1"/>
    <s v="0001 -Florida Power &amp; Light Company"/>
    <n v="0"/>
    <n v="3"/>
    <x v="1"/>
    <n v="2009"/>
    <n v="188"/>
    <n v="2014"/>
    <s v="V2009 Q4"/>
    <n v="367"/>
    <s v="08. General Plant"/>
    <s v="Function"/>
    <n v="1798744.01"/>
    <n v="0"/>
    <n v="0"/>
    <n v="1807730.1"/>
    <n v="202000.2"/>
    <n v="1195374.68"/>
    <n v="-496883.32"/>
    <n v="2202.7199999999998"/>
    <n v="1816716.19"/>
    <n v="1388788.48"/>
    <n v="-7183.07"/>
    <n v="0"/>
    <n v="2202.7199999999998"/>
    <n v="0"/>
    <x v="1"/>
  </r>
  <r>
    <n v="-1"/>
    <n v="1"/>
    <s v="0001 -Florida Power &amp; Light Company"/>
    <n v="0"/>
    <n v="3"/>
    <x v="1"/>
    <n v="2009"/>
    <n v="192"/>
    <n v="2014"/>
    <s v="V2009 Q4 - 50% Bonus"/>
    <n v="367"/>
    <s v="08. General Plant"/>
    <s v="Function"/>
    <n v="6151326.2699999996"/>
    <n v="0"/>
    <n v="0"/>
    <n v="6153748.2300000004"/>
    <n v="562548.18000000005"/>
    <n v="5157742.5599999996"/>
    <n v="-2052674.73"/>
    <n v="705.58"/>
    <n v="6156170.1900000004"/>
    <n v="5719716.2999999998"/>
    <n v="-3563.9"/>
    <n v="0"/>
    <n v="705.58"/>
    <n v="0"/>
    <x v="1"/>
  </r>
  <r>
    <n v="-1"/>
    <n v="1"/>
    <s v="0001 -Florida Power &amp; Light Company"/>
    <n v="0"/>
    <n v="3"/>
    <x v="1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3"/>
    <n v="2014"/>
    <s v="V2010 Q1"/>
    <n v="367"/>
    <s v="08. General Plant"/>
    <s v="Function"/>
    <n v="1308598.51"/>
    <n v="0"/>
    <n v="0"/>
    <n v="1314739.06"/>
    <n v="42358.18"/>
    <n v="176875.33"/>
    <n v="-12494.83"/>
    <n v="1774.15"/>
    <n v="1320879.6000000001"/>
    <n v="217857.79"/>
    <n v="-9131.2199999999993"/>
    <n v="0"/>
    <n v="1774.15"/>
    <n v="0"/>
    <x v="1"/>
  </r>
  <r>
    <n v="-1"/>
    <n v="1"/>
    <s v="0001 -Florida Power &amp; Light Company"/>
    <n v="0"/>
    <n v="3"/>
    <x v="1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1"/>
  </r>
  <r>
    <n v="-1"/>
    <n v="1"/>
    <s v="0001 -Florida Power &amp; Light Company"/>
    <n v="0"/>
    <n v="3"/>
    <x v="1"/>
    <n v="2010"/>
    <n v="194"/>
    <n v="2014"/>
    <s v="V2010 Q2"/>
    <n v="367"/>
    <s v="08. General Plant"/>
    <s v="Function"/>
    <n v="446232.11"/>
    <n v="0"/>
    <n v="0"/>
    <n v="451405.76"/>
    <n v="24960.81"/>
    <n v="109236.72"/>
    <n v="-10440"/>
    <n v="1161.3399999999999"/>
    <n v="456579.4"/>
    <n v="128134.96"/>
    <n v="-3123.39"/>
    <n v="0"/>
    <n v="1161.3399999999999"/>
    <n v="0"/>
    <x v="1"/>
  </r>
  <r>
    <n v="-1"/>
    <n v="1"/>
    <s v="0001 -Florida Power &amp; Light Company"/>
    <n v="0"/>
    <n v="3"/>
    <x v="1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1"/>
  </r>
  <r>
    <n v="-1"/>
    <n v="1"/>
    <s v="0001 -Florida Power &amp; Light Company"/>
    <n v="0"/>
    <n v="3"/>
    <x v="1"/>
    <n v="2010"/>
    <n v="195"/>
    <n v="2014"/>
    <s v="V2010 Q3"/>
    <n v="367"/>
    <s v="08. General Plant"/>
    <s v="Function"/>
    <n v="2505901.19"/>
    <n v="0"/>
    <n v="0"/>
    <n v="2512759.1800000002"/>
    <n v="202605.98"/>
    <n v="863549.18"/>
    <n v="-19086.13"/>
    <n v="1991.03"/>
    <n v="2519617.17"/>
    <n v="1064797.4099999999"/>
    <n v="-10367.19"/>
    <n v="0"/>
    <n v="1991.03"/>
    <n v="0"/>
    <x v="1"/>
  </r>
  <r>
    <n v="-1"/>
    <n v="1"/>
    <s v="0001 -Florida Power &amp; Light Company"/>
    <n v="0"/>
    <n v="3"/>
    <x v="1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1"/>
  </r>
  <r>
    <n v="-1"/>
    <n v="1"/>
    <s v="0001 -Florida Power &amp; Light Company"/>
    <n v="0"/>
    <n v="3"/>
    <x v="1"/>
    <n v="2010"/>
    <n v="196"/>
    <n v="2014"/>
    <s v="V2010 Q4"/>
    <n v="367"/>
    <s v="08. General Plant"/>
    <s v="Function"/>
    <n v="10807859.98"/>
    <n v="0"/>
    <n v="0"/>
    <n v="10845996.4"/>
    <n v="691775.48"/>
    <n v="2693272.92"/>
    <n v="-248158.88"/>
    <n v="11128.66"/>
    <n v="10884132.83"/>
    <n v="3378103.93"/>
    <n v="-58199.74"/>
    <n v="0"/>
    <n v="11128.66"/>
    <n v="0"/>
    <x v="1"/>
  </r>
  <r>
    <n v="-1"/>
    <n v="1"/>
    <s v="0001 -Florida Power &amp; Light Company"/>
    <n v="0"/>
    <n v="3"/>
    <x v="1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8"/>
    <n v="2014"/>
    <s v="V2010 Q4 - 50% Bonus"/>
    <n v="367"/>
    <s v="08. General Plant"/>
    <s v="Function"/>
    <n v="5465727.9100000001"/>
    <n v="0"/>
    <n v="0"/>
    <n v="5465727.9100000001"/>
    <n v="582484.26"/>
    <n v="4090177.95"/>
    <n v="-236499.64"/>
    <n v="0"/>
    <n v="5465727.9100000001"/>
    <n v="4672662.21"/>
    <n v="0"/>
    <n v="0"/>
    <n v="0"/>
    <n v="0"/>
    <x v="1"/>
  </r>
  <r>
    <n v="-1"/>
    <n v="1"/>
    <s v="0001 -Florida Power &amp; Light Company"/>
    <n v="0"/>
    <n v="3"/>
    <x v="1"/>
    <n v="2011"/>
    <n v="125"/>
    <n v="2014"/>
    <s v="V2011"/>
    <n v="367"/>
    <s v="08. General Plant"/>
    <s v="Function"/>
    <n v="3855996.99"/>
    <n v="0"/>
    <n v="0"/>
    <n v="3892631.09"/>
    <n v="104321.23"/>
    <n v="261263.97"/>
    <n v="-73268.2"/>
    <n v="10610.49"/>
    <n v="3929265.19"/>
    <n v="360094.22"/>
    <n v="-57166.73"/>
    <n v="0"/>
    <n v="10610.49"/>
    <n v="0"/>
    <x v="1"/>
  </r>
  <r>
    <n v="-1"/>
    <n v="1"/>
    <s v="0001 -Florida Power &amp; Light Company"/>
    <n v="0"/>
    <n v="3"/>
    <x v="1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1"/>
  </r>
  <r>
    <n v="-1"/>
    <n v="1"/>
    <s v="0001 -Florida Power &amp; Light Company"/>
    <n v="0"/>
    <n v="3"/>
    <x v="1"/>
    <n v="2011"/>
    <n v="234"/>
    <n v="2014"/>
    <s v="V2011 - 50% Bonus"/>
    <n v="367"/>
    <s v="08. General Plant"/>
    <s v="Function"/>
    <n v="26180.95"/>
    <n v="0"/>
    <n v="0"/>
    <n v="26180.95"/>
    <n v="3206.9"/>
    <n v="11750.01"/>
    <n v="0"/>
    <n v="0"/>
    <n v="26180.95"/>
    <n v="14956.91"/>
    <n v="0"/>
    <n v="0"/>
    <n v="0"/>
    <n v="0"/>
    <x v="1"/>
  </r>
  <r>
    <n v="-1"/>
    <n v="1"/>
    <s v="0001 -Florida Power &amp; Light Company"/>
    <n v="0"/>
    <n v="3"/>
    <x v="1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1"/>
  </r>
  <r>
    <n v="-1"/>
    <n v="1"/>
    <s v="0001 -Florida Power &amp; Light Company"/>
    <n v="0"/>
    <n v="3"/>
    <x v="1"/>
    <n v="2012"/>
    <n v="248"/>
    <n v="2014"/>
    <s v="V2012 Q1 - 50% Bonus"/>
    <n v="367"/>
    <s v="08. General Plant"/>
    <s v="Function"/>
    <n v="7427158.7400000002"/>
    <n v="0"/>
    <n v="0"/>
    <n v="7520553.5599999996"/>
    <n v="1154498.25"/>
    <n v="3855656.66"/>
    <n v="-186789.62"/>
    <n v="35428.74"/>
    <n v="7613948.3600000003"/>
    <n v="4881643.6500000004"/>
    <n v="-22849.62"/>
    <n v="0"/>
    <n v="35428.74"/>
    <n v="0"/>
    <x v="1"/>
  </r>
  <r>
    <n v="-1"/>
    <n v="1"/>
    <s v="0001 -Florida Power &amp; Light Company"/>
    <n v="0"/>
    <n v="3"/>
    <x v="1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1"/>
  </r>
  <r>
    <n v="-1"/>
    <n v="1"/>
    <s v="0001 -Florida Power &amp; Light Company"/>
    <n v="0"/>
    <n v="3"/>
    <x v="1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1"/>
  </r>
  <r>
    <n v="-1"/>
    <n v="1"/>
    <s v="0001 -Florida Power &amp; Light Company"/>
    <n v="0"/>
    <n v="3"/>
    <x v="1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1"/>
  </r>
  <r>
    <n v="-1"/>
    <n v="1"/>
    <s v="0001 -Florida Power &amp; Light Company"/>
    <n v="0"/>
    <n v="3"/>
    <x v="1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1"/>
  </r>
  <r>
    <n v="-1"/>
    <n v="1"/>
    <s v="0001 -Florida Power &amp; Light Company"/>
    <n v="0"/>
    <n v="3"/>
    <x v="1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1"/>
  </r>
  <r>
    <n v="-1"/>
    <n v="1"/>
    <s v="0001 -Florida Power &amp; Light Company"/>
    <n v="0"/>
    <n v="3"/>
    <x v="1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1"/>
    <n v="2014"/>
    <s v="V2012 Q4 - 50% Bonus"/>
    <n v="367"/>
    <s v="08. General Plant"/>
    <s v="Function"/>
    <n v="47875044.409999996"/>
    <n v="0"/>
    <n v="0"/>
    <n v="50302474.329999998"/>
    <n v="11234209.279999999"/>
    <n v="21777633.050000001"/>
    <n v="-5053455.29"/>
    <n v="920905.18"/>
    <n v="52729904.229999997"/>
    <n v="30370798.57"/>
    <n v="-1292910.8899999999"/>
    <n v="0"/>
    <n v="920905.18"/>
    <n v="0"/>
    <x v="1"/>
  </r>
  <r>
    <n v="-1"/>
    <n v="1"/>
    <s v="0001 -Florida Power &amp; Light Company"/>
    <n v="0"/>
    <n v="3"/>
    <x v="1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1"/>
  </r>
  <r>
    <n v="-1"/>
    <n v="1"/>
    <s v="0001 -Florida Power &amp; Light Company"/>
    <n v="0"/>
    <n v="3"/>
    <x v="1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1"/>
  </r>
  <r>
    <n v="-1"/>
    <n v="1"/>
    <s v="0001 -Florida Power &amp; Light Company"/>
    <n v="0"/>
    <n v="3"/>
    <x v="1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1"/>
  </r>
  <r>
    <n v="-1"/>
    <n v="1"/>
    <s v="0001 -Florida Power &amp; Light Company"/>
    <n v="0"/>
    <n v="3"/>
    <x v="1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1"/>
  </r>
  <r>
    <n v="-1"/>
    <n v="1"/>
    <s v="0001 -Florida Power &amp; Light Company"/>
    <n v="0"/>
    <n v="3"/>
    <x v="1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1"/>
  </r>
  <r>
    <n v="-1"/>
    <n v="1"/>
    <s v="0001 -Florida Power &amp; Light Company"/>
    <n v="0"/>
    <n v="3"/>
    <x v="1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1"/>
  </r>
  <r>
    <n v="-1"/>
    <n v="1"/>
    <s v="0001 -Florida Power &amp; Light Company"/>
    <n v="0"/>
    <n v="3"/>
    <x v="1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1"/>
  </r>
  <r>
    <n v="-1"/>
    <n v="1"/>
    <s v="0001 -Florida Power &amp; Light Company"/>
    <n v="0"/>
    <n v="3"/>
    <x v="1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1"/>
  </r>
  <r>
    <n v="-1"/>
    <n v="1"/>
    <s v="0001 -Florida Power &amp; Light Company"/>
    <n v="0"/>
    <n v="3"/>
    <x v="1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1"/>
  </r>
  <r>
    <n v="-1"/>
    <n v="1"/>
    <s v="0001 -Florida Power &amp; Light Company"/>
    <n v="0"/>
    <n v="3"/>
    <x v="1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1"/>
  </r>
  <r>
    <n v="-1"/>
    <n v="1"/>
    <s v="0001 -Florida Power &amp; Light Company"/>
    <n v="0"/>
    <n v="3"/>
    <x v="1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1"/>
  </r>
  <r>
    <n v="-1"/>
    <n v="1"/>
    <s v="0001 -Florida Power &amp; Light Company"/>
    <n v="0"/>
    <n v="3"/>
    <x v="1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1"/>
  </r>
  <r>
    <n v="-1"/>
    <n v="1"/>
    <s v="0001 -Florida Power &amp; Light Company"/>
    <n v="0"/>
    <n v="3"/>
    <x v="1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1"/>
  </r>
  <r>
    <n v="-1"/>
    <n v="1"/>
    <s v="0001 -Florida Power &amp; Light Company"/>
    <n v="0"/>
    <n v="3"/>
    <x v="1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1"/>
  </r>
  <r>
    <n v="-1"/>
    <n v="1"/>
    <s v="0001 -Florida Power &amp; Light Company"/>
    <n v="0"/>
    <n v="3"/>
    <x v="1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1"/>
  </r>
  <r>
    <n v="-1"/>
    <n v="1"/>
    <s v="0001 -Florida Power &amp; Light Company"/>
    <n v="0"/>
    <n v="3"/>
    <x v="1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1"/>
  </r>
  <r>
    <n v="-1"/>
    <n v="1"/>
    <s v="0001 -Florida Power &amp; Light Company"/>
    <n v="0"/>
    <n v="3"/>
    <x v="1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1"/>
  </r>
  <r>
    <n v="-1"/>
    <n v="1"/>
    <s v="0001 -Florida Power &amp; Light Company"/>
    <n v="0"/>
    <n v="3"/>
    <x v="1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1"/>
  </r>
  <r>
    <n v="-1"/>
    <n v="1"/>
    <s v="0001 -Florida Power &amp; Light Company"/>
    <n v="0"/>
    <n v="3"/>
    <x v="1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1"/>
  </r>
  <r>
    <n v="-1"/>
    <n v="1"/>
    <s v="0001 -Florida Power &amp; Light Company"/>
    <n v="0"/>
    <n v="3"/>
    <x v="1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1"/>
  </r>
  <r>
    <n v="-1"/>
    <n v="1"/>
    <s v="0001 -Florida Power &amp; Light Company"/>
    <n v="0"/>
    <n v="3"/>
    <x v="1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1"/>
  </r>
  <r>
    <n v="-1"/>
    <n v="1"/>
    <s v="0001 -Florida Power &amp; Light Company"/>
    <n v="0"/>
    <n v="3"/>
    <x v="1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1"/>
  </r>
  <r>
    <n v="-1"/>
    <n v="1"/>
    <s v="0001 -Florida Power &amp; Light Company"/>
    <n v="0"/>
    <n v="3"/>
    <x v="1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1"/>
  </r>
  <r>
    <n v="-1"/>
    <n v="1"/>
    <s v="0001 -Florida Power &amp; Light Company"/>
    <n v="0"/>
    <n v="3"/>
    <x v="1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1"/>
  </r>
  <r>
    <n v="-1"/>
    <n v="1"/>
    <s v="0001 -Florida Power &amp; Light Company"/>
    <n v="0"/>
    <n v="3"/>
    <x v="1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1"/>
  </r>
  <r>
    <n v="-1"/>
    <n v="1"/>
    <s v="0001 -Florida Power &amp; Light Company"/>
    <n v="0"/>
    <n v="3"/>
    <x v="1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1"/>
  </r>
  <r>
    <n v="-1"/>
    <n v="1"/>
    <s v="0001 -Florida Power &amp; Light Company"/>
    <n v="0"/>
    <n v="3"/>
    <x v="1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1"/>
  </r>
  <r>
    <n v="-1"/>
    <n v="1"/>
    <s v="0001 -Florida Power &amp; Light Company"/>
    <n v="0"/>
    <n v="3"/>
    <x v="1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1"/>
  </r>
  <r>
    <n v="-1"/>
    <n v="1"/>
    <s v="0001 -Florida Power &amp; Light Company"/>
    <n v="0"/>
    <n v="3"/>
    <x v="1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1"/>
  </r>
  <r>
    <n v="-1"/>
    <n v="1"/>
    <s v="0001 -Florida Power &amp; Light Company"/>
    <n v="0"/>
    <n v="3"/>
    <x v="1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1"/>
  </r>
  <r>
    <n v="-1"/>
    <n v="1"/>
    <s v="0001 -Florida Power &amp; Light Company"/>
    <n v="0"/>
    <n v="3"/>
    <x v="1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1"/>
  </r>
  <r>
    <n v="-1"/>
    <n v="1"/>
    <s v="0001 -Florida Power &amp; Light Company"/>
    <n v="0"/>
    <n v="3"/>
    <x v="1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1"/>
  </r>
  <r>
    <n v="-1"/>
    <n v="1"/>
    <s v="0001 -Florida Power &amp; Light Company"/>
    <n v="0"/>
    <n v="3"/>
    <x v="1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1"/>
  </r>
  <r>
    <n v="-1"/>
    <n v="1"/>
    <s v="0001 -Florida Power &amp; Light Company"/>
    <n v="0"/>
    <n v="3"/>
    <x v="1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1"/>
  </r>
  <r>
    <n v="-1"/>
    <n v="1"/>
    <s v="0001 -Florida Power &amp; Light Company"/>
    <n v="0"/>
    <n v="3"/>
    <x v="1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1"/>
  </r>
  <r>
    <n v="-1"/>
    <n v="1"/>
    <s v="0001 -Florida Power &amp; Light Company"/>
    <n v="0"/>
    <n v="3"/>
    <x v="1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1"/>
  </r>
  <r>
    <n v="-1"/>
    <n v="1"/>
    <s v="0001 -Florida Power &amp; Light Company"/>
    <n v="0"/>
    <n v="3"/>
    <x v="1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1"/>
  </r>
  <r>
    <n v="-1"/>
    <n v="1"/>
    <s v="0001 -Florida Power &amp; Light Company"/>
    <n v="0"/>
    <n v="3"/>
    <x v="1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1"/>
  </r>
  <r>
    <n v="-1"/>
    <n v="1"/>
    <s v="0001 -Florida Power &amp; Light Company"/>
    <n v="0"/>
    <n v="3"/>
    <x v="1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1"/>
  </r>
  <r>
    <n v="-1"/>
    <n v="1"/>
    <s v="0001 -Florida Power &amp; Light Company"/>
    <n v="0"/>
    <n v="3"/>
    <x v="1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1"/>
  </r>
  <r>
    <n v="-1"/>
    <n v="1"/>
    <s v="0001 -Florida Power &amp; Light Company"/>
    <n v="0"/>
    <n v="3"/>
    <x v="1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1"/>
  </r>
  <r>
    <n v="-1"/>
    <n v="1"/>
    <s v="0001 -Florida Power &amp; Light Company"/>
    <n v="0"/>
    <n v="3"/>
    <x v="1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1"/>
  </r>
  <r>
    <n v="-1"/>
    <n v="1"/>
    <s v="0001 -Florida Power &amp; Light Company"/>
    <n v="0"/>
    <n v="3"/>
    <x v="1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1"/>
  </r>
  <r>
    <n v="-1"/>
    <n v="1"/>
    <s v="0001 -Florida Power &amp; Light Company"/>
    <n v="0"/>
    <n v="3"/>
    <x v="1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1"/>
  </r>
  <r>
    <n v="-1"/>
    <n v="1"/>
    <s v="0001 -Florida Power &amp; Light Company"/>
    <n v="0"/>
    <n v="3"/>
    <x v="1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1"/>
  </r>
  <r>
    <n v="-1"/>
    <n v="1"/>
    <s v="0001 -Florida Power &amp; Light Company"/>
    <n v="0"/>
    <n v="3"/>
    <x v="1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1"/>
  </r>
  <r>
    <n v="-1"/>
    <n v="1"/>
    <s v="0001 -Florida Power &amp; Light Company"/>
    <n v="0"/>
    <n v="3"/>
    <x v="1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1"/>
  </r>
  <r>
    <n v="-1"/>
    <n v="1"/>
    <s v="0001 -Florida Power &amp; Light Company"/>
    <n v="0"/>
    <n v="3"/>
    <x v="1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1"/>
  </r>
  <r>
    <n v="-1"/>
    <n v="1"/>
    <s v="0001 -Florida Power &amp; Light Company"/>
    <n v="0"/>
    <n v="3"/>
    <x v="1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1"/>
  </r>
  <r>
    <n v="-1"/>
    <n v="1"/>
    <s v="0001 -Florida Power &amp; Light Company"/>
    <n v="0"/>
    <n v="3"/>
    <x v="1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1"/>
  </r>
  <r>
    <n v="-1"/>
    <n v="1"/>
    <s v="0001 -Florida Power &amp; Light Company"/>
    <n v="0"/>
    <n v="3"/>
    <x v="1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1"/>
  </r>
  <r>
    <n v="-1"/>
    <n v="1"/>
    <s v="0001 -Florida Power &amp; Light Company"/>
    <n v="0"/>
    <n v="3"/>
    <x v="1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1"/>
  </r>
  <r>
    <n v="-1"/>
    <n v="1"/>
    <s v="0001 -Florida Power &amp; Light Company"/>
    <n v="0"/>
    <n v="3"/>
    <x v="1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1"/>
  </r>
  <r>
    <n v="-1"/>
    <n v="1"/>
    <s v="0001 -Florida Power &amp; Light Company"/>
    <n v="0"/>
    <n v="3"/>
    <x v="1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1"/>
  </r>
  <r>
    <n v="-1"/>
    <n v="1"/>
    <s v="0001 -Florida Power &amp; Light Company"/>
    <n v="0"/>
    <n v="3"/>
    <x v="1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1"/>
  </r>
  <r>
    <n v="-1"/>
    <n v="1"/>
    <s v="0001 -Florida Power &amp; Light Company"/>
    <n v="0"/>
    <n v="3"/>
    <x v="1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1"/>
  </r>
  <r>
    <n v="-1"/>
    <n v="1"/>
    <s v="0001 -Florida Power &amp; Light Company"/>
    <n v="0"/>
    <n v="3"/>
    <x v="1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1"/>
  </r>
  <r>
    <n v="-1"/>
    <n v="1"/>
    <s v="0001 -Florida Power &amp; Light Company"/>
    <n v="0"/>
    <n v="3"/>
    <x v="1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1"/>
  </r>
  <r>
    <n v="-1"/>
    <n v="1"/>
    <s v="0001 -Florida Power &amp; Light Company"/>
    <n v="0"/>
    <n v="3"/>
    <x v="1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1"/>
  </r>
  <r>
    <n v="-1"/>
    <n v="1"/>
    <s v="0001 -Florida Power &amp; Light Company"/>
    <n v="0"/>
    <n v="3"/>
    <x v="1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1"/>
  </r>
  <r>
    <n v="-1"/>
    <n v="1"/>
    <s v="0001 -Florida Power &amp; Light Company"/>
    <n v="0"/>
    <n v="3"/>
    <x v="1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1"/>
  </r>
  <r>
    <n v="-1"/>
    <n v="1"/>
    <s v="0001 -Florida Power &amp; Light Company"/>
    <n v="0"/>
    <n v="3"/>
    <x v="1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1"/>
  </r>
  <r>
    <n v="-1"/>
    <n v="1"/>
    <s v="0001 -Florida Power &amp; Light Company"/>
    <n v="0"/>
    <n v="3"/>
    <x v="1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1"/>
  </r>
  <r>
    <n v="-1"/>
    <n v="1"/>
    <s v="0001 -Florida Power &amp; Light Company"/>
    <n v="0"/>
    <n v="3"/>
    <x v="1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1"/>
  </r>
  <r>
    <n v="-1"/>
    <n v="1"/>
    <s v="0001 -Florida Power &amp; Light Company"/>
    <n v="0"/>
    <n v="3"/>
    <x v="1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91"/>
    <n v="29"/>
    <n v="2014"/>
    <s v="V1991"/>
    <n v="367"/>
    <s v="10. Scherer Acq"/>
    <s v="Function"/>
    <n v="23083342"/>
    <n v="0"/>
    <n v="0"/>
    <n v="4076479.04"/>
    <n v="741177.27"/>
    <n v="19006862.960000001"/>
    <n v="0"/>
    <n v="0"/>
    <n v="23083342"/>
    <n v="19748040.23"/>
    <n v="0"/>
    <n v="0"/>
    <n v="0"/>
    <n v="0"/>
    <x v="1"/>
  </r>
  <r>
    <n v="-1"/>
    <n v="1"/>
    <s v="0001 -Florida Power &amp; Light Company"/>
    <n v="0"/>
    <n v="3"/>
    <x v="1"/>
    <n v="1993"/>
    <n v="31"/>
    <n v="2014"/>
    <s v="V1993"/>
    <n v="367"/>
    <s v="10. Scherer Acq"/>
    <s v="Function"/>
    <n v="42164398"/>
    <n v="0"/>
    <n v="0"/>
    <n v="10135254.34"/>
    <n v="1351363.87"/>
    <n v="32029143.66"/>
    <n v="0"/>
    <n v="0"/>
    <n v="42164398"/>
    <n v="33380507.530000001"/>
    <n v="0"/>
    <n v="0"/>
    <n v="0"/>
    <n v="0"/>
    <x v="1"/>
  </r>
  <r>
    <n v="-1"/>
    <n v="1"/>
    <s v="0001 -Florida Power &amp; Light Company"/>
    <n v="0"/>
    <n v="3"/>
    <x v="1"/>
    <n v="1994"/>
    <n v="32"/>
    <n v="2014"/>
    <s v="V1994"/>
    <n v="367"/>
    <s v="10. Scherer Acq"/>
    <s v="Function"/>
    <n v="25172650"/>
    <n v="0"/>
    <n v="0"/>
    <n v="6857650.2000000002"/>
    <n v="806781.97"/>
    <n v="18314999.800000001"/>
    <n v="0"/>
    <n v="0"/>
    <n v="25172650"/>
    <n v="19121781.77"/>
    <n v="0"/>
    <n v="0"/>
    <n v="0"/>
    <n v="0"/>
    <x v="1"/>
  </r>
  <r>
    <n v="-1"/>
    <n v="1"/>
    <s v="0001 -Florida Power &amp; Light Company"/>
    <n v="0"/>
    <n v="3"/>
    <x v="1"/>
    <n v="1995"/>
    <n v="33"/>
    <n v="2014"/>
    <s v="V1995"/>
    <n v="367"/>
    <s v="10. Scherer Acq"/>
    <s v="Function"/>
    <n v="16962480"/>
    <n v="0"/>
    <n v="0"/>
    <n v="5164643.68"/>
    <n v="543645.89"/>
    <n v="11797836.32"/>
    <n v="0"/>
    <n v="0"/>
    <n v="16962480"/>
    <n v="12341482.210000001"/>
    <n v="0"/>
    <n v="0"/>
    <n v="0"/>
    <n v="0"/>
    <x v="1"/>
  </r>
  <r>
    <n v="-1"/>
    <n v="1"/>
    <s v="0001 -Florida Power &amp; Light Company"/>
    <n v="0"/>
    <n v="3"/>
    <x v="1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1"/>
  </r>
  <r>
    <n v="-1"/>
    <n v="1"/>
    <s v="0001 -Florida Power &amp; Light Company"/>
    <n v="0"/>
    <n v="3"/>
    <x v="1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1"/>
  </r>
  <r>
    <n v="-1"/>
    <n v="1"/>
    <s v="0001 -Florida Power &amp; Light Company"/>
    <n v="0"/>
    <n v="3"/>
    <x v="1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1"/>
  </r>
  <r>
    <n v="-1"/>
    <n v="1"/>
    <s v="0001 -Florida Power &amp; Light Company"/>
    <n v="0"/>
    <n v="3"/>
    <x v="1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1"/>
  </r>
  <r>
    <n v="-1"/>
    <n v="1"/>
    <s v="0001 -Florida Power &amp; Light Company"/>
    <n v="0"/>
    <n v="3"/>
    <x v="1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1"/>
  </r>
  <r>
    <n v="-1"/>
    <n v="1"/>
    <s v="0001 -Florida Power &amp; Light Company"/>
    <n v="0"/>
    <n v="3"/>
    <x v="1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1"/>
  </r>
  <r>
    <n v="-1"/>
    <n v="1"/>
    <s v="0001 -Florida Power &amp; Light Company"/>
    <n v="0"/>
    <n v="3"/>
    <x v="1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1"/>
  </r>
  <r>
    <n v="-1"/>
    <n v="1"/>
    <s v="0001 -Florida Power &amp; Light Company"/>
    <n v="0"/>
    <n v="3"/>
    <x v="1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1"/>
  </r>
  <r>
    <n v="-1"/>
    <n v="1"/>
    <s v="0001 -Florida Power &amp; Light Company"/>
    <n v="0"/>
    <n v="3"/>
    <x v="1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1"/>
  </r>
  <r>
    <n v="-1"/>
    <n v="1"/>
    <s v="0001 -Florida Power &amp; Light Company"/>
    <n v="0"/>
    <n v="3"/>
    <x v="1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1"/>
  </r>
  <r>
    <n v="-1"/>
    <n v="1"/>
    <s v="0001 -Florida Power &amp; Light Company"/>
    <n v="0"/>
    <n v="3"/>
    <x v="1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1"/>
  </r>
  <r>
    <n v="-1"/>
    <n v="1"/>
    <s v="0001 -Florida Power &amp; Light Company"/>
    <n v="0"/>
    <n v="3"/>
    <x v="1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1"/>
  </r>
  <r>
    <n v="-1"/>
    <n v="1"/>
    <s v="0001 -Florida Power &amp; Light Company"/>
    <n v="0"/>
    <n v="3"/>
    <x v="1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1"/>
  </r>
  <r>
    <n v="-1"/>
    <n v="1"/>
    <s v="0001 -Florida Power &amp; Light Company"/>
    <n v="0"/>
    <n v="3"/>
    <x v="1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1"/>
  </r>
  <r>
    <n v="-1"/>
    <n v="1"/>
    <s v="0001 -Florida Power &amp; Light Company"/>
    <n v="0"/>
    <n v="3"/>
    <x v="1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1"/>
  </r>
  <r>
    <n v="-1"/>
    <n v="1"/>
    <s v="0001 -Florida Power &amp; Light Company"/>
    <n v="0"/>
    <n v="3"/>
    <x v="1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1"/>
  </r>
  <r>
    <n v="-1"/>
    <n v="1"/>
    <s v="0001 -Florida Power &amp; Light Company"/>
    <n v="0"/>
    <n v="3"/>
    <x v="1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1"/>
  </r>
  <r>
    <n v="-1"/>
    <n v="1"/>
    <s v="0001 -Florida Power &amp; Light Company"/>
    <n v="0"/>
    <n v="3"/>
    <x v="1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1"/>
  </r>
  <r>
    <n v="-1"/>
    <n v="1"/>
    <s v="0001 -Florida Power &amp; Light Company"/>
    <n v="0"/>
    <n v="3"/>
    <x v="1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1"/>
  </r>
  <r>
    <n v="-1"/>
    <n v="1"/>
    <s v="0001 -Florida Power &amp; Light Company"/>
    <n v="0"/>
    <n v="3"/>
    <x v="1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1"/>
  </r>
  <r>
    <n v="-1"/>
    <n v="1"/>
    <s v="0001 -Florida Power &amp; Light Company"/>
    <n v="0"/>
    <n v="3"/>
    <x v="1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1"/>
  </r>
  <r>
    <n v="-1"/>
    <n v="1"/>
    <s v="0001 -Florida Power &amp; Light Company"/>
    <n v="0"/>
    <n v="3"/>
    <x v="1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1"/>
  </r>
  <r>
    <n v="-1"/>
    <n v="1"/>
    <s v="0001 -Florida Power &amp; Light Company"/>
    <n v="0"/>
    <n v="3"/>
    <x v="1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1"/>
  </r>
  <r>
    <n v="-1"/>
    <n v="1"/>
    <s v="0001 -Florida Power &amp; Light Company"/>
    <n v="0"/>
    <n v="3"/>
    <x v="1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1"/>
  </r>
  <r>
    <n v="-1"/>
    <n v="1"/>
    <s v="0001 -Florida Power &amp; Light Company"/>
    <n v="0"/>
    <n v="3"/>
    <x v="1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1"/>
  </r>
  <r>
    <n v="-1"/>
    <n v="1"/>
    <s v="0001 -Florida Power &amp; Light Company"/>
    <n v="0"/>
    <n v="3"/>
    <x v="1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1"/>
  </r>
  <r>
    <n v="-1"/>
    <n v="1"/>
    <s v="0001 -Florida Power &amp; Light Company"/>
    <n v="0"/>
    <n v="3"/>
    <x v="1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1"/>
  </r>
  <r>
    <n v="-1"/>
    <n v="1"/>
    <s v="0001 -Florida Power &amp; Light Company"/>
    <n v="0"/>
    <n v="3"/>
    <x v="1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1"/>
  </r>
  <r>
    <n v="-1"/>
    <n v="1"/>
    <s v="0001 -Florida Power &amp; Light Company"/>
    <n v="0"/>
    <n v="3"/>
    <x v="1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1"/>
  </r>
  <r>
    <n v="-1"/>
    <n v="1"/>
    <s v="0001 -Florida Power &amp; Light Company"/>
    <n v="0"/>
    <n v="3"/>
    <x v="1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1"/>
  </r>
  <r>
    <n v="-1"/>
    <n v="1"/>
    <s v="0001 -Florida Power &amp; Light Company"/>
    <n v="0"/>
    <n v="3"/>
    <x v="1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1"/>
  </r>
  <r>
    <n v="-1"/>
    <n v="1"/>
    <s v="0001 -Florida Power &amp; Light Company"/>
    <n v="0"/>
    <n v="3"/>
    <x v="1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1"/>
  </r>
  <r>
    <n v="-1"/>
    <n v="1"/>
    <s v="0001 -Florida Power &amp; Light Company"/>
    <n v="0"/>
    <n v="3"/>
    <x v="1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1"/>
  </r>
  <r>
    <n v="-1"/>
    <n v="1"/>
    <s v="0001 -Florida Power &amp; Light Company"/>
    <n v="0"/>
    <n v="3"/>
    <x v="1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1"/>
  </r>
  <r>
    <n v="-1"/>
    <n v="1"/>
    <s v="0001 -Florida Power &amp; Light Company"/>
    <n v="0"/>
    <n v="3"/>
    <x v="1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1"/>
  </r>
  <r>
    <n v="-1"/>
    <n v="1"/>
    <s v="0001 -Florida Power &amp; Light Company"/>
    <n v="0"/>
    <n v="3"/>
    <x v="1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1"/>
  </r>
  <r>
    <n v="-1"/>
    <n v="1"/>
    <s v="0001 -Florida Power &amp; Light Company"/>
    <n v="0"/>
    <n v="3"/>
    <x v="1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1"/>
  </r>
  <r>
    <n v="-1"/>
    <n v="1"/>
    <s v="0001 -Florida Power &amp; Light Company"/>
    <n v="0"/>
    <n v="3"/>
    <x v="1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1"/>
  </r>
  <r>
    <n v="-1"/>
    <n v="1"/>
    <s v="0001 -Florida Power &amp; Light Company"/>
    <n v="0"/>
    <n v="3"/>
    <x v="1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1"/>
  </r>
  <r>
    <n v="-1"/>
    <n v="1"/>
    <s v="0001 -Florida Power &amp; Light Company"/>
    <n v="0"/>
    <n v="3"/>
    <x v="1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1"/>
  </r>
  <r>
    <n v="-1"/>
    <n v="1"/>
    <s v="0001 -Florida Power &amp; Light Company"/>
    <n v="0"/>
    <n v="3"/>
    <x v="1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1"/>
  </r>
  <r>
    <n v="-1"/>
    <n v="1"/>
    <s v="0001 -Florida Power &amp; Light Company"/>
    <n v="0"/>
    <n v="3"/>
    <x v="1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1"/>
  </r>
  <r>
    <n v="-1"/>
    <n v="1"/>
    <s v="0001 -Florida Power &amp; Light Company"/>
    <n v="0"/>
    <n v="3"/>
    <x v="1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1"/>
  </r>
  <r>
    <n v="-1"/>
    <n v="1"/>
    <s v="0001 -Florida Power &amp; Light Company"/>
    <n v="0"/>
    <n v="3"/>
    <x v="1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1"/>
  </r>
  <r>
    <n v="-1"/>
    <n v="1"/>
    <s v="0001 -Florida Power &amp; Light Company"/>
    <n v="0"/>
    <n v="3"/>
    <x v="1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1"/>
  </r>
  <r>
    <n v="-1"/>
    <n v="1"/>
    <s v="0001 -Florida Power &amp; Light Company"/>
    <n v="0"/>
    <n v="3"/>
    <x v="1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1"/>
  </r>
  <r>
    <n v="-1"/>
    <n v="1"/>
    <s v="0001 -Florida Power &amp; Light Company"/>
    <n v="0"/>
    <n v="3"/>
    <x v="1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1"/>
  </r>
  <r>
    <n v="-1"/>
    <n v="1"/>
    <s v="0001 -Florida Power &amp; Light Company"/>
    <n v="0"/>
    <n v="3"/>
    <x v="1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1"/>
  </r>
  <r>
    <n v="-1"/>
    <n v="1"/>
    <s v="0001 -Florida Power &amp; Light Company"/>
    <n v="0"/>
    <n v="3"/>
    <x v="1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1"/>
  </r>
  <r>
    <n v="-1"/>
    <n v="1"/>
    <s v="0001 -Florida Power &amp; Light Company"/>
    <n v="0"/>
    <n v="3"/>
    <x v="1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1"/>
  </r>
  <r>
    <n v="-1"/>
    <n v="1"/>
    <s v="0001 -Florida Power &amp; Light Company"/>
    <n v="0"/>
    <n v="3"/>
    <x v="1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1"/>
  </r>
  <r>
    <n v="-1"/>
    <n v="1"/>
    <s v="0001 -Florida Power &amp; Light Company"/>
    <n v="0"/>
    <n v="3"/>
    <x v="1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1"/>
  </r>
  <r>
    <n v="-1"/>
    <n v="1"/>
    <s v="0001 -Florida Power &amp; Light Company"/>
    <n v="0"/>
    <n v="3"/>
    <x v="1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1"/>
  </r>
  <r>
    <n v="-1"/>
    <n v="1"/>
    <s v="0001 -Florida Power &amp; Light Company"/>
    <n v="0"/>
    <n v="3"/>
    <x v="1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1"/>
  </r>
  <r>
    <n v="-1"/>
    <n v="1"/>
    <s v="0001 -Florida Power &amp; Light Company"/>
    <n v="0"/>
    <n v="3"/>
    <x v="1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1"/>
  </r>
  <r>
    <n v="-1"/>
    <n v="1"/>
    <s v="0001 -Florida Power &amp; Light Company"/>
    <n v="0"/>
    <n v="3"/>
    <x v="1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1"/>
  </r>
  <r>
    <n v="-1"/>
    <n v="1"/>
    <s v="0001 -Florida Power &amp; Light Company"/>
    <n v="0"/>
    <n v="3"/>
    <x v="1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1"/>
  </r>
  <r>
    <n v="-1"/>
    <n v="1"/>
    <s v="0001 -Florida Power &amp; Light Company"/>
    <n v="0"/>
    <n v="3"/>
    <x v="1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1"/>
  </r>
  <r>
    <n v="-1"/>
    <n v="1"/>
    <s v="0001 -Florida Power &amp; Light Company"/>
    <n v="0"/>
    <n v="3"/>
    <x v="1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1"/>
  </r>
  <r>
    <n v="-1"/>
    <n v="1"/>
    <s v="0001 -Florida Power &amp; Light Company"/>
    <n v="0"/>
    <n v="3"/>
    <x v="1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1"/>
  </r>
  <r>
    <n v="-1"/>
    <n v="1"/>
    <s v="0001 -Florida Power &amp; Light Company"/>
    <n v="0"/>
    <n v="3"/>
    <x v="1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1"/>
  </r>
  <r>
    <n v="-1"/>
    <n v="1"/>
    <s v="0001 -Florida Power &amp; Light Company"/>
    <n v="0"/>
    <n v="3"/>
    <x v="1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1"/>
  </r>
  <r>
    <n v="-1"/>
    <n v="1"/>
    <s v="0001 -Florida Power &amp; Light Company"/>
    <n v="0"/>
    <n v="3"/>
    <x v="1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1"/>
  </r>
  <r>
    <n v="-1"/>
    <n v="1"/>
    <s v="0001 -Florida Power &amp; Light Company"/>
    <n v="0"/>
    <n v="3"/>
    <x v="1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1"/>
  </r>
  <r>
    <n v="-1"/>
    <n v="1"/>
    <s v="0001 -Florida Power &amp; Light Company"/>
    <n v="0"/>
    <n v="3"/>
    <x v="1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1"/>
  </r>
  <r>
    <n v="-1"/>
    <n v="1"/>
    <s v="0001 -Florida Power &amp; Light Company"/>
    <n v="0"/>
    <n v="3"/>
    <x v="1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1"/>
  </r>
  <r>
    <n v="-1"/>
    <n v="1"/>
    <s v="0001 -Florida Power &amp; Light Company"/>
    <n v="0"/>
    <n v="3"/>
    <x v="1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1"/>
  </r>
  <r>
    <n v="-1"/>
    <n v="1"/>
    <s v="0001 -Florida Power &amp; Light Company"/>
    <n v="0"/>
    <n v="3"/>
    <x v="1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1"/>
  </r>
  <r>
    <n v="-1"/>
    <n v="1"/>
    <s v="0001 -Florida Power &amp; Light Company"/>
    <n v="0"/>
    <n v="3"/>
    <x v="1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1"/>
  </r>
  <r>
    <n v="-1"/>
    <n v="1"/>
    <s v="0001 -Florida Power &amp; Light Company"/>
    <n v="0"/>
    <n v="3"/>
    <x v="1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1"/>
  </r>
  <r>
    <n v="-1"/>
    <n v="1"/>
    <s v="0001 -Florida Power &amp; Light Company"/>
    <n v="0"/>
    <n v="3"/>
    <x v="1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1"/>
  </r>
  <r>
    <n v="-1"/>
    <n v="1"/>
    <s v="0001 -Florida Power &amp; Light Company"/>
    <n v="0"/>
    <n v="3"/>
    <x v="1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1"/>
  </r>
  <r>
    <n v="-1"/>
    <n v="1"/>
    <s v="0001 -Florida Power &amp; Light Company"/>
    <n v="0"/>
    <n v="3"/>
    <x v="1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1"/>
  </r>
  <r>
    <n v="-1"/>
    <n v="1"/>
    <s v="0001 -Florida Power &amp; Light Company"/>
    <n v="0"/>
    <n v="3"/>
    <x v="1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1"/>
  </r>
  <r>
    <n v="-1"/>
    <n v="1"/>
    <s v="0001 -Florida Power &amp; Light Company"/>
    <n v="0"/>
    <n v="3"/>
    <x v="1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1"/>
  </r>
  <r>
    <n v="-1"/>
    <n v="1"/>
    <s v="0001 -Florida Power &amp; Light Company"/>
    <n v="0"/>
    <n v="3"/>
    <x v="1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1"/>
  </r>
  <r>
    <n v="-1"/>
    <n v="1"/>
    <s v="0001 -Florida Power &amp; Light Company"/>
    <n v="0"/>
    <n v="3"/>
    <x v="1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1"/>
  </r>
  <r>
    <n v="-1"/>
    <n v="1"/>
    <s v="0001 -Florida Power &amp; Light Company"/>
    <n v="0"/>
    <n v="3"/>
    <x v="1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1"/>
  </r>
  <r>
    <n v="-1"/>
    <n v="1"/>
    <s v="0001 -Florida Power &amp; Light Company"/>
    <n v="0"/>
    <n v="3"/>
    <x v="1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1"/>
  </r>
  <r>
    <n v="-1"/>
    <n v="1"/>
    <s v="0001 -Florida Power &amp; Light Company"/>
    <n v="0"/>
    <n v="3"/>
    <x v="1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1"/>
  </r>
  <r>
    <n v="-1"/>
    <n v="1"/>
    <s v="0001 -Florida Power &amp; Light Company"/>
    <n v="0"/>
    <n v="3"/>
    <x v="1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1"/>
  </r>
  <r>
    <n v="-1"/>
    <n v="1"/>
    <s v="0001 -Florida Power &amp; Light Company"/>
    <n v="0"/>
    <n v="3"/>
    <x v="1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1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1"/>
  </r>
  <r>
    <n v="-1"/>
    <n v="1"/>
    <s v="0001 -Florida Power &amp; Light Company"/>
    <n v="0"/>
    <n v="3"/>
    <x v="1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1"/>
  </r>
  <r>
    <n v="-1"/>
    <n v="1"/>
    <s v="0001 -Florida Power &amp; Light Company"/>
    <n v="0"/>
    <n v="3"/>
    <x v="1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1"/>
  </r>
  <r>
    <n v="-1"/>
    <n v="1"/>
    <s v="0001 -Florida Power &amp; Light Company"/>
    <n v="0"/>
    <n v="3"/>
    <x v="2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2"/>
  </r>
  <r>
    <n v="-1"/>
    <n v="1"/>
    <s v="0001 -Florida Power &amp; Light Company"/>
    <n v="0"/>
    <n v="3"/>
    <x v="2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2"/>
  </r>
  <r>
    <n v="-1"/>
    <n v="1"/>
    <s v="0001 -Florida Power &amp; Light Company"/>
    <n v="0"/>
    <n v="3"/>
    <x v="2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2"/>
  </r>
  <r>
    <n v="-1"/>
    <n v="1"/>
    <s v="0001 -Florida Power &amp; Light Company"/>
    <n v="0"/>
    <n v="3"/>
    <x v="2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2"/>
  </r>
  <r>
    <n v="-1"/>
    <n v="1"/>
    <s v="0001 -Florida Power &amp; Light Company"/>
    <n v="0"/>
    <n v="3"/>
    <x v="2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2"/>
  </r>
  <r>
    <n v="-1"/>
    <n v="1"/>
    <s v="0001 -Florida Power &amp; Light Company"/>
    <n v="0"/>
    <n v="3"/>
    <x v="2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2"/>
  </r>
  <r>
    <n v="-1"/>
    <n v="1"/>
    <s v="0001 -Florida Power &amp; Light Company"/>
    <n v="0"/>
    <n v="3"/>
    <x v="2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2"/>
  </r>
  <r>
    <n v="-1"/>
    <n v="1"/>
    <s v="0001 -Florida Power &amp; Light Company"/>
    <n v="0"/>
    <n v="3"/>
    <x v="2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2"/>
  </r>
  <r>
    <n v="-1"/>
    <n v="1"/>
    <s v="0001 -Florida Power &amp; Light Company"/>
    <n v="0"/>
    <n v="3"/>
    <x v="2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2"/>
  </r>
  <r>
    <n v="-1"/>
    <n v="1"/>
    <s v="0001 -Florida Power &amp; Light Company"/>
    <n v="0"/>
    <n v="3"/>
    <x v="2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2"/>
  </r>
  <r>
    <n v="-1"/>
    <n v="1"/>
    <s v="0001 -Florida Power &amp; Light Company"/>
    <n v="0"/>
    <n v="3"/>
    <x v="2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2"/>
  </r>
  <r>
    <n v="-1"/>
    <n v="1"/>
    <s v="0001 -Florida Power &amp; Light Company"/>
    <n v="0"/>
    <n v="3"/>
    <x v="2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2"/>
  </r>
  <r>
    <n v="-1"/>
    <n v="1"/>
    <s v="0001 -Florida Power &amp; Light Company"/>
    <n v="0"/>
    <n v="3"/>
    <x v="2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2"/>
  </r>
  <r>
    <n v="-1"/>
    <n v="1"/>
    <s v="0001 -Florida Power &amp; Light Company"/>
    <n v="0"/>
    <n v="3"/>
    <x v="2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2"/>
  </r>
  <r>
    <n v="-1"/>
    <n v="1"/>
    <s v="0001 -Florida Power &amp; Light Company"/>
    <n v="0"/>
    <n v="3"/>
    <x v="2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2"/>
  </r>
  <r>
    <n v="-1"/>
    <n v="1"/>
    <s v="0001 -Florida Power &amp; Light Company"/>
    <n v="0"/>
    <n v="3"/>
    <x v="2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2"/>
  </r>
  <r>
    <n v="-1"/>
    <n v="1"/>
    <s v="0001 -Florida Power &amp; Light Company"/>
    <n v="0"/>
    <n v="3"/>
    <x v="2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2"/>
  </r>
  <r>
    <n v="-1"/>
    <n v="1"/>
    <s v="0001 -Florida Power &amp; Light Company"/>
    <n v="0"/>
    <n v="3"/>
    <x v="2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2"/>
  </r>
  <r>
    <n v="-1"/>
    <n v="1"/>
    <s v="0001 -Florida Power &amp; Light Company"/>
    <n v="0"/>
    <n v="3"/>
    <x v="2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2"/>
  </r>
  <r>
    <n v="-1"/>
    <n v="1"/>
    <s v="0001 -Florida Power &amp; Light Company"/>
    <n v="0"/>
    <n v="3"/>
    <x v="2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2"/>
  </r>
  <r>
    <n v="-1"/>
    <n v="1"/>
    <s v="0001 -Florida Power &amp; Light Company"/>
    <n v="0"/>
    <n v="3"/>
    <x v="2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2"/>
  </r>
  <r>
    <n v="-1"/>
    <n v="1"/>
    <s v="0001 -Florida Power &amp; Light Company"/>
    <n v="0"/>
    <n v="3"/>
    <x v="2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2"/>
  </r>
  <r>
    <n v="-1"/>
    <n v="1"/>
    <s v="0001 -Florida Power &amp; Light Company"/>
    <n v="0"/>
    <n v="3"/>
    <x v="2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2"/>
  </r>
  <r>
    <n v="-1"/>
    <n v="1"/>
    <s v="0001 -Florida Power &amp; Light Company"/>
    <n v="0"/>
    <n v="3"/>
    <x v="2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2"/>
  </r>
  <r>
    <n v="-1"/>
    <n v="1"/>
    <s v="0001 -Florida Power &amp; Light Company"/>
    <n v="0"/>
    <n v="3"/>
    <x v="2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2"/>
  </r>
  <r>
    <n v="-1"/>
    <n v="1"/>
    <s v="0001 -Florida Power &amp; Light Company"/>
    <n v="0"/>
    <n v="3"/>
    <x v="2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2"/>
  </r>
  <r>
    <n v="-1"/>
    <n v="1"/>
    <s v="0001 -Florida Power &amp; Light Company"/>
    <n v="0"/>
    <n v="3"/>
    <x v="2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2"/>
  </r>
  <r>
    <n v="-1"/>
    <n v="1"/>
    <s v="0001 -Florida Power &amp; Light Company"/>
    <n v="0"/>
    <n v="3"/>
    <x v="2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2"/>
  </r>
  <r>
    <n v="-1"/>
    <n v="1"/>
    <s v="0001 -Florida Power &amp; Light Company"/>
    <n v="0"/>
    <n v="3"/>
    <x v="2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2"/>
  </r>
  <r>
    <n v="-1"/>
    <n v="1"/>
    <s v="0001 -Florida Power &amp; Light Company"/>
    <n v="0"/>
    <n v="3"/>
    <x v="2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2"/>
  </r>
  <r>
    <n v="-1"/>
    <n v="1"/>
    <s v="0001 -Florida Power &amp; Light Company"/>
    <n v="0"/>
    <n v="3"/>
    <x v="2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2"/>
  </r>
  <r>
    <n v="-1"/>
    <n v="1"/>
    <s v="0001 -Florida Power &amp; Light Company"/>
    <n v="0"/>
    <n v="3"/>
    <x v="2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2"/>
  </r>
  <r>
    <n v="-1"/>
    <n v="1"/>
    <s v="0001 -Florida Power &amp; Light Company"/>
    <n v="0"/>
    <n v="3"/>
    <x v="2"/>
    <n v="2009"/>
    <n v="191"/>
    <n v="2014"/>
    <s v="V2009 Q3 - 50% Bonus"/>
    <n v="367"/>
    <s v="01. Intangible"/>
    <s v="Function"/>
    <n v="1699250.34"/>
    <n v="0"/>
    <n v="0"/>
    <n v="1699250.34"/>
    <n v="11772.64"/>
    <n v="1352013.29"/>
    <n v="-812548.47"/>
    <n v="0"/>
    <n v="1699250.34"/>
    <n v="1363785.93"/>
    <n v="0"/>
    <n v="0"/>
    <n v="0"/>
    <n v="0"/>
    <x v="2"/>
  </r>
  <r>
    <n v="-1"/>
    <n v="1"/>
    <s v="0001 -Florida Power &amp; Light Company"/>
    <n v="0"/>
    <n v="3"/>
    <x v="2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2"/>
  </r>
  <r>
    <n v="-1"/>
    <n v="1"/>
    <s v="0001 -Florida Power &amp; Light Company"/>
    <n v="0"/>
    <n v="3"/>
    <x v="2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2"/>
  </r>
  <r>
    <n v="-1"/>
    <n v="1"/>
    <s v="0001 -Florida Power &amp; Light Company"/>
    <n v="0"/>
    <n v="3"/>
    <x v="2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2"/>
  </r>
  <r>
    <n v="-1"/>
    <n v="1"/>
    <s v="0001 -Florida Power &amp; Light Company"/>
    <n v="0"/>
    <n v="3"/>
    <x v="2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2"/>
  </r>
  <r>
    <n v="-1"/>
    <n v="1"/>
    <s v="0001 -Florida Power &amp; Light Company"/>
    <n v="0"/>
    <n v="3"/>
    <x v="2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2"/>
  </r>
  <r>
    <n v="-1"/>
    <n v="1"/>
    <s v="0001 -Florida Power &amp; Light Company"/>
    <n v="0"/>
    <n v="3"/>
    <x v="2"/>
    <n v="2010"/>
    <n v="216"/>
    <n v="2014"/>
    <s v="V2010 Q2 - 50% Bonus"/>
    <n v="367"/>
    <s v="01. Intangible"/>
    <s v="Function"/>
    <n v="580824.49"/>
    <n v="0"/>
    <n v="0"/>
    <n v="580824.49"/>
    <n v="0"/>
    <n v="580824.49"/>
    <n v="-68618.83"/>
    <n v="0"/>
    <n v="580824.49"/>
    <n v="580824.49"/>
    <n v="0"/>
    <n v="0"/>
    <n v="0"/>
    <n v="0"/>
    <x v="2"/>
  </r>
  <r>
    <n v="-1"/>
    <n v="1"/>
    <s v="0001 -Florida Power &amp; Light Company"/>
    <n v="0"/>
    <n v="3"/>
    <x v="2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2"/>
  </r>
  <r>
    <n v="-1"/>
    <n v="1"/>
    <s v="0001 -Florida Power &amp; Light Company"/>
    <n v="0"/>
    <n v="3"/>
    <x v="2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2"/>
  </r>
  <r>
    <n v="-1"/>
    <n v="1"/>
    <s v="0001 -Florida Power &amp; Light Company"/>
    <n v="0"/>
    <n v="3"/>
    <x v="2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2"/>
  </r>
  <r>
    <n v="-1"/>
    <n v="1"/>
    <s v="0001 -Florida Power &amp; Light Company"/>
    <n v="0"/>
    <n v="3"/>
    <x v="2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2"/>
  </r>
  <r>
    <n v="-1"/>
    <n v="1"/>
    <s v="0001 -Florida Power &amp; Light Company"/>
    <n v="0"/>
    <n v="3"/>
    <x v="2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2"/>
  </r>
  <r>
    <n v="-1"/>
    <n v="1"/>
    <s v="0001 -Florida Power &amp; Light Company"/>
    <n v="0"/>
    <n v="3"/>
    <x v="2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2"/>
  </r>
  <r>
    <n v="-1"/>
    <n v="1"/>
    <s v="0001 -Florida Power &amp; Light Company"/>
    <n v="0"/>
    <n v="3"/>
    <x v="2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2"/>
  </r>
  <r>
    <n v="-1"/>
    <n v="1"/>
    <s v="0001 -Florida Power &amp; Light Company"/>
    <n v="0"/>
    <n v="3"/>
    <x v="2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2"/>
  </r>
  <r>
    <n v="-1"/>
    <n v="1"/>
    <s v="0001 -Florida Power &amp; Light Company"/>
    <n v="0"/>
    <n v="3"/>
    <x v="2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2"/>
  </r>
  <r>
    <n v="-1"/>
    <n v="1"/>
    <s v="0001 -Florida Power &amp; Light Company"/>
    <n v="0"/>
    <n v="3"/>
    <x v="2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2"/>
  </r>
  <r>
    <n v="-1"/>
    <n v="1"/>
    <s v="0001 -Florida Power &amp; Light Company"/>
    <n v="0"/>
    <n v="3"/>
    <x v="2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2"/>
  </r>
  <r>
    <n v="-1"/>
    <n v="1"/>
    <s v="0001 -Florida Power &amp; Light Company"/>
    <n v="0"/>
    <n v="3"/>
    <x v="2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2"/>
  </r>
  <r>
    <n v="-1"/>
    <n v="1"/>
    <s v="0001 -Florida Power &amp; Light Company"/>
    <n v="0"/>
    <n v="3"/>
    <x v="2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2"/>
  </r>
  <r>
    <n v="-1"/>
    <n v="1"/>
    <s v="0001 -Florida Power &amp; Light Company"/>
    <n v="0"/>
    <n v="3"/>
    <x v="2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2"/>
  </r>
  <r>
    <n v="-1"/>
    <n v="1"/>
    <s v="0001 -Florida Power &amp; Light Company"/>
    <n v="0"/>
    <n v="3"/>
    <x v="2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2"/>
  </r>
  <r>
    <n v="-1"/>
    <n v="1"/>
    <s v="0001 -Florida Power &amp; Light Company"/>
    <n v="0"/>
    <n v="3"/>
    <x v="2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2"/>
  </r>
  <r>
    <n v="-1"/>
    <n v="1"/>
    <s v="0001 -Florida Power &amp; Light Company"/>
    <n v="0"/>
    <n v="3"/>
    <x v="2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2"/>
  </r>
  <r>
    <n v="-1"/>
    <n v="1"/>
    <s v="0001 -Florida Power &amp; Light Company"/>
    <n v="0"/>
    <n v="3"/>
    <x v="2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2"/>
  </r>
  <r>
    <n v="-1"/>
    <n v="1"/>
    <s v="0001 -Florida Power &amp; Light Company"/>
    <n v="0"/>
    <n v="3"/>
    <x v="2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2"/>
  </r>
  <r>
    <n v="-1"/>
    <n v="1"/>
    <s v="0001 -Florida Power &amp; Light Company"/>
    <n v="0"/>
    <n v="3"/>
    <x v="2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2"/>
  </r>
  <r>
    <n v="-1"/>
    <n v="1"/>
    <s v="0001 -Florida Power &amp; Light Company"/>
    <n v="0"/>
    <n v="3"/>
    <x v="2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2"/>
  </r>
  <r>
    <n v="-1"/>
    <n v="1"/>
    <s v="0001 -Florida Power &amp; Light Company"/>
    <n v="0"/>
    <n v="3"/>
    <x v="2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2"/>
  </r>
  <r>
    <n v="-1"/>
    <n v="1"/>
    <s v="0001 -Florida Power &amp; Light Company"/>
    <n v="0"/>
    <n v="3"/>
    <x v="2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2"/>
  </r>
  <r>
    <n v="-1"/>
    <n v="1"/>
    <s v="0001 -Florida Power &amp; Light Company"/>
    <n v="0"/>
    <n v="3"/>
    <x v="2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2"/>
  </r>
  <r>
    <n v="-1"/>
    <n v="1"/>
    <s v="0001 -Florida Power &amp; Light Company"/>
    <n v="0"/>
    <n v="3"/>
    <x v="2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2"/>
  </r>
  <r>
    <n v="-1"/>
    <n v="1"/>
    <s v="0001 -Florida Power &amp; Light Company"/>
    <n v="0"/>
    <n v="3"/>
    <x v="2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2"/>
  </r>
  <r>
    <n v="-1"/>
    <n v="1"/>
    <s v="0001 -Florida Power &amp; Light Company"/>
    <n v="0"/>
    <n v="3"/>
    <x v="2"/>
    <n v="1981"/>
    <n v="15"/>
    <n v="2014"/>
    <s v="V1981"/>
    <n v="367"/>
    <s v="02. Steam"/>
    <s v="Function"/>
    <n v="60976209.509999998"/>
    <n v="0"/>
    <n v="0"/>
    <n v="60976209.509999998"/>
    <n v="0"/>
    <n v="61179905.590000004"/>
    <n v="-203696.08"/>
    <n v="184589.64"/>
    <n v="61179905.590000004"/>
    <n v="60976209.509999998"/>
    <n v="184589.64"/>
    <n v="0"/>
    <n v="184589.64"/>
    <n v="0"/>
    <x v="2"/>
  </r>
  <r>
    <n v="-1"/>
    <n v="1"/>
    <s v="0001 -Florida Power &amp; Light Company"/>
    <n v="0"/>
    <n v="3"/>
    <x v="2"/>
    <n v="1982"/>
    <n v="16"/>
    <n v="2014"/>
    <s v="V1982"/>
    <n v="367"/>
    <s v="02. Steam"/>
    <s v="Function"/>
    <n v="3740305.99"/>
    <n v="0"/>
    <n v="0"/>
    <n v="3740305.99"/>
    <n v="0"/>
    <n v="3750288.33"/>
    <n v="-11581.44"/>
    <n v="6222.91"/>
    <n v="3750288.33"/>
    <n v="3740305.99"/>
    <n v="6222.91"/>
    <n v="0"/>
    <n v="6222.91"/>
    <n v="0"/>
    <x v="2"/>
  </r>
  <r>
    <n v="-1"/>
    <n v="1"/>
    <s v="0001 -Florida Power &amp; Light Company"/>
    <n v="0"/>
    <n v="3"/>
    <x v="2"/>
    <n v="1983"/>
    <n v="17"/>
    <n v="2014"/>
    <s v="V1983"/>
    <n v="367"/>
    <s v="02. Steam"/>
    <s v="Function"/>
    <n v="574585.14"/>
    <n v="0"/>
    <n v="0"/>
    <n v="574585.14"/>
    <n v="0"/>
    <n v="574585.14"/>
    <n v="0"/>
    <n v="0"/>
    <n v="574585.14"/>
    <n v="574585.14"/>
    <n v="0"/>
    <n v="0"/>
    <n v="0"/>
    <n v="0"/>
    <x v="2"/>
  </r>
  <r>
    <n v="-1"/>
    <n v="1"/>
    <s v="0001 -Florida Power &amp; Light Company"/>
    <n v="0"/>
    <n v="3"/>
    <x v="2"/>
    <n v="1984"/>
    <n v="18"/>
    <n v="2014"/>
    <s v="V1984"/>
    <n v="367"/>
    <s v="02. Steam"/>
    <s v="Function"/>
    <n v="1779307.44"/>
    <n v="0"/>
    <n v="0"/>
    <n v="1779307.44"/>
    <n v="0"/>
    <n v="1779307.44"/>
    <n v="0"/>
    <n v="0"/>
    <n v="1779307.44"/>
    <n v="1779307.44"/>
    <n v="0"/>
    <n v="0"/>
    <n v="0"/>
    <n v="0"/>
    <x v="2"/>
  </r>
  <r>
    <n v="-1"/>
    <n v="1"/>
    <s v="0001 -Florida Power &amp; Light Company"/>
    <n v="0"/>
    <n v="3"/>
    <x v="2"/>
    <n v="1985"/>
    <n v="19"/>
    <n v="2014"/>
    <s v="V1985"/>
    <n v="367"/>
    <s v="02. Steam"/>
    <s v="Function"/>
    <n v="2716506.73"/>
    <n v="0"/>
    <n v="0"/>
    <n v="2716506.73"/>
    <n v="-0.01"/>
    <n v="2730871.36"/>
    <n v="-14364.63"/>
    <n v="8263.8700000000008"/>
    <n v="2730871.36"/>
    <n v="2716506.73"/>
    <n v="8263.8700000000008"/>
    <n v="0"/>
    <n v="8263.8700000000008"/>
    <n v="0"/>
    <x v="2"/>
  </r>
  <r>
    <n v="-1"/>
    <n v="1"/>
    <s v="0001 -Florida Power &amp; Light Company"/>
    <n v="0"/>
    <n v="3"/>
    <x v="2"/>
    <n v="1986"/>
    <n v="20"/>
    <n v="2014"/>
    <s v="V1986"/>
    <n v="367"/>
    <s v="02. Steam"/>
    <s v="Function"/>
    <n v="107622321.5"/>
    <n v="0"/>
    <n v="0"/>
    <n v="107622321.5"/>
    <n v="2000820.35"/>
    <n v="105739206.66"/>
    <n v="-119935.31"/>
    <n v="47823.94"/>
    <n v="107742256.81"/>
    <n v="107622321.5"/>
    <n v="45594.14"/>
    <n v="0"/>
    <n v="47823.94"/>
    <n v="0"/>
    <x v="2"/>
  </r>
  <r>
    <n v="-1"/>
    <n v="1"/>
    <s v="0001 -Florida Power &amp; Light Company"/>
    <n v="0"/>
    <n v="3"/>
    <x v="2"/>
    <n v="1987"/>
    <n v="22"/>
    <n v="2014"/>
    <s v="V1987"/>
    <n v="367"/>
    <s v="02. Steam"/>
    <s v="Function"/>
    <n v="253006.17"/>
    <n v="0"/>
    <n v="0"/>
    <n v="253006.17"/>
    <n v="0"/>
    <n v="253006.17"/>
    <n v="0"/>
    <n v="0"/>
    <n v="253006.17"/>
    <n v="253006.17"/>
    <n v="0"/>
    <n v="0"/>
    <n v="0"/>
    <n v="0"/>
    <x v="2"/>
  </r>
  <r>
    <n v="-1"/>
    <n v="1"/>
    <s v="0001 -Florida Power &amp; Light Company"/>
    <n v="0"/>
    <n v="3"/>
    <x v="2"/>
    <n v="1987"/>
    <n v="21"/>
    <n v="2014"/>
    <s v="V1987A"/>
    <n v="367"/>
    <s v="02. Steam"/>
    <s v="Function"/>
    <n v="6381418.5599999996"/>
    <n v="0"/>
    <n v="0"/>
    <n v="6381418.5599999996"/>
    <n v="0"/>
    <n v="6381418.5599999996"/>
    <n v="0"/>
    <n v="0"/>
    <n v="6381418.5599999996"/>
    <n v="6381418.5599999996"/>
    <n v="0"/>
    <n v="0"/>
    <n v="0"/>
    <n v="0"/>
    <x v="2"/>
  </r>
  <r>
    <n v="-1"/>
    <n v="1"/>
    <s v="0001 -Florida Power &amp; Light Company"/>
    <n v="0"/>
    <n v="3"/>
    <x v="2"/>
    <n v="1988"/>
    <n v="24"/>
    <n v="2014"/>
    <s v="V1988"/>
    <n v="367"/>
    <s v="02. Steam"/>
    <s v="Function"/>
    <n v="15108791.92"/>
    <n v="0"/>
    <n v="0"/>
    <n v="15231273.73"/>
    <n v="548965.82999999996"/>
    <n v="13552476.41"/>
    <n v="-346836.31"/>
    <n v="61772.46"/>
    <n v="15353755.539999999"/>
    <n v="13881934.720000001"/>
    <n v="36316.36"/>
    <n v="0"/>
    <n v="61772.46"/>
    <n v="0"/>
    <x v="2"/>
  </r>
  <r>
    <n v="-1"/>
    <n v="1"/>
    <s v="0001 -Florida Power &amp; Light Company"/>
    <n v="0"/>
    <n v="3"/>
    <x v="2"/>
    <n v="1988"/>
    <n v="23"/>
    <n v="2014"/>
    <s v="V1988A"/>
    <n v="367"/>
    <s v="02. Steam"/>
    <s v="Function"/>
    <n v="68115713.069999993"/>
    <n v="0"/>
    <n v="0"/>
    <n v="68115713.069999993"/>
    <n v="2570400.9300000002"/>
    <n v="63183992.390000001"/>
    <n v="-1650013.32"/>
    <n v="571185.88"/>
    <n v="69765726.390000001"/>
    <n v="64260043.090000004"/>
    <n v="415522.79"/>
    <n v="0"/>
    <n v="571185.88"/>
    <n v="0"/>
    <x v="2"/>
  </r>
  <r>
    <n v="-1"/>
    <n v="1"/>
    <s v="0001 -Florida Power &amp; Light Company"/>
    <n v="0"/>
    <n v="3"/>
    <x v="2"/>
    <n v="1989"/>
    <n v="26"/>
    <n v="2014"/>
    <s v="V1989"/>
    <n v="367"/>
    <s v="02. Steam"/>
    <s v="Function"/>
    <n v="15913923.76"/>
    <n v="0"/>
    <n v="0"/>
    <n v="16002842.789999999"/>
    <n v="580025.30000000005"/>
    <n v="13656330.880000001"/>
    <n v="-183490.58"/>
    <n v="55410.84"/>
    <n v="16091761.82"/>
    <n v="14082287.34"/>
    <n v="31641.62"/>
    <n v="0"/>
    <n v="55410.84"/>
    <n v="0"/>
    <x v="2"/>
  </r>
  <r>
    <n v="-1"/>
    <n v="1"/>
    <s v="0001 -Florida Power &amp; Light Company"/>
    <n v="0"/>
    <n v="3"/>
    <x v="2"/>
    <n v="1990"/>
    <n v="28"/>
    <n v="2014"/>
    <s v="V1990"/>
    <n v="367"/>
    <s v="02. Steam"/>
    <s v="Function"/>
    <n v="8562661.2100000009"/>
    <n v="0"/>
    <n v="0"/>
    <n v="8575319.8300000001"/>
    <n v="305345.95"/>
    <n v="6975100.6699999999"/>
    <n v="-41114.58"/>
    <n v="7324.98"/>
    <n v="8587978.4499999993"/>
    <n v="7259446.2599999998"/>
    <n v="3008.1"/>
    <n v="0"/>
    <n v="7324.98"/>
    <n v="0"/>
    <x v="2"/>
  </r>
  <r>
    <n v="-1"/>
    <n v="1"/>
    <s v="0001 -Florida Power &amp; Light Company"/>
    <n v="0"/>
    <n v="3"/>
    <x v="2"/>
    <n v="1990"/>
    <n v="27"/>
    <n v="2014"/>
    <s v="V1990A"/>
    <n v="367"/>
    <s v="02. Steam"/>
    <s v="Function"/>
    <n v="1249904.94"/>
    <n v="0"/>
    <n v="0"/>
    <n v="1249904.94"/>
    <n v="44639.48"/>
    <n v="1054141.48"/>
    <n v="-6093"/>
    <n v="1437.44"/>
    <n v="1255997.94"/>
    <n v="1093667.19"/>
    <n v="458.21"/>
    <n v="0"/>
    <n v="1437.44"/>
    <n v="0"/>
    <x v="2"/>
  </r>
  <r>
    <n v="-1"/>
    <n v="1"/>
    <s v="0001 -Florida Power &amp; Light Company"/>
    <n v="0"/>
    <n v="3"/>
    <x v="2"/>
    <n v="1991"/>
    <n v="29"/>
    <n v="2014"/>
    <s v="V1991"/>
    <n v="367"/>
    <s v="02. Steam"/>
    <s v="Function"/>
    <n v="109032583.95999999"/>
    <n v="0"/>
    <n v="0"/>
    <n v="109554981.67"/>
    <n v="3898666.08"/>
    <n v="87687938.200000003"/>
    <n v="-1044839.27"/>
    <n v="297402.52"/>
    <n v="110077379.38"/>
    <n v="90736420.560000002"/>
    <n v="102790.82"/>
    <n v="0"/>
    <n v="297402.52"/>
    <n v="0"/>
    <x v="2"/>
  </r>
  <r>
    <n v="-1"/>
    <n v="1"/>
    <s v="0001 -Florida Power &amp; Light Company"/>
    <n v="0"/>
    <n v="3"/>
    <x v="2"/>
    <n v="1992"/>
    <n v="30"/>
    <n v="2014"/>
    <s v="V1992"/>
    <n v="367"/>
    <s v="02. Steam"/>
    <s v="Function"/>
    <n v="14569955.689999999"/>
    <n v="0"/>
    <n v="0"/>
    <n v="14643986.689999999"/>
    <n v="508715.8"/>
    <n v="10809937.279999999"/>
    <n v="-426882.11"/>
    <n v="47908.94"/>
    <n v="14718017.699999999"/>
    <n v="11208360.25"/>
    <n v="10139.75"/>
    <n v="0"/>
    <n v="47908.94"/>
    <n v="0"/>
    <x v="2"/>
  </r>
  <r>
    <n v="-1"/>
    <n v="1"/>
    <s v="0001 -Florida Power &amp; Light Company"/>
    <n v="0"/>
    <n v="3"/>
    <x v="2"/>
    <n v="1993"/>
    <n v="31"/>
    <n v="2014"/>
    <s v="V1993"/>
    <n v="367"/>
    <s v="02. Steam"/>
    <s v="Function"/>
    <n v="223427991.03"/>
    <n v="0"/>
    <n v="0"/>
    <n v="223862562.71000001"/>
    <n v="7938838.8899999997"/>
    <n v="162225759.80000001"/>
    <n v="-869143.37"/>
    <n v="243779.09"/>
    <n v="224297134.40000001"/>
    <n v="169521875.83000001"/>
    <n v="17358.57"/>
    <n v="0"/>
    <n v="243779.09"/>
    <n v="0"/>
    <x v="2"/>
  </r>
  <r>
    <n v="-1"/>
    <n v="1"/>
    <s v="0001 -Florida Power &amp; Light Company"/>
    <n v="0"/>
    <n v="3"/>
    <x v="2"/>
    <n v="1994"/>
    <n v="32"/>
    <n v="2014"/>
    <s v="V1994"/>
    <n v="367"/>
    <s v="02. Steam"/>
    <s v="Function"/>
    <n v="99778848.069999993"/>
    <n v="0"/>
    <n v="0"/>
    <n v="20405217.210000001"/>
    <n v="3122598.83"/>
    <n v="73518913.719999999"/>
    <n v="-333332.46999999997"/>
    <n v="99457.83"/>
    <n v="100106300.54000001"/>
    <n v="76399877.659999996"/>
    <n v="13640.24"/>
    <n v="0"/>
    <n v="99457.83"/>
    <n v="0"/>
    <x v="2"/>
  </r>
  <r>
    <n v="-1"/>
    <n v="1"/>
    <s v="0001 -Florida Power &amp; Light Company"/>
    <n v="0"/>
    <n v="3"/>
    <x v="2"/>
    <n v="1995"/>
    <n v="33"/>
    <n v="2014"/>
    <s v="V1995"/>
    <n v="367"/>
    <s v="02. Steam"/>
    <s v="Function"/>
    <n v="87289859.790000007"/>
    <n v="0"/>
    <n v="0"/>
    <n v="17644197.649999999"/>
    <n v="2194209.4700000002"/>
    <n v="66513234.890000001"/>
    <n v="-203473.84"/>
    <n v="25163.51"/>
    <n v="87371334.980000004"/>
    <n v="68650286.560000002"/>
    <n v="846.12"/>
    <n v="0"/>
    <n v="25163.51"/>
    <n v="0"/>
    <x v="2"/>
  </r>
  <r>
    <n v="-1"/>
    <n v="1"/>
    <s v="0001 -Florida Power &amp; Light Company"/>
    <n v="0"/>
    <n v="3"/>
    <x v="2"/>
    <n v="1996"/>
    <n v="34"/>
    <n v="2014"/>
    <s v="V1996"/>
    <n v="367"/>
    <s v="02. Steam"/>
    <s v="Function"/>
    <n v="2765806.4"/>
    <n v="0"/>
    <n v="0"/>
    <n v="-1618278.5"/>
    <n v="79180.66"/>
    <n v="1941325.49"/>
    <n v="-12319.76"/>
    <n v="1782.17"/>
    <n v="2773949.4"/>
    <n v="2015036.5"/>
    <n v="-891.19"/>
    <n v="0"/>
    <n v="1782.17"/>
    <n v="0"/>
    <x v="2"/>
  </r>
  <r>
    <n v="-1"/>
    <n v="1"/>
    <s v="0001 -Florida Power &amp; Light Company"/>
    <n v="0"/>
    <n v="3"/>
    <x v="2"/>
    <n v="1997"/>
    <n v="35"/>
    <n v="2014"/>
    <s v="V1997"/>
    <n v="367"/>
    <s v="02. Steam"/>
    <s v="Function"/>
    <n v="5480628.8399999999"/>
    <n v="0"/>
    <n v="0"/>
    <n v="-23522.799999999999"/>
    <n v="141579.69"/>
    <n v="3863231.23"/>
    <n v="-36117.160000000003"/>
    <n v="3564.54"/>
    <n v="5494126.3799999999"/>
    <n v="3996210.26"/>
    <n v="-1332.34"/>
    <n v="0"/>
    <n v="3564.54"/>
    <n v="0"/>
    <x v="2"/>
  </r>
  <r>
    <n v="-1"/>
    <n v="1"/>
    <s v="0001 -Florida Power &amp; Light Company"/>
    <n v="0"/>
    <n v="3"/>
    <x v="2"/>
    <n v="1998"/>
    <n v="59"/>
    <n v="2014"/>
    <s v="V1998"/>
    <n v="367"/>
    <s v="02. Steam"/>
    <s v="Function"/>
    <n v="8599003.7899999991"/>
    <n v="0"/>
    <n v="0"/>
    <n v="3977815.67"/>
    <n v="142463.93"/>
    <n v="6819794.8499999996"/>
    <n v="-3791.92"/>
    <n v="5133.5600000000004"/>
    <n v="8601285.9800000004"/>
    <n v="6960886.1500000004"/>
    <n v="4224.01"/>
    <n v="0"/>
    <n v="5133.5600000000004"/>
    <n v="0"/>
    <x v="2"/>
  </r>
  <r>
    <n v="-1"/>
    <n v="1"/>
    <s v="0001 -Florida Power &amp; Light Company"/>
    <n v="0"/>
    <n v="3"/>
    <x v="2"/>
    <n v="1999"/>
    <n v="60"/>
    <n v="2014"/>
    <s v="V1999"/>
    <n v="367"/>
    <s v="02. Steam"/>
    <s v="Function"/>
    <n v="28094608.300000001"/>
    <n v="0"/>
    <n v="0"/>
    <n v="1413236.6"/>
    <n v="62998.14"/>
    <n v="27748083.210000001"/>
    <n v="0"/>
    <n v="0"/>
    <n v="28094608.300000001"/>
    <n v="27811081.350000001"/>
    <n v="0"/>
    <n v="0"/>
    <n v="0"/>
    <n v="0"/>
    <x v="2"/>
  </r>
  <r>
    <n v="-1"/>
    <n v="1"/>
    <s v="0001 -Florida Power &amp; Light Company"/>
    <n v="0"/>
    <n v="3"/>
    <x v="2"/>
    <n v="2000"/>
    <n v="61"/>
    <n v="2014"/>
    <s v="V2000"/>
    <n v="367"/>
    <s v="02. Steam"/>
    <s v="Function"/>
    <n v="107052.12"/>
    <n v="0"/>
    <n v="0"/>
    <n v="107052.12"/>
    <n v="3457.64"/>
    <n v="84579.8"/>
    <n v="0"/>
    <n v="0"/>
    <n v="107052.12"/>
    <n v="88037.440000000002"/>
    <n v="0"/>
    <n v="0"/>
    <n v="0"/>
    <n v="0"/>
    <x v="2"/>
  </r>
  <r>
    <n v="-1"/>
    <n v="1"/>
    <s v="0001 -Florida Power &amp; Light Company"/>
    <n v="0"/>
    <n v="3"/>
    <x v="2"/>
    <n v="2001"/>
    <n v="62"/>
    <n v="2014"/>
    <s v="V2001"/>
    <n v="367"/>
    <s v="02. Steam"/>
    <s v="Function"/>
    <n v="11551611.52"/>
    <n v="0"/>
    <n v="0"/>
    <n v="8062512.0300000003"/>
    <n v="368384.62"/>
    <n v="8788451.9000000004"/>
    <n v="0"/>
    <n v="0"/>
    <n v="11551611.52"/>
    <n v="9156836.5199999996"/>
    <n v="0"/>
    <n v="0"/>
    <n v="0"/>
    <n v="0"/>
    <x v="2"/>
  </r>
  <r>
    <n v="-1"/>
    <n v="1"/>
    <s v="0001 -Florida Power &amp; Light Company"/>
    <n v="0"/>
    <n v="3"/>
    <x v="2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2"/>
  </r>
  <r>
    <n v="-1"/>
    <n v="1"/>
    <s v="0001 -Florida Power &amp; Light Company"/>
    <n v="0"/>
    <n v="3"/>
    <x v="2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2"/>
  </r>
  <r>
    <n v="-1"/>
    <n v="1"/>
    <s v="0001 -Florida Power &amp; Light Company"/>
    <n v="0"/>
    <n v="3"/>
    <x v="2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2"/>
  </r>
  <r>
    <n v="-1"/>
    <n v="1"/>
    <s v="0001 -Florida Power &amp; Light Company"/>
    <n v="0"/>
    <n v="3"/>
    <x v="2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2"/>
  </r>
  <r>
    <n v="-1"/>
    <n v="1"/>
    <s v="0001 -Florida Power &amp; Light Company"/>
    <n v="0"/>
    <n v="3"/>
    <x v="2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2"/>
  </r>
  <r>
    <n v="-1"/>
    <n v="1"/>
    <s v="0001 -Florida Power &amp; Light Company"/>
    <n v="0"/>
    <n v="3"/>
    <x v="2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2"/>
  </r>
  <r>
    <n v="-1"/>
    <n v="1"/>
    <s v="0001 -Florida Power &amp; Light Company"/>
    <n v="0"/>
    <n v="3"/>
    <x v="2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2"/>
  </r>
  <r>
    <n v="-1"/>
    <n v="1"/>
    <s v="0001 -Florida Power &amp; Light Company"/>
    <n v="0"/>
    <n v="3"/>
    <x v="2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2"/>
  </r>
  <r>
    <n v="-1"/>
    <n v="1"/>
    <s v="0001 -Florida Power &amp; Light Company"/>
    <n v="0"/>
    <n v="3"/>
    <x v="2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2"/>
  </r>
  <r>
    <n v="-1"/>
    <n v="1"/>
    <s v="0001 -Florida Power &amp; Light Company"/>
    <n v="0"/>
    <n v="3"/>
    <x v="2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2"/>
  </r>
  <r>
    <n v="-1"/>
    <n v="1"/>
    <s v="0001 -Florida Power &amp; Light Company"/>
    <n v="0"/>
    <n v="3"/>
    <x v="2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2"/>
  </r>
  <r>
    <n v="-1"/>
    <n v="1"/>
    <s v="0001 -Florida Power &amp; Light Company"/>
    <n v="0"/>
    <n v="3"/>
    <x v="2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2"/>
  </r>
  <r>
    <n v="-1"/>
    <n v="1"/>
    <s v="0001 -Florida Power &amp; Light Company"/>
    <n v="0"/>
    <n v="3"/>
    <x v="2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2"/>
  </r>
  <r>
    <n v="-1"/>
    <n v="1"/>
    <s v="0001 -Florida Power &amp; Light Company"/>
    <n v="0"/>
    <n v="3"/>
    <x v="2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2"/>
  </r>
  <r>
    <n v="-1"/>
    <n v="1"/>
    <s v="0001 -Florida Power &amp; Light Company"/>
    <n v="0"/>
    <n v="3"/>
    <x v="2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2"/>
  </r>
  <r>
    <n v="-1"/>
    <n v="1"/>
    <s v="0001 -Florida Power &amp; Light Company"/>
    <n v="0"/>
    <n v="3"/>
    <x v="2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2"/>
  </r>
  <r>
    <n v="-1"/>
    <n v="1"/>
    <s v="0001 -Florida Power &amp; Light Company"/>
    <n v="0"/>
    <n v="3"/>
    <x v="2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2"/>
  </r>
  <r>
    <n v="-1"/>
    <n v="1"/>
    <s v="0001 -Florida Power &amp; Light Company"/>
    <n v="0"/>
    <n v="3"/>
    <x v="2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2"/>
  </r>
  <r>
    <n v="-1"/>
    <n v="1"/>
    <s v="0001 -Florida Power &amp; Light Company"/>
    <n v="0"/>
    <n v="3"/>
    <x v="2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2"/>
  </r>
  <r>
    <n v="-1"/>
    <n v="1"/>
    <s v="0001 -Florida Power &amp; Light Company"/>
    <n v="0"/>
    <n v="3"/>
    <x v="2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2"/>
  </r>
  <r>
    <n v="-1"/>
    <n v="1"/>
    <s v="0001 -Florida Power &amp; Light Company"/>
    <n v="0"/>
    <n v="3"/>
    <x v="2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2"/>
  </r>
  <r>
    <n v="-1"/>
    <n v="1"/>
    <s v="0001 -Florida Power &amp; Light Company"/>
    <n v="0"/>
    <n v="3"/>
    <x v="2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2"/>
  </r>
  <r>
    <n v="-1"/>
    <n v="1"/>
    <s v="0001 -Florida Power &amp; Light Company"/>
    <n v="0"/>
    <n v="3"/>
    <x v="2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2"/>
  </r>
  <r>
    <n v="-1"/>
    <n v="1"/>
    <s v="0001 -Florida Power &amp; Light Company"/>
    <n v="0"/>
    <n v="3"/>
    <x v="2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2"/>
  </r>
  <r>
    <n v="-1"/>
    <n v="1"/>
    <s v="0001 -Florida Power &amp; Light Company"/>
    <n v="0"/>
    <n v="3"/>
    <x v="2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2"/>
  </r>
  <r>
    <n v="-1"/>
    <n v="1"/>
    <s v="0001 -Florida Power &amp; Light Company"/>
    <n v="0"/>
    <n v="3"/>
    <x v="2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2"/>
  </r>
  <r>
    <n v="-1"/>
    <n v="1"/>
    <s v="0001 -Florida Power &amp; Light Company"/>
    <n v="0"/>
    <n v="3"/>
    <x v="2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2"/>
  </r>
  <r>
    <n v="-1"/>
    <n v="1"/>
    <s v="0001 -Florida Power &amp; Light Company"/>
    <n v="0"/>
    <n v="3"/>
    <x v="2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2"/>
  </r>
  <r>
    <n v="-1"/>
    <n v="1"/>
    <s v="0001 -Florida Power &amp; Light Company"/>
    <n v="0"/>
    <n v="3"/>
    <x v="2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2"/>
  </r>
  <r>
    <n v="-1"/>
    <n v="1"/>
    <s v="0001 -Florida Power &amp; Light Company"/>
    <n v="0"/>
    <n v="3"/>
    <x v="2"/>
    <n v="2005"/>
    <n v="66"/>
    <n v="2014"/>
    <s v="V2005"/>
    <n v="367"/>
    <s v="02. Steam"/>
    <s v="Function"/>
    <n v="40189522.57"/>
    <n v="0"/>
    <n v="0"/>
    <n v="25346932.59"/>
    <n v="1753017.45"/>
    <n v="20472422.850000001"/>
    <n v="-596160.97"/>
    <n v="302865.21999999997"/>
    <n v="40785536.170000002"/>
    <n v="21921930.690000001"/>
    <n v="10361.23"/>
    <n v="0"/>
    <n v="302865.21999999997"/>
    <n v="0"/>
    <x v="2"/>
  </r>
  <r>
    <n v="-1"/>
    <n v="1"/>
    <s v="0001 -Florida Power &amp; Light Company"/>
    <n v="0"/>
    <n v="3"/>
    <x v="2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2"/>
  </r>
  <r>
    <n v="-1"/>
    <n v="1"/>
    <s v="0001 -Florida Power &amp; Light Company"/>
    <n v="0"/>
    <n v="3"/>
    <x v="2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2"/>
  </r>
  <r>
    <n v="-1"/>
    <n v="1"/>
    <s v="0001 -Florida Power &amp; Light Company"/>
    <n v="0"/>
    <n v="3"/>
    <x v="2"/>
    <n v="2006"/>
    <n v="67"/>
    <n v="2014"/>
    <s v="V2006"/>
    <n v="367"/>
    <s v="02. Steam"/>
    <s v="Function"/>
    <n v="47087956.409999996"/>
    <n v="0"/>
    <n v="0"/>
    <n v="37346299.009999998"/>
    <n v="2069294.66"/>
    <n v="21783644.609999999"/>
    <n v="-786462.87"/>
    <n v="440997.56"/>
    <n v="47865070.299999997"/>
    <n v="23491869.989999998"/>
    <n v="24952.94"/>
    <n v="0"/>
    <n v="440997.56"/>
    <n v="0"/>
    <x v="2"/>
  </r>
  <r>
    <n v="-1"/>
    <n v="1"/>
    <s v="0001 -Florida Power &amp; Light Company"/>
    <n v="0"/>
    <n v="3"/>
    <x v="2"/>
    <n v="2007"/>
    <n v="74"/>
    <n v="2014"/>
    <s v="V2007"/>
    <n v="367"/>
    <s v="02. Steam"/>
    <s v="Function"/>
    <n v="88584581.549999997"/>
    <n v="0"/>
    <n v="0"/>
    <n v="65157795.520000003"/>
    <n v="3985594.4"/>
    <n v="35813143.729999997"/>
    <n v="-2034980"/>
    <n v="131057.22"/>
    <n v="89113027.420000002"/>
    <n v="39576948.899999999"/>
    <n v="-175599.43"/>
    <n v="0"/>
    <n v="131057.22"/>
    <n v="0"/>
    <x v="2"/>
  </r>
  <r>
    <n v="-1"/>
    <n v="1"/>
    <s v="0001 -Florida Power &amp; Light Company"/>
    <n v="0"/>
    <n v="3"/>
    <x v="2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2"/>
  </r>
  <r>
    <n v="-1"/>
    <n v="1"/>
    <s v="0001 -Florida Power &amp; Light Company"/>
    <n v="0"/>
    <n v="3"/>
    <x v="2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2"/>
  </r>
  <r>
    <n v="-1"/>
    <n v="1"/>
    <s v="0001 -Florida Power &amp; Light Company"/>
    <n v="0"/>
    <n v="3"/>
    <x v="2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2"/>
  </r>
  <r>
    <n v="-1"/>
    <n v="1"/>
    <s v="0001 -Florida Power &amp; Light Company"/>
    <n v="0"/>
    <n v="3"/>
    <x v="2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2"/>
  </r>
  <r>
    <n v="-1"/>
    <n v="1"/>
    <s v="0001 -Florida Power &amp; Light Company"/>
    <n v="0"/>
    <n v="3"/>
    <x v="2"/>
    <n v="2008"/>
    <n v="165"/>
    <n v="2014"/>
    <s v="V2008 Q2"/>
    <n v="367"/>
    <s v="02. Steam"/>
    <s v="Function"/>
    <n v="7447012.5300000003"/>
    <n v="0"/>
    <n v="0"/>
    <n v="7663821.7199999997"/>
    <n v="367821.96"/>
    <n v="2827798.14"/>
    <n v="-433618.38"/>
    <n v="230203.61"/>
    <n v="7880630.9100000001"/>
    <n v="3031384.97"/>
    <n v="-39179.64"/>
    <n v="0"/>
    <n v="230203.61"/>
    <n v="0"/>
    <x v="2"/>
  </r>
  <r>
    <n v="-1"/>
    <n v="1"/>
    <s v="0001 -Florida Power &amp; Light Company"/>
    <n v="0"/>
    <n v="3"/>
    <x v="2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2"/>
  </r>
  <r>
    <n v="-1"/>
    <n v="1"/>
    <s v="0001 -Florida Power &amp; Light Company"/>
    <n v="0"/>
    <n v="3"/>
    <x v="2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2"/>
  </r>
  <r>
    <n v="-1"/>
    <n v="1"/>
    <s v="0001 -Florida Power &amp; Light Company"/>
    <n v="0"/>
    <n v="3"/>
    <x v="2"/>
    <n v="2008"/>
    <n v="170"/>
    <n v="2014"/>
    <s v="V2008 Q3 - 50% Bonus"/>
    <n v="367"/>
    <s v="02. Steam"/>
    <s v="Function"/>
    <n v="-3816805.45"/>
    <n v="0"/>
    <n v="0"/>
    <n v="-3931046.91"/>
    <n v="-197996.92"/>
    <n v="-1330115.83"/>
    <n v="228482.92"/>
    <n v="22046.21"/>
    <n v="-4045288.37"/>
    <n v="-1444364.62"/>
    <n v="166781"/>
    <n v="0"/>
    <n v="22046.21"/>
    <n v="0"/>
    <x v="2"/>
  </r>
  <r>
    <n v="-1"/>
    <n v="1"/>
    <s v="0001 -Florida Power &amp; Light Company"/>
    <n v="0"/>
    <n v="3"/>
    <x v="2"/>
    <n v="2008"/>
    <n v="167"/>
    <n v="2014"/>
    <s v="V2008 Q4"/>
    <n v="367"/>
    <s v="02. Steam"/>
    <s v="Function"/>
    <n v="5889343.3200000003"/>
    <n v="0"/>
    <n v="0"/>
    <n v="6059029.21"/>
    <n v="301006.06"/>
    <n v="2115619.59"/>
    <n v="-339371.78"/>
    <n v="120089.61"/>
    <n v="6228715.0999999996"/>
    <n v="2296381.14"/>
    <n v="-99037.66"/>
    <n v="0"/>
    <n v="120089.61"/>
    <n v="0"/>
    <x v="2"/>
  </r>
  <r>
    <n v="-1"/>
    <n v="1"/>
    <s v="0001 -Florida Power &amp; Light Company"/>
    <n v="0"/>
    <n v="3"/>
    <x v="2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2"/>
  </r>
  <r>
    <n v="-1"/>
    <n v="1"/>
    <s v="0001 -Florida Power &amp; Light Company"/>
    <n v="0"/>
    <n v="3"/>
    <x v="2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2"/>
  </r>
  <r>
    <n v="-1"/>
    <n v="1"/>
    <s v="0001 -Florida Power &amp; Light Company"/>
    <n v="0"/>
    <n v="3"/>
    <x v="2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2"/>
  </r>
  <r>
    <n v="-1"/>
    <n v="1"/>
    <s v="0001 -Florida Power &amp; Light Company"/>
    <n v="0"/>
    <n v="3"/>
    <x v="2"/>
    <n v="2009"/>
    <n v="186"/>
    <n v="2014"/>
    <s v="V2009 Q2"/>
    <n v="367"/>
    <s v="02. Steam"/>
    <s v="Function"/>
    <n v="119706.24000000001"/>
    <n v="0"/>
    <n v="0"/>
    <n v="121378.62"/>
    <n v="7314.22"/>
    <n v="38837.199999999997"/>
    <n v="-3344.76"/>
    <n v="1565.86"/>
    <n v="123051"/>
    <n v="45053.05"/>
    <n v="-680.53"/>
    <n v="0"/>
    <n v="1565.86"/>
    <n v="0"/>
    <x v="2"/>
  </r>
  <r>
    <n v="-1"/>
    <n v="1"/>
    <s v="0001 -Florida Power &amp; Light Company"/>
    <n v="0"/>
    <n v="3"/>
    <x v="2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2"/>
  </r>
  <r>
    <n v="-1"/>
    <n v="1"/>
    <s v="0001 -Florida Power &amp; Light Company"/>
    <n v="0"/>
    <n v="3"/>
    <x v="2"/>
    <n v="2009"/>
    <n v="187"/>
    <n v="2014"/>
    <s v="V2009 Q3"/>
    <n v="367"/>
    <s v="02. Steam"/>
    <s v="Function"/>
    <n v="7546"/>
    <n v="0"/>
    <n v="0"/>
    <n v="7546"/>
    <n v="2431.5500000000002"/>
    <n v="5114.45"/>
    <n v="0"/>
    <n v="0"/>
    <n v="7546"/>
    <n v="7546"/>
    <n v="0"/>
    <n v="0"/>
    <n v="0"/>
    <n v="0"/>
    <x v="2"/>
  </r>
  <r>
    <n v="-1"/>
    <n v="1"/>
    <s v="0001 -Florida Power &amp; Light Company"/>
    <n v="0"/>
    <n v="3"/>
    <x v="2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2"/>
  </r>
  <r>
    <n v="-1"/>
    <n v="1"/>
    <s v="0001 -Florida Power &amp; Light Company"/>
    <n v="0"/>
    <n v="3"/>
    <x v="2"/>
    <n v="2009"/>
    <n v="188"/>
    <n v="2014"/>
    <s v="V2009 Q4"/>
    <n v="367"/>
    <s v="02. Steam"/>
    <s v="Function"/>
    <n v="55397.47"/>
    <n v="0"/>
    <n v="0"/>
    <n v="56108.480000000003"/>
    <n v="4893.37"/>
    <n v="17946.54"/>
    <n v="-1422.01"/>
    <n v="509.87"/>
    <n v="56819.48"/>
    <n v="22410.51"/>
    <n v="-482.74"/>
    <n v="0"/>
    <n v="509.87"/>
    <n v="0"/>
    <x v="2"/>
  </r>
  <r>
    <n v="-1"/>
    <n v="1"/>
    <s v="0001 -Florida Power &amp; Light Company"/>
    <n v="0"/>
    <n v="3"/>
    <x v="2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2"/>
  </r>
  <r>
    <n v="-1"/>
    <n v="1"/>
    <s v="0001 -Florida Power &amp; Light Company"/>
    <n v="0"/>
    <n v="3"/>
    <x v="2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3"/>
    <n v="2014"/>
    <s v="V2010 Q1"/>
    <n v="367"/>
    <s v="02. Steam"/>
    <s v="Function"/>
    <n v="5337.62"/>
    <n v="0"/>
    <n v="0"/>
    <n v="5338.1"/>
    <n v="627.16"/>
    <n v="3191.03"/>
    <n v="-1474.02"/>
    <n v="0.48"/>
    <n v="5338.58"/>
    <n v="3817.91"/>
    <n v="-0.21"/>
    <n v="0"/>
    <n v="0.48"/>
    <n v="0"/>
    <x v="2"/>
  </r>
  <r>
    <n v="-1"/>
    <n v="1"/>
    <s v="0001 -Florida Power &amp; Light Company"/>
    <n v="0"/>
    <n v="3"/>
    <x v="2"/>
    <n v="2010"/>
    <n v="215"/>
    <n v="2014"/>
    <s v="V2010 Q1 - 50% Bonus"/>
    <n v="367"/>
    <s v="02. Steam"/>
    <s v="Function"/>
    <n v="7369774.75"/>
    <n v="0"/>
    <n v="0"/>
    <n v="7380582.9299999997"/>
    <n v="412375.2"/>
    <n v="1973335.24"/>
    <n v="-25878.93"/>
    <n v="21454.17"/>
    <n v="7391391.1100000003"/>
    <n v="2379480.1800000002"/>
    <n v="6068.08"/>
    <n v="0"/>
    <n v="21454.17"/>
    <n v="0"/>
    <x v="2"/>
  </r>
  <r>
    <n v="-1"/>
    <n v="1"/>
    <s v="0001 -Florida Power &amp; Light Company"/>
    <n v="0"/>
    <n v="3"/>
    <x v="2"/>
    <n v="2010"/>
    <n v="194"/>
    <n v="2014"/>
    <s v="V2010 Q2"/>
    <n v="367"/>
    <s v="02. Steam"/>
    <s v="Function"/>
    <n v="15902.46"/>
    <n v="0"/>
    <n v="0"/>
    <n v="15908.86"/>
    <n v="1661.06"/>
    <n v="7874.25"/>
    <n v="-993.28"/>
    <n v="3.44"/>
    <n v="15915.26"/>
    <n v="9531.81"/>
    <n v="-5.85"/>
    <n v="0"/>
    <n v="3.44"/>
    <n v="0"/>
    <x v="2"/>
  </r>
  <r>
    <n v="-1"/>
    <n v="1"/>
    <s v="0001 -Florida Power &amp; Light Company"/>
    <n v="0"/>
    <n v="3"/>
    <x v="2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2"/>
  </r>
  <r>
    <n v="-1"/>
    <n v="1"/>
    <s v="0001 -Florida Power &amp; Light Company"/>
    <n v="0"/>
    <n v="3"/>
    <x v="2"/>
    <n v="2010"/>
    <n v="195"/>
    <n v="2014"/>
    <s v="V2010 Q3"/>
    <n v="367"/>
    <s v="02. Steam"/>
    <s v="Function"/>
    <n v="-44525.17"/>
    <n v="0"/>
    <n v="0"/>
    <n v="-44522.87"/>
    <n v="-5603.88"/>
    <n v="-25076.73"/>
    <n v="-4.5999999999999996"/>
    <n v="1.7"/>
    <n v="-44520.57"/>
    <n v="-30681.8"/>
    <n v="-1.71"/>
    <n v="0"/>
    <n v="1.7"/>
    <n v="0"/>
    <x v="2"/>
  </r>
  <r>
    <n v="-1"/>
    <n v="1"/>
    <s v="0001 -Florida Power &amp; Light Company"/>
    <n v="0"/>
    <n v="3"/>
    <x v="2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7"/>
    <n v="2014"/>
    <s v="V2010 Q3 - 50% Bonus"/>
    <n v="367"/>
    <s v="02. Steam"/>
    <s v="Function"/>
    <n v="2821903.46"/>
    <n v="0"/>
    <n v="0"/>
    <n v="2821903.46"/>
    <n v="163638.71"/>
    <n v="686665.8"/>
    <n v="-117606.44"/>
    <n v="0"/>
    <n v="2821903.46"/>
    <n v="850304.51"/>
    <n v="0"/>
    <n v="0"/>
    <n v="0"/>
    <n v="0"/>
    <x v="2"/>
  </r>
  <r>
    <n v="-1"/>
    <n v="1"/>
    <s v="0001 -Florida Power &amp; Light Company"/>
    <n v="0"/>
    <n v="3"/>
    <x v="2"/>
    <n v="2010"/>
    <n v="196"/>
    <n v="2014"/>
    <s v="V2010 Q4"/>
    <n v="367"/>
    <s v="02. Steam"/>
    <s v="Function"/>
    <n v="9927.92"/>
    <n v="0"/>
    <n v="0"/>
    <n v="9933.1299999999992"/>
    <n v="988.44"/>
    <n v="4148.17"/>
    <n v="-1542"/>
    <n v="7.25"/>
    <n v="9938.35"/>
    <n v="5134.05"/>
    <n v="-0.62"/>
    <n v="0"/>
    <n v="7.25"/>
    <n v="0"/>
    <x v="2"/>
  </r>
  <r>
    <n v="-1"/>
    <n v="1"/>
    <s v="0001 -Florida Power &amp; Light Company"/>
    <n v="0"/>
    <n v="3"/>
    <x v="2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2"/>
  </r>
  <r>
    <n v="-1"/>
    <n v="1"/>
    <s v="0001 -Florida Power &amp; Light Company"/>
    <n v="0"/>
    <n v="3"/>
    <x v="2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2"/>
  </r>
  <r>
    <n v="-1"/>
    <n v="1"/>
    <s v="0001 -Florida Power &amp; Light Company"/>
    <n v="0"/>
    <n v="3"/>
    <x v="2"/>
    <n v="2011"/>
    <n v="125"/>
    <n v="2014"/>
    <s v="V2011"/>
    <n v="367"/>
    <s v="02. Steam"/>
    <s v="Function"/>
    <n v="1508936.88"/>
    <n v="0"/>
    <n v="0"/>
    <n v="1298087.98"/>
    <n v="111008.83"/>
    <n v="353148.4"/>
    <n v="-32770.980000000003"/>
    <n v="20406.64"/>
    <n v="1531513.55"/>
    <n v="459476.1"/>
    <n v="2511.1"/>
    <n v="0"/>
    <n v="20406.64"/>
    <n v="0"/>
    <x v="2"/>
  </r>
  <r>
    <n v="-1"/>
    <n v="1"/>
    <s v="0001 -Florida Power &amp; Light Company"/>
    <n v="0"/>
    <n v="3"/>
    <x v="2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2"/>
  </r>
  <r>
    <n v="-1"/>
    <n v="1"/>
    <s v="0001 -Florida Power &amp; Light Company"/>
    <n v="0"/>
    <n v="3"/>
    <x v="2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2"/>
  </r>
  <r>
    <n v="-1"/>
    <n v="1"/>
    <s v="0001 -Florida Power &amp; Light Company"/>
    <n v="0"/>
    <n v="3"/>
    <x v="2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2"/>
  </r>
  <r>
    <n v="-1"/>
    <n v="1"/>
    <s v="0001 -Florida Power &amp; Light Company"/>
    <n v="0"/>
    <n v="3"/>
    <x v="2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9"/>
    <n v="2014"/>
    <s v="V2012 Q2 - 50% Bonus"/>
    <n v="367"/>
    <s v="02. Steam"/>
    <s v="Function"/>
    <n v="73239303.459999993"/>
    <n v="0"/>
    <n v="0"/>
    <n v="73239303.459999993"/>
    <n v="4846372.5199999996"/>
    <n v="8676595.7799999993"/>
    <n v="-161496.18"/>
    <n v="0"/>
    <n v="73239303.459999993"/>
    <n v="13522968.300000001"/>
    <n v="0"/>
    <n v="0"/>
    <n v="0"/>
    <n v="0"/>
    <x v="2"/>
  </r>
  <r>
    <n v="-1"/>
    <n v="1"/>
    <s v="0001 -Florida Power &amp; Light Company"/>
    <n v="0"/>
    <n v="3"/>
    <x v="2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2"/>
  </r>
  <r>
    <n v="-1"/>
    <n v="1"/>
    <s v="0001 -Florida Power &amp; Light Company"/>
    <n v="0"/>
    <n v="3"/>
    <x v="2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2"/>
  </r>
  <r>
    <n v="-1"/>
    <n v="1"/>
    <s v="0001 -Florida Power &amp; Light Company"/>
    <n v="0"/>
    <n v="3"/>
    <x v="2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2"/>
  </r>
  <r>
    <n v="-1"/>
    <n v="1"/>
    <s v="0001 -Florida Power &amp; Light Company"/>
    <n v="0"/>
    <n v="3"/>
    <x v="2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2"/>
  </r>
  <r>
    <n v="-1"/>
    <n v="1"/>
    <s v="0001 -Florida Power &amp; Light Company"/>
    <n v="0"/>
    <n v="3"/>
    <x v="2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2"/>
  </r>
  <r>
    <n v="-1"/>
    <n v="1"/>
    <s v="0001 -Florida Power &amp; Light Company"/>
    <n v="0"/>
    <n v="3"/>
    <x v="2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2"/>
  </r>
  <r>
    <n v="-1"/>
    <n v="1"/>
    <s v="0001 -Florida Power &amp; Light Company"/>
    <n v="0"/>
    <n v="3"/>
    <x v="2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2"/>
  </r>
  <r>
    <n v="-1"/>
    <n v="1"/>
    <s v="0001 -Florida Power &amp; Light Company"/>
    <n v="0"/>
    <n v="3"/>
    <x v="2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2"/>
  </r>
  <r>
    <n v="-1"/>
    <n v="1"/>
    <s v="0001 -Florida Power &amp; Light Company"/>
    <n v="0"/>
    <n v="3"/>
    <x v="2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2"/>
  </r>
  <r>
    <n v="-1"/>
    <n v="1"/>
    <s v="0001 -Florida Power &amp; Light Company"/>
    <n v="0"/>
    <n v="3"/>
    <x v="2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2"/>
  </r>
  <r>
    <n v="-1"/>
    <n v="1"/>
    <s v="0001 -Florida Power &amp; Light Company"/>
    <n v="0"/>
    <n v="3"/>
    <x v="2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2"/>
  </r>
  <r>
    <n v="-1"/>
    <n v="1"/>
    <s v="0001 -Florida Power &amp; Light Company"/>
    <n v="0"/>
    <n v="3"/>
    <x v="2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2"/>
  </r>
  <r>
    <n v="-1"/>
    <n v="1"/>
    <s v="0001 -Florida Power &amp; Light Company"/>
    <n v="0"/>
    <n v="3"/>
    <x v="2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2"/>
  </r>
  <r>
    <n v="-1"/>
    <n v="1"/>
    <s v="0001 -Florida Power &amp; Light Company"/>
    <n v="0"/>
    <n v="3"/>
    <x v="2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2"/>
  </r>
  <r>
    <n v="-1"/>
    <n v="1"/>
    <s v="0001 -Florida Power &amp; Light Company"/>
    <n v="0"/>
    <n v="3"/>
    <x v="2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2"/>
  </r>
  <r>
    <n v="-1"/>
    <n v="1"/>
    <s v="0001 -Florida Power &amp; Light Company"/>
    <n v="0"/>
    <n v="3"/>
    <x v="2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2"/>
  </r>
  <r>
    <n v="-1"/>
    <n v="1"/>
    <s v="0001 -Florida Power &amp; Light Company"/>
    <n v="0"/>
    <n v="3"/>
    <x v="2"/>
    <n v="1981"/>
    <n v="15"/>
    <n v="2014"/>
    <s v="V1981"/>
    <n v="367"/>
    <s v="03. Nuclear"/>
    <s v="Function"/>
    <n v="1502876.67"/>
    <n v="0"/>
    <n v="0"/>
    <n v="1502876.67"/>
    <n v="0"/>
    <n v="1502876.67"/>
    <n v="-3748.74"/>
    <n v="0"/>
    <n v="1502876.67"/>
    <n v="1502876.67"/>
    <n v="0"/>
    <n v="0"/>
    <n v="0"/>
    <n v="0"/>
    <x v="2"/>
  </r>
  <r>
    <n v="-1"/>
    <n v="1"/>
    <s v="0001 -Florida Power &amp; Light Company"/>
    <n v="0"/>
    <n v="3"/>
    <x v="2"/>
    <n v="1982"/>
    <n v="16"/>
    <n v="2014"/>
    <s v="V1982"/>
    <n v="367"/>
    <s v="03. Nuclear"/>
    <s v="Function"/>
    <n v="20700783.469999999"/>
    <n v="0"/>
    <n v="0"/>
    <n v="20700783.469999999"/>
    <n v="0"/>
    <n v="20700783.469999999"/>
    <n v="-98565.36"/>
    <n v="0"/>
    <n v="20700783.469999999"/>
    <n v="20700783.469999999"/>
    <n v="0"/>
    <n v="0"/>
    <n v="0"/>
    <n v="0"/>
    <x v="2"/>
  </r>
  <r>
    <n v="-1"/>
    <n v="1"/>
    <s v="0001 -Florida Power &amp; Light Company"/>
    <n v="0"/>
    <n v="3"/>
    <x v="2"/>
    <n v="1983"/>
    <n v="17"/>
    <n v="2014"/>
    <s v="V1983"/>
    <n v="367"/>
    <s v="03. Nuclear"/>
    <s v="Function"/>
    <n v="249006436.75999999"/>
    <n v="0"/>
    <n v="0"/>
    <n v="249006436.75999999"/>
    <n v="-0.01"/>
    <n v="249836597"/>
    <n v="-1182012.9099999999"/>
    <n v="2415762.67"/>
    <n v="249836597"/>
    <n v="249006436.75999999"/>
    <n v="2415762.67"/>
    <n v="0"/>
    <n v="2415762.67"/>
    <n v="0"/>
    <x v="2"/>
  </r>
  <r>
    <n v="-1"/>
    <n v="1"/>
    <s v="0001 -Florida Power &amp; Light Company"/>
    <n v="0"/>
    <n v="3"/>
    <x v="2"/>
    <n v="1984"/>
    <n v="18"/>
    <n v="2014"/>
    <s v="V1984"/>
    <n v="367"/>
    <s v="03. Nuclear"/>
    <s v="Function"/>
    <n v="37614572.789999999"/>
    <n v="0"/>
    <n v="0"/>
    <n v="37614572.789999999"/>
    <n v="0"/>
    <n v="37802784.759999998"/>
    <n v="-190474.08"/>
    <n v="350546.67"/>
    <n v="37802784.759999998"/>
    <n v="37614572.789999999"/>
    <n v="350546.67"/>
    <n v="0"/>
    <n v="350546.67"/>
    <n v="0"/>
    <x v="2"/>
  </r>
  <r>
    <n v="-1"/>
    <n v="1"/>
    <s v="0001 -Florida Power &amp; Light Company"/>
    <n v="0"/>
    <n v="3"/>
    <x v="2"/>
    <n v="1985"/>
    <n v="19"/>
    <n v="2014"/>
    <s v="V1985"/>
    <n v="367"/>
    <s v="03. Nuclear"/>
    <s v="Function"/>
    <n v="29563964.829999998"/>
    <n v="0"/>
    <n v="0"/>
    <n v="29563964.829999998"/>
    <n v="0.01"/>
    <n v="29844819.68"/>
    <n v="-280854.84999999998"/>
    <n v="412573.42"/>
    <n v="29844819.68"/>
    <n v="29563964.829999998"/>
    <n v="412573.42"/>
    <n v="0"/>
    <n v="412573.42"/>
    <n v="0"/>
    <x v="2"/>
  </r>
  <r>
    <n v="-1"/>
    <n v="1"/>
    <s v="0001 -Florida Power &amp; Light Company"/>
    <n v="0"/>
    <n v="3"/>
    <x v="2"/>
    <n v="1986"/>
    <n v="20"/>
    <n v="2014"/>
    <s v="V1986"/>
    <n v="367"/>
    <s v="03. Nuclear"/>
    <s v="Function"/>
    <n v="48941633.289999999"/>
    <n v="0"/>
    <n v="0"/>
    <n v="48941633.289999999"/>
    <n v="0"/>
    <n v="49002977.289999999"/>
    <n v="-61344"/>
    <n v="0"/>
    <n v="49002977.289999999"/>
    <n v="48941633.289999999"/>
    <n v="0"/>
    <n v="0"/>
    <n v="0"/>
    <n v="0"/>
    <x v="2"/>
  </r>
  <r>
    <n v="-1"/>
    <n v="1"/>
    <s v="0001 -Florida Power &amp; Light Company"/>
    <n v="0"/>
    <n v="3"/>
    <x v="2"/>
    <n v="1987"/>
    <n v="22"/>
    <n v="2014"/>
    <s v="V1987"/>
    <n v="367"/>
    <s v="03. Nuclear"/>
    <s v="Function"/>
    <n v="30488148.649999999"/>
    <n v="0"/>
    <n v="0"/>
    <n v="30722549.699999999"/>
    <n v="-0.01"/>
    <n v="30956950.75"/>
    <n v="-535312.81000000006"/>
    <n v="378578.3"/>
    <n v="30956950.75"/>
    <n v="30488148.649999999"/>
    <n v="378578.3"/>
    <n v="0"/>
    <n v="378578.3"/>
    <n v="0"/>
    <x v="2"/>
  </r>
  <r>
    <n v="-1"/>
    <n v="1"/>
    <s v="0001 -Florida Power &amp; Light Company"/>
    <n v="0"/>
    <n v="3"/>
    <x v="2"/>
    <n v="1987"/>
    <n v="21"/>
    <n v="2014"/>
    <s v="V1987A"/>
    <n v="367"/>
    <s v="03. Nuclear"/>
    <s v="Function"/>
    <n v="54549680.619999997"/>
    <n v="0"/>
    <n v="0"/>
    <n v="54549680.619999997"/>
    <n v="0"/>
    <n v="54645201.020000003"/>
    <n v="-95520.4"/>
    <n v="117391.29"/>
    <n v="54645201.020000003"/>
    <n v="54549680.619999997"/>
    <n v="117391.29"/>
    <n v="0"/>
    <n v="117391.29"/>
    <n v="0"/>
    <x v="2"/>
  </r>
  <r>
    <n v="-1"/>
    <n v="1"/>
    <s v="0001 -Florida Power &amp; Light Company"/>
    <n v="0"/>
    <n v="3"/>
    <x v="2"/>
    <n v="1988"/>
    <n v="24"/>
    <n v="2014"/>
    <s v="V1988"/>
    <n v="367"/>
    <s v="03. Nuclear"/>
    <s v="Function"/>
    <n v="13764362.800000001"/>
    <n v="0"/>
    <n v="0"/>
    <n v="13806114.23"/>
    <n v="0"/>
    <n v="13847865.65"/>
    <n v="-221757.57"/>
    <n v="63140.17"/>
    <n v="13847865.65"/>
    <n v="13764362.800000001"/>
    <n v="63140.17"/>
    <n v="0"/>
    <n v="63140.17"/>
    <n v="0"/>
    <x v="2"/>
  </r>
  <r>
    <n v="-1"/>
    <n v="1"/>
    <s v="0001 -Florida Power &amp; Light Company"/>
    <n v="0"/>
    <n v="3"/>
    <x v="2"/>
    <n v="1988"/>
    <n v="23"/>
    <n v="2014"/>
    <s v="V1988A"/>
    <n v="367"/>
    <s v="03. Nuclear"/>
    <s v="Function"/>
    <n v="22707959.789999999"/>
    <n v="0"/>
    <n v="0"/>
    <n v="22707959.789999999"/>
    <n v="0"/>
    <n v="22707990.010000002"/>
    <n v="-30.22"/>
    <n v="34.700000000000003"/>
    <n v="22707990.010000002"/>
    <n v="22707959.789999999"/>
    <n v="34.700000000000003"/>
    <n v="0"/>
    <n v="34.700000000000003"/>
    <n v="0"/>
    <x v="2"/>
  </r>
  <r>
    <n v="-1"/>
    <n v="1"/>
    <s v="0001 -Florida Power &amp; Light Company"/>
    <n v="0"/>
    <n v="3"/>
    <x v="2"/>
    <n v="1989"/>
    <n v="26"/>
    <n v="2014"/>
    <s v="V1989"/>
    <n v="367"/>
    <s v="03. Nuclear"/>
    <s v="Function"/>
    <n v="20962045.43"/>
    <n v="0"/>
    <n v="0"/>
    <n v="20979218.170000002"/>
    <n v="0"/>
    <n v="20996390.91"/>
    <n v="-34435.300000000003"/>
    <n v="31069.88"/>
    <n v="20996390.91"/>
    <n v="20962045.43"/>
    <n v="31069.88"/>
    <n v="0"/>
    <n v="31069.88"/>
    <n v="0"/>
    <x v="2"/>
  </r>
  <r>
    <n v="-1"/>
    <n v="1"/>
    <s v="0001 -Florida Power &amp; Light Company"/>
    <n v="0"/>
    <n v="3"/>
    <x v="2"/>
    <n v="1989"/>
    <n v="25"/>
    <n v="2014"/>
    <s v="V1989A"/>
    <n v="367"/>
    <s v="03. Nuclear"/>
    <s v="Function"/>
    <n v="33175572.239999998"/>
    <n v="0"/>
    <n v="0"/>
    <n v="33175572.239999998"/>
    <n v="0"/>
    <n v="33231242.260000002"/>
    <n v="-55670.02"/>
    <n v="46292.79"/>
    <n v="33231242.260000002"/>
    <n v="33175572.239999998"/>
    <n v="46292.79"/>
    <n v="0"/>
    <n v="46292.79"/>
    <n v="0"/>
    <x v="2"/>
  </r>
  <r>
    <n v="-1"/>
    <n v="1"/>
    <s v="0001 -Florida Power &amp; Light Company"/>
    <n v="0"/>
    <n v="3"/>
    <x v="2"/>
    <n v="1990"/>
    <n v="28"/>
    <n v="2014"/>
    <s v="V1990"/>
    <n v="367"/>
    <s v="03. Nuclear"/>
    <s v="Function"/>
    <n v="32086701.18"/>
    <n v="0"/>
    <n v="0"/>
    <n v="2448095"/>
    <n v="0"/>
    <n v="32482307.359999999"/>
    <n v="-1023178.44"/>
    <n v="331042.88"/>
    <n v="32482307.359999999"/>
    <n v="32086701.18"/>
    <n v="331042.88"/>
    <n v="0"/>
    <n v="331042.88"/>
    <n v="0"/>
    <x v="2"/>
  </r>
  <r>
    <n v="-1"/>
    <n v="1"/>
    <s v="0001 -Florida Power &amp; Light Company"/>
    <n v="0"/>
    <n v="3"/>
    <x v="2"/>
    <n v="1990"/>
    <n v="27"/>
    <n v="2014"/>
    <s v="V1990A"/>
    <n v="367"/>
    <s v="03. Nuclear"/>
    <s v="Function"/>
    <n v="709864.84"/>
    <n v="0"/>
    <n v="0"/>
    <n v="0"/>
    <n v="0"/>
    <n v="734322.62"/>
    <n v="-24457.78"/>
    <n v="23889.85"/>
    <n v="734322.62"/>
    <n v="709864.84"/>
    <n v="23889.85"/>
    <n v="0"/>
    <n v="23889.85"/>
    <n v="0"/>
    <x v="2"/>
  </r>
  <r>
    <n v="-1"/>
    <n v="1"/>
    <s v="0001 -Florida Power &amp; Light Company"/>
    <n v="0"/>
    <n v="3"/>
    <x v="2"/>
    <n v="1991"/>
    <n v="29"/>
    <n v="2014"/>
    <s v="V1991"/>
    <n v="367"/>
    <s v="03. Nuclear"/>
    <s v="Function"/>
    <n v="226514351.74000001"/>
    <n v="0"/>
    <n v="0"/>
    <n v="21535113.5"/>
    <n v="464778.06"/>
    <n v="223958076.52000001"/>
    <n v="0"/>
    <n v="0"/>
    <n v="226514351.74000001"/>
    <n v="224422854.58000001"/>
    <n v="0"/>
    <n v="0"/>
    <n v="0"/>
    <n v="0"/>
    <x v="2"/>
  </r>
  <r>
    <n v="-1"/>
    <n v="1"/>
    <s v="0001 -Florida Power &amp; Light Company"/>
    <n v="0"/>
    <n v="3"/>
    <x v="2"/>
    <n v="1992"/>
    <n v="30"/>
    <n v="2014"/>
    <s v="V1992"/>
    <n v="367"/>
    <s v="03. Nuclear"/>
    <s v="Function"/>
    <n v="19367161.800000001"/>
    <n v="0"/>
    <n v="0"/>
    <n v="588974.89"/>
    <n v="0"/>
    <n v="19430379.379999999"/>
    <n v="-551991.69999999995"/>
    <n v="60594.38"/>
    <n v="19430379.379999999"/>
    <n v="19367161.800000001"/>
    <n v="60594.38"/>
    <n v="0"/>
    <n v="60594.38"/>
    <n v="0"/>
    <x v="2"/>
  </r>
  <r>
    <n v="-1"/>
    <n v="1"/>
    <s v="0001 -Florida Power &amp; Light Company"/>
    <n v="0"/>
    <n v="3"/>
    <x v="2"/>
    <n v="1993"/>
    <n v="31"/>
    <n v="2014"/>
    <s v="V1993"/>
    <n v="367"/>
    <s v="03. Nuclear"/>
    <s v="Function"/>
    <n v="43035194.149999999"/>
    <n v="0"/>
    <n v="0"/>
    <n v="31874906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2"/>
  </r>
  <r>
    <n v="-1"/>
    <n v="1"/>
    <s v="0001 -Florida Power &amp; Light Company"/>
    <n v="0"/>
    <n v="3"/>
    <x v="2"/>
    <n v="1994"/>
    <n v="32"/>
    <n v="2014"/>
    <s v="V1994"/>
    <n v="367"/>
    <s v="03. Nuclear"/>
    <s v="Function"/>
    <n v="41365734.450000003"/>
    <n v="0"/>
    <n v="0"/>
    <n v="28216940.690000001"/>
    <n v="1013356.99"/>
    <n v="40352377.460000001"/>
    <n v="-373800.55"/>
    <n v="0"/>
    <n v="41365734.450000003"/>
    <n v="41365734.450000003"/>
    <n v="0"/>
    <n v="0"/>
    <n v="0"/>
    <n v="0"/>
    <x v="2"/>
  </r>
  <r>
    <n v="-1"/>
    <n v="1"/>
    <s v="0001 -Florida Power &amp; Light Company"/>
    <n v="0"/>
    <n v="3"/>
    <x v="2"/>
    <n v="1995"/>
    <n v="33"/>
    <n v="2014"/>
    <s v="V1995"/>
    <n v="367"/>
    <s v="03. Nuclear"/>
    <s v="Function"/>
    <n v="28926773.48"/>
    <n v="0"/>
    <n v="0"/>
    <n v="19331186.920000002"/>
    <n v="1406429.42"/>
    <n v="26936419.739999998"/>
    <n v="-206339.73"/>
    <n v="94124.17"/>
    <n v="29050502.690000001"/>
    <n v="28225038.870000001"/>
    <n v="88205.25"/>
    <n v="0"/>
    <n v="94124.17"/>
    <n v="0"/>
    <x v="2"/>
  </r>
  <r>
    <n v="-1"/>
    <n v="1"/>
    <s v="0001 -Florida Power &amp; Light Company"/>
    <n v="0"/>
    <n v="3"/>
    <x v="2"/>
    <n v="1996"/>
    <n v="34"/>
    <n v="2014"/>
    <s v="V1996"/>
    <n v="367"/>
    <s v="03. Nuclear"/>
    <s v="Function"/>
    <n v="22633672.91"/>
    <n v="0"/>
    <n v="0"/>
    <n v="9852768.1199999992"/>
    <n v="1019122.36"/>
    <n v="20358436.199999999"/>
    <n v="-283158.58"/>
    <n v="191583.04"/>
    <n v="22910796.57"/>
    <n v="21107722.039999999"/>
    <n v="184295.9"/>
    <n v="0"/>
    <n v="191583.04"/>
    <n v="0"/>
    <x v="2"/>
  </r>
  <r>
    <n v="-1"/>
    <n v="1"/>
    <s v="0001 -Florida Power &amp; Light Company"/>
    <n v="0"/>
    <n v="3"/>
    <x v="2"/>
    <n v="1997"/>
    <n v="35"/>
    <n v="2014"/>
    <s v="V1997"/>
    <n v="367"/>
    <s v="03. Nuclear"/>
    <s v="Function"/>
    <n v="49819557.799999997"/>
    <n v="0"/>
    <n v="0"/>
    <n v="44733175.020000003"/>
    <n v="2426426.38"/>
    <n v="41327064.649999999"/>
    <n v="0"/>
    <n v="0"/>
    <n v="49819557.799999997"/>
    <n v="43753491.030000001"/>
    <n v="0"/>
    <n v="0"/>
    <n v="0"/>
    <n v="0"/>
    <x v="2"/>
  </r>
  <r>
    <n v="-1"/>
    <n v="1"/>
    <s v="0001 -Florida Power &amp; Light Company"/>
    <n v="0"/>
    <n v="3"/>
    <x v="2"/>
    <n v="1998"/>
    <n v="59"/>
    <n v="2014"/>
    <s v="V1998"/>
    <n v="367"/>
    <s v="03. Nuclear"/>
    <s v="Function"/>
    <n v="15278354.16"/>
    <n v="0"/>
    <n v="0"/>
    <n v="10854044.380000001"/>
    <n v="592167.46"/>
    <n v="12643078.449999999"/>
    <n v="-32965.339999999997"/>
    <n v="29454.98"/>
    <n v="15311319.5"/>
    <n v="13208480.08"/>
    <n v="23255.46"/>
    <n v="0"/>
    <n v="29454.98"/>
    <n v="0"/>
    <x v="2"/>
  </r>
  <r>
    <n v="-1"/>
    <n v="1"/>
    <s v="0001 -Florida Power &amp; Light Company"/>
    <n v="0"/>
    <n v="3"/>
    <x v="2"/>
    <n v="1999"/>
    <n v="60"/>
    <n v="2014"/>
    <s v="V1999"/>
    <n v="367"/>
    <s v="03. Nuclear"/>
    <s v="Function"/>
    <n v="9411339.9399999995"/>
    <n v="0"/>
    <n v="0"/>
    <n v="5424872.1299999999"/>
    <n v="202736.08"/>
    <n v="9395753.8399999999"/>
    <n v="-189954.26"/>
    <n v="197449.69"/>
    <n v="9601294.1999999993"/>
    <n v="9411339.9399999995"/>
    <n v="194645.41"/>
    <n v="0"/>
    <n v="197449.69"/>
    <n v="0"/>
    <x v="2"/>
  </r>
  <r>
    <n v="-1"/>
    <n v="1"/>
    <s v="0001 -Florida Power &amp; Light Company"/>
    <n v="0"/>
    <n v="3"/>
    <x v="2"/>
    <n v="2000"/>
    <n v="61"/>
    <n v="2014"/>
    <s v="V2000"/>
    <n v="367"/>
    <s v="03. Nuclear"/>
    <s v="Function"/>
    <n v="5281977.4800000004"/>
    <n v="0"/>
    <n v="0"/>
    <n v="4089970.99"/>
    <n v="166958.23000000001"/>
    <n v="5053004.45"/>
    <n v="-22384.720000000001"/>
    <n v="42264.34"/>
    <n v="5304362.2"/>
    <n v="5198905.2699999996"/>
    <n v="40937.040000000001"/>
    <n v="0"/>
    <n v="42264.34"/>
    <n v="0"/>
    <x v="2"/>
  </r>
  <r>
    <n v="-1"/>
    <n v="1"/>
    <s v="0001 -Florida Power &amp; Light Company"/>
    <n v="0"/>
    <n v="3"/>
    <x v="2"/>
    <n v="2001"/>
    <n v="62"/>
    <n v="2014"/>
    <s v="V2001"/>
    <n v="367"/>
    <s v="03. Nuclear"/>
    <s v="Function"/>
    <n v="3767860.43"/>
    <n v="0"/>
    <n v="0"/>
    <n v="3343210.52"/>
    <n v="78223.539999999994"/>
    <n v="3610276.2"/>
    <n v="-41087.629999999997"/>
    <n v="49321.43"/>
    <n v="3808948.06"/>
    <n v="3652264.44"/>
    <n v="44469.1"/>
    <n v="0"/>
    <n v="49321.43"/>
    <n v="0"/>
    <x v="2"/>
  </r>
  <r>
    <n v="-1"/>
    <n v="1"/>
    <s v="0001 -Florida Power &amp; Light Company"/>
    <n v="0"/>
    <n v="3"/>
    <x v="2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2"/>
  </r>
  <r>
    <n v="-1"/>
    <n v="1"/>
    <s v="0001 -Florida Power &amp; Light Company"/>
    <n v="0"/>
    <n v="3"/>
    <x v="2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2"/>
  </r>
  <r>
    <n v="-1"/>
    <n v="1"/>
    <s v="0001 -Florida Power &amp; Light Company"/>
    <n v="0"/>
    <n v="3"/>
    <x v="2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2"/>
  </r>
  <r>
    <n v="-1"/>
    <n v="1"/>
    <s v="0001 -Florida Power &amp; Light Company"/>
    <n v="0"/>
    <n v="3"/>
    <x v="2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2"/>
  </r>
  <r>
    <n v="-1"/>
    <n v="1"/>
    <s v="0001 -Florida Power &amp; Light Company"/>
    <n v="0"/>
    <n v="3"/>
    <x v="2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2"/>
  </r>
  <r>
    <n v="-1"/>
    <n v="1"/>
    <s v="0001 -Florida Power &amp; Light Company"/>
    <n v="0"/>
    <n v="3"/>
    <x v="2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2"/>
  </r>
  <r>
    <n v="-1"/>
    <n v="1"/>
    <s v="0001 -Florida Power &amp; Light Company"/>
    <n v="0"/>
    <n v="3"/>
    <x v="2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2"/>
  </r>
  <r>
    <n v="-1"/>
    <n v="1"/>
    <s v="0001 -Florida Power &amp; Light Company"/>
    <n v="0"/>
    <n v="3"/>
    <x v="2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2"/>
  </r>
  <r>
    <n v="-1"/>
    <n v="1"/>
    <s v="0001 -Florida Power &amp; Light Company"/>
    <n v="0"/>
    <n v="3"/>
    <x v="2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2"/>
  </r>
  <r>
    <n v="-1"/>
    <n v="1"/>
    <s v="0001 -Florida Power &amp; Light Company"/>
    <n v="0"/>
    <n v="3"/>
    <x v="2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2"/>
  </r>
  <r>
    <n v="-1"/>
    <n v="1"/>
    <s v="0001 -Florida Power &amp; Light Company"/>
    <n v="0"/>
    <n v="3"/>
    <x v="2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2"/>
  </r>
  <r>
    <n v="-1"/>
    <n v="1"/>
    <s v="0001 -Florida Power &amp; Light Company"/>
    <n v="0"/>
    <n v="3"/>
    <x v="2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2"/>
  </r>
  <r>
    <n v="-1"/>
    <n v="1"/>
    <s v="0001 -Florida Power &amp; Light Company"/>
    <n v="0"/>
    <n v="3"/>
    <x v="2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2"/>
  </r>
  <r>
    <n v="-1"/>
    <n v="1"/>
    <s v="0001 -Florida Power &amp; Light Company"/>
    <n v="0"/>
    <n v="3"/>
    <x v="2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2"/>
  </r>
  <r>
    <n v="-1"/>
    <n v="1"/>
    <s v="0001 -Florida Power &amp; Light Company"/>
    <n v="0"/>
    <n v="3"/>
    <x v="2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2"/>
  </r>
  <r>
    <n v="-1"/>
    <n v="1"/>
    <s v="0001 -Florida Power &amp; Light Company"/>
    <n v="0"/>
    <n v="3"/>
    <x v="2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2"/>
  </r>
  <r>
    <n v="-1"/>
    <n v="1"/>
    <s v="0001 -Florida Power &amp; Light Company"/>
    <n v="0"/>
    <n v="3"/>
    <x v="2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2"/>
  </r>
  <r>
    <n v="-1"/>
    <n v="1"/>
    <s v="0001 -Florida Power &amp; Light Company"/>
    <n v="0"/>
    <n v="3"/>
    <x v="2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2"/>
  </r>
  <r>
    <n v="-1"/>
    <n v="1"/>
    <s v="0001 -Florida Power &amp; Light Company"/>
    <n v="0"/>
    <n v="3"/>
    <x v="2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2"/>
  </r>
  <r>
    <n v="-1"/>
    <n v="1"/>
    <s v="0001 -Florida Power &amp; Light Company"/>
    <n v="0"/>
    <n v="3"/>
    <x v="2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2"/>
  </r>
  <r>
    <n v="-1"/>
    <n v="1"/>
    <s v="0001 -Florida Power &amp; Light Company"/>
    <n v="0"/>
    <n v="3"/>
    <x v="2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2"/>
  </r>
  <r>
    <n v="-1"/>
    <n v="1"/>
    <s v="0001 -Florida Power &amp; Light Company"/>
    <n v="0"/>
    <n v="3"/>
    <x v="2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2"/>
  </r>
  <r>
    <n v="-1"/>
    <n v="1"/>
    <s v="0001 -Florida Power &amp; Light Company"/>
    <n v="0"/>
    <n v="3"/>
    <x v="2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2"/>
  </r>
  <r>
    <n v="-1"/>
    <n v="1"/>
    <s v="0001 -Florida Power &amp; Light Company"/>
    <n v="0"/>
    <n v="3"/>
    <x v="2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2"/>
  </r>
  <r>
    <n v="-1"/>
    <n v="1"/>
    <s v="0001 -Florida Power &amp; Light Company"/>
    <n v="0"/>
    <n v="3"/>
    <x v="2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2"/>
  </r>
  <r>
    <n v="-1"/>
    <n v="1"/>
    <s v="0001 -Florida Power &amp; Light Company"/>
    <n v="0"/>
    <n v="3"/>
    <x v="2"/>
    <n v="2005"/>
    <n v="66"/>
    <n v="2014"/>
    <s v="V2005"/>
    <n v="367"/>
    <s v="03. Nuclear"/>
    <s v="Function"/>
    <n v="117289053.05"/>
    <n v="0"/>
    <n v="0"/>
    <n v="55596314.350000001"/>
    <n v="6224107.79"/>
    <n v="77022781.739999995"/>
    <n v="-630595.36"/>
    <n v="232789.29"/>
    <n v="117529361.62"/>
    <n v="83091407.969999999"/>
    <n v="147962.28"/>
    <n v="0"/>
    <n v="232789.29"/>
    <n v="0"/>
    <x v="2"/>
  </r>
  <r>
    <n v="-1"/>
    <n v="1"/>
    <s v="0001 -Florida Power &amp; Light Company"/>
    <n v="0"/>
    <n v="3"/>
    <x v="2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2"/>
  </r>
  <r>
    <n v="-1"/>
    <n v="1"/>
    <s v="0001 -Florida Power &amp; Light Company"/>
    <n v="0"/>
    <n v="3"/>
    <x v="2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2"/>
  </r>
  <r>
    <n v="-1"/>
    <n v="1"/>
    <s v="0001 -Florida Power &amp; Light Company"/>
    <n v="0"/>
    <n v="3"/>
    <x v="2"/>
    <n v="2006"/>
    <n v="67"/>
    <n v="2014"/>
    <s v="V2006"/>
    <n v="367"/>
    <s v="03. Nuclear"/>
    <s v="Function"/>
    <n v="63251037.130000003"/>
    <n v="0"/>
    <n v="0"/>
    <n v="44142638.219999999"/>
    <n v="3162941.64"/>
    <n v="39536187.460000001"/>
    <n v="-2114091.94"/>
    <n v="0"/>
    <n v="63251037.130000003"/>
    <n v="42699129.100000001"/>
    <n v="0"/>
    <n v="0"/>
    <n v="0"/>
    <n v="0"/>
    <x v="2"/>
  </r>
  <r>
    <n v="-1"/>
    <n v="1"/>
    <s v="0001 -Florida Power &amp; Light Company"/>
    <n v="0"/>
    <n v="3"/>
    <x v="2"/>
    <n v="2007"/>
    <n v="74"/>
    <n v="2014"/>
    <s v="V2007"/>
    <n v="367"/>
    <s v="03. Nuclear"/>
    <s v="Function"/>
    <n v="163146603.46000001"/>
    <n v="0"/>
    <n v="0"/>
    <n v="95541136.120000005"/>
    <n v="9612254.8399999999"/>
    <n v="83914209.769999996"/>
    <n v="-3750234.84"/>
    <n v="0"/>
    <n v="163146603.46000001"/>
    <n v="93526464.609999999"/>
    <n v="0"/>
    <n v="0"/>
    <n v="0"/>
    <n v="0"/>
    <x v="2"/>
  </r>
  <r>
    <n v="-1"/>
    <n v="1"/>
    <s v="0001 -Florida Power &amp; Light Company"/>
    <n v="0"/>
    <n v="3"/>
    <x v="2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2"/>
  </r>
  <r>
    <n v="-1"/>
    <n v="1"/>
    <s v="0001 -Florida Power &amp; Light Company"/>
    <n v="0"/>
    <n v="3"/>
    <x v="2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2"/>
  </r>
  <r>
    <n v="-1"/>
    <n v="1"/>
    <s v="0001 -Florida Power &amp; Light Company"/>
    <n v="0"/>
    <n v="3"/>
    <x v="2"/>
    <n v="2008"/>
    <n v="164"/>
    <n v="2014"/>
    <s v="V2008 Q1"/>
    <n v="367"/>
    <s v="03. Nuclear"/>
    <s v="Function"/>
    <n v="195763179.05000001"/>
    <n v="0"/>
    <n v="0"/>
    <n v="195797727.02000001"/>
    <n v="11655018.210000001"/>
    <n v="91100733.780000001"/>
    <n v="-475328.13"/>
    <n v="52703.15"/>
    <n v="195832275"/>
    <n v="102721846.42"/>
    <n v="17512.77"/>
    <n v="0"/>
    <n v="52703.15"/>
    <n v="0"/>
    <x v="2"/>
  </r>
  <r>
    <n v="-1"/>
    <n v="1"/>
    <s v="0001 -Florida Power &amp; Light Company"/>
    <n v="0"/>
    <n v="3"/>
    <x v="2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2"/>
  </r>
  <r>
    <n v="-1"/>
    <n v="1"/>
    <s v="0001 -Florida Power &amp; Light Company"/>
    <n v="0"/>
    <n v="3"/>
    <x v="2"/>
    <n v="2008"/>
    <n v="165"/>
    <n v="2014"/>
    <s v="V2008 Q2"/>
    <n v="367"/>
    <s v="03. Nuclear"/>
    <s v="Function"/>
    <n v="18941507.170000002"/>
    <n v="0"/>
    <n v="0"/>
    <n v="18946391.370000001"/>
    <n v="1144096.98"/>
    <n v="8691684.3599999994"/>
    <n v="-115860.31"/>
    <n v="10162.81"/>
    <n v="18951275.57"/>
    <n v="9831132.1400000006"/>
    <n v="5043.62"/>
    <n v="0"/>
    <n v="10162.81"/>
    <n v="0"/>
    <x v="2"/>
  </r>
  <r>
    <n v="-1"/>
    <n v="1"/>
    <s v="0001 -Florida Power &amp; Light Company"/>
    <n v="0"/>
    <n v="3"/>
    <x v="2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2"/>
  </r>
  <r>
    <n v="-1"/>
    <n v="1"/>
    <s v="0001 -Florida Power &amp; Light Company"/>
    <n v="0"/>
    <n v="3"/>
    <x v="2"/>
    <n v="2008"/>
    <n v="166"/>
    <n v="2014"/>
    <s v="V2008 Q3"/>
    <n v="367"/>
    <s v="03. Nuclear"/>
    <s v="Function"/>
    <n v="7306967.2699999996"/>
    <n v="0"/>
    <n v="0"/>
    <n v="7308759"/>
    <n v="453691.37"/>
    <n v="3388115.96"/>
    <n v="-103885.8"/>
    <n v="3600.92"/>
    <n v="7310550.7400000002"/>
    <n v="3840154.69"/>
    <n v="1670.09"/>
    <n v="0"/>
    <n v="3600.92"/>
    <n v="0"/>
    <x v="2"/>
  </r>
  <r>
    <n v="-1"/>
    <n v="1"/>
    <s v="0001 -Florida Power &amp; Light Company"/>
    <n v="0"/>
    <n v="3"/>
    <x v="2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2"/>
  </r>
  <r>
    <n v="-1"/>
    <n v="1"/>
    <s v="0001 -Florida Power &amp; Light Company"/>
    <n v="0"/>
    <n v="3"/>
    <x v="2"/>
    <n v="2008"/>
    <n v="167"/>
    <n v="2014"/>
    <s v="V2008 Q4"/>
    <n v="367"/>
    <s v="03. Nuclear"/>
    <s v="Function"/>
    <n v="10640309.9"/>
    <n v="0"/>
    <n v="0"/>
    <n v="10643348.08"/>
    <n v="586544.56000000006"/>
    <n v="4145622.56"/>
    <n v="-6076.35"/>
    <n v="6776.4"/>
    <n v="10646386.25"/>
    <n v="4729454.49"/>
    <n v="3412.69"/>
    <n v="0"/>
    <n v="6776.4"/>
    <n v="0"/>
    <x v="2"/>
  </r>
  <r>
    <n v="-1"/>
    <n v="1"/>
    <s v="0001 -Florida Power &amp; Light Company"/>
    <n v="0"/>
    <n v="3"/>
    <x v="2"/>
    <n v="2008"/>
    <n v="171"/>
    <n v="2014"/>
    <s v="V2008 Q4 - 50% Bonus"/>
    <n v="367"/>
    <s v="03. Nuclear"/>
    <s v="Function"/>
    <n v="5973310.4699999997"/>
    <n v="0"/>
    <n v="0"/>
    <n v="5974616.21"/>
    <n v="374809.87"/>
    <n v="2945612"/>
    <n v="-215332.22"/>
    <n v="5824.67"/>
    <n v="5975921.9400000004"/>
    <n v="3319256.04"/>
    <n v="4379.03"/>
    <n v="0"/>
    <n v="5824.67"/>
    <n v="0"/>
    <x v="2"/>
  </r>
  <r>
    <n v="-1"/>
    <n v="1"/>
    <s v="0001 -Florida Power &amp; Light Company"/>
    <n v="0"/>
    <n v="3"/>
    <x v="2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5"/>
    <n v="2014"/>
    <s v="V2009 Q1"/>
    <n v="367"/>
    <s v="03. Nuclear"/>
    <s v="Function"/>
    <n v="2217966.35"/>
    <n v="0"/>
    <n v="0"/>
    <n v="2257711.79"/>
    <n v="170245.31"/>
    <n v="1145863.3400000001"/>
    <n v="-160924.85999999999"/>
    <n v="59153.74"/>
    <n v="2297457.2200000002"/>
    <n v="1281828.6100000001"/>
    <n v="13942.91"/>
    <n v="0"/>
    <n v="59153.74"/>
    <n v="0"/>
    <x v="2"/>
  </r>
  <r>
    <n v="-1"/>
    <n v="1"/>
    <s v="0001 -Florida Power &amp; Light Company"/>
    <n v="0"/>
    <n v="3"/>
    <x v="2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2"/>
  </r>
  <r>
    <n v="-1"/>
    <n v="1"/>
    <s v="0001 -Florida Power &amp; Light Company"/>
    <n v="0"/>
    <n v="3"/>
    <x v="2"/>
    <n v="2009"/>
    <n v="186"/>
    <n v="2014"/>
    <s v="V2009 Q2"/>
    <n v="367"/>
    <s v="03. Nuclear"/>
    <s v="Function"/>
    <n v="2456276"/>
    <n v="0"/>
    <n v="0"/>
    <n v="2456276"/>
    <n v="171819.25"/>
    <n v="1113527.73"/>
    <n v="-46616.84"/>
    <n v="0"/>
    <n v="2456276"/>
    <n v="1285346.98"/>
    <n v="0"/>
    <n v="0"/>
    <n v="0"/>
    <n v="0"/>
    <x v="2"/>
  </r>
  <r>
    <n v="-1"/>
    <n v="1"/>
    <s v="0001 -Florida Power &amp; Light Company"/>
    <n v="0"/>
    <n v="3"/>
    <x v="2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2"/>
  </r>
  <r>
    <n v="-1"/>
    <n v="1"/>
    <s v="0001 -Florida Power &amp; Light Company"/>
    <n v="0"/>
    <n v="3"/>
    <x v="2"/>
    <n v="2009"/>
    <n v="187"/>
    <n v="2014"/>
    <s v="V2009 Q3"/>
    <n v="367"/>
    <s v="03. Nuclear"/>
    <s v="Function"/>
    <n v="115705.99"/>
    <n v="0"/>
    <n v="0"/>
    <n v="115705.99"/>
    <n v="13600.9"/>
    <n v="80043.61"/>
    <n v="-15197.2"/>
    <n v="0"/>
    <n v="115705.99"/>
    <n v="93644.51"/>
    <n v="0"/>
    <n v="0"/>
    <n v="0"/>
    <n v="0"/>
    <x v="2"/>
  </r>
  <r>
    <n v="-1"/>
    <n v="1"/>
    <s v="0001 -Florida Power &amp; Light Company"/>
    <n v="0"/>
    <n v="3"/>
    <x v="2"/>
    <n v="2009"/>
    <n v="191"/>
    <n v="2014"/>
    <s v="V2009 Q3 - 50% Bonus"/>
    <n v="367"/>
    <s v="03. Nuclear"/>
    <s v="Function"/>
    <n v="15357396.529999999"/>
    <n v="0"/>
    <n v="0"/>
    <n v="15494757.65"/>
    <n v="998545.09"/>
    <n v="6077827.5"/>
    <n v="-370698.28"/>
    <n v="350175.77"/>
    <n v="15632118.76"/>
    <n v="6966460.3499999996"/>
    <n v="185365.78"/>
    <n v="0"/>
    <n v="350175.77"/>
    <n v="0"/>
    <x v="2"/>
  </r>
  <r>
    <n v="-1"/>
    <n v="1"/>
    <s v="0001 -Florida Power &amp; Light Company"/>
    <n v="0"/>
    <n v="3"/>
    <x v="2"/>
    <n v="2009"/>
    <n v="188"/>
    <n v="2014"/>
    <s v="V2009 Q4"/>
    <n v="367"/>
    <s v="03. Nuclear"/>
    <s v="Function"/>
    <n v="2892407.79"/>
    <n v="0"/>
    <n v="0"/>
    <n v="2967467.93"/>
    <n v="186311.2"/>
    <n v="1040296.17"/>
    <n v="-150120.29"/>
    <n v="244683.08"/>
    <n v="3042528.08"/>
    <n v="1168885.3500000001"/>
    <n v="152284.79999999999"/>
    <n v="0"/>
    <n v="244683.08"/>
    <n v="0"/>
    <x v="2"/>
  </r>
  <r>
    <n v="-1"/>
    <n v="1"/>
    <s v="0001 -Florida Power &amp; Light Company"/>
    <n v="0"/>
    <n v="3"/>
    <x v="2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2"/>
  </r>
  <r>
    <n v="-1"/>
    <n v="1"/>
    <s v="0001 -Florida Power &amp; Light Company"/>
    <n v="0"/>
    <n v="3"/>
    <x v="2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3"/>
    <n v="2014"/>
    <s v="V2010 Q1"/>
    <n v="367"/>
    <s v="03. Nuclear"/>
    <s v="Function"/>
    <n v="-6659657.79"/>
    <n v="0"/>
    <n v="0"/>
    <n v="-6659657.79"/>
    <n v="-379857.91"/>
    <n v="-1902678.18"/>
    <n v="0"/>
    <n v="0"/>
    <n v="-6659657.79"/>
    <n v="-2282536.09"/>
    <n v="0"/>
    <n v="0"/>
    <n v="0"/>
    <n v="0"/>
    <x v="2"/>
  </r>
  <r>
    <n v="-1"/>
    <n v="1"/>
    <s v="0001 -Florida Power &amp; Light Company"/>
    <n v="0"/>
    <n v="3"/>
    <x v="2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2"/>
  </r>
  <r>
    <n v="-1"/>
    <n v="1"/>
    <s v="0001 -Florida Power &amp; Light Company"/>
    <n v="0"/>
    <n v="3"/>
    <x v="2"/>
    <n v="2010"/>
    <n v="194"/>
    <n v="2014"/>
    <s v="V2010 Q2"/>
    <n v="367"/>
    <s v="03. Nuclear"/>
    <s v="Function"/>
    <n v="7412640.9199999999"/>
    <n v="0"/>
    <n v="0"/>
    <n v="7496276.9900000002"/>
    <n v="519735.67"/>
    <n v="2436306.5099999998"/>
    <n v="-167272.14000000001"/>
    <n v="102045.75"/>
    <n v="7579913.0599999996"/>
    <n v="2897373.15"/>
    <n v="-6557.36"/>
    <n v="0"/>
    <n v="102045.75"/>
    <n v="0"/>
    <x v="2"/>
  </r>
  <r>
    <n v="-1"/>
    <n v="1"/>
    <s v="0001 -Florida Power &amp; Light Company"/>
    <n v="0"/>
    <n v="3"/>
    <x v="2"/>
    <n v="2010"/>
    <n v="216"/>
    <n v="2014"/>
    <s v="V2010 Q2 - 50% Bonus"/>
    <n v="367"/>
    <s v="03. Nuclear"/>
    <s v="Function"/>
    <n v="31229074.800000001"/>
    <n v="0"/>
    <n v="0"/>
    <n v="31305062.030000001"/>
    <n v="2151288.73"/>
    <n v="10146555.1"/>
    <n v="-151974.47"/>
    <n v="185426.56"/>
    <n v="31381049.27"/>
    <n v="12244540.300000001"/>
    <n v="86755.61"/>
    <n v="0"/>
    <n v="185426.56"/>
    <n v="0"/>
    <x v="2"/>
  </r>
  <r>
    <n v="-1"/>
    <n v="1"/>
    <s v="0001 -Florida Power &amp; Light Company"/>
    <n v="0"/>
    <n v="3"/>
    <x v="2"/>
    <n v="2010"/>
    <n v="195"/>
    <n v="2014"/>
    <s v="V2010 Q3"/>
    <n v="367"/>
    <s v="03. Nuclear"/>
    <s v="Function"/>
    <n v="628124.27"/>
    <n v="0"/>
    <n v="0"/>
    <n v="628401.66"/>
    <n v="76988.479999999996"/>
    <n v="347191"/>
    <n v="-554.79"/>
    <n v="1133.8"/>
    <n v="628679.06000000006"/>
    <n v="423994.5"/>
    <n v="763.99"/>
    <n v="0"/>
    <n v="1133.8"/>
    <n v="0"/>
    <x v="2"/>
  </r>
  <r>
    <n v="-1"/>
    <n v="1"/>
    <s v="0001 -Florida Power &amp; Light Company"/>
    <n v="0"/>
    <n v="3"/>
    <x v="2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7"/>
    <n v="2014"/>
    <s v="V2010 Q3 - 50% Bonus"/>
    <n v="367"/>
    <s v="03. Nuclear"/>
    <s v="Function"/>
    <n v="3676493.35"/>
    <n v="0"/>
    <n v="0"/>
    <n v="3676493.35"/>
    <n v="270963.62"/>
    <n v="1306464.9099999999"/>
    <n v="-218285.37"/>
    <n v="0"/>
    <n v="3676493.35"/>
    <n v="1577428.53"/>
    <n v="0"/>
    <n v="0"/>
    <n v="0"/>
    <n v="0"/>
    <x v="2"/>
  </r>
  <r>
    <n v="-1"/>
    <n v="1"/>
    <s v="0001 -Florida Power &amp; Light Company"/>
    <n v="0"/>
    <n v="3"/>
    <x v="2"/>
    <n v="2010"/>
    <n v="196"/>
    <n v="2014"/>
    <s v="V2010 Q4"/>
    <n v="367"/>
    <s v="03. Nuclear"/>
    <s v="Function"/>
    <n v="6722197.21"/>
    <n v="0"/>
    <n v="0"/>
    <n v="6795134.3300000001"/>
    <n v="491770.94"/>
    <n v="1936280.5"/>
    <n v="-145874.25"/>
    <n v="190080.08"/>
    <n v="6868071.46"/>
    <n v="2381938.4"/>
    <n v="90318.87"/>
    <n v="0"/>
    <n v="190080.08"/>
    <n v="0"/>
    <x v="2"/>
  </r>
  <r>
    <n v="-1"/>
    <n v="1"/>
    <s v="0001 -Florida Power &amp; Light Company"/>
    <n v="0"/>
    <n v="3"/>
    <x v="2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2"/>
  </r>
  <r>
    <n v="-1"/>
    <n v="1"/>
    <s v="0001 -Florida Power &amp; Light Company"/>
    <n v="0"/>
    <n v="3"/>
    <x v="2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2"/>
  </r>
  <r>
    <n v="-1"/>
    <n v="1"/>
    <s v="0001 -Florida Power &amp; Light Company"/>
    <n v="0"/>
    <n v="3"/>
    <x v="2"/>
    <n v="2011"/>
    <n v="125"/>
    <n v="2014"/>
    <s v="V2011"/>
    <n v="367"/>
    <s v="03. Nuclear"/>
    <s v="Function"/>
    <n v="27103776.780000001"/>
    <n v="0"/>
    <n v="0"/>
    <n v="21433539.620000001"/>
    <n v="2238090.77"/>
    <n v="6962693.9800000004"/>
    <n v="-355214.9"/>
    <n v="200756.41"/>
    <n v="27209711.640000001"/>
    <n v="9172290.9299999997"/>
    <n v="123315.38"/>
    <n v="0"/>
    <n v="200756.41"/>
    <n v="0"/>
    <x v="2"/>
  </r>
  <r>
    <n v="-1"/>
    <n v="1"/>
    <s v="0001 -Florida Power &amp; Light Company"/>
    <n v="0"/>
    <n v="3"/>
    <x v="2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2"/>
  </r>
  <r>
    <n v="-1"/>
    <n v="1"/>
    <s v="0001 -Florida Power &amp; Light Company"/>
    <n v="0"/>
    <n v="3"/>
    <x v="2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2"/>
  </r>
  <r>
    <n v="-1"/>
    <n v="1"/>
    <s v="0001 -Florida Power &amp; Light Company"/>
    <n v="0"/>
    <n v="3"/>
    <x v="2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2"/>
  </r>
  <r>
    <n v="-1"/>
    <n v="1"/>
    <s v="0001 -Florida Power &amp; Light Company"/>
    <n v="0"/>
    <n v="3"/>
    <x v="2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2"/>
  </r>
  <r>
    <n v="-1"/>
    <n v="1"/>
    <s v="0001 -Florida Power &amp; Light Company"/>
    <n v="0"/>
    <n v="3"/>
    <x v="2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2"/>
  </r>
  <r>
    <n v="-1"/>
    <n v="1"/>
    <s v="0001 -Florida Power &amp; Light Company"/>
    <n v="0"/>
    <n v="3"/>
    <x v="2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2"/>
  </r>
  <r>
    <n v="-1"/>
    <n v="1"/>
    <s v="0001 -Florida Power &amp; Light Company"/>
    <n v="0"/>
    <n v="3"/>
    <x v="2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2"/>
  </r>
  <r>
    <n v="-1"/>
    <n v="1"/>
    <s v="0001 -Florida Power &amp; Light Company"/>
    <n v="0"/>
    <n v="3"/>
    <x v="2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2"/>
  </r>
  <r>
    <n v="-1"/>
    <n v="1"/>
    <s v="0001 -Florida Power &amp; Light Company"/>
    <n v="0"/>
    <n v="3"/>
    <x v="2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2"/>
  </r>
  <r>
    <n v="-1"/>
    <n v="1"/>
    <s v="0001 -Florida Power &amp; Light Company"/>
    <n v="0"/>
    <n v="3"/>
    <x v="2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2"/>
  </r>
  <r>
    <n v="-1"/>
    <n v="1"/>
    <s v="0001 -Florida Power &amp; Light Company"/>
    <n v="0"/>
    <n v="3"/>
    <x v="2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2"/>
  </r>
  <r>
    <n v="-1"/>
    <n v="1"/>
    <s v="0001 -Florida Power &amp; Light Company"/>
    <n v="0"/>
    <n v="3"/>
    <x v="2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2"/>
  </r>
  <r>
    <n v="-1"/>
    <n v="1"/>
    <s v="0001 -Florida Power &amp; Light Company"/>
    <n v="0"/>
    <n v="3"/>
    <x v="2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2"/>
  </r>
  <r>
    <n v="-1"/>
    <n v="1"/>
    <s v="0001 -Florida Power &amp; Light Company"/>
    <n v="0"/>
    <n v="3"/>
    <x v="2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2"/>
  </r>
  <r>
    <n v="-1"/>
    <n v="1"/>
    <s v="0001 -Florida Power &amp; Light Company"/>
    <n v="0"/>
    <n v="3"/>
    <x v="2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2"/>
  </r>
  <r>
    <n v="-1"/>
    <n v="1"/>
    <s v="0001 -Florida Power &amp; Light Company"/>
    <n v="0"/>
    <n v="3"/>
    <x v="2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2"/>
  </r>
  <r>
    <n v="-1"/>
    <n v="1"/>
    <s v="0001 -Florida Power &amp; Light Company"/>
    <n v="0"/>
    <n v="3"/>
    <x v="2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"/>
  </r>
  <r>
    <n v="-1"/>
    <n v="1"/>
    <s v="0001 -Florida Power &amp; Light Company"/>
    <n v="0"/>
    <n v="3"/>
    <x v="2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"/>
  </r>
  <r>
    <n v="-1"/>
    <n v="1"/>
    <s v="0001 -Florida Power &amp; Light Company"/>
    <n v="0"/>
    <n v="3"/>
    <x v="2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170"/>
    <n v="2014"/>
    <s v="V2008 Q3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"/>
  </r>
  <r>
    <n v="-1"/>
    <n v="1"/>
    <s v="0001 -Florida Power &amp; Light Company"/>
    <n v="0"/>
    <n v="3"/>
    <x v="2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2"/>
  </r>
  <r>
    <n v="-1"/>
    <n v="1"/>
    <s v="0001 -Florida Power &amp; Light Company"/>
    <n v="0"/>
    <n v="3"/>
    <x v="2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2"/>
  </r>
  <r>
    <n v="-1"/>
    <n v="1"/>
    <s v="0001 -Florida Power &amp; Light Company"/>
    <n v="0"/>
    <n v="3"/>
    <x v="2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2"/>
  </r>
  <r>
    <n v="-1"/>
    <n v="1"/>
    <s v="0001 -Florida Power &amp; Light Company"/>
    <n v="0"/>
    <n v="3"/>
    <x v="2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2"/>
  </r>
  <r>
    <n v="-1"/>
    <n v="1"/>
    <s v="0001 -Florida Power &amp; Light Company"/>
    <n v="0"/>
    <n v="3"/>
    <x v="2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2"/>
  </r>
  <r>
    <n v="-1"/>
    <n v="1"/>
    <s v="0001 -Florida Power &amp; Light Company"/>
    <n v="0"/>
    <n v="3"/>
    <x v="2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2"/>
  </r>
  <r>
    <n v="-1"/>
    <n v="1"/>
    <s v="0001 -Florida Power &amp; Light Company"/>
    <n v="0"/>
    <n v="3"/>
    <x v="2"/>
    <n v="2011"/>
    <n v="125"/>
    <n v="2014"/>
    <s v="V2011"/>
    <n v="367"/>
    <s v="04. Nuclear Fuel"/>
    <s v="Function"/>
    <n v="52512460.469999999"/>
    <n v="0"/>
    <n v="0"/>
    <n v="21871439.789999999"/>
    <n v="8748575.9199999999"/>
    <n v="30641020.68"/>
    <n v="0"/>
    <n v="0"/>
    <n v="52512460.469999999"/>
    <n v="39389596.600000001"/>
    <n v="0"/>
    <n v="0"/>
    <n v="0"/>
    <n v="0"/>
    <x v="2"/>
  </r>
  <r>
    <n v="-1"/>
    <n v="1"/>
    <s v="0001 -Florida Power &amp; Light Company"/>
    <n v="0"/>
    <n v="3"/>
    <x v="2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1"/>
    <n v="234"/>
    <n v="2014"/>
    <s v="V2011 - 50% Bonus"/>
    <n v="367"/>
    <s v="04. Nuclear Fuel"/>
    <s v="Function"/>
    <n v="19713020.390000001"/>
    <n v="0"/>
    <n v="0"/>
    <n v="8210472.9900000002"/>
    <n v="3284189.2"/>
    <n v="11502547.4"/>
    <n v="0"/>
    <n v="0"/>
    <n v="19713020.390000001"/>
    <n v="14786736.6"/>
    <n v="0"/>
    <n v="0"/>
    <n v="0"/>
    <n v="0"/>
    <x v="2"/>
  </r>
  <r>
    <n v="-1"/>
    <n v="1"/>
    <s v="0001 -Florida Power &amp; Light Company"/>
    <n v="0"/>
    <n v="3"/>
    <x v="2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2"/>
  </r>
  <r>
    <n v="-1"/>
    <n v="1"/>
    <s v="0001 -Florida Power &amp; Light Company"/>
    <n v="0"/>
    <n v="3"/>
    <x v="2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2"/>
  </r>
  <r>
    <n v="-1"/>
    <n v="1"/>
    <s v="0001 -Florida Power &amp; Light Company"/>
    <n v="0"/>
    <n v="3"/>
    <x v="2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2"/>
  </r>
  <r>
    <n v="-1"/>
    <n v="1"/>
    <s v="0001 -Florida Power &amp; Light Company"/>
    <n v="0"/>
    <n v="3"/>
    <x v="2"/>
    <n v="2013"/>
    <n v="127"/>
    <n v="2014"/>
    <s v="V2013"/>
    <n v="367"/>
    <s v="04. Nuclear Fuel"/>
    <s v="Function"/>
    <n v="45981305.219999999"/>
    <n v="0"/>
    <n v="0"/>
    <n v="45981305.219999999"/>
    <n v="6897195.7800000003"/>
    <n v="2299065.2599999998"/>
    <n v="0"/>
    <n v="0"/>
    <n v="45981305.219999999"/>
    <n v="9196261.0399999991"/>
    <n v="0"/>
    <n v="0"/>
    <n v="0"/>
    <n v="0"/>
    <x v="2"/>
  </r>
  <r>
    <n v="-1"/>
    <n v="1"/>
    <s v="0001 -Florida Power &amp; Light Company"/>
    <n v="0"/>
    <n v="3"/>
    <x v="2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2"/>
  </r>
  <r>
    <n v="-1"/>
    <n v="1"/>
    <s v="0001 -Florida Power &amp; Light Company"/>
    <n v="0"/>
    <n v="3"/>
    <x v="2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2"/>
  </r>
  <r>
    <n v="-1"/>
    <n v="1"/>
    <s v="0001 -Florida Power &amp; Light Company"/>
    <n v="0"/>
    <n v="3"/>
    <x v="2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2"/>
  </r>
  <r>
    <n v="-1"/>
    <n v="1"/>
    <s v="0001 -Florida Power &amp; Light Company"/>
    <n v="0"/>
    <n v="3"/>
    <x v="2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2"/>
  </r>
  <r>
    <n v="-1"/>
    <n v="1"/>
    <s v="0001 -Florida Power &amp; Light Company"/>
    <n v="0"/>
    <n v="3"/>
    <x v="2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2"/>
  </r>
  <r>
    <n v="-1"/>
    <n v="1"/>
    <s v="0001 -Florida Power &amp; Light Company"/>
    <n v="0"/>
    <n v="3"/>
    <x v="2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2"/>
  </r>
  <r>
    <n v="-1"/>
    <n v="1"/>
    <s v="0001 -Florida Power &amp; Light Company"/>
    <n v="0"/>
    <n v="3"/>
    <x v="2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2"/>
  </r>
  <r>
    <n v="-1"/>
    <n v="1"/>
    <s v="0001 -Florida Power &amp; Light Company"/>
    <n v="0"/>
    <n v="3"/>
    <x v="2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2"/>
  </r>
  <r>
    <n v="-1"/>
    <n v="1"/>
    <s v="0001 -Florida Power &amp; Light Company"/>
    <n v="0"/>
    <n v="3"/>
    <x v="2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2"/>
  </r>
  <r>
    <n v="-1"/>
    <n v="1"/>
    <s v="0001 -Florida Power &amp; Light Company"/>
    <n v="0"/>
    <n v="3"/>
    <x v="2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2"/>
  </r>
  <r>
    <n v="-1"/>
    <n v="1"/>
    <s v="0001 -Florida Power &amp; Light Company"/>
    <n v="0"/>
    <n v="3"/>
    <x v="2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2"/>
  </r>
  <r>
    <n v="-1"/>
    <n v="1"/>
    <s v="0001 -Florida Power &amp; Light Company"/>
    <n v="0"/>
    <n v="3"/>
    <x v="2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2"/>
  </r>
  <r>
    <n v="-1"/>
    <n v="1"/>
    <s v="0001 -Florida Power &amp; Light Company"/>
    <n v="0"/>
    <n v="3"/>
    <x v="2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2"/>
  </r>
  <r>
    <n v="-1"/>
    <n v="1"/>
    <s v="0001 -Florida Power &amp; Light Company"/>
    <n v="0"/>
    <n v="3"/>
    <x v="2"/>
    <n v="1981"/>
    <n v="15"/>
    <n v="2014"/>
    <s v="V1981"/>
    <n v="367"/>
    <s v="05. Other Production"/>
    <s v="Function"/>
    <n v="46684.82"/>
    <n v="0"/>
    <n v="0"/>
    <n v="46684.82"/>
    <n v="0"/>
    <n v="90052.71"/>
    <n v="-43367.89"/>
    <n v="23217.18"/>
    <n v="90052.71"/>
    <n v="46684.82"/>
    <n v="23217.18"/>
    <n v="0"/>
    <n v="23217.18"/>
    <n v="0"/>
    <x v="2"/>
  </r>
  <r>
    <n v="-1"/>
    <n v="1"/>
    <s v="0001 -Florida Power &amp; Light Company"/>
    <n v="0"/>
    <n v="3"/>
    <x v="2"/>
    <n v="1982"/>
    <n v="16"/>
    <n v="2014"/>
    <s v="V1982"/>
    <n v="367"/>
    <s v="05. Other Production"/>
    <s v="Function"/>
    <n v="451815.59"/>
    <n v="0"/>
    <n v="0"/>
    <n v="451815.59"/>
    <n v="-0.01"/>
    <n v="1788206.27"/>
    <n v="-1350974.93"/>
    <n v="692820.92"/>
    <n v="1788206.27"/>
    <n v="451815.59"/>
    <n v="692820.92"/>
    <n v="0"/>
    <n v="692820.92"/>
    <n v="0"/>
    <x v="2"/>
  </r>
  <r>
    <n v="-1"/>
    <n v="1"/>
    <s v="0001 -Florida Power &amp; Light Company"/>
    <n v="0"/>
    <n v="3"/>
    <x v="2"/>
    <n v="1983"/>
    <n v="17"/>
    <n v="2014"/>
    <s v="V1983"/>
    <n v="367"/>
    <s v="05. Other Production"/>
    <s v="Function"/>
    <n v="231667.17"/>
    <n v="0"/>
    <n v="0"/>
    <n v="231667.17"/>
    <n v="0"/>
    <n v="304812.43"/>
    <n v="-86756.03"/>
    <n v="0"/>
    <n v="304812.43"/>
    <n v="231667.17"/>
    <n v="0"/>
    <n v="0"/>
    <n v="0"/>
    <n v="0"/>
    <x v="2"/>
  </r>
  <r>
    <n v="-1"/>
    <n v="1"/>
    <s v="0001 -Florida Power &amp; Light Company"/>
    <n v="0"/>
    <n v="3"/>
    <x v="2"/>
    <n v="1984"/>
    <n v="18"/>
    <n v="2014"/>
    <s v="V1984"/>
    <n v="367"/>
    <s v="05. Other Production"/>
    <s v="Function"/>
    <n v="539887.65"/>
    <n v="0"/>
    <n v="0"/>
    <n v="539887.65"/>
    <n v="-0.01"/>
    <n v="646354.04"/>
    <n v="-106466.39"/>
    <n v="42760.76"/>
    <n v="646354.04"/>
    <n v="539887.65"/>
    <n v="42760.76"/>
    <n v="0"/>
    <n v="42760.76"/>
    <n v="0"/>
    <x v="2"/>
  </r>
  <r>
    <n v="-1"/>
    <n v="1"/>
    <s v="0001 -Florida Power &amp; Light Company"/>
    <n v="0"/>
    <n v="3"/>
    <x v="2"/>
    <n v="1985"/>
    <n v="19"/>
    <n v="2014"/>
    <s v="V1985"/>
    <n v="367"/>
    <s v="05. Other Production"/>
    <s v="Function"/>
    <n v="811077.1"/>
    <n v="0"/>
    <n v="0"/>
    <n v="811077.1"/>
    <n v="0"/>
    <n v="956156.85"/>
    <n v="-149307.57"/>
    <n v="51688.67"/>
    <n v="956156.85"/>
    <n v="811077.1"/>
    <n v="51688.67"/>
    <n v="0"/>
    <n v="51688.67"/>
    <n v="0"/>
    <x v="2"/>
  </r>
  <r>
    <n v="-1"/>
    <n v="1"/>
    <s v="0001 -Florida Power &amp; Light Company"/>
    <n v="0"/>
    <n v="3"/>
    <x v="2"/>
    <n v="1986"/>
    <n v="20"/>
    <n v="2014"/>
    <s v="V1986"/>
    <n v="367"/>
    <s v="05. Other Production"/>
    <s v="Function"/>
    <n v="35106.839999999997"/>
    <n v="0"/>
    <n v="0"/>
    <n v="35106.839999999997"/>
    <n v="674.73"/>
    <n v="202297.75"/>
    <n v="-171095.3"/>
    <n v="37267.96"/>
    <n v="206202.14"/>
    <n v="35106.839999999997"/>
    <n v="34038.300000000003"/>
    <n v="0"/>
    <n v="37267.96"/>
    <n v="0"/>
    <x v="2"/>
  </r>
  <r>
    <n v="-1"/>
    <n v="1"/>
    <s v="0001 -Florida Power &amp; Light Company"/>
    <n v="0"/>
    <n v="3"/>
    <x v="2"/>
    <n v="1987"/>
    <n v="22"/>
    <n v="2014"/>
    <s v="V1987"/>
    <n v="367"/>
    <s v="05. Other Production"/>
    <s v="Function"/>
    <n v="445617.61"/>
    <n v="0"/>
    <n v="0"/>
    <n v="725587.32"/>
    <n v="27585.29"/>
    <n v="903613.71"/>
    <n v="-559939.42000000004"/>
    <n v="151183.84"/>
    <n v="1005557.03"/>
    <n v="418326.34"/>
    <n v="104117.07"/>
    <n v="0"/>
    <n v="151183.84"/>
    <n v="0"/>
    <x v="2"/>
  </r>
  <r>
    <n v="-1"/>
    <n v="1"/>
    <s v="0001 -Florida Power &amp; Light Company"/>
    <n v="0"/>
    <n v="3"/>
    <x v="2"/>
    <n v="1987"/>
    <n v="21"/>
    <n v="2014"/>
    <s v="V1987A"/>
    <n v="367"/>
    <s v="05. Other Production"/>
    <s v="Function"/>
    <n v="440733.34"/>
    <n v="0"/>
    <n v="0"/>
    <n v="440733.34"/>
    <n v="17283.669999999998"/>
    <n v="833230.35"/>
    <n v="-582786.89"/>
    <n v="88113.2"/>
    <n v="1023520.23"/>
    <n v="376077.16"/>
    <n v="-20236.830000000002"/>
    <n v="0"/>
    <n v="88113.2"/>
    <n v="0"/>
    <x v="2"/>
  </r>
  <r>
    <n v="-1"/>
    <n v="1"/>
    <s v="0001 -Florida Power &amp; Light Company"/>
    <n v="0"/>
    <n v="3"/>
    <x v="2"/>
    <n v="1988"/>
    <n v="24"/>
    <n v="2014"/>
    <s v="V1988"/>
    <n v="367"/>
    <s v="05. Other Production"/>
    <s v="Function"/>
    <n v="664941.15"/>
    <n v="0"/>
    <n v="0"/>
    <n v="751130.37"/>
    <n v="28048.97"/>
    <n v="733533.95"/>
    <n v="-172378.45"/>
    <n v="39878.85"/>
    <n v="837319.6"/>
    <n v="607520.06999999995"/>
    <n v="21563.25"/>
    <n v="0"/>
    <n v="39878.85"/>
    <n v="0"/>
    <x v="2"/>
  </r>
  <r>
    <n v="-1"/>
    <n v="1"/>
    <s v="0001 -Florida Power &amp; Light Company"/>
    <n v="0"/>
    <n v="3"/>
    <x v="2"/>
    <n v="1989"/>
    <n v="26"/>
    <n v="2014"/>
    <s v="V1989"/>
    <n v="367"/>
    <s v="05. Other Production"/>
    <s v="Function"/>
    <n v="314294.09000000003"/>
    <n v="0"/>
    <n v="0"/>
    <n v="454517.17"/>
    <n v="60009.8"/>
    <n v="490832.31"/>
    <n v="-397317.02"/>
    <n v="0"/>
    <n v="594740.25"/>
    <n v="314294.09000000003"/>
    <n v="-43898.15"/>
    <n v="0"/>
    <n v="0"/>
    <n v="0"/>
    <x v="2"/>
  </r>
  <r>
    <n v="-1"/>
    <n v="1"/>
    <s v="0001 -Florida Power &amp; Light Company"/>
    <n v="0"/>
    <n v="3"/>
    <x v="2"/>
    <n v="1990"/>
    <n v="28"/>
    <n v="2014"/>
    <s v="V1990"/>
    <n v="367"/>
    <s v="05. Other Production"/>
    <s v="Function"/>
    <n v="4426976.59"/>
    <n v="0"/>
    <n v="0"/>
    <n v="4805216.53"/>
    <n v="171614.94"/>
    <n v="4210711.99"/>
    <n v="-756479.88"/>
    <n v="172454.69"/>
    <n v="5183456.47"/>
    <n v="3754301.98"/>
    <n v="43999.76"/>
    <n v="0"/>
    <n v="172454.69"/>
    <n v="0"/>
    <x v="2"/>
  </r>
  <r>
    <n v="-1"/>
    <n v="1"/>
    <s v="0001 -Florida Power &amp; Light Company"/>
    <n v="0"/>
    <n v="3"/>
    <x v="2"/>
    <n v="1991"/>
    <n v="29"/>
    <n v="2014"/>
    <s v="V1991"/>
    <n v="367"/>
    <s v="05. Other Production"/>
    <s v="Function"/>
    <n v="5097324.03"/>
    <n v="0"/>
    <n v="0"/>
    <n v="5097324.03"/>
    <n v="182047.35999999999"/>
    <n v="3987209.25"/>
    <n v="-581804.93000000005"/>
    <n v="0"/>
    <n v="5097324.03"/>
    <n v="4169256.61"/>
    <n v="0"/>
    <n v="0"/>
    <n v="0"/>
    <n v="0"/>
    <x v="2"/>
  </r>
  <r>
    <n v="-1"/>
    <n v="1"/>
    <s v="0001 -Florida Power &amp; Light Company"/>
    <n v="0"/>
    <n v="3"/>
    <x v="2"/>
    <n v="1992"/>
    <n v="30"/>
    <n v="2014"/>
    <s v="V1992"/>
    <n v="367"/>
    <s v="05. Other Production"/>
    <s v="Function"/>
    <n v="16435199.279999999"/>
    <n v="0"/>
    <n v="0"/>
    <n v="29984626.77"/>
    <n v="1070141.55"/>
    <n v="31653145.16"/>
    <n v="-27327029.27"/>
    <n v="6669982.7000000002"/>
    <n v="43534054.25"/>
    <n v="12532564.789999999"/>
    <n v="-238150.35"/>
    <n v="0"/>
    <n v="6669982.7000000002"/>
    <n v="0"/>
    <x v="2"/>
  </r>
  <r>
    <n v="-1"/>
    <n v="1"/>
    <s v="0001 -Florida Power &amp; Light Company"/>
    <n v="0"/>
    <n v="3"/>
    <x v="2"/>
    <n v="1993"/>
    <n v="31"/>
    <n v="2014"/>
    <s v="V1993"/>
    <n v="367"/>
    <s v="05. Other Production"/>
    <s v="Function"/>
    <n v="552259207.60000002"/>
    <n v="0"/>
    <n v="0"/>
    <n v="554260462.09000003"/>
    <n v="19758580.350000001"/>
    <n v="402060604.66000003"/>
    <n v="-5006406.7"/>
    <n v="711401.76"/>
    <n v="556261716.60000002"/>
    <n v="418829498.07999998"/>
    <n v="-301420.3"/>
    <n v="0"/>
    <n v="711401.76"/>
    <n v="0"/>
    <x v="2"/>
  </r>
  <r>
    <n v="-1"/>
    <n v="1"/>
    <s v="0001 -Florida Power &amp; Light Company"/>
    <n v="0"/>
    <n v="3"/>
    <x v="2"/>
    <n v="1994"/>
    <n v="32"/>
    <n v="2014"/>
    <s v="V1994"/>
    <n v="367"/>
    <s v="05. Other Production"/>
    <s v="Function"/>
    <n v="157435236.36000001"/>
    <n v="0"/>
    <n v="0"/>
    <n v="42895598.859999999"/>
    <n v="5046538.5199999996"/>
    <n v="123068412.45999999"/>
    <n v="-13224844.380000001"/>
    <n v="1678825.81"/>
    <n v="167209213.78"/>
    <n v="120684884.13"/>
    <n v="-665084.77"/>
    <n v="0"/>
    <n v="1678825.81"/>
    <n v="0"/>
    <x v="2"/>
  </r>
  <r>
    <n v="-1"/>
    <n v="1"/>
    <s v="0001 -Florida Power &amp; Light Company"/>
    <n v="0"/>
    <n v="3"/>
    <x v="2"/>
    <n v="1995"/>
    <n v="33"/>
    <n v="2014"/>
    <s v="V1995"/>
    <n v="367"/>
    <s v="05. Other Production"/>
    <s v="Function"/>
    <n v="17487649.100000001"/>
    <n v="0"/>
    <n v="0"/>
    <n v="5727333.2000000002"/>
    <n v="602876.27"/>
    <n v="13039363.689999999"/>
    <n v="-1514855.2"/>
    <n v="257274.92"/>
    <n v="19002504.300000001"/>
    <n v="12574177.789999999"/>
    <n v="-189518.11"/>
    <n v="0"/>
    <n v="257274.92"/>
    <n v="0"/>
    <x v="2"/>
  </r>
  <r>
    <n v="-1"/>
    <n v="1"/>
    <s v="0001 -Florida Power &amp; Light Company"/>
    <n v="0"/>
    <n v="3"/>
    <x v="2"/>
    <n v="1996"/>
    <n v="34"/>
    <n v="2014"/>
    <s v="V1996"/>
    <n v="367"/>
    <s v="05. Other Production"/>
    <s v="Function"/>
    <n v="8781391.4700000007"/>
    <n v="0"/>
    <n v="0"/>
    <n v="3000266.98"/>
    <n v="285739.73"/>
    <n v="5797428.79"/>
    <n v="-252019.63"/>
    <n v="2453.89"/>
    <n v="8801092.7100000009"/>
    <n v="6069937.6399999997"/>
    <n v="-4016.48"/>
    <n v="0"/>
    <n v="2453.89"/>
    <n v="0"/>
    <x v="2"/>
  </r>
  <r>
    <n v="-1"/>
    <n v="1"/>
    <s v="0001 -Florida Power &amp; Light Company"/>
    <n v="0"/>
    <n v="3"/>
    <x v="2"/>
    <n v="1997"/>
    <n v="35"/>
    <n v="2014"/>
    <s v="V1997"/>
    <n v="367"/>
    <s v="05. Other Production"/>
    <s v="Function"/>
    <n v="741896.98"/>
    <n v="0"/>
    <n v="0"/>
    <n v="460581.24"/>
    <n v="277930.56"/>
    <n v="1136749.49"/>
    <n v="-1354944.65"/>
    <n v="0"/>
    <n v="1797376.71"/>
    <n v="741896.98"/>
    <n v="-382696.66"/>
    <n v="0"/>
    <n v="0"/>
    <n v="0"/>
    <x v="2"/>
  </r>
  <r>
    <n v="-1"/>
    <n v="1"/>
    <s v="0001 -Florida Power &amp; Light Company"/>
    <n v="0"/>
    <n v="3"/>
    <x v="2"/>
    <n v="1998"/>
    <n v="59"/>
    <n v="2014"/>
    <s v="V1998"/>
    <n v="367"/>
    <s v="05. Other Production"/>
    <s v="Function"/>
    <n v="4271974.6500000004"/>
    <n v="0"/>
    <n v="0"/>
    <n v="1788627.76"/>
    <n v="143090.22"/>
    <n v="2671368.98"/>
    <n v="-237010.39"/>
    <n v="34780.26"/>
    <n v="4508985.04"/>
    <n v="2671506.36"/>
    <n v="-59277.29"/>
    <n v="0"/>
    <n v="34780.26"/>
    <n v="0"/>
    <x v="2"/>
  </r>
  <r>
    <n v="-1"/>
    <n v="1"/>
    <s v="0001 -Florida Power &amp; Light Company"/>
    <n v="0"/>
    <n v="3"/>
    <x v="2"/>
    <n v="1999"/>
    <n v="60"/>
    <n v="2014"/>
    <s v="V1999"/>
    <n v="367"/>
    <s v="05. Other Production"/>
    <s v="Function"/>
    <n v="18605627.210000001"/>
    <n v="0"/>
    <n v="0"/>
    <n v="5705347.7999999998"/>
    <n v="939015.92"/>
    <n v="18677781.98"/>
    <n v="-5963452.75"/>
    <n v="934829.21"/>
    <n v="24569079.960000001"/>
    <n v="14974627.59"/>
    <n v="-386453.23"/>
    <n v="0"/>
    <n v="934829.21"/>
    <n v="0"/>
    <x v="2"/>
  </r>
  <r>
    <n v="-1"/>
    <n v="1"/>
    <s v="0001 -Florida Power &amp; Light Company"/>
    <n v="0"/>
    <n v="3"/>
    <x v="2"/>
    <n v="2000"/>
    <n v="61"/>
    <n v="2014"/>
    <s v="V2000"/>
    <n v="367"/>
    <s v="05. Other Production"/>
    <s v="Function"/>
    <n v="108111435.14"/>
    <n v="0"/>
    <n v="0"/>
    <n v="10162986.84"/>
    <n v="6465718.7199999997"/>
    <n v="101948302.45999999"/>
    <n v="-3699270.41"/>
    <n v="750165.24"/>
    <n v="111810705.55"/>
    <n v="104933190.53"/>
    <n v="531725.47"/>
    <n v="0"/>
    <n v="750165.24"/>
    <n v="0"/>
    <x v="2"/>
  </r>
  <r>
    <n v="-1"/>
    <n v="1"/>
    <s v="0001 -Florida Power &amp; Light Company"/>
    <n v="0"/>
    <n v="3"/>
    <x v="2"/>
    <n v="2001"/>
    <n v="62"/>
    <n v="2014"/>
    <s v="V2001"/>
    <n v="367"/>
    <s v="05. Other Production"/>
    <s v="Function"/>
    <n v="191327884.03999999"/>
    <n v="0"/>
    <n v="0"/>
    <n v="28687480.420000002"/>
    <n v="11313670.560000001"/>
    <n v="164616945.59"/>
    <n v="-1696904.56"/>
    <n v="323531.59000000003"/>
    <n v="193024788.59999999"/>
    <n v="174431578.16999999"/>
    <n v="125665"/>
    <n v="0"/>
    <n v="323531.59000000003"/>
    <n v="0"/>
    <x v="2"/>
  </r>
  <r>
    <n v="-1"/>
    <n v="1"/>
    <s v="0001 -Florida Power &amp; Light Company"/>
    <n v="0"/>
    <n v="3"/>
    <x v="2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2"/>
  </r>
  <r>
    <n v="-1"/>
    <n v="1"/>
    <s v="0001 -Florida Power &amp; Light Company"/>
    <n v="0"/>
    <n v="3"/>
    <x v="2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2"/>
  </r>
  <r>
    <n v="-1"/>
    <n v="1"/>
    <s v="0001 -Florida Power &amp; Light Company"/>
    <n v="0"/>
    <n v="3"/>
    <x v="2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2"/>
  </r>
  <r>
    <n v="-1"/>
    <n v="1"/>
    <s v="0001 -Florida Power &amp; Light Company"/>
    <n v="0"/>
    <n v="3"/>
    <x v="2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2"/>
  </r>
  <r>
    <n v="-1"/>
    <n v="1"/>
    <s v="0001 -Florida Power &amp; Light Company"/>
    <n v="0"/>
    <n v="3"/>
    <x v="2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2"/>
  </r>
  <r>
    <n v="-1"/>
    <n v="1"/>
    <s v="0001 -Florida Power &amp; Light Company"/>
    <n v="0"/>
    <n v="3"/>
    <x v="2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2"/>
  </r>
  <r>
    <n v="-1"/>
    <n v="1"/>
    <s v="0001 -Florida Power &amp; Light Company"/>
    <n v="0"/>
    <n v="3"/>
    <x v="2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2"/>
  </r>
  <r>
    <n v="-1"/>
    <n v="1"/>
    <s v="0001 -Florida Power &amp; Light Company"/>
    <n v="0"/>
    <n v="3"/>
    <x v="2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2"/>
  </r>
  <r>
    <n v="-1"/>
    <n v="1"/>
    <s v="0001 -Florida Power &amp; Light Company"/>
    <n v="0"/>
    <n v="3"/>
    <x v="2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2"/>
  </r>
  <r>
    <n v="-1"/>
    <n v="1"/>
    <s v="0001 -Florida Power &amp; Light Company"/>
    <n v="0"/>
    <n v="3"/>
    <x v="2"/>
    <n v="2003"/>
    <n v="64"/>
    <n v="2014"/>
    <s v="V2003"/>
    <n v="367"/>
    <s v="05. Other Production"/>
    <s v="Function"/>
    <n v="222519655.24000001"/>
    <n v="0"/>
    <n v="0"/>
    <n v="94011972.739999995"/>
    <n v="9894093.5399999991"/>
    <n v="129650423.88"/>
    <n v="-6952391.5099999998"/>
    <n v="227995.41"/>
    <n v="223946857.08000001"/>
    <n v="138690290.77000001"/>
    <n v="-344979.77"/>
    <n v="0"/>
    <n v="227995.41"/>
    <n v="0"/>
    <x v="2"/>
  </r>
  <r>
    <n v="-1"/>
    <n v="1"/>
    <s v="0001 -Florida Power &amp; Light Company"/>
    <n v="0"/>
    <n v="3"/>
    <x v="2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2"/>
  </r>
  <r>
    <n v="-1"/>
    <n v="1"/>
    <s v="0001 -Florida Power &amp; Light Company"/>
    <n v="0"/>
    <n v="3"/>
    <x v="2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2"/>
  </r>
  <r>
    <n v="-1"/>
    <n v="1"/>
    <s v="0001 -Florida Power &amp; Light Company"/>
    <n v="0"/>
    <n v="3"/>
    <x v="2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2"/>
  </r>
  <r>
    <n v="-1"/>
    <n v="1"/>
    <s v="0001 -Florida Power &amp; Light Company"/>
    <n v="0"/>
    <n v="3"/>
    <x v="2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2"/>
  </r>
  <r>
    <n v="-1"/>
    <n v="1"/>
    <s v="0001 -Florida Power &amp; Light Company"/>
    <n v="0"/>
    <n v="3"/>
    <x v="2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2"/>
  </r>
  <r>
    <n v="-1"/>
    <n v="1"/>
    <s v="0001 -Florida Power &amp; Light Company"/>
    <n v="0"/>
    <n v="3"/>
    <x v="2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2"/>
  </r>
  <r>
    <n v="-1"/>
    <n v="1"/>
    <s v="0001 -Florida Power &amp; Light Company"/>
    <n v="0"/>
    <n v="3"/>
    <x v="2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2"/>
  </r>
  <r>
    <n v="-1"/>
    <n v="1"/>
    <s v="0001 -Florida Power &amp; Light Company"/>
    <n v="0"/>
    <n v="3"/>
    <x v="2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2"/>
  </r>
  <r>
    <n v="-1"/>
    <n v="1"/>
    <s v="0001 -Florida Power &amp; Light Company"/>
    <n v="0"/>
    <n v="3"/>
    <x v="2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2"/>
  </r>
  <r>
    <n v="-1"/>
    <n v="1"/>
    <s v="0001 -Florida Power &amp; Light Company"/>
    <n v="0"/>
    <n v="3"/>
    <x v="2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2"/>
  </r>
  <r>
    <n v="-1"/>
    <n v="1"/>
    <s v="0001 -Florida Power &amp; Light Company"/>
    <n v="0"/>
    <n v="3"/>
    <x v="2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2"/>
  </r>
  <r>
    <n v="-1"/>
    <n v="1"/>
    <s v="0001 -Florida Power &amp; Light Company"/>
    <n v="0"/>
    <n v="3"/>
    <x v="2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2"/>
  </r>
  <r>
    <n v="-1"/>
    <n v="1"/>
    <s v="0001 -Florida Power &amp; Light Company"/>
    <n v="0"/>
    <n v="3"/>
    <x v="2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2"/>
  </r>
  <r>
    <n v="-1"/>
    <n v="1"/>
    <s v="0001 -Florida Power &amp; Light Company"/>
    <n v="0"/>
    <n v="3"/>
    <x v="2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2"/>
  </r>
  <r>
    <n v="-1"/>
    <n v="1"/>
    <s v="0001 -Florida Power &amp; Light Company"/>
    <n v="0"/>
    <n v="3"/>
    <x v="2"/>
    <n v="2005"/>
    <n v="66"/>
    <n v="2014"/>
    <s v="V2005"/>
    <n v="367"/>
    <s v="05. Other Production"/>
    <s v="Function"/>
    <n v="33040927.309999999"/>
    <n v="0"/>
    <n v="0"/>
    <n v="17082787.02"/>
    <n v="1434578.95"/>
    <n v="16778881.539999999"/>
    <n v="-550553.38"/>
    <n v="176712.32000000001"/>
    <n v="33357845.170000002"/>
    <n v="18052076.149999999"/>
    <n v="21178.79"/>
    <n v="0"/>
    <n v="176712.32000000001"/>
    <n v="0"/>
    <x v="2"/>
  </r>
  <r>
    <n v="-1"/>
    <n v="1"/>
    <s v="0001 -Florida Power &amp; Light Company"/>
    <n v="0"/>
    <n v="3"/>
    <x v="2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2"/>
  </r>
  <r>
    <n v="-1"/>
    <n v="1"/>
    <s v="0001 -Florida Power &amp; Light Company"/>
    <n v="0"/>
    <n v="3"/>
    <x v="2"/>
    <n v="2006"/>
    <n v="67"/>
    <n v="2014"/>
    <s v="V2006"/>
    <n v="367"/>
    <s v="05. Other Production"/>
    <s v="Function"/>
    <n v="11798846.43"/>
    <n v="0"/>
    <n v="0"/>
    <n v="5950923.29"/>
    <n v="439726.16"/>
    <n v="7261480.1500000004"/>
    <n v="-1614589.11"/>
    <n v="2275311.69"/>
    <n v="13128949.800000001"/>
    <n v="7083216.8899999997"/>
    <n v="1563197.74"/>
    <n v="0"/>
    <n v="2275311.69"/>
    <n v="0"/>
    <x v="2"/>
  </r>
  <r>
    <n v="-1"/>
    <n v="1"/>
    <s v="0001 -Florida Power &amp; Light Company"/>
    <n v="0"/>
    <n v="3"/>
    <x v="2"/>
    <n v="2007"/>
    <n v="74"/>
    <n v="2014"/>
    <s v="V2007"/>
    <n v="367"/>
    <s v="05. Other Production"/>
    <s v="Function"/>
    <n v="409679697.25999999"/>
    <n v="0"/>
    <n v="0"/>
    <n v="252634080.13"/>
    <n v="18934057.890000001"/>
    <n v="172961006.34999999"/>
    <n v="-24195859.390000001"/>
    <n v="4267655.43"/>
    <n v="431247680.91000003"/>
    <n v="182776776.18000001"/>
    <n v="-8182040.1600000001"/>
    <n v="0"/>
    <n v="4267655.43"/>
    <n v="0"/>
    <x v="2"/>
  </r>
  <r>
    <n v="-1"/>
    <n v="1"/>
    <s v="0001 -Florida Power &amp; Light Company"/>
    <n v="0"/>
    <n v="3"/>
    <x v="2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164"/>
    <n v="2014"/>
    <s v="V2008 Q1"/>
    <n v="367"/>
    <s v="05. Other Production"/>
    <s v="Function"/>
    <n v="9230501.6699999999"/>
    <n v="0"/>
    <n v="0"/>
    <n v="10233036.9"/>
    <n v="494717.71"/>
    <n v="4240420.34"/>
    <n v="-2959008.05"/>
    <n v="780166.71"/>
    <n v="11235572.119999999"/>
    <n v="3951195.61"/>
    <n v="-440961.29"/>
    <n v="0"/>
    <n v="780166.71"/>
    <n v="0"/>
    <x v="2"/>
  </r>
  <r>
    <n v="-1"/>
    <n v="1"/>
    <s v="0001 -Florida Power &amp; Light Company"/>
    <n v="0"/>
    <n v="3"/>
    <x v="2"/>
    <n v="2008"/>
    <n v="168"/>
    <n v="2014"/>
    <s v="V2008 Q1 - 50% Bonus"/>
    <n v="367"/>
    <s v="05. Other Production"/>
    <s v="Function"/>
    <n v="172791.2"/>
    <n v="0"/>
    <n v="0"/>
    <n v="191616.15"/>
    <n v="11711.62"/>
    <n v="113543.31"/>
    <n v="-61038.17"/>
    <n v="29527.08"/>
    <n v="210441.11"/>
    <n v="110534.56"/>
    <n v="6597.53"/>
    <n v="0"/>
    <n v="29527.08"/>
    <n v="0"/>
    <x v="2"/>
  </r>
  <r>
    <n v="-1"/>
    <n v="1"/>
    <s v="0001 -Florida Power &amp; Light Company"/>
    <n v="0"/>
    <n v="3"/>
    <x v="2"/>
    <n v="2008"/>
    <n v="165"/>
    <n v="2014"/>
    <s v="V2008 Q2"/>
    <n v="367"/>
    <s v="05. Other Production"/>
    <s v="Function"/>
    <n v="23403530.440000001"/>
    <n v="0"/>
    <n v="0"/>
    <n v="27543637.670000002"/>
    <n v="1346106.05"/>
    <n v="11380326.949999999"/>
    <n v="-8356214.96"/>
    <n v="1830674.76"/>
    <n v="31683744.91"/>
    <n v="9590260.3699999992"/>
    <n v="-3313367.08"/>
    <n v="0"/>
    <n v="1830674.76"/>
    <n v="0"/>
    <x v="2"/>
  </r>
  <r>
    <n v="-1"/>
    <n v="1"/>
    <s v="0001 -Florida Power &amp; Light Company"/>
    <n v="0"/>
    <n v="3"/>
    <x v="2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2"/>
  </r>
  <r>
    <n v="-1"/>
    <n v="1"/>
    <s v="0001 -Florida Power &amp; Light Company"/>
    <n v="0"/>
    <n v="3"/>
    <x v="2"/>
    <n v="2008"/>
    <n v="166"/>
    <n v="2014"/>
    <s v="V2008 Q3"/>
    <n v="367"/>
    <s v="05. Other Production"/>
    <s v="Function"/>
    <n v="6996416.6500000004"/>
    <n v="0"/>
    <n v="0"/>
    <n v="8275966.7800000003"/>
    <n v="416087.58"/>
    <n v="3168219.06"/>
    <n v="-2559763.44"/>
    <n v="764460.41"/>
    <n v="9555516.9100000001"/>
    <n v="2646294.0299999998"/>
    <n v="-856627.24"/>
    <n v="0"/>
    <n v="764460.41"/>
    <n v="0"/>
    <x v="2"/>
  </r>
  <r>
    <n v="-1"/>
    <n v="1"/>
    <s v="0001 -Florida Power &amp; Light Company"/>
    <n v="0"/>
    <n v="3"/>
    <x v="2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2"/>
  </r>
  <r>
    <n v="-1"/>
    <n v="1"/>
    <s v="0001 -Florida Power &amp; Light Company"/>
    <n v="0"/>
    <n v="3"/>
    <x v="2"/>
    <n v="2008"/>
    <n v="167"/>
    <n v="2014"/>
    <s v="V2008 Q4"/>
    <n v="367"/>
    <s v="05. Other Production"/>
    <s v="Function"/>
    <n v="-11096521.529999999"/>
    <n v="0"/>
    <n v="0"/>
    <n v="-13330034.609999999"/>
    <n v="-769626.39"/>
    <n v="-3875750.66"/>
    <n v="4467026.16"/>
    <n v="853724.18"/>
    <n v="-15563547.689999999"/>
    <n v="-3140181.23"/>
    <n v="3815554.52"/>
    <n v="0"/>
    <n v="853724.18"/>
    <n v="0"/>
    <x v="2"/>
  </r>
  <r>
    <n v="-1"/>
    <n v="1"/>
    <s v="0001 -Florida Power &amp; Light Company"/>
    <n v="0"/>
    <n v="3"/>
    <x v="2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2"/>
  </r>
  <r>
    <n v="-1"/>
    <n v="1"/>
    <s v="0001 -Florida Power &amp; Light Company"/>
    <n v="0"/>
    <n v="3"/>
    <x v="2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5"/>
    <n v="2014"/>
    <s v="V2009 Q1"/>
    <n v="367"/>
    <s v="05. Other Production"/>
    <s v="Function"/>
    <n v="-103847.61"/>
    <n v="0"/>
    <n v="0"/>
    <n v="-103847.61"/>
    <n v="37082.07"/>
    <n v="-194082.71"/>
    <n v="-65676.800000000003"/>
    <n v="0"/>
    <n v="-103847.61"/>
    <n v="-157000.64000000001"/>
    <n v="0"/>
    <n v="0"/>
    <n v="0"/>
    <n v="0"/>
    <x v="2"/>
  </r>
  <r>
    <n v="-1"/>
    <n v="1"/>
    <s v="0001 -Florida Power &amp; Light Company"/>
    <n v="0"/>
    <n v="3"/>
    <x v="2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2"/>
  </r>
  <r>
    <n v="-1"/>
    <n v="1"/>
    <s v="0001 -Florida Power &amp; Light Company"/>
    <n v="0"/>
    <n v="3"/>
    <x v="2"/>
    <n v="2009"/>
    <n v="186"/>
    <n v="2014"/>
    <s v="V2009 Q2"/>
    <n v="367"/>
    <s v="05. Other Production"/>
    <s v="Function"/>
    <n v="9808.8799999999992"/>
    <n v="0"/>
    <n v="0"/>
    <n v="9808.8799999999992"/>
    <n v="1198.7"/>
    <n v="6962.07"/>
    <n v="-1657.84"/>
    <n v="0"/>
    <n v="9808.8799999999992"/>
    <n v="8160.77"/>
    <n v="0"/>
    <n v="0"/>
    <n v="0"/>
    <n v="0"/>
    <x v="2"/>
  </r>
  <r>
    <n v="-1"/>
    <n v="1"/>
    <s v="0001 -Florida Power &amp; Light Company"/>
    <n v="0"/>
    <n v="3"/>
    <x v="2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2"/>
  </r>
  <r>
    <n v="-1"/>
    <n v="1"/>
    <s v="0001 -Florida Power &amp; Light Company"/>
    <n v="0"/>
    <n v="3"/>
    <x v="2"/>
    <n v="2009"/>
    <n v="187"/>
    <n v="2014"/>
    <s v="V2009 Q3"/>
    <n v="367"/>
    <s v="05. Other Production"/>
    <s v="Function"/>
    <n v="196108395.37"/>
    <n v="0"/>
    <n v="0"/>
    <n v="200175628.97"/>
    <n v="10681686.43"/>
    <n v="58927880.609999999"/>
    <n v="-10658423.630000001"/>
    <n v="1513637.67"/>
    <n v="204242862.56"/>
    <n v="67045745.670000002"/>
    <n v="-4057008.15"/>
    <n v="0"/>
    <n v="1513637.67"/>
    <n v="0"/>
    <x v="2"/>
  </r>
  <r>
    <n v="-1"/>
    <n v="1"/>
    <s v="0001 -Florida Power &amp; Light Company"/>
    <n v="0"/>
    <n v="3"/>
    <x v="2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"/>
    <n v="-8286314.9699999997"/>
    <n v="3441252.09"/>
    <n v="158695911.62"/>
    <n v="51462521.75"/>
    <n v="-2227638.16"/>
    <n v="0"/>
    <n v="3441252.09"/>
    <n v="0"/>
    <x v="2"/>
  </r>
  <r>
    <n v="-1"/>
    <n v="1"/>
    <s v="0001 -Florida Power &amp; Light Company"/>
    <n v="0"/>
    <n v="3"/>
    <x v="2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2"/>
  </r>
  <r>
    <n v="-1"/>
    <n v="1"/>
    <s v="0001 -Florida Power &amp; Light Company"/>
    <n v="0"/>
    <n v="3"/>
    <x v="2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2"/>
  </r>
  <r>
    <n v="-1"/>
    <n v="1"/>
    <s v="0001 -Florida Power &amp; Light Company"/>
    <n v="0"/>
    <n v="3"/>
    <x v="2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3"/>
    <n v="2014"/>
    <s v="V2010 Q1"/>
    <n v="367"/>
    <s v="05. Other Production"/>
    <s v="Function"/>
    <n v="19300.72"/>
    <n v="0"/>
    <n v="0"/>
    <n v="19877.759999999998"/>
    <n v="2313.1"/>
    <n v="11906.86"/>
    <n v="-1811.94"/>
    <n v="1661.67"/>
    <n v="20454.810000000001"/>
    <n v="13887.34"/>
    <n v="840.2"/>
    <n v="0"/>
    <n v="1661.67"/>
    <n v="0"/>
    <x v="2"/>
  </r>
  <r>
    <n v="-1"/>
    <n v="1"/>
    <s v="0001 -Florida Power &amp; Light Company"/>
    <n v="0"/>
    <n v="3"/>
    <x v="2"/>
    <n v="2010"/>
    <n v="215"/>
    <n v="2014"/>
    <s v="V2010 Q1 - 50% Bonus"/>
    <n v="367"/>
    <s v="05. Other Production"/>
    <s v="Function"/>
    <n v="993132.88"/>
    <n v="0"/>
    <n v="0"/>
    <n v="1207088.75"/>
    <n v="88095.88"/>
    <n v="665546.31999999995"/>
    <n v="-472862.22"/>
    <n v="1232150.23"/>
    <n v="1421044.63"/>
    <n v="630294.42000000004"/>
    <n v="927586.25"/>
    <n v="0"/>
    <n v="1232150.23"/>
    <n v="0"/>
    <x v="2"/>
  </r>
  <r>
    <n v="-1"/>
    <n v="1"/>
    <s v="0001 -Florida Power &amp; Light Company"/>
    <n v="0"/>
    <n v="3"/>
    <x v="2"/>
    <n v="2010"/>
    <n v="194"/>
    <n v="2014"/>
    <s v="V2010 Q2"/>
    <n v="367"/>
    <s v="05. Other Production"/>
    <s v="Function"/>
    <n v="-109199"/>
    <n v="0"/>
    <n v="0"/>
    <n v="-107845.64"/>
    <n v="-20367.88"/>
    <n v="-92120.04"/>
    <n v="-24893.59"/>
    <n v="1125.06"/>
    <n v="-106492.28"/>
    <n v="-113239.77"/>
    <n v="-829.82"/>
    <n v="0"/>
    <n v="1125.06"/>
    <n v="0"/>
    <x v="2"/>
  </r>
  <r>
    <n v="-1"/>
    <n v="1"/>
    <s v="0001 -Florida Power &amp; Light Company"/>
    <n v="0"/>
    <n v="3"/>
    <x v="2"/>
    <n v="2010"/>
    <n v="216"/>
    <n v="2014"/>
    <s v="V2010 Q2 - 50% Bonus"/>
    <n v="367"/>
    <s v="05. Other Production"/>
    <s v="Function"/>
    <n v="38016886.229999997"/>
    <n v="0"/>
    <n v="0"/>
    <n v="44680006.350000001"/>
    <n v="4015810.18"/>
    <n v="28214492.460000001"/>
    <n v="-13332329.380000001"/>
    <n v="11112437.83"/>
    <n v="51343126.460000001"/>
    <n v="28574455.300000001"/>
    <n v="1442044.95"/>
    <n v="0"/>
    <n v="11112437.83"/>
    <n v="0"/>
    <x v="2"/>
  </r>
  <r>
    <n v="-1"/>
    <n v="1"/>
    <s v="0001 -Florida Power &amp; Light Company"/>
    <n v="0"/>
    <n v="3"/>
    <x v="2"/>
    <n v="2010"/>
    <n v="195"/>
    <n v="2014"/>
    <s v="V2010 Q3"/>
    <n v="367"/>
    <s v="05. Other Production"/>
    <s v="Function"/>
    <n v="148582.18"/>
    <n v="0"/>
    <n v="0"/>
    <n v="152893.07999999999"/>
    <n v="23999.26"/>
    <n v="106586.07"/>
    <n v="-31882.65"/>
    <n v="3952.72"/>
    <n v="157203.97"/>
    <n v="128344.62"/>
    <n v="-2428.36"/>
    <n v="0"/>
    <n v="3952.72"/>
    <n v="0"/>
    <x v="2"/>
  </r>
  <r>
    <n v="-1"/>
    <n v="1"/>
    <s v="0001 -Florida Power &amp; Light Company"/>
    <n v="0"/>
    <n v="3"/>
    <x v="2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7"/>
    <n v="2014"/>
    <s v="V2010 Q3 - 50% Bonus"/>
    <n v="367"/>
    <s v="05. Other Production"/>
    <s v="Function"/>
    <n v="4517335.74"/>
    <n v="0"/>
    <n v="0"/>
    <n v="6772626.0499999998"/>
    <n v="401513.4"/>
    <n v="2199805.02"/>
    <n v="-4677366.2300000004"/>
    <n v="4137001.37"/>
    <n v="9027916.3599999994"/>
    <n v="1430100.14"/>
    <n v="797639.02"/>
    <n v="0"/>
    <n v="4137001.37"/>
    <n v="0"/>
    <x v="2"/>
  </r>
  <r>
    <n v="-1"/>
    <n v="1"/>
    <s v="0001 -Florida Power &amp; Light Company"/>
    <n v="0"/>
    <n v="3"/>
    <x v="2"/>
    <n v="2010"/>
    <n v="196"/>
    <n v="2014"/>
    <s v="V2010 Q4"/>
    <n v="367"/>
    <s v="05. Other Production"/>
    <s v="Function"/>
    <n v="14460.75"/>
    <n v="0"/>
    <n v="0"/>
    <n v="14618.87"/>
    <n v="2149.4499999999998"/>
    <n v="9158.9699999999993"/>
    <n v="-1628.29"/>
    <n v="60.16"/>
    <n v="14776.99"/>
    <n v="11230.29"/>
    <n v="-177.95"/>
    <n v="0"/>
    <n v="60.16"/>
    <n v="0"/>
    <x v="2"/>
  </r>
  <r>
    <n v="-1"/>
    <n v="1"/>
    <s v="0001 -Florida Power &amp; Light Company"/>
    <n v="0"/>
    <n v="3"/>
    <x v="2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2"/>
  </r>
  <r>
    <n v="-1"/>
    <n v="1"/>
    <s v="0001 -Florida Power &amp; Light Company"/>
    <n v="0"/>
    <n v="3"/>
    <x v="2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2"/>
  </r>
  <r>
    <n v="-1"/>
    <n v="1"/>
    <s v="0001 -Florida Power &amp; Light Company"/>
    <n v="0"/>
    <n v="3"/>
    <x v="2"/>
    <n v="2011"/>
    <n v="125"/>
    <n v="2014"/>
    <s v="V2011"/>
    <n v="367"/>
    <s v="05. Other Production"/>
    <s v="Function"/>
    <n v="23232681.539999999"/>
    <n v="0"/>
    <n v="0"/>
    <n v="17372360.57"/>
    <n v="2189324.75"/>
    <n v="7331193.7699999996"/>
    <n v="-1986268.66"/>
    <n v="371114.68"/>
    <n v="25200139.350000001"/>
    <n v="8705006.3200000003"/>
    <n v="-780830.93"/>
    <n v="0"/>
    <n v="371114.68"/>
    <n v="0"/>
    <x v="2"/>
  </r>
  <r>
    <n v="-1"/>
    <n v="1"/>
    <s v="0001 -Florida Power &amp; Light Company"/>
    <n v="0"/>
    <n v="3"/>
    <x v="2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2"/>
  </r>
  <r>
    <n v="-1"/>
    <n v="1"/>
    <s v="0001 -Florida Power &amp; Light Company"/>
    <n v="0"/>
    <n v="3"/>
    <x v="2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2"/>
  </r>
  <r>
    <n v="-1"/>
    <n v="1"/>
    <s v="0001 -Florida Power &amp; Light Company"/>
    <n v="0"/>
    <n v="3"/>
    <x v="2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2"/>
  </r>
  <r>
    <n v="-1"/>
    <n v="1"/>
    <s v="0001 -Florida Power &amp; Light Company"/>
    <n v="0"/>
    <n v="3"/>
    <x v="2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9"/>
    <n v="2014"/>
    <s v="V2012 Q2 - 50% Bonus"/>
    <n v="367"/>
    <s v="05. Other Production"/>
    <s v="Function"/>
    <n v="24001780.199999999"/>
    <n v="0"/>
    <n v="0"/>
    <n v="25947008.760000002"/>
    <n v="2071032.17"/>
    <n v="4626796.63"/>
    <n v="-4030976.52"/>
    <n v="2223407.39"/>
    <n v="27892237.329999998"/>
    <n v="6108735.7800000003"/>
    <n v="-1077956.72"/>
    <n v="0"/>
    <n v="2223407.39"/>
    <n v="0"/>
    <x v="2"/>
  </r>
  <r>
    <n v="-1"/>
    <n v="1"/>
    <s v="0001 -Florida Power &amp; Light Company"/>
    <n v="0"/>
    <n v="3"/>
    <x v="2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2"/>
  </r>
  <r>
    <n v="-1"/>
    <n v="1"/>
    <s v="0001 -Florida Power &amp; Light Company"/>
    <n v="0"/>
    <n v="3"/>
    <x v="2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2"/>
  </r>
  <r>
    <n v="-1"/>
    <n v="1"/>
    <s v="0001 -Florida Power &amp; Light Company"/>
    <n v="0"/>
    <n v="3"/>
    <x v="2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2"/>
  </r>
  <r>
    <n v="-1"/>
    <n v="1"/>
    <s v="0001 -Florida Power &amp; Light Company"/>
    <n v="0"/>
    <n v="3"/>
    <x v="2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3"/>
    <n v="231"/>
    <n v="2014"/>
    <s v="V2013 - 50% Bonus"/>
    <n v="367"/>
    <s v="05. Other Production"/>
    <s v="Function"/>
    <n v="553356655.37"/>
    <n v="0"/>
    <n v="0"/>
    <n v="538068334.16999996"/>
    <n v="40912254.18"/>
    <n v="21541432.100000001"/>
    <n v="-12288633.390000001"/>
    <n v="4656521.0999999996"/>
    <n v="565410828.13"/>
    <n v="61566543.530000001"/>
    <n v="-6510508.9000000004"/>
    <n v="0"/>
    <n v="4656521.0999999996"/>
    <n v="0"/>
    <x v="2"/>
  </r>
  <r>
    <n v="-1"/>
    <n v="1"/>
    <s v="0001 -Florida Power &amp; Light Company"/>
    <n v="0"/>
    <n v="3"/>
    <x v="2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4"/>
    <n v="363"/>
    <n v="2014"/>
    <s v="V2014 - 50% Bonus"/>
    <n v="367"/>
    <s v="05. Other Production"/>
    <s v="Function"/>
    <n v="700694149.78999996"/>
    <n v="700694149.79999995"/>
    <n v="0"/>
    <n v="700694149.79999995"/>
    <n v="729311627.14999998"/>
    <n v="0"/>
    <n v="700694149.79999995"/>
    <n v="0"/>
    <n v="0"/>
    <n v="28617477.359999999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2"/>
  </r>
  <r>
    <n v="-1"/>
    <n v="1"/>
    <s v="0001 -Florida Power &amp; Light Company"/>
    <n v="0"/>
    <n v="3"/>
    <x v="2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2"/>
  </r>
  <r>
    <n v="-1"/>
    <n v="1"/>
    <s v="0001 -Florida Power &amp; Light Company"/>
    <n v="0"/>
    <n v="3"/>
    <x v="2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2"/>
  </r>
  <r>
    <n v="-1"/>
    <n v="1"/>
    <s v="0001 -Florida Power &amp; Light Company"/>
    <n v="0"/>
    <n v="3"/>
    <x v="2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2"/>
  </r>
  <r>
    <n v="-1"/>
    <n v="1"/>
    <s v="0001 -Florida Power &amp; Light Company"/>
    <n v="0"/>
    <n v="3"/>
    <x v="2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2"/>
  </r>
  <r>
    <n v="-1"/>
    <n v="1"/>
    <s v="0001 -Florida Power &amp; Light Company"/>
    <n v="0"/>
    <n v="3"/>
    <x v="2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2"/>
  </r>
  <r>
    <n v="-1"/>
    <n v="1"/>
    <s v="0001 -Florida Power &amp; Light Company"/>
    <n v="0"/>
    <n v="3"/>
    <x v="2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2"/>
  </r>
  <r>
    <n v="-1"/>
    <n v="1"/>
    <s v="0001 -Florida Power &amp; Light Company"/>
    <n v="0"/>
    <n v="3"/>
    <x v="2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2"/>
  </r>
  <r>
    <n v="-1"/>
    <n v="1"/>
    <s v="0001 -Florida Power &amp; Light Company"/>
    <n v="0"/>
    <n v="3"/>
    <x v="2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2"/>
  </r>
  <r>
    <n v="-1"/>
    <n v="1"/>
    <s v="0001 -Florida Power &amp; Light Company"/>
    <n v="0"/>
    <n v="3"/>
    <x v="2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2"/>
  </r>
  <r>
    <n v="-1"/>
    <n v="1"/>
    <s v="0001 -Florida Power &amp; Light Company"/>
    <n v="0"/>
    <n v="3"/>
    <x v="2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2"/>
  </r>
  <r>
    <n v="-1"/>
    <n v="1"/>
    <s v="0001 -Florida Power &amp; Light Company"/>
    <n v="0"/>
    <n v="3"/>
    <x v="2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2"/>
  </r>
  <r>
    <n v="-1"/>
    <n v="1"/>
    <s v="0001 -Florida Power &amp; Light Company"/>
    <n v="0"/>
    <n v="3"/>
    <x v="2"/>
    <n v="1981"/>
    <n v="15"/>
    <n v="2014"/>
    <s v="V1981"/>
    <n v="367"/>
    <s v="06. Transmission"/>
    <s v="Function"/>
    <n v="8332964.4800000004"/>
    <n v="0"/>
    <n v="0"/>
    <n v="8332964.4800000004"/>
    <n v="21064.19"/>
    <n v="7666635.5599999996"/>
    <n v="-76643.48"/>
    <n v="32360.3"/>
    <n v="8372285.1399999997"/>
    <n v="7648379.0899999999"/>
    <n v="32360.3"/>
    <n v="0"/>
    <n v="32360.3"/>
    <n v="0"/>
    <x v="2"/>
  </r>
  <r>
    <n v="-1"/>
    <n v="1"/>
    <s v="0001 -Florida Power &amp; Light Company"/>
    <n v="0"/>
    <n v="3"/>
    <x v="2"/>
    <n v="1982"/>
    <n v="16"/>
    <n v="2014"/>
    <s v="V1982"/>
    <n v="367"/>
    <s v="06. Transmission"/>
    <s v="Function"/>
    <n v="20643826.399999999"/>
    <n v="0"/>
    <n v="0"/>
    <n v="20643826.399999999"/>
    <n v="58384.9"/>
    <n v="18631057.399999999"/>
    <n v="-56031.29"/>
    <n v="21.24"/>
    <n v="20643854.699999999"/>
    <n v="18689414"/>
    <n v="21.24"/>
    <n v="0"/>
    <n v="21.24"/>
    <n v="0"/>
    <x v="2"/>
  </r>
  <r>
    <n v="-1"/>
    <n v="1"/>
    <s v="0001 -Florida Power &amp; Light Company"/>
    <n v="0"/>
    <n v="3"/>
    <x v="2"/>
    <n v="1983"/>
    <n v="17"/>
    <n v="2014"/>
    <s v="V1983"/>
    <n v="367"/>
    <s v="06. Transmission"/>
    <s v="Function"/>
    <n v="10932240.949999999"/>
    <n v="0"/>
    <n v="0"/>
    <n v="10932240.949999999"/>
    <n v="33229.629999999997"/>
    <n v="9767603.6400000006"/>
    <n v="-15395.78"/>
    <n v="6364.13"/>
    <n v="10942809.48"/>
    <n v="9790264.7400000002"/>
    <n v="6364.13"/>
    <n v="0"/>
    <n v="6364.13"/>
    <n v="0"/>
    <x v="2"/>
  </r>
  <r>
    <n v="-1"/>
    <n v="1"/>
    <s v="0001 -Florida Power &amp; Light Company"/>
    <n v="0"/>
    <n v="3"/>
    <x v="2"/>
    <n v="1984"/>
    <n v="18"/>
    <n v="2014"/>
    <s v="V1984"/>
    <n v="367"/>
    <s v="06. Transmission"/>
    <s v="Function"/>
    <n v="112167831.73999999"/>
    <n v="0"/>
    <n v="0"/>
    <n v="112167831.73999999"/>
    <n v="2214166.94"/>
    <n v="99909774.680000007"/>
    <n v="-1208103.19"/>
    <n v="598265.9"/>
    <n v="113300372.04000001"/>
    <n v="101015064.67"/>
    <n v="574602.55000000005"/>
    <n v="0"/>
    <n v="598265.9"/>
    <n v="0"/>
    <x v="2"/>
  </r>
  <r>
    <n v="-1"/>
    <n v="1"/>
    <s v="0001 -Florida Power &amp; Light Company"/>
    <n v="0"/>
    <n v="3"/>
    <x v="2"/>
    <n v="1985"/>
    <n v="19"/>
    <n v="2014"/>
    <s v="V1985"/>
    <n v="367"/>
    <s v="06. Transmission"/>
    <s v="Function"/>
    <n v="37574697.539999999"/>
    <n v="0"/>
    <n v="0"/>
    <n v="37574697.539999999"/>
    <n v="95646.23"/>
    <n v="34638174.630000003"/>
    <n v="-693414.74"/>
    <n v="300930.11"/>
    <n v="38224468.270000003"/>
    <n v="34084050.130000003"/>
    <n v="300930.11"/>
    <n v="0"/>
    <n v="300930.11"/>
    <n v="0"/>
    <x v="2"/>
  </r>
  <r>
    <n v="-1"/>
    <n v="1"/>
    <s v="0001 -Florida Power &amp; Light Company"/>
    <n v="0"/>
    <n v="3"/>
    <x v="2"/>
    <n v="1986"/>
    <n v="20"/>
    <n v="2014"/>
    <s v="V1986"/>
    <n v="367"/>
    <s v="06. Transmission"/>
    <s v="Function"/>
    <n v="21249399.550000001"/>
    <n v="0"/>
    <n v="0"/>
    <n v="21249399.550000001"/>
    <n v="748770.14"/>
    <n v="18247107.079999998"/>
    <n v="-117953.2"/>
    <n v="36101.56"/>
    <n v="21336891.25"/>
    <n v="18916639.52"/>
    <n v="27847.55"/>
    <n v="0"/>
    <n v="36101.56"/>
    <n v="0"/>
    <x v="2"/>
  </r>
  <r>
    <n v="-1"/>
    <n v="1"/>
    <s v="0001 -Florida Power &amp; Light Company"/>
    <n v="0"/>
    <n v="3"/>
    <x v="2"/>
    <n v="1987"/>
    <n v="22"/>
    <n v="2014"/>
    <s v="V1987"/>
    <n v="367"/>
    <s v="06. Transmission"/>
    <s v="Function"/>
    <n v="30071071.109999999"/>
    <n v="0"/>
    <n v="0"/>
    <n v="30391646.170000002"/>
    <n v="1095320.23"/>
    <n v="27806843.010000002"/>
    <n v="-852644.12"/>
    <n v="173541.88"/>
    <n v="30712221.23"/>
    <n v="28305550.010000002"/>
    <n v="129004.98"/>
    <n v="0"/>
    <n v="173541.88"/>
    <n v="0"/>
    <x v="2"/>
  </r>
  <r>
    <n v="-1"/>
    <n v="1"/>
    <s v="0001 -Florida Power &amp; Light Company"/>
    <n v="0"/>
    <n v="3"/>
    <x v="2"/>
    <n v="1987"/>
    <n v="21"/>
    <n v="2014"/>
    <s v="V1987A"/>
    <n v="367"/>
    <s v="06. Transmission"/>
    <s v="Function"/>
    <n v="2243022.44"/>
    <n v="0"/>
    <n v="0"/>
    <n v="2243022.44"/>
    <n v="81564.37"/>
    <n v="2013714.27"/>
    <n v="-64970.74"/>
    <n v="32927.94"/>
    <n v="2307382.17"/>
    <n v="2039110.17"/>
    <n v="24736.67"/>
    <n v="0"/>
    <n v="32927.94"/>
    <n v="0"/>
    <x v="2"/>
  </r>
  <r>
    <n v="-1"/>
    <n v="1"/>
    <s v="0001 -Florida Power &amp; Light Company"/>
    <n v="0"/>
    <n v="3"/>
    <x v="2"/>
    <n v="1988"/>
    <n v="24"/>
    <n v="2014"/>
    <s v="V1988"/>
    <n v="367"/>
    <s v="06. Transmission"/>
    <s v="Function"/>
    <n v="55619227.829999998"/>
    <n v="0"/>
    <n v="0"/>
    <n v="55816615.649999999"/>
    <n v="1817482.75"/>
    <n v="45504218.609999999"/>
    <n v="-935047.93"/>
    <n v="105999.49"/>
    <n v="56014003.479999997"/>
    <n v="46976227.5"/>
    <n v="56697.7"/>
    <n v="0"/>
    <n v="105999.49"/>
    <n v="0"/>
    <x v="2"/>
  </r>
  <r>
    <n v="-1"/>
    <n v="1"/>
    <s v="0001 -Florida Power &amp; Light Company"/>
    <n v="0"/>
    <n v="3"/>
    <x v="2"/>
    <n v="1988"/>
    <n v="23"/>
    <n v="2014"/>
    <s v="V1988A"/>
    <n v="367"/>
    <s v="06. Transmission"/>
    <s v="Function"/>
    <n v="2641801.59"/>
    <n v="0"/>
    <n v="0"/>
    <n v="2641801.59"/>
    <n v="92694.74"/>
    <n v="2265723.7200000002"/>
    <n v="-50745.16"/>
    <n v="15524.93"/>
    <n v="2690547.97"/>
    <n v="2317368.89"/>
    <n v="7828.12"/>
    <n v="0"/>
    <n v="15524.93"/>
    <n v="0"/>
    <x v="2"/>
  </r>
  <r>
    <n v="-1"/>
    <n v="1"/>
    <s v="0001 -Florida Power &amp; Light Company"/>
    <n v="0"/>
    <n v="3"/>
    <x v="2"/>
    <n v="1989"/>
    <n v="26"/>
    <n v="2014"/>
    <s v="V1989"/>
    <n v="367"/>
    <s v="06. Transmission"/>
    <s v="Function"/>
    <n v="38439572.899999999"/>
    <n v="0"/>
    <n v="0"/>
    <n v="38584951.520000003"/>
    <n v="1237508.99"/>
    <n v="32214693.170000002"/>
    <n v="-531475.91"/>
    <n v="69251.820000000007"/>
    <n v="38730330.140000001"/>
    <n v="33191261.93"/>
    <n v="39434.81"/>
    <n v="0"/>
    <n v="69251.820000000007"/>
    <n v="0"/>
    <x v="2"/>
  </r>
  <r>
    <n v="-1"/>
    <n v="1"/>
    <s v="0001 -Florida Power &amp; Light Company"/>
    <n v="0"/>
    <n v="3"/>
    <x v="2"/>
    <n v="1990"/>
    <n v="28"/>
    <n v="2014"/>
    <s v="V1990"/>
    <n v="367"/>
    <s v="06. Transmission"/>
    <s v="Function"/>
    <n v="54051786.030000001"/>
    <n v="0"/>
    <n v="0"/>
    <n v="54386102.590000004"/>
    <n v="1727225.86"/>
    <n v="43798185.700000003"/>
    <n v="-844437.94"/>
    <n v="142008.01"/>
    <n v="54720419.149999999"/>
    <n v="44950935.469999999"/>
    <n v="47850.98"/>
    <n v="0"/>
    <n v="142008.01"/>
    <n v="0"/>
    <x v="2"/>
  </r>
  <r>
    <n v="-1"/>
    <n v="1"/>
    <s v="0001 -Florida Power &amp; Light Company"/>
    <n v="0"/>
    <n v="3"/>
    <x v="2"/>
    <n v="1991"/>
    <n v="29"/>
    <n v="2014"/>
    <s v="V1991"/>
    <n v="367"/>
    <s v="06. Transmission"/>
    <s v="Function"/>
    <n v="55555927.960000001"/>
    <n v="0"/>
    <n v="0"/>
    <n v="55659357.869999997"/>
    <n v="1762482.27"/>
    <n v="43086276.030000001"/>
    <n v="-492177.98"/>
    <n v="40768.910000000003"/>
    <n v="55762787.780000001"/>
    <n v="44676681.979999997"/>
    <n v="5985.41"/>
    <n v="0"/>
    <n v="40768.910000000003"/>
    <n v="0"/>
    <x v="2"/>
  </r>
  <r>
    <n v="-1"/>
    <n v="1"/>
    <s v="0001 -Florida Power &amp; Light Company"/>
    <n v="0"/>
    <n v="3"/>
    <x v="2"/>
    <n v="1992"/>
    <n v="30"/>
    <n v="2014"/>
    <s v="V1992"/>
    <n v="367"/>
    <s v="06. Transmission"/>
    <s v="Function"/>
    <n v="56742691.719999999"/>
    <n v="0"/>
    <n v="0"/>
    <n v="57018826.369999997"/>
    <n v="1885493.79"/>
    <n v="43843791.479999997"/>
    <n v="-687389.6"/>
    <n v="125817.94"/>
    <n v="57294961.030000001"/>
    <n v="45295508.979999997"/>
    <n v="7324.92"/>
    <n v="0"/>
    <n v="125817.94"/>
    <n v="0"/>
    <x v="2"/>
  </r>
  <r>
    <n v="-1"/>
    <n v="1"/>
    <s v="0001 -Florida Power &amp; Light Company"/>
    <n v="0"/>
    <n v="3"/>
    <x v="2"/>
    <n v="1993"/>
    <n v="31"/>
    <n v="2014"/>
    <s v="V1993"/>
    <n v="367"/>
    <s v="06. Transmission"/>
    <s v="Function"/>
    <n v="112435028.81"/>
    <n v="0"/>
    <n v="0"/>
    <n v="112626990.83"/>
    <n v="3471786.24"/>
    <n v="76563137.090000004"/>
    <n v="-1186588.29"/>
    <n v="88544.34"/>
    <n v="112818952.84"/>
    <n v="79754685.840000004"/>
    <n v="-15142.2"/>
    <n v="0"/>
    <n v="88544.34"/>
    <n v="0"/>
    <x v="2"/>
  </r>
  <r>
    <n v="-1"/>
    <n v="1"/>
    <s v="0001 -Florida Power &amp; Light Company"/>
    <n v="0"/>
    <n v="3"/>
    <x v="2"/>
    <n v="1994"/>
    <n v="32"/>
    <n v="2014"/>
    <s v="V1994"/>
    <n v="367"/>
    <s v="06. Transmission"/>
    <s v="Function"/>
    <n v="104135098.14"/>
    <n v="0"/>
    <n v="0"/>
    <n v="35765020.600000001"/>
    <n v="2945283.79"/>
    <n v="70850691.569999993"/>
    <n v="-1051034.18"/>
    <n v="231895.04000000001"/>
    <n v="105088689.76000001"/>
    <n v="73118183.819999993"/>
    <n v="-43905.03"/>
    <n v="0"/>
    <n v="231895.04000000001"/>
    <n v="0"/>
    <x v="2"/>
  </r>
  <r>
    <n v="-1"/>
    <n v="1"/>
    <s v="0001 -Florida Power &amp; Light Company"/>
    <n v="0"/>
    <n v="3"/>
    <x v="2"/>
    <n v="1995"/>
    <n v="33"/>
    <n v="2014"/>
    <s v="V1995"/>
    <n v="367"/>
    <s v="06. Transmission"/>
    <s v="Function"/>
    <n v="46730979.229999997"/>
    <n v="0"/>
    <n v="0"/>
    <n v="16191851.76"/>
    <n v="1230919.46"/>
    <n v="31535544.719999999"/>
    <n v="-565370.15"/>
    <n v="87963.31"/>
    <n v="47109980.149999999"/>
    <n v="32504106.870000001"/>
    <n v="-28680.31"/>
    <n v="0"/>
    <n v="87963.31"/>
    <n v="0"/>
    <x v="2"/>
  </r>
  <r>
    <n v="-1"/>
    <n v="1"/>
    <s v="0001 -Florida Power &amp; Light Company"/>
    <n v="0"/>
    <n v="3"/>
    <x v="2"/>
    <n v="1996"/>
    <n v="34"/>
    <n v="2014"/>
    <s v="V1996"/>
    <n v="367"/>
    <s v="06. Transmission"/>
    <s v="Function"/>
    <n v="85850924.959999993"/>
    <n v="0"/>
    <n v="0"/>
    <n v="36092705.130000003"/>
    <n v="2363427.5499999998"/>
    <n v="52162872.729999997"/>
    <n v="-399285.84"/>
    <n v="95689.42"/>
    <n v="86220858.659999996"/>
    <n v="54287793.82"/>
    <n v="-35737.82"/>
    <n v="0"/>
    <n v="95689.42"/>
    <n v="0"/>
    <x v="2"/>
  </r>
  <r>
    <n v="-1"/>
    <n v="1"/>
    <s v="0001 -Florida Power &amp; Light Company"/>
    <n v="0"/>
    <n v="3"/>
    <x v="2"/>
    <n v="1997"/>
    <n v="35"/>
    <n v="2014"/>
    <s v="V1997"/>
    <n v="367"/>
    <s v="06. Transmission"/>
    <s v="Function"/>
    <n v="40475111.329999998"/>
    <n v="0"/>
    <n v="0"/>
    <n v="17156979.75"/>
    <n v="1123272.78"/>
    <n v="24237680.5"/>
    <n v="-503815.56"/>
    <n v="84089.57"/>
    <n v="40837365.119999997"/>
    <n v="25132854.670000002"/>
    <n v="-50065.61"/>
    <n v="0"/>
    <n v="84089.57"/>
    <n v="0"/>
    <x v="2"/>
  </r>
  <r>
    <n v="-1"/>
    <n v="1"/>
    <s v="0001 -Florida Power &amp; Light Company"/>
    <n v="0"/>
    <n v="3"/>
    <x v="2"/>
    <n v="1998"/>
    <n v="59"/>
    <n v="2014"/>
    <s v="V1998"/>
    <n v="367"/>
    <s v="06. Transmission"/>
    <s v="Function"/>
    <n v="28764222.640000001"/>
    <n v="0"/>
    <n v="0"/>
    <n v="12635800.98"/>
    <n v="781710.47"/>
    <n v="16931353.210000001"/>
    <n v="-670994.93000000005"/>
    <n v="115399.94"/>
    <n v="29288253.850000001"/>
    <n v="17392064.890000001"/>
    <n v="-87632.49"/>
    <n v="0"/>
    <n v="115399.94"/>
    <n v="0"/>
    <x v="2"/>
  </r>
  <r>
    <n v="-1"/>
    <n v="1"/>
    <s v="0001 -Florida Power &amp; Light Company"/>
    <n v="0"/>
    <n v="3"/>
    <x v="2"/>
    <n v="1999"/>
    <n v="60"/>
    <n v="2014"/>
    <s v="V1999"/>
    <n v="367"/>
    <s v="06. Transmission"/>
    <s v="Function"/>
    <n v="55261879.020000003"/>
    <n v="0"/>
    <n v="0"/>
    <n v="15083155.73"/>
    <n v="2434993.84"/>
    <n v="41601090.380000003"/>
    <n v="-1356684.79"/>
    <n v="254564.01"/>
    <n v="56371178.75"/>
    <n v="43174230.880000003"/>
    <n v="7117.62"/>
    <n v="0"/>
    <n v="254564.01"/>
    <n v="0"/>
    <x v="2"/>
  </r>
  <r>
    <n v="-1"/>
    <n v="1"/>
    <s v="0001 -Florida Power &amp; Light Company"/>
    <n v="0"/>
    <n v="3"/>
    <x v="2"/>
    <n v="2000"/>
    <n v="61"/>
    <n v="2014"/>
    <s v="V2000"/>
    <n v="367"/>
    <s v="06. Transmission"/>
    <s v="Function"/>
    <n v="77348465.959999993"/>
    <n v="0"/>
    <n v="0"/>
    <n v="24581324.850000001"/>
    <n v="3359755"/>
    <n v="54177952.530000001"/>
    <n v="-873186.43"/>
    <n v="116761.14"/>
    <n v="77838620.180000007"/>
    <n v="57178516.200000003"/>
    <n v="-14201.74"/>
    <n v="0"/>
    <n v="116761.14"/>
    <n v="0"/>
    <x v="2"/>
  </r>
  <r>
    <n v="-1"/>
    <n v="1"/>
    <s v="0001 -Florida Power &amp; Light Company"/>
    <n v="0"/>
    <n v="3"/>
    <x v="2"/>
    <n v="2001"/>
    <n v="62"/>
    <n v="2014"/>
    <s v="V2001"/>
    <n v="367"/>
    <s v="06. Transmission"/>
    <s v="Function"/>
    <n v="66431769.670000002"/>
    <n v="0"/>
    <n v="0"/>
    <n v="23429082.640000001"/>
    <n v="2904189.46"/>
    <n v="44219729.979999997"/>
    <n v="-470199.7"/>
    <n v="136129.01"/>
    <n v="66799474.619999997"/>
    <n v="46870860.759999998"/>
    <n v="21482.74"/>
    <n v="0"/>
    <n v="136129.01"/>
    <n v="0"/>
    <x v="2"/>
  </r>
  <r>
    <n v="-1"/>
    <n v="1"/>
    <s v="0001 -Florida Power &amp; Light Company"/>
    <n v="0"/>
    <n v="3"/>
    <x v="2"/>
    <n v="2001"/>
    <n v="69"/>
    <n v="2014"/>
    <s v="V2001 Bonus"/>
    <n v="367"/>
    <s v="06. Transmission"/>
    <s v="Function"/>
    <n v="1026935.09"/>
    <n v="0"/>
    <n v="0"/>
    <n v="1030544.77"/>
    <n v="45972.6"/>
    <n v="912742.35"/>
    <n v="-7476.93"/>
    <n v="3819.67"/>
    <n v="1034154.45"/>
    <n v="952182.13"/>
    <n v="3133.13"/>
    <n v="0"/>
    <n v="3819.67"/>
    <n v="0"/>
    <x v="2"/>
  </r>
  <r>
    <n v="-1"/>
    <n v="1"/>
    <s v="0001 -Florida Power &amp; Light Company"/>
    <n v="0"/>
    <n v="3"/>
    <x v="2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2"/>
  </r>
  <r>
    <n v="-1"/>
    <n v="1"/>
    <s v="0001 -Florida Power &amp; Light Company"/>
    <n v="0"/>
    <n v="3"/>
    <x v="2"/>
    <n v="2002"/>
    <n v="80"/>
    <n v="2014"/>
    <s v="V2002 Bonus Q1"/>
    <n v="367"/>
    <s v="06. Transmission"/>
    <s v="Function"/>
    <n v="8361775.6600000001"/>
    <n v="0"/>
    <n v="0"/>
    <n v="8427786.8800000008"/>
    <n v="375795.02"/>
    <n v="5416174.2699999996"/>
    <n v="-133003.15"/>
    <n v="33805.24"/>
    <n v="8493798.0999999996"/>
    <n v="5704840.1200000001"/>
    <n v="-11088.04"/>
    <n v="0"/>
    <n v="33805.24"/>
    <n v="0"/>
    <x v="2"/>
  </r>
  <r>
    <n v="-1"/>
    <n v="1"/>
    <s v="0001 -Florida Power &amp; Light Company"/>
    <n v="0"/>
    <n v="3"/>
    <x v="2"/>
    <n v="2002"/>
    <n v="81"/>
    <n v="2014"/>
    <s v="V2002 Bonus Q2"/>
    <n v="367"/>
    <s v="06. Transmission"/>
    <s v="Function"/>
    <n v="7894373.1699999999"/>
    <n v="0"/>
    <n v="0"/>
    <n v="7956694.5499999998"/>
    <n v="355107.28"/>
    <n v="5021938.6100000003"/>
    <n v="-125568.64"/>
    <n v="32366.21"/>
    <n v="8019015.9299999997"/>
    <n v="5296206.49"/>
    <n v="-11437.15"/>
    <n v="0"/>
    <n v="32366.21"/>
    <n v="0"/>
    <x v="2"/>
  </r>
  <r>
    <n v="-1"/>
    <n v="1"/>
    <s v="0001 -Florida Power &amp; Light Company"/>
    <n v="0"/>
    <n v="3"/>
    <x v="2"/>
    <n v="2002"/>
    <n v="82"/>
    <n v="2014"/>
    <s v="V2002 Bonus Q3"/>
    <n v="367"/>
    <s v="06. Transmission"/>
    <s v="Function"/>
    <n v="5815134.6500000004"/>
    <n v="0"/>
    <n v="0"/>
    <n v="5861041.6900000004"/>
    <n v="261461.07"/>
    <n v="3634407.06"/>
    <n v="-92496.1"/>
    <n v="23841.53"/>
    <n v="5906948.7300000004"/>
    <n v="3837329.17"/>
    <n v="-9433.59"/>
    <n v="0"/>
    <n v="23841.53"/>
    <n v="0"/>
    <x v="2"/>
  </r>
  <r>
    <n v="-1"/>
    <n v="1"/>
    <s v="0001 -Florida Power &amp; Light Company"/>
    <n v="0"/>
    <n v="3"/>
    <x v="2"/>
    <n v="2002"/>
    <n v="83"/>
    <n v="2014"/>
    <s v="V2002 Bonus Q4"/>
    <n v="367"/>
    <s v="06. Transmission"/>
    <s v="Function"/>
    <n v="7761156.6799999997"/>
    <n v="0"/>
    <n v="0"/>
    <n v="7822426.3799999999"/>
    <n v="348723.77"/>
    <n v="4764338.4400000004"/>
    <n v="-123449.67"/>
    <n v="31820.03"/>
    <n v="7883696.0800000001"/>
    <n v="5036276.8099999996"/>
    <n v="-13933.97"/>
    <n v="0"/>
    <n v="31820.03"/>
    <n v="0"/>
    <x v="2"/>
  </r>
  <r>
    <n v="-1"/>
    <n v="1"/>
    <s v="0001 -Florida Power &amp; Light Company"/>
    <n v="0"/>
    <n v="3"/>
    <x v="2"/>
    <n v="2002"/>
    <n v="76"/>
    <n v="2014"/>
    <s v="V2002 Q1"/>
    <n v="367"/>
    <s v="06. Transmission"/>
    <s v="Function"/>
    <n v="22457330.199999999"/>
    <n v="0"/>
    <n v="0"/>
    <n v="22634617.420000002"/>
    <n v="1009277.59"/>
    <n v="14546466.529999999"/>
    <n v="-357208.33"/>
    <n v="83048.92"/>
    <n v="22811904.640000001"/>
    <n v="15321737.41"/>
    <n v="-37518.81"/>
    <n v="0"/>
    <n v="83048.92"/>
    <n v="0"/>
    <x v="2"/>
  </r>
  <r>
    <n v="-1"/>
    <n v="1"/>
    <s v="0001 -Florida Power &amp; Light Company"/>
    <n v="0"/>
    <n v="3"/>
    <x v="2"/>
    <n v="2002"/>
    <n v="77"/>
    <n v="2014"/>
    <s v="V2002 Q2"/>
    <n v="367"/>
    <s v="06. Transmission"/>
    <s v="Function"/>
    <n v="12632905.93"/>
    <n v="0"/>
    <n v="0"/>
    <n v="12702509.67"/>
    <n v="566913.01"/>
    <n v="7998663.6699999999"/>
    <n v="-199996.72"/>
    <n v="32937.120000000003"/>
    <n v="12772113.4"/>
    <n v="8475290.1899999995"/>
    <n v="-15983.87"/>
    <n v="0"/>
    <n v="32937.120000000003"/>
    <n v="0"/>
    <x v="2"/>
  </r>
  <r>
    <n v="-1"/>
    <n v="1"/>
    <s v="0001 -Florida Power &amp; Light Company"/>
    <n v="0"/>
    <n v="3"/>
    <x v="2"/>
    <n v="2002"/>
    <n v="78"/>
    <n v="2014"/>
    <s v="V2002 Q3"/>
    <n v="367"/>
    <s v="06. Transmission"/>
    <s v="Function"/>
    <n v="4715521.49"/>
    <n v="0"/>
    <n v="0"/>
    <n v="4750128.0199999996"/>
    <n v="197099.66"/>
    <n v="3071618.18"/>
    <n v="-69727.17"/>
    <n v="16303.64"/>
    <n v="4784734.54"/>
    <n v="3224588.64"/>
    <n v="-8780.2099999999991"/>
    <n v="0"/>
    <n v="16303.64"/>
    <n v="0"/>
    <x v="2"/>
  </r>
  <r>
    <n v="-1"/>
    <n v="1"/>
    <s v="0001 -Florida Power &amp; Light Company"/>
    <n v="0"/>
    <n v="3"/>
    <x v="2"/>
    <n v="2002"/>
    <n v="79"/>
    <n v="2014"/>
    <s v="V2002 Q4"/>
    <n v="367"/>
    <s v="06. Transmission"/>
    <s v="Function"/>
    <n v="8995802.1300000008"/>
    <n v="0"/>
    <n v="0"/>
    <n v="9065606.4199999999"/>
    <n v="397299.33"/>
    <n v="5581558.9199999999"/>
    <n v="-140645.63"/>
    <n v="32911.81"/>
    <n v="9135410.7100000009"/>
    <n v="5891376.7199999997"/>
    <n v="-19215.25"/>
    <n v="0"/>
    <n v="32911.81"/>
    <n v="0"/>
    <x v="2"/>
  </r>
  <r>
    <n v="-1"/>
    <n v="1"/>
    <s v="0001 -Florida Power &amp; Light Company"/>
    <n v="0"/>
    <n v="3"/>
    <x v="2"/>
    <n v="2003"/>
    <n v="64"/>
    <n v="2014"/>
    <s v="V2003"/>
    <n v="367"/>
    <s v="06. Transmission"/>
    <s v="Function"/>
    <n v="3326323.67"/>
    <n v="0"/>
    <n v="0"/>
    <n v="2356099.2400000002"/>
    <n v="97171.99"/>
    <n v="1395348.41"/>
    <n v="-40476.839999999997"/>
    <n v="14520.75"/>
    <n v="3337456.1"/>
    <n v="1485856.86"/>
    <n v="10051.86"/>
    <n v="0"/>
    <n v="14520.75"/>
    <n v="0"/>
    <x v="2"/>
  </r>
  <r>
    <n v="-1"/>
    <n v="1"/>
    <s v="0001 -Florida Power &amp; Light Company"/>
    <n v="0"/>
    <n v="3"/>
    <x v="2"/>
    <n v="2003"/>
    <n v="70"/>
    <n v="2014"/>
    <s v="V2003 Bonus-30%"/>
    <n v="367"/>
    <s v="06. Transmission"/>
    <s v="Function"/>
    <n v="45431667.990000002"/>
    <n v="0"/>
    <n v="0"/>
    <n v="45982274.009999998"/>
    <n v="2050331.54"/>
    <n v="34045412.659999996"/>
    <n v="-1108188.71"/>
    <n v="455470.59"/>
    <n v="46532880.030000001"/>
    <n v="35265622.159999996"/>
    <n v="184380.59"/>
    <n v="0"/>
    <n v="455470.59"/>
    <n v="0"/>
    <x v="2"/>
  </r>
  <r>
    <n v="-1"/>
    <n v="1"/>
    <s v="0001 -Florida Power &amp; Light Company"/>
    <n v="0"/>
    <n v="3"/>
    <x v="2"/>
    <n v="2003"/>
    <n v="84"/>
    <n v="2014"/>
    <s v="V2003 Bonus-50%"/>
    <n v="367"/>
    <s v="06. Transmission"/>
    <s v="Function"/>
    <n v="4533716.9800000004"/>
    <n v="0"/>
    <n v="0"/>
    <n v="4588687.72"/>
    <n v="0"/>
    <n v="4643658.46"/>
    <n v="-110638.01"/>
    <n v="82203.48"/>
    <n v="4643658.46"/>
    <n v="4533716.9800000004"/>
    <n v="82203.48"/>
    <n v="0"/>
    <n v="82203.48"/>
    <n v="0"/>
    <x v="2"/>
  </r>
  <r>
    <n v="-1"/>
    <n v="1"/>
    <s v="0001 -Florida Power &amp; Light Company"/>
    <n v="0"/>
    <n v="3"/>
    <x v="2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2"/>
  </r>
  <r>
    <n v="-1"/>
    <n v="1"/>
    <s v="0001 -Florida Power &amp; Light Company"/>
    <n v="0"/>
    <n v="3"/>
    <x v="2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2"/>
  </r>
  <r>
    <n v="-1"/>
    <n v="1"/>
    <s v="0001 -Florida Power &amp; Light Company"/>
    <n v="0"/>
    <n v="3"/>
    <x v="2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2"/>
  </r>
  <r>
    <n v="-1"/>
    <n v="1"/>
    <s v="0001 -Florida Power &amp; Light Company"/>
    <n v="0"/>
    <n v="3"/>
    <x v="2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2"/>
  </r>
  <r>
    <n v="-1"/>
    <n v="1"/>
    <s v="0001 -Florida Power &amp; Light Company"/>
    <n v="0"/>
    <n v="3"/>
    <x v="2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2"/>
  </r>
  <r>
    <n v="-1"/>
    <n v="1"/>
    <s v="0001 -Florida Power &amp; Light Company"/>
    <n v="0"/>
    <n v="3"/>
    <x v="2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2"/>
  </r>
  <r>
    <n v="-1"/>
    <n v="1"/>
    <s v="0001 -Florida Power &amp; Light Company"/>
    <n v="0"/>
    <n v="3"/>
    <x v="2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2"/>
  </r>
  <r>
    <n v="-1"/>
    <n v="1"/>
    <s v="0001 -Florida Power &amp; Light Company"/>
    <n v="0"/>
    <n v="3"/>
    <x v="2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2"/>
  </r>
  <r>
    <n v="-1"/>
    <n v="1"/>
    <s v="0001 -Florida Power &amp; Light Company"/>
    <n v="0"/>
    <n v="3"/>
    <x v="2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2"/>
  </r>
  <r>
    <n v="-1"/>
    <n v="1"/>
    <s v="0001 -Florida Power &amp; Light Company"/>
    <n v="0"/>
    <n v="3"/>
    <x v="2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2"/>
  </r>
  <r>
    <n v="-1"/>
    <n v="1"/>
    <s v="0001 -Florida Power &amp; Light Company"/>
    <n v="0"/>
    <n v="3"/>
    <x v="2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2"/>
  </r>
  <r>
    <n v="-1"/>
    <n v="1"/>
    <s v="0001 -Florida Power &amp; Light Company"/>
    <n v="0"/>
    <n v="3"/>
    <x v="2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2"/>
  </r>
  <r>
    <n v="-1"/>
    <n v="1"/>
    <s v="0001 -Florida Power &amp; Light Company"/>
    <n v="0"/>
    <n v="3"/>
    <x v="2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2"/>
  </r>
  <r>
    <n v="-1"/>
    <n v="1"/>
    <s v="0001 -Florida Power &amp; Light Company"/>
    <n v="0"/>
    <n v="3"/>
    <x v="2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"/>
  </r>
  <r>
    <n v="-1"/>
    <n v="1"/>
    <s v="0001 -Florida Power &amp; Light Company"/>
    <n v="0"/>
    <n v="3"/>
    <x v="2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2"/>
  </r>
  <r>
    <n v="-1"/>
    <n v="1"/>
    <s v="0001 -Florida Power &amp; Light Company"/>
    <n v="0"/>
    <n v="3"/>
    <x v="2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2"/>
  </r>
  <r>
    <n v="-1"/>
    <n v="1"/>
    <s v="0001 -Florida Power &amp; Light Company"/>
    <n v="0"/>
    <n v="3"/>
    <x v="2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2"/>
  </r>
  <r>
    <n v="-1"/>
    <n v="1"/>
    <s v="0001 -Florida Power &amp; Light Company"/>
    <n v="0"/>
    <n v="3"/>
    <x v="2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2"/>
  </r>
  <r>
    <n v="-1"/>
    <n v="1"/>
    <s v="0001 -Florida Power &amp; Light Company"/>
    <n v="0"/>
    <n v="3"/>
    <x v="2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2"/>
  </r>
  <r>
    <n v="-1"/>
    <n v="1"/>
    <s v="0001 -Florida Power &amp; Light Company"/>
    <n v="0"/>
    <n v="3"/>
    <x v="2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2"/>
  </r>
  <r>
    <n v="-1"/>
    <n v="1"/>
    <s v="0001 -Florida Power &amp; Light Company"/>
    <n v="0"/>
    <n v="3"/>
    <x v="2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2"/>
  </r>
  <r>
    <n v="-1"/>
    <n v="1"/>
    <s v="0001 -Florida Power &amp; Light Company"/>
    <n v="0"/>
    <n v="3"/>
    <x v="2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2"/>
  </r>
  <r>
    <n v="-1"/>
    <n v="1"/>
    <s v="0001 -Florida Power &amp; Light Company"/>
    <n v="0"/>
    <n v="3"/>
    <x v="2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2"/>
  </r>
  <r>
    <n v="-1"/>
    <n v="1"/>
    <s v="0001 -Florida Power &amp; Light Company"/>
    <n v="0"/>
    <n v="3"/>
    <x v="2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2"/>
  </r>
  <r>
    <n v="-1"/>
    <n v="1"/>
    <s v="0001 -Florida Power &amp; Light Company"/>
    <n v="0"/>
    <n v="3"/>
    <x v="2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2"/>
  </r>
  <r>
    <n v="-1"/>
    <n v="1"/>
    <s v="0001 -Florida Power &amp; Light Company"/>
    <n v="0"/>
    <n v="3"/>
    <x v="2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2"/>
  </r>
  <r>
    <n v="-1"/>
    <n v="1"/>
    <s v="0001 -Florida Power &amp; Light Company"/>
    <n v="0"/>
    <n v="3"/>
    <x v="2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2"/>
  </r>
  <r>
    <n v="-1"/>
    <n v="1"/>
    <s v="0001 -Florida Power &amp; Light Company"/>
    <n v="0"/>
    <n v="3"/>
    <x v="2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2"/>
  </r>
  <r>
    <n v="-1"/>
    <n v="1"/>
    <s v="0001 -Florida Power &amp; Light Company"/>
    <n v="0"/>
    <n v="3"/>
    <x v="2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2"/>
  </r>
  <r>
    <n v="-1"/>
    <n v="1"/>
    <s v="0001 -Florida Power &amp; Light Company"/>
    <n v="0"/>
    <n v="3"/>
    <x v="2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2"/>
  </r>
  <r>
    <n v="-1"/>
    <n v="1"/>
    <s v="0001 -Florida Power &amp; Light Company"/>
    <n v="0"/>
    <n v="3"/>
    <x v="2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2"/>
  </r>
  <r>
    <n v="-1"/>
    <n v="1"/>
    <s v="0001 -Florida Power &amp; Light Company"/>
    <n v="0"/>
    <n v="3"/>
    <x v="2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2"/>
  </r>
  <r>
    <n v="-1"/>
    <n v="1"/>
    <s v="0001 -Florida Power &amp; Light Company"/>
    <n v="0"/>
    <n v="3"/>
    <x v="2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2"/>
  </r>
  <r>
    <n v="-1"/>
    <n v="1"/>
    <s v="0001 -Florida Power &amp; Light Company"/>
    <n v="0"/>
    <n v="3"/>
    <x v="2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2"/>
  </r>
  <r>
    <n v="-1"/>
    <n v="1"/>
    <s v="0001 -Florida Power &amp; Light Company"/>
    <n v="0"/>
    <n v="3"/>
    <x v="2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2"/>
  </r>
  <r>
    <n v="-1"/>
    <n v="1"/>
    <s v="0001 -Florida Power &amp; Light Company"/>
    <n v="0"/>
    <n v="3"/>
    <x v="2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2"/>
  </r>
  <r>
    <n v="-1"/>
    <n v="1"/>
    <s v="0001 -Florida Power &amp; Light Company"/>
    <n v="0"/>
    <n v="3"/>
    <x v="2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2"/>
  </r>
  <r>
    <n v="-1"/>
    <n v="1"/>
    <s v="0001 -Florida Power &amp; Light Company"/>
    <n v="0"/>
    <n v="3"/>
    <x v="2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2"/>
  </r>
  <r>
    <n v="-1"/>
    <n v="1"/>
    <s v="0001 -Florida Power &amp; Light Company"/>
    <n v="0"/>
    <n v="3"/>
    <x v="2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2"/>
  </r>
  <r>
    <n v="-1"/>
    <n v="1"/>
    <s v="0001 -Florida Power &amp; Light Company"/>
    <n v="0"/>
    <n v="3"/>
    <x v="2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2"/>
  </r>
  <r>
    <n v="-1"/>
    <n v="1"/>
    <s v="0001 -Florida Power &amp; Light Company"/>
    <n v="0"/>
    <n v="3"/>
    <x v="2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2"/>
  </r>
  <r>
    <n v="-1"/>
    <n v="1"/>
    <s v="0001 -Florida Power &amp; Light Company"/>
    <n v="0"/>
    <n v="3"/>
    <x v="2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2"/>
  </r>
  <r>
    <n v="-1"/>
    <n v="1"/>
    <s v="0001 -Florida Power &amp; Light Company"/>
    <n v="0"/>
    <n v="3"/>
    <x v="2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2"/>
  </r>
  <r>
    <n v="-1"/>
    <n v="1"/>
    <s v="0001 -Florida Power &amp; Light Company"/>
    <n v="0"/>
    <n v="3"/>
    <x v="2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2"/>
  </r>
  <r>
    <n v="-1"/>
    <n v="1"/>
    <s v="0001 -Florida Power &amp; Light Company"/>
    <n v="0"/>
    <n v="3"/>
    <x v="2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2"/>
  </r>
  <r>
    <n v="-1"/>
    <n v="1"/>
    <s v="0001 -Florida Power &amp; Light Company"/>
    <n v="0"/>
    <n v="3"/>
    <x v="2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2"/>
  </r>
  <r>
    <n v="-1"/>
    <n v="1"/>
    <s v="0001 -Florida Power &amp; Light Company"/>
    <n v="0"/>
    <n v="3"/>
    <x v="2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2"/>
  </r>
  <r>
    <n v="-1"/>
    <n v="1"/>
    <s v="0001 -Florida Power &amp; Light Company"/>
    <n v="0"/>
    <n v="3"/>
    <x v="2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2"/>
  </r>
  <r>
    <n v="-1"/>
    <n v="1"/>
    <s v="0001 -Florida Power &amp; Light Company"/>
    <n v="0"/>
    <n v="3"/>
    <x v="2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2"/>
  </r>
  <r>
    <n v="-1"/>
    <n v="1"/>
    <s v="0001 -Florida Power &amp; Light Company"/>
    <n v="0"/>
    <n v="3"/>
    <x v="2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2"/>
  </r>
  <r>
    <n v="-1"/>
    <n v="1"/>
    <s v="0001 -Florida Power &amp; Light Company"/>
    <n v="0"/>
    <n v="3"/>
    <x v="2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2"/>
  </r>
  <r>
    <n v="-1"/>
    <n v="1"/>
    <s v="0001 -Florida Power &amp; Light Company"/>
    <n v="0"/>
    <n v="3"/>
    <x v="2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2"/>
  </r>
  <r>
    <n v="-1"/>
    <n v="1"/>
    <s v="0001 -Florida Power &amp; Light Company"/>
    <n v="0"/>
    <n v="3"/>
    <x v="2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2"/>
  </r>
  <r>
    <n v="-1"/>
    <n v="1"/>
    <s v="0001 -Florida Power &amp; Light Company"/>
    <n v="0"/>
    <n v="3"/>
    <x v="2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2"/>
  </r>
  <r>
    <n v="-1"/>
    <n v="1"/>
    <s v="0001 -Florida Power &amp; Light Company"/>
    <n v="0"/>
    <n v="3"/>
    <x v="2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2"/>
  </r>
  <r>
    <n v="-1"/>
    <n v="1"/>
    <s v="0001 -Florida Power &amp; Light Company"/>
    <n v="0"/>
    <n v="3"/>
    <x v="2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2"/>
  </r>
  <r>
    <n v="-1"/>
    <n v="1"/>
    <s v="0001 -Florida Power &amp; Light Company"/>
    <n v="0"/>
    <n v="3"/>
    <x v="2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2"/>
  </r>
  <r>
    <n v="-1"/>
    <n v="1"/>
    <s v="0001 -Florida Power &amp; Light Company"/>
    <n v="0"/>
    <n v="3"/>
    <x v="2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2"/>
  </r>
  <r>
    <n v="-1"/>
    <n v="1"/>
    <s v="0001 -Florida Power &amp; Light Company"/>
    <n v="0"/>
    <n v="3"/>
    <x v="2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2"/>
  </r>
  <r>
    <n v="-1"/>
    <n v="1"/>
    <s v="0001 -Florida Power &amp; Light Company"/>
    <n v="0"/>
    <n v="3"/>
    <x v="2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2"/>
  </r>
  <r>
    <n v="-1"/>
    <n v="1"/>
    <s v="0001 -Florida Power &amp; Light Company"/>
    <n v="0"/>
    <n v="3"/>
    <x v="2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2"/>
  </r>
  <r>
    <n v="-1"/>
    <n v="1"/>
    <s v="0001 -Florida Power &amp; Light Company"/>
    <n v="0"/>
    <n v="3"/>
    <x v="2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2"/>
  </r>
  <r>
    <n v="-1"/>
    <n v="1"/>
    <s v="0001 -Florida Power &amp; Light Company"/>
    <n v="0"/>
    <n v="3"/>
    <x v="2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2"/>
  </r>
  <r>
    <n v="-1"/>
    <n v="1"/>
    <s v="0001 -Florida Power &amp; Light Company"/>
    <n v="0"/>
    <n v="3"/>
    <x v="2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2"/>
  </r>
  <r>
    <n v="-1"/>
    <n v="1"/>
    <s v="0001 -Florida Power &amp; Light Company"/>
    <n v="0"/>
    <n v="3"/>
    <x v="2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2"/>
  </r>
  <r>
    <n v="-1"/>
    <n v="1"/>
    <s v="0001 -Florida Power &amp; Light Company"/>
    <n v="0"/>
    <n v="3"/>
    <x v="2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2"/>
  </r>
  <r>
    <n v="-1"/>
    <n v="1"/>
    <s v="0001 -Florida Power &amp; Light Company"/>
    <n v="0"/>
    <n v="3"/>
    <x v="2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2"/>
  </r>
  <r>
    <n v="-1"/>
    <n v="1"/>
    <s v="0001 -Florida Power &amp; Light Company"/>
    <n v="0"/>
    <n v="3"/>
    <x v="2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2"/>
  </r>
  <r>
    <n v="-1"/>
    <n v="1"/>
    <s v="0001 -Florida Power &amp; Light Company"/>
    <n v="0"/>
    <n v="3"/>
    <x v="2"/>
    <n v="1981"/>
    <n v="15"/>
    <n v="2014"/>
    <s v="V1981"/>
    <n v="367"/>
    <s v="07. Distribution"/>
    <s v="Function"/>
    <n v="17533079.75"/>
    <n v="0"/>
    <n v="0"/>
    <n v="17533079.75"/>
    <n v="0"/>
    <n v="17739118.309999999"/>
    <n v="-273363.01"/>
    <n v="56037.23"/>
    <n v="17739118.309999999"/>
    <n v="17533079.75"/>
    <n v="56037.23"/>
    <n v="0"/>
    <n v="56037.23"/>
    <n v="0"/>
    <x v="2"/>
  </r>
  <r>
    <n v="-1"/>
    <n v="1"/>
    <s v="0001 -Florida Power &amp; Light Company"/>
    <n v="0"/>
    <n v="3"/>
    <x v="2"/>
    <n v="1982"/>
    <n v="16"/>
    <n v="2014"/>
    <s v="V1982"/>
    <n v="367"/>
    <s v="07. Distribution"/>
    <s v="Function"/>
    <n v="22829838.98"/>
    <n v="0"/>
    <n v="0"/>
    <n v="22829838.98"/>
    <n v="886723.38"/>
    <n v="22108681.309999999"/>
    <n v="-254747.54"/>
    <n v="36523.769999999997"/>
    <n v="23002220.219999999"/>
    <n v="22829838.98"/>
    <n v="29708.240000000002"/>
    <n v="0"/>
    <n v="36523.769999999997"/>
    <n v="0"/>
    <x v="2"/>
  </r>
  <r>
    <n v="-1"/>
    <n v="1"/>
    <s v="0001 -Florida Power &amp; Light Company"/>
    <n v="0"/>
    <n v="3"/>
    <x v="2"/>
    <n v="1983"/>
    <n v="17"/>
    <n v="2014"/>
    <s v="V1983"/>
    <n v="367"/>
    <s v="07. Distribution"/>
    <s v="Function"/>
    <n v="13661896.310000001"/>
    <n v="0"/>
    <n v="0"/>
    <n v="13661896.310000001"/>
    <n v="494613.9"/>
    <n v="8318462.7400000002"/>
    <n v="-219677.65"/>
    <n v="58481.87"/>
    <n v="13816797.460000001"/>
    <n v="8725514.4499999993"/>
    <n v="-8857.08"/>
    <n v="0"/>
    <n v="58481.87"/>
    <n v="0"/>
    <x v="2"/>
  </r>
  <r>
    <n v="-1"/>
    <n v="1"/>
    <s v="0001 -Florida Power &amp; Light Company"/>
    <n v="0"/>
    <n v="3"/>
    <x v="2"/>
    <n v="1984"/>
    <n v="18"/>
    <n v="2014"/>
    <s v="V1984"/>
    <n v="367"/>
    <s v="07. Distribution"/>
    <s v="Function"/>
    <n v="34951180.07"/>
    <n v="0"/>
    <n v="0"/>
    <n v="34951180.07"/>
    <n v="1301206.25"/>
    <n v="29436911.77"/>
    <n v="-713561.35"/>
    <n v="94201.21"/>
    <n v="35528158.880000003"/>
    <n v="30267108.199999999"/>
    <n v="-11767.77"/>
    <n v="0"/>
    <n v="94201.21"/>
    <n v="0"/>
    <x v="2"/>
  </r>
  <r>
    <n v="-1"/>
    <n v="1"/>
    <s v="0001 -Florida Power &amp; Light Company"/>
    <n v="0"/>
    <n v="3"/>
    <x v="2"/>
    <n v="1985"/>
    <n v="19"/>
    <n v="2014"/>
    <s v="V1985"/>
    <n v="367"/>
    <s v="07. Distribution"/>
    <s v="Function"/>
    <n v="44045089.990000002"/>
    <n v="0"/>
    <n v="0"/>
    <n v="44045089.990000002"/>
    <n v="1587520.97"/>
    <n v="37236601.200000003"/>
    <n v="-1154721.23"/>
    <n v="135552.37"/>
    <n v="45040396.850000001"/>
    <n v="38013500.960000001"/>
    <n v="-49133.279999999999"/>
    <n v="0"/>
    <n v="135552.37"/>
    <n v="0"/>
    <x v="2"/>
  </r>
  <r>
    <n v="-1"/>
    <n v="1"/>
    <s v="0001 -Florida Power &amp; Light Company"/>
    <n v="0"/>
    <n v="3"/>
    <x v="2"/>
    <n v="1986"/>
    <n v="20"/>
    <n v="2014"/>
    <s v="V1986"/>
    <n v="367"/>
    <s v="07. Distribution"/>
    <s v="Function"/>
    <n v="56710320.619999997"/>
    <n v="0"/>
    <n v="0"/>
    <n v="56710320.619999997"/>
    <n v="1993801.36"/>
    <n v="48730518.149999999"/>
    <n v="-1221328.4099999999"/>
    <n v="97926.18"/>
    <n v="57651226.420000002"/>
    <n v="49938219.450000003"/>
    <n v="-56879.57"/>
    <n v="0"/>
    <n v="97926.18"/>
    <n v="0"/>
    <x v="2"/>
  </r>
  <r>
    <n v="-1"/>
    <n v="1"/>
    <s v="0001 -Florida Power &amp; Light Company"/>
    <n v="0"/>
    <n v="3"/>
    <x v="2"/>
    <n v="1987"/>
    <n v="22"/>
    <n v="2014"/>
    <s v="V1987"/>
    <n v="367"/>
    <s v="07. Distribution"/>
    <s v="Function"/>
    <n v="91880721.900000006"/>
    <n v="0"/>
    <n v="0"/>
    <n v="92527576.659999996"/>
    <n v="3137860.86"/>
    <n v="80339313.939999998"/>
    <n v="-1596468.07"/>
    <n v="84541.91"/>
    <n v="93174431.420000002"/>
    <n v="82348937.989999995"/>
    <n v="-80930.8"/>
    <n v="0"/>
    <n v="84541.91"/>
    <n v="0"/>
    <x v="2"/>
  </r>
  <r>
    <n v="-1"/>
    <n v="1"/>
    <s v="0001 -Florida Power &amp; Light Company"/>
    <n v="0"/>
    <n v="3"/>
    <x v="2"/>
    <n v="1988"/>
    <n v="24"/>
    <n v="2014"/>
    <s v="V1988"/>
    <n v="367"/>
    <s v="07. Distribution"/>
    <s v="Function"/>
    <n v="117014273.06"/>
    <n v="0"/>
    <n v="0"/>
    <n v="117822642.94"/>
    <n v="3844095.78"/>
    <n v="99710891.120000005"/>
    <n v="-2201184.75"/>
    <n v="89115.97"/>
    <n v="118631012.81999999"/>
    <n v="102181863.37"/>
    <n v="-154500.26999999999"/>
    <n v="0"/>
    <n v="89115.97"/>
    <n v="0"/>
    <x v="2"/>
  </r>
  <r>
    <n v="-1"/>
    <n v="1"/>
    <s v="0001 -Florida Power &amp; Light Company"/>
    <n v="0"/>
    <n v="3"/>
    <x v="2"/>
    <n v="1989"/>
    <n v="26"/>
    <n v="2014"/>
    <s v="V1989"/>
    <n v="367"/>
    <s v="07. Distribution"/>
    <s v="Function"/>
    <n v="150316661.27000001"/>
    <n v="0"/>
    <n v="0"/>
    <n v="151229022.74000001"/>
    <n v="4739609.0999999996"/>
    <n v="126420086.29000001"/>
    <n v="-2645777.56"/>
    <n v="123671.37"/>
    <n v="152358306.22999999"/>
    <n v="129451773.22"/>
    <n v="-210051.42"/>
    <n v="0"/>
    <n v="123671.37"/>
    <n v="0"/>
    <x v="2"/>
  </r>
  <r>
    <n v="-1"/>
    <n v="1"/>
    <s v="0001 -Florida Power &amp; Light Company"/>
    <n v="0"/>
    <n v="3"/>
    <x v="2"/>
    <n v="1990"/>
    <n v="28"/>
    <n v="2014"/>
    <s v="V1990"/>
    <n v="367"/>
    <s v="07. Distribution"/>
    <s v="Function"/>
    <n v="211018150.21000001"/>
    <n v="0"/>
    <n v="0"/>
    <n v="211242076.47"/>
    <n v="6617508.5599999996"/>
    <n v="172421905.75"/>
    <n v="-3484690.41"/>
    <n v="123880.99"/>
    <n v="213630980.74000001"/>
    <n v="176912876.88999999"/>
    <n v="-362412.13"/>
    <n v="0"/>
    <n v="123880.99"/>
    <n v="0"/>
    <x v="2"/>
  </r>
  <r>
    <n v="-1"/>
    <n v="1"/>
    <s v="0001 -Florida Power &amp; Light Company"/>
    <n v="0"/>
    <n v="3"/>
    <x v="2"/>
    <n v="1991"/>
    <n v="29"/>
    <n v="2014"/>
    <s v="V1991"/>
    <n v="367"/>
    <s v="07. Distribution"/>
    <s v="Function"/>
    <n v="219176562.80000001"/>
    <n v="0"/>
    <n v="0"/>
    <n v="206226368.25999999"/>
    <n v="6521582.4100000001"/>
    <n v="181735248.03"/>
    <n v="-3401150.76"/>
    <n v="117232.78"/>
    <n v="222041783.22"/>
    <n v="185922150.46000001"/>
    <n v="-413307.66"/>
    <n v="0"/>
    <n v="117232.78"/>
    <n v="0"/>
    <x v="2"/>
  </r>
  <r>
    <n v="-1"/>
    <n v="1"/>
    <s v="0001 -Florida Power &amp; Light Company"/>
    <n v="0"/>
    <n v="3"/>
    <x v="2"/>
    <n v="1992"/>
    <n v="30"/>
    <n v="2014"/>
    <s v="V1992"/>
    <n v="367"/>
    <s v="07. Distribution"/>
    <s v="Function"/>
    <n v="181285458.34"/>
    <n v="0"/>
    <n v="0"/>
    <n v="173418275.83000001"/>
    <n v="5615366.4400000004"/>
    <n v="139386187.15000001"/>
    <n v="-3063650.99"/>
    <n v="108728.97"/>
    <n v="183783775.61000001"/>
    <n v="143105360.16999999"/>
    <n v="-493394.88"/>
    <n v="0"/>
    <n v="108728.97"/>
    <n v="0"/>
    <x v="2"/>
  </r>
  <r>
    <n v="-1"/>
    <n v="1"/>
    <s v="0001 -Florida Power &amp; Light Company"/>
    <n v="0"/>
    <n v="3"/>
    <x v="2"/>
    <n v="1993"/>
    <n v="31"/>
    <n v="2014"/>
    <s v="V1993"/>
    <n v="367"/>
    <s v="07. Distribution"/>
    <s v="Function"/>
    <n v="182956752.08000001"/>
    <n v="0"/>
    <n v="0"/>
    <n v="165174363.03999999"/>
    <n v="5100999.75"/>
    <n v="142061635.55000001"/>
    <n v="-2261833.16"/>
    <n v="71296.19"/>
    <n v="184671220.69"/>
    <n v="145875249.30000001"/>
    <n v="-355786.42"/>
    <n v="0"/>
    <n v="71296.19"/>
    <n v="0"/>
    <x v="2"/>
  </r>
  <r>
    <n v="-1"/>
    <n v="1"/>
    <s v="0001 -Florida Power &amp; Light Company"/>
    <n v="0"/>
    <n v="3"/>
    <x v="2"/>
    <n v="1994"/>
    <n v="32"/>
    <n v="2014"/>
    <s v="V1994"/>
    <n v="367"/>
    <s v="07. Distribution"/>
    <s v="Function"/>
    <n v="172223649.87"/>
    <n v="0"/>
    <n v="0"/>
    <n v="45679273.649999999"/>
    <n v="4609430.2"/>
    <n v="128281462.03"/>
    <n v="-2536620.69"/>
    <n v="78776.850000000006"/>
    <n v="174255813.22999999"/>
    <n v="131420650.81"/>
    <n v="-483145.09"/>
    <n v="0"/>
    <n v="78776.850000000006"/>
    <n v="0"/>
    <x v="2"/>
  </r>
  <r>
    <n v="-1"/>
    <n v="1"/>
    <s v="0001 -Florida Power &amp; Light Company"/>
    <n v="0"/>
    <n v="3"/>
    <x v="2"/>
    <n v="1995"/>
    <n v="33"/>
    <n v="2014"/>
    <s v="V1995"/>
    <n v="367"/>
    <s v="07. Distribution"/>
    <s v="Function"/>
    <n v="168068159.22999999"/>
    <n v="0"/>
    <n v="0"/>
    <n v="45237173.5"/>
    <n v="4341877.13"/>
    <n v="124498241.31"/>
    <n v="-2437434.81"/>
    <n v="87088.24"/>
    <n v="170061854.19"/>
    <n v="127470689.93000001"/>
    <n v="-537178.21"/>
    <n v="0"/>
    <n v="87088.24"/>
    <n v="0"/>
    <x v="2"/>
  </r>
  <r>
    <n v="-1"/>
    <n v="1"/>
    <s v="0001 -Florida Power &amp; Light Company"/>
    <n v="0"/>
    <n v="3"/>
    <x v="2"/>
    <n v="1996"/>
    <n v="34"/>
    <n v="2014"/>
    <s v="V1996"/>
    <n v="367"/>
    <s v="07. Distribution"/>
    <s v="Function"/>
    <n v="189149704.63"/>
    <n v="0"/>
    <n v="0"/>
    <n v="62849099.5"/>
    <n v="5343001.82"/>
    <n v="127830827.68000001"/>
    <n v="-2484403.0499999998"/>
    <n v="72784.509999999995"/>
    <n v="191017477.05000001"/>
    <n v="131954021.40000001"/>
    <n v="-575179.81000000006"/>
    <n v="0"/>
    <n v="72784.509999999995"/>
    <n v="0"/>
    <x v="2"/>
  </r>
  <r>
    <n v="-1"/>
    <n v="1"/>
    <s v="0001 -Florida Power &amp; Light Company"/>
    <n v="0"/>
    <n v="3"/>
    <x v="2"/>
    <n v="1997"/>
    <n v="35"/>
    <n v="2014"/>
    <s v="V1997"/>
    <n v="367"/>
    <s v="07. Distribution"/>
    <s v="Function"/>
    <n v="182354978.00999999"/>
    <n v="0"/>
    <n v="0"/>
    <n v="54897820.469999999"/>
    <n v="5029528.6100000003"/>
    <n v="123622759.81999999"/>
    <n v="-2448194"/>
    <n v="86680.13"/>
    <n v="184273683.31999999"/>
    <n v="127455156.79000001"/>
    <n v="-634893.54"/>
    <n v="0"/>
    <n v="86680.13"/>
    <n v="0"/>
    <x v="2"/>
  </r>
  <r>
    <n v="-1"/>
    <n v="1"/>
    <s v="0001 -Florida Power &amp; Light Company"/>
    <n v="0"/>
    <n v="3"/>
    <x v="2"/>
    <n v="1998"/>
    <n v="59"/>
    <n v="2014"/>
    <s v="V1998"/>
    <n v="367"/>
    <s v="07. Distribution"/>
    <s v="Function"/>
    <n v="247331152.71000001"/>
    <n v="0"/>
    <n v="0"/>
    <n v="108758840.77"/>
    <n v="7134189.8799999999"/>
    <n v="154504709.50999999"/>
    <n v="-2882333.79"/>
    <n v="109277.11"/>
    <n v="249695912.77000001"/>
    <n v="160247474.02000001"/>
    <n v="-864057.58"/>
    <n v="0"/>
    <n v="109277.11"/>
    <n v="0"/>
    <x v="2"/>
  </r>
  <r>
    <n v="-1"/>
    <n v="1"/>
    <s v="0001 -Florida Power &amp; Light Company"/>
    <n v="0"/>
    <n v="3"/>
    <x v="2"/>
    <n v="1999"/>
    <n v="60"/>
    <n v="2014"/>
    <s v="V1999"/>
    <n v="367"/>
    <s v="07. Distribution"/>
    <s v="Function"/>
    <n v="181893326.99000001"/>
    <n v="0"/>
    <n v="0"/>
    <n v="49428360.490000002"/>
    <n v="7112935.6900000004"/>
    <n v="146997459.09"/>
    <n v="-2684194.46"/>
    <n v="125066.56"/>
    <n v="183973409.50999999"/>
    <n v="152476581.78"/>
    <n v="-321202.96000000002"/>
    <n v="0"/>
    <n v="125066.56"/>
    <n v="0"/>
    <x v="2"/>
  </r>
  <r>
    <n v="-1"/>
    <n v="1"/>
    <s v="0001 -Florida Power &amp; Light Company"/>
    <n v="0"/>
    <n v="3"/>
    <x v="2"/>
    <n v="2000"/>
    <n v="61"/>
    <n v="2014"/>
    <s v="V2000"/>
    <n v="367"/>
    <s v="07. Distribution"/>
    <s v="Function"/>
    <n v="224883051.25"/>
    <n v="0"/>
    <n v="0"/>
    <n v="45879377.579999998"/>
    <n v="6345372.3200000003"/>
    <n v="191956961.90000001"/>
    <n v="-2487610.52"/>
    <n v="105949.51"/>
    <n v="226610808.08000001"/>
    <n v="196842435.56"/>
    <n v="-161908.67000000001"/>
    <n v="0"/>
    <n v="105949.51"/>
    <n v="0"/>
    <x v="2"/>
  </r>
  <r>
    <n v="-1"/>
    <n v="1"/>
    <s v="0001 -Florida Power &amp; Light Company"/>
    <n v="0"/>
    <n v="3"/>
    <x v="2"/>
    <n v="2001"/>
    <n v="62"/>
    <n v="2014"/>
    <s v="V2001"/>
    <n v="367"/>
    <s v="07. Distribution"/>
    <s v="Function"/>
    <n v="224809381.72"/>
    <n v="0"/>
    <n v="0"/>
    <n v="84797148.140000001"/>
    <n v="9454225.2200000007"/>
    <n v="156649612.87"/>
    <n v="-3538416.07"/>
    <n v="142483.6"/>
    <n v="227813726.63999999"/>
    <n v="164020815.41999999"/>
    <n v="-778838.67"/>
    <n v="0"/>
    <n v="142483.6"/>
    <n v="0"/>
    <x v="2"/>
  </r>
  <r>
    <n v="-1"/>
    <n v="1"/>
    <s v="0001 -Florida Power &amp; Light Company"/>
    <n v="0"/>
    <n v="3"/>
    <x v="2"/>
    <n v="2001"/>
    <n v="69"/>
    <n v="2014"/>
    <s v="V2001 Bonus"/>
    <n v="367"/>
    <s v="07. Distribution"/>
    <s v="Function"/>
    <n v="24534003.399999999"/>
    <n v="0"/>
    <n v="0"/>
    <n v="24701092.039999999"/>
    <n v="1001195.85"/>
    <n v="19294918.260000002"/>
    <n v="-429015.15"/>
    <n v="22129.200000000001"/>
    <n v="24868180.690000001"/>
    <n v="20032035.739999998"/>
    <n v="-47969.72"/>
    <n v="0"/>
    <n v="22129.200000000001"/>
    <n v="0"/>
    <x v="2"/>
  </r>
  <r>
    <n v="-1"/>
    <n v="1"/>
    <s v="0001 -Florida Power &amp; Light Company"/>
    <n v="0"/>
    <n v="3"/>
    <x v="2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2"/>
  </r>
  <r>
    <n v="-1"/>
    <n v="1"/>
    <s v="0001 -Florida Power &amp; Light Company"/>
    <n v="0"/>
    <n v="3"/>
    <x v="2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2"/>
  </r>
  <r>
    <n v="-1"/>
    <n v="1"/>
    <s v="0001 -Florida Power &amp; Light Company"/>
    <n v="0"/>
    <n v="3"/>
    <x v="2"/>
    <n v="2002"/>
    <n v="80"/>
    <n v="2014"/>
    <s v="V2002 Bonus Q1"/>
    <n v="367"/>
    <s v="07. Distribution"/>
    <s v="Function"/>
    <n v="55139879.770000003"/>
    <n v="0"/>
    <n v="0"/>
    <n v="55394036.57"/>
    <n v="2398052.04"/>
    <n v="38791320.729999997"/>
    <n v="-611763.42000000004"/>
    <n v="25039.63"/>
    <n v="55648193.369999997"/>
    <n v="40837118.75"/>
    <n v="-131019.95"/>
    <n v="0"/>
    <n v="25039.63"/>
    <n v="0"/>
    <x v="2"/>
  </r>
  <r>
    <n v="-1"/>
    <n v="1"/>
    <s v="0001 -Florida Power &amp; Light Company"/>
    <n v="0"/>
    <n v="3"/>
    <x v="2"/>
    <n v="2002"/>
    <n v="81"/>
    <n v="2014"/>
    <s v="V2002 Bonus Q2"/>
    <n v="367"/>
    <s v="07. Distribution"/>
    <s v="Function"/>
    <n v="68769723.719999999"/>
    <n v="0"/>
    <n v="0"/>
    <n v="69085317.299999997"/>
    <n v="2968460.78"/>
    <n v="47699568.479999997"/>
    <n v="-763140.21"/>
    <n v="31256.1"/>
    <n v="69400910.870000005"/>
    <n v="50238026.409999996"/>
    <n v="-169928.2"/>
    <n v="0"/>
    <n v="31256.1"/>
    <n v="0"/>
    <x v="2"/>
  </r>
  <r>
    <n v="-1"/>
    <n v="1"/>
    <s v="0001 -Florida Power &amp; Light Company"/>
    <n v="0"/>
    <n v="3"/>
    <x v="2"/>
    <n v="2002"/>
    <n v="82"/>
    <n v="2014"/>
    <s v="V2002 Bonus Q3"/>
    <n v="367"/>
    <s v="07. Distribution"/>
    <s v="Function"/>
    <n v="57856513.310000002"/>
    <n v="0"/>
    <n v="0"/>
    <n v="58123973.659999996"/>
    <n v="2503880.16"/>
    <n v="39345735.850000001"/>
    <n v="-644926.6"/>
    <n v="26505.18"/>
    <n v="58391434.020000003"/>
    <n v="41491784.439999998"/>
    <n v="-150583.96"/>
    <n v="0"/>
    <n v="26505.18"/>
    <n v="0"/>
    <x v="2"/>
  </r>
  <r>
    <n v="-1"/>
    <n v="1"/>
    <s v="0001 -Florida Power &amp; Light Company"/>
    <n v="0"/>
    <n v="3"/>
    <x v="2"/>
    <n v="2002"/>
    <n v="83"/>
    <n v="2014"/>
    <s v="V2002 Bonus Q4"/>
    <n v="367"/>
    <s v="07. Distribution"/>
    <s v="Function"/>
    <n v="75861491.569999993"/>
    <n v="0"/>
    <n v="0"/>
    <n v="76214899.180000007"/>
    <n v="3344125.7"/>
    <n v="50288945.700000003"/>
    <n v="-839778.06"/>
    <n v="34758.47"/>
    <n v="76568306.790000007"/>
    <n v="53170058.5"/>
    <n v="-209043.86"/>
    <n v="0"/>
    <n v="34758.47"/>
    <n v="0"/>
    <x v="2"/>
  </r>
  <r>
    <n v="-1"/>
    <n v="1"/>
    <s v="0001 -Florida Power &amp; Light Company"/>
    <n v="0"/>
    <n v="3"/>
    <x v="2"/>
    <n v="2002"/>
    <n v="76"/>
    <n v="2014"/>
    <s v="V2002 Q1"/>
    <n v="367"/>
    <s v="07. Distribution"/>
    <s v="Function"/>
    <n v="1404059.84"/>
    <n v="0"/>
    <n v="0"/>
    <n v="1406759.54"/>
    <n v="42437.58"/>
    <n v="622471.02"/>
    <n v="-4146.1400000000003"/>
    <n v="4672.82"/>
    <n v="1409459.24"/>
    <n v="659494.01"/>
    <n v="4688.01"/>
    <n v="0"/>
    <n v="4672.82"/>
    <n v="0"/>
    <x v="2"/>
  </r>
  <r>
    <n v="-1"/>
    <n v="1"/>
    <s v="0001 -Florida Power &amp; Light Company"/>
    <n v="0"/>
    <n v="3"/>
    <x v="2"/>
    <n v="2002"/>
    <n v="77"/>
    <n v="2014"/>
    <s v="V2002 Q2"/>
    <n v="367"/>
    <s v="07. Distribution"/>
    <s v="Function"/>
    <n v="4642231.24"/>
    <n v="0"/>
    <n v="0"/>
    <n v="4643555.72"/>
    <n v="292072.58"/>
    <n v="4340149.96"/>
    <n v="-5570.18"/>
    <n v="1773.59"/>
    <n v="4644880.1900000004"/>
    <n v="4629853.6500000004"/>
    <n v="1493.54"/>
    <n v="0"/>
    <n v="1773.59"/>
    <n v="0"/>
    <x v="2"/>
  </r>
  <r>
    <n v="-1"/>
    <n v="1"/>
    <s v="0001 -Florida Power &amp; Light Company"/>
    <n v="0"/>
    <n v="3"/>
    <x v="2"/>
    <n v="2002"/>
    <n v="78"/>
    <n v="2014"/>
    <s v="V2002 Q3"/>
    <n v="367"/>
    <s v="07. Distribution"/>
    <s v="Function"/>
    <n v="3025060.95"/>
    <n v="0"/>
    <n v="0"/>
    <n v="3022462.36"/>
    <n v="31690.17"/>
    <n v="2407429.73"/>
    <n v="5940.95"/>
    <n v="524.14"/>
    <n v="3019863.78"/>
    <n v="2444298.9900000002"/>
    <n v="542.22"/>
    <n v="0"/>
    <n v="524.14"/>
    <n v="0"/>
    <x v="2"/>
  </r>
  <r>
    <n v="-1"/>
    <n v="1"/>
    <s v="0001 -Florida Power &amp; Light Company"/>
    <n v="0"/>
    <n v="3"/>
    <x v="2"/>
    <n v="2002"/>
    <n v="79"/>
    <n v="2014"/>
    <s v="V2002 Q4"/>
    <n v="367"/>
    <s v="07. Distribution"/>
    <s v="Function"/>
    <n v="1350744.93"/>
    <n v="0"/>
    <n v="0"/>
    <n v="1352552.42"/>
    <n v="165021.07"/>
    <n v="1222993.97"/>
    <n v="-10159.98"/>
    <n v="4868.66"/>
    <n v="1354359.91"/>
    <n v="1384380.53"/>
    <n v="4888.1899999999996"/>
    <n v="0"/>
    <n v="4868.66"/>
    <n v="0"/>
    <x v="2"/>
  </r>
  <r>
    <n v="-1"/>
    <n v="1"/>
    <s v="0001 -Florida Power &amp; Light Company"/>
    <n v="0"/>
    <n v="3"/>
    <x v="2"/>
    <n v="2003"/>
    <n v="64"/>
    <n v="2014"/>
    <s v="V2003"/>
    <n v="367"/>
    <s v="07. Distribution"/>
    <s v="Function"/>
    <n v="12124568.16"/>
    <n v="0"/>
    <n v="0"/>
    <n v="8151141.7000000002"/>
    <n v="583392.77"/>
    <n v="7017092.4100000001"/>
    <n v="-2027.43"/>
    <n v="20.45"/>
    <n v="12125180.060000001"/>
    <n v="7600017.7999999998"/>
    <n v="-124.08"/>
    <n v="0"/>
    <n v="20.45"/>
    <n v="0"/>
    <x v="2"/>
  </r>
  <r>
    <n v="-1"/>
    <n v="1"/>
    <s v="0001 -Florida Power &amp; Light Company"/>
    <n v="0"/>
    <n v="3"/>
    <x v="2"/>
    <n v="2003"/>
    <n v="70"/>
    <n v="2014"/>
    <s v="V2003 Bonus-30%"/>
    <n v="367"/>
    <s v="07. Distribution"/>
    <s v="Function"/>
    <n v="172207897.78999999"/>
    <n v="0"/>
    <n v="0"/>
    <n v="172825344.22"/>
    <n v="7446527.5300000003"/>
    <n v="107230626.44"/>
    <n v="-1539951.82"/>
    <n v="66854.64"/>
    <n v="173442790.63"/>
    <n v="113910399.40000001"/>
    <n v="-401283.63"/>
    <n v="0"/>
    <n v="66854.64"/>
    <n v="0"/>
    <x v="2"/>
  </r>
  <r>
    <n v="-1"/>
    <n v="1"/>
    <s v="0001 -Florida Power &amp; Light Company"/>
    <n v="0"/>
    <n v="3"/>
    <x v="2"/>
    <n v="2003"/>
    <n v="84"/>
    <n v="2014"/>
    <s v="V2003 Bonus-50%"/>
    <n v="367"/>
    <s v="07. Distribution"/>
    <s v="Function"/>
    <n v="82329966.950000003"/>
    <n v="0"/>
    <n v="0"/>
    <n v="82664528.530000001"/>
    <n v="3652082.75"/>
    <n v="52809902.700000003"/>
    <n v="-814986.6"/>
    <n v="50598.63"/>
    <n v="82999090.099999994"/>
    <n v="56024666.43"/>
    <n v="-181205.49"/>
    <n v="0"/>
    <n v="50598.63"/>
    <n v="0"/>
    <x v="2"/>
  </r>
  <r>
    <n v="-1"/>
    <n v="1"/>
    <s v="0001 -Florida Power &amp; Light Company"/>
    <n v="0"/>
    <n v="3"/>
    <x v="2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2"/>
  </r>
  <r>
    <n v="-1"/>
    <n v="1"/>
    <s v="0001 -Florida Power &amp; Light Company"/>
    <n v="0"/>
    <n v="3"/>
    <x v="2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2"/>
  </r>
  <r>
    <n v="-1"/>
    <n v="1"/>
    <s v="0001 -Florida Power &amp; Light Company"/>
    <n v="0"/>
    <n v="3"/>
    <x v="2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2"/>
  </r>
  <r>
    <n v="-1"/>
    <n v="1"/>
    <s v="0001 -Florida Power &amp; Light Company"/>
    <n v="0"/>
    <n v="3"/>
    <x v="2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2"/>
  </r>
  <r>
    <n v="-1"/>
    <n v="1"/>
    <s v="0001 -Florida Power &amp; Light Company"/>
    <n v="0"/>
    <n v="3"/>
    <x v="2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2"/>
  </r>
  <r>
    <n v="-1"/>
    <n v="1"/>
    <s v="0001 -Florida Power &amp; Light Company"/>
    <n v="0"/>
    <n v="3"/>
    <x v="2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2"/>
  </r>
  <r>
    <n v="-1"/>
    <n v="1"/>
    <s v="0001 -Florida Power &amp; Light Company"/>
    <n v="0"/>
    <n v="3"/>
    <x v="2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2"/>
  </r>
  <r>
    <n v="-1"/>
    <n v="1"/>
    <s v="0001 -Florida Power &amp; Light Company"/>
    <n v="0"/>
    <n v="3"/>
    <x v="2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2"/>
  </r>
  <r>
    <n v="-1"/>
    <n v="1"/>
    <s v="0001 -Florida Power &amp; Light Company"/>
    <n v="0"/>
    <n v="3"/>
    <x v="2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2"/>
  </r>
  <r>
    <n v="-1"/>
    <n v="1"/>
    <s v="0001 -Florida Power &amp; Light Company"/>
    <n v="0"/>
    <n v="3"/>
    <x v="2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2"/>
  </r>
  <r>
    <n v="-1"/>
    <n v="1"/>
    <s v="0001 -Florida Power &amp; Light Company"/>
    <n v="0"/>
    <n v="3"/>
    <x v="2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2"/>
  </r>
  <r>
    <n v="-1"/>
    <n v="1"/>
    <s v="0001 -Florida Power &amp; Light Company"/>
    <n v="0"/>
    <n v="3"/>
    <x v="2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2"/>
  </r>
  <r>
    <n v="-1"/>
    <n v="1"/>
    <s v="0001 -Florida Power &amp; Light Company"/>
    <n v="0"/>
    <n v="3"/>
    <x v="2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2"/>
  </r>
  <r>
    <n v="-1"/>
    <n v="1"/>
    <s v="0001 -Florida Power &amp; Light Company"/>
    <n v="0"/>
    <n v="3"/>
    <x v="2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2"/>
  </r>
  <r>
    <n v="-1"/>
    <n v="1"/>
    <s v="0001 -Florida Power &amp; Light Company"/>
    <n v="0"/>
    <n v="3"/>
    <x v="2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2"/>
  </r>
  <r>
    <n v="-1"/>
    <n v="1"/>
    <s v="0001 -Florida Power &amp; Light Company"/>
    <n v="0"/>
    <n v="3"/>
    <x v="2"/>
    <n v="2005"/>
    <n v="66"/>
    <n v="2014"/>
    <s v="V2005"/>
    <n v="367"/>
    <s v="07. Distribution"/>
    <s v="Function"/>
    <n v="787920160.86000001"/>
    <n v="0"/>
    <n v="0"/>
    <n v="547602438.88999999"/>
    <n v="22501504.629999999"/>
    <n v="546104270.58000004"/>
    <n v="-7354006.9299999997"/>
    <n v="186755.33"/>
    <n v="793925429.38999999"/>
    <n v="565498892.97000003"/>
    <n v="-2711630.95"/>
    <n v="0"/>
    <n v="186755.33"/>
    <n v="0"/>
    <x v="2"/>
  </r>
  <r>
    <n v="-1"/>
    <n v="1"/>
    <s v="0001 -Florida Power &amp; Light Company"/>
    <n v="0"/>
    <n v="3"/>
    <x v="2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2"/>
  </r>
  <r>
    <n v="-1"/>
    <n v="1"/>
    <s v="0001 -Florida Power &amp; Light Company"/>
    <n v="0"/>
    <n v="3"/>
    <x v="2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2"/>
  </r>
  <r>
    <n v="-1"/>
    <n v="1"/>
    <s v="0001 -Florida Power &amp; Light Company"/>
    <n v="0"/>
    <n v="3"/>
    <x v="2"/>
    <n v="2006"/>
    <n v="67"/>
    <n v="2014"/>
    <s v="V2006"/>
    <n v="367"/>
    <s v="07. Distribution"/>
    <s v="Function"/>
    <n v="486246487.74000001"/>
    <n v="0"/>
    <n v="0"/>
    <n v="288020744.68000001"/>
    <n v="20216007.960000001"/>
    <n v="245215315.53"/>
    <n v="-3586276.95"/>
    <n v="122317.7"/>
    <n v="488905156.83999997"/>
    <n v="264146792.09"/>
    <n v="-1251820"/>
    <n v="0"/>
    <n v="122317.7"/>
    <n v="0"/>
    <x v="2"/>
  </r>
  <r>
    <n v="-1"/>
    <n v="1"/>
    <s v="0001 -Florida Power &amp; Light Company"/>
    <n v="0"/>
    <n v="3"/>
    <x v="2"/>
    <n v="2007"/>
    <n v="74"/>
    <n v="2014"/>
    <s v="V2007"/>
    <n v="367"/>
    <s v="07. Distribution"/>
    <s v="Function"/>
    <n v="535953891.60000002"/>
    <n v="0"/>
    <n v="0"/>
    <n v="337400636.06"/>
    <n v="25214563.77"/>
    <n v="237200656.84999999"/>
    <n v="-4263423.97"/>
    <n v="112844.06"/>
    <n v="539162949.16999996"/>
    <n v="261018373.47999999"/>
    <n v="-1699366.39"/>
    <n v="0"/>
    <n v="112844.06"/>
    <n v="0"/>
    <x v="2"/>
  </r>
  <r>
    <n v="-1"/>
    <n v="1"/>
    <s v="0001 -Florida Power &amp; Light Company"/>
    <n v="0"/>
    <n v="3"/>
    <x v="2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2"/>
  </r>
  <r>
    <n v="-1"/>
    <n v="1"/>
    <s v="0001 -Florida Power &amp; Light Company"/>
    <n v="0"/>
    <n v="3"/>
    <x v="2"/>
    <n v="2008"/>
    <n v="164"/>
    <n v="2014"/>
    <s v="V2008 Q1"/>
    <n v="367"/>
    <s v="07. Distribution"/>
    <s v="Function"/>
    <n v="61404045.479999997"/>
    <n v="0"/>
    <n v="0"/>
    <n v="61610080.450000003"/>
    <n v="3180100.67"/>
    <n v="26168716.739999998"/>
    <n v="-494790.53"/>
    <n v="14943.57"/>
    <n v="61816115.399999999"/>
    <n v="29183888.850000001"/>
    <n v="-232197.8"/>
    <n v="0"/>
    <n v="14943.57"/>
    <n v="0"/>
    <x v="2"/>
  </r>
  <r>
    <n v="-1"/>
    <n v="1"/>
    <s v="0001 -Florida Power &amp; Light Company"/>
    <n v="0"/>
    <n v="3"/>
    <x v="2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2"/>
  </r>
  <r>
    <n v="-1"/>
    <n v="1"/>
    <s v="0001 -Florida Power &amp; Light Company"/>
    <n v="0"/>
    <n v="3"/>
    <x v="2"/>
    <n v="2008"/>
    <n v="165"/>
    <n v="2014"/>
    <s v="V2008 Q2"/>
    <n v="367"/>
    <s v="07. Distribution"/>
    <s v="Function"/>
    <n v="80450100.129999995"/>
    <n v="0"/>
    <n v="0"/>
    <n v="80763827.629999995"/>
    <n v="4122008"/>
    <n v="31109950.039999999"/>
    <n v="-710233.53"/>
    <n v="25095.24"/>
    <n v="81077555.120000005"/>
    <n v="34991761.119999997"/>
    <n v="-362162.83"/>
    <n v="0"/>
    <n v="25095.24"/>
    <n v="0"/>
    <x v="2"/>
  </r>
  <r>
    <n v="-1"/>
    <n v="1"/>
    <s v="0001 -Florida Power &amp; Light Company"/>
    <n v="0"/>
    <n v="3"/>
    <x v="2"/>
    <n v="2008"/>
    <n v="169"/>
    <n v="2014"/>
    <s v="V2008 Q2 - 50% Bonus"/>
    <n v="367"/>
    <s v="07. Distribution"/>
    <s v="Function"/>
    <n v="34557865.659999996"/>
    <n v="0"/>
    <n v="0"/>
    <n v="34689754.689999998"/>
    <n v="1757938.61"/>
    <n v="13894438.83"/>
    <n v="-408810.6"/>
    <n v="21045.25"/>
    <n v="34821643.700000003"/>
    <n v="15551319.82"/>
    <n v="-141675.16"/>
    <n v="0"/>
    <n v="21045.25"/>
    <n v="0"/>
    <x v="2"/>
  </r>
  <r>
    <n v="-1"/>
    <n v="1"/>
    <s v="0001 -Florida Power &amp; Light Company"/>
    <n v="0"/>
    <n v="3"/>
    <x v="2"/>
    <n v="2008"/>
    <n v="166"/>
    <n v="2014"/>
    <s v="V2008 Q3"/>
    <n v="367"/>
    <s v="07. Distribution"/>
    <s v="Function"/>
    <n v="47754421.939999998"/>
    <n v="0"/>
    <n v="0"/>
    <n v="47914820.189999998"/>
    <n v="2806618.46"/>
    <n v="19306008.109999999"/>
    <n v="-380561.54"/>
    <n v="11759.73"/>
    <n v="48075218.439999998"/>
    <n v="21992251.379999999"/>
    <n v="-188661.59"/>
    <n v="0"/>
    <n v="11759.73"/>
    <n v="0"/>
    <x v="2"/>
  </r>
  <r>
    <n v="-1"/>
    <n v="1"/>
    <s v="0001 -Florida Power &amp; Light Company"/>
    <n v="0"/>
    <n v="3"/>
    <x v="2"/>
    <n v="2008"/>
    <n v="170"/>
    <n v="2014"/>
    <s v="V2008 Q3 - 50% Bonus"/>
    <n v="367"/>
    <s v="07. Distribution"/>
    <s v="Function"/>
    <n v="24887626.52"/>
    <n v="0"/>
    <n v="0"/>
    <n v="24983846.370000001"/>
    <n v="1279389.79"/>
    <n v="9266160.7799999993"/>
    <n v="-217916.41"/>
    <n v="14106.45"/>
    <n v="25080066.219999999"/>
    <n v="10474344.08"/>
    <n v="-107126.74"/>
    <n v="0"/>
    <n v="14106.45"/>
    <n v="0"/>
    <x v="2"/>
  </r>
  <r>
    <n v="-1"/>
    <n v="1"/>
    <s v="0001 -Florida Power &amp; Light Company"/>
    <n v="0"/>
    <n v="3"/>
    <x v="2"/>
    <n v="2008"/>
    <n v="167"/>
    <n v="2014"/>
    <s v="V2008 Q4"/>
    <n v="367"/>
    <s v="07. Distribution"/>
    <s v="Function"/>
    <n v="58398257.359999999"/>
    <n v="0"/>
    <n v="0"/>
    <n v="58606260.700000003"/>
    <n v="3392738.79"/>
    <n v="22326998.760000002"/>
    <n v="-486439.78"/>
    <n v="14654.81"/>
    <n v="58814264.060000002"/>
    <n v="25569480.34"/>
    <n v="-251094.68"/>
    <n v="0"/>
    <n v="14654.81"/>
    <n v="0"/>
    <x v="2"/>
  </r>
  <r>
    <n v="-1"/>
    <n v="1"/>
    <s v="0001 -Florida Power &amp; Light Company"/>
    <n v="0"/>
    <n v="3"/>
    <x v="2"/>
    <n v="2008"/>
    <n v="171"/>
    <n v="2014"/>
    <s v="V2008 Q4 - 50% Bonus"/>
    <n v="367"/>
    <s v="07. Distribution"/>
    <s v="Function"/>
    <n v="21041430.489999998"/>
    <n v="0"/>
    <n v="0"/>
    <n v="21116214.84"/>
    <n v="1191551.82"/>
    <n v="8114230.2000000002"/>
    <n v="-249996.44"/>
    <n v="12215.61"/>
    <n v="21190999.190000001"/>
    <n v="9252060.3800000008"/>
    <n v="-83631.460000000006"/>
    <n v="0"/>
    <n v="12215.61"/>
    <n v="0"/>
    <x v="2"/>
  </r>
  <r>
    <n v="-1"/>
    <n v="1"/>
    <s v="0001 -Florida Power &amp; Light Company"/>
    <n v="0"/>
    <n v="3"/>
    <x v="2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5"/>
    <n v="2014"/>
    <s v="V2009 Q1"/>
    <n v="367"/>
    <s v="07. Distribution"/>
    <s v="Function"/>
    <n v="13568155.99"/>
    <n v="0"/>
    <n v="0"/>
    <n v="13609833.060000001"/>
    <n v="1027226.34"/>
    <n v="6483355.7800000003"/>
    <n v="-255792.6"/>
    <n v="3537.2"/>
    <n v="13651510.109999999"/>
    <n v="7478248.5099999998"/>
    <n v="-47483.32"/>
    <n v="0"/>
    <n v="3537.2"/>
    <n v="0"/>
    <x v="2"/>
  </r>
  <r>
    <n v="-1"/>
    <n v="1"/>
    <s v="0001 -Florida Power &amp; Light Company"/>
    <n v="0"/>
    <n v="3"/>
    <x v="2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2"/>
  </r>
  <r>
    <n v="-1"/>
    <n v="1"/>
    <s v="0001 -Florida Power &amp; Light Company"/>
    <n v="0"/>
    <n v="3"/>
    <x v="2"/>
    <n v="2009"/>
    <n v="186"/>
    <n v="2014"/>
    <s v="V2009 Q2"/>
    <n v="367"/>
    <s v="07. Distribution"/>
    <s v="Function"/>
    <n v="26805929.899999999"/>
    <n v="0"/>
    <n v="0"/>
    <n v="26937348.239999998"/>
    <n v="1723850.14"/>
    <n v="10285957.32"/>
    <n v="-310392.02"/>
    <n v="10002.65"/>
    <n v="27068766.600000001"/>
    <n v="11920137.26"/>
    <n v="-163163.84"/>
    <n v="0"/>
    <n v="10002.65"/>
    <n v="0"/>
    <x v="2"/>
  </r>
  <r>
    <n v="-1"/>
    <n v="1"/>
    <s v="0001 -Florida Power &amp; Light Company"/>
    <n v="0"/>
    <n v="3"/>
    <x v="2"/>
    <n v="2009"/>
    <n v="190"/>
    <n v="2014"/>
    <s v="V2009 Q2 - 50% Bonus"/>
    <n v="367"/>
    <s v="07. Distribution"/>
    <s v="Function"/>
    <n v="30168425.879999999"/>
    <n v="0"/>
    <n v="0"/>
    <n v="30428830.32"/>
    <n v="1619821.49"/>
    <n v="9654956.1099999994"/>
    <n v="-563543.21"/>
    <n v="39877.800000000003"/>
    <n v="30689234.75"/>
    <n v="11102885.08"/>
    <n v="-309038.56"/>
    <n v="0"/>
    <n v="39877.800000000003"/>
    <n v="0"/>
    <x v="2"/>
  </r>
  <r>
    <n v="-1"/>
    <n v="1"/>
    <s v="0001 -Florida Power &amp; Light Company"/>
    <n v="0"/>
    <n v="3"/>
    <x v="2"/>
    <n v="2009"/>
    <n v="187"/>
    <n v="2014"/>
    <s v="V2009 Q3"/>
    <n v="367"/>
    <s v="07. Distribution"/>
    <s v="Function"/>
    <n v="18314668.359999999"/>
    <n v="0"/>
    <n v="0"/>
    <n v="18327290.329999998"/>
    <n v="1393142.79"/>
    <n v="7953059.2699999996"/>
    <n v="-475607.97"/>
    <n v="902.2"/>
    <n v="18339912.300000001"/>
    <n v="9333114.6099999994"/>
    <n v="-11254.29"/>
    <n v="0"/>
    <n v="902.2"/>
    <n v="0"/>
    <x v="2"/>
  </r>
  <r>
    <n v="-1"/>
    <n v="1"/>
    <s v="0001 -Florida Power &amp; Light Company"/>
    <n v="0"/>
    <n v="3"/>
    <x v="2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2"/>
  </r>
  <r>
    <n v="-1"/>
    <n v="1"/>
    <s v="0001 -Florida Power &amp; Light Company"/>
    <n v="0"/>
    <n v="3"/>
    <x v="2"/>
    <n v="2009"/>
    <n v="188"/>
    <n v="2014"/>
    <s v="V2009 Q4"/>
    <n v="367"/>
    <s v="07. Distribution"/>
    <s v="Function"/>
    <n v="18344547.050000001"/>
    <n v="0"/>
    <n v="0"/>
    <n v="18367558.960000001"/>
    <n v="1425663.81"/>
    <n v="7787343.7699999996"/>
    <n v="-96717.66"/>
    <n v="1593.3"/>
    <n v="18390570.879999999"/>
    <n v="9187251.9600000009"/>
    <n v="-18674.91"/>
    <n v="0"/>
    <n v="1593.3"/>
    <n v="0"/>
    <x v="2"/>
  </r>
  <r>
    <n v="-1"/>
    <n v="1"/>
    <s v="0001 -Florida Power &amp; Light Company"/>
    <n v="0"/>
    <n v="3"/>
    <x v="2"/>
    <n v="2009"/>
    <n v="192"/>
    <n v="2014"/>
    <s v="V2009 Q4 - 50% Bonus"/>
    <n v="367"/>
    <s v="07. Distribution"/>
    <s v="Function"/>
    <n v="43739765.130000003"/>
    <n v="0"/>
    <n v="0"/>
    <n v="44105698.109999999"/>
    <n v="2615053.0299999998"/>
    <n v="15498361.119999999"/>
    <n v="-911846.92"/>
    <n v="58898.51"/>
    <n v="44471631.090000004"/>
    <n v="17857052.829999998"/>
    <n v="-416606.12"/>
    <n v="0"/>
    <n v="58898.51"/>
    <n v="0"/>
    <x v="2"/>
  </r>
  <r>
    <n v="-1"/>
    <n v="1"/>
    <s v="0001 -Florida Power &amp; Light Company"/>
    <n v="0"/>
    <n v="3"/>
    <x v="2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3"/>
    <n v="2014"/>
    <s v="V2010 Q1"/>
    <n v="367"/>
    <s v="07. Distribution"/>
    <s v="Function"/>
    <n v="6380637"/>
    <n v="0"/>
    <n v="0"/>
    <n v="6385000.25"/>
    <n v="443905.24"/>
    <n v="2231360.9900000002"/>
    <n v="-15849.51"/>
    <n v="398.63"/>
    <n v="6389363.4900000002"/>
    <n v="2671996.14"/>
    <n v="-5057.75"/>
    <n v="0"/>
    <n v="398.63"/>
    <n v="0"/>
    <x v="2"/>
  </r>
  <r>
    <n v="-1"/>
    <n v="1"/>
    <s v="0001 -Florida Power &amp; Light Company"/>
    <n v="0"/>
    <n v="3"/>
    <x v="2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2"/>
  </r>
  <r>
    <n v="-1"/>
    <n v="1"/>
    <s v="0001 -Florida Power &amp; Light Company"/>
    <n v="0"/>
    <n v="3"/>
    <x v="2"/>
    <n v="2010"/>
    <n v="194"/>
    <n v="2014"/>
    <s v="V2010 Q2"/>
    <n v="367"/>
    <s v="07. Distribution"/>
    <s v="Function"/>
    <n v="5721401.9900000002"/>
    <n v="0"/>
    <n v="0"/>
    <n v="5739063.3499999996"/>
    <n v="372947.74"/>
    <n v="1697886.65"/>
    <n v="-58645.26"/>
    <n v="1514.7"/>
    <n v="5756724.6900000004"/>
    <n v="2060930.81"/>
    <n v="-23904.43"/>
    <n v="0"/>
    <n v="1514.7"/>
    <n v="0"/>
    <x v="2"/>
  </r>
  <r>
    <n v="-1"/>
    <n v="1"/>
    <s v="0001 -Florida Power &amp; Light Company"/>
    <n v="0"/>
    <n v="3"/>
    <x v="2"/>
    <n v="2010"/>
    <n v="216"/>
    <n v="2014"/>
    <s v="V2010 Q2 - 50% Bonus"/>
    <n v="367"/>
    <s v="07. Distribution"/>
    <s v="Function"/>
    <n v="32492303.27"/>
    <n v="0"/>
    <n v="0"/>
    <n v="32696688.920000002"/>
    <n v="2241466.7799999998"/>
    <n v="12328480.310000001"/>
    <n v="-571580.02"/>
    <n v="35115.370000000003"/>
    <n v="32901074.579999998"/>
    <n v="14456672.65"/>
    <n v="-260381.51"/>
    <n v="0"/>
    <n v="35115.370000000003"/>
    <n v="0"/>
    <x v="2"/>
  </r>
  <r>
    <n v="-1"/>
    <n v="1"/>
    <s v="0001 -Florida Power &amp; Light Company"/>
    <n v="0"/>
    <n v="3"/>
    <x v="2"/>
    <n v="2010"/>
    <n v="195"/>
    <n v="2014"/>
    <s v="V2010 Q3"/>
    <n v="367"/>
    <s v="07. Distribution"/>
    <s v="Function"/>
    <n v="1379842.31"/>
    <n v="0"/>
    <n v="0"/>
    <n v="1385532.67"/>
    <n v="97760.09"/>
    <n v="412922.23"/>
    <n v="-22694.959999999999"/>
    <n v="478.2"/>
    <n v="1391223.04"/>
    <n v="507588.69"/>
    <n v="-7808.9"/>
    <n v="0"/>
    <n v="478.2"/>
    <n v="0"/>
    <x v="2"/>
  </r>
  <r>
    <n v="-1"/>
    <n v="1"/>
    <s v="0001 -Florida Power &amp; Light Company"/>
    <n v="0"/>
    <n v="3"/>
    <x v="2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7"/>
    <n v="2014"/>
    <s v="V2010 Q3 - 50% Bonus"/>
    <n v="367"/>
    <s v="07. Distribution"/>
    <s v="Function"/>
    <n v="34475066.93"/>
    <n v="0"/>
    <n v="0"/>
    <n v="34651204.700000003"/>
    <n v="2417225.65"/>
    <n v="12351839.92"/>
    <n v="-466855.82"/>
    <n v="29574.61"/>
    <n v="34827342.479999997"/>
    <n v="14675394.380000001"/>
    <n v="-229029.74"/>
    <n v="0"/>
    <n v="29574.61"/>
    <n v="0"/>
    <x v="2"/>
  </r>
  <r>
    <n v="-1"/>
    <n v="1"/>
    <s v="0001 -Florida Power &amp; Light Company"/>
    <n v="0"/>
    <n v="3"/>
    <x v="2"/>
    <n v="2010"/>
    <n v="196"/>
    <n v="2014"/>
    <s v="V2010 Q4"/>
    <n v="367"/>
    <s v="07. Distribution"/>
    <s v="Function"/>
    <n v="286655.28000000003"/>
    <n v="0"/>
    <n v="0"/>
    <n v="286754.01"/>
    <n v="19187.38"/>
    <n v="73276.55"/>
    <n v="-276.06"/>
    <n v="8.3000000000000007"/>
    <n v="286852.73"/>
    <n v="92405.26"/>
    <n v="-130.47"/>
    <n v="0"/>
    <n v="8.3000000000000007"/>
    <n v="0"/>
    <x v="2"/>
  </r>
  <r>
    <n v="-1"/>
    <n v="1"/>
    <s v="0001 -Florida Power &amp; Light Company"/>
    <n v="0"/>
    <n v="3"/>
    <x v="2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2"/>
  </r>
  <r>
    <n v="-1"/>
    <n v="1"/>
    <s v="0001 -Florida Power &amp; Light Company"/>
    <n v="0"/>
    <n v="3"/>
    <x v="2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2"/>
  </r>
  <r>
    <n v="-1"/>
    <n v="1"/>
    <s v="0001 -Florida Power &amp; Light Company"/>
    <n v="0"/>
    <n v="3"/>
    <x v="2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2"/>
  </r>
  <r>
    <n v="-1"/>
    <n v="1"/>
    <s v="0001 -Florida Power &amp; Light Company"/>
    <n v="0"/>
    <n v="3"/>
    <x v="2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2"/>
  </r>
  <r>
    <n v="-1"/>
    <n v="1"/>
    <s v="0001 -Florida Power &amp; Light Company"/>
    <n v="0"/>
    <n v="3"/>
    <x v="2"/>
    <n v="2011"/>
    <n v="234"/>
    <n v="2014"/>
    <s v="V2011 - 50% Bonus"/>
    <n v="367"/>
    <s v="07. Distribution"/>
    <s v="Function"/>
    <n v="92976762.150000006"/>
    <n v="0"/>
    <n v="0"/>
    <n v="44687557.920000002"/>
    <n v="14016988.859999999"/>
    <n v="48617780.950000003"/>
    <n v="-470531.68"/>
    <n v="35398.76"/>
    <n v="93435279.560000002"/>
    <n v="62406813.130000003"/>
    <n v="-195161.99"/>
    <n v="0"/>
    <n v="35398.76"/>
    <n v="0"/>
    <x v="2"/>
  </r>
  <r>
    <n v="-1"/>
    <n v="1"/>
    <s v="0001 -Florida Power &amp; Light Company"/>
    <n v="0"/>
    <n v="3"/>
    <x v="2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2"/>
  </r>
  <r>
    <n v="-1"/>
    <n v="1"/>
    <s v="0001 -Florida Power &amp; Light Company"/>
    <n v="0"/>
    <n v="3"/>
    <x v="2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2"/>
  </r>
  <r>
    <n v="-1"/>
    <n v="1"/>
    <s v="0001 -Florida Power &amp; Light Company"/>
    <n v="0"/>
    <n v="3"/>
    <x v="2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2"/>
  </r>
  <r>
    <n v="-1"/>
    <n v="1"/>
    <s v="0001 -Florida Power &amp; Light Company"/>
    <n v="0"/>
    <n v="3"/>
    <x v="2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2"/>
  </r>
  <r>
    <n v="-1"/>
    <n v="1"/>
    <s v="0001 -Florida Power &amp; Light Company"/>
    <n v="0"/>
    <n v="3"/>
    <x v="2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2"/>
  </r>
  <r>
    <n v="-1"/>
    <n v="1"/>
    <s v="0001 -Florida Power &amp; Light Company"/>
    <n v="0"/>
    <n v="3"/>
    <x v="2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2"/>
  </r>
  <r>
    <n v="-1"/>
    <n v="1"/>
    <s v="0001 -Florida Power &amp; Light Company"/>
    <n v="0"/>
    <n v="3"/>
    <x v="2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2"/>
  </r>
  <r>
    <n v="-1"/>
    <n v="1"/>
    <s v="0001 -Florida Power &amp; Light Company"/>
    <n v="0"/>
    <n v="3"/>
    <x v="2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2"/>
  </r>
  <r>
    <n v="-1"/>
    <n v="1"/>
    <s v="0001 -Florida Power &amp; Light Company"/>
    <n v="0"/>
    <n v="3"/>
    <x v="2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2"/>
  </r>
  <r>
    <n v="-1"/>
    <n v="1"/>
    <s v="0001 -Florida Power &amp; Light Company"/>
    <n v="0"/>
    <n v="3"/>
    <x v="2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2"/>
  </r>
  <r>
    <n v="-1"/>
    <n v="1"/>
    <s v="0001 -Florida Power &amp; Light Company"/>
    <n v="0"/>
    <n v="3"/>
    <x v="2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2"/>
  </r>
  <r>
    <n v="-1"/>
    <n v="1"/>
    <s v="0001 -Florida Power &amp; Light Company"/>
    <n v="0"/>
    <n v="3"/>
    <x v="2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2"/>
  </r>
  <r>
    <n v="-1"/>
    <n v="1"/>
    <s v="0001 -Florida Power &amp; Light Company"/>
    <n v="0"/>
    <n v="3"/>
    <x v="2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2"/>
  </r>
  <r>
    <n v="-1"/>
    <n v="1"/>
    <s v="0001 -Florida Power &amp; Light Company"/>
    <n v="0"/>
    <n v="3"/>
    <x v="2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2"/>
  </r>
  <r>
    <n v="-1"/>
    <n v="1"/>
    <s v="0001 -Florida Power &amp; Light Company"/>
    <n v="0"/>
    <n v="3"/>
    <x v="2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2"/>
  </r>
  <r>
    <n v="-1"/>
    <n v="1"/>
    <s v="0001 -Florida Power &amp; Light Company"/>
    <n v="0"/>
    <n v="3"/>
    <x v="2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2"/>
  </r>
  <r>
    <n v="-1"/>
    <n v="1"/>
    <s v="0001 -Florida Power &amp; Light Company"/>
    <n v="0"/>
    <n v="3"/>
    <x v="2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2"/>
  </r>
  <r>
    <n v="-1"/>
    <n v="1"/>
    <s v="0001 -Florida Power &amp; Light Company"/>
    <n v="0"/>
    <n v="3"/>
    <x v="2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2"/>
  </r>
  <r>
    <n v="-1"/>
    <n v="1"/>
    <s v="0001 -Florida Power &amp; Light Company"/>
    <n v="0"/>
    <n v="3"/>
    <x v="2"/>
    <n v="1981"/>
    <n v="15"/>
    <n v="2014"/>
    <s v="V1981"/>
    <n v="367"/>
    <s v="08. General Plant"/>
    <s v="Function"/>
    <n v="0"/>
    <n v="0"/>
    <n v="0"/>
    <n v="0"/>
    <n v="0"/>
    <n v="834.93"/>
    <n v="-1095.83"/>
    <n v="0"/>
    <n v="1095.83"/>
    <n v="0"/>
    <n v="-260.89999999999998"/>
    <n v="0"/>
    <n v="0"/>
    <n v="0"/>
    <x v="2"/>
  </r>
  <r>
    <n v="-1"/>
    <n v="1"/>
    <s v="0001 -Florida Power &amp; Light Company"/>
    <n v="0"/>
    <n v="3"/>
    <x v="2"/>
    <n v="1982"/>
    <n v="16"/>
    <n v="2014"/>
    <s v="V1982"/>
    <n v="367"/>
    <s v="08. General Plant"/>
    <s v="Function"/>
    <n v="5340569.2"/>
    <n v="0"/>
    <n v="0"/>
    <n v="5350348.41"/>
    <n v="160870.68"/>
    <n v="4014559.75"/>
    <n v="-162918.85"/>
    <n v="96979.02"/>
    <n v="5503488.0499999998"/>
    <n v="4056343.61"/>
    <n v="53147"/>
    <n v="0"/>
    <n v="96979.02"/>
    <n v="0"/>
    <x v="2"/>
  </r>
  <r>
    <n v="-1"/>
    <n v="1"/>
    <s v="0001 -Florida Power &amp; Light Company"/>
    <n v="0"/>
    <n v="3"/>
    <x v="2"/>
    <n v="1983"/>
    <n v="17"/>
    <n v="2014"/>
    <s v="V1983"/>
    <n v="367"/>
    <s v="08. General Plant"/>
    <s v="Function"/>
    <n v="85126.02"/>
    <n v="0"/>
    <n v="0"/>
    <n v="85612.95"/>
    <n v="2523.9899999999998"/>
    <n v="70391.740000000005"/>
    <n v="-13746.05"/>
    <n v="8651.5400000000009"/>
    <n v="98872.07"/>
    <n v="63117.1"/>
    <n v="4704.13"/>
    <n v="0"/>
    <n v="8651.5400000000009"/>
    <n v="0"/>
    <x v="2"/>
  </r>
  <r>
    <n v="-1"/>
    <n v="1"/>
    <s v="0001 -Florida Power &amp; Light Company"/>
    <n v="0"/>
    <n v="3"/>
    <x v="2"/>
    <n v="1984"/>
    <n v="18"/>
    <n v="2014"/>
    <s v="V1984"/>
    <n v="367"/>
    <s v="08. General Plant"/>
    <s v="Function"/>
    <n v="2372501.7000000002"/>
    <n v="0"/>
    <n v="0"/>
    <n v="2372501.7000000002"/>
    <n v="59578.61"/>
    <n v="1530970.96"/>
    <n v="0"/>
    <n v="10115.48"/>
    <n v="2372501.7000000002"/>
    <n v="1590549.56"/>
    <n v="10115.48"/>
    <n v="0"/>
    <n v="10115.48"/>
    <n v="0"/>
    <x v="2"/>
  </r>
  <r>
    <n v="-1"/>
    <n v="1"/>
    <s v="0001 -Florida Power &amp; Light Company"/>
    <n v="0"/>
    <n v="3"/>
    <x v="2"/>
    <n v="1985"/>
    <n v="19"/>
    <n v="2014"/>
    <s v="V1985"/>
    <n v="367"/>
    <s v="08. General Plant"/>
    <s v="Function"/>
    <n v="2056358.76"/>
    <n v="0"/>
    <n v="0"/>
    <n v="2056496.34"/>
    <n v="54500.56"/>
    <n v="1345986.84"/>
    <n v="-523.01"/>
    <n v="5479.8"/>
    <n v="2056881.77"/>
    <n v="1400141.71"/>
    <n v="5302.49"/>
    <n v="0"/>
    <n v="5479.8"/>
    <n v="0"/>
    <x v="2"/>
  </r>
  <r>
    <n v="-1"/>
    <n v="1"/>
    <s v="0001 -Florida Power &amp; Light Company"/>
    <n v="0"/>
    <n v="3"/>
    <x v="2"/>
    <n v="1986"/>
    <n v="20"/>
    <n v="2014"/>
    <s v="V1986"/>
    <n v="367"/>
    <s v="08. General Plant"/>
    <s v="Function"/>
    <n v="18699009.329999998"/>
    <n v="0"/>
    <n v="0"/>
    <n v="18702406.690000001"/>
    <n v="511059.32"/>
    <n v="12568100.17"/>
    <n v="-414789.77"/>
    <n v="89151.3"/>
    <n v="19113799.100000001"/>
    <n v="12803746.48"/>
    <n v="-50225.47"/>
    <n v="0"/>
    <n v="89151.3"/>
    <n v="0"/>
    <x v="2"/>
  </r>
  <r>
    <n v="-1"/>
    <n v="1"/>
    <s v="0001 -Florida Power &amp; Light Company"/>
    <n v="0"/>
    <n v="3"/>
    <x v="2"/>
    <n v="1987"/>
    <n v="22"/>
    <n v="2014"/>
    <s v="V1987"/>
    <n v="367"/>
    <s v="08. General Plant"/>
    <s v="Function"/>
    <n v="7527308.3700000001"/>
    <n v="0"/>
    <n v="0"/>
    <n v="7559546.46"/>
    <n v="151917.9"/>
    <n v="5406914.29"/>
    <n v="-64476.19"/>
    <n v="3796.85"/>
    <n v="7591784.5599999996"/>
    <n v="5502798.6500000004"/>
    <n v="-4645.79"/>
    <n v="0"/>
    <n v="3796.85"/>
    <n v="0"/>
    <x v="2"/>
  </r>
  <r>
    <n v="-1"/>
    <n v="1"/>
    <s v="0001 -Florida Power &amp; Light Company"/>
    <n v="0"/>
    <n v="3"/>
    <x v="2"/>
    <n v="1987"/>
    <n v="21"/>
    <n v="2014"/>
    <s v="V1987A"/>
    <n v="367"/>
    <s v="08. General Plant"/>
    <s v="Function"/>
    <n v="61261.21"/>
    <n v="0"/>
    <n v="0"/>
    <n v="61384.34"/>
    <n v="1534.61"/>
    <n v="38032.120000000003"/>
    <n v="-246.25"/>
    <n v="50.52"/>
    <n v="61507.46"/>
    <n v="39411.379999999997"/>
    <n v="-40.39"/>
    <n v="0"/>
    <n v="50.52"/>
    <n v="0"/>
    <x v="2"/>
  </r>
  <r>
    <n v="-1"/>
    <n v="1"/>
    <s v="0001 -Florida Power &amp; Light Company"/>
    <n v="0"/>
    <n v="3"/>
    <x v="2"/>
    <n v="1988"/>
    <n v="24"/>
    <n v="2014"/>
    <s v="V1988"/>
    <n v="367"/>
    <s v="08. General Plant"/>
    <s v="Function"/>
    <n v="8098328.8300000001"/>
    <n v="0"/>
    <n v="0"/>
    <n v="8130673.3300000001"/>
    <n v="139366.89000000001"/>
    <n v="5987812.3600000003"/>
    <n v="-64689"/>
    <n v="9829.67"/>
    <n v="8163017.8300000001"/>
    <n v="6077767.0899999999"/>
    <n v="-5447.19"/>
    <n v="0"/>
    <n v="9829.67"/>
    <n v="0"/>
    <x v="2"/>
  </r>
  <r>
    <n v="-1"/>
    <n v="1"/>
    <s v="0001 -Florida Power &amp; Light Company"/>
    <n v="0"/>
    <n v="3"/>
    <x v="2"/>
    <n v="1989"/>
    <n v="26"/>
    <n v="2014"/>
    <s v="V1989"/>
    <n v="367"/>
    <s v="08. General Plant"/>
    <s v="Function"/>
    <n v="30856332.289999999"/>
    <n v="0"/>
    <n v="0"/>
    <n v="30929547.73"/>
    <n v="671958.26"/>
    <n v="20514158.09"/>
    <n v="-146430.85999999999"/>
    <n v="19570.72"/>
    <n v="31002763.149999999"/>
    <n v="21072744.620000001"/>
    <n v="-13488.4"/>
    <n v="0"/>
    <n v="19570.72"/>
    <n v="0"/>
    <x v="2"/>
  </r>
  <r>
    <n v="-1"/>
    <n v="1"/>
    <s v="0001 -Florida Power &amp; Light Company"/>
    <n v="0"/>
    <n v="3"/>
    <x v="2"/>
    <n v="1990"/>
    <n v="28"/>
    <n v="2014"/>
    <s v="V1990"/>
    <n v="367"/>
    <s v="08. General Plant"/>
    <s v="Function"/>
    <n v="26392404.02"/>
    <n v="0"/>
    <n v="0"/>
    <n v="26462260.75"/>
    <n v="383815.18"/>
    <n v="20206922.59"/>
    <n v="-139713.46"/>
    <n v="19652.04"/>
    <n v="26532117.48"/>
    <n v="20495510.420000002"/>
    <n v="-24834.07"/>
    <n v="0"/>
    <n v="19652.04"/>
    <n v="0"/>
    <x v="2"/>
  </r>
  <r>
    <n v="-1"/>
    <n v="1"/>
    <s v="0001 -Florida Power &amp; Light Company"/>
    <n v="0"/>
    <n v="3"/>
    <x v="2"/>
    <n v="1991"/>
    <n v="29"/>
    <n v="2014"/>
    <s v="V1991"/>
    <n v="367"/>
    <s v="08. General Plant"/>
    <s v="Function"/>
    <n v="23141845.649999999"/>
    <n v="0"/>
    <n v="0"/>
    <n v="23840820.859999999"/>
    <n v="444020.61"/>
    <n v="16529664.83"/>
    <n v="-1397950.4"/>
    <n v="214341.25"/>
    <n v="24539796.050000001"/>
    <n v="16164863.48"/>
    <n v="-374787.18"/>
    <n v="0"/>
    <n v="214341.25"/>
    <n v="0"/>
    <x v="2"/>
  </r>
  <r>
    <n v="-1"/>
    <n v="1"/>
    <s v="0001 -Florida Power &amp; Light Company"/>
    <n v="0"/>
    <n v="3"/>
    <x v="2"/>
    <n v="1992"/>
    <n v="30"/>
    <n v="2014"/>
    <s v="V1992"/>
    <n v="367"/>
    <s v="08. General Plant"/>
    <s v="Function"/>
    <n v="31831143.640000001"/>
    <n v="0"/>
    <n v="0"/>
    <n v="31974499.149999999"/>
    <n v="782790.01"/>
    <n v="17569500.390000001"/>
    <n v="-286710.99"/>
    <n v="40078.22"/>
    <n v="32117854.629999999"/>
    <n v="18176543.93"/>
    <n v="-70886.320000000007"/>
    <n v="0"/>
    <n v="40078.22"/>
    <n v="0"/>
    <x v="2"/>
  </r>
  <r>
    <n v="-1"/>
    <n v="1"/>
    <s v="0001 -Florida Power &amp; Light Company"/>
    <n v="0"/>
    <n v="3"/>
    <x v="2"/>
    <n v="1993"/>
    <n v="31"/>
    <n v="2014"/>
    <s v="V1993"/>
    <n v="367"/>
    <s v="08. General Plant"/>
    <s v="Function"/>
    <n v="14656864.699999999"/>
    <n v="0"/>
    <n v="0"/>
    <n v="14795933.26"/>
    <n v="317353.43"/>
    <n v="8693253.7100000009"/>
    <n v="-278137.12"/>
    <n v="51250.3"/>
    <n v="14935001.82"/>
    <n v="8867105.9000000004"/>
    <n v="-83385.570000000007"/>
    <n v="0"/>
    <n v="51250.3"/>
    <n v="0"/>
    <x v="2"/>
  </r>
  <r>
    <n v="-1"/>
    <n v="1"/>
    <s v="0001 -Florida Power &amp; Light Company"/>
    <n v="0"/>
    <n v="3"/>
    <x v="2"/>
    <n v="1994"/>
    <n v="32"/>
    <n v="2014"/>
    <s v="V1994"/>
    <n v="367"/>
    <s v="08. General Plant"/>
    <s v="Function"/>
    <n v="12542903.35"/>
    <n v="0"/>
    <n v="0"/>
    <n v="12598847.699999999"/>
    <n v="314971.18"/>
    <n v="6188932.0099999998"/>
    <n v="-131101.01999999999"/>
    <n v="21294.48"/>
    <n v="12674004.369999999"/>
    <n v="6438296.4699999997"/>
    <n v="-44199.79"/>
    <n v="0"/>
    <n v="21294.48"/>
    <n v="0"/>
    <x v="2"/>
  </r>
  <r>
    <n v="-1"/>
    <n v="1"/>
    <s v="0001 -Florida Power &amp; Light Company"/>
    <n v="0"/>
    <n v="3"/>
    <x v="2"/>
    <n v="1995"/>
    <n v="33"/>
    <n v="2014"/>
    <s v="V1995"/>
    <n v="367"/>
    <s v="08. General Plant"/>
    <s v="Function"/>
    <n v="7546698.2999999998"/>
    <n v="0"/>
    <n v="0"/>
    <n v="6693473.5999999996"/>
    <n v="167336.84"/>
    <n v="4431513.87"/>
    <n v="-606870"/>
    <n v="86575.44"/>
    <n v="8153568.2999999998"/>
    <n v="4295986.3899999997"/>
    <n v="-217430.24"/>
    <n v="0"/>
    <n v="86575.44"/>
    <n v="0"/>
    <x v="2"/>
  </r>
  <r>
    <n v="-1"/>
    <n v="1"/>
    <s v="0001 -Florida Power &amp; Light Company"/>
    <n v="0"/>
    <n v="3"/>
    <x v="2"/>
    <n v="1996"/>
    <n v="34"/>
    <n v="2014"/>
    <s v="V1996"/>
    <n v="367"/>
    <s v="08. General Plant"/>
    <s v="Function"/>
    <n v="13099929.51"/>
    <n v="0"/>
    <n v="0"/>
    <n v="12520316.119999999"/>
    <n v="313007.90000000002"/>
    <n v="6195245.1500000004"/>
    <n v="-164537.09"/>
    <n v="22866.9"/>
    <n v="13264466.6"/>
    <n v="6427167.2699999996"/>
    <n v="-60584.35"/>
    <n v="0"/>
    <n v="22866.9"/>
    <n v="0"/>
    <x v="2"/>
  </r>
  <r>
    <n v="-1"/>
    <n v="1"/>
    <s v="0001 -Florida Power &amp; Light Company"/>
    <n v="0"/>
    <n v="3"/>
    <x v="2"/>
    <n v="1997"/>
    <n v="35"/>
    <n v="2014"/>
    <s v="V1997"/>
    <n v="367"/>
    <s v="08. General Plant"/>
    <s v="Function"/>
    <n v="14252058.9"/>
    <n v="0"/>
    <n v="0"/>
    <n v="3955839.26"/>
    <n v="86826.3"/>
    <n v="11914927.109999999"/>
    <n v="-228536.4"/>
    <n v="26717.65"/>
    <n v="14480595.300000001"/>
    <n v="11846343.57"/>
    <n v="-46408.91"/>
    <n v="0"/>
    <n v="26717.65"/>
    <n v="0"/>
    <x v="2"/>
  </r>
  <r>
    <n v="-1"/>
    <n v="1"/>
    <s v="0001 -Florida Power &amp; Light Company"/>
    <n v="0"/>
    <n v="3"/>
    <x v="2"/>
    <n v="1998"/>
    <n v="59"/>
    <n v="2014"/>
    <s v="V1998"/>
    <n v="367"/>
    <s v="08. General Plant"/>
    <s v="Function"/>
    <n v="8412674.1099999994"/>
    <n v="0"/>
    <n v="0"/>
    <n v="957416.88"/>
    <n v="17670.79"/>
    <n v="7795059.4000000004"/>
    <n v="-55586.94"/>
    <n v="5409.08"/>
    <n v="8468261.0500000007"/>
    <n v="7759896.4400000004"/>
    <n v="2655.91"/>
    <n v="0"/>
    <n v="5409.08"/>
    <n v="0"/>
    <x v="2"/>
  </r>
  <r>
    <n v="-1"/>
    <n v="1"/>
    <s v="0001 -Florida Power &amp; Light Company"/>
    <n v="0"/>
    <n v="3"/>
    <x v="2"/>
    <n v="1999"/>
    <n v="60"/>
    <n v="2014"/>
    <s v="V1999"/>
    <n v="367"/>
    <s v="08. General Plant"/>
    <s v="Function"/>
    <n v="21762241.149999999"/>
    <n v="0"/>
    <n v="0"/>
    <n v="21390580.609999999"/>
    <n v="240174.34"/>
    <n v="16709362.380000001"/>
    <n v="-954963.99"/>
    <n v="113505.25"/>
    <n v="22710572.620000001"/>
    <n v="16313019.35"/>
    <n v="-198308.86"/>
    <n v="0"/>
    <n v="113505.25"/>
    <n v="0"/>
    <x v="2"/>
  </r>
  <r>
    <n v="-1"/>
    <n v="1"/>
    <s v="0001 -Florida Power &amp; Light Company"/>
    <n v="0"/>
    <n v="3"/>
    <x v="2"/>
    <n v="2000"/>
    <n v="61"/>
    <n v="2014"/>
    <s v="V2000"/>
    <n v="367"/>
    <s v="08. General Plant"/>
    <s v="Function"/>
    <n v="38327036.609999999"/>
    <n v="0"/>
    <n v="0"/>
    <n v="36919958.530000001"/>
    <n v="204509.82"/>
    <n v="33135768.809999999"/>
    <n v="-48657.04"/>
    <n v="5526.08"/>
    <n v="38367701.549999997"/>
    <n v="33322977.489999998"/>
    <n v="-17837.7"/>
    <n v="0"/>
    <n v="5526.08"/>
    <n v="0"/>
    <x v="2"/>
  </r>
  <r>
    <n v="-1"/>
    <n v="1"/>
    <s v="0001 -Florida Power &amp; Light Company"/>
    <n v="0"/>
    <n v="3"/>
    <x v="2"/>
    <n v="2001"/>
    <n v="62"/>
    <n v="2014"/>
    <s v="V2001"/>
    <n v="367"/>
    <s v="08. General Plant"/>
    <s v="Function"/>
    <n v="67750722.219999999"/>
    <n v="0"/>
    <n v="0"/>
    <n v="50641701.880000003"/>
    <n v="134033.5"/>
    <n v="64372729.409999996"/>
    <n v="-245181.81"/>
    <n v="34766.589999999997"/>
    <n v="67995893.920000002"/>
    <n v="64419065.460000001"/>
    <n v="-122707.68"/>
    <n v="0"/>
    <n v="34766.589999999997"/>
    <n v="0"/>
    <x v="2"/>
  </r>
  <r>
    <n v="-1"/>
    <n v="1"/>
    <s v="0001 -Florida Power &amp; Light Company"/>
    <n v="0"/>
    <n v="3"/>
    <x v="2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2"/>
  </r>
  <r>
    <n v="-1"/>
    <n v="1"/>
    <s v="0001 -Florida Power &amp; Light Company"/>
    <n v="0"/>
    <n v="3"/>
    <x v="2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2"/>
  </r>
  <r>
    <n v="-1"/>
    <n v="1"/>
    <s v="0001 -Florida Power &amp; Light Company"/>
    <n v="0"/>
    <n v="3"/>
    <x v="2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2"/>
  </r>
  <r>
    <n v="-1"/>
    <n v="1"/>
    <s v="0001 -Florida Power &amp; Light Company"/>
    <n v="0"/>
    <n v="3"/>
    <x v="2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2"/>
  </r>
  <r>
    <n v="-1"/>
    <n v="1"/>
    <s v="0001 -Florida Power &amp; Light Company"/>
    <n v="0"/>
    <n v="3"/>
    <x v="2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2"/>
  </r>
  <r>
    <n v="-1"/>
    <n v="1"/>
    <s v="0001 -Florida Power &amp; Light Company"/>
    <n v="0"/>
    <n v="3"/>
    <x v="2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2"/>
  </r>
  <r>
    <n v="-1"/>
    <n v="1"/>
    <s v="0001 -Florida Power &amp; Light Company"/>
    <n v="0"/>
    <n v="3"/>
    <x v="2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2"/>
  </r>
  <r>
    <n v="-1"/>
    <n v="1"/>
    <s v="0001 -Florida Power &amp; Light Company"/>
    <n v="0"/>
    <n v="3"/>
    <x v="2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2"/>
  </r>
  <r>
    <n v="-1"/>
    <n v="1"/>
    <s v="0001 -Florida Power &amp; Light Company"/>
    <n v="0"/>
    <n v="3"/>
    <x v="2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2"/>
  </r>
  <r>
    <n v="-1"/>
    <n v="1"/>
    <s v="0001 -Florida Power &amp; Light Company"/>
    <n v="0"/>
    <n v="3"/>
    <x v="2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2"/>
  </r>
  <r>
    <n v="-1"/>
    <n v="1"/>
    <s v="0001 -Florida Power &amp; Light Company"/>
    <n v="0"/>
    <n v="3"/>
    <x v="2"/>
    <n v="2003"/>
    <n v="64"/>
    <n v="2014"/>
    <s v="V2003"/>
    <n v="367"/>
    <s v="08. General Plant"/>
    <s v="Function"/>
    <n v="6907750.1100000003"/>
    <n v="0"/>
    <n v="0"/>
    <n v="6860872.4400000004"/>
    <n v="127870.18"/>
    <n v="3319185.06"/>
    <n v="-73182.23"/>
    <n v="10559.74"/>
    <n v="6980932.3399999999"/>
    <n v="3425343.54"/>
    <n v="-40910.800000000003"/>
    <n v="0"/>
    <n v="10559.74"/>
    <n v="0"/>
    <x v="2"/>
  </r>
  <r>
    <n v="-1"/>
    <n v="1"/>
    <s v="0001 -Florida Power &amp; Light Company"/>
    <n v="0"/>
    <n v="3"/>
    <x v="2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2"/>
  </r>
  <r>
    <n v="-1"/>
    <n v="1"/>
    <s v="0001 -Florida Power &amp; Light Company"/>
    <n v="0"/>
    <n v="3"/>
    <x v="2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2"/>
  </r>
  <r>
    <n v="-1"/>
    <n v="1"/>
    <s v="0001 -Florida Power &amp; Light Company"/>
    <n v="0"/>
    <n v="3"/>
    <x v="2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2"/>
  </r>
  <r>
    <n v="-1"/>
    <n v="1"/>
    <s v="0001 -Florida Power &amp; Light Company"/>
    <n v="0"/>
    <n v="3"/>
    <x v="2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2"/>
  </r>
  <r>
    <n v="-1"/>
    <n v="1"/>
    <s v="0001 -Florida Power &amp; Light Company"/>
    <n v="0"/>
    <n v="3"/>
    <x v="2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2"/>
  </r>
  <r>
    <n v="-1"/>
    <n v="1"/>
    <s v="0001 -Florida Power &amp; Light Company"/>
    <n v="0"/>
    <n v="3"/>
    <x v="2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2"/>
  </r>
  <r>
    <n v="-1"/>
    <n v="1"/>
    <s v="0001 -Florida Power &amp; Light Company"/>
    <n v="0"/>
    <n v="3"/>
    <x v="2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2"/>
  </r>
  <r>
    <n v="-1"/>
    <n v="1"/>
    <s v="0001 -Florida Power &amp; Light Company"/>
    <n v="0"/>
    <n v="3"/>
    <x v="2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2"/>
  </r>
  <r>
    <n v="-1"/>
    <n v="1"/>
    <s v="0001 -Florida Power &amp; Light Company"/>
    <n v="0"/>
    <n v="3"/>
    <x v="2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2"/>
  </r>
  <r>
    <n v="-1"/>
    <n v="1"/>
    <s v="0001 -Florida Power &amp; Light Company"/>
    <n v="0"/>
    <n v="3"/>
    <x v="2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2"/>
  </r>
  <r>
    <n v="-1"/>
    <n v="1"/>
    <s v="0001 -Florida Power &amp; Light Company"/>
    <n v="0"/>
    <n v="3"/>
    <x v="2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2"/>
  </r>
  <r>
    <n v="-1"/>
    <n v="1"/>
    <s v="0001 -Florida Power &amp; Light Company"/>
    <n v="0"/>
    <n v="3"/>
    <x v="2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2"/>
  </r>
  <r>
    <n v="-1"/>
    <n v="1"/>
    <s v="0001 -Florida Power &amp; Light Company"/>
    <n v="0"/>
    <n v="3"/>
    <x v="2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2"/>
  </r>
  <r>
    <n v="-1"/>
    <n v="1"/>
    <s v="0001 -Florida Power &amp; Light Company"/>
    <n v="0"/>
    <n v="3"/>
    <x v="2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2"/>
  </r>
  <r>
    <n v="-1"/>
    <n v="1"/>
    <s v="0001 -Florida Power &amp; Light Company"/>
    <n v="0"/>
    <n v="3"/>
    <x v="2"/>
    <n v="2005"/>
    <n v="66"/>
    <n v="2014"/>
    <s v="V2005"/>
    <n v="367"/>
    <s v="08. General Plant"/>
    <s v="Function"/>
    <n v="59321133.270000003"/>
    <n v="0"/>
    <n v="0"/>
    <n v="22427393.27"/>
    <n v="102710.83"/>
    <n v="58176488.479999997"/>
    <n v="-2341372.7799999998"/>
    <n v="218302"/>
    <n v="61500613.990000002"/>
    <n v="56492923.659999996"/>
    <n v="-174903.09"/>
    <n v="0"/>
    <n v="218302"/>
    <n v="0"/>
    <x v="2"/>
  </r>
  <r>
    <n v="-1"/>
    <n v="1"/>
    <s v="0001 -Florida Power &amp; Light Company"/>
    <n v="0"/>
    <n v="3"/>
    <x v="2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2"/>
  </r>
  <r>
    <n v="-1"/>
    <n v="1"/>
    <s v="0001 -Florida Power &amp; Light Company"/>
    <n v="0"/>
    <n v="3"/>
    <x v="2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2"/>
  </r>
  <r>
    <n v="-1"/>
    <n v="1"/>
    <s v="0001 -Florida Power &amp; Light Company"/>
    <n v="0"/>
    <n v="3"/>
    <x v="2"/>
    <n v="2006"/>
    <n v="67"/>
    <n v="2014"/>
    <s v="V2006"/>
    <n v="367"/>
    <s v="08. General Plant"/>
    <s v="Function"/>
    <n v="42513568.600000001"/>
    <n v="0"/>
    <n v="0"/>
    <n v="12185661.439999999"/>
    <n v="-107476.18"/>
    <n v="46699984.039999999"/>
    <n v="-2193311.6800000002"/>
    <n v="101652.88"/>
    <n v="43398209.189999998"/>
    <n v="45739676.009999998"/>
    <n v="69844.13"/>
    <n v="0"/>
    <n v="101652.88"/>
    <n v="0"/>
    <x v="2"/>
  </r>
  <r>
    <n v="-1"/>
    <n v="1"/>
    <s v="0001 -Florida Power &amp; Light Company"/>
    <n v="0"/>
    <n v="3"/>
    <x v="2"/>
    <n v="2007"/>
    <n v="74"/>
    <n v="2014"/>
    <s v="V2007"/>
    <n v="367"/>
    <s v="08. General Plant"/>
    <s v="Function"/>
    <n v="51508842.240000002"/>
    <n v="0"/>
    <n v="0"/>
    <n v="26031571.640000001"/>
    <n v="1325625.56"/>
    <n v="44797920.18"/>
    <n v="-9765037.6600000001"/>
    <n v="57107.29"/>
    <n v="52225979.829999998"/>
    <n v="45472550.659999996"/>
    <n v="-9035.27"/>
    <n v="0"/>
    <n v="57107.29"/>
    <n v="0"/>
    <x v="2"/>
  </r>
  <r>
    <n v="-1"/>
    <n v="1"/>
    <s v="0001 -Florida Power &amp; Light Company"/>
    <n v="0"/>
    <n v="3"/>
    <x v="2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164"/>
    <n v="2014"/>
    <s v="V2008 Q1"/>
    <n v="367"/>
    <s v="08. General Plant"/>
    <s v="Function"/>
    <n v="7564214.3300000001"/>
    <n v="0"/>
    <n v="0"/>
    <n v="7662772.6799999997"/>
    <n v="239866.74"/>
    <n v="7179349.4199999999"/>
    <n v="-528747.86"/>
    <n v="20737.349999999999"/>
    <n v="7761331.0300000003"/>
    <n v="7254749.71"/>
    <n v="-11912.9"/>
    <n v="0"/>
    <n v="20737.349999999999"/>
    <n v="0"/>
    <x v="2"/>
  </r>
  <r>
    <n v="-1"/>
    <n v="1"/>
    <s v="0001 -Florida Power &amp; Light Company"/>
    <n v="0"/>
    <n v="3"/>
    <x v="2"/>
    <n v="2008"/>
    <n v="168"/>
    <n v="2014"/>
    <s v="V2008 Q1 - 50% Bonus"/>
    <n v="367"/>
    <s v="08. General Plant"/>
    <s v="Function"/>
    <n v="1589759.62"/>
    <n v="0"/>
    <n v="0"/>
    <n v="1602938.45"/>
    <n v="9593.5400000000009"/>
    <n v="1605324.95"/>
    <n v="-68952.509999999995"/>
    <n v="5202.8"/>
    <n v="1616117.29"/>
    <n v="1588560.82"/>
    <n v="5202.8"/>
    <n v="0"/>
    <n v="5202.8"/>
    <n v="0"/>
    <x v="2"/>
  </r>
  <r>
    <n v="-1"/>
    <n v="1"/>
    <s v="0001 -Florida Power &amp; Light Company"/>
    <n v="0"/>
    <n v="3"/>
    <x v="2"/>
    <n v="2008"/>
    <n v="165"/>
    <n v="2014"/>
    <s v="V2008 Q2"/>
    <n v="367"/>
    <s v="08. General Plant"/>
    <s v="Function"/>
    <n v="5620692.5800000001"/>
    <n v="0"/>
    <n v="0"/>
    <n v="5718376.4900000002"/>
    <n v="254426.07"/>
    <n v="4641904.29"/>
    <n v="-255354.86"/>
    <n v="23833.78"/>
    <n v="5816060.4100000001"/>
    <n v="4784607.21"/>
    <n v="-59810.91"/>
    <n v="0"/>
    <n v="23833.78"/>
    <n v="0"/>
    <x v="2"/>
  </r>
  <r>
    <n v="-1"/>
    <n v="1"/>
    <s v="0001 -Florida Power &amp; Light Company"/>
    <n v="0"/>
    <n v="3"/>
    <x v="2"/>
    <n v="2008"/>
    <n v="169"/>
    <n v="2014"/>
    <s v="V2008 Q2 - 50% Bonus"/>
    <n v="367"/>
    <s v="08. General Plant"/>
    <s v="Function"/>
    <n v="2341022.81"/>
    <n v="0"/>
    <n v="0"/>
    <n v="2362618.19"/>
    <n v="74337.919999999998"/>
    <n v="2282001.08"/>
    <n v="-174637.82"/>
    <n v="8915.48"/>
    <n v="2384213.56"/>
    <n v="2313148.25"/>
    <n v="8915.48"/>
    <n v="0"/>
    <n v="8915.48"/>
    <n v="0"/>
    <x v="2"/>
  </r>
  <r>
    <n v="-1"/>
    <n v="1"/>
    <s v="0001 -Florida Power &amp; Light Company"/>
    <n v="0"/>
    <n v="3"/>
    <x v="2"/>
    <n v="2008"/>
    <n v="166"/>
    <n v="2014"/>
    <s v="V2008 Q3"/>
    <n v="367"/>
    <s v="08. General Plant"/>
    <s v="Function"/>
    <n v="5109537.72"/>
    <n v="0"/>
    <n v="0"/>
    <n v="5160687.21"/>
    <n v="226821.99"/>
    <n v="3878834.98"/>
    <n v="-173729.06"/>
    <n v="13743.08"/>
    <n v="5211836.67"/>
    <n v="4069917.77"/>
    <n v="-52816.66"/>
    <n v="0"/>
    <n v="13743.08"/>
    <n v="0"/>
    <x v="2"/>
  </r>
  <r>
    <n v="-1"/>
    <n v="1"/>
    <s v="0001 -Florida Power &amp; Light Company"/>
    <n v="0"/>
    <n v="3"/>
    <x v="2"/>
    <n v="2008"/>
    <n v="170"/>
    <n v="2014"/>
    <s v="V2008 Q3 - 50% Bonus"/>
    <n v="367"/>
    <s v="08. General Plant"/>
    <s v="Function"/>
    <n v="2558919.83"/>
    <n v="0"/>
    <n v="0"/>
    <n v="2559794.23"/>
    <n v="87056.75"/>
    <n v="2419198.94"/>
    <n v="-171244.15"/>
    <n v="360.99"/>
    <n v="2560668.63"/>
    <n v="2504506.89"/>
    <n v="360.99"/>
    <n v="0"/>
    <n v="360.99"/>
    <n v="0"/>
    <x v="2"/>
  </r>
  <r>
    <n v="-1"/>
    <n v="1"/>
    <s v="0001 -Florida Power &amp; Light Company"/>
    <n v="0"/>
    <n v="3"/>
    <x v="2"/>
    <n v="2008"/>
    <n v="167"/>
    <n v="2014"/>
    <s v="V2008 Q4"/>
    <n v="367"/>
    <s v="08. General Plant"/>
    <s v="Function"/>
    <n v="5808386.9699999997"/>
    <n v="0"/>
    <n v="0"/>
    <n v="5916204.54"/>
    <n v="235821.71"/>
    <n v="4066296.5"/>
    <n v="-290686.95"/>
    <n v="30027.23"/>
    <n v="6024022.0999999996"/>
    <n v="4250502.8899999997"/>
    <n v="-133992.57"/>
    <n v="0"/>
    <n v="30027.23"/>
    <n v="0"/>
    <x v="2"/>
  </r>
  <r>
    <n v="-1"/>
    <n v="1"/>
    <s v="0001 -Florida Power &amp; Light Company"/>
    <n v="0"/>
    <n v="3"/>
    <x v="2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2"/>
  </r>
  <r>
    <n v="-1"/>
    <n v="1"/>
    <s v="0001 -Florida Power &amp; Light Company"/>
    <n v="0"/>
    <n v="3"/>
    <x v="2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5"/>
    <n v="2014"/>
    <s v="V2009 Q1"/>
    <n v="367"/>
    <s v="08. General Plant"/>
    <s v="Function"/>
    <n v="6659586.4400000004"/>
    <n v="0"/>
    <n v="0"/>
    <n v="6662114.3099999996"/>
    <n v="182916.28"/>
    <n v="6317382"/>
    <n v="-2087056.56"/>
    <n v="736.1"/>
    <n v="6664642.1799999997"/>
    <n v="6499590.5300000003"/>
    <n v="-3611.88"/>
    <n v="0"/>
    <n v="736.1"/>
    <n v="0"/>
    <x v="2"/>
  </r>
  <r>
    <n v="-1"/>
    <n v="1"/>
    <s v="0001 -Florida Power &amp; Light Company"/>
    <n v="0"/>
    <n v="3"/>
    <x v="2"/>
    <n v="2009"/>
    <n v="189"/>
    <n v="2014"/>
    <s v="V2009 Q1 - 50% Bonus"/>
    <n v="367"/>
    <s v="08. General Plant"/>
    <s v="Function"/>
    <n v="4002342.44"/>
    <n v="0"/>
    <n v="0"/>
    <n v="4002342.44"/>
    <n v="188892.11"/>
    <n v="3661038.41"/>
    <n v="-343815.51"/>
    <n v="0"/>
    <n v="4002342.44"/>
    <n v="3849930.52"/>
    <n v="0"/>
    <n v="0"/>
    <n v="0"/>
    <n v="0"/>
    <x v="2"/>
  </r>
  <r>
    <n v="-1"/>
    <n v="1"/>
    <s v="0001 -Florida Power &amp; Light Company"/>
    <n v="0"/>
    <n v="3"/>
    <x v="2"/>
    <n v="2009"/>
    <n v="186"/>
    <n v="2014"/>
    <s v="V2009 Q2"/>
    <n v="367"/>
    <s v="08. General Plant"/>
    <s v="Function"/>
    <n v="5476762.5199999996"/>
    <n v="0"/>
    <n v="0"/>
    <n v="5477828.9900000002"/>
    <n v="386188.49"/>
    <n v="4908474.97"/>
    <n v="-1627993.23"/>
    <n v="301.47000000000003"/>
    <n v="5478895.46"/>
    <n v="5294242.3899999997"/>
    <n v="-1410.4"/>
    <n v="0"/>
    <n v="301.47000000000003"/>
    <n v="0"/>
    <x v="2"/>
  </r>
  <r>
    <n v="-1"/>
    <n v="1"/>
    <s v="0001 -Florida Power &amp; Light Company"/>
    <n v="0"/>
    <n v="3"/>
    <x v="2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2"/>
  </r>
  <r>
    <n v="-1"/>
    <n v="1"/>
    <s v="0001 -Florida Power &amp; Light Company"/>
    <n v="0"/>
    <n v="3"/>
    <x v="2"/>
    <n v="2009"/>
    <n v="187"/>
    <n v="2014"/>
    <s v="V2009 Q3"/>
    <n v="367"/>
    <s v="08. General Plant"/>
    <s v="Function"/>
    <n v="1866393.4"/>
    <n v="0"/>
    <n v="0"/>
    <n v="1885358.09"/>
    <n v="119089.37"/>
    <n v="917471.33"/>
    <n v="-384708.65"/>
    <n v="5030.4399999999996"/>
    <n v="1904322.78"/>
    <n v="1024073.91"/>
    <n v="-20412.16"/>
    <n v="0"/>
    <n v="5030.4399999999996"/>
    <n v="0"/>
    <x v="2"/>
  </r>
  <r>
    <n v="-1"/>
    <n v="1"/>
    <s v="0001 -Florida Power &amp; Light Company"/>
    <n v="0"/>
    <n v="3"/>
    <x v="2"/>
    <n v="2009"/>
    <n v="191"/>
    <n v="2014"/>
    <s v="V2009 Q3 - 50% Bonus"/>
    <n v="367"/>
    <s v="08. General Plant"/>
    <s v="Function"/>
    <n v="3852110.1"/>
    <n v="0"/>
    <n v="0"/>
    <n v="3855517.13"/>
    <n v="305037.19"/>
    <n v="2992495.52"/>
    <n v="-505462.39"/>
    <n v="989.05"/>
    <n v="3858924.16"/>
    <n v="3296666.3"/>
    <n v="-4958.6000000000004"/>
    <n v="0"/>
    <n v="989.05"/>
    <n v="0"/>
    <x v="2"/>
  </r>
  <r>
    <n v="-1"/>
    <n v="1"/>
    <s v="0001 -Florida Power &amp; Light Company"/>
    <n v="0"/>
    <n v="3"/>
    <x v="2"/>
    <n v="2009"/>
    <n v="188"/>
    <n v="2014"/>
    <s v="V2009 Q4"/>
    <n v="367"/>
    <s v="08. General Plant"/>
    <s v="Function"/>
    <n v="1798744.01"/>
    <n v="0"/>
    <n v="0"/>
    <n v="1807730.1"/>
    <n v="202000.2"/>
    <n v="1195374.68"/>
    <n v="-496883.32"/>
    <n v="2202.7199999999998"/>
    <n v="1816716.19"/>
    <n v="1388788.48"/>
    <n v="-7183.07"/>
    <n v="0"/>
    <n v="2202.7199999999998"/>
    <n v="0"/>
    <x v="2"/>
  </r>
  <r>
    <n v="-1"/>
    <n v="1"/>
    <s v="0001 -Florida Power &amp; Light Company"/>
    <n v="0"/>
    <n v="3"/>
    <x v="2"/>
    <n v="2009"/>
    <n v="192"/>
    <n v="2014"/>
    <s v="V2009 Q4 - 50% Bonus"/>
    <n v="367"/>
    <s v="08. General Plant"/>
    <s v="Function"/>
    <n v="6151326.29"/>
    <n v="0"/>
    <n v="0"/>
    <n v="6153748.25"/>
    <n v="562548.18999999994"/>
    <n v="5157742.5599999996"/>
    <n v="-2052674.73"/>
    <n v="705.58"/>
    <n v="6156170.21"/>
    <n v="5719716.3099999996"/>
    <n v="-3563.9"/>
    <n v="0"/>
    <n v="705.58"/>
    <n v="0"/>
    <x v="2"/>
  </r>
  <r>
    <n v="-1"/>
    <n v="1"/>
    <s v="0001 -Florida Power &amp; Light Company"/>
    <n v="0"/>
    <n v="3"/>
    <x v="2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3"/>
    <n v="2014"/>
    <s v="V2010 Q1"/>
    <n v="367"/>
    <s v="08. General Plant"/>
    <s v="Function"/>
    <n v="1308598.51"/>
    <n v="0"/>
    <n v="0"/>
    <n v="1314739.06"/>
    <n v="42358.18"/>
    <n v="176875.33"/>
    <n v="-12494.83"/>
    <n v="1774.15"/>
    <n v="1320879.6000000001"/>
    <n v="217857.79"/>
    <n v="-9131.2199999999993"/>
    <n v="0"/>
    <n v="1774.15"/>
    <n v="0"/>
    <x v="2"/>
  </r>
  <r>
    <n v="-1"/>
    <n v="1"/>
    <s v="0001 -Florida Power &amp; Light Company"/>
    <n v="0"/>
    <n v="3"/>
    <x v="2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2"/>
  </r>
  <r>
    <n v="-1"/>
    <n v="1"/>
    <s v="0001 -Florida Power &amp; Light Company"/>
    <n v="0"/>
    <n v="3"/>
    <x v="2"/>
    <n v="2010"/>
    <n v="194"/>
    <n v="2014"/>
    <s v="V2010 Q2"/>
    <n v="367"/>
    <s v="08. General Plant"/>
    <s v="Function"/>
    <n v="446232.11"/>
    <n v="0"/>
    <n v="0"/>
    <n v="451405.76"/>
    <n v="24960.81"/>
    <n v="109236.72"/>
    <n v="-10440"/>
    <n v="1161.3399999999999"/>
    <n v="456579.4"/>
    <n v="128134.96"/>
    <n v="-3123.39"/>
    <n v="0"/>
    <n v="1161.3399999999999"/>
    <n v="0"/>
    <x v="2"/>
  </r>
  <r>
    <n v="-1"/>
    <n v="1"/>
    <s v="0001 -Florida Power &amp; Light Company"/>
    <n v="0"/>
    <n v="3"/>
    <x v="2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2"/>
  </r>
  <r>
    <n v="-1"/>
    <n v="1"/>
    <s v="0001 -Florida Power &amp; Light Company"/>
    <n v="0"/>
    <n v="3"/>
    <x v="2"/>
    <n v="2010"/>
    <n v="195"/>
    <n v="2014"/>
    <s v="V2010 Q3"/>
    <n v="367"/>
    <s v="08. General Plant"/>
    <s v="Function"/>
    <n v="2505901.19"/>
    <n v="0"/>
    <n v="0"/>
    <n v="2512759.1800000002"/>
    <n v="202605.98"/>
    <n v="863549.18"/>
    <n v="-19086.13"/>
    <n v="1991.03"/>
    <n v="2519617.17"/>
    <n v="1064797.4099999999"/>
    <n v="-10367.19"/>
    <n v="0"/>
    <n v="1991.03"/>
    <n v="0"/>
    <x v="2"/>
  </r>
  <r>
    <n v="-1"/>
    <n v="1"/>
    <s v="0001 -Florida Power &amp; Light Company"/>
    <n v="0"/>
    <n v="3"/>
    <x v="2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2"/>
  </r>
  <r>
    <n v="-1"/>
    <n v="1"/>
    <s v="0001 -Florida Power &amp; Light Company"/>
    <n v="0"/>
    <n v="3"/>
    <x v="2"/>
    <n v="2010"/>
    <n v="196"/>
    <n v="2014"/>
    <s v="V2010 Q4"/>
    <n v="367"/>
    <s v="08. General Plant"/>
    <s v="Function"/>
    <n v="10807859.98"/>
    <n v="0"/>
    <n v="0"/>
    <n v="10845996.4"/>
    <n v="691775.48"/>
    <n v="2693272.92"/>
    <n v="-248158.88"/>
    <n v="11128.66"/>
    <n v="10884132.83"/>
    <n v="3378103.93"/>
    <n v="-58199.74"/>
    <n v="0"/>
    <n v="11128.66"/>
    <n v="0"/>
    <x v="2"/>
  </r>
  <r>
    <n v="-1"/>
    <n v="1"/>
    <s v="0001 -Florida Power &amp; Light Company"/>
    <n v="0"/>
    <n v="3"/>
    <x v="2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2"/>
  </r>
  <r>
    <n v="-1"/>
    <n v="1"/>
    <s v="0001 -Florida Power &amp; Light Company"/>
    <n v="0"/>
    <n v="3"/>
    <x v="2"/>
    <n v="2011"/>
    <n v="125"/>
    <n v="2014"/>
    <s v="V2011"/>
    <n v="367"/>
    <s v="08. General Plant"/>
    <s v="Function"/>
    <n v="3855996.99"/>
    <n v="0"/>
    <n v="0"/>
    <n v="3892631.09"/>
    <n v="104321.23"/>
    <n v="261263.97"/>
    <n v="-73268.2"/>
    <n v="10610.49"/>
    <n v="3929265.19"/>
    <n v="360094.22"/>
    <n v="-57166.73"/>
    <n v="0"/>
    <n v="10610.49"/>
    <n v="0"/>
    <x v="2"/>
  </r>
  <r>
    <n v="-1"/>
    <n v="1"/>
    <s v="0001 -Florida Power &amp; Light Company"/>
    <n v="0"/>
    <n v="3"/>
    <x v="2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2"/>
  </r>
  <r>
    <n v="-1"/>
    <n v="1"/>
    <s v="0001 -Florida Power &amp; Light Company"/>
    <n v="0"/>
    <n v="3"/>
    <x v="2"/>
    <n v="2011"/>
    <n v="234"/>
    <n v="2014"/>
    <s v="V2011 - 50% Bonus"/>
    <n v="367"/>
    <s v="08. General Plant"/>
    <s v="Function"/>
    <n v="26180.95"/>
    <n v="0"/>
    <n v="0"/>
    <n v="26180.95"/>
    <n v="3206.9"/>
    <n v="11750.01"/>
    <n v="0"/>
    <n v="0"/>
    <n v="26180.95"/>
    <n v="14956.91"/>
    <n v="0"/>
    <n v="0"/>
    <n v="0"/>
    <n v="0"/>
    <x v="2"/>
  </r>
  <r>
    <n v="-1"/>
    <n v="1"/>
    <s v="0001 -Florida Power &amp; Light Company"/>
    <n v="0"/>
    <n v="3"/>
    <x v="2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2"/>
  </r>
  <r>
    <n v="-1"/>
    <n v="1"/>
    <s v="0001 -Florida Power &amp; Light Company"/>
    <n v="0"/>
    <n v="3"/>
    <x v="2"/>
    <n v="2012"/>
    <n v="248"/>
    <n v="2014"/>
    <s v="V2012 Q1 - 50% Bonus"/>
    <n v="367"/>
    <s v="08. General Plant"/>
    <s v="Function"/>
    <n v="7427158.7400000002"/>
    <n v="0"/>
    <n v="0"/>
    <n v="7520553.5599999996"/>
    <n v="1154498.25"/>
    <n v="3855656.66"/>
    <n v="-186789.62"/>
    <n v="35428.74"/>
    <n v="7613948.3600000003"/>
    <n v="4881643.6500000004"/>
    <n v="-22849.62"/>
    <n v="0"/>
    <n v="35428.74"/>
    <n v="0"/>
    <x v="2"/>
  </r>
  <r>
    <n v="-1"/>
    <n v="1"/>
    <s v="0001 -Florida Power &amp; Light Company"/>
    <n v="0"/>
    <n v="3"/>
    <x v="2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2"/>
  </r>
  <r>
    <n v="-1"/>
    <n v="1"/>
    <s v="0001 -Florida Power &amp; Light Company"/>
    <n v="0"/>
    <n v="3"/>
    <x v="2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2"/>
  </r>
  <r>
    <n v="-1"/>
    <n v="1"/>
    <s v="0001 -Florida Power &amp; Light Company"/>
    <n v="0"/>
    <n v="3"/>
    <x v="2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2"/>
  </r>
  <r>
    <n v="-1"/>
    <n v="1"/>
    <s v="0001 -Florida Power &amp; Light Company"/>
    <n v="0"/>
    <n v="3"/>
    <x v="2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2"/>
  </r>
  <r>
    <n v="-1"/>
    <n v="1"/>
    <s v="0001 -Florida Power &amp; Light Company"/>
    <n v="0"/>
    <n v="3"/>
    <x v="2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2"/>
  </r>
  <r>
    <n v="-1"/>
    <n v="1"/>
    <s v="0001 -Florida Power &amp; Light Company"/>
    <n v="0"/>
    <n v="3"/>
    <x v="2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1"/>
    <n v="2014"/>
    <s v="V2012 Q4 - 50% Bonus"/>
    <n v="367"/>
    <s v="08. General Plant"/>
    <s v="Function"/>
    <n v="47875044.409999996"/>
    <n v="0"/>
    <n v="0"/>
    <n v="50302474.329999998"/>
    <n v="11234209.279999999"/>
    <n v="21777633.050000001"/>
    <n v="-5053455.29"/>
    <n v="920905.18"/>
    <n v="52729904.229999997"/>
    <n v="30370798.57"/>
    <n v="-1292910.8899999999"/>
    <n v="0"/>
    <n v="920905.18"/>
    <n v="0"/>
    <x v="2"/>
  </r>
  <r>
    <n v="-1"/>
    <n v="1"/>
    <s v="0001 -Florida Power &amp; Light Company"/>
    <n v="0"/>
    <n v="3"/>
    <x v="2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2"/>
  </r>
  <r>
    <n v="-1"/>
    <n v="1"/>
    <s v="0001 -Florida Power &amp; Light Company"/>
    <n v="0"/>
    <n v="3"/>
    <x v="2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2"/>
  </r>
  <r>
    <n v="-1"/>
    <n v="1"/>
    <s v="0001 -Florida Power &amp; Light Company"/>
    <n v="0"/>
    <n v="3"/>
    <x v="2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2"/>
  </r>
  <r>
    <n v="-1"/>
    <n v="1"/>
    <s v="0001 -Florida Power &amp; Light Company"/>
    <n v="0"/>
    <n v="3"/>
    <x v="2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2"/>
  </r>
  <r>
    <n v="-1"/>
    <n v="1"/>
    <s v="0001 -Florida Power &amp; Light Company"/>
    <n v="0"/>
    <n v="3"/>
    <x v="2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2"/>
  </r>
  <r>
    <n v="-1"/>
    <n v="1"/>
    <s v="0001 -Florida Power &amp; Light Company"/>
    <n v="0"/>
    <n v="3"/>
    <x v="2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2"/>
  </r>
  <r>
    <n v="-1"/>
    <n v="1"/>
    <s v="0001 -Florida Power &amp; Light Company"/>
    <n v="0"/>
    <n v="3"/>
    <x v="2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2"/>
  </r>
  <r>
    <n v="-1"/>
    <n v="1"/>
    <s v="0001 -Florida Power &amp; Light Company"/>
    <n v="0"/>
    <n v="3"/>
    <x v="2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2"/>
  </r>
  <r>
    <n v="-1"/>
    <n v="1"/>
    <s v="0001 -Florida Power &amp; Light Company"/>
    <n v="0"/>
    <n v="3"/>
    <x v="2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2"/>
  </r>
  <r>
    <n v="-1"/>
    <n v="1"/>
    <s v="0001 -Florida Power &amp; Light Company"/>
    <n v="0"/>
    <n v="3"/>
    <x v="2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2"/>
  </r>
  <r>
    <n v="-1"/>
    <n v="1"/>
    <s v="0001 -Florida Power &amp; Light Company"/>
    <n v="0"/>
    <n v="3"/>
    <x v="2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2"/>
  </r>
  <r>
    <n v="-1"/>
    <n v="1"/>
    <s v="0001 -Florida Power &amp; Light Company"/>
    <n v="0"/>
    <n v="3"/>
    <x v="2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2"/>
  </r>
  <r>
    <n v="-1"/>
    <n v="1"/>
    <s v="0001 -Florida Power &amp; Light Company"/>
    <n v="0"/>
    <n v="3"/>
    <x v="2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2"/>
  </r>
  <r>
    <n v="-1"/>
    <n v="1"/>
    <s v="0001 -Florida Power &amp; Light Company"/>
    <n v="0"/>
    <n v="3"/>
    <x v="2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2"/>
  </r>
  <r>
    <n v="-1"/>
    <n v="1"/>
    <s v="0001 -Florida Power &amp; Light Company"/>
    <n v="0"/>
    <n v="3"/>
    <x v="2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2"/>
  </r>
  <r>
    <n v="-1"/>
    <n v="1"/>
    <s v="0001 -Florida Power &amp; Light Company"/>
    <n v="0"/>
    <n v="3"/>
    <x v="2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2"/>
  </r>
  <r>
    <n v="-1"/>
    <n v="1"/>
    <s v="0001 -Florida Power &amp; Light Company"/>
    <n v="0"/>
    <n v="3"/>
    <x v="2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2"/>
  </r>
  <r>
    <n v="-1"/>
    <n v="1"/>
    <s v="0001 -Florida Power &amp; Light Company"/>
    <n v="0"/>
    <n v="3"/>
    <x v="2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2"/>
  </r>
  <r>
    <n v="-1"/>
    <n v="1"/>
    <s v="0001 -Florida Power &amp; Light Company"/>
    <n v="0"/>
    <n v="3"/>
    <x v="2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2"/>
  </r>
  <r>
    <n v="-1"/>
    <n v="1"/>
    <s v="0001 -Florida Power &amp; Light Company"/>
    <n v="0"/>
    <n v="3"/>
    <x v="2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2"/>
  </r>
  <r>
    <n v="-1"/>
    <n v="1"/>
    <s v="0001 -Florida Power &amp; Light Company"/>
    <n v="0"/>
    <n v="3"/>
    <x v="2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2"/>
  </r>
  <r>
    <n v="-1"/>
    <n v="1"/>
    <s v="0001 -Florida Power &amp; Light Company"/>
    <n v="0"/>
    <n v="3"/>
    <x v="2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2"/>
  </r>
  <r>
    <n v="-1"/>
    <n v="1"/>
    <s v="0001 -Florida Power &amp; Light Company"/>
    <n v="0"/>
    <n v="3"/>
    <x v="2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2"/>
  </r>
  <r>
    <n v="-1"/>
    <n v="1"/>
    <s v="0001 -Florida Power &amp; Light Company"/>
    <n v="0"/>
    <n v="3"/>
    <x v="2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2"/>
  </r>
  <r>
    <n v="-1"/>
    <n v="1"/>
    <s v="0001 -Florida Power &amp; Light Company"/>
    <n v="0"/>
    <n v="3"/>
    <x v="2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2"/>
  </r>
  <r>
    <n v="-1"/>
    <n v="1"/>
    <s v="0001 -Florida Power &amp; Light Company"/>
    <n v="0"/>
    <n v="3"/>
    <x v="2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2"/>
  </r>
  <r>
    <n v="-1"/>
    <n v="1"/>
    <s v="0001 -Florida Power &amp; Light Company"/>
    <n v="0"/>
    <n v="3"/>
    <x v="2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2"/>
  </r>
  <r>
    <n v="-1"/>
    <n v="1"/>
    <s v="0001 -Florida Power &amp; Light Company"/>
    <n v="0"/>
    <n v="3"/>
    <x v="2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2"/>
  </r>
  <r>
    <n v="-1"/>
    <n v="1"/>
    <s v="0001 -Florida Power &amp; Light Company"/>
    <n v="0"/>
    <n v="3"/>
    <x v="2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2"/>
  </r>
  <r>
    <n v="-1"/>
    <n v="1"/>
    <s v="0001 -Florida Power &amp; Light Company"/>
    <n v="0"/>
    <n v="3"/>
    <x v="2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2"/>
  </r>
  <r>
    <n v="-1"/>
    <n v="1"/>
    <s v="0001 -Florida Power &amp; Light Company"/>
    <n v="0"/>
    <n v="3"/>
    <x v="2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2"/>
  </r>
  <r>
    <n v="-1"/>
    <n v="1"/>
    <s v="0001 -Florida Power &amp; Light Company"/>
    <n v="0"/>
    <n v="3"/>
    <x v="2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2"/>
  </r>
  <r>
    <n v="-1"/>
    <n v="1"/>
    <s v="0001 -Florida Power &amp; Light Company"/>
    <n v="0"/>
    <n v="3"/>
    <x v="2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2"/>
  </r>
  <r>
    <n v="-1"/>
    <n v="1"/>
    <s v="0001 -Florida Power &amp; Light Company"/>
    <n v="0"/>
    <n v="3"/>
    <x v="2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2"/>
  </r>
  <r>
    <n v="-1"/>
    <n v="1"/>
    <s v="0001 -Florida Power &amp; Light Company"/>
    <n v="0"/>
    <n v="3"/>
    <x v="2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2"/>
  </r>
  <r>
    <n v="-1"/>
    <n v="1"/>
    <s v="0001 -Florida Power &amp; Light Company"/>
    <n v="0"/>
    <n v="3"/>
    <x v="2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2"/>
  </r>
  <r>
    <n v="-1"/>
    <n v="1"/>
    <s v="0001 -Florida Power &amp; Light Company"/>
    <n v="0"/>
    <n v="3"/>
    <x v="2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2"/>
  </r>
  <r>
    <n v="-1"/>
    <n v="1"/>
    <s v="0001 -Florida Power &amp; Light Company"/>
    <n v="0"/>
    <n v="3"/>
    <x v="2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2"/>
  </r>
  <r>
    <n v="-1"/>
    <n v="1"/>
    <s v="0001 -Florida Power &amp; Light Company"/>
    <n v="0"/>
    <n v="3"/>
    <x v="2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2"/>
  </r>
  <r>
    <n v="-1"/>
    <n v="1"/>
    <s v="0001 -Florida Power &amp; Light Company"/>
    <n v="0"/>
    <n v="3"/>
    <x v="2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2"/>
  </r>
  <r>
    <n v="-1"/>
    <n v="1"/>
    <s v="0001 -Florida Power &amp; Light Company"/>
    <n v="0"/>
    <n v="3"/>
    <x v="2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2"/>
  </r>
  <r>
    <n v="-1"/>
    <n v="1"/>
    <s v="0001 -Florida Power &amp; Light Company"/>
    <n v="0"/>
    <n v="3"/>
    <x v="2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2"/>
  </r>
  <r>
    <n v="-1"/>
    <n v="1"/>
    <s v="0001 -Florida Power &amp; Light Company"/>
    <n v="0"/>
    <n v="3"/>
    <x v="2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2"/>
  </r>
  <r>
    <n v="-1"/>
    <n v="1"/>
    <s v="0001 -Florida Power &amp; Light Company"/>
    <n v="0"/>
    <n v="3"/>
    <x v="2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2"/>
  </r>
  <r>
    <n v="-1"/>
    <n v="1"/>
    <s v="0001 -Florida Power &amp; Light Company"/>
    <n v="0"/>
    <n v="3"/>
    <x v="2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2"/>
  </r>
  <r>
    <n v="-1"/>
    <n v="1"/>
    <s v="0001 -Florida Power &amp; Light Company"/>
    <n v="0"/>
    <n v="3"/>
    <x v="2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2"/>
  </r>
  <r>
    <n v="-1"/>
    <n v="1"/>
    <s v="0001 -Florida Power &amp; Light Company"/>
    <n v="0"/>
    <n v="3"/>
    <x v="2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2"/>
  </r>
  <r>
    <n v="-1"/>
    <n v="1"/>
    <s v="0001 -Florida Power &amp; Light Company"/>
    <n v="0"/>
    <n v="3"/>
    <x v="2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2"/>
  </r>
  <r>
    <n v="-1"/>
    <n v="1"/>
    <s v="0001 -Florida Power &amp; Light Company"/>
    <n v="0"/>
    <n v="3"/>
    <x v="2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2"/>
  </r>
  <r>
    <n v="-1"/>
    <n v="1"/>
    <s v="0001 -Florida Power &amp; Light Company"/>
    <n v="0"/>
    <n v="3"/>
    <x v="2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2"/>
  </r>
  <r>
    <n v="-1"/>
    <n v="1"/>
    <s v="0001 -Florida Power &amp; Light Company"/>
    <n v="0"/>
    <n v="3"/>
    <x v="2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2"/>
  </r>
  <r>
    <n v="-1"/>
    <n v="1"/>
    <s v="0001 -Florida Power &amp; Light Company"/>
    <n v="0"/>
    <n v="3"/>
    <x v="2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2"/>
  </r>
  <r>
    <n v="-1"/>
    <n v="1"/>
    <s v="0001 -Florida Power &amp; Light Company"/>
    <n v="0"/>
    <n v="3"/>
    <x v="2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2"/>
  </r>
  <r>
    <n v="-1"/>
    <n v="1"/>
    <s v="0001 -Florida Power &amp; Light Company"/>
    <n v="0"/>
    <n v="3"/>
    <x v="2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2"/>
  </r>
  <r>
    <n v="-1"/>
    <n v="1"/>
    <s v="0001 -Florida Power &amp; Light Company"/>
    <n v="0"/>
    <n v="3"/>
    <x v="2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2"/>
  </r>
  <r>
    <n v="-1"/>
    <n v="1"/>
    <s v="0001 -Florida Power &amp; Light Company"/>
    <n v="0"/>
    <n v="3"/>
    <x v="2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2"/>
  </r>
  <r>
    <n v="-1"/>
    <n v="1"/>
    <s v="0001 -Florida Power &amp; Light Company"/>
    <n v="0"/>
    <n v="3"/>
    <x v="2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2"/>
  </r>
  <r>
    <n v="-1"/>
    <n v="1"/>
    <s v="0001 -Florida Power &amp; Light Company"/>
    <n v="0"/>
    <n v="3"/>
    <x v="2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2"/>
  </r>
  <r>
    <n v="-1"/>
    <n v="1"/>
    <s v="0001 -Florida Power &amp; Light Company"/>
    <n v="0"/>
    <n v="3"/>
    <x v="2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2"/>
  </r>
  <r>
    <n v="-1"/>
    <n v="1"/>
    <s v="0001 -Florida Power &amp; Light Company"/>
    <n v="0"/>
    <n v="3"/>
    <x v="2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2"/>
  </r>
  <r>
    <n v="-1"/>
    <n v="1"/>
    <s v="0001 -Florida Power &amp; Light Company"/>
    <n v="0"/>
    <n v="3"/>
    <x v="2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2"/>
  </r>
  <r>
    <n v="-1"/>
    <n v="1"/>
    <s v="0001 -Florida Power &amp; Light Company"/>
    <n v="0"/>
    <n v="3"/>
    <x v="2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2"/>
  </r>
  <r>
    <n v="-1"/>
    <n v="1"/>
    <s v="0001 -Florida Power &amp; Light Company"/>
    <n v="0"/>
    <n v="3"/>
    <x v="2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2"/>
  </r>
  <r>
    <n v="-1"/>
    <n v="1"/>
    <s v="0001 -Florida Power &amp; Light Company"/>
    <n v="0"/>
    <n v="3"/>
    <x v="2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2"/>
  </r>
  <r>
    <n v="-1"/>
    <n v="1"/>
    <s v="0001 -Florida Power &amp; Light Company"/>
    <n v="0"/>
    <n v="3"/>
    <x v="2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91"/>
    <n v="29"/>
    <n v="2014"/>
    <s v="V1991"/>
    <n v="367"/>
    <s v="10. Scherer Acq"/>
    <s v="Function"/>
    <n v="23083342"/>
    <n v="0"/>
    <n v="0"/>
    <n v="23083342"/>
    <n v="824405.4"/>
    <n v="18549120.199999999"/>
    <n v="0"/>
    <n v="0"/>
    <n v="23083342"/>
    <n v="19373525.600000001"/>
    <n v="0"/>
    <n v="0"/>
    <n v="0"/>
    <n v="0"/>
    <x v="2"/>
  </r>
  <r>
    <n v="-1"/>
    <n v="1"/>
    <s v="0001 -Florida Power &amp; Light Company"/>
    <n v="0"/>
    <n v="3"/>
    <x v="2"/>
    <n v="1993"/>
    <n v="31"/>
    <n v="2014"/>
    <s v="V1993"/>
    <n v="367"/>
    <s v="10. Scherer Acq"/>
    <s v="Function"/>
    <n v="42164398"/>
    <n v="0"/>
    <n v="0"/>
    <n v="42164398"/>
    <n v="1505871.96"/>
    <n v="30870373.280000001"/>
    <n v="0"/>
    <n v="0"/>
    <n v="42164398"/>
    <n v="32376245.239999998"/>
    <n v="0"/>
    <n v="0"/>
    <n v="0"/>
    <n v="0"/>
    <x v="2"/>
  </r>
  <r>
    <n v="-1"/>
    <n v="1"/>
    <s v="0001 -Florida Power &amp; Light Company"/>
    <n v="0"/>
    <n v="3"/>
    <x v="2"/>
    <n v="1994"/>
    <n v="32"/>
    <n v="2014"/>
    <s v="V1994"/>
    <n v="367"/>
    <s v="10. Scherer Acq"/>
    <s v="Function"/>
    <n v="25172650"/>
    <n v="0"/>
    <n v="0"/>
    <n v="6857650.2000000002"/>
    <n v="806781.97"/>
    <n v="18314999.800000001"/>
    <n v="0"/>
    <n v="0"/>
    <n v="25172650"/>
    <n v="19121781.77"/>
    <n v="0"/>
    <n v="0"/>
    <n v="0"/>
    <n v="0"/>
    <x v="2"/>
  </r>
  <r>
    <n v="-1"/>
    <n v="1"/>
    <s v="0001 -Florida Power &amp; Light Company"/>
    <n v="0"/>
    <n v="3"/>
    <x v="2"/>
    <n v="1995"/>
    <n v="33"/>
    <n v="2014"/>
    <s v="V1995"/>
    <n v="367"/>
    <s v="10. Scherer Acq"/>
    <s v="Function"/>
    <n v="16962480"/>
    <n v="0"/>
    <n v="0"/>
    <n v="5164643.68"/>
    <n v="543645.89"/>
    <n v="11797836.32"/>
    <n v="0"/>
    <n v="0"/>
    <n v="16962480"/>
    <n v="12341482.210000001"/>
    <n v="0"/>
    <n v="0"/>
    <n v="0"/>
    <n v="0"/>
    <x v="2"/>
  </r>
  <r>
    <n v="-1"/>
    <n v="1"/>
    <s v="0001 -Florida Power &amp; Light Company"/>
    <n v="0"/>
    <n v="3"/>
    <x v="2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2"/>
  </r>
  <r>
    <n v="-1"/>
    <n v="1"/>
    <s v="0001 -Florida Power &amp; Light Company"/>
    <n v="0"/>
    <n v="3"/>
    <x v="2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2"/>
  </r>
  <r>
    <n v="-1"/>
    <n v="1"/>
    <s v="0001 -Florida Power &amp; Light Company"/>
    <n v="0"/>
    <n v="3"/>
    <x v="2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2"/>
  </r>
  <r>
    <n v="-1"/>
    <n v="1"/>
    <s v="0001 -Florida Power &amp; Light Company"/>
    <n v="0"/>
    <n v="3"/>
    <x v="2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2"/>
  </r>
  <r>
    <n v="-1"/>
    <n v="1"/>
    <s v="0001 -Florida Power &amp; Light Company"/>
    <n v="0"/>
    <n v="3"/>
    <x v="2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2"/>
  </r>
  <r>
    <n v="-1"/>
    <n v="1"/>
    <s v="0001 -Florida Power &amp; Light Company"/>
    <n v="0"/>
    <n v="3"/>
    <x v="2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2"/>
  </r>
  <r>
    <n v="-1"/>
    <n v="1"/>
    <s v="0001 -Florida Power &amp; Light Company"/>
    <n v="0"/>
    <n v="3"/>
    <x v="2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2"/>
  </r>
  <r>
    <n v="-1"/>
    <n v="1"/>
    <s v="0001 -Florida Power &amp; Light Company"/>
    <n v="0"/>
    <n v="3"/>
    <x v="2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2"/>
  </r>
  <r>
    <n v="-1"/>
    <n v="1"/>
    <s v="0001 -Florida Power &amp; Light Company"/>
    <n v="0"/>
    <n v="3"/>
    <x v="2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2"/>
  </r>
  <r>
    <n v="-1"/>
    <n v="1"/>
    <s v="0001 -Florida Power &amp; Light Company"/>
    <n v="0"/>
    <n v="3"/>
    <x v="2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2"/>
  </r>
  <r>
    <n v="-1"/>
    <n v="1"/>
    <s v="0001 -Florida Power &amp; Light Company"/>
    <n v="0"/>
    <n v="3"/>
    <x v="2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2"/>
  </r>
  <r>
    <n v="-1"/>
    <n v="1"/>
    <s v="0001 -Florida Power &amp; Light Company"/>
    <n v="0"/>
    <n v="3"/>
    <x v="2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2"/>
  </r>
  <r>
    <n v="-1"/>
    <n v="1"/>
    <s v="0001 -Florida Power &amp; Light Company"/>
    <n v="0"/>
    <n v="3"/>
    <x v="2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2"/>
  </r>
  <r>
    <n v="-1"/>
    <n v="1"/>
    <s v="0001 -Florida Power &amp; Light Company"/>
    <n v="0"/>
    <n v="3"/>
    <x v="2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2"/>
  </r>
  <r>
    <n v="-1"/>
    <n v="1"/>
    <s v="0001 -Florida Power &amp; Light Company"/>
    <n v="0"/>
    <n v="3"/>
    <x v="2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2"/>
  </r>
  <r>
    <n v="-1"/>
    <n v="1"/>
    <s v="0001 -Florida Power &amp; Light Company"/>
    <n v="0"/>
    <n v="3"/>
    <x v="2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2"/>
  </r>
  <r>
    <n v="-1"/>
    <n v="1"/>
    <s v="0001 -Florida Power &amp; Light Company"/>
    <n v="0"/>
    <n v="3"/>
    <x v="2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2"/>
  </r>
  <r>
    <n v="-1"/>
    <n v="1"/>
    <s v="0001 -Florida Power &amp; Light Company"/>
    <n v="0"/>
    <n v="3"/>
    <x v="2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2"/>
  </r>
  <r>
    <n v="-1"/>
    <n v="1"/>
    <s v="0001 -Florida Power &amp; Light Company"/>
    <n v="0"/>
    <n v="3"/>
    <x v="2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2"/>
  </r>
  <r>
    <n v="-1"/>
    <n v="1"/>
    <s v="0001 -Florida Power &amp; Light Company"/>
    <n v="0"/>
    <n v="3"/>
    <x v="2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2"/>
  </r>
  <r>
    <n v="-1"/>
    <n v="1"/>
    <s v="0001 -Florida Power &amp; Light Company"/>
    <n v="0"/>
    <n v="3"/>
    <x v="2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2"/>
  </r>
  <r>
    <n v="-1"/>
    <n v="1"/>
    <s v="0001 -Florida Power &amp; Light Company"/>
    <n v="0"/>
    <n v="3"/>
    <x v="2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2"/>
  </r>
  <r>
    <n v="-1"/>
    <n v="1"/>
    <s v="0001 -Florida Power &amp; Light Company"/>
    <n v="0"/>
    <n v="3"/>
    <x v="2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2"/>
  </r>
  <r>
    <n v="-1"/>
    <n v="1"/>
    <s v="0001 -Florida Power &amp; Light Company"/>
    <n v="0"/>
    <n v="3"/>
    <x v="2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2"/>
  </r>
  <r>
    <n v="-1"/>
    <n v="1"/>
    <s v="0001 -Florida Power &amp; Light Company"/>
    <n v="0"/>
    <n v="3"/>
    <x v="2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2"/>
  </r>
  <r>
    <n v="-1"/>
    <n v="1"/>
    <s v="0001 -Florida Power &amp; Light Company"/>
    <n v="0"/>
    <n v="3"/>
    <x v="2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2"/>
  </r>
  <r>
    <n v="-1"/>
    <n v="1"/>
    <s v="0001 -Florida Power &amp; Light Company"/>
    <n v="0"/>
    <n v="3"/>
    <x v="2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2"/>
  </r>
  <r>
    <n v="-1"/>
    <n v="1"/>
    <s v="0001 -Florida Power &amp; Light Company"/>
    <n v="0"/>
    <n v="3"/>
    <x v="2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2"/>
  </r>
  <r>
    <n v="-1"/>
    <n v="1"/>
    <s v="0001 -Florida Power &amp; Light Company"/>
    <n v="0"/>
    <n v="3"/>
    <x v="2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2"/>
  </r>
  <r>
    <n v="-1"/>
    <n v="1"/>
    <s v="0001 -Florida Power &amp; Light Company"/>
    <n v="0"/>
    <n v="3"/>
    <x v="2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2"/>
  </r>
  <r>
    <n v="-1"/>
    <n v="1"/>
    <s v="0001 -Florida Power &amp; Light Company"/>
    <n v="0"/>
    <n v="3"/>
    <x v="2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2"/>
  </r>
  <r>
    <n v="-1"/>
    <n v="1"/>
    <s v="0001 -Florida Power &amp; Light Company"/>
    <n v="0"/>
    <n v="3"/>
    <x v="2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2"/>
  </r>
  <r>
    <n v="-1"/>
    <n v="1"/>
    <s v="0001 -Florida Power &amp; Light Company"/>
    <n v="0"/>
    <n v="3"/>
    <x v="2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2"/>
  </r>
  <r>
    <n v="-1"/>
    <n v="1"/>
    <s v="0001 -Florida Power &amp; Light Company"/>
    <n v="0"/>
    <n v="3"/>
    <x v="2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2"/>
  </r>
  <r>
    <n v="-1"/>
    <n v="1"/>
    <s v="0001 -Florida Power &amp; Light Company"/>
    <n v="0"/>
    <n v="3"/>
    <x v="2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2"/>
  </r>
  <r>
    <n v="-1"/>
    <n v="1"/>
    <s v="0001 -Florida Power &amp; Light Company"/>
    <n v="0"/>
    <n v="3"/>
    <x v="2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2"/>
  </r>
  <r>
    <n v="-1"/>
    <n v="1"/>
    <s v="0001 -Florida Power &amp; Light Company"/>
    <n v="0"/>
    <n v="3"/>
    <x v="2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2"/>
  </r>
  <r>
    <n v="-1"/>
    <n v="1"/>
    <s v="0001 -Florida Power &amp; Light Company"/>
    <n v="0"/>
    <n v="3"/>
    <x v="2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2"/>
  </r>
  <r>
    <n v="-1"/>
    <n v="1"/>
    <s v="0001 -Florida Power &amp; Light Company"/>
    <n v="0"/>
    <n v="3"/>
    <x v="2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2"/>
  </r>
  <r>
    <n v="-1"/>
    <n v="1"/>
    <s v="0001 -Florida Power &amp; Light Company"/>
    <n v="0"/>
    <n v="3"/>
    <x v="2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2"/>
  </r>
  <r>
    <n v="-1"/>
    <n v="1"/>
    <s v="0001 -Florida Power &amp; Light Company"/>
    <n v="0"/>
    <n v="3"/>
    <x v="2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2"/>
  </r>
  <r>
    <n v="-1"/>
    <n v="1"/>
    <s v="0001 -Florida Power &amp; Light Company"/>
    <n v="0"/>
    <n v="3"/>
    <x v="2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2"/>
  </r>
  <r>
    <n v="-1"/>
    <n v="1"/>
    <s v="0001 -Florida Power &amp; Light Company"/>
    <n v="0"/>
    <n v="3"/>
    <x v="2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2"/>
  </r>
  <r>
    <n v="-1"/>
    <n v="1"/>
    <s v="0001 -Florida Power &amp; Light Company"/>
    <n v="0"/>
    <n v="3"/>
    <x v="2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2"/>
  </r>
  <r>
    <n v="-1"/>
    <n v="1"/>
    <s v="0001 -Florida Power &amp; Light Company"/>
    <n v="0"/>
    <n v="3"/>
    <x v="2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2"/>
  </r>
  <r>
    <n v="-1"/>
    <n v="1"/>
    <s v="0001 -Florida Power &amp; Light Company"/>
    <n v="0"/>
    <n v="3"/>
    <x v="2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2"/>
  </r>
  <r>
    <n v="-1"/>
    <n v="1"/>
    <s v="0001 -Florida Power &amp; Light Company"/>
    <n v="0"/>
    <n v="3"/>
    <x v="2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2"/>
  </r>
  <r>
    <n v="-1"/>
    <n v="1"/>
    <s v="0001 -Florida Power &amp; Light Company"/>
    <n v="0"/>
    <n v="3"/>
    <x v="2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2"/>
  </r>
  <r>
    <n v="-1"/>
    <n v="1"/>
    <s v="0001 -Florida Power &amp; Light Company"/>
    <n v="0"/>
    <n v="3"/>
    <x v="2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2"/>
  </r>
  <r>
    <n v="-1"/>
    <n v="1"/>
    <s v="0001 -Florida Power &amp; Light Company"/>
    <n v="0"/>
    <n v="3"/>
    <x v="2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2"/>
  </r>
  <r>
    <n v="-1"/>
    <n v="1"/>
    <s v="0001 -Florida Power &amp; Light Company"/>
    <n v="0"/>
    <n v="3"/>
    <x v="2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2"/>
  </r>
  <r>
    <n v="-1"/>
    <n v="1"/>
    <s v="0001 -Florida Power &amp; Light Company"/>
    <n v="0"/>
    <n v="3"/>
    <x v="2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2"/>
  </r>
  <r>
    <n v="-1"/>
    <n v="1"/>
    <s v="0001 -Florida Power &amp; Light Company"/>
    <n v="0"/>
    <n v="3"/>
    <x v="2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2"/>
  </r>
  <r>
    <n v="-1"/>
    <n v="1"/>
    <s v="0001 -Florida Power &amp; Light Company"/>
    <n v="0"/>
    <n v="3"/>
    <x v="2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2"/>
  </r>
  <r>
    <n v="-1"/>
    <n v="1"/>
    <s v="0001 -Florida Power &amp; Light Company"/>
    <n v="0"/>
    <n v="3"/>
    <x v="2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2"/>
  </r>
  <r>
    <n v="-1"/>
    <n v="1"/>
    <s v="0001 -Florida Power &amp; Light Company"/>
    <n v="0"/>
    <n v="3"/>
    <x v="2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2"/>
  </r>
  <r>
    <n v="-1"/>
    <n v="1"/>
    <s v="0001 -Florida Power &amp; Light Company"/>
    <n v="0"/>
    <n v="3"/>
    <x v="2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2"/>
  </r>
  <r>
    <n v="-1"/>
    <n v="1"/>
    <s v="0001 -Florida Power &amp; Light Company"/>
    <n v="0"/>
    <n v="3"/>
    <x v="2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2"/>
  </r>
  <r>
    <n v="-1"/>
    <n v="1"/>
    <s v="0001 -Florida Power &amp; Light Company"/>
    <n v="0"/>
    <n v="3"/>
    <x v="2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2"/>
  </r>
  <r>
    <n v="-1"/>
    <n v="1"/>
    <s v="0001 -Florida Power &amp; Light Company"/>
    <n v="0"/>
    <n v="3"/>
    <x v="2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2"/>
  </r>
  <r>
    <n v="-1"/>
    <n v="1"/>
    <s v="0001 -Florida Power &amp; Light Company"/>
    <n v="0"/>
    <n v="3"/>
    <x v="2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2"/>
  </r>
  <r>
    <n v="-1"/>
    <n v="1"/>
    <s v="0001 -Florida Power &amp; Light Company"/>
    <n v="0"/>
    <n v="3"/>
    <x v="2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2"/>
  </r>
  <r>
    <n v="-1"/>
    <n v="1"/>
    <s v="0001 -Florida Power &amp; Light Company"/>
    <n v="0"/>
    <n v="3"/>
    <x v="2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2"/>
  </r>
  <r>
    <n v="-1"/>
    <n v="1"/>
    <s v="0001 -Florida Power &amp; Light Company"/>
    <n v="0"/>
    <n v="3"/>
    <x v="2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2"/>
  </r>
  <r>
    <n v="-1"/>
    <n v="1"/>
    <s v="0001 -Florida Power &amp; Light Company"/>
    <n v="0"/>
    <n v="3"/>
    <x v="2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2"/>
  </r>
  <r>
    <n v="-1"/>
    <n v="1"/>
    <s v="0001 -Florida Power &amp; Light Company"/>
    <n v="0"/>
    <n v="3"/>
    <x v="2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2"/>
  </r>
  <r>
    <n v="-1"/>
    <n v="1"/>
    <s v="0001 -Florida Power &amp; Light Company"/>
    <n v="0"/>
    <n v="3"/>
    <x v="2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2"/>
  </r>
  <r>
    <n v="-1"/>
    <n v="1"/>
    <s v="0001 -Florida Power &amp; Light Company"/>
    <n v="0"/>
    <n v="3"/>
    <x v="2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2"/>
  </r>
  <r>
    <n v="-1"/>
    <n v="1"/>
    <s v="0001 -Florida Power &amp; Light Company"/>
    <n v="0"/>
    <n v="3"/>
    <x v="2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2"/>
  </r>
  <r>
    <n v="-1"/>
    <n v="1"/>
    <s v="0001 -Florida Power &amp; Light Company"/>
    <n v="0"/>
    <n v="3"/>
    <x v="2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2"/>
  </r>
  <r>
    <n v="-1"/>
    <n v="1"/>
    <s v="0001 -Florida Power &amp; Light Company"/>
    <n v="0"/>
    <n v="3"/>
    <x v="2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2"/>
  </r>
  <r>
    <n v="-1"/>
    <n v="1"/>
    <s v="0001 -Florida Power &amp; Light Company"/>
    <n v="0"/>
    <n v="3"/>
    <x v="2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2"/>
  </r>
  <r>
    <n v="-1"/>
    <n v="1"/>
    <s v="0001 -Florida Power &amp; Light Company"/>
    <n v="0"/>
    <n v="3"/>
    <x v="2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2"/>
  </r>
  <r>
    <n v="-1"/>
    <n v="1"/>
    <s v="0001 -Florida Power &amp; Light Company"/>
    <n v="0"/>
    <n v="3"/>
    <x v="2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2"/>
  </r>
  <r>
    <n v="-1"/>
    <n v="1"/>
    <s v="0001 -Florida Power &amp; Light Company"/>
    <n v="0"/>
    <n v="3"/>
    <x v="2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2"/>
  </r>
  <r>
    <n v="-1"/>
    <n v="1"/>
    <s v="0001 -Florida Power &amp; Light Company"/>
    <n v="0"/>
    <n v="3"/>
    <x v="2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2"/>
  </r>
  <r>
    <n v="-1"/>
    <n v="1"/>
    <s v="0001 -Florida Power &amp; Light Company"/>
    <n v="0"/>
    <n v="3"/>
    <x v="2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2"/>
  </r>
  <r>
    <n v="-1"/>
    <n v="1"/>
    <s v="0001 -Florida Power &amp; Light Company"/>
    <n v="0"/>
    <n v="3"/>
    <x v="2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2"/>
  </r>
  <r>
    <n v="-1"/>
    <n v="1"/>
    <s v="0001 -Florida Power &amp; Light Company"/>
    <n v="0"/>
    <n v="3"/>
    <x v="2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2"/>
  </r>
  <r>
    <n v="-1"/>
    <n v="1"/>
    <s v="0001 -Florida Power &amp; Light Company"/>
    <n v="0"/>
    <n v="3"/>
    <x v="2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2"/>
  </r>
  <r>
    <n v="-1"/>
    <n v="1"/>
    <s v="0001 -Florida Power &amp; Light Company"/>
    <n v="0"/>
    <n v="3"/>
    <x v="2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2"/>
  </r>
  <r>
    <n v="-1"/>
    <n v="1"/>
    <s v="0001 -Florida Power &amp; Light Company"/>
    <n v="0"/>
    <n v="3"/>
    <x v="2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2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2"/>
  </r>
  <r>
    <n v="-1"/>
    <n v="1"/>
    <s v="0001 -Florida Power &amp; Light Company"/>
    <n v="0"/>
    <n v="3"/>
    <x v="2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2"/>
  </r>
  <r>
    <n v="-1"/>
    <n v="1"/>
    <s v="0001 -Florida Power &amp; Light Company"/>
    <n v="0"/>
    <n v="3"/>
    <x v="2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2"/>
  </r>
  <r>
    <n v="-1"/>
    <n v="1"/>
    <s v="0001 -Florida Power &amp; Light Company"/>
    <n v="0"/>
    <n v="3"/>
    <x v="3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3"/>
  </r>
  <r>
    <n v="-1"/>
    <n v="1"/>
    <s v="0001 -Florida Power &amp; Light Company"/>
    <n v="0"/>
    <n v="3"/>
    <x v="3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3"/>
  </r>
  <r>
    <n v="-1"/>
    <n v="1"/>
    <s v="0001 -Florida Power &amp; Light Company"/>
    <n v="0"/>
    <n v="3"/>
    <x v="3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3"/>
  </r>
  <r>
    <n v="-1"/>
    <n v="1"/>
    <s v="0001 -Florida Power &amp; Light Company"/>
    <n v="0"/>
    <n v="3"/>
    <x v="3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3"/>
  </r>
  <r>
    <n v="-1"/>
    <n v="1"/>
    <s v="0001 -Florida Power &amp; Light Company"/>
    <n v="0"/>
    <n v="3"/>
    <x v="3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3"/>
  </r>
  <r>
    <n v="-1"/>
    <n v="1"/>
    <s v="0001 -Florida Power &amp; Light Company"/>
    <n v="0"/>
    <n v="3"/>
    <x v="3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3"/>
  </r>
  <r>
    <n v="-1"/>
    <n v="1"/>
    <s v="0001 -Florida Power &amp; Light Company"/>
    <n v="0"/>
    <n v="3"/>
    <x v="3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3"/>
  </r>
  <r>
    <n v="-1"/>
    <n v="1"/>
    <s v="0001 -Florida Power &amp; Light Company"/>
    <n v="0"/>
    <n v="3"/>
    <x v="3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3"/>
  </r>
  <r>
    <n v="-1"/>
    <n v="1"/>
    <s v="0001 -Florida Power &amp; Light Company"/>
    <n v="0"/>
    <n v="3"/>
    <x v="3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3"/>
  </r>
  <r>
    <n v="-1"/>
    <n v="1"/>
    <s v="0001 -Florida Power &amp; Light Company"/>
    <n v="0"/>
    <n v="3"/>
    <x v="3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3"/>
  </r>
  <r>
    <n v="-1"/>
    <n v="1"/>
    <s v="0001 -Florida Power &amp; Light Company"/>
    <n v="0"/>
    <n v="3"/>
    <x v="3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3"/>
  </r>
  <r>
    <n v="-1"/>
    <n v="1"/>
    <s v="0001 -Florida Power &amp; Light Company"/>
    <n v="0"/>
    <n v="3"/>
    <x v="3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3"/>
  </r>
  <r>
    <n v="-1"/>
    <n v="1"/>
    <s v="0001 -Florida Power &amp; Light Company"/>
    <n v="0"/>
    <n v="3"/>
    <x v="3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3"/>
  </r>
  <r>
    <n v="-1"/>
    <n v="1"/>
    <s v="0001 -Florida Power &amp; Light Company"/>
    <n v="0"/>
    <n v="3"/>
    <x v="3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3"/>
  </r>
  <r>
    <n v="-1"/>
    <n v="1"/>
    <s v="0001 -Florida Power &amp; Light Company"/>
    <n v="0"/>
    <n v="3"/>
    <x v="3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3"/>
  </r>
  <r>
    <n v="-1"/>
    <n v="1"/>
    <s v="0001 -Florida Power &amp; Light Company"/>
    <n v="0"/>
    <n v="3"/>
    <x v="3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3"/>
  </r>
  <r>
    <n v="-1"/>
    <n v="1"/>
    <s v="0001 -Florida Power &amp; Light Company"/>
    <n v="0"/>
    <n v="3"/>
    <x v="3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3"/>
  </r>
  <r>
    <n v="-1"/>
    <n v="1"/>
    <s v="0001 -Florida Power &amp; Light Company"/>
    <n v="0"/>
    <n v="3"/>
    <x v="3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3"/>
  </r>
  <r>
    <n v="-1"/>
    <n v="1"/>
    <s v="0001 -Florida Power &amp; Light Company"/>
    <n v="0"/>
    <n v="3"/>
    <x v="3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3"/>
  </r>
  <r>
    <n v="-1"/>
    <n v="1"/>
    <s v="0001 -Florida Power &amp; Light Company"/>
    <n v="0"/>
    <n v="3"/>
    <x v="3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3"/>
  </r>
  <r>
    <n v="-1"/>
    <n v="1"/>
    <s v="0001 -Florida Power &amp; Light Company"/>
    <n v="0"/>
    <n v="3"/>
    <x v="3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3"/>
  </r>
  <r>
    <n v="-1"/>
    <n v="1"/>
    <s v="0001 -Florida Power &amp; Light Company"/>
    <n v="0"/>
    <n v="3"/>
    <x v="3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3"/>
  </r>
  <r>
    <n v="-1"/>
    <n v="1"/>
    <s v="0001 -Florida Power &amp; Light Company"/>
    <n v="0"/>
    <n v="3"/>
    <x v="3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3"/>
  </r>
  <r>
    <n v="-1"/>
    <n v="1"/>
    <s v="0001 -Florida Power &amp; Light Company"/>
    <n v="0"/>
    <n v="3"/>
    <x v="3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3"/>
  </r>
  <r>
    <n v="-1"/>
    <n v="1"/>
    <s v="0001 -Florida Power &amp; Light Company"/>
    <n v="0"/>
    <n v="3"/>
    <x v="3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3"/>
  </r>
  <r>
    <n v="-1"/>
    <n v="1"/>
    <s v="0001 -Florida Power &amp; Light Company"/>
    <n v="0"/>
    <n v="3"/>
    <x v="3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3"/>
  </r>
  <r>
    <n v="-1"/>
    <n v="1"/>
    <s v="0001 -Florida Power &amp; Light Company"/>
    <n v="0"/>
    <n v="3"/>
    <x v="3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3"/>
  </r>
  <r>
    <n v="-1"/>
    <n v="1"/>
    <s v="0001 -Florida Power &amp; Light Company"/>
    <n v="0"/>
    <n v="3"/>
    <x v="3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3"/>
  </r>
  <r>
    <n v="-1"/>
    <n v="1"/>
    <s v="0001 -Florida Power &amp; Light Company"/>
    <n v="0"/>
    <n v="3"/>
    <x v="3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3"/>
  </r>
  <r>
    <n v="-1"/>
    <n v="1"/>
    <s v="0001 -Florida Power &amp; Light Company"/>
    <n v="0"/>
    <n v="3"/>
    <x v="3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3"/>
  </r>
  <r>
    <n v="-1"/>
    <n v="1"/>
    <s v="0001 -Florida Power &amp; Light Company"/>
    <n v="0"/>
    <n v="3"/>
    <x v="3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3"/>
  </r>
  <r>
    <n v="-1"/>
    <n v="1"/>
    <s v="0001 -Florida Power &amp; Light Company"/>
    <n v="0"/>
    <n v="3"/>
    <x v="3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3"/>
  </r>
  <r>
    <n v="-1"/>
    <n v="1"/>
    <s v="0001 -Florida Power &amp; Light Company"/>
    <n v="0"/>
    <n v="3"/>
    <x v="3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3"/>
  </r>
  <r>
    <n v="-1"/>
    <n v="1"/>
    <s v="0001 -Florida Power &amp; Light Company"/>
    <n v="0"/>
    <n v="3"/>
    <x v="3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3"/>
  </r>
  <r>
    <n v="-1"/>
    <n v="1"/>
    <s v="0001 -Florida Power &amp; Light Company"/>
    <n v="0"/>
    <n v="3"/>
    <x v="3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3"/>
  </r>
  <r>
    <n v="-1"/>
    <n v="1"/>
    <s v="0001 -Florida Power &amp; Light Company"/>
    <n v="0"/>
    <n v="3"/>
    <x v="3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3"/>
  </r>
  <r>
    <n v="-1"/>
    <n v="1"/>
    <s v="0001 -Florida Power &amp; Light Company"/>
    <n v="0"/>
    <n v="3"/>
    <x v="3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3"/>
  </r>
  <r>
    <n v="-1"/>
    <n v="1"/>
    <s v="0001 -Florida Power &amp; Light Company"/>
    <n v="0"/>
    <n v="3"/>
    <x v="3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3"/>
  </r>
  <r>
    <n v="-1"/>
    <n v="1"/>
    <s v="0001 -Florida Power &amp; Light Company"/>
    <n v="0"/>
    <n v="3"/>
    <x v="3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3"/>
  </r>
  <r>
    <n v="-1"/>
    <n v="1"/>
    <s v="0001 -Florida Power &amp; Light Company"/>
    <n v="0"/>
    <n v="3"/>
    <x v="3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3"/>
  </r>
  <r>
    <n v="-1"/>
    <n v="1"/>
    <s v="0001 -Florida Power &amp; Light Company"/>
    <n v="0"/>
    <n v="3"/>
    <x v="3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3"/>
  </r>
  <r>
    <n v="-1"/>
    <n v="1"/>
    <s v="0001 -Florida Power &amp; Light Company"/>
    <n v="0"/>
    <n v="3"/>
    <x v="3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3"/>
  </r>
  <r>
    <n v="-1"/>
    <n v="1"/>
    <s v="0001 -Florida Power &amp; Light Company"/>
    <n v="0"/>
    <n v="3"/>
    <x v="3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3"/>
  </r>
  <r>
    <n v="-1"/>
    <n v="1"/>
    <s v="0001 -Florida Power &amp; Light Company"/>
    <n v="0"/>
    <n v="3"/>
    <x v="3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3"/>
  </r>
  <r>
    <n v="-1"/>
    <n v="1"/>
    <s v="0001 -Florida Power &amp; Light Company"/>
    <n v="0"/>
    <n v="3"/>
    <x v="3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3"/>
  </r>
  <r>
    <n v="-1"/>
    <n v="1"/>
    <s v="0001 -Florida Power &amp; Light Company"/>
    <n v="0"/>
    <n v="3"/>
    <x v="3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3"/>
  </r>
  <r>
    <n v="-1"/>
    <n v="1"/>
    <s v="0001 -Florida Power &amp; Light Company"/>
    <n v="0"/>
    <n v="3"/>
    <x v="3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3"/>
  </r>
  <r>
    <n v="-1"/>
    <n v="1"/>
    <s v="0001 -Florida Power &amp; Light Company"/>
    <n v="0"/>
    <n v="3"/>
    <x v="3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3"/>
  </r>
  <r>
    <n v="-1"/>
    <n v="1"/>
    <s v="0001 -Florida Power &amp; Light Company"/>
    <n v="0"/>
    <n v="3"/>
    <x v="3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3"/>
  </r>
  <r>
    <n v="-1"/>
    <n v="1"/>
    <s v="0001 -Florida Power &amp; Light Company"/>
    <n v="0"/>
    <n v="3"/>
    <x v="3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3"/>
  </r>
  <r>
    <n v="-1"/>
    <n v="1"/>
    <s v="0001 -Florida Power &amp; Light Company"/>
    <n v="0"/>
    <n v="3"/>
    <x v="3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3"/>
  </r>
  <r>
    <n v="-1"/>
    <n v="1"/>
    <s v="0001 -Florida Power &amp; Light Company"/>
    <n v="0"/>
    <n v="3"/>
    <x v="3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3"/>
  </r>
  <r>
    <n v="-1"/>
    <n v="1"/>
    <s v="0001 -Florida Power &amp; Light Company"/>
    <n v="0"/>
    <n v="3"/>
    <x v="3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3"/>
  </r>
  <r>
    <n v="-1"/>
    <n v="1"/>
    <s v="0001 -Florida Power &amp; Light Company"/>
    <n v="0"/>
    <n v="3"/>
    <x v="3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3"/>
  </r>
  <r>
    <n v="-1"/>
    <n v="1"/>
    <s v="0001 -Florida Power &amp; Light Company"/>
    <n v="0"/>
    <n v="3"/>
    <x v="3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3"/>
  </r>
  <r>
    <n v="-1"/>
    <n v="1"/>
    <s v="0001 -Florida Power &amp; Light Company"/>
    <n v="0"/>
    <n v="3"/>
    <x v="3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3"/>
  </r>
  <r>
    <n v="-1"/>
    <n v="1"/>
    <s v="0001 -Florida Power &amp; Light Company"/>
    <n v="0"/>
    <n v="3"/>
    <x v="3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3"/>
  </r>
  <r>
    <n v="-1"/>
    <n v="1"/>
    <s v="0001 -Florida Power &amp; Light Company"/>
    <n v="0"/>
    <n v="3"/>
    <x v="3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3"/>
  </r>
  <r>
    <n v="-1"/>
    <n v="1"/>
    <s v="0001 -Florida Power &amp; Light Company"/>
    <n v="0"/>
    <n v="3"/>
    <x v="3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3"/>
  </r>
  <r>
    <n v="-1"/>
    <n v="1"/>
    <s v="0001 -Florida Power &amp; Light Company"/>
    <n v="0"/>
    <n v="3"/>
    <x v="3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3"/>
  </r>
  <r>
    <n v="-1"/>
    <n v="1"/>
    <s v="0001 -Florida Power &amp; Light Company"/>
    <n v="0"/>
    <n v="3"/>
    <x v="3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3"/>
  </r>
  <r>
    <n v="-1"/>
    <n v="1"/>
    <s v="0001 -Florida Power &amp; Light Company"/>
    <n v="0"/>
    <n v="3"/>
    <x v="3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3"/>
  </r>
  <r>
    <n v="-1"/>
    <n v="1"/>
    <s v="0001 -Florida Power &amp; Light Company"/>
    <n v="0"/>
    <n v="3"/>
    <x v="3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3"/>
  </r>
  <r>
    <n v="-1"/>
    <n v="1"/>
    <s v="0001 -Florida Power &amp; Light Company"/>
    <n v="0"/>
    <n v="3"/>
    <x v="3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3"/>
  </r>
  <r>
    <n v="-1"/>
    <n v="1"/>
    <s v="0001 -Florida Power &amp; Light Company"/>
    <n v="0"/>
    <n v="3"/>
    <x v="3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3"/>
  </r>
  <r>
    <n v="-1"/>
    <n v="1"/>
    <s v="0001 -Florida Power &amp; Light Company"/>
    <n v="0"/>
    <n v="3"/>
    <x v="3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3"/>
  </r>
  <r>
    <n v="-1"/>
    <n v="1"/>
    <s v="0001 -Florida Power &amp; Light Company"/>
    <n v="0"/>
    <n v="3"/>
    <x v="3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3"/>
  </r>
  <r>
    <n v="-1"/>
    <n v="1"/>
    <s v="0001 -Florida Power &amp; Light Company"/>
    <n v="0"/>
    <n v="3"/>
    <x v="3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3"/>
  </r>
  <r>
    <n v="-1"/>
    <n v="1"/>
    <s v="0001 -Florida Power &amp; Light Company"/>
    <n v="0"/>
    <n v="3"/>
    <x v="3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3"/>
  </r>
  <r>
    <n v="-1"/>
    <n v="1"/>
    <s v="0001 -Florida Power &amp; Light Company"/>
    <n v="0"/>
    <n v="3"/>
    <x v="3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3"/>
  </r>
  <r>
    <n v="-1"/>
    <n v="1"/>
    <s v="0001 -Florida Power &amp; Light Company"/>
    <n v="0"/>
    <n v="3"/>
    <x v="3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3"/>
  </r>
  <r>
    <n v="-1"/>
    <n v="1"/>
    <s v="0001 -Florida Power &amp; Light Company"/>
    <n v="0"/>
    <n v="3"/>
    <x v="3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3"/>
  </r>
  <r>
    <n v="-1"/>
    <n v="1"/>
    <s v="0001 -Florida Power &amp; Light Company"/>
    <n v="0"/>
    <n v="3"/>
    <x v="3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3"/>
  </r>
  <r>
    <n v="-1"/>
    <n v="1"/>
    <s v="0001 -Florida Power &amp; Light Company"/>
    <n v="0"/>
    <n v="3"/>
    <x v="3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3"/>
  </r>
  <r>
    <n v="-1"/>
    <n v="1"/>
    <s v="0001 -Florida Power &amp; Light Company"/>
    <n v="0"/>
    <n v="3"/>
    <x v="3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3"/>
  </r>
  <r>
    <n v="-1"/>
    <n v="1"/>
    <s v="0001 -Florida Power &amp; Light Company"/>
    <n v="0"/>
    <n v="3"/>
    <x v="3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3"/>
  </r>
  <r>
    <n v="-1"/>
    <n v="1"/>
    <s v="0001 -Florida Power &amp; Light Company"/>
    <n v="0"/>
    <n v="3"/>
    <x v="3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3"/>
  </r>
  <r>
    <n v="-1"/>
    <n v="1"/>
    <s v="0001 -Florida Power &amp; Light Company"/>
    <n v="0"/>
    <n v="3"/>
    <x v="3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3"/>
  </r>
  <r>
    <n v="-1"/>
    <n v="1"/>
    <s v="0001 -Florida Power &amp; Light Company"/>
    <n v="0"/>
    <n v="3"/>
    <x v="3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3"/>
  </r>
  <r>
    <n v="-1"/>
    <n v="1"/>
    <s v="0001 -Florida Power &amp; Light Company"/>
    <n v="0"/>
    <n v="3"/>
    <x v="3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3"/>
  </r>
  <r>
    <n v="-1"/>
    <n v="1"/>
    <s v="0001 -Florida Power &amp; Light Company"/>
    <n v="0"/>
    <n v="3"/>
    <x v="3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3"/>
  </r>
  <r>
    <n v="-1"/>
    <n v="1"/>
    <s v="0001 -Florida Power &amp; Light Company"/>
    <n v="0"/>
    <n v="3"/>
    <x v="3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3"/>
  </r>
  <r>
    <n v="-1"/>
    <n v="1"/>
    <s v="0001 -Florida Power &amp; Light Company"/>
    <n v="0"/>
    <n v="3"/>
    <x v="3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3"/>
  </r>
  <r>
    <n v="-1"/>
    <n v="1"/>
    <s v="0001 -Florida Power &amp; Light Company"/>
    <n v="0"/>
    <n v="3"/>
    <x v="3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3"/>
  </r>
  <r>
    <n v="-1"/>
    <n v="1"/>
    <s v="0001 -Florida Power &amp; Light Company"/>
    <n v="0"/>
    <n v="3"/>
    <x v="3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3"/>
  </r>
  <r>
    <n v="-1"/>
    <n v="1"/>
    <s v="0001 -Florida Power &amp; Light Company"/>
    <n v="0"/>
    <n v="3"/>
    <x v="3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3"/>
  </r>
  <r>
    <n v="-1"/>
    <n v="1"/>
    <s v="0001 -Florida Power &amp; Light Company"/>
    <n v="0"/>
    <n v="3"/>
    <x v="3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3"/>
  </r>
  <r>
    <n v="-1"/>
    <n v="1"/>
    <s v="0001 -Florida Power &amp; Light Company"/>
    <n v="0"/>
    <n v="3"/>
    <x v="3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3"/>
  </r>
  <r>
    <n v="-1"/>
    <n v="1"/>
    <s v="0001 -Florida Power &amp; Light Company"/>
    <n v="0"/>
    <n v="3"/>
    <x v="3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3"/>
  </r>
  <r>
    <n v="-1"/>
    <n v="1"/>
    <s v="0001 -Florida Power &amp; Light Company"/>
    <n v="0"/>
    <n v="3"/>
    <x v="3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3"/>
  </r>
  <r>
    <n v="-1"/>
    <n v="1"/>
    <s v="0001 -Florida Power &amp; Light Company"/>
    <n v="0"/>
    <n v="3"/>
    <x v="3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3"/>
  </r>
  <r>
    <n v="-1"/>
    <n v="1"/>
    <s v="0001 -Florida Power &amp; Light Company"/>
    <n v="0"/>
    <n v="3"/>
    <x v="3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3"/>
  </r>
  <r>
    <n v="-1"/>
    <n v="1"/>
    <s v="0001 -Florida Power &amp; Light Company"/>
    <n v="0"/>
    <n v="3"/>
    <x v="3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3"/>
  </r>
  <r>
    <n v="-1"/>
    <n v="1"/>
    <s v="0001 -Florida Power &amp; Light Company"/>
    <n v="0"/>
    <n v="3"/>
    <x v="3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3"/>
  </r>
  <r>
    <n v="-1"/>
    <n v="1"/>
    <s v="0001 -Florida Power &amp; Light Company"/>
    <n v="0"/>
    <n v="3"/>
    <x v="3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3"/>
  </r>
  <r>
    <n v="-1"/>
    <n v="1"/>
    <s v="0001 -Florida Power &amp; Light Company"/>
    <n v="0"/>
    <n v="3"/>
    <x v="3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3"/>
  </r>
  <r>
    <n v="-1"/>
    <n v="1"/>
    <s v="0001 -Florida Power &amp; Light Company"/>
    <n v="0"/>
    <n v="3"/>
    <x v="3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3"/>
  </r>
  <r>
    <n v="-1"/>
    <n v="1"/>
    <s v="0001 -Florida Power &amp; Light Company"/>
    <n v="0"/>
    <n v="3"/>
    <x v="3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3"/>
  </r>
  <r>
    <n v="-1"/>
    <n v="1"/>
    <s v="0001 -Florida Power &amp; Light Company"/>
    <n v="0"/>
    <n v="3"/>
    <x v="3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3"/>
  </r>
  <r>
    <n v="-1"/>
    <n v="1"/>
    <s v="0001 -Florida Power &amp; Light Company"/>
    <n v="0"/>
    <n v="3"/>
    <x v="3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3"/>
  </r>
  <r>
    <n v="-1"/>
    <n v="1"/>
    <s v="0001 -Florida Power &amp; Light Company"/>
    <n v="0"/>
    <n v="3"/>
    <x v="3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3"/>
  </r>
  <r>
    <n v="-1"/>
    <n v="1"/>
    <s v="0001 -Florida Power &amp; Light Company"/>
    <n v="0"/>
    <n v="3"/>
    <x v="3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3"/>
  </r>
  <r>
    <n v="-1"/>
    <n v="1"/>
    <s v="0001 -Florida Power &amp; Light Company"/>
    <n v="0"/>
    <n v="3"/>
    <x v="3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3"/>
  </r>
  <r>
    <n v="-1"/>
    <n v="1"/>
    <s v="0001 -Florida Power &amp; Light Company"/>
    <n v="0"/>
    <n v="3"/>
    <x v="3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3"/>
  </r>
  <r>
    <n v="-1"/>
    <n v="1"/>
    <s v="0001 -Florida Power &amp; Light Company"/>
    <n v="0"/>
    <n v="3"/>
    <x v="3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3"/>
  </r>
  <r>
    <n v="-1"/>
    <n v="1"/>
    <s v="0001 -Florida Power &amp; Light Company"/>
    <n v="0"/>
    <n v="3"/>
    <x v="3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3"/>
  </r>
  <r>
    <n v="-1"/>
    <n v="1"/>
    <s v="0001 -Florida Power &amp; Light Company"/>
    <n v="0"/>
    <n v="3"/>
    <x v="3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3"/>
  </r>
  <r>
    <n v="-1"/>
    <n v="1"/>
    <s v="0001 -Florida Power &amp; Light Company"/>
    <n v="0"/>
    <n v="3"/>
    <x v="3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3"/>
  </r>
  <r>
    <n v="-1"/>
    <n v="1"/>
    <s v="0001 -Florida Power &amp; Light Company"/>
    <n v="0"/>
    <n v="3"/>
    <x v="3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3"/>
  </r>
  <r>
    <n v="-1"/>
    <n v="1"/>
    <s v="0001 -Florida Power &amp; Light Company"/>
    <n v="0"/>
    <n v="3"/>
    <x v="3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3"/>
  </r>
  <r>
    <n v="-1"/>
    <n v="1"/>
    <s v="0001 -Florida Power &amp; Light Company"/>
    <n v="0"/>
    <n v="3"/>
    <x v="3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3"/>
  </r>
  <r>
    <n v="-1"/>
    <n v="1"/>
    <s v="0001 -Florida Power &amp; Light Company"/>
    <n v="0"/>
    <n v="3"/>
    <x v="3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3"/>
  </r>
  <r>
    <n v="-1"/>
    <n v="1"/>
    <s v="0001 -Florida Power &amp; Light Company"/>
    <n v="0"/>
    <n v="3"/>
    <x v="3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3"/>
  </r>
  <r>
    <n v="-1"/>
    <n v="1"/>
    <s v="0001 -Florida Power &amp; Light Company"/>
    <n v="0"/>
    <n v="3"/>
    <x v="3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3"/>
  </r>
  <r>
    <n v="-1"/>
    <n v="1"/>
    <s v="0001 -Florida Power &amp; Light Company"/>
    <n v="0"/>
    <n v="3"/>
    <x v="3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3"/>
  </r>
  <r>
    <n v="-1"/>
    <n v="1"/>
    <s v="0001 -Florida Power &amp; Light Company"/>
    <n v="0"/>
    <n v="3"/>
    <x v="3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3"/>
  </r>
  <r>
    <n v="-1"/>
    <n v="1"/>
    <s v="0001 -Florida Power &amp; Light Company"/>
    <n v="0"/>
    <n v="3"/>
    <x v="3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3"/>
  </r>
  <r>
    <n v="-1"/>
    <n v="1"/>
    <s v="0001 -Florida Power &amp; Light Company"/>
    <n v="0"/>
    <n v="3"/>
    <x v="3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3"/>
  </r>
  <r>
    <n v="-1"/>
    <n v="1"/>
    <s v="0001 -Florida Power &amp; Light Company"/>
    <n v="0"/>
    <n v="3"/>
    <x v="3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3"/>
  </r>
  <r>
    <n v="-1"/>
    <n v="1"/>
    <s v="0001 -Florida Power &amp; Light Company"/>
    <n v="0"/>
    <n v="3"/>
    <x v="3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3"/>
  </r>
  <r>
    <n v="-1"/>
    <n v="1"/>
    <s v="0001 -Florida Power &amp; Light Company"/>
    <n v="0"/>
    <n v="3"/>
    <x v="3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3"/>
  </r>
  <r>
    <n v="-1"/>
    <n v="1"/>
    <s v="0001 -Florida Power &amp; Light Company"/>
    <n v="0"/>
    <n v="3"/>
    <x v="3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3"/>
  </r>
  <r>
    <n v="-1"/>
    <n v="1"/>
    <s v="0001 -Florida Power &amp; Light Company"/>
    <n v="0"/>
    <n v="3"/>
    <x v="3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3"/>
  </r>
  <r>
    <n v="-1"/>
    <n v="1"/>
    <s v="0001 -Florida Power &amp; Light Company"/>
    <n v="0"/>
    <n v="3"/>
    <x v="3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3"/>
  </r>
  <r>
    <n v="-1"/>
    <n v="1"/>
    <s v="0001 -Florida Power &amp; Light Company"/>
    <n v="0"/>
    <n v="3"/>
    <x v="3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3"/>
  </r>
  <r>
    <n v="-1"/>
    <n v="1"/>
    <s v="0001 -Florida Power &amp; Light Company"/>
    <n v="0"/>
    <n v="3"/>
    <x v="3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3"/>
  </r>
  <r>
    <n v="-1"/>
    <n v="1"/>
    <s v="0001 -Florida Power &amp; Light Company"/>
    <n v="0"/>
    <n v="3"/>
    <x v="3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3"/>
  </r>
  <r>
    <n v="-1"/>
    <n v="1"/>
    <s v="0001 -Florida Power &amp; Light Company"/>
    <n v="0"/>
    <n v="3"/>
    <x v="3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3"/>
  </r>
  <r>
    <n v="-1"/>
    <n v="1"/>
    <s v="0001 -Florida Power &amp; Light Company"/>
    <n v="0"/>
    <n v="3"/>
    <x v="3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3"/>
  </r>
  <r>
    <n v="-1"/>
    <n v="1"/>
    <s v="0001 -Florida Power &amp; Light Company"/>
    <n v="0"/>
    <n v="3"/>
    <x v="3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3"/>
  </r>
  <r>
    <n v="-1"/>
    <n v="1"/>
    <s v="0001 -Florida Power &amp; Light Company"/>
    <n v="0"/>
    <n v="3"/>
    <x v="3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3"/>
  </r>
  <r>
    <n v="-1"/>
    <n v="1"/>
    <s v="0001 -Florida Power &amp; Light Company"/>
    <n v="0"/>
    <n v="3"/>
    <x v="3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3"/>
  </r>
  <r>
    <n v="-1"/>
    <n v="1"/>
    <s v="0001 -Florida Power &amp; Light Company"/>
    <n v="0"/>
    <n v="3"/>
    <x v="3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3"/>
  </r>
  <r>
    <n v="-1"/>
    <n v="1"/>
    <s v="0001 -Florida Power &amp; Light Company"/>
    <n v="0"/>
    <n v="3"/>
    <x v="3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3"/>
  </r>
  <r>
    <n v="-1"/>
    <n v="1"/>
    <s v="0001 -Florida Power &amp; Light Company"/>
    <n v="0"/>
    <n v="3"/>
    <x v="3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3"/>
  </r>
  <r>
    <n v="-1"/>
    <n v="1"/>
    <s v="0001 -Florida Power &amp; Light Company"/>
    <n v="0"/>
    <n v="3"/>
    <x v="3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3"/>
  </r>
  <r>
    <n v="-1"/>
    <n v="1"/>
    <s v="0001 -Florida Power &amp; Light Company"/>
    <n v="0"/>
    <n v="3"/>
    <x v="3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3"/>
  </r>
  <r>
    <n v="-1"/>
    <n v="1"/>
    <s v="0001 -Florida Power &amp; Light Company"/>
    <n v="0"/>
    <n v="3"/>
    <x v="3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3"/>
  </r>
  <r>
    <n v="-1"/>
    <n v="1"/>
    <s v="0001 -Florida Power &amp; Light Company"/>
    <n v="0"/>
    <n v="3"/>
    <x v="3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3"/>
  </r>
  <r>
    <n v="-1"/>
    <n v="1"/>
    <s v="0001 -Florida Power &amp; Light Company"/>
    <n v="0"/>
    <n v="3"/>
    <x v="3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3"/>
  </r>
  <r>
    <n v="-1"/>
    <n v="1"/>
    <s v="0001 -Florida Power &amp; Light Company"/>
    <n v="0"/>
    <n v="3"/>
    <x v="3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3"/>
  </r>
  <r>
    <n v="-1"/>
    <n v="1"/>
    <s v="0001 -Florida Power &amp; Light Company"/>
    <n v="0"/>
    <n v="3"/>
    <x v="3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3"/>
  </r>
  <r>
    <n v="-1"/>
    <n v="1"/>
    <s v="0001 -Florida Power &amp; Light Company"/>
    <n v="0"/>
    <n v="3"/>
    <x v="3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3"/>
  </r>
  <r>
    <n v="-1"/>
    <n v="1"/>
    <s v="0001 -Florida Power &amp; Light Company"/>
    <n v="0"/>
    <n v="3"/>
    <x v="3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3"/>
  </r>
  <r>
    <n v="-1"/>
    <n v="1"/>
    <s v="0001 -Florida Power &amp; Light Company"/>
    <n v="0"/>
    <n v="3"/>
    <x v="3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3"/>
  </r>
  <r>
    <n v="-1"/>
    <n v="1"/>
    <s v="0001 -Florida Power &amp; Light Company"/>
    <n v="0"/>
    <n v="3"/>
    <x v="3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3"/>
  </r>
  <r>
    <n v="-1"/>
    <n v="1"/>
    <s v="0001 -Florida Power &amp; Light Company"/>
    <n v="0"/>
    <n v="3"/>
    <x v="3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3"/>
  </r>
  <r>
    <n v="-1"/>
    <n v="1"/>
    <s v="0001 -Florida Power &amp; Light Company"/>
    <n v="0"/>
    <n v="3"/>
    <x v="3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3"/>
  </r>
  <r>
    <n v="-1"/>
    <n v="1"/>
    <s v="0001 -Florida Power &amp; Light Company"/>
    <n v="0"/>
    <n v="3"/>
    <x v="3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3"/>
  </r>
  <r>
    <n v="-1"/>
    <n v="1"/>
    <s v="0001 -Florida Power &amp; Light Company"/>
    <n v="0"/>
    <n v="3"/>
    <x v="3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3"/>
  </r>
  <r>
    <n v="-1"/>
    <n v="1"/>
    <s v="0001 -Florida Power &amp; Light Company"/>
    <n v="0"/>
    <n v="3"/>
    <x v="3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3"/>
  </r>
  <r>
    <n v="-1"/>
    <n v="1"/>
    <s v="0001 -Florida Power &amp; Light Company"/>
    <n v="0"/>
    <n v="3"/>
    <x v="3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3"/>
  </r>
  <r>
    <n v="-1"/>
    <n v="1"/>
    <s v="0001 -Florida Power &amp; Light Company"/>
    <n v="0"/>
    <n v="3"/>
    <x v="3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3"/>
  </r>
  <r>
    <n v="-1"/>
    <n v="1"/>
    <s v="0001 -Florida Power &amp; Light Company"/>
    <n v="0"/>
    <n v="3"/>
    <x v="3"/>
    <n v="2011"/>
    <n v="233"/>
    <n v="2014"/>
    <s v="V2011 - 100% Bonus"/>
    <n v="367"/>
    <s v="02. Steam"/>
    <s v="Function"/>
    <n v="2978633.01"/>
    <n v="0"/>
    <n v="0"/>
    <n v="2409842.0299999998"/>
    <n v="196196.91"/>
    <n v="599666.18999999994"/>
    <n v="-66041.73"/>
    <n v="47443.21"/>
    <n v="3031121.3"/>
    <n v="784979.98"/>
    <n v="5838.04"/>
    <n v="0"/>
    <n v="47443.21"/>
    <n v="0"/>
    <x v="3"/>
  </r>
  <r>
    <n v="-1"/>
    <n v="1"/>
    <s v="0001 -Florida Power &amp; Light Company"/>
    <n v="0"/>
    <n v="3"/>
    <x v="3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3"/>
  </r>
  <r>
    <n v="-1"/>
    <n v="1"/>
    <s v="0001 -Florida Power &amp; Light Company"/>
    <n v="0"/>
    <n v="3"/>
    <x v="3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8"/>
    <n v="2014"/>
    <s v="V2012 Q1 - 50% Bonus"/>
    <n v="367"/>
    <s v="02. Steam"/>
    <s v="Function"/>
    <n v="7823365.21"/>
    <n v="0"/>
    <n v="0"/>
    <n v="7826458.8099999996"/>
    <n v="576500.30000000005"/>
    <n v="1306439.1599999999"/>
    <n v="-6187.2"/>
    <n v="2427.41"/>
    <n v="7829552.4100000001"/>
    <n v="1881899.26"/>
    <n v="-2719.6"/>
    <n v="0"/>
    <n v="2427.41"/>
    <n v="0"/>
    <x v="3"/>
  </r>
  <r>
    <n v="-1"/>
    <n v="1"/>
    <s v="0001 -Florida Power &amp; Light Company"/>
    <n v="0"/>
    <n v="3"/>
    <x v="3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9"/>
    <n v="2014"/>
    <s v="V2012 Q2 - 50% Bonus"/>
    <n v="367"/>
    <s v="02. Steam"/>
    <s v="Function"/>
    <n v="146478606.88999999"/>
    <n v="0"/>
    <n v="0"/>
    <n v="146478606.88999999"/>
    <n v="9693256.0399999991"/>
    <n v="17355387.07"/>
    <n v="-322992.34999999998"/>
    <n v="0"/>
    <n v="146478606.88999999"/>
    <n v="27048643.109999999"/>
    <n v="0"/>
    <n v="0"/>
    <n v="0"/>
    <n v="0"/>
    <x v="3"/>
  </r>
  <r>
    <n v="-1"/>
    <n v="1"/>
    <s v="0001 -Florida Power &amp; Light Company"/>
    <n v="0"/>
    <n v="3"/>
    <x v="3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3"/>
  </r>
  <r>
    <n v="-1"/>
    <n v="1"/>
    <s v="0001 -Florida Power &amp; Light Company"/>
    <n v="0"/>
    <n v="3"/>
    <x v="3"/>
    <n v="2012"/>
    <n v="250"/>
    <n v="2014"/>
    <s v="V2012 Q3 - 50% Bonus"/>
    <n v="367"/>
    <s v="02. Steam"/>
    <s v="Function"/>
    <n v="247103139.06"/>
    <n v="0"/>
    <n v="0"/>
    <n v="247210933.13999999"/>
    <n v="16680644.720000001"/>
    <n v="25006585.18"/>
    <n v="-215588.15"/>
    <n v="49812.74"/>
    <n v="247318727.21000001"/>
    <n v="41658183.710000001"/>
    <n v="-136729.22"/>
    <n v="0"/>
    <n v="49812.74"/>
    <n v="0"/>
    <x v="3"/>
  </r>
  <r>
    <n v="-1"/>
    <n v="1"/>
    <s v="0001 -Florida Power &amp; Light Company"/>
    <n v="0"/>
    <n v="3"/>
    <x v="3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3"/>
  </r>
  <r>
    <n v="-1"/>
    <n v="1"/>
    <s v="0001 -Florida Power &amp; Light Company"/>
    <n v="0"/>
    <n v="3"/>
    <x v="3"/>
    <n v="2012"/>
    <n v="251"/>
    <n v="2014"/>
    <s v="V2012 Q4 - 50% Bonus"/>
    <n v="367"/>
    <s v="02. Steam"/>
    <s v="Function"/>
    <n v="4849830.26"/>
    <n v="0"/>
    <n v="0"/>
    <n v="4851882"/>
    <n v="355049.01"/>
    <n v="440703.08"/>
    <n v="-4103.4799999999996"/>
    <n v="3266.43"/>
    <n v="4853933.74"/>
    <n v="795267.72"/>
    <n v="-352.68"/>
    <n v="0"/>
    <n v="3266.43"/>
    <n v="0"/>
    <x v="3"/>
  </r>
  <r>
    <n v="-1"/>
    <n v="1"/>
    <s v="0001 -Florida Power &amp; Light Company"/>
    <n v="0"/>
    <n v="3"/>
    <x v="3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3"/>
  </r>
  <r>
    <n v="-1"/>
    <n v="1"/>
    <s v="0001 -Florida Power &amp; Light Company"/>
    <n v="0"/>
    <n v="3"/>
    <x v="3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3"/>
  </r>
  <r>
    <n v="-1"/>
    <n v="1"/>
    <s v="0001 -Florida Power &amp; Light Company"/>
    <n v="0"/>
    <n v="3"/>
    <x v="3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3"/>
  </r>
  <r>
    <n v="-1"/>
    <n v="1"/>
    <s v="0001 -Florida Power &amp; Light Company"/>
    <n v="0"/>
    <n v="3"/>
    <x v="3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3"/>
  </r>
  <r>
    <n v="-1"/>
    <n v="1"/>
    <s v="0001 -Florida Power &amp; Light Company"/>
    <n v="0"/>
    <n v="3"/>
    <x v="3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3"/>
  </r>
  <r>
    <n v="-1"/>
    <n v="1"/>
    <s v="0001 -Florida Power &amp; Light Company"/>
    <n v="0"/>
    <n v="3"/>
    <x v="3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3"/>
  </r>
  <r>
    <n v="-1"/>
    <n v="1"/>
    <s v="0001 -Florida Power &amp; Light Company"/>
    <n v="0"/>
    <n v="3"/>
    <x v="3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3"/>
  </r>
  <r>
    <n v="-1"/>
    <n v="1"/>
    <s v="0001 -Florida Power &amp; Light Company"/>
    <n v="0"/>
    <n v="3"/>
    <x v="3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3"/>
  </r>
  <r>
    <n v="-1"/>
    <n v="1"/>
    <s v="0001 -Florida Power &amp; Light Company"/>
    <n v="0"/>
    <n v="3"/>
    <x v="3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3"/>
  </r>
  <r>
    <n v="-1"/>
    <n v="1"/>
    <s v="0001 -Florida Power &amp; Light Company"/>
    <n v="0"/>
    <n v="3"/>
    <x v="3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3"/>
  </r>
  <r>
    <n v="-1"/>
    <n v="1"/>
    <s v="0001 -Florida Power &amp; Light Company"/>
    <n v="0"/>
    <n v="3"/>
    <x v="3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3"/>
  </r>
  <r>
    <n v="-1"/>
    <n v="1"/>
    <s v="0001 -Florida Power &amp; Light Company"/>
    <n v="0"/>
    <n v="3"/>
    <x v="3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3"/>
  </r>
  <r>
    <n v="-1"/>
    <n v="1"/>
    <s v="0001 -Florida Power &amp; Light Company"/>
    <n v="0"/>
    <n v="3"/>
    <x v="3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3"/>
  </r>
  <r>
    <n v="-1"/>
    <n v="1"/>
    <s v="0001 -Florida Power &amp; Light Company"/>
    <n v="0"/>
    <n v="3"/>
    <x v="3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3"/>
  </r>
  <r>
    <n v="-1"/>
    <n v="1"/>
    <s v="0001 -Florida Power &amp; Light Company"/>
    <n v="0"/>
    <n v="3"/>
    <x v="3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3"/>
  </r>
  <r>
    <n v="-1"/>
    <n v="1"/>
    <s v="0001 -Florida Power &amp; Light Company"/>
    <n v="0"/>
    <n v="3"/>
    <x v="3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3"/>
  </r>
  <r>
    <n v="-1"/>
    <n v="1"/>
    <s v="0001 -Florida Power &amp; Light Company"/>
    <n v="0"/>
    <n v="3"/>
    <x v="3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3"/>
  </r>
  <r>
    <n v="-1"/>
    <n v="1"/>
    <s v="0001 -Florida Power &amp; Light Company"/>
    <n v="0"/>
    <n v="3"/>
    <x v="3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3"/>
  </r>
  <r>
    <n v="-1"/>
    <n v="1"/>
    <s v="0001 -Florida Power &amp; Light Company"/>
    <n v="0"/>
    <n v="3"/>
    <x v="3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3"/>
  </r>
  <r>
    <n v="-1"/>
    <n v="1"/>
    <s v="0001 -Florida Power &amp; Light Company"/>
    <n v="0"/>
    <n v="3"/>
    <x v="3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3"/>
  </r>
  <r>
    <n v="-1"/>
    <n v="1"/>
    <s v="0001 -Florida Power &amp; Light Company"/>
    <n v="0"/>
    <n v="3"/>
    <x v="3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3"/>
  </r>
  <r>
    <n v="-1"/>
    <n v="1"/>
    <s v="0001 -Florida Power &amp; Light Company"/>
    <n v="0"/>
    <n v="3"/>
    <x v="3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3"/>
  </r>
  <r>
    <n v="-1"/>
    <n v="1"/>
    <s v="0001 -Florida Power &amp; Light Company"/>
    <n v="0"/>
    <n v="3"/>
    <x v="3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3"/>
  </r>
  <r>
    <n v="-1"/>
    <n v="1"/>
    <s v="0001 -Florida Power &amp; Light Company"/>
    <n v="0"/>
    <n v="3"/>
    <x v="3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3"/>
  </r>
  <r>
    <n v="-1"/>
    <n v="1"/>
    <s v="0001 -Florida Power &amp; Light Company"/>
    <n v="0"/>
    <n v="3"/>
    <x v="3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3"/>
  </r>
  <r>
    <n v="-1"/>
    <n v="1"/>
    <s v="0001 -Florida Power &amp; Light Company"/>
    <n v="0"/>
    <n v="3"/>
    <x v="3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3"/>
  </r>
  <r>
    <n v="-1"/>
    <n v="1"/>
    <s v="0001 -Florida Power &amp; Light Company"/>
    <n v="0"/>
    <n v="3"/>
    <x v="3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3"/>
  </r>
  <r>
    <n v="-1"/>
    <n v="1"/>
    <s v="0001 -Florida Power &amp; Light Company"/>
    <n v="0"/>
    <n v="3"/>
    <x v="3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3"/>
  </r>
  <r>
    <n v="-1"/>
    <n v="1"/>
    <s v="0001 -Florida Power &amp; Light Company"/>
    <n v="0"/>
    <n v="3"/>
    <x v="3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3"/>
  </r>
  <r>
    <n v="-1"/>
    <n v="1"/>
    <s v="0001 -Florida Power &amp; Light Company"/>
    <n v="0"/>
    <n v="3"/>
    <x v="3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3"/>
  </r>
  <r>
    <n v="-1"/>
    <n v="1"/>
    <s v="0001 -Florida Power &amp; Light Company"/>
    <n v="0"/>
    <n v="3"/>
    <x v="3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3"/>
  </r>
  <r>
    <n v="-1"/>
    <n v="1"/>
    <s v="0001 -Florida Power &amp; Light Company"/>
    <n v="0"/>
    <n v="3"/>
    <x v="3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3"/>
  </r>
  <r>
    <n v="-1"/>
    <n v="1"/>
    <s v="0001 -Florida Power &amp; Light Company"/>
    <n v="0"/>
    <n v="3"/>
    <x v="3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3"/>
  </r>
  <r>
    <n v="-1"/>
    <n v="1"/>
    <s v="0001 -Florida Power &amp; Light Company"/>
    <n v="0"/>
    <n v="3"/>
    <x v="3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3"/>
  </r>
  <r>
    <n v="-1"/>
    <n v="1"/>
    <s v="0001 -Florida Power &amp; Light Company"/>
    <n v="0"/>
    <n v="3"/>
    <x v="3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3"/>
  </r>
  <r>
    <n v="-1"/>
    <n v="1"/>
    <s v="0001 -Florida Power &amp; Light Company"/>
    <n v="0"/>
    <n v="3"/>
    <x v="3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3"/>
  </r>
  <r>
    <n v="-1"/>
    <n v="1"/>
    <s v="0001 -Florida Power &amp; Light Company"/>
    <n v="0"/>
    <n v="3"/>
    <x v="3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3"/>
  </r>
  <r>
    <n v="-1"/>
    <n v="1"/>
    <s v="0001 -Florida Power &amp; Light Company"/>
    <n v="0"/>
    <n v="3"/>
    <x v="3"/>
    <n v="2001"/>
    <n v="69"/>
    <n v="2014"/>
    <s v="V2001 Bonus"/>
    <n v="367"/>
    <s v="03. Nuclear"/>
    <s v="Function"/>
    <n v="618907.68000000005"/>
    <n v="0"/>
    <n v="0"/>
    <n v="60448.13"/>
    <n v="3566.44"/>
    <n v="609985.53"/>
    <n v="0"/>
    <n v="0"/>
    <n v="618907.68000000005"/>
    <n v="613551.97"/>
    <n v="0"/>
    <n v="0"/>
    <n v="0"/>
    <n v="0"/>
    <x v="3"/>
  </r>
  <r>
    <n v="-1"/>
    <n v="1"/>
    <s v="0001 -Florida Power &amp; Light Company"/>
    <n v="0"/>
    <n v="3"/>
    <x v="3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3"/>
  </r>
  <r>
    <n v="-1"/>
    <n v="1"/>
    <s v="0001 -Florida Power &amp; Light Company"/>
    <n v="0"/>
    <n v="3"/>
    <x v="3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3"/>
  </r>
  <r>
    <n v="-1"/>
    <n v="1"/>
    <s v="0001 -Florida Power &amp; Light Company"/>
    <n v="0"/>
    <n v="3"/>
    <x v="3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3"/>
  </r>
  <r>
    <n v="-1"/>
    <n v="1"/>
    <s v="0001 -Florida Power &amp; Light Company"/>
    <n v="0"/>
    <n v="3"/>
    <x v="3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3"/>
  </r>
  <r>
    <n v="-1"/>
    <n v="1"/>
    <s v="0001 -Florida Power &amp; Light Company"/>
    <n v="0"/>
    <n v="3"/>
    <x v="3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3"/>
  </r>
  <r>
    <n v="-1"/>
    <n v="1"/>
    <s v="0001 -Florida Power &amp; Light Company"/>
    <n v="0"/>
    <n v="3"/>
    <x v="3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3"/>
  </r>
  <r>
    <n v="-1"/>
    <n v="1"/>
    <s v="0001 -Florida Power &amp; Light Company"/>
    <n v="0"/>
    <n v="3"/>
    <x v="3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3"/>
  </r>
  <r>
    <n v="-1"/>
    <n v="1"/>
    <s v="0001 -Florida Power &amp; Light Company"/>
    <n v="0"/>
    <n v="3"/>
    <x v="3"/>
    <n v="2003"/>
    <n v="70"/>
    <n v="2014"/>
    <s v="V2003 Bonus-30%"/>
    <n v="367"/>
    <s v="03. Nuclear"/>
    <s v="Function"/>
    <n v="11017011.41"/>
    <n v="0"/>
    <n v="0"/>
    <n v="3914568"/>
    <n v="486196.24"/>
    <n v="8828656.5999999996"/>
    <n v="0"/>
    <n v="0"/>
    <n v="11017011.41"/>
    <n v="9314852.8399999999"/>
    <n v="0"/>
    <n v="0"/>
    <n v="0"/>
    <n v="0"/>
    <x v="3"/>
  </r>
  <r>
    <n v="-1"/>
    <n v="1"/>
    <s v="0001 -Florida Power &amp; Light Company"/>
    <n v="0"/>
    <n v="3"/>
    <x v="3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3"/>
  </r>
  <r>
    <n v="-1"/>
    <n v="1"/>
    <s v="0001 -Florida Power &amp; Light Company"/>
    <n v="0"/>
    <n v="3"/>
    <x v="3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3"/>
  </r>
  <r>
    <n v="-1"/>
    <n v="1"/>
    <s v="0001 -Florida Power &amp; Light Company"/>
    <n v="0"/>
    <n v="3"/>
    <x v="3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3"/>
  </r>
  <r>
    <n v="-1"/>
    <n v="1"/>
    <s v="0001 -Florida Power &amp; Light Company"/>
    <n v="0"/>
    <n v="3"/>
    <x v="3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3"/>
  </r>
  <r>
    <n v="-1"/>
    <n v="1"/>
    <s v="0001 -Florida Power &amp; Light Company"/>
    <n v="0"/>
    <n v="3"/>
    <x v="3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3"/>
  </r>
  <r>
    <n v="-1"/>
    <n v="1"/>
    <s v="0001 -Florida Power &amp; Light Company"/>
    <n v="0"/>
    <n v="3"/>
    <x v="3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3"/>
  </r>
  <r>
    <n v="-1"/>
    <n v="1"/>
    <s v="0001 -Florida Power &amp; Light Company"/>
    <n v="0"/>
    <n v="3"/>
    <x v="3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3"/>
  </r>
  <r>
    <n v="-1"/>
    <n v="1"/>
    <s v="0001 -Florida Power &amp; Light Company"/>
    <n v="0"/>
    <n v="3"/>
    <x v="3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3"/>
  </r>
  <r>
    <n v="-1"/>
    <n v="1"/>
    <s v="0001 -Florida Power &amp; Light Company"/>
    <n v="0"/>
    <n v="3"/>
    <x v="3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3"/>
  </r>
  <r>
    <n v="-1"/>
    <n v="1"/>
    <s v="0001 -Florida Power &amp; Light Company"/>
    <n v="0"/>
    <n v="3"/>
    <x v="3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3"/>
  </r>
  <r>
    <n v="-1"/>
    <n v="1"/>
    <s v="0001 -Florida Power &amp; Light Company"/>
    <n v="0"/>
    <n v="3"/>
    <x v="3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3"/>
  </r>
  <r>
    <n v="-1"/>
    <n v="1"/>
    <s v="0001 -Florida Power &amp; Light Company"/>
    <n v="0"/>
    <n v="3"/>
    <x v="3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3"/>
  </r>
  <r>
    <n v="-1"/>
    <n v="1"/>
    <s v="0001 -Florida Power &amp; Light Company"/>
    <n v="0"/>
    <n v="3"/>
    <x v="3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3"/>
  </r>
  <r>
    <n v="-1"/>
    <n v="1"/>
    <s v="0001 -Florida Power &amp; Light Company"/>
    <n v="0"/>
    <n v="3"/>
    <x v="3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3"/>
  </r>
  <r>
    <n v="-1"/>
    <n v="1"/>
    <s v="0001 -Florida Power &amp; Light Company"/>
    <n v="0"/>
    <n v="3"/>
    <x v="3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3"/>
  </r>
  <r>
    <n v="-1"/>
    <n v="1"/>
    <s v="0001 -Florida Power &amp; Light Company"/>
    <n v="0"/>
    <n v="3"/>
    <x v="3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3"/>
  </r>
  <r>
    <n v="-1"/>
    <n v="1"/>
    <s v="0001 -Florida Power &amp; Light Company"/>
    <n v="0"/>
    <n v="3"/>
    <x v="3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3"/>
  </r>
  <r>
    <n v="-1"/>
    <n v="1"/>
    <s v="0001 -Florida Power &amp; Light Company"/>
    <n v="0"/>
    <n v="3"/>
    <x v="3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3"/>
  </r>
  <r>
    <n v="-1"/>
    <n v="1"/>
    <s v="0001 -Florida Power &amp; Light Company"/>
    <n v="0"/>
    <n v="3"/>
    <x v="3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3"/>
  </r>
  <r>
    <n v="-1"/>
    <n v="1"/>
    <s v="0001 -Florida Power &amp; Light Company"/>
    <n v="0"/>
    <n v="3"/>
    <x v="3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3"/>
  </r>
  <r>
    <n v="-1"/>
    <n v="1"/>
    <s v="0001 -Florida Power &amp; Light Company"/>
    <n v="0"/>
    <n v="3"/>
    <x v="3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3"/>
  </r>
  <r>
    <n v="-1"/>
    <n v="1"/>
    <s v="0001 -Florida Power &amp; Light Company"/>
    <n v="0"/>
    <n v="3"/>
    <x v="3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3"/>
  </r>
  <r>
    <n v="-1"/>
    <n v="1"/>
    <s v="0001 -Florida Power &amp; Light Company"/>
    <n v="0"/>
    <n v="3"/>
    <x v="3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3"/>
  </r>
  <r>
    <n v="-1"/>
    <n v="1"/>
    <s v="0001 -Florida Power &amp; Light Company"/>
    <n v="0"/>
    <n v="3"/>
    <x v="3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3"/>
  </r>
  <r>
    <n v="-1"/>
    <n v="1"/>
    <s v="0001 -Florida Power &amp; Light Company"/>
    <n v="0"/>
    <n v="3"/>
    <x v="3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3"/>
  </r>
  <r>
    <n v="-1"/>
    <n v="1"/>
    <s v="0001 -Florida Power &amp; Light Company"/>
    <n v="0"/>
    <n v="3"/>
    <x v="3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3"/>
  </r>
  <r>
    <n v="-1"/>
    <n v="1"/>
    <s v="0001 -Florida Power &amp; Light Company"/>
    <n v="0"/>
    <n v="3"/>
    <x v="3"/>
    <n v="2008"/>
    <n v="169"/>
    <n v="2014"/>
    <s v="V2008 Q2 - 50% Bonus"/>
    <n v="367"/>
    <s v="03. Nuclear"/>
    <s v="Function"/>
    <n v="1941959.86"/>
    <n v="0"/>
    <n v="0"/>
    <n v="1942176.45"/>
    <n v="135647.54999999999"/>
    <n v="1370944.44"/>
    <n v="-218750.41"/>
    <n v="435.36"/>
    <n v="1942393.04"/>
    <n v="1506385.76"/>
    <n v="208.41"/>
    <n v="0"/>
    <n v="435.36"/>
    <n v="0"/>
    <x v="3"/>
  </r>
  <r>
    <n v="-1"/>
    <n v="1"/>
    <s v="0001 -Florida Power &amp; Light Company"/>
    <n v="0"/>
    <n v="3"/>
    <x v="3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3"/>
  </r>
  <r>
    <n v="-1"/>
    <n v="1"/>
    <s v="0001 -Florida Power &amp; Light Company"/>
    <n v="0"/>
    <n v="3"/>
    <x v="3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100000003"/>
    <n v="-221973.24"/>
    <n v="4263.74"/>
    <n v="9005108.8499999996"/>
    <n v="4882660.13"/>
    <n v="1977.51"/>
    <n v="0"/>
    <n v="4263.74"/>
    <n v="0"/>
    <x v="3"/>
  </r>
  <r>
    <n v="-1"/>
    <n v="1"/>
    <s v="0001 -Florida Power &amp; Light Company"/>
    <n v="0"/>
    <n v="3"/>
    <x v="3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3"/>
  </r>
  <r>
    <n v="-1"/>
    <n v="1"/>
    <s v="0001 -Florida Power &amp; Light Company"/>
    <n v="0"/>
    <n v="3"/>
    <x v="3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900000002"/>
    <n v="-430664.44"/>
    <n v="5824.67"/>
    <n v="11951843.880000001"/>
    <n v="6638512.0800000001"/>
    <n v="2933.38"/>
    <n v="0"/>
    <n v="5824.67"/>
    <n v="0"/>
    <x v="3"/>
  </r>
  <r>
    <n v="-1"/>
    <n v="1"/>
    <s v="0001 -Florida Power &amp; Light Company"/>
    <n v="0"/>
    <n v="3"/>
    <x v="3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3"/>
  </r>
  <r>
    <n v="-1"/>
    <n v="1"/>
    <s v="0001 -Florida Power &amp; Light Company"/>
    <n v="0"/>
    <n v="3"/>
    <x v="3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3"/>
  </r>
  <r>
    <n v="-1"/>
    <n v="1"/>
    <s v="0001 -Florida Power &amp; Light Company"/>
    <n v="0"/>
    <n v="3"/>
    <x v="3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3"/>
  </r>
  <r>
    <n v="-1"/>
    <n v="1"/>
    <s v="0001 -Florida Power &amp; Light Company"/>
    <n v="0"/>
    <n v="3"/>
    <x v="3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3"/>
  </r>
  <r>
    <n v="-1"/>
    <n v="1"/>
    <s v="0001 -Florida Power &amp; Light Company"/>
    <n v="0"/>
    <n v="3"/>
    <x v="3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3"/>
  </r>
  <r>
    <n v="-1"/>
    <n v="1"/>
    <s v="0001 -Florida Power &amp; Light Company"/>
    <n v="0"/>
    <n v="3"/>
    <x v="3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3"/>
  </r>
  <r>
    <n v="-1"/>
    <n v="1"/>
    <s v="0001 -Florida Power &amp; Light Company"/>
    <n v="0"/>
    <n v="3"/>
    <x v="3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3"/>
  </r>
  <r>
    <n v="-1"/>
    <n v="1"/>
    <s v="0001 -Florida Power &amp; Light Company"/>
    <n v="0"/>
    <n v="3"/>
    <x v="3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3"/>
  </r>
  <r>
    <n v="-1"/>
    <n v="1"/>
    <s v="0001 -Florida Power &amp; Light Company"/>
    <n v="0"/>
    <n v="3"/>
    <x v="3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3"/>
  </r>
  <r>
    <n v="-1"/>
    <n v="1"/>
    <s v="0001 -Florida Power &amp; Light Company"/>
    <n v="0"/>
    <n v="3"/>
    <x v="3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3"/>
  </r>
  <r>
    <n v="-1"/>
    <n v="1"/>
    <s v="0001 -Florida Power &amp; Light Company"/>
    <n v="0"/>
    <n v="3"/>
    <x v="3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3"/>
  </r>
  <r>
    <n v="-1"/>
    <n v="1"/>
    <s v="0001 -Florida Power &amp; Light Company"/>
    <n v="0"/>
    <n v="3"/>
    <x v="3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3"/>
  </r>
  <r>
    <n v="-1"/>
    <n v="1"/>
    <s v="0001 -Florida Power &amp; Light Company"/>
    <n v="0"/>
    <n v="3"/>
    <x v="3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3"/>
  </r>
  <r>
    <n v="-1"/>
    <n v="1"/>
    <s v="0001 -Florida Power &amp; Light Company"/>
    <n v="0"/>
    <n v="3"/>
    <x v="3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3"/>
  </r>
  <r>
    <n v="-1"/>
    <n v="1"/>
    <s v="0001 -Florida Power &amp; Light Company"/>
    <n v="0"/>
    <n v="3"/>
    <x v="3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3"/>
  </r>
  <r>
    <n v="-1"/>
    <n v="1"/>
    <s v="0001 -Florida Power &amp; Light Company"/>
    <n v="0"/>
    <n v="3"/>
    <x v="3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3"/>
  </r>
  <r>
    <n v="-1"/>
    <n v="1"/>
    <s v="0001 -Florida Power &amp; Light Company"/>
    <n v="0"/>
    <n v="3"/>
    <x v="3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3"/>
  </r>
  <r>
    <n v="-1"/>
    <n v="1"/>
    <s v="0001 -Florida Power &amp; Light Company"/>
    <n v="0"/>
    <n v="3"/>
    <x v="3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3"/>
  </r>
  <r>
    <n v="-1"/>
    <n v="1"/>
    <s v="0001 -Florida Power &amp; Light Company"/>
    <n v="0"/>
    <n v="3"/>
    <x v="3"/>
    <n v="2011"/>
    <n v="233"/>
    <n v="2014"/>
    <s v="V2011 - 100% Bonus"/>
    <n v="367"/>
    <s v="03. Nuclear"/>
    <s v="Function"/>
    <n v="40205004.920000002"/>
    <n v="0"/>
    <n v="0"/>
    <n v="30100913.309999999"/>
    <n v="3218025.06"/>
    <n v="10206016.859999999"/>
    <n v="-532205.51"/>
    <n v="313950.15999999997"/>
    <n v="40370669.689999998"/>
    <n v="13379482.24"/>
    <n v="192845.07"/>
    <n v="0"/>
    <n v="313950.15999999997"/>
    <n v="0"/>
    <x v="3"/>
  </r>
  <r>
    <n v="-1"/>
    <n v="1"/>
    <s v="0001 -Florida Power &amp; Light Company"/>
    <n v="0"/>
    <n v="3"/>
    <x v="3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3"/>
  </r>
  <r>
    <n v="-1"/>
    <n v="1"/>
    <s v="0001 -Florida Power &amp; Light Company"/>
    <n v="0"/>
    <n v="3"/>
    <x v="3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8"/>
    <n v="2014"/>
    <s v="V2012 Q1 - 50% Bonus"/>
    <n v="367"/>
    <s v="03. Nuclear"/>
    <s v="Function"/>
    <n v="12499296.52"/>
    <n v="0"/>
    <n v="0"/>
    <n v="12544462.390000001"/>
    <n v="1201078.99"/>
    <n v="2972479.55"/>
    <n v="-90331.74"/>
    <n v="142667.4"/>
    <n v="12589628.26"/>
    <n v="4153702.27"/>
    <n v="72191.929999999993"/>
    <n v="0"/>
    <n v="142667.4"/>
    <n v="0"/>
    <x v="3"/>
  </r>
  <r>
    <n v="-1"/>
    <n v="1"/>
    <s v="0001 -Florida Power &amp; Light Company"/>
    <n v="0"/>
    <n v="3"/>
    <x v="3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3"/>
  </r>
  <r>
    <n v="-1"/>
    <n v="1"/>
    <s v="0001 -Florida Power &amp; Light Company"/>
    <n v="0"/>
    <n v="3"/>
    <x v="3"/>
    <n v="2012"/>
    <n v="249"/>
    <n v="2014"/>
    <s v="V2012 Q2 - 50% Bonus"/>
    <n v="367"/>
    <s v="03. Nuclear"/>
    <s v="Function"/>
    <n v="339162196.69999999"/>
    <n v="0"/>
    <n v="0"/>
    <n v="340425180.70999998"/>
    <n v="28792511.710000001"/>
    <n v="53602664.770000003"/>
    <n v="-3021202.65"/>
    <n v="1612277.91"/>
    <n v="341688164.70999998"/>
    <n v="81893923.390000001"/>
    <n v="-412437.01"/>
    <n v="0"/>
    <n v="1612277.91"/>
    <n v="0"/>
    <x v="3"/>
  </r>
  <r>
    <n v="-1"/>
    <n v="1"/>
    <s v="0001 -Florida Power &amp; Light Company"/>
    <n v="0"/>
    <n v="3"/>
    <x v="3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3"/>
  </r>
  <r>
    <n v="-1"/>
    <n v="1"/>
    <s v="0001 -Florida Power &amp; Light Company"/>
    <n v="0"/>
    <n v="3"/>
    <x v="3"/>
    <n v="2012"/>
    <n v="250"/>
    <n v="2014"/>
    <s v="V2012 Q3 - 50% Bonus"/>
    <n v="367"/>
    <s v="03. Nuclear"/>
    <s v="Function"/>
    <n v="637156324.63999999"/>
    <n v="0"/>
    <n v="0"/>
    <n v="639989807.92999995"/>
    <n v="55769412.799999997"/>
    <n v="86763121.450000003"/>
    <n v="-5666966.5800000001"/>
    <n v="3573248.49"/>
    <n v="642823291.22000003"/>
    <n v="141529112.81"/>
    <n v="-1090296.6499999999"/>
    <n v="0"/>
    <n v="3573248.49"/>
    <n v="0"/>
    <x v="3"/>
  </r>
  <r>
    <n v="-1"/>
    <n v="1"/>
    <s v="0001 -Florida Power &amp; Light Company"/>
    <n v="0"/>
    <n v="3"/>
    <x v="3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3"/>
  </r>
  <r>
    <n v="-1"/>
    <n v="1"/>
    <s v="0001 -Florida Power &amp; Light Company"/>
    <n v="0"/>
    <n v="3"/>
    <x v="3"/>
    <n v="2012"/>
    <n v="251"/>
    <n v="2014"/>
    <s v="V2012 Q4 - 50% Bonus"/>
    <n v="367"/>
    <s v="03. Nuclear"/>
    <s v="Function"/>
    <n v="187116412.41"/>
    <n v="0"/>
    <n v="0"/>
    <n v="187942044.86000001"/>
    <n v="16970821.829999998"/>
    <n v="21497901.25"/>
    <n v="-1651264.89"/>
    <n v="1095640.93"/>
    <n v="188767677.30000001"/>
    <n v="38211637.649999999"/>
    <n v="-298538.53000000003"/>
    <n v="0"/>
    <n v="1095640.93"/>
    <n v="0"/>
    <x v="3"/>
  </r>
  <r>
    <n v="-1"/>
    <n v="1"/>
    <s v="0001 -Florida Power &amp; Light Company"/>
    <n v="0"/>
    <n v="3"/>
    <x v="3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3"/>
  </r>
  <r>
    <n v="-1"/>
    <n v="1"/>
    <s v="0001 -Florida Power &amp; Light Company"/>
    <n v="0"/>
    <n v="3"/>
    <x v="3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3"/>
  </r>
  <r>
    <n v="-1"/>
    <n v="1"/>
    <s v="0001 -Florida Power &amp; Light Company"/>
    <n v="0"/>
    <n v="3"/>
    <x v="3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3"/>
  </r>
  <r>
    <n v="-1"/>
    <n v="1"/>
    <s v="0001 -Florida Power &amp; Light Company"/>
    <n v="0"/>
    <n v="3"/>
    <x v="3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3"/>
  </r>
  <r>
    <n v="-1"/>
    <n v="1"/>
    <s v="0001 -Florida Power &amp; Light Company"/>
    <n v="0"/>
    <n v="3"/>
    <x v="3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3"/>
  </r>
  <r>
    <n v="-1"/>
    <n v="1"/>
    <s v="0001 -Florida Power &amp; Light Company"/>
    <n v="0"/>
    <n v="3"/>
    <x v="3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3"/>
  </r>
  <r>
    <n v="-1"/>
    <n v="1"/>
    <s v="0001 -Florida Power &amp; Light Company"/>
    <n v="0"/>
    <n v="3"/>
    <x v="3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3"/>
  </r>
  <r>
    <n v="-1"/>
    <n v="1"/>
    <s v="0001 -Florida Power &amp; Light Company"/>
    <n v="0"/>
    <n v="3"/>
    <x v="3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3"/>
  </r>
  <r>
    <n v="-1"/>
    <n v="1"/>
    <s v="0001 -Florida Power &amp; Light Company"/>
    <n v="0"/>
    <n v="3"/>
    <x v="3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3"/>
  </r>
  <r>
    <n v="-1"/>
    <n v="1"/>
    <s v="0001 -Florida Power &amp; Light Company"/>
    <n v="0"/>
    <n v="3"/>
    <x v="3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3"/>
  </r>
  <r>
    <n v="-1"/>
    <n v="1"/>
    <s v="0001 -Florida Power &amp; Light Company"/>
    <n v="0"/>
    <n v="3"/>
    <x v="3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3"/>
  </r>
  <r>
    <n v="-1"/>
    <n v="1"/>
    <s v="0001 -Florida Power &amp; Light Company"/>
    <n v="0"/>
    <n v="3"/>
    <x v="3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3"/>
  </r>
  <r>
    <n v="-1"/>
    <n v="1"/>
    <s v="0001 -Florida Power &amp; Light Company"/>
    <n v="0"/>
    <n v="3"/>
    <x v="3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3"/>
  </r>
  <r>
    <n v="-1"/>
    <n v="1"/>
    <s v="0001 -Florida Power &amp; Light Company"/>
    <n v="0"/>
    <n v="3"/>
    <x v="3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3"/>
  </r>
  <r>
    <n v="-1"/>
    <n v="1"/>
    <s v="0001 -Florida Power &amp; Light Company"/>
    <n v="0"/>
    <n v="3"/>
    <x v="3"/>
    <n v="2011"/>
    <n v="233"/>
    <n v="2014"/>
    <s v="V2011 - 100% Bonus"/>
    <n v="367"/>
    <s v="04. Nuclear Fuel"/>
    <s v="Function"/>
    <n v="17637780.75"/>
    <n v="0"/>
    <n v="0"/>
    <n v="5079680.8600000003"/>
    <n v="2031872.34"/>
    <n v="12558099.890000001"/>
    <n v="0"/>
    <n v="0"/>
    <n v="17637780.75"/>
    <n v="14589972.23"/>
    <n v="0"/>
    <n v="0"/>
    <n v="0"/>
    <n v="0"/>
    <x v="3"/>
  </r>
  <r>
    <n v="-1"/>
    <n v="1"/>
    <s v="0001 -Florida Power &amp; Light Company"/>
    <n v="0"/>
    <n v="3"/>
    <x v="3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3"/>
  </r>
  <r>
    <n v="-1"/>
    <n v="1"/>
    <s v="0001 -Florida Power &amp; Light Company"/>
    <n v="0"/>
    <n v="3"/>
    <x v="3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9"/>
    <n v="2014"/>
    <s v="V2012 Q2 - 50% Bonus"/>
    <n v="367"/>
    <s v="04. Nuclear Fuel"/>
    <s v="Function"/>
    <n v="87460092"/>
    <n v="0"/>
    <n v="0"/>
    <n v="87460092"/>
    <n v="15742816.560000001"/>
    <n v="48103050.600000001"/>
    <n v="0"/>
    <n v="0"/>
    <n v="87460092"/>
    <n v="63845867.159999996"/>
    <n v="0"/>
    <n v="0"/>
    <n v="0"/>
    <n v="0"/>
    <x v="3"/>
  </r>
  <r>
    <n v="-1"/>
    <n v="1"/>
    <s v="0001 -Florida Power &amp; Light Company"/>
    <n v="0"/>
    <n v="3"/>
    <x v="3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0"/>
    <n v="2014"/>
    <s v="V2012 Q3 - 50% Bonus"/>
    <n v="367"/>
    <s v="04. Nuclear Fuel"/>
    <s v="Function"/>
    <n v="83960296"/>
    <n v="0"/>
    <n v="0"/>
    <n v="83960296"/>
    <n v="17127900.379999999"/>
    <n v="41140545.039999999"/>
    <n v="0"/>
    <n v="0"/>
    <n v="83960296"/>
    <n v="58268445.420000002"/>
    <n v="0"/>
    <n v="0"/>
    <n v="0"/>
    <n v="0"/>
    <x v="3"/>
  </r>
  <r>
    <n v="-1"/>
    <n v="1"/>
    <s v="0001 -Florida Power &amp; Light Company"/>
    <n v="0"/>
    <n v="3"/>
    <x v="3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1"/>
    <n v="2014"/>
    <s v="V2012 Q4 - 50% Bonus"/>
    <n v="367"/>
    <s v="04. Nuclear Fuel"/>
    <s v="Function"/>
    <n v="62840883"/>
    <n v="0"/>
    <n v="0"/>
    <n v="62840883"/>
    <n v="14327721.32"/>
    <n v="27021579.690000001"/>
    <n v="0"/>
    <n v="0"/>
    <n v="62840883"/>
    <n v="41349301.009999998"/>
    <n v="0"/>
    <n v="0"/>
    <n v="0"/>
    <n v="0"/>
    <x v="3"/>
  </r>
  <r>
    <n v="-1"/>
    <n v="1"/>
    <s v="0001 -Florida Power &amp; Light Company"/>
    <n v="0"/>
    <n v="3"/>
    <x v="3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3"/>
  </r>
  <r>
    <n v="-1"/>
    <n v="1"/>
    <s v="0001 -Florida Power &amp; Light Company"/>
    <n v="0"/>
    <n v="3"/>
    <x v="3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3"/>
  </r>
  <r>
    <n v="-1"/>
    <n v="1"/>
    <s v="0001 -Florida Power &amp; Light Company"/>
    <n v="0"/>
    <n v="3"/>
    <x v="3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3"/>
  </r>
  <r>
    <n v="-1"/>
    <n v="1"/>
    <s v="0001 -Florida Power &amp; Light Company"/>
    <n v="0"/>
    <n v="3"/>
    <x v="3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3"/>
  </r>
  <r>
    <n v="-1"/>
    <n v="1"/>
    <s v="0001 -Florida Power &amp; Light Company"/>
    <n v="0"/>
    <n v="3"/>
    <x v="3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3"/>
  </r>
  <r>
    <n v="-1"/>
    <n v="1"/>
    <s v="0001 -Florida Power &amp; Light Company"/>
    <n v="0"/>
    <n v="3"/>
    <x v="3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3"/>
  </r>
  <r>
    <n v="-1"/>
    <n v="1"/>
    <s v="0001 -Florida Power &amp; Light Company"/>
    <n v="0"/>
    <n v="3"/>
    <x v="3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3"/>
  </r>
  <r>
    <n v="-1"/>
    <n v="1"/>
    <s v="0001 -Florida Power &amp; Light Company"/>
    <n v="0"/>
    <n v="3"/>
    <x v="3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3"/>
  </r>
  <r>
    <n v="-1"/>
    <n v="1"/>
    <s v="0001 -Florida Power &amp; Light Company"/>
    <n v="0"/>
    <n v="3"/>
    <x v="3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3"/>
  </r>
  <r>
    <n v="-1"/>
    <n v="1"/>
    <s v="0001 -Florida Power &amp; Light Company"/>
    <n v="0"/>
    <n v="3"/>
    <x v="3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3"/>
  </r>
  <r>
    <n v="-1"/>
    <n v="1"/>
    <s v="0001 -Florida Power &amp; Light Company"/>
    <n v="0"/>
    <n v="3"/>
    <x v="3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3"/>
  </r>
  <r>
    <n v="-1"/>
    <n v="1"/>
    <s v="0001 -Florida Power &amp; Light Company"/>
    <n v="0"/>
    <n v="3"/>
    <x v="3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3"/>
  </r>
  <r>
    <n v="-1"/>
    <n v="1"/>
    <s v="0001 -Florida Power &amp; Light Company"/>
    <n v="0"/>
    <n v="3"/>
    <x v="3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3"/>
  </r>
  <r>
    <n v="-1"/>
    <n v="1"/>
    <s v="0001 -Florida Power &amp; Light Company"/>
    <n v="0"/>
    <n v="3"/>
    <x v="3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3"/>
  </r>
  <r>
    <n v="-1"/>
    <n v="1"/>
    <s v="0001 -Florida Power &amp; Light Company"/>
    <n v="0"/>
    <n v="3"/>
    <x v="3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3"/>
  </r>
  <r>
    <n v="-1"/>
    <n v="1"/>
    <s v="0001 -Florida Power &amp; Light Company"/>
    <n v="0"/>
    <n v="3"/>
    <x v="3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3"/>
  </r>
  <r>
    <n v="-1"/>
    <n v="1"/>
    <s v="0001 -Florida Power &amp; Light Company"/>
    <n v="0"/>
    <n v="3"/>
    <x v="3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3"/>
  </r>
  <r>
    <n v="-1"/>
    <n v="1"/>
    <s v="0001 -Florida Power &amp; Light Company"/>
    <n v="0"/>
    <n v="3"/>
    <x v="3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3"/>
  </r>
  <r>
    <n v="-1"/>
    <n v="1"/>
    <s v="0001 -Florida Power &amp; Light Company"/>
    <n v="0"/>
    <n v="3"/>
    <x v="3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3"/>
  </r>
  <r>
    <n v="-1"/>
    <n v="1"/>
    <s v="0001 -Florida Power &amp; Light Company"/>
    <n v="0"/>
    <n v="3"/>
    <x v="3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3"/>
  </r>
  <r>
    <n v="-1"/>
    <n v="1"/>
    <s v="0001 -Florida Power &amp; Light Company"/>
    <n v="0"/>
    <n v="3"/>
    <x v="3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3"/>
  </r>
  <r>
    <n v="-1"/>
    <n v="1"/>
    <s v="0001 -Florida Power &amp; Light Company"/>
    <n v="0"/>
    <n v="3"/>
    <x v="3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3"/>
  </r>
  <r>
    <n v="-1"/>
    <n v="1"/>
    <s v="0001 -Florida Power &amp; Light Company"/>
    <n v="0"/>
    <n v="3"/>
    <x v="3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3"/>
  </r>
  <r>
    <n v="-1"/>
    <n v="1"/>
    <s v="0001 -Florida Power &amp; Light Company"/>
    <n v="0"/>
    <n v="3"/>
    <x v="3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3"/>
  </r>
  <r>
    <n v="-1"/>
    <n v="1"/>
    <s v="0001 -Florida Power &amp; Light Company"/>
    <n v="0"/>
    <n v="3"/>
    <x v="3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3"/>
  </r>
  <r>
    <n v="-1"/>
    <n v="1"/>
    <s v="0001 -Florida Power &amp; Light Company"/>
    <n v="0"/>
    <n v="3"/>
    <x v="3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3"/>
  </r>
  <r>
    <n v="-1"/>
    <n v="1"/>
    <s v="0001 -Florida Power &amp; Light Company"/>
    <n v="0"/>
    <n v="3"/>
    <x v="3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3"/>
  </r>
  <r>
    <n v="-1"/>
    <n v="1"/>
    <s v="0001 -Florida Power &amp; Light Company"/>
    <n v="0"/>
    <n v="3"/>
    <x v="3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3"/>
  </r>
  <r>
    <n v="-1"/>
    <n v="1"/>
    <s v="0001 -Florida Power &amp; Light Company"/>
    <n v="0"/>
    <n v="3"/>
    <x v="3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3"/>
  </r>
  <r>
    <n v="-1"/>
    <n v="1"/>
    <s v="0001 -Florida Power &amp; Light Company"/>
    <n v="0"/>
    <n v="3"/>
    <x v="3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3"/>
  </r>
  <r>
    <n v="-1"/>
    <n v="1"/>
    <s v="0001 -Florida Power &amp; Light Company"/>
    <n v="0"/>
    <n v="3"/>
    <x v="3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3"/>
  </r>
  <r>
    <n v="-1"/>
    <n v="1"/>
    <s v="0001 -Florida Power &amp; Light Company"/>
    <n v="0"/>
    <n v="3"/>
    <x v="3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3"/>
  </r>
  <r>
    <n v="-1"/>
    <n v="1"/>
    <s v="0001 -Florida Power &amp; Light Company"/>
    <n v="0"/>
    <n v="3"/>
    <x v="3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3"/>
  </r>
  <r>
    <n v="-1"/>
    <n v="1"/>
    <s v="0001 -Florida Power &amp; Light Company"/>
    <n v="0"/>
    <n v="3"/>
    <x v="3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3"/>
  </r>
  <r>
    <n v="-1"/>
    <n v="1"/>
    <s v="0001 -Florida Power &amp; Light Company"/>
    <n v="0"/>
    <n v="3"/>
    <x v="3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3"/>
  </r>
  <r>
    <n v="-1"/>
    <n v="1"/>
    <s v="0001 -Florida Power &amp; Light Company"/>
    <n v="0"/>
    <n v="3"/>
    <x v="3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3"/>
  </r>
  <r>
    <n v="-1"/>
    <n v="1"/>
    <s v="0001 -Florida Power &amp; Light Company"/>
    <n v="0"/>
    <n v="3"/>
    <x v="3"/>
    <n v="2001"/>
    <n v="69"/>
    <n v="2014"/>
    <s v="V2001 Bonus"/>
    <n v="367"/>
    <s v="05. Other Production"/>
    <s v="Function"/>
    <n v="4954047.13"/>
    <n v="0"/>
    <n v="0"/>
    <n v="1582970.62"/>
    <n v="211062.22"/>
    <n v="3402807.21"/>
    <n v="-38106.120000000003"/>
    <n v="7804.97"/>
    <n v="4992153.25"/>
    <n v="3587664.1"/>
    <n v="-4095.82"/>
    <n v="0"/>
    <n v="7804.97"/>
    <n v="0"/>
    <x v="3"/>
  </r>
  <r>
    <n v="-1"/>
    <n v="1"/>
    <s v="0001 -Florida Power &amp; Light Company"/>
    <n v="0"/>
    <n v="3"/>
    <x v="3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3"/>
  </r>
  <r>
    <n v="-1"/>
    <n v="1"/>
    <s v="0001 -Florida Power &amp; Light Company"/>
    <n v="0"/>
    <n v="3"/>
    <x v="3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3"/>
  </r>
  <r>
    <n v="-1"/>
    <n v="1"/>
    <s v="0001 -Florida Power &amp; Light Company"/>
    <n v="0"/>
    <n v="3"/>
    <x v="3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3"/>
  </r>
  <r>
    <n v="-1"/>
    <n v="1"/>
    <s v="0001 -Florida Power &amp; Light Company"/>
    <n v="0"/>
    <n v="3"/>
    <x v="3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3"/>
  </r>
  <r>
    <n v="-1"/>
    <n v="1"/>
    <s v="0001 -Florida Power &amp; Light Company"/>
    <n v="0"/>
    <n v="3"/>
    <x v="3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3"/>
  </r>
  <r>
    <n v="-1"/>
    <n v="1"/>
    <s v="0001 -Florida Power &amp; Light Company"/>
    <n v="0"/>
    <n v="3"/>
    <x v="3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3"/>
  </r>
  <r>
    <n v="-1"/>
    <n v="1"/>
    <s v="0001 -Florida Power &amp; Light Company"/>
    <n v="0"/>
    <n v="3"/>
    <x v="3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3"/>
  </r>
  <r>
    <n v="-1"/>
    <n v="1"/>
    <s v="0001 -Florida Power &amp; Light Company"/>
    <n v="0"/>
    <n v="3"/>
    <x v="3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3"/>
  </r>
  <r>
    <n v="-1"/>
    <n v="1"/>
    <s v="0001 -Florida Power &amp; Light Company"/>
    <n v="0"/>
    <n v="3"/>
    <x v="3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3"/>
  </r>
  <r>
    <n v="-1"/>
    <n v="1"/>
    <s v="0001 -Florida Power &amp; Light Company"/>
    <n v="0"/>
    <n v="3"/>
    <x v="3"/>
    <n v="2003"/>
    <n v="70"/>
    <n v="2014"/>
    <s v="V2003 Bonus-30%"/>
    <n v="367"/>
    <s v="05. Other Production"/>
    <s v="Function"/>
    <n v="139320678.06999999"/>
    <n v="0"/>
    <n v="0"/>
    <n v="60014715.799999997"/>
    <n v="6317329.0300000003"/>
    <n v="83780960.790000007"/>
    <n v="-5678371.9500000002"/>
    <n v="1088967.18"/>
    <n v="144999050.02000001"/>
    <n v="86699994.030000001"/>
    <n v="-1191108.98"/>
    <n v="0"/>
    <n v="1088967.18"/>
    <n v="0"/>
    <x v="3"/>
  </r>
  <r>
    <n v="-1"/>
    <n v="1"/>
    <s v="0001 -Florida Power &amp; Light Company"/>
    <n v="0"/>
    <n v="3"/>
    <x v="3"/>
    <n v="2003"/>
    <n v="84"/>
    <n v="2014"/>
    <s v="V2003 Bonus-50%"/>
    <n v="367"/>
    <s v="05. Other Production"/>
    <s v="Function"/>
    <n v="69508401.180000007"/>
    <n v="0"/>
    <n v="0"/>
    <n v="29829400.5"/>
    <n v="3139932.18"/>
    <n v="41900944.869999997"/>
    <n v="-2819447.98"/>
    <n v="547917.37"/>
    <n v="72327849.159999996"/>
    <n v="43353541.619999997"/>
    <n v="-584195.18000000005"/>
    <n v="0"/>
    <n v="547917.37"/>
    <n v="0"/>
    <x v="3"/>
  </r>
  <r>
    <n v="-1"/>
    <n v="1"/>
    <s v="0001 -Florida Power &amp; Light Company"/>
    <n v="0"/>
    <n v="3"/>
    <x v="3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3"/>
  </r>
  <r>
    <n v="-1"/>
    <n v="1"/>
    <s v="0001 -Florida Power &amp; Light Company"/>
    <n v="0"/>
    <n v="3"/>
    <x v="3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3"/>
  </r>
  <r>
    <n v="-1"/>
    <n v="1"/>
    <s v="0001 -Florida Power &amp; Light Company"/>
    <n v="0"/>
    <n v="3"/>
    <x v="3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3"/>
  </r>
  <r>
    <n v="-1"/>
    <n v="1"/>
    <s v="0001 -Florida Power &amp; Light Company"/>
    <n v="0"/>
    <n v="3"/>
    <x v="3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3"/>
  </r>
  <r>
    <n v="-1"/>
    <n v="1"/>
    <s v="0001 -Florida Power &amp; Light Company"/>
    <n v="0"/>
    <n v="3"/>
    <x v="3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3"/>
  </r>
  <r>
    <n v="-1"/>
    <n v="1"/>
    <s v="0001 -Florida Power &amp; Light Company"/>
    <n v="0"/>
    <n v="3"/>
    <x v="3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3"/>
  </r>
  <r>
    <n v="-1"/>
    <n v="1"/>
    <s v="0001 -Florida Power &amp; Light Company"/>
    <n v="0"/>
    <n v="3"/>
    <x v="3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3"/>
  </r>
  <r>
    <n v="-1"/>
    <n v="1"/>
    <s v="0001 -Florida Power &amp; Light Company"/>
    <n v="0"/>
    <n v="3"/>
    <x v="3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3"/>
  </r>
  <r>
    <n v="-1"/>
    <n v="1"/>
    <s v="0001 -Florida Power &amp; Light Company"/>
    <n v="0"/>
    <n v="3"/>
    <x v="3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3"/>
  </r>
  <r>
    <n v="-1"/>
    <n v="1"/>
    <s v="0001 -Florida Power &amp; Light Company"/>
    <n v="0"/>
    <n v="3"/>
    <x v="3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3"/>
  </r>
  <r>
    <n v="-1"/>
    <n v="1"/>
    <s v="0001 -Florida Power &amp; Light Company"/>
    <n v="0"/>
    <n v="3"/>
    <x v="3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3"/>
  </r>
  <r>
    <n v="-1"/>
    <n v="1"/>
    <s v="0001 -Florida Power &amp; Light Company"/>
    <n v="0"/>
    <n v="3"/>
    <x v="3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3"/>
  </r>
  <r>
    <n v="-1"/>
    <n v="1"/>
    <s v="0001 -Florida Power &amp; Light Company"/>
    <n v="0"/>
    <n v="3"/>
    <x v="3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3"/>
  </r>
  <r>
    <n v="-1"/>
    <n v="1"/>
    <s v="0001 -Florida Power &amp; Light Company"/>
    <n v="0"/>
    <n v="3"/>
    <x v="3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3"/>
  </r>
  <r>
    <n v="-1"/>
    <n v="1"/>
    <s v="0001 -Florida Power &amp; Light Company"/>
    <n v="0"/>
    <n v="3"/>
    <x v="3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3"/>
  </r>
  <r>
    <n v="-1"/>
    <n v="1"/>
    <s v="0001 -Florida Power &amp; Light Company"/>
    <n v="0"/>
    <n v="3"/>
    <x v="3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3"/>
  </r>
  <r>
    <n v="-1"/>
    <n v="1"/>
    <s v="0001 -Florida Power &amp; Light Company"/>
    <n v="0"/>
    <n v="3"/>
    <x v="3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3"/>
  </r>
  <r>
    <n v="-1"/>
    <n v="1"/>
    <s v="0001 -Florida Power &amp; Light Company"/>
    <n v="0"/>
    <n v="3"/>
    <x v="3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3"/>
    <n v="-122076.34"/>
    <n v="29527.08"/>
    <n v="420882.18"/>
    <n v="221069.13"/>
    <n v="-16332.02"/>
    <n v="0"/>
    <n v="29527.08"/>
    <n v="0"/>
    <x v="3"/>
  </r>
  <r>
    <n v="-1"/>
    <n v="1"/>
    <s v="0001 -Florida Power &amp; Light Company"/>
    <n v="0"/>
    <n v="3"/>
    <x v="3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3"/>
  </r>
  <r>
    <n v="-1"/>
    <n v="1"/>
    <s v="0001 -Florida Power &amp; Light Company"/>
    <n v="0"/>
    <n v="3"/>
    <x v="3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3"/>
  </r>
  <r>
    <n v="-1"/>
    <n v="1"/>
    <s v="0001 -Florida Power &amp; Light Company"/>
    <n v="0"/>
    <n v="3"/>
    <x v="3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3"/>
  </r>
  <r>
    <n v="-1"/>
    <n v="1"/>
    <s v="0001 -Florida Power &amp; Light Company"/>
    <n v="0"/>
    <n v="3"/>
    <x v="3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3"/>
  </r>
  <r>
    <n v="-1"/>
    <n v="1"/>
    <s v="0001 -Florida Power &amp; Light Company"/>
    <n v="0"/>
    <n v="3"/>
    <x v="3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3"/>
  </r>
  <r>
    <n v="-1"/>
    <n v="1"/>
    <s v="0001 -Florida Power &amp; Light Company"/>
    <n v="0"/>
    <n v="3"/>
    <x v="3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3"/>
  </r>
  <r>
    <n v="-1"/>
    <n v="1"/>
    <s v="0001 -Florida Power &amp; Light Company"/>
    <n v="0"/>
    <n v="3"/>
    <x v="3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3"/>
  </r>
  <r>
    <n v="-1"/>
    <n v="1"/>
    <s v="0001 -Florida Power &amp; Light Company"/>
    <n v="0"/>
    <n v="3"/>
    <x v="3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3"/>
  </r>
  <r>
    <n v="-1"/>
    <n v="1"/>
    <s v="0001 -Florida Power &amp; Light Company"/>
    <n v="0"/>
    <n v="3"/>
    <x v="3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3"/>
  </r>
  <r>
    <n v="-1"/>
    <n v="1"/>
    <s v="0001 -Florida Power &amp; Light Company"/>
    <n v="0"/>
    <n v="3"/>
    <x v="3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3"/>
  </r>
  <r>
    <n v="-1"/>
    <n v="1"/>
    <s v="0001 -Florida Power &amp; Light Company"/>
    <n v="0"/>
    <n v="3"/>
    <x v="3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3"/>
  </r>
  <r>
    <n v="-1"/>
    <n v="1"/>
    <s v="0001 -Florida Power &amp; Light Company"/>
    <n v="0"/>
    <n v="3"/>
    <x v="3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3"/>
  </r>
  <r>
    <n v="-1"/>
    <n v="1"/>
    <s v="0001 -Florida Power &amp; Light Company"/>
    <n v="0"/>
    <n v="3"/>
    <x v="3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3"/>
  </r>
  <r>
    <n v="-1"/>
    <n v="1"/>
    <s v="0001 -Florida Power &amp; Light Company"/>
    <n v="0"/>
    <n v="3"/>
    <x v="3"/>
    <n v="2009"/>
    <n v="192"/>
    <n v="2014"/>
    <s v="V2009 Q4 - 50% Bonus"/>
    <n v="367"/>
    <s v="05. Other Production"/>
    <s v="Function"/>
    <n v="154327307.52000001"/>
    <n v="0"/>
    <n v="0"/>
    <n v="155805228.38"/>
    <n v="12637168.09"/>
    <n v="106555916.81"/>
    <n v="-2969711.91"/>
    <n v="549240.05000000005"/>
    <n v="157283149.22999999"/>
    <n v="118300524.16"/>
    <n v="-1514040.92"/>
    <n v="0"/>
    <n v="549240.05000000005"/>
    <n v="0"/>
    <x v="3"/>
  </r>
  <r>
    <n v="-1"/>
    <n v="1"/>
    <s v="0001 -Florida Power &amp; Light Company"/>
    <n v="0"/>
    <n v="3"/>
    <x v="3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3"/>
  </r>
  <r>
    <n v="-1"/>
    <n v="1"/>
    <s v="0001 -Florida Power &amp; Light Company"/>
    <n v="0"/>
    <n v="3"/>
    <x v="3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3"/>
  </r>
  <r>
    <n v="-1"/>
    <n v="1"/>
    <s v="0001 -Florida Power &amp; Light Company"/>
    <n v="0"/>
    <n v="3"/>
    <x v="3"/>
    <n v="2010"/>
    <n v="194"/>
    <n v="2014"/>
    <s v="V2010 Q2"/>
    <n v="367"/>
    <s v="05. Other Production"/>
    <s v="Function"/>
    <n v="-118778.72"/>
    <n v="0"/>
    <n v="0"/>
    <n v="-117426.94"/>
    <n v="-14595.13"/>
    <n v="-106875.47"/>
    <n v="-24890.42"/>
    <n v="1125.06"/>
    <n v="-116075.17"/>
    <n v="-122220.42"/>
    <n v="-828.66"/>
    <n v="0"/>
    <n v="1125.06"/>
    <n v="0"/>
    <x v="3"/>
  </r>
  <r>
    <n v="-1"/>
    <n v="1"/>
    <s v="0001 -Florida Power &amp; Light Company"/>
    <n v="0"/>
    <n v="3"/>
    <x v="3"/>
    <n v="2010"/>
    <n v="216"/>
    <n v="2014"/>
    <s v="V2010 Q2 - 50% Bonus"/>
    <n v="367"/>
    <s v="05. Other Production"/>
    <s v="Function"/>
    <n v="66844154.530000001"/>
    <n v="0"/>
    <n v="0"/>
    <n v="80168871.709999993"/>
    <n v="6986679.5300000003"/>
    <n v="48673318.090000004"/>
    <n v="-26661612.640000001"/>
    <n v="11112437.83"/>
    <n v="93493588.879999995"/>
    <n v="48351046.060000002"/>
    <n v="-8228044.9500000002"/>
    <n v="0"/>
    <n v="11112437.83"/>
    <n v="0"/>
    <x v="3"/>
  </r>
  <r>
    <n v="-1"/>
    <n v="1"/>
    <s v="0001 -Florida Power &amp; Light Company"/>
    <n v="0"/>
    <n v="3"/>
    <x v="3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3"/>
  </r>
  <r>
    <n v="-1"/>
    <n v="1"/>
    <s v="0001 -Florida Power &amp; Light Company"/>
    <n v="0"/>
    <n v="3"/>
    <x v="3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3"/>
  </r>
  <r>
    <n v="-1"/>
    <n v="1"/>
    <s v="0001 -Florida Power &amp; Light Company"/>
    <n v="0"/>
    <n v="3"/>
    <x v="3"/>
    <n v="2010"/>
    <n v="196"/>
    <n v="2014"/>
    <s v="V2010 Q4"/>
    <n v="367"/>
    <s v="05. Other Production"/>
    <s v="Function"/>
    <n v="13885.92"/>
    <n v="0"/>
    <n v="0"/>
    <n v="14043.95"/>
    <n v="1471.42"/>
    <n v="10241.18"/>
    <n v="-1628.1"/>
    <n v="60.16"/>
    <n v="14201.97"/>
    <n v="11634.56"/>
    <n v="-177.84"/>
    <n v="0"/>
    <n v="60.16"/>
    <n v="0"/>
    <x v="3"/>
  </r>
  <r>
    <n v="-1"/>
    <n v="1"/>
    <s v="0001 -Florida Power &amp; Light Company"/>
    <n v="0"/>
    <n v="3"/>
    <x v="3"/>
    <n v="2010"/>
    <n v="224"/>
    <n v="2014"/>
    <s v="V2010 Q4 - 100% Bonus"/>
    <n v="367"/>
    <s v="05. Other Production"/>
    <s v="Function"/>
    <n v="49513644.350000001"/>
    <n v="0"/>
    <n v="0"/>
    <n v="53338898.149999999"/>
    <n v="5298641.4400000004"/>
    <n v="37065720.560000002"/>
    <n v="-7651747.9000000004"/>
    <n v="1455739.9"/>
    <n v="57164151.950000003"/>
    <n v="40478608.710000001"/>
    <n v="-4309014.41"/>
    <n v="0"/>
    <n v="1455739.9"/>
    <n v="0"/>
    <x v="3"/>
  </r>
  <r>
    <n v="-1"/>
    <n v="1"/>
    <s v="0001 -Florida Power &amp; Light Company"/>
    <n v="0"/>
    <n v="3"/>
    <x v="3"/>
    <n v="2010"/>
    <n v="218"/>
    <n v="2014"/>
    <s v="V2010 Q4 - 50% Bonus"/>
    <n v="367"/>
    <s v="05. Other Production"/>
    <s v="Function"/>
    <n v="239324655.66"/>
    <n v="0"/>
    <n v="0"/>
    <n v="247766643.94999999"/>
    <n v="25928426.140000001"/>
    <n v="185194480.34999999"/>
    <n v="-16891372.059999999"/>
    <n v="3215359.84"/>
    <n v="256208632.25"/>
    <n v="206935194.11000001"/>
    <n v="-9480904.3800000008"/>
    <n v="0"/>
    <n v="3215359.84"/>
    <n v="0"/>
    <x v="3"/>
  </r>
  <r>
    <n v="-1"/>
    <n v="1"/>
    <s v="0001 -Florida Power &amp; Light Company"/>
    <n v="0"/>
    <n v="3"/>
    <x v="3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3"/>
  </r>
  <r>
    <n v="-1"/>
    <n v="1"/>
    <s v="0001 -Florida Power &amp; Light Company"/>
    <n v="0"/>
    <n v="3"/>
    <x v="3"/>
    <n v="2011"/>
    <n v="233"/>
    <n v="2014"/>
    <s v="V2011 - 100% Bonus"/>
    <n v="367"/>
    <s v="05. Other Production"/>
    <s v="Function"/>
    <n v="533647945.37"/>
    <n v="0"/>
    <n v="0"/>
    <n v="448598737.99000001"/>
    <n v="34463580.450000003"/>
    <n v="104746093.12"/>
    <n v="-33498427.940000001"/>
    <n v="6665336.5499999998"/>
    <n v="567132925.80999994"/>
    <n v="132266775.43000001"/>
    <n v="-19876745.739999998"/>
    <n v="0"/>
    <n v="6665336.5499999998"/>
    <n v="0"/>
    <x v="3"/>
  </r>
  <r>
    <n v="-1"/>
    <n v="1"/>
    <s v="0001 -Florida Power &amp; Light Company"/>
    <n v="0"/>
    <n v="3"/>
    <x v="3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3"/>
  </r>
  <r>
    <n v="-1"/>
    <n v="1"/>
    <s v="0001 -Florida Power &amp; Light Company"/>
    <n v="0"/>
    <n v="3"/>
    <x v="3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8"/>
    <n v="2014"/>
    <s v="V2012 Q1 - 50% Bonus"/>
    <n v="367"/>
    <s v="05. Other Production"/>
    <s v="Function"/>
    <n v="22212074.260000002"/>
    <n v="0"/>
    <n v="0"/>
    <n v="24188312.73"/>
    <n v="1734375.88"/>
    <n v="4385634.79"/>
    <n v="-3971330.96"/>
    <n v="1075982.3700000001"/>
    <n v="26164551.210000001"/>
    <n v="5453421.6200000001"/>
    <n v="-2209905.54"/>
    <n v="0"/>
    <n v="1075982.3700000001"/>
    <n v="0"/>
    <x v="3"/>
  </r>
  <r>
    <n v="-1"/>
    <n v="1"/>
    <s v="0001 -Florida Power &amp; Light Company"/>
    <n v="0"/>
    <n v="3"/>
    <x v="3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9"/>
    <n v="2014"/>
    <s v="V2012 Q2 - 50% Bonus"/>
    <n v="367"/>
    <s v="05. Other Production"/>
    <s v="Function"/>
    <n v="48003560.439999998"/>
    <n v="0"/>
    <n v="0"/>
    <n v="51894017.57"/>
    <n v="4143454.68"/>
    <n v="9259566.3000000007"/>
    <n v="-8061953.0499999998"/>
    <n v="2223407.39"/>
    <n v="55784474.700000003"/>
    <n v="12224834.939999999"/>
    <n v="-4379320.83"/>
    <n v="0"/>
    <n v="2223407.39"/>
    <n v="0"/>
    <x v="3"/>
  </r>
  <r>
    <n v="-1"/>
    <n v="1"/>
    <s v="0001 -Florida Power &amp; Light Company"/>
    <n v="0"/>
    <n v="3"/>
    <x v="3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3"/>
  </r>
  <r>
    <n v="-1"/>
    <n v="1"/>
    <s v="0001 -Florida Power &amp; Light Company"/>
    <n v="0"/>
    <n v="3"/>
    <x v="3"/>
    <n v="2012"/>
    <n v="250"/>
    <n v="2014"/>
    <s v="V2012 Q3 - 50% Bonus"/>
    <n v="367"/>
    <s v="05. Other Production"/>
    <s v="Function"/>
    <n v="13032844.57"/>
    <n v="0"/>
    <n v="0"/>
    <n v="13762537.699999999"/>
    <n v="1686439.31"/>
    <n v="3616907.42"/>
    <n v="-1469814.93"/>
    <n v="742987.79"/>
    <n v="14492230.83"/>
    <n v="5100368.2300000004"/>
    <n v="-513419.98"/>
    <n v="0"/>
    <n v="742987.79"/>
    <n v="0"/>
    <x v="3"/>
  </r>
  <r>
    <n v="-1"/>
    <n v="1"/>
    <s v="0001 -Florida Power &amp; Light Company"/>
    <n v="0"/>
    <n v="3"/>
    <x v="3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1"/>
    <n v="2014"/>
    <s v="V2012 Q4 - 50% Bonus"/>
    <n v="367"/>
    <s v="05. Other Production"/>
    <s v="Function"/>
    <n v="31516124.510000002"/>
    <n v="0"/>
    <n v="0"/>
    <n v="34041045.039999999"/>
    <n v="3205935.34"/>
    <n v="4924704.8899999997"/>
    <n v="-5081738.04"/>
    <n v="1480413.57"/>
    <n v="36565965.579999998"/>
    <n v="7529028.7999999998"/>
    <n v="-2967816.07"/>
    <n v="0"/>
    <n v="1480413.57"/>
    <n v="0"/>
    <x v="3"/>
  </r>
  <r>
    <n v="-1"/>
    <n v="1"/>
    <s v="0001 -Florida Power &amp; Light Company"/>
    <n v="0"/>
    <n v="3"/>
    <x v="3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3"/>
  </r>
  <r>
    <n v="-1"/>
    <n v="1"/>
    <s v="0001 -Florida Power &amp; Light Company"/>
    <n v="0"/>
    <n v="3"/>
    <x v="3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3"/>
  </r>
  <r>
    <n v="-1"/>
    <n v="1"/>
    <s v="0001 -Florida Power &amp; Light Company"/>
    <n v="0"/>
    <n v="3"/>
    <x v="3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3"/>
  </r>
  <r>
    <n v="-1"/>
    <n v="1"/>
    <s v="0001 -Florida Power &amp; Light Company"/>
    <n v="0"/>
    <n v="3"/>
    <x v="3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3"/>
  </r>
  <r>
    <n v="-1"/>
    <n v="1"/>
    <s v="0001 -Florida Power &amp; Light Company"/>
    <n v="0"/>
    <n v="3"/>
    <x v="3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3"/>
  </r>
  <r>
    <n v="-1"/>
    <n v="1"/>
    <s v="0001 -Florida Power &amp; Light Company"/>
    <n v="0"/>
    <n v="3"/>
    <x v="3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3"/>
  </r>
  <r>
    <n v="-1"/>
    <n v="1"/>
    <s v="0001 -Florida Power &amp; Light Company"/>
    <n v="0"/>
    <n v="3"/>
    <x v="3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3"/>
  </r>
  <r>
    <n v="-1"/>
    <n v="1"/>
    <s v="0001 -Florida Power &amp; Light Company"/>
    <n v="0"/>
    <n v="3"/>
    <x v="3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3"/>
  </r>
  <r>
    <n v="-1"/>
    <n v="1"/>
    <s v="0001 -Florida Power &amp; Light Company"/>
    <n v="0"/>
    <n v="3"/>
    <x v="3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3"/>
  </r>
  <r>
    <n v="-1"/>
    <n v="1"/>
    <s v="0001 -Florida Power &amp; Light Company"/>
    <n v="0"/>
    <n v="3"/>
    <x v="3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3"/>
  </r>
  <r>
    <n v="-1"/>
    <n v="1"/>
    <s v="0001 -Florida Power &amp; Light Company"/>
    <n v="0"/>
    <n v="3"/>
    <x v="3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3"/>
  </r>
  <r>
    <n v="-1"/>
    <n v="1"/>
    <s v="0001 -Florida Power &amp; Light Company"/>
    <n v="0"/>
    <n v="3"/>
    <x v="3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3"/>
  </r>
  <r>
    <n v="-1"/>
    <n v="1"/>
    <s v="0001 -Florida Power &amp; Light Company"/>
    <n v="0"/>
    <n v="3"/>
    <x v="3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3"/>
  </r>
  <r>
    <n v="-1"/>
    <n v="1"/>
    <s v="0001 -Florida Power &amp; Light Company"/>
    <n v="0"/>
    <n v="3"/>
    <x v="3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3"/>
  </r>
  <r>
    <n v="-1"/>
    <n v="1"/>
    <s v="0001 -Florida Power &amp; Light Company"/>
    <n v="0"/>
    <n v="3"/>
    <x v="3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3"/>
  </r>
  <r>
    <n v="-1"/>
    <n v="1"/>
    <s v="0001 -Florida Power &amp; Light Company"/>
    <n v="0"/>
    <n v="3"/>
    <x v="3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3"/>
  </r>
  <r>
    <n v="-1"/>
    <n v="1"/>
    <s v="0001 -Florida Power &amp; Light Company"/>
    <n v="0"/>
    <n v="3"/>
    <x v="3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3"/>
  </r>
  <r>
    <n v="-1"/>
    <n v="1"/>
    <s v="0001 -Florida Power &amp; Light Company"/>
    <n v="0"/>
    <n v="3"/>
    <x v="3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3"/>
  </r>
  <r>
    <n v="-1"/>
    <n v="1"/>
    <s v="0001 -Florida Power &amp; Light Company"/>
    <n v="0"/>
    <n v="3"/>
    <x v="3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3"/>
  </r>
  <r>
    <n v="-1"/>
    <n v="1"/>
    <s v="0001 -Florida Power &amp; Light Company"/>
    <n v="0"/>
    <n v="3"/>
    <x v="3"/>
    <n v="1987"/>
    <n v="22"/>
    <n v="2014"/>
    <s v="V1987"/>
    <n v="367"/>
    <s v="06. Transmission"/>
    <s v="Function"/>
    <n v="33616320.729999997"/>
    <n v="0"/>
    <n v="0"/>
    <n v="415265"/>
    <n v="6198"/>
    <n v="34081875.439999998"/>
    <n v="-954529.97"/>
    <n v="173541.88"/>
    <n v="34334084.439999998"/>
    <n v="33370309.73"/>
    <n v="173541.88"/>
    <n v="0"/>
    <n v="173541.88"/>
    <n v="0"/>
    <x v="3"/>
  </r>
  <r>
    <n v="-1"/>
    <n v="1"/>
    <s v="0001 -Florida Power &amp; Light Company"/>
    <n v="0"/>
    <n v="3"/>
    <x v="3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3"/>
  </r>
  <r>
    <n v="-1"/>
    <n v="1"/>
    <s v="0001 -Florida Power &amp; Light Company"/>
    <n v="0"/>
    <n v="3"/>
    <x v="3"/>
    <n v="1988"/>
    <n v="24"/>
    <n v="2014"/>
    <s v="V1988"/>
    <n v="367"/>
    <s v="06. Transmission"/>
    <s v="Function"/>
    <n v="58793787.57"/>
    <n v="0"/>
    <n v="0"/>
    <n v="5707039.8600000003"/>
    <n v="85179.85"/>
    <n v="55763737.869999997"/>
    <n v="-994286.33"/>
    <n v="105999.49"/>
    <n v="59213573.57"/>
    <n v="55429131.719999999"/>
    <n v="105999.49"/>
    <n v="0"/>
    <n v="105999.49"/>
    <n v="0"/>
    <x v="3"/>
  </r>
  <r>
    <n v="-1"/>
    <n v="1"/>
    <s v="0001 -Florida Power &amp; Light Company"/>
    <n v="0"/>
    <n v="3"/>
    <x v="3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3"/>
  </r>
  <r>
    <n v="-1"/>
    <n v="1"/>
    <s v="0001 -Florida Power &amp; Light Company"/>
    <n v="0"/>
    <n v="3"/>
    <x v="3"/>
    <n v="1989"/>
    <n v="26"/>
    <n v="2014"/>
    <s v="V1989"/>
    <n v="367"/>
    <s v="06. Transmission"/>
    <s v="Function"/>
    <n v="38689886"/>
    <n v="0"/>
    <n v="0"/>
    <n v="3672622"/>
    <n v="54815.35"/>
    <n v="36653712.049999997"/>
    <n v="-535293.5"/>
    <n v="69251.820000000007"/>
    <n v="38982731.75"/>
    <n v="36415681.649999999"/>
    <n v="69251.820000000007"/>
    <n v="0"/>
    <n v="69251.820000000007"/>
    <n v="0"/>
    <x v="3"/>
  </r>
  <r>
    <n v="-1"/>
    <n v="1"/>
    <s v="0001 -Florida Power &amp; Light Company"/>
    <n v="0"/>
    <n v="3"/>
    <x v="3"/>
    <n v="1990"/>
    <n v="28"/>
    <n v="2014"/>
    <s v="V1990"/>
    <n v="367"/>
    <s v="06. Transmission"/>
    <s v="Function"/>
    <n v="53237709.700000003"/>
    <n v="0"/>
    <n v="0"/>
    <n v="4652481.63"/>
    <n v="69440.149999999994"/>
    <n v="50858136.420000002"/>
    <n v="-830528.96"/>
    <n v="142008.01"/>
    <n v="53895329.57"/>
    <n v="50269956.700000003"/>
    <n v="142008.01"/>
    <n v="0"/>
    <n v="142008.01"/>
    <n v="0"/>
    <x v="3"/>
  </r>
  <r>
    <n v="-1"/>
    <n v="1"/>
    <s v="0001 -Florida Power &amp; Light Company"/>
    <n v="0"/>
    <n v="3"/>
    <x v="3"/>
    <n v="1991"/>
    <n v="29"/>
    <n v="2014"/>
    <s v="V1991"/>
    <n v="367"/>
    <s v="06. Transmission"/>
    <s v="Function"/>
    <n v="54738845.539999999"/>
    <n v="0"/>
    <n v="0"/>
    <n v="4966713"/>
    <n v="74130.179999999993"/>
    <n v="51646050.630000003"/>
    <n v="-484230.61"/>
    <n v="40768.910000000003"/>
    <n v="54942365.119999997"/>
    <n v="51516661.229999997"/>
    <n v="40768.910000000003"/>
    <n v="0"/>
    <n v="40768.910000000003"/>
    <n v="0"/>
    <x v="3"/>
  </r>
  <r>
    <n v="-1"/>
    <n v="1"/>
    <s v="0001 -Florida Power &amp; Light Company"/>
    <n v="0"/>
    <n v="3"/>
    <x v="3"/>
    <n v="1992"/>
    <n v="30"/>
    <n v="2014"/>
    <s v="V1992"/>
    <n v="367"/>
    <s v="06. Transmission"/>
    <s v="Function"/>
    <n v="55855735.700000003"/>
    <n v="0"/>
    <n v="0"/>
    <n v="583557"/>
    <n v="8709.82"/>
    <n v="56030637.759999998"/>
    <n v="-676508.73"/>
    <n v="125817.94"/>
    <n v="56399263"/>
    <n v="55495820.280000001"/>
    <n v="125817.94"/>
    <n v="0"/>
    <n v="125817.94"/>
    <n v="0"/>
    <x v="3"/>
  </r>
  <r>
    <n v="-1"/>
    <n v="1"/>
    <s v="0001 -Florida Power &amp; Light Company"/>
    <n v="0"/>
    <n v="3"/>
    <x v="3"/>
    <n v="1993"/>
    <n v="31"/>
    <n v="2014"/>
    <s v="V1993"/>
    <n v="367"/>
    <s v="06. Transmission"/>
    <s v="Function"/>
    <n v="110586439.3"/>
    <n v="0"/>
    <n v="0"/>
    <n v="12134882.050000001"/>
    <n v="181117.97"/>
    <n v="103069121.55"/>
    <n v="-1164337.33"/>
    <n v="88544.34"/>
    <n v="110963163.97"/>
    <n v="102873514.84999999"/>
    <n v="88544.34"/>
    <n v="0"/>
    <n v="88544.34"/>
    <n v="0"/>
    <x v="3"/>
  </r>
  <r>
    <n v="-1"/>
    <n v="1"/>
    <s v="0001 -Florida Power &amp; Light Company"/>
    <n v="0"/>
    <n v="3"/>
    <x v="3"/>
    <n v="1994"/>
    <n v="32"/>
    <n v="2014"/>
    <s v="V1994"/>
    <n v="367"/>
    <s v="06. Transmission"/>
    <s v="Function"/>
    <n v="102228577.7"/>
    <n v="0"/>
    <n v="0"/>
    <n v="7901850.9800000004"/>
    <n v="2248578.58"/>
    <n v="96923229.790000007"/>
    <n v="-1030670.54"/>
    <n v="231895.04000000001"/>
    <n v="103163693.61"/>
    <n v="98247122.75"/>
    <n v="221464.75"/>
    <n v="0"/>
    <n v="231895.04000000001"/>
    <n v="0"/>
    <x v="3"/>
  </r>
  <r>
    <n v="-1"/>
    <n v="1"/>
    <s v="0001 -Florida Power &amp; Light Company"/>
    <n v="0"/>
    <n v="3"/>
    <x v="3"/>
    <n v="1995"/>
    <n v="33"/>
    <n v="2014"/>
    <s v="V1995"/>
    <n v="367"/>
    <s v="06. Transmission"/>
    <s v="Function"/>
    <n v="46001219.659999996"/>
    <n v="0"/>
    <n v="0"/>
    <n v="5265657.92"/>
    <n v="1908325.1"/>
    <n v="41773979.079999998"/>
    <n v="-555661.07999999996"/>
    <n v="87963.31"/>
    <n v="46373712.020000003"/>
    <n v="43326430.68"/>
    <n v="71344.45"/>
    <n v="0"/>
    <n v="87963.31"/>
    <n v="0"/>
    <x v="3"/>
  </r>
  <r>
    <n v="-1"/>
    <n v="1"/>
    <s v="0001 -Florida Power &amp; Light Company"/>
    <n v="0"/>
    <n v="3"/>
    <x v="3"/>
    <n v="1996"/>
    <n v="34"/>
    <n v="2014"/>
    <s v="V1996"/>
    <n v="367"/>
    <s v="06. Transmission"/>
    <s v="Function"/>
    <n v="84337753.099999994"/>
    <n v="0"/>
    <n v="0"/>
    <n v="16334165.65"/>
    <n v="3432997.16"/>
    <n v="70449068.329999998"/>
    <n v="-391292.35"/>
    <n v="95689.42"/>
    <n v="84700280.920000002"/>
    <n v="73551886.200000003"/>
    <n v="63340.9"/>
    <n v="0"/>
    <n v="95689.42"/>
    <n v="0"/>
    <x v="3"/>
  </r>
  <r>
    <n v="-1"/>
    <n v="1"/>
    <s v="0001 -Florida Power &amp; Light Company"/>
    <n v="0"/>
    <n v="3"/>
    <x v="3"/>
    <n v="1997"/>
    <n v="35"/>
    <n v="2014"/>
    <s v="V1997"/>
    <n v="367"/>
    <s v="06. Transmission"/>
    <s v="Function"/>
    <n v="39830597.920000002"/>
    <n v="0"/>
    <n v="0"/>
    <n v="8347974.8600000003"/>
    <n v="1709336.95"/>
    <n v="32437871.109999999"/>
    <n v="-495257.54"/>
    <n v="84089.57"/>
    <n v="40186698.32"/>
    <n v="33838773.359999999"/>
    <n v="36423.870000000003"/>
    <n v="0"/>
    <n v="84089.57"/>
    <n v="0"/>
    <x v="3"/>
  </r>
  <r>
    <n v="-1"/>
    <n v="1"/>
    <s v="0001 -Florida Power &amp; Light Company"/>
    <n v="0"/>
    <n v="3"/>
    <x v="3"/>
    <n v="1998"/>
    <n v="59"/>
    <n v="2014"/>
    <s v="V1998"/>
    <n v="367"/>
    <s v="06. Transmission"/>
    <s v="Function"/>
    <n v="28380847.23"/>
    <n v="0"/>
    <n v="0"/>
    <n v="7074854.7000000002"/>
    <n v="1228009.6499999999"/>
    <n v="22154787.75"/>
    <n v="-661509.81000000006"/>
    <n v="115399.94"/>
    <n v="28897470.789999999"/>
    <n v="22958388.010000002"/>
    <n v="23185.77"/>
    <n v="0"/>
    <n v="115399.94"/>
    <n v="0"/>
    <x v="3"/>
  </r>
  <r>
    <n v="-1"/>
    <n v="1"/>
    <s v="0001 -Florida Power &amp; Light Company"/>
    <n v="0"/>
    <n v="3"/>
    <x v="3"/>
    <n v="1999"/>
    <n v="60"/>
    <n v="2014"/>
    <s v="V1999"/>
    <n v="367"/>
    <s v="06. Transmission"/>
    <s v="Function"/>
    <n v="54360127.799999997"/>
    <n v="0"/>
    <n v="0"/>
    <n v="14821310.220000001"/>
    <n v="2394347.33"/>
    <n v="40906469.399999999"/>
    <n v="-1333786.67"/>
    <n v="254564.01"/>
    <n v="55450704.770000003"/>
    <n v="42453509.859999999"/>
    <n v="11293.92"/>
    <n v="0"/>
    <n v="254564.01"/>
    <n v="0"/>
    <x v="3"/>
  </r>
  <r>
    <n v="-1"/>
    <n v="1"/>
    <s v="0001 -Florida Power &amp; Light Company"/>
    <n v="0"/>
    <n v="3"/>
    <x v="3"/>
    <n v="2000"/>
    <n v="61"/>
    <n v="2014"/>
    <s v="V2000"/>
    <n v="367"/>
    <s v="06. Transmission"/>
    <s v="Function"/>
    <n v="34696649.799999997"/>
    <n v="0"/>
    <n v="0"/>
    <n v="10690660.550000001"/>
    <n v="1296658.5"/>
    <n v="24699265.07"/>
    <n v="-372505.79"/>
    <n v="116761.14"/>
    <n v="34905752.090000004"/>
    <n v="25836479.600000001"/>
    <n v="67102.820000000007"/>
    <n v="0"/>
    <n v="116761.14"/>
    <n v="0"/>
    <x v="3"/>
  </r>
  <r>
    <n v="-1"/>
    <n v="1"/>
    <s v="0001 -Florida Power &amp; Light Company"/>
    <n v="0"/>
    <n v="3"/>
    <x v="3"/>
    <n v="2001"/>
    <n v="62"/>
    <n v="2014"/>
    <s v="V2001"/>
    <n v="367"/>
    <s v="06. Transmission"/>
    <s v="Function"/>
    <n v="107162123.39"/>
    <n v="0"/>
    <n v="0"/>
    <n v="36381758.719999999"/>
    <n v="4726513.24"/>
    <n v="71475426.469999999"/>
    <n v="-766284.19"/>
    <n v="136129.01"/>
    <n v="107761371.94"/>
    <n v="75789648.840000004"/>
    <n v="-50828.66"/>
    <n v="0"/>
    <n v="136129.01"/>
    <n v="0"/>
    <x v="3"/>
  </r>
  <r>
    <n v="-1"/>
    <n v="1"/>
    <s v="0001 -Florida Power &amp; Light Company"/>
    <n v="0"/>
    <n v="3"/>
    <x v="3"/>
    <n v="2001"/>
    <n v="69"/>
    <n v="2014"/>
    <s v="V2001 Bonus"/>
    <n v="367"/>
    <s v="06. Transmission"/>
    <s v="Function"/>
    <n v="2400858.17"/>
    <n v="0"/>
    <n v="0"/>
    <n v="806184.42"/>
    <n v="107490.99"/>
    <n v="1608726.68"/>
    <n v="-17478.599999999999"/>
    <n v="3819.67"/>
    <n v="2417734.65"/>
    <n v="1704611.82"/>
    <n v="-1450.97"/>
    <n v="0"/>
    <n v="3819.67"/>
    <n v="0"/>
    <x v="3"/>
  </r>
  <r>
    <n v="-1"/>
    <n v="1"/>
    <s v="0001 -Florida Power &amp; Light Company"/>
    <n v="0"/>
    <n v="3"/>
    <x v="3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3"/>
  </r>
  <r>
    <n v="-1"/>
    <n v="1"/>
    <s v="0001 -Florida Power &amp; Light Company"/>
    <n v="0"/>
    <n v="3"/>
    <x v="3"/>
    <n v="2002"/>
    <n v="80"/>
    <n v="2014"/>
    <s v="V2002 Bonus Q1"/>
    <n v="367"/>
    <s v="06. Transmission"/>
    <s v="Function"/>
    <n v="11741737.380000001"/>
    <n v="0"/>
    <n v="0"/>
    <n v="11834431.369999999"/>
    <n v="527697.29"/>
    <n v="7605570.3399999999"/>
    <n v="-186765.1"/>
    <n v="33805.24"/>
    <n v="11927125.35"/>
    <n v="8010918.0599999996"/>
    <n v="-29233.15"/>
    <n v="0"/>
    <n v="33805.24"/>
    <n v="0"/>
    <x v="3"/>
  </r>
  <r>
    <n v="-1"/>
    <n v="1"/>
    <s v="0001 -Florida Power &amp; Light Company"/>
    <n v="0"/>
    <n v="3"/>
    <x v="3"/>
    <n v="2002"/>
    <n v="81"/>
    <n v="2014"/>
    <s v="V2002 Bonus Q2"/>
    <n v="367"/>
    <s v="06. Transmission"/>
    <s v="Function"/>
    <n v="11083720.26"/>
    <n v="0"/>
    <n v="0"/>
    <n v="11171219.619999999"/>
    <n v="498571.53"/>
    <n v="7050885.1399999997"/>
    <n v="-176298.67"/>
    <n v="32366.21"/>
    <n v="11258718.99"/>
    <n v="7435956.8700000001"/>
    <n v="-29132.720000000001"/>
    <n v="0"/>
    <n v="32366.21"/>
    <n v="0"/>
    <x v="3"/>
  </r>
  <r>
    <n v="-1"/>
    <n v="1"/>
    <s v="0001 -Florida Power &amp; Light Company"/>
    <n v="0"/>
    <n v="3"/>
    <x v="3"/>
    <n v="2002"/>
    <n v="82"/>
    <n v="2014"/>
    <s v="V2002 Bonus Q3"/>
    <n v="367"/>
    <s v="06. Transmission"/>
    <s v="Function"/>
    <n v="8164464.2699999996"/>
    <n v="0"/>
    <n v="0"/>
    <n v="8228917.8600000003"/>
    <n v="367092.03"/>
    <n v="5102745.6900000004"/>
    <n v="-129864.75"/>
    <n v="23841.53"/>
    <n v="8293371.46"/>
    <n v="5387648.4199999999"/>
    <n v="-22876.37"/>
    <n v="0"/>
    <n v="23841.53"/>
    <n v="0"/>
    <x v="3"/>
  </r>
  <r>
    <n v="-1"/>
    <n v="1"/>
    <s v="0001 -Florida Power &amp; Light Company"/>
    <n v="0"/>
    <n v="3"/>
    <x v="3"/>
    <n v="2002"/>
    <n v="83"/>
    <n v="2014"/>
    <s v="V2002 Bonus Q4"/>
    <n v="367"/>
    <s v="06. Transmission"/>
    <s v="Function"/>
    <n v="10896684.560000001"/>
    <n v="0"/>
    <n v="0"/>
    <n v="10982707.369999999"/>
    <n v="489609.09"/>
    <n v="6689165.4000000004"/>
    <n v="-173323.64"/>
    <n v="31820.03"/>
    <n v="11068730.18"/>
    <n v="7070967.2800000003"/>
    <n v="-32418.37"/>
    <n v="0"/>
    <n v="31820.03"/>
    <n v="0"/>
    <x v="3"/>
  </r>
  <r>
    <n v="-1"/>
    <n v="1"/>
    <s v="0001 -Florida Power &amp; Light Company"/>
    <n v="0"/>
    <n v="3"/>
    <x v="3"/>
    <n v="2002"/>
    <n v="76"/>
    <n v="2014"/>
    <s v="V2002 Q1"/>
    <n v="367"/>
    <s v="06. Transmission"/>
    <s v="Function"/>
    <n v="22099599.190000001"/>
    <n v="0"/>
    <n v="0"/>
    <n v="22274062.32"/>
    <n v="993200.44"/>
    <n v="14314749.970000001"/>
    <n v="-351518.19"/>
    <n v="83048.92"/>
    <n v="22448525.449999999"/>
    <n v="15077671.310000001"/>
    <n v="-35598.239999999998"/>
    <n v="0"/>
    <n v="83048.92"/>
    <n v="0"/>
    <x v="3"/>
  </r>
  <r>
    <n v="-1"/>
    <n v="1"/>
    <s v="0001 -Florida Power &amp; Light Company"/>
    <n v="0"/>
    <n v="3"/>
    <x v="3"/>
    <n v="2002"/>
    <n v="77"/>
    <n v="2014"/>
    <s v="V2002 Q2"/>
    <n v="367"/>
    <s v="06. Transmission"/>
    <s v="Function"/>
    <n v="12430638.9"/>
    <n v="0"/>
    <n v="0"/>
    <n v="12499128.189999999"/>
    <n v="557836.09"/>
    <n v="7870595.9900000002"/>
    <n v="-196794.52"/>
    <n v="32937.120000000003"/>
    <n v="12567617.48"/>
    <n v="8339591.2000000002"/>
    <n v="-15200.58"/>
    <n v="0"/>
    <n v="32937.120000000003"/>
    <n v="0"/>
    <x v="3"/>
  </r>
  <r>
    <n v="-1"/>
    <n v="1"/>
    <s v="0001 -Florida Power &amp; Light Company"/>
    <n v="0"/>
    <n v="3"/>
    <x v="3"/>
    <n v="2002"/>
    <n v="78"/>
    <n v="2014"/>
    <s v="V2002 Q3"/>
    <n v="367"/>
    <s v="06. Transmission"/>
    <s v="Function"/>
    <n v="4645555.08"/>
    <n v="0"/>
    <n v="0"/>
    <n v="4679609.25"/>
    <n v="193953.82"/>
    <n v="3027889.62"/>
    <n v="-68614.27"/>
    <n v="16303.64"/>
    <n v="4713663.43"/>
    <n v="3178418.57"/>
    <n v="-8379.85"/>
    <n v="0"/>
    <n v="16303.64"/>
    <n v="0"/>
    <x v="3"/>
  </r>
  <r>
    <n v="-1"/>
    <n v="1"/>
    <s v="0001 -Florida Power &amp; Light Company"/>
    <n v="0"/>
    <n v="3"/>
    <x v="3"/>
    <n v="2002"/>
    <n v="79"/>
    <n v="2014"/>
    <s v="V2002 Q4"/>
    <n v="367"/>
    <s v="06. Transmission"/>
    <s v="Function"/>
    <n v="8854570.5700000003"/>
    <n v="0"/>
    <n v="0"/>
    <n v="8923259.9100000001"/>
    <n v="390953.52"/>
    <n v="5494861.1100000003"/>
    <n v="-138399.17000000001"/>
    <n v="32911.81"/>
    <n v="8991949.25"/>
    <n v="5799730.4000000004"/>
    <n v="-18382.64"/>
    <n v="0"/>
    <n v="32911.81"/>
    <n v="0"/>
    <x v="3"/>
  </r>
  <r>
    <n v="-1"/>
    <n v="1"/>
    <s v="0001 -Florida Power &amp; Light Company"/>
    <n v="0"/>
    <n v="3"/>
    <x v="3"/>
    <n v="2003"/>
    <n v="64"/>
    <n v="2014"/>
    <s v="V2003"/>
    <n v="367"/>
    <s v="06. Transmission"/>
    <s v="Function"/>
    <n v="3296752.59"/>
    <n v="0"/>
    <n v="0"/>
    <n v="2155187.96"/>
    <n v="95848.33"/>
    <n v="1378198.42"/>
    <n v="-39767.64"/>
    <n v="14520.75"/>
    <n v="3307689.97"/>
    <n v="1467499.94"/>
    <n v="10130.18"/>
    <n v="0"/>
    <n v="14520.75"/>
    <n v="0"/>
    <x v="3"/>
  </r>
  <r>
    <n v="-1"/>
    <n v="1"/>
    <s v="0001 -Florida Power &amp; Light Company"/>
    <n v="0"/>
    <n v="3"/>
    <x v="3"/>
    <n v="2003"/>
    <n v="70"/>
    <n v="2014"/>
    <s v="V2003 Bonus-30%"/>
    <n v="367"/>
    <s v="06. Transmission"/>
    <s v="Function"/>
    <n v="63327718.159999996"/>
    <n v="0"/>
    <n v="0"/>
    <n v="27153675.109999999"/>
    <n v="2858277.3"/>
    <n v="37383722.549999997"/>
    <n v="-1544699.6"/>
    <n v="455470.59"/>
    <n v="64862693.009999998"/>
    <n v="39323374.140000001"/>
    <n v="-160878.54"/>
    <n v="0"/>
    <n v="455470.59"/>
    <n v="0"/>
    <x v="3"/>
  </r>
  <r>
    <n v="-1"/>
    <n v="1"/>
    <s v="0001 -Florida Power &amp; Light Company"/>
    <n v="0"/>
    <n v="3"/>
    <x v="3"/>
    <n v="2003"/>
    <n v="84"/>
    <n v="2014"/>
    <s v="V2003 Bonus-50%"/>
    <n v="367"/>
    <s v="06. Transmission"/>
    <s v="Function"/>
    <n v="8783238.6199999992"/>
    <n v="0"/>
    <n v="0"/>
    <n v="2303065"/>
    <n v="511791.71"/>
    <n v="6665575.0599999996"/>
    <n v="-214340.68"/>
    <n v="82203.48"/>
    <n v="8996229.9100000001"/>
    <n v="7013424.0999999996"/>
    <n v="33154.86"/>
    <n v="0"/>
    <n v="82203.48"/>
    <n v="0"/>
    <x v="3"/>
  </r>
  <r>
    <n v="-1"/>
    <n v="1"/>
    <s v="0001 -Florida Power &amp; Light Company"/>
    <n v="0"/>
    <n v="3"/>
    <x v="3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3"/>
  </r>
  <r>
    <n v="-1"/>
    <n v="1"/>
    <s v="0001 -Florida Power &amp; Light Company"/>
    <n v="0"/>
    <n v="3"/>
    <x v="3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3"/>
  </r>
  <r>
    <n v="-1"/>
    <n v="1"/>
    <s v="0001 -Florida Power &amp; Light Company"/>
    <n v="0"/>
    <n v="3"/>
    <x v="3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3"/>
  </r>
  <r>
    <n v="-1"/>
    <n v="1"/>
    <s v="0001 -Florida Power &amp; Light Company"/>
    <n v="0"/>
    <n v="3"/>
    <x v="3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3"/>
  </r>
  <r>
    <n v="-1"/>
    <n v="1"/>
    <s v="0001 -Florida Power &amp; Light Company"/>
    <n v="0"/>
    <n v="3"/>
    <x v="3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3"/>
  </r>
  <r>
    <n v="-1"/>
    <n v="1"/>
    <s v="0001 -Florida Power &amp; Light Company"/>
    <n v="0"/>
    <n v="3"/>
    <x v="3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3"/>
  </r>
  <r>
    <n v="-1"/>
    <n v="1"/>
    <s v="0001 -Florida Power &amp; Light Company"/>
    <n v="0"/>
    <n v="3"/>
    <x v="3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3"/>
  </r>
  <r>
    <n v="-1"/>
    <n v="1"/>
    <s v="0001 -Florida Power &amp; Light Company"/>
    <n v="0"/>
    <n v="3"/>
    <x v="3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3"/>
  </r>
  <r>
    <n v="-1"/>
    <n v="1"/>
    <s v="0001 -Florida Power &amp; Light Company"/>
    <n v="0"/>
    <n v="3"/>
    <x v="3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3"/>
  </r>
  <r>
    <n v="-1"/>
    <n v="1"/>
    <s v="0001 -Florida Power &amp; Light Company"/>
    <n v="0"/>
    <n v="3"/>
    <x v="3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3"/>
  </r>
  <r>
    <n v="-1"/>
    <n v="1"/>
    <s v="0001 -Florida Power &amp; Light Company"/>
    <n v="0"/>
    <n v="3"/>
    <x v="3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3"/>
  </r>
  <r>
    <n v="-1"/>
    <n v="1"/>
    <s v="0001 -Florida Power &amp; Light Company"/>
    <n v="0"/>
    <n v="3"/>
    <x v="3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3"/>
  </r>
  <r>
    <n v="-1"/>
    <n v="1"/>
    <s v="0001 -Florida Power &amp; Light Company"/>
    <n v="0"/>
    <n v="3"/>
    <x v="3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3"/>
  </r>
  <r>
    <n v="-1"/>
    <n v="1"/>
    <s v="0001 -Florida Power &amp; Light Company"/>
    <n v="0"/>
    <n v="3"/>
    <x v="3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3"/>
  </r>
  <r>
    <n v="-1"/>
    <n v="1"/>
    <s v="0001 -Florida Power &amp; Light Company"/>
    <n v="0"/>
    <n v="3"/>
    <x v="3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3"/>
  </r>
  <r>
    <n v="-1"/>
    <n v="1"/>
    <s v="0001 -Florida Power &amp; Light Company"/>
    <n v="0"/>
    <n v="3"/>
    <x v="3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3"/>
  </r>
  <r>
    <n v="-1"/>
    <n v="1"/>
    <s v="0001 -Florida Power &amp; Light Company"/>
    <n v="0"/>
    <n v="3"/>
    <x v="3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3"/>
  </r>
  <r>
    <n v="-1"/>
    <n v="1"/>
    <s v="0001 -Florida Power &amp; Light Company"/>
    <n v="0"/>
    <n v="3"/>
    <x v="3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3"/>
  </r>
  <r>
    <n v="-1"/>
    <n v="1"/>
    <s v="0001 -Florida Power &amp; Light Company"/>
    <n v="0"/>
    <n v="3"/>
    <x v="3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3"/>
  </r>
  <r>
    <n v="-1"/>
    <n v="1"/>
    <s v="0001 -Florida Power &amp; Light Company"/>
    <n v="0"/>
    <n v="3"/>
    <x v="3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3"/>
  </r>
  <r>
    <n v="-1"/>
    <n v="1"/>
    <s v="0001 -Florida Power &amp; Light Company"/>
    <n v="0"/>
    <n v="3"/>
    <x v="3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3"/>
  </r>
  <r>
    <n v="-1"/>
    <n v="1"/>
    <s v="0001 -Florida Power &amp; Light Company"/>
    <n v="0"/>
    <n v="3"/>
    <x v="3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3"/>
  </r>
  <r>
    <n v="-1"/>
    <n v="1"/>
    <s v="0001 -Florida Power &amp; Light Company"/>
    <n v="0"/>
    <n v="3"/>
    <x v="3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3"/>
  </r>
  <r>
    <n v="-1"/>
    <n v="1"/>
    <s v="0001 -Florida Power &amp; Light Company"/>
    <n v="0"/>
    <n v="3"/>
    <x v="3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3"/>
  </r>
  <r>
    <n v="-1"/>
    <n v="1"/>
    <s v="0001 -Florida Power &amp; Light Company"/>
    <n v="0"/>
    <n v="3"/>
    <x v="3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3"/>
  </r>
  <r>
    <n v="-1"/>
    <n v="1"/>
    <s v="0001 -Florida Power &amp; Light Company"/>
    <n v="0"/>
    <n v="3"/>
    <x v="3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3"/>
  </r>
  <r>
    <n v="-1"/>
    <n v="1"/>
    <s v="0001 -Florida Power &amp; Light Company"/>
    <n v="0"/>
    <n v="3"/>
    <x v="3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3"/>
  </r>
  <r>
    <n v="-1"/>
    <n v="1"/>
    <s v="0001 -Florida Power &amp; Light Company"/>
    <n v="0"/>
    <n v="3"/>
    <x v="3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3"/>
  </r>
  <r>
    <n v="-1"/>
    <n v="1"/>
    <s v="0001 -Florida Power &amp; Light Company"/>
    <n v="0"/>
    <n v="3"/>
    <x v="3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3"/>
  </r>
  <r>
    <n v="-1"/>
    <n v="1"/>
    <s v="0001 -Florida Power &amp; Light Company"/>
    <n v="0"/>
    <n v="3"/>
    <x v="3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3"/>
  </r>
  <r>
    <n v="-1"/>
    <n v="1"/>
    <s v="0001 -Florida Power &amp; Light Company"/>
    <n v="0"/>
    <n v="3"/>
    <x v="3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3"/>
  </r>
  <r>
    <n v="-1"/>
    <n v="1"/>
    <s v="0001 -Florida Power &amp; Light Company"/>
    <n v="0"/>
    <n v="3"/>
    <x v="3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3"/>
  </r>
  <r>
    <n v="-1"/>
    <n v="1"/>
    <s v="0001 -Florida Power &amp; Light Company"/>
    <n v="0"/>
    <n v="3"/>
    <x v="3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3"/>
  </r>
  <r>
    <n v="-1"/>
    <n v="1"/>
    <s v="0001 -Florida Power &amp; Light Company"/>
    <n v="0"/>
    <n v="3"/>
    <x v="3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3"/>
  </r>
  <r>
    <n v="-1"/>
    <n v="1"/>
    <s v="0001 -Florida Power &amp; Light Company"/>
    <n v="0"/>
    <n v="3"/>
    <x v="3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3"/>
  </r>
  <r>
    <n v="-1"/>
    <n v="1"/>
    <s v="0001 -Florida Power &amp; Light Company"/>
    <n v="0"/>
    <n v="3"/>
    <x v="3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3"/>
  </r>
  <r>
    <n v="-1"/>
    <n v="1"/>
    <s v="0001 -Florida Power &amp; Light Company"/>
    <n v="0"/>
    <n v="3"/>
    <x v="3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3"/>
  </r>
  <r>
    <n v="-1"/>
    <n v="1"/>
    <s v="0001 -Florida Power &amp; Light Company"/>
    <n v="0"/>
    <n v="3"/>
    <x v="3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3"/>
  </r>
  <r>
    <n v="-1"/>
    <n v="1"/>
    <s v="0001 -Florida Power &amp; Light Company"/>
    <n v="0"/>
    <n v="3"/>
    <x v="3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3"/>
  </r>
  <r>
    <n v="-1"/>
    <n v="1"/>
    <s v="0001 -Florida Power &amp; Light Company"/>
    <n v="0"/>
    <n v="3"/>
    <x v="3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3"/>
  </r>
  <r>
    <n v="-1"/>
    <n v="1"/>
    <s v="0001 -Florida Power &amp; Light Company"/>
    <n v="0"/>
    <n v="3"/>
    <x v="3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3"/>
  </r>
  <r>
    <n v="-1"/>
    <n v="1"/>
    <s v="0001 -Florida Power &amp; Light Company"/>
    <n v="0"/>
    <n v="3"/>
    <x v="3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3"/>
  </r>
  <r>
    <n v="-1"/>
    <n v="1"/>
    <s v="0001 -Florida Power &amp; Light Company"/>
    <n v="0"/>
    <n v="3"/>
    <x v="3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3"/>
  </r>
  <r>
    <n v="-1"/>
    <n v="1"/>
    <s v="0001 -Florida Power &amp; Light Company"/>
    <n v="0"/>
    <n v="3"/>
    <x v="3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3"/>
  </r>
  <r>
    <n v="-1"/>
    <n v="1"/>
    <s v="0001 -Florida Power &amp; Light Company"/>
    <n v="0"/>
    <n v="3"/>
    <x v="3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3"/>
  </r>
  <r>
    <n v="-1"/>
    <n v="1"/>
    <s v="0001 -Florida Power &amp; Light Company"/>
    <n v="0"/>
    <n v="3"/>
    <x v="3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3"/>
  </r>
  <r>
    <n v="-1"/>
    <n v="1"/>
    <s v="0001 -Florida Power &amp; Light Company"/>
    <n v="0"/>
    <n v="3"/>
    <x v="3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3"/>
  </r>
  <r>
    <n v="-1"/>
    <n v="1"/>
    <s v="0001 -Florida Power &amp; Light Company"/>
    <n v="0"/>
    <n v="3"/>
    <x v="3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3"/>
  </r>
  <r>
    <n v="-1"/>
    <n v="1"/>
    <s v="0001 -Florida Power &amp; Light Company"/>
    <n v="0"/>
    <n v="3"/>
    <x v="3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3"/>
  </r>
  <r>
    <n v="-1"/>
    <n v="1"/>
    <s v="0001 -Florida Power &amp; Light Company"/>
    <n v="0"/>
    <n v="3"/>
    <x v="3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3"/>
  </r>
  <r>
    <n v="-1"/>
    <n v="1"/>
    <s v="0001 -Florida Power &amp; Light Company"/>
    <n v="0"/>
    <n v="3"/>
    <x v="3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3"/>
  </r>
  <r>
    <n v="-1"/>
    <n v="1"/>
    <s v="0001 -Florida Power &amp; Light Company"/>
    <n v="0"/>
    <n v="3"/>
    <x v="3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3"/>
  </r>
  <r>
    <n v="-1"/>
    <n v="1"/>
    <s v="0001 -Florida Power &amp; Light Company"/>
    <n v="0"/>
    <n v="3"/>
    <x v="3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3"/>
  </r>
  <r>
    <n v="-1"/>
    <n v="1"/>
    <s v="0001 -Florida Power &amp; Light Company"/>
    <n v="0"/>
    <n v="3"/>
    <x v="3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3"/>
  </r>
  <r>
    <n v="-1"/>
    <n v="1"/>
    <s v="0001 -Florida Power &amp; Light Company"/>
    <n v="0"/>
    <n v="3"/>
    <x v="3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3"/>
  </r>
  <r>
    <n v="-1"/>
    <n v="1"/>
    <s v="0001 -Florida Power &amp; Light Company"/>
    <n v="0"/>
    <n v="3"/>
    <x v="3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3"/>
  </r>
  <r>
    <n v="-1"/>
    <n v="1"/>
    <s v="0001 -Florida Power &amp; Light Company"/>
    <n v="0"/>
    <n v="3"/>
    <x v="3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3"/>
  </r>
  <r>
    <n v="-1"/>
    <n v="1"/>
    <s v="0001 -Florida Power &amp; Light Company"/>
    <n v="0"/>
    <n v="3"/>
    <x v="3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3"/>
  </r>
  <r>
    <n v="-1"/>
    <n v="1"/>
    <s v="0001 -Florida Power &amp; Light Company"/>
    <n v="0"/>
    <n v="3"/>
    <x v="3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3"/>
  </r>
  <r>
    <n v="-1"/>
    <n v="1"/>
    <s v="0001 -Florida Power &amp; Light Company"/>
    <n v="0"/>
    <n v="3"/>
    <x v="3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3"/>
  </r>
  <r>
    <n v="-1"/>
    <n v="1"/>
    <s v="0001 -Florida Power &amp; Light Company"/>
    <n v="0"/>
    <n v="3"/>
    <x v="3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3"/>
  </r>
  <r>
    <n v="-1"/>
    <n v="1"/>
    <s v="0001 -Florida Power &amp; Light Company"/>
    <n v="0"/>
    <n v="3"/>
    <x v="3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3"/>
  </r>
  <r>
    <n v="-1"/>
    <n v="1"/>
    <s v="0001 -Florida Power &amp; Light Company"/>
    <n v="0"/>
    <n v="3"/>
    <x v="3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3"/>
  </r>
  <r>
    <n v="-1"/>
    <n v="1"/>
    <s v="0001 -Florida Power &amp; Light Company"/>
    <n v="0"/>
    <n v="3"/>
    <x v="3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3"/>
  </r>
  <r>
    <n v="-1"/>
    <n v="1"/>
    <s v="0001 -Florida Power &amp; Light Company"/>
    <n v="0"/>
    <n v="3"/>
    <x v="3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3"/>
  </r>
  <r>
    <n v="-1"/>
    <n v="1"/>
    <s v="0001 -Florida Power &amp; Light Company"/>
    <n v="0"/>
    <n v="3"/>
    <x v="3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3"/>
  </r>
  <r>
    <n v="-1"/>
    <n v="1"/>
    <s v="0001 -Florida Power &amp; Light Company"/>
    <n v="0"/>
    <n v="3"/>
    <x v="3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3"/>
  </r>
  <r>
    <n v="-1"/>
    <n v="1"/>
    <s v="0001 -Florida Power &amp; Light Company"/>
    <n v="0"/>
    <n v="3"/>
    <x v="3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3"/>
  </r>
  <r>
    <n v="-1"/>
    <n v="1"/>
    <s v="0001 -Florida Power &amp; Light Company"/>
    <n v="0"/>
    <n v="3"/>
    <x v="3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3"/>
  </r>
  <r>
    <n v="-1"/>
    <n v="1"/>
    <s v="0001 -Florida Power &amp; Light Company"/>
    <n v="0"/>
    <n v="3"/>
    <x v="3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3"/>
  </r>
  <r>
    <n v="-1"/>
    <n v="1"/>
    <s v="0001 -Florida Power &amp; Light Company"/>
    <n v="0"/>
    <n v="3"/>
    <x v="3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3"/>
  </r>
  <r>
    <n v="-1"/>
    <n v="1"/>
    <s v="0001 -Florida Power &amp; Light Company"/>
    <n v="0"/>
    <n v="3"/>
    <x v="3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3"/>
  </r>
  <r>
    <n v="-1"/>
    <n v="1"/>
    <s v="0001 -Florida Power &amp; Light Company"/>
    <n v="0"/>
    <n v="3"/>
    <x v="3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3"/>
  </r>
  <r>
    <n v="-1"/>
    <n v="1"/>
    <s v="0001 -Florida Power &amp; Light Company"/>
    <n v="0"/>
    <n v="3"/>
    <x v="3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3"/>
  </r>
  <r>
    <n v="-1"/>
    <n v="1"/>
    <s v="0001 -Florida Power &amp; Light Company"/>
    <n v="0"/>
    <n v="3"/>
    <x v="3"/>
    <n v="1987"/>
    <n v="22"/>
    <n v="2014"/>
    <s v="V1987"/>
    <n v="367"/>
    <s v="07. Distribution"/>
    <s v="Function"/>
    <n v="130553579.65000001"/>
    <n v="0"/>
    <n v="0"/>
    <n v="0"/>
    <n v="0"/>
    <n v="132411780.11"/>
    <n v="-2279060.27"/>
    <n v="84541.91"/>
    <n v="132411780.11"/>
    <n v="130553579.65000001"/>
    <n v="84541.91"/>
    <n v="0"/>
    <n v="84541.91"/>
    <n v="0"/>
    <x v="3"/>
  </r>
  <r>
    <n v="-1"/>
    <n v="1"/>
    <s v="0001 -Florida Power &amp; Light Company"/>
    <n v="0"/>
    <n v="3"/>
    <x v="3"/>
    <n v="1988"/>
    <n v="24"/>
    <n v="2014"/>
    <s v="V1988"/>
    <n v="367"/>
    <s v="07. Distribution"/>
    <s v="Function"/>
    <n v="116154884.12"/>
    <n v="0"/>
    <n v="0"/>
    <n v="0"/>
    <n v="0"/>
    <n v="117751052.70999999"/>
    <n v="-2181992.75"/>
    <n v="89115.97"/>
    <n v="117751052.70999999"/>
    <n v="116154884.12"/>
    <n v="89115.97"/>
    <n v="0"/>
    <n v="89115.97"/>
    <n v="0"/>
    <x v="3"/>
  </r>
  <r>
    <n v="-1"/>
    <n v="1"/>
    <s v="0001 -Florida Power &amp; Light Company"/>
    <n v="0"/>
    <n v="3"/>
    <x v="3"/>
    <n v="1989"/>
    <n v="26"/>
    <n v="2014"/>
    <s v="V1989"/>
    <n v="367"/>
    <s v="07. Distribution"/>
    <s v="Function"/>
    <n v="140834623.44999999"/>
    <n v="0"/>
    <n v="0"/>
    <n v="0"/>
    <n v="0"/>
    <n v="142736444.99000001"/>
    <n v="-2475031.41"/>
    <n v="123671.37"/>
    <n v="142736444.99000001"/>
    <n v="140834623.44999999"/>
    <n v="123671.37"/>
    <n v="0"/>
    <n v="123671.37"/>
    <n v="0"/>
    <x v="3"/>
  </r>
  <r>
    <n v="-1"/>
    <n v="1"/>
    <s v="0001 -Florida Power &amp; Light Company"/>
    <n v="0"/>
    <n v="3"/>
    <x v="3"/>
    <n v="1990"/>
    <n v="28"/>
    <n v="2014"/>
    <s v="V1990"/>
    <n v="367"/>
    <s v="07. Distribution"/>
    <s v="Function"/>
    <n v="168591581.12"/>
    <n v="0"/>
    <n v="0"/>
    <n v="0"/>
    <n v="0"/>
    <n v="170652686.11000001"/>
    <n v="-2773184.34"/>
    <n v="123880.99"/>
    <n v="170652686.11000001"/>
    <n v="168591581.12"/>
    <n v="123880.99"/>
    <n v="0"/>
    <n v="123880.99"/>
    <n v="0"/>
    <x v="3"/>
  </r>
  <r>
    <n v="-1"/>
    <n v="1"/>
    <s v="0001 -Florida Power &amp; Light Company"/>
    <n v="0"/>
    <n v="3"/>
    <x v="3"/>
    <n v="1991"/>
    <n v="29"/>
    <n v="2014"/>
    <s v="V1991"/>
    <n v="367"/>
    <s v="07. Distribution"/>
    <s v="Function"/>
    <n v="191742932.66999999"/>
    <n v="0"/>
    <n v="0"/>
    <n v="0"/>
    <n v="0"/>
    <n v="194209386.75"/>
    <n v="-2942589.08"/>
    <n v="117232.78"/>
    <n v="194209386.75"/>
    <n v="191742932.66999999"/>
    <n v="117232.78"/>
    <n v="0"/>
    <n v="117232.78"/>
    <n v="0"/>
    <x v="3"/>
  </r>
  <r>
    <n v="-1"/>
    <n v="1"/>
    <s v="0001 -Florida Power &amp; Light Company"/>
    <n v="0"/>
    <n v="3"/>
    <x v="3"/>
    <n v="1992"/>
    <n v="30"/>
    <n v="2014"/>
    <s v="V1992"/>
    <n v="367"/>
    <s v="07. Distribution"/>
    <s v="Function"/>
    <n v="162455271.56"/>
    <n v="0"/>
    <n v="0"/>
    <n v="0"/>
    <n v="0"/>
    <n v="164676853.80000001"/>
    <n v="-2733764.45"/>
    <n v="108728.97"/>
    <n v="164676853.80000001"/>
    <n v="162455271.56"/>
    <n v="108728.97"/>
    <n v="0"/>
    <n v="108728.97"/>
    <n v="0"/>
    <x v="3"/>
  </r>
  <r>
    <n v="-1"/>
    <n v="1"/>
    <s v="0001 -Florida Power &amp; Light Company"/>
    <n v="0"/>
    <n v="3"/>
    <x v="3"/>
    <n v="1993"/>
    <n v="31"/>
    <n v="2014"/>
    <s v="V1993"/>
    <n v="367"/>
    <s v="07. Distribution"/>
    <s v="Function"/>
    <n v="165467175.25"/>
    <n v="0"/>
    <n v="0"/>
    <n v="0"/>
    <n v="0"/>
    <n v="166993165.38999999"/>
    <n v="-2027470.25"/>
    <n v="71296.19"/>
    <n v="166993165.38999999"/>
    <n v="165467175.25"/>
    <n v="71296.19"/>
    <n v="0"/>
    <n v="71296.19"/>
    <n v="0"/>
    <x v="3"/>
  </r>
  <r>
    <n v="-1"/>
    <n v="1"/>
    <s v="0001 -Florida Power &amp; Light Company"/>
    <n v="0"/>
    <n v="3"/>
    <x v="3"/>
    <n v="1994"/>
    <n v="32"/>
    <n v="2014"/>
    <s v="V1994"/>
    <n v="367"/>
    <s v="07. Distribution"/>
    <s v="Function"/>
    <n v="161128705.11000001"/>
    <n v="0"/>
    <n v="0"/>
    <n v="3168200.88"/>
    <n v="3168200.88"/>
    <n v="159827223.94999999"/>
    <n v="-2365730.77"/>
    <n v="78776.850000000006"/>
    <n v="163015783.80000001"/>
    <n v="161128705.11000001"/>
    <n v="58417.88"/>
    <n v="0"/>
    <n v="78776.850000000006"/>
    <n v="0"/>
    <x v="3"/>
  </r>
  <r>
    <n v="-1"/>
    <n v="1"/>
    <s v="0001 -Florida Power &amp; Light Company"/>
    <n v="0"/>
    <n v="3"/>
    <x v="3"/>
    <n v="1995"/>
    <n v="33"/>
    <n v="2014"/>
    <s v="V1995"/>
    <n v="367"/>
    <s v="07. Distribution"/>
    <s v="Function"/>
    <n v="158750898.63"/>
    <n v="0"/>
    <n v="0"/>
    <n v="8267718.4400000004"/>
    <n v="5511815.0499999998"/>
    <n v="152279069.13999999"/>
    <n v="-2278511.11"/>
    <n v="87088.24"/>
    <n v="160607169.68000001"/>
    <n v="156015122.58000001"/>
    <n v="6578.8"/>
    <n v="0"/>
    <n v="87088.24"/>
    <n v="0"/>
    <x v="3"/>
  </r>
  <r>
    <n v="-1"/>
    <n v="1"/>
    <s v="0001 -Florida Power &amp; Light Company"/>
    <n v="0"/>
    <n v="3"/>
    <x v="3"/>
    <n v="1996"/>
    <n v="34"/>
    <n v="2014"/>
    <s v="V1996"/>
    <n v="367"/>
    <s v="07. Distribution"/>
    <s v="Function"/>
    <n v="181731163.56999999"/>
    <n v="0"/>
    <n v="0"/>
    <n v="17860988.109999999"/>
    <n v="7144395.2400000002"/>
    <n v="165559754.24000001"/>
    <n v="-2382091.8199999998"/>
    <n v="72784.509999999995"/>
    <n v="183517640.21000001"/>
    <n v="171072709.41999999"/>
    <n v="-82252.06"/>
    <n v="0"/>
    <n v="72784.509999999995"/>
    <n v="0"/>
    <x v="3"/>
  </r>
  <r>
    <n v="-1"/>
    <n v="1"/>
    <s v="0001 -Florida Power &amp; Light Company"/>
    <n v="0"/>
    <n v="3"/>
    <x v="3"/>
    <n v="1997"/>
    <n v="35"/>
    <n v="2014"/>
    <s v="V1997"/>
    <n v="367"/>
    <s v="07. Distribution"/>
    <s v="Function"/>
    <n v="175235814.47"/>
    <n v="0"/>
    <n v="0"/>
    <n v="13650613.07"/>
    <n v="6257886.5899999999"/>
    <n v="155028507.90000001"/>
    <n v="-2343752.6"/>
    <n v="86680.13"/>
    <n v="177068124.50999999"/>
    <n v="159689176.13"/>
    <n v="-148411.54999999999"/>
    <n v="0"/>
    <n v="86680.13"/>
    <n v="0"/>
    <x v="3"/>
  </r>
  <r>
    <n v="-1"/>
    <n v="1"/>
    <s v="0001 -Florida Power &amp; Light Company"/>
    <n v="0"/>
    <n v="3"/>
    <x v="3"/>
    <n v="1998"/>
    <n v="59"/>
    <n v="2014"/>
    <s v="V1998"/>
    <n v="367"/>
    <s v="07. Distribution"/>
    <s v="Function"/>
    <n v="239989950.03"/>
    <n v="0"/>
    <n v="0"/>
    <n v="61762205.840000004"/>
    <n v="8887827.25"/>
    <n v="202042884"/>
    <n v="-2770543.98"/>
    <n v="109277.11"/>
    <n v="242258945.47"/>
    <n v="209055225.24000001"/>
    <n v="-284232.32000000001"/>
    <n v="0"/>
    <n v="109277.11"/>
    <n v="0"/>
    <x v="3"/>
  </r>
  <r>
    <n v="-1"/>
    <n v="1"/>
    <s v="0001 -Florida Power &amp; Light Company"/>
    <n v="0"/>
    <n v="3"/>
    <x v="3"/>
    <n v="1999"/>
    <n v="60"/>
    <n v="2014"/>
    <s v="V1999"/>
    <n v="367"/>
    <s v="07. Distribution"/>
    <s v="Function"/>
    <n v="177326188.69999999"/>
    <n v="0"/>
    <n v="0"/>
    <n v="31084318.609999999"/>
    <n v="6935375.54"/>
    <n v="143351961.53999999"/>
    <n v="-2613025.31"/>
    <n v="125066.56"/>
    <n v="179344802.19999999"/>
    <n v="148703123.91"/>
    <n v="-309333.76000000001"/>
    <n v="0"/>
    <n v="125066.56"/>
    <n v="0"/>
    <x v="3"/>
  </r>
  <r>
    <n v="-1"/>
    <n v="1"/>
    <s v="0001 -Florida Power &amp; Light Company"/>
    <n v="0"/>
    <n v="3"/>
    <x v="3"/>
    <n v="2000"/>
    <n v="61"/>
    <n v="2014"/>
    <s v="V2000"/>
    <n v="367"/>
    <s v="07. Distribution"/>
    <s v="Function"/>
    <n v="219411511.28999999"/>
    <n v="0"/>
    <n v="0"/>
    <n v="27773971.82"/>
    <n v="6092687.4500000002"/>
    <n v="188000428.38"/>
    <n v="-2424074.62"/>
    <n v="105949.51"/>
    <n v="221091533.71000001"/>
    <n v="192668671.00999999"/>
    <n v="-149628.10999999999"/>
    <n v="0"/>
    <n v="105949.51"/>
    <n v="0"/>
    <x v="3"/>
  </r>
  <r>
    <n v="-1"/>
    <n v="1"/>
    <s v="0001 -Florida Power &amp; Light Company"/>
    <n v="0"/>
    <n v="3"/>
    <x v="3"/>
    <n v="2001"/>
    <n v="62"/>
    <n v="2014"/>
    <s v="V2001"/>
    <n v="367"/>
    <s v="07. Distribution"/>
    <s v="Function"/>
    <n v="219598222.13"/>
    <n v="0"/>
    <n v="0"/>
    <n v="69543251.819999993"/>
    <n v="9221924.9399999995"/>
    <n v="153118660.61000001"/>
    <n v="-3453288.04"/>
    <n v="142483.6"/>
    <n v="222528169.30000001"/>
    <n v="160308909.87"/>
    <n v="-755787.91"/>
    <n v="0"/>
    <n v="142483.6"/>
    <n v="0"/>
    <x v="3"/>
  </r>
  <r>
    <n v="-1"/>
    <n v="1"/>
    <s v="0001 -Florida Power &amp; Light Company"/>
    <n v="0"/>
    <n v="3"/>
    <x v="3"/>
    <n v="2001"/>
    <n v="69"/>
    <n v="2014"/>
    <s v="V2001 Bonus"/>
    <n v="367"/>
    <s v="07. Distribution"/>
    <s v="Function"/>
    <n v="34243009.579999998"/>
    <n v="0"/>
    <n v="0"/>
    <n v="10462565.560000001"/>
    <n v="1388833.26"/>
    <n v="24218550.079999998"/>
    <n v="-599716.93999999994"/>
    <n v="22129.200000000001"/>
    <n v="34708760.420000002"/>
    <n v="25279639.739999998"/>
    <n v="-115878.05"/>
    <n v="0"/>
    <n v="22129.200000000001"/>
    <n v="0"/>
    <x v="3"/>
  </r>
  <r>
    <n v="-1"/>
    <n v="1"/>
    <s v="0001 -Florida Power &amp; Light Company"/>
    <n v="0"/>
    <n v="3"/>
    <x v="3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3"/>
  </r>
  <r>
    <n v="-1"/>
    <n v="1"/>
    <s v="0001 -Florida Power &amp; Light Company"/>
    <n v="0"/>
    <n v="3"/>
    <x v="3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3"/>
  </r>
  <r>
    <n v="-1"/>
    <n v="1"/>
    <s v="0001 -Florida Power &amp; Light Company"/>
    <n v="0"/>
    <n v="3"/>
    <x v="3"/>
    <n v="2002"/>
    <n v="80"/>
    <n v="2014"/>
    <s v="V2002 Bonus Q1"/>
    <n v="367"/>
    <s v="07. Distribution"/>
    <s v="Function"/>
    <n v="77291059.980000004"/>
    <n v="0"/>
    <n v="0"/>
    <n v="77646230.090000004"/>
    <n v="3358361.33"/>
    <n v="52767265.729999997"/>
    <n v="-855952.95"/>
    <n v="25039.63"/>
    <n v="78001400.189999998"/>
    <n v="55650634.770000003"/>
    <n v="-210308.29"/>
    <n v="0"/>
    <n v="25039.63"/>
    <n v="0"/>
    <x v="3"/>
  </r>
  <r>
    <n v="-1"/>
    <n v="1"/>
    <s v="0001 -Florida Power &amp; Light Company"/>
    <n v="0"/>
    <n v="3"/>
    <x v="3"/>
    <n v="2002"/>
    <n v="81"/>
    <n v="2014"/>
    <s v="V2002 Bonus Q2"/>
    <n v="367"/>
    <s v="07. Distribution"/>
    <s v="Function"/>
    <n v="96411729.569999993"/>
    <n v="0"/>
    <n v="0"/>
    <n v="96852771.819999993"/>
    <n v="4156943.76"/>
    <n v="64883223.810000002"/>
    <n v="-1067941.4099999999"/>
    <n v="31256.1"/>
    <n v="97293814.069999993"/>
    <n v="68460654.219999999"/>
    <n v="-271315.06"/>
    <n v="0"/>
    <n v="31256.1"/>
    <n v="0"/>
    <x v="3"/>
  </r>
  <r>
    <n v="-1"/>
    <n v="1"/>
    <s v="0001 -Florida Power &amp; Light Company"/>
    <n v="0"/>
    <n v="3"/>
    <x v="3"/>
    <n v="2002"/>
    <n v="82"/>
    <n v="2014"/>
    <s v="V2002 Bonus Q3"/>
    <n v="367"/>
    <s v="07. Distribution"/>
    <s v="Function"/>
    <n v="81169333.780000001"/>
    <n v="0"/>
    <n v="0"/>
    <n v="81543196.870000005"/>
    <n v="3505960.05"/>
    <n v="53530899.299999997"/>
    <n v="-903259.8"/>
    <n v="26505.18"/>
    <n v="81917059.950000003"/>
    <n v="56554805.600000001"/>
    <n v="-239167.23"/>
    <n v="0"/>
    <n v="26505.18"/>
    <n v="0"/>
    <x v="3"/>
  </r>
  <r>
    <n v="-1"/>
    <n v="1"/>
    <s v="0001 -Florida Power &amp; Light Company"/>
    <n v="0"/>
    <n v="3"/>
    <x v="3"/>
    <n v="2002"/>
    <n v="83"/>
    <n v="2014"/>
    <s v="V2002 Bonus Q4"/>
    <n v="367"/>
    <s v="07. Distribution"/>
    <s v="Function"/>
    <n v="106304346.16"/>
    <n v="0"/>
    <n v="0"/>
    <n v="106798150.02"/>
    <n v="4683026.42"/>
    <n v="68208051.120000005"/>
    <n v="-1174526.8600000001"/>
    <n v="34758.47"/>
    <n v="107291953.87"/>
    <n v="72268375.060000002"/>
    <n v="-330146.77"/>
    <n v="0"/>
    <n v="34758.47"/>
    <n v="0"/>
    <x v="3"/>
  </r>
  <r>
    <n v="-1"/>
    <n v="1"/>
    <s v="0001 -Florida Power &amp; Light Company"/>
    <n v="0"/>
    <n v="3"/>
    <x v="3"/>
    <n v="2002"/>
    <n v="76"/>
    <n v="2014"/>
    <s v="V2002 Q1"/>
    <n v="367"/>
    <s v="07. Distribution"/>
    <s v="Function"/>
    <n v="1443454.24"/>
    <n v="0"/>
    <n v="0"/>
    <n v="1446361.99"/>
    <n v="42437.58"/>
    <n v="662281.53"/>
    <n v="-4624.74"/>
    <n v="4672.82"/>
    <n v="1449269.75"/>
    <n v="698888.41"/>
    <n v="4688.01"/>
    <n v="0"/>
    <n v="4672.82"/>
    <n v="0"/>
    <x v="3"/>
  </r>
  <r>
    <n v="-1"/>
    <n v="1"/>
    <s v="0001 -Florida Power &amp; Light Company"/>
    <n v="0"/>
    <n v="3"/>
    <x v="3"/>
    <n v="2002"/>
    <n v="77"/>
    <n v="2014"/>
    <s v="V2002 Q2"/>
    <n v="367"/>
    <s v="07. Distribution"/>
    <s v="Function"/>
    <n v="4674163.71"/>
    <n v="0"/>
    <n v="0"/>
    <n v="4675581.74"/>
    <n v="293501.90000000002"/>
    <n v="4360265.25"/>
    <n v="-5956.32"/>
    <n v="1773.59"/>
    <n v="4676999.7699999996"/>
    <n v="4651276.91"/>
    <n v="1427.78"/>
    <n v="0"/>
    <n v="1773.59"/>
    <n v="0"/>
    <x v="3"/>
  </r>
  <r>
    <n v="-1"/>
    <n v="1"/>
    <s v="0001 -Florida Power &amp; Light Company"/>
    <n v="0"/>
    <n v="3"/>
    <x v="3"/>
    <n v="2002"/>
    <n v="78"/>
    <n v="2014"/>
    <s v="V2002 Q3"/>
    <n v="367"/>
    <s v="07. Distribution"/>
    <s v="Function"/>
    <n v="3032576.94"/>
    <n v="0"/>
    <n v="0"/>
    <n v="3030018.06"/>
    <n v="31690.17"/>
    <n v="2415025.13"/>
    <n v="5849.64"/>
    <n v="524.14"/>
    <n v="3027459.18"/>
    <n v="2451814.98"/>
    <n v="542.22"/>
    <n v="0"/>
    <n v="524.14"/>
    <n v="0"/>
    <x v="3"/>
  </r>
  <r>
    <n v="-1"/>
    <n v="1"/>
    <s v="0001 -Florida Power &amp; Light Company"/>
    <n v="0"/>
    <n v="3"/>
    <x v="3"/>
    <n v="2002"/>
    <n v="79"/>
    <n v="2014"/>
    <s v="V2002 Q4"/>
    <n v="367"/>
    <s v="07. Distribution"/>
    <s v="Function"/>
    <n v="1402921.74"/>
    <n v="0"/>
    <n v="0"/>
    <n v="1405004.8"/>
    <n v="165021.07"/>
    <n v="1275721.92"/>
    <n v="-11683.57"/>
    <n v="4868.66"/>
    <n v="1407087.86"/>
    <n v="1436557.34"/>
    <n v="4888.1899999999996"/>
    <n v="0"/>
    <n v="4868.66"/>
    <n v="0"/>
    <x v="3"/>
  </r>
  <r>
    <n v="-1"/>
    <n v="1"/>
    <s v="0001 -Florida Power &amp; Light Company"/>
    <n v="0"/>
    <n v="3"/>
    <x v="3"/>
    <n v="2003"/>
    <n v="64"/>
    <n v="2014"/>
    <s v="V2003"/>
    <n v="367"/>
    <s v="07. Distribution"/>
    <s v="Function"/>
    <n v="12116082.439999999"/>
    <n v="0"/>
    <n v="0"/>
    <n v="6796609.3499999996"/>
    <n v="583392.73"/>
    <n v="7008607.0199999996"/>
    <n v="-2027.43"/>
    <n v="20.45"/>
    <n v="12116694.34"/>
    <n v="7591532.3700000001"/>
    <n v="-124.08"/>
    <n v="0"/>
    <n v="20.45"/>
    <n v="0"/>
    <x v="3"/>
  </r>
  <r>
    <n v="-1"/>
    <n v="1"/>
    <s v="0001 -Florida Power &amp; Light Company"/>
    <n v="0"/>
    <n v="3"/>
    <x v="3"/>
    <n v="2003"/>
    <n v="70"/>
    <n v="2014"/>
    <s v="V2003 Bonus-30%"/>
    <n v="367"/>
    <s v="07. Distribution"/>
    <s v="Function"/>
    <n v="241629219.25"/>
    <n v="0"/>
    <n v="0"/>
    <n v="97761743.219999999"/>
    <n v="10442706.060000001"/>
    <n v="147797644.55000001"/>
    <n v="-2158472.5099999998"/>
    <n v="66854.64"/>
    <n v="243358370.59999999"/>
    <n v="157188428.47"/>
    <n v="-610374.56000000006"/>
    <n v="0"/>
    <n v="66854.64"/>
    <n v="0"/>
    <x v="3"/>
  </r>
  <r>
    <n v="-1"/>
    <n v="1"/>
    <s v="0001 -Florida Power &amp; Light Company"/>
    <n v="0"/>
    <n v="3"/>
    <x v="3"/>
    <n v="2003"/>
    <n v="84"/>
    <n v="2014"/>
    <s v="V2003 Bonus-50%"/>
    <n v="367"/>
    <s v="07. Distribution"/>
    <s v="Function"/>
    <n v="161824951.81999999"/>
    <n v="0"/>
    <n v="0"/>
    <n v="64071297.969999999"/>
    <n v="7177815.9400000004"/>
    <n v="99676978.420000002"/>
    <n v="-1600427.56"/>
    <n v="50598.63"/>
    <n v="163137847.03999999"/>
    <n v="106033393.11"/>
    <n v="-440895.34"/>
    <n v="0"/>
    <n v="50598.63"/>
    <n v="0"/>
    <x v="3"/>
  </r>
  <r>
    <n v="-1"/>
    <n v="1"/>
    <s v="0001 -Florida Power &amp; Light Company"/>
    <n v="0"/>
    <n v="3"/>
    <x v="3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3"/>
  </r>
  <r>
    <n v="-1"/>
    <n v="1"/>
    <s v="0001 -Florida Power &amp; Light Company"/>
    <n v="0"/>
    <n v="3"/>
    <x v="3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3"/>
  </r>
  <r>
    <n v="-1"/>
    <n v="1"/>
    <s v="0001 -Florida Power &amp; Light Company"/>
    <n v="0"/>
    <n v="3"/>
    <x v="3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3"/>
  </r>
  <r>
    <n v="-1"/>
    <n v="1"/>
    <s v="0001 -Florida Power &amp; Light Company"/>
    <n v="0"/>
    <n v="3"/>
    <x v="3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3"/>
  </r>
  <r>
    <n v="-1"/>
    <n v="1"/>
    <s v="0001 -Florida Power &amp; Light Company"/>
    <n v="0"/>
    <n v="3"/>
    <x v="3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3"/>
  </r>
  <r>
    <n v="-1"/>
    <n v="1"/>
    <s v="0001 -Florida Power &amp; Light Company"/>
    <n v="0"/>
    <n v="3"/>
    <x v="3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93423.399999999"/>
    <n v="-1147422.19"/>
    <n v="32272.03"/>
    <n v="97117053.909999996"/>
    <n v="58495034.719999999"/>
    <n v="-388001.12"/>
    <n v="0"/>
    <n v="32272.03"/>
    <n v="0"/>
    <x v="3"/>
  </r>
  <r>
    <n v="-1"/>
    <n v="1"/>
    <s v="0001 -Florida Power &amp; Light Company"/>
    <n v="0"/>
    <n v="3"/>
    <x v="3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3"/>
  </r>
  <r>
    <n v="-1"/>
    <n v="1"/>
    <s v="0001 -Florida Power &amp; Light Company"/>
    <n v="0"/>
    <n v="3"/>
    <x v="3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3"/>
  </r>
  <r>
    <n v="-1"/>
    <n v="1"/>
    <s v="0001 -Florida Power &amp; Light Company"/>
    <n v="0"/>
    <n v="3"/>
    <x v="3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3"/>
  </r>
  <r>
    <n v="-1"/>
    <n v="1"/>
    <s v="0001 -Florida Power &amp; Light Company"/>
    <n v="0"/>
    <n v="3"/>
    <x v="3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3"/>
  </r>
  <r>
    <n v="-1"/>
    <n v="1"/>
    <s v="0001 -Florida Power &amp; Light Company"/>
    <n v="0"/>
    <n v="3"/>
    <x v="3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3"/>
  </r>
  <r>
    <n v="-1"/>
    <n v="1"/>
    <s v="0001 -Florida Power &amp; Light Company"/>
    <n v="0"/>
    <n v="3"/>
    <x v="3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3"/>
  </r>
  <r>
    <n v="-1"/>
    <n v="1"/>
    <s v="0001 -Florida Power &amp; Light Company"/>
    <n v="0"/>
    <n v="3"/>
    <x v="3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3"/>
  </r>
  <r>
    <n v="-1"/>
    <n v="1"/>
    <s v="0001 -Florida Power &amp; Light Company"/>
    <n v="0"/>
    <n v="3"/>
    <x v="3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3"/>
  </r>
  <r>
    <n v="-1"/>
    <n v="1"/>
    <s v="0001 -Florida Power &amp; Light Company"/>
    <n v="0"/>
    <n v="3"/>
    <x v="3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3"/>
  </r>
  <r>
    <n v="-1"/>
    <n v="1"/>
    <s v="0001 -Florida Power &amp; Light Company"/>
    <n v="0"/>
    <n v="3"/>
    <x v="3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3"/>
  </r>
  <r>
    <n v="-1"/>
    <n v="1"/>
    <s v="0001 -Florida Power &amp; Light Company"/>
    <n v="0"/>
    <n v="3"/>
    <x v="3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3"/>
  </r>
  <r>
    <n v="-1"/>
    <n v="1"/>
    <s v="0001 -Florida Power &amp; Light Company"/>
    <n v="0"/>
    <n v="3"/>
    <x v="3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3"/>
  </r>
  <r>
    <n v="-1"/>
    <n v="1"/>
    <s v="0001 -Florida Power &amp; Light Company"/>
    <n v="0"/>
    <n v="3"/>
    <x v="3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3"/>
  </r>
  <r>
    <n v="-1"/>
    <n v="1"/>
    <s v="0001 -Florida Power &amp; Light Company"/>
    <n v="0"/>
    <n v="3"/>
    <x v="3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3"/>
  </r>
  <r>
    <n v="-1"/>
    <n v="1"/>
    <s v="0001 -Florida Power &amp; Light Company"/>
    <n v="0"/>
    <n v="3"/>
    <x v="3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3"/>
  </r>
  <r>
    <n v="-1"/>
    <n v="1"/>
    <s v="0001 -Florida Power &amp; Light Company"/>
    <n v="0"/>
    <n v="3"/>
    <x v="3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3"/>
  </r>
  <r>
    <n v="-1"/>
    <n v="1"/>
    <s v="0001 -Florida Power &amp; Light Company"/>
    <n v="0"/>
    <n v="3"/>
    <x v="3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600000001"/>
    <n v="-386936.29"/>
    <n v="4961.2700000000004"/>
    <n v="20724192.390000001"/>
    <n v="10585094.720000001"/>
    <n v="-77579.710000000006"/>
    <n v="0"/>
    <n v="4961.2700000000004"/>
    <n v="0"/>
    <x v="3"/>
  </r>
  <r>
    <n v="-1"/>
    <n v="1"/>
    <s v="0001 -Florida Power &amp; Light Company"/>
    <n v="0"/>
    <n v="3"/>
    <x v="3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3"/>
  </r>
  <r>
    <n v="-1"/>
    <n v="1"/>
    <s v="0001 -Florida Power &amp; Light Company"/>
    <n v="0"/>
    <n v="3"/>
    <x v="3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3"/>
  </r>
  <r>
    <n v="-1"/>
    <n v="1"/>
    <s v="0001 -Florida Power &amp; Light Company"/>
    <n v="0"/>
    <n v="3"/>
    <x v="3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3"/>
  </r>
  <r>
    <n v="-1"/>
    <n v="1"/>
    <s v="0001 -Florida Power &amp; Light Company"/>
    <n v="0"/>
    <n v="3"/>
    <x v="3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0000001"/>
    <n v="-435832.79"/>
    <n v="14106.45"/>
    <n v="50160132.399999999"/>
    <n v="20948704.84"/>
    <n v="-228359.79"/>
    <n v="0"/>
    <n v="14106.45"/>
    <n v="0"/>
    <x v="3"/>
  </r>
  <r>
    <n v="-1"/>
    <n v="1"/>
    <s v="0001 -Florida Power &amp; Light Company"/>
    <n v="0"/>
    <n v="3"/>
    <x v="3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3"/>
  </r>
  <r>
    <n v="-1"/>
    <n v="1"/>
    <s v="0001 -Florida Power &amp; Light Company"/>
    <n v="0"/>
    <n v="3"/>
    <x v="3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3"/>
  </r>
  <r>
    <n v="-1"/>
    <n v="1"/>
    <s v="0001 -Florida Power &amp; Light Company"/>
    <n v="0"/>
    <n v="3"/>
    <x v="3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3"/>
  </r>
  <r>
    <n v="-1"/>
    <n v="1"/>
    <s v="0001 -Florida Power &amp; Light Company"/>
    <n v="0"/>
    <n v="3"/>
    <x v="3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3"/>
  </r>
  <r>
    <n v="-1"/>
    <n v="1"/>
    <s v="0001 -Florida Power &amp; Light Company"/>
    <n v="0"/>
    <n v="3"/>
    <x v="3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3"/>
  </r>
  <r>
    <n v="-1"/>
    <n v="1"/>
    <s v="0001 -Florida Power &amp; Light Company"/>
    <n v="0"/>
    <n v="3"/>
    <x v="3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3"/>
  </r>
  <r>
    <n v="-1"/>
    <n v="1"/>
    <s v="0001 -Florida Power &amp; Light Company"/>
    <n v="0"/>
    <n v="3"/>
    <x v="3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3"/>
  </r>
  <r>
    <n v="-1"/>
    <n v="1"/>
    <s v="0001 -Florida Power &amp; Light Company"/>
    <n v="0"/>
    <n v="3"/>
    <x v="3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3"/>
  </r>
  <r>
    <n v="-1"/>
    <n v="1"/>
    <s v="0001 -Florida Power &amp; Light Company"/>
    <n v="0"/>
    <n v="3"/>
    <x v="3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3"/>
  </r>
  <r>
    <n v="-1"/>
    <n v="1"/>
    <s v="0001 -Florida Power &amp; Light Company"/>
    <n v="0"/>
    <n v="3"/>
    <x v="3"/>
    <n v="2009"/>
    <n v="192"/>
    <n v="2014"/>
    <s v="V2009 Q4 - 50% Bonus"/>
    <n v="367"/>
    <s v="07. Distribution"/>
    <s v="Function"/>
    <n v="87479530.290000007"/>
    <n v="0"/>
    <n v="0"/>
    <n v="88211396.25"/>
    <n v="5230106.17"/>
    <n v="30996722.140000001"/>
    <n v="-1823693.83"/>
    <n v="58898.51"/>
    <n v="88943262.209999993"/>
    <n v="35714105.649999999"/>
    <n v="-892110.74"/>
    <n v="0"/>
    <n v="58898.51"/>
    <n v="0"/>
    <x v="3"/>
  </r>
  <r>
    <n v="-1"/>
    <n v="1"/>
    <s v="0001 -Florida Power &amp; Light Company"/>
    <n v="0"/>
    <n v="3"/>
    <x v="3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3"/>
  </r>
  <r>
    <n v="-1"/>
    <n v="1"/>
    <s v="0001 -Florida Power &amp; Light Company"/>
    <n v="0"/>
    <n v="3"/>
    <x v="3"/>
    <n v="2010"/>
    <n v="215"/>
    <n v="2014"/>
    <s v="V2010 Q1 - 50% Bonus"/>
    <n v="367"/>
    <s v="07. Distribution"/>
    <s v="Function"/>
    <n v="66983963.310000002"/>
    <n v="0"/>
    <n v="0"/>
    <n v="67464521.5"/>
    <n v="4149734.63"/>
    <n v="22286490.68"/>
    <n v="-1077771.24"/>
    <n v="43497.63"/>
    <n v="67945079.719999999"/>
    <n v="26140451.02"/>
    <n v="-621844.5"/>
    <n v="0"/>
    <n v="43497.63"/>
    <n v="0"/>
    <x v="3"/>
  </r>
  <r>
    <n v="-1"/>
    <n v="1"/>
    <s v="0001 -Florida Power &amp; Light Company"/>
    <n v="0"/>
    <n v="3"/>
    <x v="3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3"/>
  </r>
  <r>
    <n v="-1"/>
    <n v="1"/>
    <s v="0001 -Florida Power &amp; Light Company"/>
    <n v="0"/>
    <n v="3"/>
    <x v="3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3"/>
  </r>
  <r>
    <n v="-1"/>
    <n v="1"/>
    <s v="0001 -Florida Power &amp; Light Company"/>
    <n v="0"/>
    <n v="3"/>
    <x v="3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3"/>
  </r>
  <r>
    <n v="-1"/>
    <n v="1"/>
    <s v="0001 -Florida Power &amp; Light Company"/>
    <n v="0"/>
    <n v="3"/>
    <x v="3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7"/>
    <n v="2014"/>
    <s v="V2010 Q3 - 50% Bonus"/>
    <n v="367"/>
    <s v="07. Distribution"/>
    <s v="Function"/>
    <n v="68950133.870000005"/>
    <n v="0"/>
    <n v="0"/>
    <n v="69302409.420000002"/>
    <n v="4834451.32"/>
    <n v="24703679.850000001"/>
    <n v="-933711.63"/>
    <n v="29574.61"/>
    <n v="69654684.969999999"/>
    <n v="29350788.77"/>
    <n v="-487634.09"/>
    <n v="0"/>
    <n v="29574.61"/>
    <n v="0"/>
    <x v="3"/>
  </r>
  <r>
    <n v="-1"/>
    <n v="1"/>
    <s v="0001 -Florida Power &amp; Light Company"/>
    <n v="0"/>
    <n v="3"/>
    <x v="3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3"/>
  </r>
  <r>
    <n v="-1"/>
    <n v="1"/>
    <s v="0001 -Florida Power &amp; Light Company"/>
    <n v="0"/>
    <n v="3"/>
    <x v="3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09999999"/>
    <n v="-373632.98"/>
    <n v="12890.82"/>
    <n v="33218379.690000001"/>
    <n v="13955636.66"/>
    <n v="-219033.21"/>
    <n v="0"/>
    <n v="12890.82"/>
    <n v="0"/>
    <x v="3"/>
  </r>
  <r>
    <n v="-1"/>
    <n v="1"/>
    <s v="0001 -Florida Power &amp; Light Company"/>
    <n v="0"/>
    <n v="3"/>
    <x v="3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3"/>
  </r>
  <r>
    <n v="-1"/>
    <n v="1"/>
    <s v="0001 -Florida Power &amp; Light Company"/>
    <n v="0"/>
    <n v="3"/>
    <x v="3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3"/>
  </r>
  <r>
    <n v="-1"/>
    <n v="1"/>
    <s v="0001 -Florida Power &amp; Light Company"/>
    <n v="0"/>
    <n v="3"/>
    <x v="3"/>
    <n v="2011"/>
    <n v="233"/>
    <n v="2014"/>
    <s v="V2011 - 100% Bonus"/>
    <n v="367"/>
    <s v="07. Distribution"/>
    <s v="Function"/>
    <n v="275702843.68000001"/>
    <n v="0"/>
    <n v="0"/>
    <n v="216108513.69999999"/>
    <n v="19333821.600000001"/>
    <n v="61114571"/>
    <n v="-3464913.17"/>
    <n v="113944.9"/>
    <n v="278263678.75999999"/>
    <n v="79887331.409999996"/>
    <n v="-1885828.99"/>
    <n v="0"/>
    <n v="113944.9"/>
    <n v="0"/>
    <x v="3"/>
  </r>
  <r>
    <n v="-1"/>
    <n v="1"/>
    <s v="0001 -Florida Power &amp; Light Company"/>
    <n v="0"/>
    <n v="3"/>
    <x v="3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3"/>
  </r>
  <r>
    <n v="-1"/>
    <n v="1"/>
    <s v="0001 -Florida Power &amp; Light Company"/>
    <n v="0"/>
    <n v="3"/>
    <x v="3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8"/>
    <n v="2014"/>
    <s v="V2012 Q1 - 50% Bonus"/>
    <n v="367"/>
    <s v="07. Distribution"/>
    <s v="Function"/>
    <n v="130286589.20999999"/>
    <n v="0"/>
    <n v="0"/>
    <n v="130550867.29000001"/>
    <n v="16080537.970000001"/>
    <n v="56126806.770000003"/>
    <n v="-604888.55000000005"/>
    <n v="24345.67"/>
    <n v="130815145.37"/>
    <n v="71929588.5"/>
    <n v="-226454.26"/>
    <n v="0"/>
    <n v="24345.67"/>
    <n v="0"/>
    <x v="3"/>
  </r>
  <r>
    <n v="-1"/>
    <n v="1"/>
    <s v="0001 -Florida Power &amp; Light Company"/>
    <n v="0"/>
    <n v="3"/>
    <x v="3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9"/>
    <n v="2014"/>
    <s v="V2012 Q2 - 50% Bonus"/>
    <n v="367"/>
    <s v="07. Distribution"/>
    <s v="Function"/>
    <n v="145650569.69999999"/>
    <n v="0"/>
    <n v="0"/>
    <n v="145949865.93000001"/>
    <n v="18322804.309999999"/>
    <n v="49300917.719999999"/>
    <n v="-683001.47"/>
    <n v="24771.93"/>
    <n v="146249162.13999999"/>
    <n v="67371063.310000002"/>
    <n v="-321161.78999999998"/>
    <n v="0"/>
    <n v="24771.93"/>
    <n v="0"/>
    <x v="3"/>
  </r>
  <r>
    <n v="-1"/>
    <n v="1"/>
    <s v="0001 -Florida Power &amp; Light Company"/>
    <n v="0"/>
    <n v="3"/>
    <x v="3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0"/>
    <n v="2014"/>
    <s v="V2012 Q3 - 50% Bonus"/>
    <n v="367"/>
    <s v="07. Distribution"/>
    <s v="Function"/>
    <n v="139296962.03"/>
    <n v="0"/>
    <n v="0"/>
    <n v="139590648.78999999"/>
    <n v="20464117.420000002"/>
    <n v="45016446.18"/>
    <n v="-670959.46"/>
    <n v="22932.41"/>
    <n v="139884335.52000001"/>
    <n v="65239734.090000004"/>
    <n v="-323611.56"/>
    <n v="0"/>
    <n v="22932.41"/>
    <n v="0"/>
    <x v="3"/>
  </r>
  <r>
    <n v="-1"/>
    <n v="1"/>
    <s v="0001 -Florida Power &amp; Light Company"/>
    <n v="0"/>
    <n v="3"/>
    <x v="3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1"/>
    <n v="2014"/>
    <s v="V2012 Q4 - 50% Bonus"/>
    <n v="367"/>
    <s v="07. Distribution"/>
    <s v="Function"/>
    <n v="124891089.72"/>
    <n v="0"/>
    <n v="0"/>
    <n v="125119674.31999999"/>
    <n v="21403167.969999999"/>
    <n v="37629684.789999999"/>
    <n v="-543992.81000000006"/>
    <n v="20429.41"/>
    <n v="125348258.91"/>
    <n v="58832519.399999999"/>
    <n v="-236406.42"/>
    <n v="0"/>
    <n v="20429.41"/>
    <n v="0"/>
    <x v="3"/>
  </r>
  <r>
    <n v="-1"/>
    <n v="1"/>
    <s v="0001 -Florida Power &amp; Light Company"/>
    <n v="0"/>
    <n v="3"/>
    <x v="3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3"/>
  </r>
  <r>
    <n v="-1"/>
    <n v="1"/>
    <s v="0001 -Florida Power &amp; Light Company"/>
    <n v="0"/>
    <n v="3"/>
    <x v="3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3"/>
  </r>
  <r>
    <n v="-1"/>
    <n v="1"/>
    <s v="0001 -Florida Power &amp; Light Company"/>
    <n v="0"/>
    <n v="3"/>
    <x v="3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3"/>
  </r>
  <r>
    <n v="-1"/>
    <n v="1"/>
    <s v="0001 -Florida Power &amp; Light Company"/>
    <n v="0"/>
    <n v="3"/>
    <x v="3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3"/>
  </r>
  <r>
    <n v="-1"/>
    <n v="1"/>
    <s v="0001 -Florida Power &amp; Light Company"/>
    <n v="0"/>
    <n v="3"/>
    <x v="3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3"/>
  </r>
  <r>
    <n v="-1"/>
    <n v="1"/>
    <s v="0001 -Florida Power &amp; Light Company"/>
    <n v="0"/>
    <n v="3"/>
    <x v="3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3"/>
  </r>
  <r>
    <n v="-1"/>
    <n v="1"/>
    <s v="0001 -Florida Power &amp; Light Company"/>
    <n v="0"/>
    <n v="3"/>
    <x v="3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3"/>
  </r>
  <r>
    <n v="-1"/>
    <n v="1"/>
    <s v="0001 -Florida Power &amp; Light Company"/>
    <n v="0"/>
    <n v="3"/>
    <x v="3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3"/>
  </r>
  <r>
    <n v="-1"/>
    <n v="1"/>
    <s v="0001 -Florida Power &amp; Light Company"/>
    <n v="0"/>
    <n v="3"/>
    <x v="3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3"/>
  </r>
  <r>
    <n v="-1"/>
    <n v="1"/>
    <s v="0001 -Florida Power &amp; Light Company"/>
    <n v="0"/>
    <n v="3"/>
    <x v="3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3"/>
  </r>
  <r>
    <n v="-1"/>
    <n v="1"/>
    <s v="0001 -Florida Power &amp; Light Company"/>
    <n v="0"/>
    <n v="3"/>
    <x v="3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3"/>
  </r>
  <r>
    <n v="-1"/>
    <n v="1"/>
    <s v="0001 -Florida Power &amp; Light Company"/>
    <n v="0"/>
    <n v="3"/>
    <x v="3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3"/>
  </r>
  <r>
    <n v="-1"/>
    <n v="1"/>
    <s v="0001 -Florida Power &amp; Light Company"/>
    <n v="0"/>
    <n v="3"/>
    <x v="3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3"/>
  </r>
  <r>
    <n v="-1"/>
    <n v="1"/>
    <s v="0001 -Florida Power &amp; Light Company"/>
    <n v="0"/>
    <n v="3"/>
    <x v="3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3"/>
  </r>
  <r>
    <n v="-1"/>
    <n v="1"/>
    <s v="0001 -Florida Power &amp; Light Company"/>
    <n v="0"/>
    <n v="3"/>
    <x v="3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3"/>
  </r>
  <r>
    <n v="-1"/>
    <n v="1"/>
    <s v="0001 -Florida Power &amp; Light Company"/>
    <n v="0"/>
    <n v="3"/>
    <x v="3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3"/>
  </r>
  <r>
    <n v="-1"/>
    <n v="1"/>
    <s v="0001 -Florida Power &amp; Light Company"/>
    <n v="0"/>
    <n v="3"/>
    <x v="3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3"/>
  </r>
  <r>
    <n v="-1"/>
    <n v="1"/>
    <s v="0001 -Florida Power &amp; Light Company"/>
    <n v="0"/>
    <n v="3"/>
    <x v="3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3"/>
  </r>
  <r>
    <n v="-1"/>
    <n v="1"/>
    <s v="0001 -Florida Power &amp; Light Company"/>
    <n v="0"/>
    <n v="3"/>
    <x v="3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3"/>
  </r>
  <r>
    <n v="-1"/>
    <n v="1"/>
    <s v="0001 -Florida Power &amp; Light Company"/>
    <n v="0"/>
    <n v="3"/>
    <x v="3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3"/>
  </r>
  <r>
    <n v="-1"/>
    <n v="1"/>
    <s v="0001 -Florida Power &amp; Light Company"/>
    <n v="0"/>
    <n v="3"/>
    <x v="3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3"/>
  </r>
  <r>
    <n v="-1"/>
    <n v="1"/>
    <s v="0001 -Florida Power &amp; Light Company"/>
    <n v="0"/>
    <n v="3"/>
    <x v="3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3"/>
  </r>
  <r>
    <n v="-1"/>
    <n v="1"/>
    <s v="0001 -Florida Power &amp; Light Company"/>
    <n v="0"/>
    <n v="3"/>
    <x v="3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3"/>
  </r>
  <r>
    <n v="-1"/>
    <n v="1"/>
    <s v="0001 -Florida Power &amp; Light Company"/>
    <n v="0"/>
    <n v="3"/>
    <x v="3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3"/>
  </r>
  <r>
    <n v="-1"/>
    <n v="1"/>
    <s v="0001 -Florida Power &amp; Light Company"/>
    <n v="0"/>
    <n v="3"/>
    <x v="3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3"/>
  </r>
  <r>
    <n v="-1"/>
    <n v="1"/>
    <s v="0001 -Florida Power &amp; Light Company"/>
    <n v="0"/>
    <n v="3"/>
    <x v="3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3"/>
  </r>
  <r>
    <n v="-1"/>
    <n v="1"/>
    <s v="0001 -Florida Power &amp; Light Company"/>
    <n v="0"/>
    <n v="3"/>
    <x v="3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3"/>
  </r>
  <r>
    <n v="-1"/>
    <n v="1"/>
    <s v="0001 -Florida Power &amp; Light Company"/>
    <n v="0"/>
    <n v="3"/>
    <x v="3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3"/>
  </r>
  <r>
    <n v="-1"/>
    <n v="1"/>
    <s v="0001 -Florida Power &amp; Light Company"/>
    <n v="0"/>
    <n v="3"/>
    <x v="3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3"/>
  </r>
  <r>
    <n v="-1"/>
    <n v="1"/>
    <s v="0001 -Florida Power &amp; Light Company"/>
    <n v="0"/>
    <n v="3"/>
    <x v="3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3"/>
  </r>
  <r>
    <n v="-1"/>
    <n v="1"/>
    <s v="0001 -Florida Power &amp; Light Company"/>
    <n v="0"/>
    <n v="3"/>
    <x v="3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3"/>
  </r>
  <r>
    <n v="-1"/>
    <n v="1"/>
    <s v="0001 -Florida Power &amp; Light Company"/>
    <n v="0"/>
    <n v="3"/>
    <x v="3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3"/>
  </r>
  <r>
    <n v="-1"/>
    <n v="1"/>
    <s v="0001 -Florida Power &amp; Light Company"/>
    <n v="0"/>
    <n v="3"/>
    <x v="3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3"/>
  </r>
  <r>
    <n v="-1"/>
    <n v="1"/>
    <s v="0001 -Florida Power &amp; Light Company"/>
    <n v="0"/>
    <n v="3"/>
    <x v="3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3"/>
  </r>
  <r>
    <n v="-1"/>
    <n v="1"/>
    <s v="0001 -Florida Power &amp; Light Company"/>
    <n v="0"/>
    <n v="3"/>
    <x v="3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3"/>
  </r>
  <r>
    <n v="-1"/>
    <n v="1"/>
    <s v="0001 -Florida Power &amp; Light Company"/>
    <n v="0"/>
    <n v="3"/>
    <x v="3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3"/>
  </r>
  <r>
    <n v="-1"/>
    <n v="1"/>
    <s v="0001 -Florida Power &amp; Light Company"/>
    <n v="0"/>
    <n v="3"/>
    <x v="3"/>
    <n v="2001"/>
    <n v="69"/>
    <n v="2014"/>
    <s v="V2001 Bonus"/>
    <n v="367"/>
    <s v="08. General Plant"/>
    <s v="Function"/>
    <n v="8069151.71"/>
    <n v="0"/>
    <n v="0"/>
    <n v="0"/>
    <n v="0"/>
    <n v="8069512.9699999997"/>
    <n v="-365.32"/>
    <n v="33.81"/>
    <n v="8069512.9699999997"/>
    <n v="8069151.71"/>
    <n v="33.81"/>
    <n v="0"/>
    <n v="33.81"/>
    <n v="0"/>
    <x v="3"/>
  </r>
  <r>
    <n v="-1"/>
    <n v="1"/>
    <s v="0001 -Florida Power &amp; Light Company"/>
    <n v="0"/>
    <n v="3"/>
    <x v="3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3"/>
  </r>
  <r>
    <n v="-1"/>
    <n v="1"/>
    <s v="0001 -Florida Power &amp; Light Company"/>
    <n v="0"/>
    <n v="3"/>
    <x v="3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3"/>
  </r>
  <r>
    <n v="-1"/>
    <n v="1"/>
    <s v="0001 -Florida Power &amp; Light Company"/>
    <n v="0"/>
    <n v="3"/>
    <x v="3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3"/>
  </r>
  <r>
    <n v="-1"/>
    <n v="1"/>
    <s v="0001 -Florida Power &amp; Light Company"/>
    <n v="0"/>
    <n v="3"/>
    <x v="3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3"/>
  </r>
  <r>
    <n v="-1"/>
    <n v="1"/>
    <s v="0001 -Florida Power &amp; Light Company"/>
    <n v="0"/>
    <n v="3"/>
    <x v="3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3"/>
  </r>
  <r>
    <n v="-1"/>
    <n v="1"/>
    <s v="0001 -Florida Power &amp; Light Company"/>
    <n v="0"/>
    <n v="3"/>
    <x v="3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3"/>
  </r>
  <r>
    <n v="-1"/>
    <n v="1"/>
    <s v="0001 -Florida Power &amp; Light Company"/>
    <n v="0"/>
    <n v="3"/>
    <x v="3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3"/>
  </r>
  <r>
    <n v="-1"/>
    <n v="1"/>
    <s v="0001 -Florida Power &amp; Light Company"/>
    <n v="0"/>
    <n v="3"/>
    <x v="3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3"/>
  </r>
  <r>
    <n v="-1"/>
    <n v="1"/>
    <s v="0001 -Florida Power &amp; Light Company"/>
    <n v="0"/>
    <n v="3"/>
    <x v="3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3"/>
  </r>
  <r>
    <n v="-1"/>
    <n v="1"/>
    <s v="0001 -Florida Power &amp; Light Company"/>
    <n v="0"/>
    <n v="3"/>
    <x v="3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3"/>
  </r>
  <r>
    <n v="-1"/>
    <n v="1"/>
    <s v="0001 -Florida Power &amp; Light Company"/>
    <n v="0"/>
    <n v="3"/>
    <x v="3"/>
    <n v="2003"/>
    <n v="70"/>
    <n v="2014"/>
    <s v="V2003 Bonus-30%"/>
    <n v="367"/>
    <s v="08. General Plant"/>
    <s v="Function"/>
    <n v="15631591.76"/>
    <n v="0"/>
    <n v="0"/>
    <n v="0"/>
    <n v="0"/>
    <n v="15731196.310000001"/>
    <n v="-99604.55"/>
    <n v="9348.1"/>
    <n v="15731196.310000001"/>
    <n v="15631591.76"/>
    <n v="9348.1"/>
    <n v="0"/>
    <n v="9348.1"/>
    <n v="0"/>
    <x v="3"/>
  </r>
  <r>
    <n v="-1"/>
    <n v="1"/>
    <s v="0001 -Florida Power &amp; Light Company"/>
    <n v="0"/>
    <n v="3"/>
    <x v="3"/>
    <n v="2003"/>
    <n v="84"/>
    <n v="2014"/>
    <s v="V2003 Bonus-50%"/>
    <n v="367"/>
    <s v="08. General Plant"/>
    <s v="Function"/>
    <n v="7961146.21"/>
    <n v="0"/>
    <n v="0"/>
    <n v="0"/>
    <n v="0"/>
    <n v="8007386.9299999997"/>
    <n v="-46240.72"/>
    <n v="350.1"/>
    <n v="8007386.9299999997"/>
    <n v="7961146.21"/>
    <n v="350.1"/>
    <n v="0"/>
    <n v="350.1"/>
    <n v="0"/>
    <x v="3"/>
  </r>
  <r>
    <n v="-1"/>
    <n v="1"/>
    <s v="0001 -Florida Power &amp; Light Company"/>
    <n v="0"/>
    <n v="3"/>
    <x v="3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3"/>
  </r>
  <r>
    <n v="-1"/>
    <n v="1"/>
    <s v="0001 -Florida Power &amp; Light Company"/>
    <n v="0"/>
    <n v="3"/>
    <x v="3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3"/>
  </r>
  <r>
    <n v="-1"/>
    <n v="1"/>
    <s v="0001 -Florida Power &amp; Light Company"/>
    <n v="0"/>
    <n v="3"/>
    <x v="3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3"/>
  </r>
  <r>
    <n v="-1"/>
    <n v="1"/>
    <s v="0001 -Florida Power &amp; Light Company"/>
    <n v="0"/>
    <n v="3"/>
    <x v="3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3"/>
  </r>
  <r>
    <n v="-1"/>
    <n v="1"/>
    <s v="0001 -Florida Power &amp; Light Company"/>
    <n v="0"/>
    <n v="3"/>
    <x v="3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3"/>
  </r>
  <r>
    <n v="-1"/>
    <n v="1"/>
    <s v="0001 -Florida Power &amp; Light Company"/>
    <n v="0"/>
    <n v="3"/>
    <x v="3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3"/>
  </r>
  <r>
    <n v="-1"/>
    <n v="1"/>
    <s v="0001 -Florida Power &amp; Light Company"/>
    <n v="0"/>
    <n v="3"/>
    <x v="3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3"/>
  </r>
  <r>
    <n v="-1"/>
    <n v="1"/>
    <s v="0001 -Florida Power &amp; Light Company"/>
    <n v="0"/>
    <n v="3"/>
    <x v="3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3"/>
  </r>
  <r>
    <n v="-1"/>
    <n v="1"/>
    <s v="0001 -Florida Power &amp; Light Company"/>
    <n v="0"/>
    <n v="3"/>
    <x v="3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3"/>
  </r>
  <r>
    <n v="-1"/>
    <n v="1"/>
    <s v="0001 -Florida Power &amp; Light Company"/>
    <n v="0"/>
    <n v="3"/>
    <x v="3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3"/>
  </r>
  <r>
    <n v="-1"/>
    <n v="1"/>
    <s v="0001 -Florida Power &amp; Light Company"/>
    <n v="0"/>
    <n v="3"/>
    <x v="3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3"/>
  </r>
  <r>
    <n v="-1"/>
    <n v="1"/>
    <s v="0001 -Florida Power &amp; Light Company"/>
    <n v="0"/>
    <n v="3"/>
    <x v="3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3"/>
  </r>
  <r>
    <n v="-1"/>
    <n v="1"/>
    <s v="0001 -Florida Power &amp; Light Company"/>
    <n v="0"/>
    <n v="3"/>
    <x v="3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3"/>
  </r>
  <r>
    <n v="-1"/>
    <n v="1"/>
    <s v="0001 -Florida Power &amp; Light Company"/>
    <n v="0"/>
    <n v="3"/>
    <x v="3"/>
    <n v="2005"/>
    <n v="72"/>
    <n v="2014"/>
    <s v="V2005 Bonus-30%"/>
    <n v="367"/>
    <s v="08. General Plant"/>
    <s v="Function"/>
    <n v="15692.83"/>
    <n v="0"/>
    <n v="0"/>
    <n v="0"/>
    <n v="0"/>
    <n v="15692.83"/>
    <n v="0"/>
    <n v="0"/>
    <n v="15692.83"/>
    <n v="15692.83"/>
    <n v="0"/>
    <n v="0"/>
    <n v="0"/>
    <n v="0"/>
    <x v="3"/>
  </r>
  <r>
    <n v="-1"/>
    <n v="1"/>
    <s v="0001 -Florida Power &amp; Light Company"/>
    <n v="0"/>
    <n v="3"/>
    <x v="3"/>
    <n v="2005"/>
    <n v="86"/>
    <n v="2014"/>
    <s v="V2005 Bonus-50%"/>
    <n v="367"/>
    <s v="08. General Plant"/>
    <s v="Function"/>
    <n v="2172259.2599999998"/>
    <n v="0"/>
    <n v="0"/>
    <n v="0"/>
    <n v="0"/>
    <n v="2172259.2599999998"/>
    <n v="0"/>
    <n v="0"/>
    <n v="2172259.2599999998"/>
    <n v="2172259.2599999998"/>
    <n v="0"/>
    <n v="0"/>
    <n v="0"/>
    <n v="0"/>
    <x v="3"/>
  </r>
  <r>
    <n v="-1"/>
    <n v="1"/>
    <s v="0001 -Florida Power &amp; Light Company"/>
    <n v="0"/>
    <n v="3"/>
    <x v="3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3"/>
  </r>
  <r>
    <n v="-1"/>
    <n v="1"/>
    <s v="0001 -Florida Power &amp; Light Company"/>
    <n v="0"/>
    <n v="3"/>
    <x v="3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3"/>
  </r>
  <r>
    <n v="-1"/>
    <n v="1"/>
    <s v="0001 -Florida Power &amp; Light Company"/>
    <n v="0"/>
    <n v="3"/>
    <x v="3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3"/>
  </r>
  <r>
    <n v="-1"/>
    <n v="1"/>
    <s v="0001 -Florida Power &amp; Light Company"/>
    <n v="0"/>
    <n v="3"/>
    <x v="3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1"/>
    <n v="-137905.01"/>
    <n v="5202.8"/>
    <n v="3232234.56"/>
    <n v="3177121.65"/>
    <n v="5202.8"/>
    <n v="0"/>
    <n v="5202.8"/>
    <n v="0"/>
    <x v="3"/>
  </r>
  <r>
    <n v="-1"/>
    <n v="1"/>
    <s v="0001 -Florida Power &amp; Light Company"/>
    <n v="0"/>
    <n v="3"/>
    <x v="3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3"/>
  </r>
  <r>
    <n v="-1"/>
    <n v="1"/>
    <s v="0001 -Florida Power &amp; Light Company"/>
    <n v="0"/>
    <n v="3"/>
    <x v="3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3"/>
  </r>
  <r>
    <n v="-1"/>
    <n v="1"/>
    <s v="0001 -Florida Power &amp; Light Company"/>
    <n v="0"/>
    <n v="3"/>
    <x v="3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3"/>
  </r>
  <r>
    <n v="-1"/>
    <n v="1"/>
    <s v="0001 -Florida Power &amp; Light Company"/>
    <n v="0"/>
    <n v="3"/>
    <x v="3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"/>
    <n v="-342488.27"/>
    <n v="360.99"/>
    <n v="5121337.28"/>
    <n v="5009013.8"/>
    <n v="360.99"/>
    <n v="0"/>
    <n v="360.99"/>
    <n v="0"/>
    <x v="3"/>
  </r>
  <r>
    <n v="-1"/>
    <n v="1"/>
    <s v="0001 -Florida Power &amp; Light Company"/>
    <n v="0"/>
    <n v="3"/>
    <x v="3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3"/>
  </r>
  <r>
    <n v="-1"/>
    <n v="1"/>
    <s v="0001 -Florida Power &amp; Light Company"/>
    <n v="0"/>
    <n v="3"/>
    <x v="3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7"/>
    <n v="-552715.99"/>
    <n v="1613.2"/>
    <n v="19679467.219999999"/>
    <n v="18586094.32"/>
    <n v="1613.2"/>
    <n v="0"/>
    <n v="1613.2"/>
    <n v="0"/>
    <x v="3"/>
  </r>
  <r>
    <n v="-1"/>
    <n v="1"/>
    <s v="0001 -Florida Power &amp; Light Company"/>
    <n v="0"/>
    <n v="3"/>
    <x v="3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3"/>
  </r>
  <r>
    <n v="-1"/>
    <n v="1"/>
    <s v="0001 -Florida Power &amp; Light Company"/>
    <n v="0"/>
    <n v="3"/>
    <x v="3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3"/>
  </r>
  <r>
    <n v="-1"/>
    <n v="1"/>
    <s v="0001 -Florida Power &amp; Light Company"/>
    <n v="0"/>
    <n v="3"/>
    <x v="3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3"/>
  </r>
  <r>
    <n v="-1"/>
    <n v="1"/>
    <s v="0001 -Florida Power &amp; Light Company"/>
    <n v="0"/>
    <n v="3"/>
    <x v="3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3"/>
  </r>
  <r>
    <n v="-1"/>
    <n v="1"/>
    <s v="0001 -Florida Power &amp; Light Company"/>
    <n v="0"/>
    <n v="3"/>
    <x v="3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3"/>
  </r>
  <r>
    <n v="-1"/>
    <n v="1"/>
    <s v="0001 -Florida Power &amp; Light Company"/>
    <n v="0"/>
    <n v="3"/>
    <x v="3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3"/>
  </r>
  <r>
    <n v="-1"/>
    <n v="1"/>
    <s v="0001 -Florida Power &amp; Light Company"/>
    <n v="0"/>
    <n v="3"/>
    <x v="3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3"/>
  </r>
  <r>
    <n v="-1"/>
    <n v="1"/>
    <s v="0001 -Florida Power &amp; Light Company"/>
    <n v="0"/>
    <n v="3"/>
    <x v="3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3"/>
  </r>
  <r>
    <n v="-1"/>
    <n v="1"/>
    <s v="0001 -Florida Power &amp; Light Company"/>
    <n v="0"/>
    <n v="3"/>
    <x v="3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3"/>
  </r>
  <r>
    <n v="-1"/>
    <n v="1"/>
    <s v="0001 -Florida Power &amp; Light Company"/>
    <n v="0"/>
    <n v="3"/>
    <x v="3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3"/>
  </r>
  <r>
    <n v="-1"/>
    <n v="1"/>
    <s v="0001 -Florida Power &amp; Light Company"/>
    <n v="0"/>
    <n v="3"/>
    <x v="3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3"/>
  </r>
  <r>
    <n v="-1"/>
    <n v="1"/>
    <s v="0001 -Florida Power &amp; Light Company"/>
    <n v="0"/>
    <n v="3"/>
    <x v="3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3"/>
  </r>
  <r>
    <n v="-1"/>
    <n v="1"/>
    <s v="0001 -Florida Power &amp; Light Company"/>
    <n v="0"/>
    <n v="3"/>
    <x v="3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3"/>
  </r>
  <r>
    <n v="-1"/>
    <n v="1"/>
    <s v="0001 -Florida Power &amp; Light Company"/>
    <n v="0"/>
    <n v="3"/>
    <x v="3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3"/>
  </r>
  <r>
    <n v="-1"/>
    <n v="1"/>
    <s v="0001 -Florida Power &amp; Light Company"/>
    <n v="0"/>
    <n v="3"/>
    <x v="3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3"/>
  </r>
  <r>
    <n v="-1"/>
    <n v="1"/>
    <s v="0001 -Florida Power &amp; Light Company"/>
    <n v="0"/>
    <n v="3"/>
    <x v="3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3"/>
  </r>
  <r>
    <n v="-1"/>
    <n v="1"/>
    <s v="0001 -Florida Power &amp; Light Company"/>
    <n v="0"/>
    <n v="3"/>
    <x v="3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3"/>
  </r>
  <r>
    <n v="-1"/>
    <n v="1"/>
    <s v="0001 -Florida Power &amp; Light Company"/>
    <n v="0"/>
    <n v="3"/>
    <x v="3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3"/>
  </r>
  <r>
    <n v="-1"/>
    <n v="1"/>
    <s v="0001 -Florida Power &amp; Light Company"/>
    <n v="0"/>
    <n v="3"/>
    <x v="3"/>
    <n v="2011"/>
    <n v="233"/>
    <n v="2014"/>
    <s v="V2011 - 100% Bonus"/>
    <n v="367"/>
    <s v="08. General Plant"/>
    <s v="Function"/>
    <n v="69885814.689999998"/>
    <n v="0"/>
    <n v="0"/>
    <n v="32968695.16"/>
    <n v="7214295.1100000003"/>
    <n v="37818166.43"/>
    <n v="-5832684.7800000003"/>
    <n v="36649.339999999997"/>
    <n v="70151830.299999997"/>
    <n v="44986054.020000003"/>
    <n v="-182958.74"/>
    <n v="0"/>
    <n v="36649.339999999997"/>
    <n v="0"/>
    <x v="3"/>
  </r>
  <r>
    <n v="-1"/>
    <n v="1"/>
    <s v="0001 -Florida Power &amp; Light Company"/>
    <n v="0"/>
    <n v="3"/>
    <x v="3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3"/>
  </r>
  <r>
    <n v="-1"/>
    <n v="1"/>
    <s v="0001 -Florida Power &amp; Light Company"/>
    <n v="0"/>
    <n v="3"/>
    <x v="3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3"/>
  </r>
  <r>
    <n v="-1"/>
    <n v="1"/>
    <s v="0001 -Florida Power &amp; Light Company"/>
    <n v="0"/>
    <n v="3"/>
    <x v="3"/>
    <n v="2012"/>
    <n v="248"/>
    <n v="2014"/>
    <s v="V2012 Q1 - 50% Bonus"/>
    <n v="367"/>
    <s v="08. General Plant"/>
    <s v="Function"/>
    <n v="14854317.460000001"/>
    <n v="0"/>
    <n v="0"/>
    <n v="15041107.09"/>
    <n v="2315394.4700000002"/>
    <n v="7751715.8300000001"/>
    <n v="-373579.24"/>
    <n v="35428.74"/>
    <n v="15227896.699999999"/>
    <n v="9810087.7899999991"/>
    <n v="-81127.98"/>
    <n v="0"/>
    <n v="35428.74"/>
    <n v="0"/>
    <x v="3"/>
  </r>
  <r>
    <n v="-1"/>
    <n v="1"/>
    <s v="0001 -Florida Power &amp; Light Company"/>
    <n v="0"/>
    <n v="3"/>
    <x v="3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3"/>
  </r>
  <r>
    <n v="-1"/>
    <n v="1"/>
    <s v="0001 -Florida Power &amp; Light Company"/>
    <n v="0"/>
    <n v="3"/>
    <x v="3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9"/>
    <n v="2014"/>
    <s v="V2012 Q2 - 50% Bonus"/>
    <n v="367"/>
    <s v="08. General Plant"/>
    <s v="Function"/>
    <n v="13376604.17"/>
    <n v="0"/>
    <n v="0"/>
    <n v="13437876.539999999"/>
    <n v="2311303.86"/>
    <n v="6235094.1200000001"/>
    <n v="-122544.72"/>
    <n v="11619.94"/>
    <n v="13499148.890000001"/>
    <n v="8467969.3599999994"/>
    <n v="-32496.16"/>
    <n v="0"/>
    <n v="11619.94"/>
    <n v="0"/>
    <x v="3"/>
  </r>
  <r>
    <n v="-1"/>
    <n v="1"/>
    <s v="0001 -Florida Power &amp; Light Company"/>
    <n v="0"/>
    <n v="3"/>
    <x v="3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3"/>
  </r>
  <r>
    <n v="-1"/>
    <n v="1"/>
    <s v="0001 -Florida Power &amp; Light Company"/>
    <n v="0"/>
    <n v="3"/>
    <x v="3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0"/>
    <n v="2014"/>
    <s v="V2012 Q3 - 50% Bonus"/>
    <n v="367"/>
    <s v="08. General Plant"/>
    <s v="Function"/>
    <n v="10330275.439999999"/>
    <n v="0"/>
    <n v="0"/>
    <n v="10372315.039999999"/>
    <n v="1989456.43"/>
    <n v="4361017.76"/>
    <n v="-84079.21"/>
    <n v="7967.74"/>
    <n v="10414354.65"/>
    <n v="6300699.29"/>
    <n v="-26336.57"/>
    <n v="0"/>
    <n v="7967.74"/>
    <n v="0"/>
    <x v="3"/>
  </r>
  <r>
    <n v="-1"/>
    <n v="1"/>
    <s v="0001 -Florida Power &amp; Light Company"/>
    <n v="0"/>
    <n v="3"/>
    <x v="3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3"/>
  </r>
  <r>
    <n v="-1"/>
    <n v="1"/>
    <s v="0001 -Florida Power &amp; Light Company"/>
    <n v="0"/>
    <n v="3"/>
    <x v="3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1"/>
    <n v="2014"/>
    <s v="V2012 Q4 - 50% Bonus"/>
    <n v="367"/>
    <s v="08. General Plant"/>
    <s v="Function"/>
    <n v="95750088.810000002"/>
    <n v="0"/>
    <n v="0"/>
    <n v="100604948.63"/>
    <n v="22495673.18"/>
    <n v="43664569.259999998"/>
    <n v="-10106910.59"/>
    <n v="920905.18"/>
    <n v="105459808.45"/>
    <n v="60878154.960000001"/>
    <n v="-3506726.97"/>
    <n v="0"/>
    <n v="920905.18"/>
    <n v="0"/>
    <x v="3"/>
  </r>
  <r>
    <n v="-1"/>
    <n v="1"/>
    <s v="0001 -Florida Power &amp; Light Company"/>
    <n v="0"/>
    <n v="3"/>
    <x v="3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3"/>
  </r>
  <r>
    <n v="-1"/>
    <n v="1"/>
    <s v="0001 -Florida Power &amp; Light Company"/>
    <n v="0"/>
    <n v="3"/>
    <x v="3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3"/>
  </r>
  <r>
    <n v="-1"/>
    <n v="1"/>
    <s v="0001 -Florida Power &amp; Light Company"/>
    <n v="0"/>
    <n v="3"/>
    <x v="3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3"/>
  </r>
  <r>
    <n v="-1"/>
    <n v="1"/>
    <s v="0001 -Florida Power &amp; Light Company"/>
    <n v="0"/>
    <n v="3"/>
    <x v="3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3"/>
  </r>
  <r>
    <n v="-1"/>
    <n v="1"/>
    <s v="0001 -Florida Power &amp; Light Company"/>
    <n v="0"/>
    <n v="3"/>
    <x v="3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3"/>
  </r>
  <r>
    <n v="-1"/>
    <n v="1"/>
    <s v="0001 -Florida Power &amp; Light Company"/>
    <n v="0"/>
    <n v="3"/>
    <x v="3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3"/>
  </r>
  <r>
    <n v="-1"/>
    <n v="1"/>
    <s v="0001 -Florida Power &amp; Light Company"/>
    <n v="0"/>
    <n v="3"/>
    <x v="3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3"/>
  </r>
  <r>
    <n v="-1"/>
    <n v="1"/>
    <s v="0001 -Florida Power &amp; Light Company"/>
    <n v="0"/>
    <n v="3"/>
    <x v="3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3"/>
  </r>
  <r>
    <n v="-1"/>
    <n v="1"/>
    <s v="0001 -Florida Power &amp; Light Company"/>
    <n v="0"/>
    <n v="3"/>
    <x v="3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3"/>
  </r>
  <r>
    <n v="-1"/>
    <n v="1"/>
    <s v="0001 -Florida Power &amp; Light Company"/>
    <n v="0"/>
    <n v="3"/>
    <x v="3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3"/>
  </r>
  <r>
    <n v="-1"/>
    <n v="1"/>
    <s v="0001 -Florida Power &amp; Light Company"/>
    <n v="0"/>
    <n v="3"/>
    <x v="3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3"/>
  </r>
  <r>
    <n v="-1"/>
    <n v="1"/>
    <s v="0001 -Florida Power &amp; Light Company"/>
    <n v="0"/>
    <n v="3"/>
    <x v="3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3"/>
  </r>
  <r>
    <n v="-1"/>
    <n v="1"/>
    <s v="0001 -Florida Power &amp; Light Company"/>
    <n v="0"/>
    <n v="3"/>
    <x v="3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3"/>
  </r>
  <r>
    <n v="-1"/>
    <n v="1"/>
    <s v="0001 -Florida Power &amp; Light Company"/>
    <n v="0"/>
    <n v="3"/>
    <x v="3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3"/>
  </r>
  <r>
    <n v="-1"/>
    <n v="1"/>
    <s v="0001 -Florida Power &amp; Light Company"/>
    <n v="0"/>
    <n v="3"/>
    <x v="3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3"/>
  </r>
  <r>
    <n v="-1"/>
    <n v="1"/>
    <s v="0001 -Florida Power &amp; Light Company"/>
    <n v="0"/>
    <n v="3"/>
    <x v="3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3"/>
  </r>
  <r>
    <n v="-1"/>
    <n v="1"/>
    <s v="0001 -Florida Power &amp; Light Company"/>
    <n v="0"/>
    <n v="3"/>
    <x v="3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3"/>
  </r>
  <r>
    <n v="-1"/>
    <n v="1"/>
    <s v="0001 -Florida Power &amp; Light Company"/>
    <n v="0"/>
    <n v="3"/>
    <x v="3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3"/>
  </r>
  <r>
    <n v="-1"/>
    <n v="1"/>
    <s v="0001 -Florida Power &amp; Light Company"/>
    <n v="0"/>
    <n v="3"/>
    <x v="3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3"/>
  </r>
  <r>
    <n v="-1"/>
    <n v="1"/>
    <s v="0001 -Florida Power &amp; Light Company"/>
    <n v="0"/>
    <n v="3"/>
    <x v="3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3"/>
  </r>
  <r>
    <n v="-1"/>
    <n v="1"/>
    <s v="0001 -Florida Power &amp; Light Company"/>
    <n v="0"/>
    <n v="3"/>
    <x v="3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3"/>
  </r>
  <r>
    <n v="-1"/>
    <n v="1"/>
    <s v="0001 -Florida Power &amp; Light Company"/>
    <n v="0"/>
    <n v="3"/>
    <x v="3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3"/>
  </r>
  <r>
    <n v="-1"/>
    <n v="1"/>
    <s v="0001 -Florida Power &amp; Light Company"/>
    <n v="0"/>
    <n v="3"/>
    <x v="3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3"/>
  </r>
  <r>
    <n v="-1"/>
    <n v="1"/>
    <s v="0001 -Florida Power &amp; Light Company"/>
    <n v="0"/>
    <n v="3"/>
    <x v="3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3"/>
  </r>
  <r>
    <n v="-1"/>
    <n v="1"/>
    <s v="0001 -Florida Power &amp; Light Company"/>
    <n v="0"/>
    <n v="3"/>
    <x v="3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3"/>
  </r>
  <r>
    <n v="-1"/>
    <n v="1"/>
    <s v="0001 -Florida Power &amp; Light Company"/>
    <n v="0"/>
    <n v="3"/>
    <x v="3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3"/>
  </r>
  <r>
    <n v="-1"/>
    <n v="1"/>
    <s v="0001 -Florida Power &amp; Light Company"/>
    <n v="0"/>
    <n v="3"/>
    <x v="3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3"/>
  </r>
  <r>
    <n v="-1"/>
    <n v="1"/>
    <s v="0001 -Florida Power &amp; Light Company"/>
    <n v="0"/>
    <n v="3"/>
    <x v="3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3"/>
  </r>
  <r>
    <n v="-1"/>
    <n v="1"/>
    <s v="0001 -Florida Power &amp; Light Company"/>
    <n v="0"/>
    <n v="3"/>
    <x v="3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3"/>
  </r>
  <r>
    <n v="-1"/>
    <n v="1"/>
    <s v="0001 -Florida Power &amp; Light Company"/>
    <n v="0"/>
    <n v="3"/>
    <x v="3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3"/>
  </r>
  <r>
    <n v="-1"/>
    <n v="1"/>
    <s v="0001 -Florida Power &amp; Light Company"/>
    <n v="0"/>
    <n v="3"/>
    <x v="3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3"/>
  </r>
  <r>
    <n v="-1"/>
    <n v="1"/>
    <s v="0001 -Florida Power &amp; Light Company"/>
    <n v="0"/>
    <n v="3"/>
    <x v="3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3"/>
  </r>
  <r>
    <n v="-1"/>
    <n v="1"/>
    <s v="0001 -Florida Power &amp; Light Company"/>
    <n v="0"/>
    <n v="3"/>
    <x v="3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3"/>
  </r>
  <r>
    <n v="-1"/>
    <n v="1"/>
    <s v="0001 -Florida Power &amp; Light Company"/>
    <n v="0"/>
    <n v="3"/>
    <x v="3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3"/>
  </r>
  <r>
    <n v="-1"/>
    <n v="1"/>
    <s v="0001 -Florida Power &amp; Light Company"/>
    <n v="0"/>
    <n v="3"/>
    <x v="3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3"/>
  </r>
  <r>
    <n v="-1"/>
    <n v="1"/>
    <s v="0001 -Florida Power &amp; Light Company"/>
    <n v="0"/>
    <n v="3"/>
    <x v="3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3"/>
  </r>
  <r>
    <n v="-1"/>
    <n v="1"/>
    <s v="0001 -Florida Power &amp; Light Company"/>
    <n v="0"/>
    <n v="3"/>
    <x v="3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3"/>
  </r>
  <r>
    <n v="-1"/>
    <n v="1"/>
    <s v="0001 -Florida Power &amp; Light Company"/>
    <n v="0"/>
    <n v="3"/>
    <x v="3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3"/>
  </r>
  <r>
    <n v="-1"/>
    <n v="1"/>
    <s v="0001 -Florida Power &amp; Light Company"/>
    <n v="0"/>
    <n v="3"/>
    <x v="3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3"/>
  </r>
  <r>
    <n v="-1"/>
    <n v="1"/>
    <s v="0001 -Florida Power &amp; Light Company"/>
    <n v="0"/>
    <n v="3"/>
    <x v="3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3"/>
  </r>
  <r>
    <n v="-1"/>
    <n v="1"/>
    <s v="0001 -Florida Power &amp; Light Company"/>
    <n v="0"/>
    <n v="3"/>
    <x v="3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3"/>
  </r>
  <r>
    <n v="-1"/>
    <n v="1"/>
    <s v="0001 -Florida Power &amp; Light Company"/>
    <n v="0"/>
    <n v="3"/>
    <x v="3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3"/>
  </r>
  <r>
    <n v="-1"/>
    <n v="1"/>
    <s v="0001 -Florida Power &amp; Light Company"/>
    <n v="0"/>
    <n v="3"/>
    <x v="3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3"/>
  </r>
  <r>
    <n v="-1"/>
    <n v="1"/>
    <s v="0001 -Florida Power &amp; Light Company"/>
    <n v="0"/>
    <n v="3"/>
    <x v="3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3"/>
  </r>
  <r>
    <n v="-1"/>
    <n v="1"/>
    <s v="0001 -Florida Power &amp; Light Company"/>
    <n v="0"/>
    <n v="3"/>
    <x v="3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3"/>
  </r>
  <r>
    <n v="-1"/>
    <n v="1"/>
    <s v="0001 -Florida Power &amp; Light Company"/>
    <n v="0"/>
    <n v="3"/>
    <x v="3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3"/>
  </r>
  <r>
    <n v="-1"/>
    <n v="1"/>
    <s v="0001 -Florida Power &amp; Light Company"/>
    <n v="0"/>
    <n v="3"/>
    <x v="3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3"/>
  </r>
  <r>
    <n v="-1"/>
    <n v="1"/>
    <s v="0001 -Florida Power &amp; Light Company"/>
    <n v="0"/>
    <n v="3"/>
    <x v="3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3"/>
  </r>
  <r>
    <n v="-1"/>
    <n v="1"/>
    <s v="0001 -Florida Power &amp; Light Company"/>
    <n v="0"/>
    <n v="3"/>
    <x v="3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3"/>
  </r>
  <r>
    <n v="-1"/>
    <n v="1"/>
    <s v="0001 -Florida Power &amp; Light Company"/>
    <n v="0"/>
    <n v="3"/>
    <x v="3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3"/>
  </r>
  <r>
    <n v="-1"/>
    <n v="1"/>
    <s v="0001 -Florida Power &amp; Light Company"/>
    <n v="0"/>
    <n v="3"/>
    <x v="3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3"/>
  </r>
  <r>
    <n v="-1"/>
    <n v="1"/>
    <s v="0001 -Florida Power &amp; Light Company"/>
    <n v="0"/>
    <n v="3"/>
    <x v="3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3"/>
  </r>
  <r>
    <n v="-1"/>
    <n v="1"/>
    <s v="0001 -Florida Power &amp; Light Company"/>
    <n v="0"/>
    <n v="3"/>
    <x v="3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3"/>
  </r>
  <r>
    <n v="-1"/>
    <n v="1"/>
    <s v="0001 -Florida Power &amp; Light Company"/>
    <n v="0"/>
    <n v="3"/>
    <x v="3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3"/>
  </r>
  <r>
    <n v="-1"/>
    <n v="1"/>
    <s v="0001 -Florida Power &amp; Light Company"/>
    <n v="0"/>
    <n v="3"/>
    <x v="3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3"/>
  </r>
  <r>
    <n v="-1"/>
    <n v="1"/>
    <s v="0001 -Florida Power &amp; Light Company"/>
    <n v="0"/>
    <n v="3"/>
    <x v="3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3"/>
  </r>
  <r>
    <n v="-1"/>
    <n v="1"/>
    <s v="0001 -Florida Power &amp; Light Company"/>
    <n v="0"/>
    <n v="3"/>
    <x v="3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3"/>
  </r>
  <r>
    <n v="-1"/>
    <n v="1"/>
    <s v="0001 -Florida Power &amp; Light Company"/>
    <n v="0"/>
    <n v="3"/>
    <x v="3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3"/>
  </r>
  <r>
    <n v="-1"/>
    <n v="1"/>
    <s v="0001 -Florida Power &amp; Light Company"/>
    <n v="0"/>
    <n v="3"/>
    <x v="3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3"/>
  </r>
  <r>
    <n v="-1"/>
    <n v="1"/>
    <s v="0001 -Florida Power &amp; Light Company"/>
    <n v="0"/>
    <n v="3"/>
    <x v="3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3"/>
  </r>
  <r>
    <n v="-1"/>
    <n v="1"/>
    <s v="0001 -Florida Power &amp; Light Company"/>
    <n v="0"/>
    <n v="3"/>
    <x v="3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3"/>
  </r>
  <r>
    <n v="-1"/>
    <n v="1"/>
    <s v="0001 -Florida Power &amp; Light Company"/>
    <n v="0"/>
    <n v="3"/>
    <x v="3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3"/>
  </r>
  <r>
    <n v="-1"/>
    <n v="1"/>
    <s v="0001 -Florida Power &amp; Light Company"/>
    <n v="0"/>
    <n v="3"/>
    <x v="3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3"/>
  </r>
  <r>
    <n v="-1"/>
    <n v="1"/>
    <s v="0001 -Florida Power &amp; Light Company"/>
    <n v="0"/>
    <n v="3"/>
    <x v="3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3"/>
  </r>
  <r>
    <n v="-1"/>
    <n v="1"/>
    <s v="0001 -Florida Power &amp; Light Company"/>
    <n v="0"/>
    <n v="3"/>
    <x v="3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3"/>
  </r>
  <r>
    <n v="-1"/>
    <n v="1"/>
    <s v="0001 -Florida Power &amp; Light Company"/>
    <n v="0"/>
    <n v="3"/>
    <x v="3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3"/>
  </r>
  <r>
    <n v="-1"/>
    <n v="1"/>
    <s v="0001 -Florida Power &amp; Light Company"/>
    <n v="0"/>
    <n v="3"/>
    <x v="3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3"/>
  </r>
  <r>
    <n v="-1"/>
    <n v="1"/>
    <s v="0001 -Florida Power &amp; Light Company"/>
    <n v="0"/>
    <n v="3"/>
    <x v="3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3"/>
  </r>
  <r>
    <n v="-1"/>
    <n v="1"/>
    <s v="0001 -Florida Power &amp; Light Company"/>
    <n v="0"/>
    <n v="3"/>
    <x v="3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3"/>
  </r>
  <r>
    <n v="-1"/>
    <n v="1"/>
    <s v="0001 -Florida Power &amp; Light Company"/>
    <n v="0"/>
    <n v="3"/>
    <x v="3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3"/>
  </r>
  <r>
    <n v="-1"/>
    <n v="1"/>
    <s v="0001 -Florida Power &amp; Light Company"/>
    <n v="0"/>
    <n v="3"/>
    <x v="3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3"/>
  </r>
  <r>
    <n v="-1"/>
    <n v="1"/>
    <s v="0001 -Florida Power &amp; Light Company"/>
    <n v="0"/>
    <n v="3"/>
    <x v="3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3"/>
  </r>
  <r>
    <n v="-1"/>
    <n v="1"/>
    <s v="0001 -Florida Power &amp; Light Company"/>
    <n v="0"/>
    <n v="3"/>
    <x v="3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3"/>
  </r>
  <r>
    <n v="-1"/>
    <n v="1"/>
    <s v="0001 -Florida Power &amp; Light Company"/>
    <n v="0"/>
    <n v="3"/>
    <x v="3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3"/>
  </r>
  <r>
    <n v="-1"/>
    <n v="1"/>
    <s v="0001 -Florida Power &amp; Light Company"/>
    <n v="0"/>
    <n v="3"/>
    <x v="3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3"/>
  </r>
  <r>
    <n v="-1"/>
    <n v="1"/>
    <s v="0001 -Florida Power &amp; Light Company"/>
    <n v="0"/>
    <n v="3"/>
    <x v="3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3"/>
  </r>
  <r>
    <n v="-1"/>
    <n v="1"/>
    <s v="0001 -Florida Power &amp; Light Company"/>
    <n v="0"/>
    <n v="3"/>
    <x v="3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3"/>
  </r>
  <r>
    <n v="-1"/>
    <n v="1"/>
    <s v="0001 -Florida Power &amp; Light Company"/>
    <n v="0"/>
    <n v="3"/>
    <x v="3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3"/>
  </r>
  <r>
    <n v="-1"/>
    <n v="1"/>
    <s v="0001 -Florida Power &amp; Light Company"/>
    <n v="0"/>
    <n v="3"/>
    <x v="3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3"/>
  </r>
  <r>
    <n v="-1"/>
    <n v="1"/>
    <s v="0001 -Florida Power &amp; Light Company"/>
    <n v="0"/>
    <n v="3"/>
    <x v="3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3"/>
  </r>
  <r>
    <n v="-1"/>
    <n v="1"/>
    <s v="0001 -Florida Power &amp; Light Company"/>
    <n v="0"/>
    <n v="3"/>
    <x v="3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3"/>
  </r>
  <r>
    <n v="-1"/>
    <n v="1"/>
    <s v="0001 -Florida Power &amp; Light Company"/>
    <n v="0"/>
    <n v="3"/>
    <x v="3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3"/>
  </r>
  <r>
    <n v="-1"/>
    <n v="1"/>
    <s v="0001 -Florida Power &amp; Light Company"/>
    <n v="0"/>
    <n v="3"/>
    <x v="3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3"/>
  </r>
  <r>
    <n v="-1"/>
    <n v="1"/>
    <s v="0001 -Florida Power &amp; Light Company"/>
    <n v="0"/>
    <n v="3"/>
    <x v="3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3"/>
  </r>
  <r>
    <n v="-1"/>
    <n v="1"/>
    <s v="0001 -Florida Power &amp; Light Company"/>
    <n v="0"/>
    <n v="3"/>
    <x v="3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3"/>
  </r>
  <r>
    <n v="-1"/>
    <n v="1"/>
    <s v="0001 -Florida Power &amp; Light Company"/>
    <n v="0"/>
    <n v="3"/>
    <x v="3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3"/>
  </r>
  <r>
    <n v="-1"/>
    <n v="1"/>
    <s v="0001 -Florida Power &amp; Light Company"/>
    <n v="0"/>
    <n v="3"/>
    <x v="3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3"/>
  </r>
  <r>
    <n v="-1"/>
    <n v="1"/>
    <s v="0001 -Florida Power &amp; Light Company"/>
    <n v="0"/>
    <n v="3"/>
    <x v="3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3"/>
  </r>
  <r>
    <n v="-1"/>
    <n v="1"/>
    <s v="0001 -Florida Power &amp; Light Company"/>
    <n v="0"/>
    <n v="3"/>
    <x v="3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3"/>
  </r>
  <r>
    <n v="-1"/>
    <n v="1"/>
    <s v="0001 -Florida Power &amp; Light Company"/>
    <n v="0"/>
    <n v="3"/>
    <x v="3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3"/>
  </r>
  <r>
    <n v="-1"/>
    <n v="1"/>
    <s v="0001 -Florida Power &amp; Light Company"/>
    <n v="0"/>
    <n v="3"/>
    <x v="3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3"/>
  </r>
  <r>
    <n v="-1"/>
    <n v="1"/>
    <s v="0001 -Florida Power &amp; Light Company"/>
    <n v="0"/>
    <n v="3"/>
    <x v="3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3"/>
  </r>
  <r>
    <n v="-1"/>
    <n v="1"/>
    <s v="0001 -Florida Power &amp; Light Company"/>
    <n v="0"/>
    <n v="3"/>
    <x v="3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3"/>
  </r>
  <r>
    <n v="-1"/>
    <n v="1"/>
    <s v="0001 -Florida Power &amp; Light Company"/>
    <n v="0"/>
    <n v="3"/>
    <x v="3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3"/>
  </r>
  <r>
    <n v="-1"/>
    <n v="1"/>
    <s v="0001 -Florida Power &amp; Light Company"/>
    <n v="0"/>
    <n v="3"/>
    <x v="3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3"/>
  </r>
  <r>
    <n v="-1"/>
    <n v="1"/>
    <s v="0001 -Florida Power &amp; Light Company"/>
    <n v="0"/>
    <n v="3"/>
    <x v="3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3"/>
  </r>
  <r>
    <n v="-1"/>
    <n v="1"/>
    <s v="0001 -Florida Power &amp; Light Company"/>
    <n v="0"/>
    <n v="3"/>
    <x v="3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3"/>
  </r>
  <r>
    <n v="-1"/>
    <n v="1"/>
    <s v="0001 -Florida Power &amp; Light Company"/>
    <n v="0"/>
    <n v="3"/>
    <x v="3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3"/>
  </r>
  <r>
    <n v="-1"/>
    <n v="1"/>
    <s v="0001 -Florida Power &amp; Light Company"/>
    <n v="0"/>
    <n v="3"/>
    <x v="3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3"/>
  </r>
  <r>
    <n v="-1"/>
    <n v="1"/>
    <s v="0001 -Florida Power &amp; Light Company"/>
    <n v="0"/>
    <n v="3"/>
    <x v="3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3"/>
  </r>
  <r>
    <n v="-1"/>
    <n v="1"/>
    <s v="0001 -Florida Power &amp; Light Company"/>
    <n v="0"/>
    <n v="3"/>
    <x v="3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3"/>
  </r>
  <r>
    <n v="-1"/>
    <n v="1"/>
    <s v="0001 -Florida Power &amp; Light Company"/>
    <n v="0"/>
    <n v="3"/>
    <x v="3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3"/>
  </r>
  <r>
    <n v="-1"/>
    <n v="1"/>
    <s v="0001 -Florida Power &amp; Light Company"/>
    <n v="0"/>
    <n v="3"/>
    <x v="3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3"/>
  </r>
  <r>
    <n v="-1"/>
    <n v="1"/>
    <s v="0001 -Florida Power &amp; Light Company"/>
    <n v="0"/>
    <n v="3"/>
    <x v="3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3"/>
  </r>
  <r>
    <n v="-1"/>
    <n v="1"/>
    <s v="0001 -Florida Power &amp; Light Company"/>
    <n v="0"/>
    <n v="3"/>
    <x v="3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3"/>
  </r>
  <r>
    <n v="-1"/>
    <n v="1"/>
    <s v="0001 -Florida Power &amp; Light Company"/>
    <n v="0"/>
    <n v="3"/>
    <x v="3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3"/>
  </r>
  <r>
    <n v="-1"/>
    <n v="1"/>
    <s v="0001 -Florida Power &amp; Light Company"/>
    <n v="0"/>
    <n v="3"/>
    <x v="3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3"/>
  </r>
  <r>
    <n v="-1"/>
    <n v="1"/>
    <s v="0001 -Florida Power &amp; Light Company"/>
    <n v="0"/>
    <n v="3"/>
    <x v="3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3"/>
  </r>
  <r>
    <n v="-1"/>
    <n v="1"/>
    <s v="0001 -Florida Power &amp; Light Company"/>
    <n v="0"/>
    <n v="3"/>
    <x v="3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3"/>
  </r>
  <r>
    <n v="-1"/>
    <n v="1"/>
    <s v="0001 -Florida Power &amp; Light Company"/>
    <n v="0"/>
    <n v="3"/>
    <x v="3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3"/>
  </r>
  <r>
    <n v="-1"/>
    <n v="1"/>
    <s v="0001 -Florida Power &amp; Light Company"/>
    <n v="0"/>
    <n v="3"/>
    <x v="3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3"/>
  </r>
  <r>
    <n v="-1"/>
    <n v="1"/>
    <s v="0001 -Florida Power &amp; Light Company"/>
    <n v="0"/>
    <n v="3"/>
    <x v="3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3"/>
  </r>
  <r>
    <n v="-1"/>
    <n v="1"/>
    <s v="0001 -Florida Power &amp; Light Company"/>
    <n v="0"/>
    <n v="3"/>
    <x v="3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3"/>
  </r>
  <r>
    <n v="-1"/>
    <n v="1"/>
    <s v="0001 -Florida Power &amp; Light Company"/>
    <n v="0"/>
    <n v="3"/>
    <x v="3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3"/>
  </r>
  <r>
    <n v="-1"/>
    <n v="1"/>
    <s v="0001 -Florida Power &amp; Light Company"/>
    <n v="0"/>
    <n v="3"/>
    <x v="3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3"/>
  </r>
  <r>
    <n v="-1"/>
    <n v="1"/>
    <s v="0001 -Florida Power &amp; Light Company"/>
    <n v="0"/>
    <n v="3"/>
    <x v="3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3"/>
  </r>
  <r>
    <n v="-1"/>
    <n v="1"/>
    <s v="0001 -Florida Power &amp; Light Company"/>
    <n v="0"/>
    <n v="3"/>
    <x v="3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3"/>
  </r>
  <r>
    <n v="-1"/>
    <n v="1"/>
    <s v="0001 -Florida Power &amp; Light Company"/>
    <n v="0"/>
    <n v="3"/>
    <x v="3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3"/>
  </r>
  <r>
    <n v="-1"/>
    <n v="1"/>
    <s v="0001 -Florida Power &amp; Light Company"/>
    <n v="0"/>
    <n v="3"/>
    <x v="3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3"/>
  </r>
  <r>
    <n v="-1"/>
    <n v="1"/>
    <s v="0001 -Florida Power &amp; Light Company"/>
    <n v="0"/>
    <n v="3"/>
    <x v="3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3"/>
  </r>
  <r>
    <n v="-1"/>
    <n v="1"/>
    <s v="0001 -Florida Power &amp; Light Company"/>
    <n v="0"/>
    <n v="3"/>
    <x v="3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3"/>
  </r>
  <r>
    <n v="-1"/>
    <n v="1"/>
    <s v="0001 -Florida Power &amp; Light Company"/>
    <n v="0"/>
    <n v="3"/>
    <x v="3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3"/>
  </r>
  <r>
    <n v="-1"/>
    <n v="1"/>
    <s v="0001 -Florida Power &amp; Light Company"/>
    <n v="0"/>
    <n v="3"/>
    <x v="3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3"/>
  </r>
  <r>
    <n v="-1"/>
    <n v="1"/>
    <s v="0001 -Florida Power &amp; Light Company"/>
    <n v="0"/>
    <n v="3"/>
    <x v="3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3"/>
  </r>
  <r>
    <n v="-1"/>
    <n v="1"/>
    <s v="0001 -Florida Power &amp; Light Company"/>
    <n v="0"/>
    <n v="3"/>
    <x v="3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3"/>
  </r>
  <r>
    <n v="-1"/>
    <n v="1"/>
    <s v="0001 -Florida Power &amp; Light Company"/>
    <n v="0"/>
    <n v="3"/>
    <x v="3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3"/>
  </r>
  <r>
    <n v="-1"/>
    <n v="1"/>
    <s v="0001 -Florida Power &amp; Light Company"/>
    <n v="0"/>
    <n v="3"/>
    <x v="3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3"/>
  </r>
  <r>
    <n v="-1"/>
    <n v="1"/>
    <s v="0001 -Florida Power &amp; Light Company"/>
    <n v="0"/>
    <n v="3"/>
    <x v="3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3"/>
  </r>
  <r>
    <n v="-1"/>
    <n v="1"/>
    <s v="0001 -Florida Power &amp; Light Company"/>
    <n v="0"/>
    <n v="3"/>
    <x v="3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3"/>
  </r>
  <r>
    <n v="-1"/>
    <n v="1"/>
    <s v="0001 -Florida Power &amp; Light Company"/>
    <n v="0"/>
    <n v="3"/>
    <x v="3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3"/>
  </r>
  <r>
    <n v="-1"/>
    <n v="1"/>
    <s v="0001 -Florida Power &amp; Light Company"/>
    <n v="0"/>
    <n v="3"/>
    <x v="3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3"/>
  </r>
  <r>
    <n v="-1"/>
    <n v="1"/>
    <s v="0001 -Florida Power &amp; Light Company"/>
    <n v="0"/>
    <n v="3"/>
    <x v="3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3"/>
  </r>
  <r>
    <n v="-1"/>
    <n v="1"/>
    <s v="0001 -Florida Power &amp; Light Company"/>
    <n v="0"/>
    <n v="3"/>
    <x v="3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3"/>
  </r>
  <r>
    <n v="-1"/>
    <n v="1"/>
    <s v="0001 -Florida Power &amp; Light Company"/>
    <n v="0"/>
    <n v="3"/>
    <x v="3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3"/>
  </r>
  <r>
    <n v="-1"/>
    <n v="1"/>
    <s v="0001 -Florida Power &amp; Light Company"/>
    <n v="0"/>
    <n v="3"/>
    <x v="3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3"/>
  </r>
  <r>
    <n v="-1"/>
    <n v="1"/>
    <s v="0001 -Florida Power &amp; Light Company"/>
    <n v="0"/>
    <n v="3"/>
    <x v="3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3"/>
  </r>
  <r>
    <n v="-1"/>
    <n v="1"/>
    <s v="0001 -Florida Power &amp; Light Company"/>
    <n v="0"/>
    <n v="3"/>
    <x v="3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3"/>
  </r>
  <r>
    <n v="-1"/>
    <n v="1"/>
    <s v="0001 -Florida Power &amp; Light Company"/>
    <n v="0"/>
    <n v="3"/>
    <x v="3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3"/>
  </r>
  <r>
    <n v="-1"/>
    <n v="1"/>
    <s v="0001 -Florida Power &amp; Light Company"/>
    <n v="0"/>
    <n v="3"/>
    <x v="3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3"/>
  </r>
  <r>
    <n v="-1"/>
    <n v="1"/>
    <s v="0001 -Florida Power &amp; Light Company"/>
    <n v="0"/>
    <n v="3"/>
    <x v="3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3"/>
  </r>
  <r>
    <n v="-1"/>
    <n v="1"/>
    <s v="0001 -Florida Power &amp; Light Company"/>
    <n v="0"/>
    <n v="3"/>
    <x v="3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3"/>
  </r>
  <r>
    <n v="-1"/>
    <n v="1"/>
    <s v="0001 -Florida Power &amp; Light Company"/>
    <n v="0"/>
    <n v="3"/>
    <x v="3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3"/>
  </r>
  <r>
    <n v="-1"/>
    <n v="1"/>
    <s v="0001 -Florida Power &amp; Light Company"/>
    <n v="0"/>
    <n v="3"/>
    <x v="3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3"/>
  </r>
  <r>
    <n v="-1"/>
    <n v="1"/>
    <s v="0001 -Florida Power &amp; Light Company"/>
    <n v="0"/>
    <n v="3"/>
    <x v="3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3"/>
  </r>
  <r>
    <n v="-1"/>
    <n v="1"/>
    <s v="0001 -Florida Power &amp; Light Company"/>
    <n v="0"/>
    <n v="3"/>
    <x v="3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3"/>
  </r>
  <r>
    <n v="-1"/>
    <n v="1"/>
    <s v="0001 -Florida Power &amp; Light Company"/>
    <n v="0"/>
    <n v="3"/>
    <x v="3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3"/>
  </r>
  <r>
    <n v="-1"/>
    <n v="1"/>
    <s v="0001 -Florida Power &amp; Light Company"/>
    <n v="0"/>
    <n v="3"/>
    <x v="3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3"/>
  </r>
  <r>
    <n v="-1"/>
    <n v="1"/>
    <s v="0001 -Florida Power &amp; Light Company"/>
    <n v="0"/>
    <n v="3"/>
    <x v="3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3"/>
  </r>
  <r>
    <n v="-1"/>
    <n v="1"/>
    <s v="0001 -Florida Power &amp; Light Company"/>
    <n v="0"/>
    <n v="3"/>
    <x v="3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3"/>
  </r>
  <r>
    <n v="-1"/>
    <n v="1"/>
    <s v="0001 -Florida Power &amp; Light Company"/>
    <n v="0"/>
    <n v="3"/>
    <x v="3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3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3"/>
  </r>
  <r>
    <n v="-1"/>
    <n v="1"/>
    <s v="0001 -Florida Power &amp; Light Company"/>
    <n v="0"/>
    <n v="3"/>
    <x v="3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3"/>
  </r>
  <r>
    <n v="-1"/>
    <n v="1"/>
    <s v="0001 -Florida Power &amp; Light Company"/>
    <n v="0"/>
    <n v="3"/>
    <x v="3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3"/>
  </r>
  <r>
    <n v="-1"/>
    <n v="1"/>
    <s v="0001 -Florida Power &amp; Light Company"/>
    <n v="0"/>
    <n v="3"/>
    <x v="4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4"/>
  </r>
  <r>
    <n v="-1"/>
    <n v="1"/>
    <s v="0001 -Florida Power &amp; Light Company"/>
    <n v="0"/>
    <n v="3"/>
    <x v="4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4"/>
  </r>
  <r>
    <n v="-1"/>
    <n v="1"/>
    <s v="0001 -Florida Power &amp; Light Company"/>
    <n v="0"/>
    <n v="3"/>
    <x v="4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4"/>
  </r>
  <r>
    <n v="-1"/>
    <n v="1"/>
    <s v="0001 -Florida Power &amp; Light Company"/>
    <n v="0"/>
    <n v="3"/>
    <x v="4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4"/>
  </r>
  <r>
    <n v="-1"/>
    <n v="1"/>
    <s v="0001 -Florida Power &amp; Light Company"/>
    <n v="0"/>
    <n v="3"/>
    <x v="4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4"/>
  </r>
  <r>
    <n v="-1"/>
    <n v="1"/>
    <s v="0001 -Florida Power &amp; Light Company"/>
    <n v="0"/>
    <n v="3"/>
    <x v="4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4"/>
  </r>
  <r>
    <n v="-1"/>
    <n v="1"/>
    <s v="0001 -Florida Power &amp; Light Company"/>
    <n v="0"/>
    <n v="3"/>
    <x v="4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4"/>
  </r>
  <r>
    <n v="-1"/>
    <n v="1"/>
    <s v="0001 -Florida Power &amp; Light Company"/>
    <n v="0"/>
    <n v="3"/>
    <x v="4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4"/>
  </r>
  <r>
    <n v="-1"/>
    <n v="1"/>
    <s v="0001 -Florida Power &amp; Light Company"/>
    <n v="0"/>
    <n v="3"/>
    <x v="4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4"/>
  </r>
  <r>
    <n v="-1"/>
    <n v="1"/>
    <s v="0001 -Florida Power &amp; Light Company"/>
    <n v="0"/>
    <n v="3"/>
    <x v="4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4"/>
  </r>
  <r>
    <n v="-1"/>
    <n v="1"/>
    <s v="0001 -Florida Power &amp; Light Company"/>
    <n v="0"/>
    <n v="3"/>
    <x v="4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4"/>
  </r>
  <r>
    <n v="-1"/>
    <n v="1"/>
    <s v="0001 -Florida Power &amp; Light Company"/>
    <n v="0"/>
    <n v="3"/>
    <x v="4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4"/>
  </r>
  <r>
    <n v="-1"/>
    <n v="1"/>
    <s v="0001 -Florida Power &amp; Light Company"/>
    <n v="0"/>
    <n v="3"/>
    <x v="4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4"/>
  </r>
  <r>
    <n v="-1"/>
    <n v="1"/>
    <s v="0001 -Florida Power &amp; Light Company"/>
    <n v="0"/>
    <n v="3"/>
    <x v="4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4"/>
  </r>
  <r>
    <n v="-1"/>
    <n v="1"/>
    <s v="0001 -Florida Power &amp; Light Company"/>
    <n v="0"/>
    <n v="3"/>
    <x v="4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4"/>
  </r>
  <r>
    <n v="-1"/>
    <n v="1"/>
    <s v="0001 -Florida Power &amp; Light Company"/>
    <n v="0"/>
    <n v="3"/>
    <x v="4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4"/>
  </r>
  <r>
    <n v="-1"/>
    <n v="1"/>
    <s v="0001 -Florida Power &amp; Light Company"/>
    <n v="0"/>
    <n v="3"/>
    <x v="4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4"/>
  </r>
  <r>
    <n v="-1"/>
    <n v="1"/>
    <s v="0001 -Florida Power &amp; Light Company"/>
    <n v="0"/>
    <n v="3"/>
    <x v="4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4"/>
  </r>
  <r>
    <n v="-1"/>
    <n v="1"/>
    <s v="0001 -Florida Power &amp; Light Company"/>
    <n v="0"/>
    <n v="3"/>
    <x v="4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4"/>
  </r>
  <r>
    <n v="-1"/>
    <n v="1"/>
    <s v="0001 -Florida Power &amp; Light Company"/>
    <n v="0"/>
    <n v="3"/>
    <x v="4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4"/>
  </r>
  <r>
    <n v="-1"/>
    <n v="1"/>
    <s v="0001 -Florida Power &amp; Light Company"/>
    <n v="0"/>
    <n v="3"/>
    <x v="4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4"/>
  </r>
  <r>
    <n v="-1"/>
    <n v="1"/>
    <s v="0001 -Florida Power &amp; Light Company"/>
    <n v="0"/>
    <n v="3"/>
    <x v="4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4"/>
  </r>
  <r>
    <n v="-1"/>
    <n v="1"/>
    <s v="0001 -Florida Power &amp; Light Company"/>
    <n v="0"/>
    <n v="3"/>
    <x v="4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4"/>
  </r>
  <r>
    <n v="-1"/>
    <n v="1"/>
    <s v="0001 -Florida Power &amp; Light Company"/>
    <n v="0"/>
    <n v="3"/>
    <x v="4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4"/>
  </r>
  <r>
    <n v="-1"/>
    <n v="1"/>
    <s v="0001 -Florida Power &amp; Light Company"/>
    <n v="0"/>
    <n v="3"/>
    <x v="4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4"/>
  </r>
  <r>
    <n v="-1"/>
    <n v="1"/>
    <s v="0001 -Florida Power &amp; Light Company"/>
    <n v="0"/>
    <n v="3"/>
    <x v="4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4"/>
  </r>
  <r>
    <n v="-1"/>
    <n v="1"/>
    <s v="0001 -Florida Power &amp; Light Company"/>
    <n v="0"/>
    <n v="3"/>
    <x v="4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4"/>
  </r>
  <r>
    <n v="-1"/>
    <n v="1"/>
    <s v="0001 -Florida Power &amp; Light Company"/>
    <n v="0"/>
    <n v="3"/>
    <x v="4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4"/>
  </r>
  <r>
    <n v="-1"/>
    <n v="1"/>
    <s v="0001 -Florida Power &amp; Light Company"/>
    <n v="0"/>
    <n v="3"/>
    <x v="4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4"/>
  </r>
  <r>
    <n v="-1"/>
    <n v="1"/>
    <s v="0001 -Florida Power &amp; Light Company"/>
    <n v="0"/>
    <n v="3"/>
    <x v="4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4"/>
  </r>
  <r>
    <n v="-1"/>
    <n v="1"/>
    <s v="0001 -Florida Power &amp; Light Company"/>
    <n v="0"/>
    <n v="3"/>
    <x v="4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4"/>
  </r>
  <r>
    <n v="-1"/>
    <n v="1"/>
    <s v="0001 -Florida Power &amp; Light Company"/>
    <n v="0"/>
    <n v="3"/>
    <x v="4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4"/>
  </r>
  <r>
    <n v="-1"/>
    <n v="1"/>
    <s v="0001 -Florida Power &amp; Light Company"/>
    <n v="0"/>
    <n v="3"/>
    <x v="4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4"/>
  </r>
  <r>
    <n v="-1"/>
    <n v="1"/>
    <s v="0001 -Florida Power &amp; Light Company"/>
    <n v="0"/>
    <n v="3"/>
    <x v="4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4"/>
  </r>
  <r>
    <n v="-1"/>
    <n v="1"/>
    <s v="0001 -Florida Power &amp; Light Company"/>
    <n v="0"/>
    <n v="3"/>
    <x v="4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4"/>
  </r>
  <r>
    <n v="-1"/>
    <n v="1"/>
    <s v="0001 -Florida Power &amp; Light Company"/>
    <n v="0"/>
    <n v="3"/>
    <x v="4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4"/>
  </r>
  <r>
    <n v="-1"/>
    <n v="1"/>
    <s v="0001 -Florida Power &amp; Light Company"/>
    <n v="0"/>
    <n v="3"/>
    <x v="4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4"/>
  </r>
  <r>
    <n v="-1"/>
    <n v="1"/>
    <s v="0001 -Florida Power &amp; Light Company"/>
    <n v="0"/>
    <n v="3"/>
    <x v="4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4"/>
  </r>
  <r>
    <n v="-1"/>
    <n v="1"/>
    <s v="0001 -Florida Power &amp; Light Company"/>
    <n v="0"/>
    <n v="3"/>
    <x v="4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4"/>
  </r>
  <r>
    <n v="-1"/>
    <n v="1"/>
    <s v="0001 -Florida Power &amp; Light Company"/>
    <n v="0"/>
    <n v="3"/>
    <x v="4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4"/>
  </r>
  <r>
    <n v="-1"/>
    <n v="1"/>
    <s v="0001 -Florida Power &amp; Light Company"/>
    <n v="0"/>
    <n v="3"/>
    <x v="4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4"/>
  </r>
  <r>
    <n v="-1"/>
    <n v="1"/>
    <s v="0001 -Florida Power &amp; Light Company"/>
    <n v="0"/>
    <n v="3"/>
    <x v="4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4"/>
  </r>
  <r>
    <n v="-1"/>
    <n v="1"/>
    <s v="0001 -Florida Power &amp; Light Company"/>
    <n v="0"/>
    <n v="3"/>
    <x v="4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4"/>
  </r>
  <r>
    <n v="-1"/>
    <n v="1"/>
    <s v="0001 -Florida Power &amp; Light Company"/>
    <n v="0"/>
    <n v="3"/>
    <x v="4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4"/>
  </r>
  <r>
    <n v="-1"/>
    <n v="1"/>
    <s v="0001 -Florida Power &amp; Light Company"/>
    <n v="0"/>
    <n v="3"/>
    <x v="4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4"/>
  </r>
  <r>
    <n v="-1"/>
    <n v="1"/>
    <s v="0001 -Florida Power &amp; Light Company"/>
    <n v="0"/>
    <n v="3"/>
    <x v="4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4"/>
  </r>
  <r>
    <n v="-1"/>
    <n v="1"/>
    <s v="0001 -Florida Power &amp; Light Company"/>
    <n v="0"/>
    <n v="3"/>
    <x v="4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4"/>
  </r>
  <r>
    <n v="-1"/>
    <n v="1"/>
    <s v="0001 -Florida Power &amp; Light Company"/>
    <n v="0"/>
    <n v="3"/>
    <x v="4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4"/>
  </r>
  <r>
    <n v="-1"/>
    <n v="1"/>
    <s v="0001 -Florida Power &amp; Light Company"/>
    <n v="0"/>
    <n v="3"/>
    <x v="4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4"/>
  </r>
  <r>
    <n v="-1"/>
    <n v="1"/>
    <s v="0001 -Florida Power &amp; Light Company"/>
    <n v="0"/>
    <n v="3"/>
    <x v="4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4"/>
  </r>
  <r>
    <n v="-1"/>
    <n v="1"/>
    <s v="0001 -Florida Power &amp; Light Company"/>
    <n v="0"/>
    <n v="3"/>
    <x v="4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4"/>
  </r>
  <r>
    <n v="-1"/>
    <n v="1"/>
    <s v="0001 -Florida Power &amp; Light Company"/>
    <n v="0"/>
    <n v="3"/>
    <x v="4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4"/>
  </r>
  <r>
    <n v="-1"/>
    <n v="1"/>
    <s v="0001 -Florida Power &amp; Light Company"/>
    <n v="0"/>
    <n v="3"/>
    <x v="4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4"/>
  </r>
  <r>
    <n v="-1"/>
    <n v="1"/>
    <s v="0001 -Florida Power &amp; Light Company"/>
    <n v="0"/>
    <n v="3"/>
    <x v="4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4"/>
  </r>
  <r>
    <n v="-1"/>
    <n v="1"/>
    <s v="0001 -Florida Power &amp; Light Company"/>
    <n v="0"/>
    <n v="3"/>
    <x v="4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4"/>
  </r>
  <r>
    <n v="-1"/>
    <n v="1"/>
    <s v="0001 -Florida Power &amp; Light Company"/>
    <n v="0"/>
    <n v="3"/>
    <x v="4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4"/>
  </r>
  <r>
    <n v="-1"/>
    <n v="1"/>
    <s v="0001 -Florida Power &amp; Light Company"/>
    <n v="0"/>
    <n v="3"/>
    <x v="4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4"/>
  </r>
  <r>
    <n v="-1"/>
    <n v="1"/>
    <s v="0001 -Florida Power &amp; Light Company"/>
    <n v="0"/>
    <n v="3"/>
    <x v="4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4"/>
  </r>
  <r>
    <n v="-1"/>
    <n v="1"/>
    <s v="0001 -Florida Power &amp; Light Company"/>
    <n v="0"/>
    <n v="3"/>
    <x v="4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4"/>
  </r>
  <r>
    <n v="-1"/>
    <n v="1"/>
    <s v="0001 -Florida Power &amp; Light Company"/>
    <n v="0"/>
    <n v="3"/>
    <x v="4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4"/>
  </r>
  <r>
    <n v="-1"/>
    <n v="1"/>
    <s v="0001 -Florida Power &amp; Light Company"/>
    <n v="0"/>
    <n v="3"/>
    <x v="4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4"/>
  </r>
  <r>
    <n v="-1"/>
    <n v="1"/>
    <s v="0001 -Florida Power &amp; Light Company"/>
    <n v="0"/>
    <n v="3"/>
    <x v="4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4"/>
  </r>
  <r>
    <n v="-1"/>
    <n v="1"/>
    <s v="0001 -Florida Power &amp; Light Company"/>
    <n v="0"/>
    <n v="3"/>
    <x v="4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4"/>
  </r>
  <r>
    <n v="-1"/>
    <n v="1"/>
    <s v="0001 -Florida Power &amp; Light Company"/>
    <n v="0"/>
    <n v="3"/>
    <x v="4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4"/>
  </r>
  <r>
    <n v="-1"/>
    <n v="1"/>
    <s v="0001 -Florida Power &amp; Light Company"/>
    <n v="0"/>
    <n v="3"/>
    <x v="4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4"/>
  </r>
  <r>
    <n v="-1"/>
    <n v="1"/>
    <s v="0001 -Florida Power &amp; Light Company"/>
    <n v="0"/>
    <n v="3"/>
    <x v="4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4"/>
  </r>
  <r>
    <n v="-1"/>
    <n v="1"/>
    <s v="0001 -Florida Power &amp; Light Company"/>
    <n v="0"/>
    <n v="3"/>
    <x v="4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4"/>
  </r>
  <r>
    <n v="-1"/>
    <n v="1"/>
    <s v="0001 -Florida Power &amp; Light Company"/>
    <n v="0"/>
    <n v="3"/>
    <x v="4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4"/>
  </r>
  <r>
    <n v="-1"/>
    <n v="1"/>
    <s v="0001 -Florida Power &amp; Light Company"/>
    <n v="0"/>
    <n v="3"/>
    <x v="4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4"/>
  </r>
  <r>
    <n v="-1"/>
    <n v="1"/>
    <s v="0001 -Florida Power &amp; Light Company"/>
    <n v="0"/>
    <n v="3"/>
    <x v="4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4"/>
  </r>
  <r>
    <n v="-1"/>
    <n v="1"/>
    <s v="0001 -Florida Power &amp; Light Company"/>
    <n v="0"/>
    <n v="3"/>
    <x v="4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4"/>
  </r>
  <r>
    <n v="-1"/>
    <n v="1"/>
    <s v="0001 -Florida Power &amp; Light Company"/>
    <n v="0"/>
    <n v="3"/>
    <x v="4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4"/>
  </r>
  <r>
    <n v="-1"/>
    <n v="1"/>
    <s v="0001 -Florida Power &amp; Light Company"/>
    <n v="0"/>
    <n v="3"/>
    <x v="4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4"/>
  </r>
  <r>
    <n v="-1"/>
    <n v="1"/>
    <s v="0001 -Florida Power &amp; Light Company"/>
    <n v="0"/>
    <n v="3"/>
    <x v="4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4"/>
  </r>
  <r>
    <n v="-1"/>
    <n v="1"/>
    <s v="0001 -Florida Power &amp; Light Company"/>
    <n v="0"/>
    <n v="3"/>
    <x v="4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4"/>
  </r>
  <r>
    <n v="-1"/>
    <n v="1"/>
    <s v="0001 -Florida Power &amp; Light Company"/>
    <n v="0"/>
    <n v="3"/>
    <x v="4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4"/>
  </r>
  <r>
    <n v="-1"/>
    <n v="1"/>
    <s v="0001 -Florida Power &amp; Light Company"/>
    <n v="0"/>
    <n v="3"/>
    <x v="4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4"/>
  </r>
  <r>
    <n v="-1"/>
    <n v="1"/>
    <s v="0001 -Florida Power &amp; Light Company"/>
    <n v="0"/>
    <n v="3"/>
    <x v="4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4"/>
  </r>
  <r>
    <n v="-1"/>
    <n v="1"/>
    <s v="0001 -Florida Power &amp; Light Company"/>
    <n v="0"/>
    <n v="3"/>
    <x v="4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4"/>
  </r>
  <r>
    <n v="-1"/>
    <n v="1"/>
    <s v="0001 -Florida Power &amp; Light Company"/>
    <n v="0"/>
    <n v="3"/>
    <x v="4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4"/>
  </r>
  <r>
    <n v="-1"/>
    <n v="1"/>
    <s v="0001 -Florida Power &amp; Light Company"/>
    <n v="0"/>
    <n v="3"/>
    <x v="4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4"/>
  </r>
  <r>
    <n v="-1"/>
    <n v="1"/>
    <s v="0001 -Florida Power &amp; Light Company"/>
    <n v="0"/>
    <n v="3"/>
    <x v="4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4"/>
  </r>
  <r>
    <n v="-1"/>
    <n v="1"/>
    <s v="0001 -Florida Power &amp; Light Company"/>
    <n v="0"/>
    <n v="3"/>
    <x v="4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4"/>
  </r>
  <r>
    <n v="-1"/>
    <n v="1"/>
    <s v="0001 -Florida Power &amp; Light Company"/>
    <n v="0"/>
    <n v="3"/>
    <x v="4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4"/>
  </r>
  <r>
    <n v="-1"/>
    <n v="1"/>
    <s v="0001 -Florida Power &amp; Light Company"/>
    <n v="0"/>
    <n v="3"/>
    <x v="4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4"/>
  </r>
  <r>
    <n v="-1"/>
    <n v="1"/>
    <s v="0001 -Florida Power &amp; Light Company"/>
    <n v="0"/>
    <n v="3"/>
    <x v="4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4"/>
  </r>
  <r>
    <n v="-1"/>
    <n v="1"/>
    <s v="0001 -Florida Power &amp; Light Company"/>
    <n v="0"/>
    <n v="3"/>
    <x v="4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4"/>
  </r>
  <r>
    <n v="-1"/>
    <n v="1"/>
    <s v="0001 -Florida Power &amp; Light Company"/>
    <n v="0"/>
    <n v="3"/>
    <x v="4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4"/>
  </r>
  <r>
    <n v="-1"/>
    <n v="1"/>
    <s v="0001 -Florida Power &amp; Light Company"/>
    <n v="0"/>
    <n v="3"/>
    <x v="4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4"/>
  </r>
  <r>
    <n v="-1"/>
    <n v="1"/>
    <s v="0001 -Florida Power &amp; Light Company"/>
    <n v="0"/>
    <n v="3"/>
    <x v="4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4"/>
  </r>
  <r>
    <n v="-1"/>
    <n v="1"/>
    <s v="0001 -Florida Power &amp; Light Company"/>
    <n v="0"/>
    <n v="3"/>
    <x v="4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4"/>
  </r>
  <r>
    <n v="-1"/>
    <n v="1"/>
    <s v="0001 -Florida Power &amp; Light Company"/>
    <n v="0"/>
    <n v="3"/>
    <x v="4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4"/>
  </r>
  <r>
    <n v="-1"/>
    <n v="1"/>
    <s v="0001 -Florida Power &amp; Light Company"/>
    <n v="0"/>
    <n v="3"/>
    <x v="4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4"/>
  </r>
  <r>
    <n v="-1"/>
    <n v="1"/>
    <s v="0001 -Florida Power &amp; Light Company"/>
    <n v="0"/>
    <n v="3"/>
    <x v="4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4"/>
  </r>
  <r>
    <n v="-1"/>
    <n v="1"/>
    <s v="0001 -Florida Power &amp; Light Company"/>
    <n v="0"/>
    <n v="3"/>
    <x v="4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4"/>
  </r>
  <r>
    <n v="-1"/>
    <n v="1"/>
    <s v="0001 -Florida Power &amp; Light Company"/>
    <n v="0"/>
    <n v="3"/>
    <x v="4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4"/>
  </r>
  <r>
    <n v="-1"/>
    <n v="1"/>
    <s v="0001 -Florida Power &amp; Light Company"/>
    <n v="0"/>
    <n v="3"/>
    <x v="4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4"/>
  </r>
  <r>
    <n v="-1"/>
    <n v="1"/>
    <s v="0001 -Florida Power &amp; Light Company"/>
    <n v="0"/>
    <n v="3"/>
    <x v="4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4"/>
  </r>
  <r>
    <n v="-1"/>
    <n v="1"/>
    <s v="0001 -Florida Power &amp; Light Company"/>
    <n v="0"/>
    <n v="3"/>
    <x v="4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4"/>
  </r>
  <r>
    <n v="-1"/>
    <n v="1"/>
    <s v="0001 -Florida Power &amp; Light Company"/>
    <n v="0"/>
    <n v="3"/>
    <x v="4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4"/>
  </r>
  <r>
    <n v="-1"/>
    <n v="1"/>
    <s v="0001 -Florida Power &amp; Light Company"/>
    <n v="0"/>
    <n v="3"/>
    <x v="4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4"/>
  </r>
  <r>
    <n v="-1"/>
    <n v="1"/>
    <s v="0001 -Florida Power &amp; Light Company"/>
    <n v="0"/>
    <n v="3"/>
    <x v="4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4"/>
  </r>
  <r>
    <n v="-1"/>
    <n v="1"/>
    <s v="0001 -Florida Power &amp; Light Company"/>
    <n v="0"/>
    <n v="3"/>
    <x v="4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4"/>
  </r>
  <r>
    <n v="-1"/>
    <n v="1"/>
    <s v="0001 -Florida Power &amp; Light Company"/>
    <n v="0"/>
    <n v="3"/>
    <x v="4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4"/>
  </r>
  <r>
    <n v="-1"/>
    <n v="1"/>
    <s v="0001 -Florida Power &amp; Light Company"/>
    <n v="0"/>
    <n v="3"/>
    <x v="4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4"/>
  </r>
  <r>
    <n v="-1"/>
    <n v="1"/>
    <s v="0001 -Florida Power &amp; Light Company"/>
    <n v="0"/>
    <n v="3"/>
    <x v="4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4"/>
  </r>
  <r>
    <n v="-1"/>
    <n v="1"/>
    <s v="0001 -Florida Power &amp; Light Company"/>
    <n v="0"/>
    <n v="3"/>
    <x v="4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4"/>
  </r>
  <r>
    <n v="-1"/>
    <n v="1"/>
    <s v="0001 -Florida Power &amp; Light Company"/>
    <n v="0"/>
    <n v="3"/>
    <x v="4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4"/>
  </r>
  <r>
    <n v="-1"/>
    <n v="1"/>
    <s v="0001 -Florida Power &amp; Light Company"/>
    <n v="0"/>
    <n v="3"/>
    <x v="4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4"/>
  </r>
  <r>
    <n v="-1"/>
    <n v="1"/>
    <s v="0001 -Florida Power &amp; Light Company"/>
    <n v="0"/>
    <n v="3"/>
    <x v="4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4"/>
  </r>
  <r>
    <n v="-1"/>
    <n v="1"/>
    <s v="0001 -Florida Power &amp; Light Company"/>
    <n v="0"/>
    <n v="3"/>
    <x v="4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4"/>
  </r>
  <r>
    <n v="-1"/>
    <n v="1"/>
    <s v="0001 -Florida Power &amp; Light Company"/>
    <n v="0"/>
    <n v="3"/>
    <x v="4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4"/>
  </r>
  <r>
    <n v="-1"/>
    <n v="1"/>
    <s v="0001 -Florida Power &amp; Light Company"/>
    <n v="0"/>
    <n v="3"/>
    <x v="4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4"/>
  </r>
  <r>
    <n v="-1"/>
    <n v="1"/>
    <s v="0001 -Florida Power &amp; Light Company"/>
    <n v="0"/>
    <n v="3"/>
    <x v="4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4"/>
  </r>
  <r>
    <n v="-1"/>
    <n v="1"/>
    <s v="0001 -Florida Power &amp; Light Company"/>
    <n v="0"/>
    <n v="3"/>
    <x v="4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4"/>
  </r>
  <r>
    <n v="-1"/>
    <n v="1"/>
    <s v="0001 -Florida Power &amp; Light Company"/>
    <n v="0"/>
    <n v="3"/>
    <x v="4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4"/>
  </r>
  <r>
    <n v="-1"/>
    <n v="1"/>
    <s v="0001 -Florida Power &amp; Light Company"/>
    <n v="0"/>
    <n v="3"/>
    <x v="4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4"/>
  </r>
  <r>
    <n v="-1"/>
    <n v="1"/>
    <s v="0001 -Florida Power &amp; Light Company"/>
    <n v="0"/>
    <n v="3"/>
    <x v="4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4"/>
  </r>
  <r>
    <n v="-1"/>
    <n v="1"/>
    <s v="0001 -Florida Power &amp; Light Company"/>
    <n v="0"/>
    <n v="3"/>
    <x v="4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4"/>
  </r>
  <r>
    <n v="-1"/>
    <n v="1"/>
    <s v="0001 -Florida Power &amp; Light Company"/>
    <n v="0"/>
    <n v="3"/>
    <x v="4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4"/>
  </r>
  <r>
    <n v="-1"/>
    <n v="1"/>
    <s v="0001 -Florida Power &amp; Light Company"/>
    <n v="0"/>
    <n v="3"/>
    <x v="4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4"/>
  </r>
  <r>
    <n v="-1"/>
    <n v="1"/>
    <s v="0001 -Florida Power &amp; Light Company"/>
    <n v="0"/>
    <n v="3"/>
    <x v="4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4"/>
  </r>
  <r>
    <n v="-1"/>
    <n v="1"/>
    <s v="0001 -Florida Power &amp; Light Company"/>
    <n v="0"/>
    <n v="3"/>
    <x v="4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4"/>
  </r>
  <r>
    <n v="-1"/>
    <n v="1"/>
    <s v="0001 -Florida Power &amp; Light Company"/>
    <n v="0"/>
    <n v="3"/>
    <x v="4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4"/>
  </r>
  <r>
    <n v="-1"/>
    <n v="1"/>
    <s v="0001 -Florida Power &amp; Light Company"/>
    <n v="0"/>
    <n v="3"/>
    <x v="4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4"/>
  </r>
  <r>
    <n v="-1"/>
    <n v="1"/>
    <s v="0001 -Florida Power &amp; Light Company"/>
    <n v="0"/>
    <n v="3"/>
    <x v="4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4"/>
  </r>
  <r>
    <n v="-1"/>
    <n v="1"/>
    <s v="0001 -Florida Power &amp; Light Company"/>
    <n v="0"/>
    <n v="3"/>
    <x v="4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4"/>
  </r>
  <r>
    <n v="-1"/>
    <n v="1"/>
    <s v="0001 -Florida Power &amp; Light Company"/>
    <n v="0"/>
    <n v="3"/>
    <x v="4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4"/>
  </r>
  <r>
    <n v="-1"/>
    <n v="1"/>
    <s v="0001 -Florida Power &amp; Light Company"/>
    <n v="0"/>
    <n v="3"/>
    <x v="4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4"/>
  </r>
  <r>
    <n v="-1"/>
    <n v="1"/>
    <s v="0001 -Florida Power &amp; Light Company"/>
    <n v="0"/>
    <n v="3"/>
    <x v="4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4"/>
  </r>
  <r>
    <n v="-1"/>
    <n v="1"/>
    <s v="0001 -Florida Power &amp; Light Company"/>
    <n v="0"/>
    <n v="3"/>
    <x v="4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4"/>
  </r>
  <r>
    <n v="-1"/>
    <n v="1"/>
    <s v="0001 -Florida Power &amp; Light Company"/>
    <n v="0"/>
    <n v="3"/>
    <x v="4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4"/>
  </r>
  <r>
    <n v="-1"/>
    <n v="1"/>
    <s v="0001 -Florida Power &amp; Light Company"/>
    <n v="0"/>
    <n v="3"/>
    <x v="4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4"/>
  </r>
  <r>
    <n v="-1"/>
    <n v="1"/>
    <s v="0001 -Florida Power &amp; Light Company"/>
    <n v="0"/>
    <n v="3"/>
    <x v="4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4"/>
  </r>
  <r>
    <n v="-1"/>
    <n v="1"/>
    <s v="0001 -Florida Power &amp; Light Company"/>
    <n v="0"/>
    <n v="3"/>
    <x v="4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4"/>
  </r>
  <r>
    <n v="-1"/>
    <n v="1"/>
    <s v="0001 -Florida Power &amp; Light Company"/>
    <n v="0"/>
    <n v="3"/>
    <x v="4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4"/>
  </r>
  <r>
    <n v="-1"/>
    <n v="1"/>
    <s v="0001 -Florida Power &amp; Light Company"/>
    <n v="0"/>
    <n v="3"/>
    <x v="4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4"/>
  </r>
  <r>
    <n v="-1"/>
    <n v="1"/>
    <s v="0001 -Florida Power &amp; Light Company"/>
    <n v="0"/>
    <n v="3"/>
    <x v="4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4"/>
  </r>
  <r>
    <n v="-1"/>
    <n v="1"/>
    <s v="0001 -Florida Power &amp; Light Company"/>
    <n v="0"/>
    <n v="3"/>
    <x v="4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4"/>
  </r>
  <r>
    <n v="-1"/>
    <n v="1"/>
    <s v="0001 -Florida Power &amp; Light Company"/>
    <n v="0"/>
    <n v="3"/>
    <x v="4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4"/>
  </r>
  <r>
    <n v="-1"/>
    <n v="1"/>
    <s v="0001 -Florida Power &amp; Light Company"/>
    <n v="0"/>
    <n v="3"/>
    <x v="4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4"/>
  </r>
  <r>
    <n v="-1"/>
    <n v="1"/>
    <s v="0001 -Florida Power &amp; Light Company"/>
    <n v="0"/>
    <n v="3"/>
    <x v="4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4"/>
  </r>
  <r>
    <n v="-1"/>
    <n v="1"/>
    <s v="0001 -Florida Power &amp; Light Company"/>
    <n v="0"/>
    <n v="3"/>
    <x v="4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4"/>
  </r>
  <r>
    <n v="-1"/>
    <n v="1"/>
    <s v="0001 -Florida Power &amp; Light Company"/>
    <n v="0"/>
    <n v="3"/>
    <x v="4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4"/>
  </r>
  <r>
    <n v="-1"/>
    <n v="1"/>
    <s v="0001 -Florida Power &amp; Light Company"/>
    <n v="0"/>
    <n v="3"/>
    <x v="4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4"/>
  </r>
  <r>
    <n v="-1"/>
    <n v="1"/>
    <s v="0001 -Florida Power &amp; Light Company"/>
    <n v="0"/>
    <n v="3"/>
    <x v="4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4"/>
  </r>
  <r>
    <n v="-1"/>
    <n v="1"/>
    <s v="0001 -Florida Power &amp; Light Company"/>
    <n v="0"/>
    <n v="3"/>
    <x v="4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4"/>
  </r>
  <r>
    <n v="-1"/>
    <n v="1"/>
    <s v="0001 -Florida Power &amp; Light Company"/>
    <n v="0"/>
    <n v="3"/>
    <x v="4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4"/>
  </r>
  <r>
    <n v="-1"/>
    <n v="1"/>
    <s v="0001 -Florida Power &amp; Light Company"/>
    <n v="0"/>
    <n v="3"/>
    <x v="4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4"/>
  </r>
  <r>
    <n v="-1"/>
    <n v="1"/>
    <s v="0001 -Florida Power &amp; Light Company"/>
    <n v="0"/>
    <n v="3"/>
    <x v="4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4"/>
  </r>
  <r>
    <n v="-1"/>
    <n v="1"/>
    <s v="0001 -Florida Power &amp; Light Company"/>
    <n v="0"/>
    <n v="3"/>
    <x v="4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4"/>
  </r>
  <r>
    <n v="-1"/>
    <n v="1"/>
    <s v="0001 -Florida Power &amp; Light Company"/>
    <n v="0"/>
    <n v="3"/>
    <x v="4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4"/>
  </r>
  <r>
    <n v="-1"/>
    <n v="1"/>
    <s v="0001 -Florida Power &amp; Light Company"/>
    <n v="0"/>
    <n v="3"/>
    <x v="4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4"/>
  </r>
  <r>
    <n v="-1"/>
    <n v="1"/>
    <s v="0001 -Florida Power &amp; Light Company"/>
    <n v="0"/>
    <n v="3"/>
    <x v="4"/>
    <n v="2011"/>
    <n v="233"/>
    <n v="2014"/>
    <s v="V2011 - 100% Bonus"/>
    <n v="367"/>
    <s v="02. Steam"/>
    <s v="Function"/>
    <n v="2978633.01"/>
    <n v="0"/>
    <n v="0"/>
    <n v="2409842.0299999998"/>
    <n v="196196.91"/>
    <n v="599666.18999999994"/>
    <n v="-66041.73"/>
    <n v="47443.21"/>
    <n v="3031121.3"/>
    <n v="784979.98"/>
    <n v="5838.04"/>
    <n v="0"/>
    <n v="47443.21"/>
    <n v="0"/>
    <x v="4"/>
  </r>
  <r>
    <n v="-1"/>
    <n v="1"/>
    <s v="0001 -Florida Power &amp; Light Company"/>
    <n v="0"/>
    <n v="3"/>
    <x v="4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4"/>
  </r>
  <r>
    <n v="-1"/>
    <n v="1"/>
    <s v="0001 -Florida Power &amp; Light Company"/>
    <n v="0"/>
    <n v="3"/>
    <x v="4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8"/>
    <n v="2014"/>
    <s v="V2012 Q1 - 50% Bonus"/>
    <n v="367"/>
    <s v="02. Steam"/>
    <s v="Function"/>
    <n v="7823365.21"/>
    <n v="0"/>
    <n v="0"/>
    <n v="7826458.8099999996"/>
    <n v="576500.30000000005"/>
    <n v="1306439.1599999999"/>
    <n v="-6187.2"/>
    <n v="2427.41"/>
    <n v="7829552.4100000001"/>
    <n v="1881899.26"/>
    <n v="-2719.6"/>
    <n v="0"/>
    <n v="2427.41"/>
    <n v="0"/>
    <x v="4"/>
  </r>
  <r>
    <n v="-1"/>
    <n v="1"/>
    <s v="0001 -Florida Power &amp; Light Company"/>
    <n v="0"/>
    <n v="3"/>
    <x v="4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9"/>
    <n v="2014"/>
    <s v="V2012 Q2 - 50% Bonus"/>
    <n v="367"/>
    <s v="02. Steam"/>
    <s v="Function"/>
    <n v="146478606.88999999"/>
    <n v="0"/>
    <n v="0"/>
    <n v="146478606.88999999"/>
    <n v="9693256.0399999991"/>
    <n v="17355387.07"/>
    <n v="-322992.34999999998"/>
    <n v="0"/>
    <n v="146478606.88999999"/>
    <n v="27048643.109999999"/>
    <n v="0"/>
    <n v="0"/>
    <n v="0"/>
    <n v="0"/>
    <x v="4"/>
  </r>
  <r>
    <n v="-1"/>
    <n v="1"/>
    <s v="0001 -Florida Power &amp; Light Company"/>
    <n v="0"/>
    <n v="3"/>
    <x v="4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4"/>
  </r>
  <r>
    <n v="-1"/>
    <n v="1"/>
    <s v="0001 -Florida Power &amp; Light Company"/>
    <n v="0"/>
    <n v="3"/>
    <x v="4"/>
    <n v="2012"/>
    <n v="250"/>
    <n v="2014"/>
    <s v="V2012 Q3 - 50% Bonus"/>
    <n v="367"/>
    <s v="02. Steam"/>
    <s v="Function"/>
    <n v="247103139.06"/>
    <n v="0"/>
    <n v="0"/>
    <n v="247210933.13999999"/>
    <n v="16680644.720000001"/>
    <n v="25006585.18"/>
    <n v="-215588.15"/>
    <n v="49812.74"/>
    <n v="247318727.21000001"/>
    <n v="41658183.710000001"/>
    <n v="-136729.22"/>
    <n v="0"/>
    <n v="49812.74"/>
    <n v="0"/>
    <x v="4"/>
  </r>
  <r>
    <n v="-1"/>
    <n v="1"/>
    <s v="0001 -Florida Power &amp; Light Company"/>
    <n v="0"/>
    <n v="3"/>
    <x v="4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4"/>
  </r>
  <r>
    <n v="-1"/>
    <n v="1"/>
    <s v="0001 -Florida Power &amp; Light Company"/>
    <n v="0"/>
    <n v="3"/>
    <x v="4"/>
    <n v="2012"/>
    <n v="251"/>
    <n v="2014"/>
    <s v="V2012 Q4 - 50% Bonus"/>
    <n v="367"/>
    <s v="02. Steam"/>
    <s v="Function"/>
    <n v="4849830.26"/>
    <n v="0"/>
    <n v="0"/>
    <n v="4851882"/>
    <n v="355049.01"/>
    <n v="440703.08"/>
    <n v="-4103.4799999999996"/>
    <n v="3266.43"/>
    <n v="4853933.74"/>
    <n v="795267.72"/>
    <n v="-352.68"/>
    <n v="0"/>
    <n v="3266.43"/>
    <n v="0"/>
    <x v="4"/>
  </r>
  <r>
    <n v="-1"/>
    <n v="1"/>
    <s v="0001 -Florida Power &amp; Light Company"/>
    <n v="0"/>
    <n v="3"/>
    <x v="4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4"/>
  </r>
  <r>
    <n v="-1"/>
    <n v="1"/>
    <s v="0001 -Florida Power &amp; Light Company"/>
    <n v="0"/>
    <n v="3"/>
    <x v="4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4"/>
  </r>
  <r>
    <n v="-1"/>
    <n v="1"/>
    <s v="0001 -Florida Power &amp; Light Company"/>
    <n v="0"/>
    <n v="3"/>
    <x v="4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4"/>
  </r>
  <r>
    <n v="-1"/>
    <n v="1"/>
    <s v="0001 -Florida Power &amp; Light Company"/>
    <n v="0"/>
    <n v="3"/>
    <x v="4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4"/>
  </r>
  <r>
    <n v="-1"/>
    <n v="1"/>
    <s v="0001 -Florida Power &amp; Light Company"/>
    <n v="0"/>
    <n v="3"/>
    <x v="4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4"/>
  </r>
  <r>
    <n v="-1"/>
    <n v="1"/>
    <s v="0001 -Florida Power &amp; Light Company"/>
    <n v="0"/>
    <n v="3"/>
    <x v="4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4"/>
  </r>
  <r>
    <n v="-1"/>
    <n v="1"/>
    <s v="0001 -Florida Power &amp; Light Company"/>
    <n v="0"/>
    <n v="3"/>
    <x v="4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4"/>
  </r>
  <r>
    <n v="-1"/>
    <n v="1"/>
    <s v="0001 -Florida Power &amp; Light Company"/>
    <n v="0"/>
    <n v="3"/>
    <x v="4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4"/>
  </r>
  <r>
    <n v="-1"/>
    <n v="1"/>
    <s v="0001 -Florida Power &amp; Light Company"/>
    <n v="0"/>
    <n v="3"/>
    <x v="4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4"/>
  </r>
  <r>
    <n v="-1"/>
    <n v="1"/>
    <s v="0001 -Florida Power &amp; Light Company"/>
    <n v="0"/>
    <n v="3"/>
    <x v="4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4"/>
  </r>
  <r>
    <n v="-1"/>
    <n v="1"/>
    <s v="0001 -Florida Power &amp; Light Company"/>
    <n v="0"/>
    <n v="3"/>
    <x v="4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4"/>
  </r>
  <r>
    <n v="-1"/>
    <n v="1"/>
    <s v="0001 -Florida Power &amp; Light Company"/>
    <n v="0"/>
    <n v="3"/>
    <x v="4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4"/>
  </r>
  <r>
    <n v="-1"/>
    <n v="1"/>
    <s v="0001 -Florida Power &amp; Light Company"/>
    <n v="0"/>
    <n v="3"/>
    <x v="4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4"/>
  </r>
  <r>
    <n v="-1"/>
    <n v="1"/>
    <s v="0001 -Florida Power &amp; Light Company"/>
    <n v="0"/>
    <n v="3"/>
    <x v="4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4"/>
  </r>
  <r>
    <n v="-1"/>
    <n v="1"/>
    <s v="0001 -Florida Power &amp; Light Company"/>
    <n v="0"/>
    <n v="3"/>
    <x v="4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4"/>
  </r>
  <r>
    <n v="-1"/>
    <n v="1"/>
    <s v="0001 -Florida Power &amp; Light Company"/>
    <n v="0"/>
    <n v="3"/>
    <x v="4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4"/>
  </r>
  <r>
    <n v="-1"/>
    <n v="1"/>
    <s v="0001 -Florida Power &amp; Light Company"/>
    <n v="0"/>
    <n v="3"/>
    <x v="4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4"/>
  </r>
  <r>
    <n v="-1"/>
    <n v="1"/>
    <s v="0001 -Florida Power &amp; Light Company"/>
    <n v="0"/>
    <n v="3"/>
    <x v="4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4"/>
  </r>
  <r>
    <n v="-1"/>
    <n v="1"/>
    <s v="0001 -Florida Power &amp; Light Company"/>
    <n v="0"/>
    <n v="3"/>
    <x v="4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4"/>
  </r>
  <r>
    <n v="-1"/>
    <n v="1"/>
    <s v="0001 -Florida Power &amp; Light Company"/>
    <n v="0"/>
    <n v="3"/>
    <x v="4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4"/>
  </r>
  <r>
    <n v="-1"/>
    <n v="1"/>
    <s v="0001 -Florida Power &amp; Light Company"/>
    <n v="0"/>
    <n v="3"/>
    <x v="4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4"/>
  </r>
  <r>
    <n v="-1"/>
    <n v="1"/>
    <s v="0001 -Florida Power &amp; Light Company"/>
    <n v="0"/>
    <n v="3"/>
    <x v="4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4"/>
  </r>
  <r>
    <n v="-1"/>
    <n v="1"/>
    <s v="0001 -Florida Power &amp; Light Company"/>
    <n v="0"/>
    <n v="3"/>
    <x v="4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4"/>
  </r>
  <r>
    <n v="-1"/>
    <n v="1"/>
    <s v="0001 -Florida Power &amp; Light Company"/>
    <n v="0"/>
    <n v="3"/>
    <x v="4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4"/>
  </r>
  <r>
    <n v="-1"/>
    <n v="1"/>
    <s v="0001 -Florida Power &amp; Light Company"/>
    <n v="0"/>
    <n v="3"/>
    <x v="4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4"/>
  </r>
  <r>
    <n v="-1"/>
    <n v="1"/>
    <s v="0001 -Florida Power &amp; Light Company"/>
    <n v="0"/>
    <n v="3"/>
    <x v="4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4"/>
  </r>
  <r>
    <n v="-1"/>
    <n v="1"/>
    <s v="0001 -Florida Power &amp; Light Company"/>
    <n v="0"/>
    <n v="3"/>
    <x v="4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4"/>
  </r>
  <r>
    <n v="-1"/>
    <n v="1"/>
    <s v="0001 -Florida Power &amp; Light Company"/>
    <n v="0"/>
    <n v="3"/>
    <x v="4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4"/>
  </r>
  <r>
    <n v="-1"/>
    <n v="1"/>
    <s v="0001 -Florida Power &amp; Light Company"/>
    <n v="0"/>
    <n v="3"/>
    <x v="4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4"/>
  </r>
  <r>
    <n v="-1"/>
    <n v="1"/>
    <s v="0001 -Florida Power &amp; Light Company"/>
    <n v="0"/>
    <n v="3"/>
    <x v="4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4"/>
  </r>
  <r>
    <n v="-1"/>
    <n v="1"/>
    <s v="0001 -Florida Power &amp; Light Company"/>
    <n v="0"/>
    <n v="3"/>
    <x v="4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4"/>
  </r>
  <r>
    <n v="-1"/>
    <n v="1"/>
    <s v="0001 -Florida Power &amp; Light Company"/>
    <n v="0"/>
    <n v="3"/>
    <x v="4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4"/>
  </r>
  <r>
    <n v="-1"/>
    <n v="1"/>
    <s v="0001 -Florida Power &amp; Light Company"/>
    <n v="0"/>
    <n v="3"/>
    <x v="4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4"/>
  </r>
  <r>
    <n v="-1"/>
    <n v="1"/>
    <s v="0001 -Florida Power &amp; Light Company"/>
    <n v="0"/>
    <n v="3"/>
    <x v="4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4"/>
  </r>
  <r>
    <n v="-1"/>
    <n v="1"/>
    <s v="0001 -Florida Power &amp; Light Company"/>
    <n v="0"/>
    <n v="3"/>
    <x v="4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4"/>
  </r>
  <r>
    <n v="-1"/>
    <n v="1"/>
    <s v="0001 -Florida Power &amp; Light Company"/>
    <n v="0"/>
    <n v="3"/>
    <x v="4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4"/>
  </r>
  <r>
    <n v="-1"/>
    <n v="1"/>
    <s v="0001 -Florida Power &amp; Light Company"/>
    <n v="0"/>
    <n v="3"/>
    <x v="4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4"/>
  </r>
  <r>
    <n v="-1"/>
    <n v="1"/>
    <s v="0001 -Florida Power &amp; Light Company"/>
    <n v="0"/>
    <n v="3"/>
    <x v="4"/>
    <n v="2001"/>
    <n v="69"/>
    <n v="2014"/>
    <s v="V2001 Bonus"/>
    <n v="367"/>
    <s v="03. Nuclear"/>
    <s v="Function"/>
    <n v="618907.68000000005"/>
    <n v="0"/>
    <n v="0"/>
    <n v="60448.13"/>
    <n v="3566.44"/>
    <n v="609985.53"/>
    <n v="0"/>
    <n v="0"/>
    <n v="618907.68000000005"/>
    <n v="613551.97"/>
    <n v="0"/>
    <n v="0"/>
    <n v="0"/>
    <n v="0"/>
    <x v="4"/>
  </r>
  <r>
    <n v="-1"/>
    <n v="1"/>
    <s v="0001 -Florida Power &amp; Light Company"/>
    <n v="0"/>
    <n v="3"/>
    <x v="4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4"/>
  </r>
  <r>
    <n v="-1"/>
    <n v="1"/>
    <s v="0001 -Florida Power &amp; Light Company"/>
    <n v="0"/>
    <n v="3"/>
    <x v="4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4"/>
  </r>
  <r>
    <n v="-1"/>
    <n v="1"/>
    <s v="0001 -Florida Power &amp; Light Company"/>
    <n v="0"/>
    <n v="3"/>
    <x v="4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4"/>
  </r>
  <r>
    <n v="-1"/>
    <n v="1"/>
    <s v="0001 -Florida Power &amp; Light Company"/>
    <n v="0"/>
    <n v="3"/>
    <x v="4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4"/>
  </r>
  <r>
    <n v="-1"/>
    <n v="1"/>
    <s v="0001 -Florida Power &amp; Light Company"/>
    <n v="0"/>
    <n v="3"/>
    <x v="4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4"/>
  </r>
  <r>
    <n v="-1"/>
    <n v="1"/>
    <s v="0001 -Florida Power &amp; Light Company"/>
    <n v="0"/>
    <n v="3"/>
    <x v="4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4"/>
  </r>
  <r>
    <n v="-1"/>
    <n v="1"/>
    <s v="0001 -Florida Power &amp; Light Company"/>
    <n v="0"/>
    <n v="3"/>
    <x v="4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4"/>
  </r>
  <r>
    <n v="-1"/>
    <n v="1"/>
    <s v="0001 -Florida Power &amp; Light Company"/>
    <n v="0"/>
    <n v="3"/>
    <x v="4"/>
    <n v="2003"/>
    <n v="70"/>
    <n v="2014"/>
    <s v="V2003 Bonus-30%"/>
    <n v="367"/>
    <s v="03. Nuclear"/>
    <s v="Function"/>
    <n v="11017011.41"/>
    <n v="0"/>
    <n v="0"/>
    <n v="3914568"/>
    <n v="486196.24"/>
    <n v="8828656.5999999996"/>
    <n v="0"/>
    <n v="0"/>
    <n v="11017011.41"/>
    <n v="9314852.8399999999"/>
    <n v="0"/>
    <n v="0"/>
    <n v="0"/>
    <n v="0"/>
    <x v="4"/>
  </r>
  <r>
    <n v="-1"/>
    <n v="1"/>
    <s v="0001 -Florida Power &amp; Light Company"/>
    <n v="0"/>
    <n v="3"/>
    <x v="4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4"/>
  </r>
  <r>
    <n v="-1"/>
    <n v="1"/>
    <s v="0001 -Florida Power &amp; Light Company"/>
    <n v="0"/>
    <n v="3"/>
    <x v="4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4"/>
  </r>
  <r>
    <n v="-1"/>
    <n v="1"/>
    <s v="0001 -Florida Power &amp; Light Company"/>
    <n v="0"/>
    <n v="3"/>
    <x v="4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4"/>
  </r>
  <r>
    <n v="-1"/>
    <n v="1"/>
    <s v="0001 -Florida Power &amp; Light Company"/>
    <n v="0"/>
    <n v="3"/>
    <x v="4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4"/>
  </r>
  <r>
    <n v="-1"/>
    <n v="1"/>
    <s v="0001 -Florida Power &amp; Light Company"/>
    <n v="0"/>
    <n v="3"/>
    <x v="4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4"/>
  </r>
  <r>
    <n v="-1"/>
    <n v="1"/>
    <s v="0001 -Florida Power &amp; Light Company"/>
    <n v="0"/>
    <n v="3"/>
    <x v="4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4"/>
  </r>
  <r>
    <n v="-1"/>
    <n v="1"/>
    <s v="0001 -Florida Power &amp; Light Company"/>
    <n v="0"/>
    <n v="3"/>
    <x v="4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4"/>
  </r>
  <r>
    <n v="-1"/>
    <n v="1"/>
    <s v="0001 -Florida Power &amp; Light Company"/>
    <n v="0"/>
    <n v="3"/>
    <x v="4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4"/>
  </r>
  <r>
    <n v="-1"/>
    <n v="1"/>
    <s v="0001 -Florida Power &amp; Light Company"/>
    <n v="0"/>
    <n v="3"/>
    <x v="4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4"/>
  </r>
  <r>
    <n v="-1"/>
    <n v="1"/>
    <s v="0001 -Florida Power &amp; Light Company"/>
    <n v="0"/>
    <n v="3"/>
    <x v="4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4"/>
  </r>
  <r>
    <n v="-1"/>
    <n v="1"/>
    <s v="0001 -Florida Power &amp; Light Company"/>
    <n v="0"/>
    <n v="3"/>
    <x v="4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4"/>
  </r>
  <r>
    <n v="-1"/>
    <n v="1"/>
    <s v="0001 -Florida Power &amp; Light Company"/>
    <n v="0"/>
    <n v="3"/>
    <x v="4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4"/>
  </r>
  <r>
    <n v="-1"/>
    <n v="1"/>
    <s v="0001 -Florida Power &amp; Light Company"/>
    <n v="0"/>
    <n v="3"/>
    <x v="4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4"/>
  </r>
  <r>
    <n v="-1"/>
    <n v="1"/>
    <s v="0001 -Florida Power &amp; Light Company"/>
    <n v="0"/>
    <n v="3"/>
    <x v="4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4"/>
  </r>
  <r>
    <n v="-1"/>
    <n v="1"/>
    <s v="0001 -Florida Power &amp; Light Company"/>
    <n v="0"/>
    <n v="3"/>
    <x v="4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4"/>
  </r>
  <r>
    <n v="-1"/>
    <n v="1"/>
    <s v="0001 -Florida Power &amp; Light Company"/>
    <n v="0"/>
    <n v="3"/>
    <x v="4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4"/>
  </r>
  <r>
    <n v="-1"/>
    <n v="1"/>
    <s v="0001 -Florida Power &amp; Light Company"/>
    <n v="0"/>
    <n v="3"/>
    <x v="4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4"/>
  </r>
  <r>
    <n v="-1"/>
    <n v="1"/>
    <s v="0001 -Florida Power &amp; Light Company"/>
    <n v="0"/>
    <n v="3"/>
    <x v="4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4"/>
  </r>
  <r>
    <n v="-1"/>
    <n v="1"/>
    <s v="0001 -Florida Power &amp; Light Company"/>
    <n v="0"/>
    <n v="3"/>
    <x v="4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4"/>
  </r>
  <r>
    <n v="-1"/>
    <n v="1"/>
    <s v="0001 -Florida Power &amp; Light Company"/>
    <n v="0"/>
    <n v="3"/>
    <x v="4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4"/>
  </r>
  <r>
    <n v="-1"/>
    <n v="1"/>
    <s v="0001 -Florida Power &amp; Light Company"/>
    <n v="0"/>
    <n v="3"/>
    <x v="4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4"/>
  </r>
  <r>
    <n v="-1"/>
    <n v="1"/>
    <s v="0001 -Florida Power &amp; Light Company"/>
    <n v="0"/>
    <n v="3"/>
    <x v="4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4"/>
  </r>
  <r>
    <n v="-1"/>
    <n v="1"/>
    <s v="0001 -Florida Power &amp; Light Company"/>
    <n v="0"/>
    <n v="3"/>
    <x v="4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4"/>
  </r>
  <r>
    <n v="-1"/>
    <n v="1"/>
    <s v="0001 -Florida Power &amp; Light Company"/>
    <n v="0"/>
    <n v="3"/>
    <x v="4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4"/>
  </r>
  <r>
    <n v="-1"/>
    <n v="1"/>
    <s v="0001 -Florida Power &amp; Light Company"/>
    <n v="0"/>
    <n v="3"/>
    <x v="4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4"/>
  </r>
  <r>
    <n v="-1"/>
    <n v="1"/>
    <s v="0001 -Florida Power &amp; Light Company"/>
    <n v="0"/>
    <n v="3"/>
    <x v="4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4"/>
  </r>
  <r>
    <n v="-1"/>
    <n v="1"/>
    <s v="0001 -Florida Power &amp; Light Company"/>
    <n v="0"/>
    <n v="3"/>
    <x v="4"/>
    <n v="2008"/>
    <n v="169"/>
    <n v="2014"/>
    <s v="V2008 Q2 - 50% Bonus"/>
    <n v="367"/>
    <s v="03. Nuclear"/>
    <s v="Function"/>
    <n v="1941959.86"/>
    <n v="0"/>
    <n v="0"/>
    <n v="1942176.45"/>
    <n v="135647.54999999999"/>
    <n v="1370944.44"/>
    <n v="-218750.41"/>
    <n v="435.36"/>
    <n v="1942393.04"/>
    <n v="1506385.76"/>
    <n v="208.41"/>
    <n v="0"/>
    <n v="435.36"/>
    <n v="0"/>
    <x v="4"/>
  </r>
  <r>
    <n v="-1"/>
    <n v="1"/>
    <s v="0001 -Florida Power &amp; Light Company"/>
    <n v="0"/>
    <n v="3"/>
    <x v="4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4"/>
  </r>
  <r>
    <n v="-1"/>
    <n v="1"/>
    <s v="0001 -Florida Power &amp; Light Company"/>
    <n v="0"/>
    <n v="3"/>
    <x v="4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100000003"/>
    <n v="-221973.24"/>
    <n v="4263.74"/>
    <n v="9005108.8499999996"/>
    <n v="4882660.13"/>
    <n v="1977.51"/>
    <n v="0"/>
    <n v="4263.74"/>
    <n v="0"/>
    <x v="4"/>
  </r>
  <r>
    <n v="-1"/>
    <n v="1"/>
    <s v="0001 -Florida Power &amp; Light Company"/>
    <n v="0"/>
    <n v="3"/>
    <x v="4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4"/>
  </r>
  <r>
    <n v="-1"/>
    <n v="1"/>
    <s v="0001 -Florida Power &amp; Light Company"/>
    <n v="0"/>
    <n v="3"/>
    <x v="4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900000002"/>
    <n v="-430664.44"/>
    <n v="5824.67"/>
    <n v="11951843.880000001"/>
    <n v="6638512.0800000001"/>
    <n v="2933.38"/>
    <n v="0"/>
    <n v="5824.67"/>
    <n v="0"/>
    <x v="4"/>
  </r>
  <r>
    <n v="-1"/>
    <n v="1"/>
    <s v="0001 -Florida Power &amp; Light Company"/>
    <n v="0"/>
    <n v="3"/>
    <x v="4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4"/>
  </r>
  <r>
    <n v="-1"/>
    <n v="1"/>
    <s v="0001 -Florida Power &amp; Light Company"/>
    <n v="0"/>
    <n v="3"/>
    <x v="4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4"/>
  </r>
  <r>
    <n v="-1"/>
    <n v="1"/>
    <s v="0001 -Florida Power &amp; Light Company"/>
    <n v="0"/>
    <n v="3"/>
    <x v="4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4"/>
  </r>
  <r>
    <n v="-1"/>
    <n v="1"/>
    <s v="0001 -Florida Power &amp; Light Company"/>
    <n v="0"/>
    <n v="3"/>
    <x v="4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4"/>
  </r>
  <r>
    <n v="-1"/>
    <n v="1"/>
    <s v="0001 -Florida Power &amp; Light Company"/>
    <n v="0"/>
    <n v="3"/>
    <x v="4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4"/>
  </r>
  <r>
    <n v="-1"/>
    <n v="1"/>
    <s v="0001 -Florida Power &amp; Light Company"/>
    <n v="0"/>
    <n v="3"/>
    <x v="4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4"/>
  </r>
  <r>
    <n v="-1"/>
    <n v="1"/>
    <s v="0001 -Florida Power &amp; Light Company"/>
    <n v="0"/>
    <n v="3"/>
    <x v="4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4"/>
  </r>
  <r>
    <n v="-1"/>
    <n v="1"/>
    <s v="0001 -Florida Power &amp; Light Company"/>
    <n v="0"/>
    <n v="3"/>
    <x v="4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4"/>
  </r>
  <r>
    <n v="-1"/>
    <n v="1"/>
    <s v="0001 -Florida Power &amp; Light Company"/>
    <n v="0"/>
    <n v="3"/>
    <x v="4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4"/>
  </r>
  <r>
    <n v="-1"/>
    <n v="1"/>
    <s v="0001 -Florida Power &amp; Light Company"/>
    <n v="0"/>
    <n v="3"/>
    <x v="4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4"/>
  </r>
  <r>
    <n v="-1"/>
    <n v="1"/>
    <s v="0001 -Florida Power &amp; Light Company"/>
    <n v="0"/>
    <n v="3"/>
    <x v="4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4"/>
  </r>
  <r>
    <n v="-1"/>
    <n v="1"/>
    <s v="0001 -Florida Power &amp; Light Company"/>
    <n v="0"/>
    <n v="3"/>
    <x v="4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4"/>
  </r>
  <r>
    <n v="-1"/>
    <n v="1"/>
    <s v="0001 -Florida Power &amp; Light Company"/>
    <n v="0"/>
    <n v="3"/>
    <x v="4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4"/>
  </r>
  <r>
    <n v="-1"/>
    <n v="1"/>
    <s v="0001 -Florida Power &amp; Light Company"/>
    <n v="0"/>
    <n v="3"/>
    <x v="4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4"/>
  </r>
  <r>
    <n v="-1"/>
    <n v="1"/>
    <s v="0001 -Florida Power &amp; Light Company"/>
    <n v="0"/>
    <n v="3"/>
    <x v="4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4"/>
  </r>
  <r>
    <n v="-1"/>
    <n v="1"/>
    <s v="0001 -Florida Power &amp; Light Company"/>
    <n v="0"/>
    <n v="3"/>
    <x v="4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4"/>
  </r>
  <r>
    <n v="-1"/>
    <n v="1"/>
    <s v="0001 -Florida Power &amp; Light Company"/>
    <n v="0"/>
    <n v="3"/>
    <x v="4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4"/>
  </r>
  <r>
    <n v="-1"/>
    <n v="1"/>
    <s v="0001 -Florida Power &amp; Light Company"/>
    <n v="0"/>
    <n v="3"/>
    <x v="4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4"/>
  </r>
  <r>
    <n v="-1"/>
    <n v="1"/>
    <s v="0001 -Florida Power &amp; Light Company"/>
    <n v="0"/>
    <n v="3"/>
    <x v="4"/>
    <n v="2011"/>
    <n v="233"/>
    <n v="2014"/>
    <s v="V2011 - 100% Bonus"/>
    <n v="367"/>
    <s v="03. Nuclear"/>
    <s v="Function"/>
    <n v="40205004.920000002"/>
    <n v="0"/>
    <n v="0"/>
    <n v="30100913.309999999"/>
    <n v="3218025.06"/>
    <n v="10206016.859999999"/>
    <n v="-532205.51"/>
    <n v="313950.15999999997"/>
    <n v="40370669.689999998"/>
    <n v="13379482.24"/>
    <n v="192845.07"/>
    <n v="0"/>
    <n v="313950.15999999997"/>
    <n v="0"/>
    <x v="4"/>
  </r>
  <r>
    <n v="-1"/>
    <n v="1"/>
    <s v="0001 -Florida Power &amp; Light Company"/>
    <n v="0"/>
    <n v="3"/>
    <x v="4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4"/>
  </r>
  <r>
    <n v="-1"/>
    <n v="1"/>
    <s v="0001 -Florida Power &amp; Light Company"/>
    <n v="0"/>
    <n v="3"/>
    <x v="4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8"/>
    <n v="2014"/>
    <s v="V2012 Q1 - 50% Bonus"/>
    <n v="367"/>
    <s v="03. Nuclear"/>
    <s v="Function"/>
    <n v="12499296.52"/>
    <n v="0"/>
    <n v="0"/>
    <n v="12544462.390000001"/>
    <n v="1201078.99"/>
    <n v="2972479.55"/>
    <n v="-90331.74"/>
    <n v="142667.4"/>
    <n v="12589628.26"/>
    <n v="4153702.27"/>
    <n v="72191.929999999993"/>
    <n v="0"/>
    <n v="142667.4"/>
    <n v="0"/>
    <x v="4"/>
  </r>
  <r>
    <n v="-1"/>
    <n v="1"/>
    <s v="0001 -Florida Power &amp; Light Company"/>
    <n v="0"/>
    <n v="3"/>
    <x v="4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4"/>
  </r>
  <r>
    <n v="-1"/>
    <n v="1"/>
    <s v="0001 -Florida Power &amp; Light Company"/>
    <n v="0"/>
    <n v="3"/>
    <x v="4"/>
    <n v="2012"/>
    <n v="249"/>
    <n v="2014"/>
    <s v="V2012 Q2 - 50% Bonus"/>
    <n v="367"/>
    <s v="03. Nuclear"/>
    <s v="Function"/>
    <n v="339162196.69999999"/>
    <n v="0"/>
    <n v="0"/>
    <n v="340425180.70999998"/>
    <n v="28792511.710000001"/>
    <n v="53602664.770000003"/>
    <n v="-3021202.65"/>
    <n v="1612277.91"/>
    <n v="341688164.70999998"/>
    <n v="81893923.390000001"/>
    <n v="-412437.01"/>
    <n v="0"/>
    <n v="1612277.91"/>
    <n v="0"/>
    <x v="4"/>
  </r>
  <r>
    <n v="-1"/>
    <n v="1"/>
    <s v="0001 -Florida Power &amp; Light Company"/>
    <n v="0"/>
    <n v="3"/>
    <x v="4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4"/>
  </r>
  <r>
    <n v="-1"/>
    <n v="1"/>
    <s v="0001 -Florida Power &amp; Light Company"/>
    <n v="0"/>
    <n v="3"/>
    <x v="4"/>
    <n v="2012"/>
    <n v="250"/>
    <n v="2014"/>
    <s v="V2012 Q3 - 50% Bonus"/>
    <n v="367"/>
    <s v="03. Nuclear"/>
    <s v="Function"/>
    <n v="637156324.63999999"/>
    <n v="0"/>
    <n v="0"/>
    <n v="639989807.92999995"/>
    <n v="55769412.799999997"/>
    <n v="86763121.450000003"/>
    <n v="-5666966.5800000001"/>
    <n v="3573248.49"/>
    <n v="642823291.22000003"/>
    <n v="141529112.81"/>
    <n v="-1090296.6499999999"/>
    <n v="0"/>
    <n v="3573248.49"/>
    <n v="0"/>
    <x v="4"/>
  </r>
  <r>
    <n v="-1"/>
    <n v="1"/>
    <s v="0001 -Florida Power &amp; Light Company"/>
    <n v="0"/>
    <n v="3"/>
    <x v="4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4"/>
  </r>
  <r>
    <n v="-1"/>
    <n v="1"/>
    <s v="0001 -Florida Power &amp; Light Company"/>
    <n v="0"/>
    <n v="3"/>
    <x v="4"/>
    <n v="2012"/>
    <n v="251"/>
    <n v="2014"/>
    <s v="V2012 Q4 - 50% Bonus"/>
    <n v="367"/>
    <s v="03. Nuclear"/>
    <s v="Function"/>
    <n v="187116412.41"/>
    <n v="0"/>
    <n v="0"/>
    <n v="187942044.86000001"/>
    <n v="16970821.829999998"/>
    <n v="21497901.25"/>
    <n v="-1651264.89"/>
    <n v="1095640.93"/>
    <n v="188767677.30000001"/>
    <n v="38211637.649999999"/>
    <n v="-298538.53000000003"/>
    <n v="0"/>
    <n v="1095640.93"/>
    <n v="0"/>
    <x v="4"/>
  </r>
  <r>
    <n v="-1"/>
    <n v="1"/>
    <s v="0001 -Florida Power &amp; Light Company"/>
    <n v="0"/>
    <n v="3"/>
    <x v="4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4"/>
  </r>
  <r>
    <n v="-1"/>
    <n v="1"/>
    <s v="0001 -Florida Power &amp; Light Company"/>
    <n v="0"/>
    <n v="3"/>
    <x v="4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4"/>
  </r>
  <r>
    <n v="-1"/>
    <n v="1"/>
    <s v="0001 -Florida Power &amp; Light Company"/>
    <n v="0"/>
    <n v="3"/>
    <x v="4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4"/>
  </r>
  <r>
    <n v="-1"/>
    <n v="1"/>
    <s v="0001 -Florida Power &amp; Light Company"/>
    <n v="0"/>
    <n v="3"/>
    <x v="4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4"/>
  </r>
  <r>
    <n v="-1"/>
    <n v="1"/>
    <s v="0001 -Florida Power &amp; Light Company"/>
    <n v="0"/>
    <n v="3"/>
    <x v="4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4"/>
  </r>
  <r>
    <n v="-1"/>
    <n v="1"/>
    <s v="0001 -Florida Power &amp; Light Company"/>
    <n v="0"/>
    <n v="3"/>
    <x v="4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4"/>
  </r>
  <r>
    <n v="-1"/>
    <n v="1"/>
    <s v="0001 -Florida Power &amp; Light Company"/>
    <n v="0"/>
    <n v="3"/>
    <x v="4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4"/>
  </r>
  <r>
    <n v="-1"/>
    <n v="1"/>
    <s v="0001 -Florida Power &amp; Light Company"/>
    <n v="0"/>
    <n v="3"/>
    <x v="4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4"/>
  </r>
  <r>
    <n v="-1"/>
    <n v="1"/>
    <s v="0001 -Florida Power &amp; Light Company"/>
    <n v="0"/>
    <n v="3"/>
    <x v="4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4"/>
  </r>
  <r>
    <n v="-1"/>
    <n v="1"/>
    <s v="0001 -Florida Power &amp; Light Company"/>
    <n v="0"/>
    <n v="3"/>
    <x v="4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4"/>
  </r>
  <r>
    <n v="-1"/>
    <n v="1"/>
    <s v="0001 -Florida Power &amp; Light Company"/>
    <n v="0"/>
    <n v="3"/>
    <x v="4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4"/>
  </r>
  <r>
    <n v="-1"/>
    <n v="1"/>
    <s v="0001 -Florida Power &amp; Light Company"/>
    <n v="0"/>
    <n v="3"/>
    <x v="4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4"/>
  </r>
  <r>
    <n v="-1"/>
    <n v="1"/>
    <s v="0001 -Florida Power &amp; Light Company"/>
    <n v="0"/>
    <n v="3"/>
    <x v="4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4"/>
  </r>
  <r>
    <n v="-1"/>
    <n v="1"/>
    <s v="0001 -Florida Power &amp; Light Company"/>
    <n v="0"/>
    <n v="3"/>
    <x v="4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4"/>
  </r>
  <r>
    <n v="-1"/>
    <n v="1"/>
    <s v="0001 -Florida Power &amp; Light Company"/>
    <n v="0"/>
    <n v="3"/>
    <x v="4"/>
    <n v="2011"/>
    <n v="233"/>
    <n v="2014"/>
    <s v="V2011 - 100% Bonus"/>
    <n v="367"/>
    <s v="04. Nuclear Fuel"/>
    <s v="Function"/>
    <n v="17637780.75"/>
    <n v="0"/>
    <n v="0"/>
    <n v="5079680.8600000003"/>
    <n v="2031872.34"/>
    <n v="12558099.890000001"/>
    <n v="0"/>
    <n v="0"/>
    <n v="17637780.75"/>
    <n v="14589972.23"/>
    <n v="0"/>
    <n v="0"/>
    <n v="0"/>
    <n v="0"/>
    <x v="4"/>
  </r>
  <r>
    <n v="-1"/>
    <n v="1"/>
    <s v="0001 -Florida Power &amp; Light Company"/>
    <n v="0"/>
    <n v="3"/>
    <x v="4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4"/>
  </r>
  <r>
    <n v="-1"/>
    <n v="1"/>
    <s v="0001 -Florida Power &amp; Light Company"/>
    <n v="0"/>
    <n v="3"/>
    <x v="4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9"/>
    <n v="2014"/>
    <s v="V2012 Q2 - 50% Bonus"/>
    <n v="367"/>
    <s v="04. Nuclear Fuel"/>
    <s v="Function"/>
    <n v="87460092"/>
    <n v="0"/>
    <n v="0"/>
    <n v="87460092"/>
    <n v="15742816.560000001"/>
    <n v="48103050.600000001"/>
    <n v="0"/>
    <n v="0"/>
    <n v="87460092"/>
    <n v="63845867.159999996"/>
    <n v="0"/>
    <n v="0"/>
    <n v="0"/>
    <n v="0"/>
    <x v="4"/>
  </r>
  <r>
    <n v="-1"/>
    <n v="1"/>
    <s v="0001 -Florida Power &amp; Light Company"/>
    <n v="0"/>
    <n v="3"/>
    <x v="4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0"/>
    <n v="2014"/>
    <s v="V2012 Q3 - 50% Bonus"/>
    <n v="367"/>
    <s v="04. Nuclear Fuel"/>
    <s v="Function"/>
    <n v="83960296"/>
    <n v="0"/>
    <n v="0"/>
    <n v="83960296"/>
    <n v="17127900.379999999"/>
    <n v="41140545.039999999"/>
    <n v="0"/>
    <n v="0"/>
    <n v="83960296"/>
    <n v="58268445.420000002"/>
    <n v="0"/>
    <n v="0"/>
    <n v="0"/>
    <n v="0"/>
    <x v="4"/>
  </r>
  <r>
    <n v="-1"/>
    <n v="1"/>
    <s v="0001 -Florida Power &amp; Light Company"/>
    <n v="0"/>
    <n v="3"/>
    <x v="4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1"/>
    <n v="2014"/>
    <s v="V2012 Q4 - 50% Bonus"/>
    <n v="367"/>
    <s v="04. Nuclear Fuel"/>
    <s v="Function"/>
    <n v="62840883"/>
    <n v="0"/>
    <n v="0"/>
    <n v="62840883"/>
    <n v="14327721.32"/>
    <n v="27021579.690000001"/>
    <n v="0"/>
    <n v="0"/>
    <n v="62840883"/>
    <n v="41349301.009999998"/>
    <n v="0"/>
    <n v="0"/>
    <n v="0"/>
    <n v="0"/>
    <x v="4"/>
  </r>
  <r>
    <n v="-1"/>
    <n v="1"/>
    <s v="0001 -Florida Power &amp; Light Company"/>
    <n v="0"/>
    <n v="3"/>
    <x v="4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4"/>
  </r>
  <r>
    <n v="-1"/>
    <n v="1"/>
    <s v="0001 -Florida Power &amp; Light Company"/>
    <n v="0"/>
    <n v="3"/>
    <x v="4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4"/>
  </r>
  <r>
    <n v="-1"/>
    <n v="1"/>
    <s v="0001 -Florida Power &amp; Light Company"/>
    <n v="0"/>
    <n v="3"/>
    <x v="4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4"/>
  </r>
  <r>
    <n v="-1"/>
    <n v="1"/>
    <s v="0001 -Florida Power &amp; Light Company"/>
    <n v="0"/>
    <n v="3"/>
    <x v="4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4"/>
  </r>
  <r>
    <n v="-1"/>
    <n v="1"/>
    <s v="0001 -Florida Power &amp; Light Company"/>
    <n v="0"/>
    <n v="3"/>
    <x v="4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4"/>
  </r>
  <r>
    <n v="-1"/>
    <n v="1"/>
    <s v="0001 -Florida Power &amp; Light Company"/>
    <n v="0"/>
    <n v="3"/>
    <x v="4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4"/>
  </r>
  <r>
    <n v="-1"/>
    <n v="1"/>
    <s v="0001 -Florida Power &amp; Light Company"/>
    <n v="0"/>
    <n v="3"/>
    <x v="4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4"/>
  </r>
  <r>
    <n v="-1"/>
    <n v="1"/>
    <s v="0001 -Florida Power &amp; Light Company"/>
    <n v="0"/>
    <n v="3"/>
    <x v="4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4"/>
  </r>
  <r>
    <n v="-1"/>
    <n v="1"/>
    <s v="0001 -Florida Power &amp; Light Company"/>
    <n v="0"/>
    <n v="3"/>
    <x v="4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4"/>
  </r>
  <r>
    <n v="-1"/>
    <n v="1"/>
    <s v="0001 -Florida Power &amp; Light Company"/>
    <n v="0"/>
    <n v="3"/>
    <x v="4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4"/>
  </r>
  <r>
    <n v="-1"/>
    <n v="1"/>
    <s v="0001 -Florida Power &amp; Light Company"/>
    <n v="0"/>
    <n v="3"/>
    <x v="4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4"/>
  </r>
  <r>
    <n v="-1"/>
    <n v="1"/>
    <s v="0001 -Florida Power &amp; Light Company"/>
    <n v="0"/>
    <n v="3"/>
    <x v="4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4"/>
  </r>
  <r>
    <n v="-1"/>
    <n v="1"/>
    <s v="0001 -Florida Power &amp; Light Company"/>
    <n v="0"/>
    <n v="3"/>
    <x v="4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4"/>
  </r>
  <r>
    <n v="-1"/>
    <n v="1"/>
    <s v="0001 -Florida Power &amp; Light Company"/>
    <n v="0"/>
    <n v="3"/>
    <x v="4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4"/>
  </r>
  <r>
    <n v="-1"/>
    <n v="1"/>
    <s v="0001 -Florida Power &amp; Light Company"/>
    <n v="0"/>
    <n v="3"/>
    <x v="4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4"/>
  </r>
  <r>
    <n v="-1"/>
    <n v="1"/>
    <s v="0001 -Florida Power &amp; Light Company"/>
    <n v="0"/>
    <n v="3"/>
    <x v="4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4"/>
  </r>
  <r>
    <n v="-1"/>
    <n v="1"/>
    <s v="0001 -Florida Power &amp; Light Company"/>
    <n v="0"/>
    <n v="3"/>
    <x v="4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4"/>
  </r>
  <r>
    <n v="-1"/>
    <n v="1"/>
    <s v="0001 -Florida Power &amp; Light Company"/>
    <n v="0"/>
    <n v="3"/>
    <x v="4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4"/>
  </r>
  <r>
    <n v="-1"/>
    <n v="1"/>
    <s v="0001 -Florida Power &amp; Light Company"/>
    <n v="0"/>
    <n v="3"/>
    <x v="4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4"/>
  </r>
  <r>
    <n v="-1"/>
    <n v="1"/>
    <s v="0001 -Florida Power &amp; Light Company"/>
    <n v="0"/>
    <n v="3"/>
    <x v="4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4"/>
  </r>
  <r>
    <n v="-1"/>
    <n v="1"/>
    <s v="0001 -Florida Power &amp; Light Company"/>
    <n v="0"/>
    <n v="3"/>
    <x v="4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4"/>
  </r>
  <r>
    <n v="-1"/>
    <n v="1"/>
    <s v="0001 -Florida Power &amp; Light Company"/>
    <n v="0"/>
    <n v="3"/>
    <x v="4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4"/>
  </r>
  <r>
    <n v="-1"/>
    <n v="1"/>
    <s v="0001 -Florida Power &amp; Light Company"/>
    <n v="0"/>
    <n v="3"/>
    <x v="4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4"/>
  </r>
  <r>
    <n v="-1"/>
    <n v="1"/>
    <s v="0001 -Florida Power &amp; Light Company"/>
    <n v="0"/>
    <n v="3"/>
    <x v="4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4"/>
  </r>
  <r>
    <n v="-1"/>
    <n v="1"/>
    <s v="0001 -Florida Power &amp; Light Company"/>
    <n v="0"/>
    <n v="3"/>
    <x v="4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4"/>
  </r>
  <r>
    <n v="-1"/>
    <n v="1"/>
    <s v="0001 -Florida Power &amp; Light Company"/>
    <n v="0"/>
    <n v="3"/>
    <x v="4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4"/>
  </r>
  <r>
    <n v="-1"/>
    <n v="1"/>
    <s v="0001 -Florida Power &amp; Light Company"/>
    <n v="0"/>
    <n v="3"/>
    <x v="4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4"/>
  </r>
  <r>
    <n v="-1"/>
    <n v="1"/>
    <s v="0001 -Florida Power &amp; Light Company"/>
    <n v="0"/>
    <n v="3"/>
    <x v="4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4"/>
  </r>
  <r>
    <n v="-1"/>
    <n v="1"/>
    <s v="0001 -Florida Power &amp; Light Company"/>
    <n v="0"/>
    <n v="3"/>
    <x v="4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4"/>
  </r>
  <r>
    <n v="-1"/>
    <n v="1"/>
    <s v="0001 -Florida Power &amp; Light Company"/>
    <n v="0"/>
    <n v="3"/>
    <x v="4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4"/>
  </r>
  <r>
    <n v="-1"/>
    <n v="1"/>
    <s v="0001 -Florida Power &amp; Light Company"/>
    <n v="0"/>
    <n v="3"/>
    <x v="4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4"/>
  </r>
  <r>
    <n v="-1"/>
    <n v="1"/>
    <s v="0001 -Florida Power &amp; Light Company"/>
    <n v="0"/>
    <n v="3"/>
    <x v="4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4"/>
  </r>
  <r>
    <n v="-1"/>
    <n v="1"/>
    <s v="0001 -Florida Power &amp; Light Company"/>
    <n v="0"/>
    <n v="3"/>
    <x v="4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4"/>
  </r>
  <r>
    <n v="-1"/>
    <n v="1"/>
    <s v="0001 -Florida Power &amp; Light Company"/>
    <n v="0"/>
    <n v="3"/>
    <x v="4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4"/>
  </r>
  <r>
    <n v="-1"/>
    <n v="1"/>
    <s v="0001 -Florida Power &amp; Light Company"/>
    <n v="0"/>
    <n v="3"/>
    <x v="4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4"/>
  </r>
  <r>
    <n v="-1"/>
    <n v="1"/>
    <s v="0001 -Florida Power &amp; Light Company"/>
    <n v="0"/>
    <n v="3"/>
    <x v="4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4"/>
  </r>
  <r>
    <n v="-1"/>
    <n v="1"/>
    <s v="0001 -Florida Power &amp; Light Company"/>
    <n v="0"/>
    <n v="3"/>
    <x v="4"/>
    <n v="2001"/>
    <n v="69"/>
    <n v="2014"/>
    <s v="V2001 Bonus"/>
    <n v="367"/>
    <s v="05. Other Production"/>
    <s v="Function"/>
    <n v="4954047.13"/>
    <n v="0"/>
    <n v="0"/>
    <n v="1582970.62"/>
    <n v="211062.22"/>
    <n v="3402807.21"/>
    <n v="-38106.120000000003"/>
    <n v="7804.97"/>
    <n v="4992153.25"/>
    <n v="3587664.1"/>
    <n v="-4095.82"/>
    <n v="0"/>
    <n v="7804.97"/>
    <n v="0"/>
    <x v="4"/>
  </r>
  <r>
    <n v="-1"/>
    <n v="1"/>
    <s v="0001 -Florida Power &amp; Light Company"/>
    <n v="0"/>
    <n v="3"/>
    <x v="4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4"/>
  </r>
  <r>
    <n v="-1"/>
    <n v="1"/>
    <s v="0001 -Florida Power &amp; Light Company"/>
    <n v="0"/>
    <n v="3"/>
    <x v="4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4"/>
  </r>
  <r>
    <n v="-1"/>
    <n v="1"/>
    <s v="0001 -Florida Power &amp; Light Company"/>
    <n v="0"/>
    <n v="3"/>
    <x v="4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4"/>
  </r>
  <r>
    <n v="-1"/>
    <n v="1"/>
    <s v="0001 -Florida Power &amp; Light Company"/>
    <n v="0"/>
    <n v="3"/>
    <x v="4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4"/>
  </r>
  <r>
    <n v="-1"/>
    <n v="1"/>
    <s v="0001 -Florida Power &amp; Light Company"/>
    <n v="0"/>
    <n v="3"/>
    <x v="4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4"/>
  </r>
  <r>
    <n v="-1"/>
    <n v="1"/>
    <s v="0001 -Florida Power &amp; Light Company"/>
    <n v="0"/>
    <n v="3"/>
    <x v="4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4"/>
  </r>
  <r>
    <n v="-1"/>
    <n v="1"/>
    <s v="0001 -Florida Power &amp; Light Company"/>
    <n v="0"/>
    <n v="3"/>
    <x v="4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4"/>
  </r>
  <r>
    <n v="-1"/>
    <n v="1"/>
    <s v="0001 -Florida Power &amp; Light Company"/>
    <n v="0"/>
    <n v="3"/>
    <x v="4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4"/>
  </r>
  <r>
    <n v="-1"/>
    <n v="1"/>
    <s v="0001 -Florida Power &amp; Light Company"/>
    <n v="0"/>
    <n v="3"/>
    <x v="4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4"/>
  </r>
  <r>
    <n v="-1"/>
    <n v="1"/>
    <s v="0001 -Florida Power &amp; Light Company"/>
    <n v="0"/>
    <n v="3"/>
    <x v="4"/>
    <n v="2003"/>
    <n v="70"/>
    <n v="2014"/>
    <s v="V2003 Bonus-30%"/>
    <n v="367"/>
    <s v="05. Other Production"/>
    <s v="Function"/>
    <n v="139320678.06999999"/>
    <n v="0"/>
    <n v="0"/>
    <n v="60014715.799999997"/>
    <n v="6317329.0300000003"/>
    <n v="83780960.790000007"/>
    <n v="-5678371.9500000002"/>
    <n v="1088967.18"/>
    <n v="144999050.02000001"/>
    <n v="86699994.030000001"/>
    <n v="-1191108.98"/>
    <n v="0"/>
    <n v="1088967.18"/>
    <n v="0"/>
    <x v="4"/>
  </r>
  <r>
    <n v="-1"/>
    <n v="1"/>
    <s v="0001 -Florida Power &amp; Light Company"/>
    <n v="0"/>
    <n v="3"/>
    <x v="4"/>
    <n v="2003"/>
    <n v="84"/>
    <n v="2014"/>
    <s v="V2003 Bonus-50%"/>
    <n v="367"/>
    <s v="05. Other Production"/>
    <s v="Function"/>
    <n v="69508401.180000007"/>
    <n v="0"/>
    <n v="0"/>
    <n v="29829400.5"/>
    <n v="3139932.18"/>
    <n v="41900944.869999997"/>
    <n v="-2819447.98"/>
    <n v="547917.37"/>
    <n v="72327849.159999996"/>
    <n v="43353541.619999997"/>
    <n v="-584195.18000000005"/>
    <n v="0"/>
    <n v="547917.37"/>
    <n v="0"/>
    <x v="4"/>
  </r>
  <r>
    <n v="-1"/>
    <n v="1"/>
    <s v="0001 -Florida Power &amp; Light Company"/>
    <n v="0"/>
    <n v="3"/>
    <x v="4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4"/>
  </r>
  <r>
    <n v="-1"/>
    <n v="1"/>
    <s v="0001 -Florida Power &amp; Light Company"/>
    <n v="0"/>
    <n v="3"/>
    <x v="4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4"/>
  </r>
  <r>
    <n v="-1"/>
    <n v="1"/>
    <s v="0001 -Florida Power &amp; Light Company"/>
    <n v="0"/>
    <n v="3"/>
    <x v="4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4"/>
  </r>
  <r>
    <n v="-1"/>
    <n v="1"/>
    <s v="0001 -Florida Power &amp; Light Company"/>
    <n v="0"/>
    <n v="3"/>
    <x v="4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4"/>
  </r>
  <r>
    <n v="-1"/>
    <n v="1"/>
    <s v="0001 -Florida Power &amp; Light Company"/>
    <n v="0"/>
    <n v="3"/>
    <x v="4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4"/>
  </r>
  <r>
    <n v="-1"/>
    <n v="1"/>
    <s v="0001 -Florida Power &amp; Light Company"/>
    <n v="0"/>
    <n v="3"/>
    <x v="4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4"/>
  </r>
  <r>
    <n v="-1"/>
    <n v="1"/>
    <s v="0001 -Florida Power &amp; Light Company"/>
    <n v="0"/>
    <n v="3"/>
    <x v="4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4"/>
  </r>
  <r>
    <n v="-1"/>
    <n v="1"/>
    <s v="0001 -Florida Power &amp; Light Company"/>
    <n v="0"/>
    <n v="3"/>
    <x v="4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4"/>
  </r>
  <r>
    <n v="-1"/>
    <n v="1"/>
    <s v="0001 -Florida Power &amp; Light Company"/>
    <n v="0"/>
    <n v="3"/>
    <x v="4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4"/>
  </r>
  <r>
    <n v="-1"/>
    <n v="1"/>
    <s v="0001 -Florida Power &amp; Light Company"/>
    <n v="0"/>
    <n v="3"/>
    <x v="4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4"/>
  </r>
  <r>
    <n v="-1"/>
    <n v="1"/>
    <s v="0001 -Florida Power &amp; Light Company"/>
    <n v="0"/>
    <n v="3"/>
    <x v="4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4"/>
  </r>
  <r>
    <n v="-1"/>
    <n v="1"/>
    <s v="0001 -Florida Power &amp; Light Company"/>
    <n v="0"/>
    <n v="3"/>
    <x v="4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4"/>
  </r>
  <r>
    <n v="-1"/>
    <n v="1"/>
    <s v="0001 -Florida Power &amp; Light Company"/>
    <n v="0"/>
    <n v="3"/>
    <x v="4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4"/>
  </r>
  <r>
    <n v="-1"/>
    <n v="1"/>
    <s v="0001 -Florida Power &amp; Light Company"/>
    <n v="0"/>
    <n v="3"/>
    <x v="4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4"/>
  </r>
  <r>
    <n v="-1"/>
    <n v="1"/>
    <s v="0001 -Florida Power &amp; Light Company"/>
    <n v="0"/>
    <n v="3"/>
    <x v="4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4"/>
  </r>
  <r>
    <n v="-1"/>
    <n v="1"/>
    <s v="0001 -Florida Power &amp; Light Company"/>
    <n v="0"/>
    <n v="3"/>
    <x v="4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4"/>
  </r>
  <r>
    <n v="-1"/>
    <n v="1"/>
    <s v="0001 -Florida Power &amp; Light Company"/>
    <n v="0"/>
    <n v="3"/>
    <x v="4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4"/>
  </r>
  <r>
    <n v="-1"/>
    <n v="1"/>
    <s v="0001 -Florida Power &amp; Light Company"/>
    <n v="0"/>
    <n v="3"/>
    <x v="4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3"/>
    <n v="-122076.34"/>
    <n v="29527.08"/>
    <n v="420882.18"/>
    <n v="221069.13"/>
    <n v="-16332.02"/>
    <n v="0"/>
    <n v="29527.08"/>
    <n v="0"/>
    <x v="4"/>
  </r>
  <r>
    <n v="-1"/>
    <n v="1"/>
    <s v="0001 -Florida Power &amp; Light Company"/>
    <n v="0"/>
    <n v="3"/>
    <x v="4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4"/>
  </r>
  <r>
    <n v="-1"/>
    <n v="1"/>
    <s v="0001 -Florida Power &amp; Light Company"/>
    <n v="0"/>
    <n v="3"/>
    <x v="4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4"/>
  </r>
  <r>
    <n v="-1"/>
    <n v="1"/>
    <s v="0001 -Florida Power &amp; Light Company"/>
    <n v="0"/>
    <n v="3"/>
    <x v="4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4"/>
  </r>
  <r>
    <n v="-1"/>
    <n v="1"/>
    <s v="0001 -Florida Power &amp; Light Company"/>
    <n v="0"/>
    <n v="3"/>
    <x v="4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4"/>
  </r>
  <r>
    <n v="-1"/>
    <n v="1"/>
    <s v="0001 -Florida Power &amp; Light Company"/>
    <n v="0"/>
    <n v="3"/>
    <x v="4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4"/>
  </r>
  <r>
    <n v="-1"/>
    <n v="1"/>
    <s v="0001 -Florida Power &amp; Light Company"/>
    <n v="0"/>
    <n v="3"/>
    <x v="4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4"/>
  </r>
  <r>
    <n v="-1"/>
    <n v="1"/>
    <s v="0001 -Florida Power &amp; Light Company"/>
    <n v="0"/>
    <n v="3"/>
    <x v="4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4"/>
  </r>
  <r>
    <n v="-1"/>
    <n v="1"/>
    <s v="0001 -Florida Power &amp; Light Company"/>
    <n v="0"/>
    <n v="3"/>
    <x v="4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4"/>
  </r>
  <r>
    <n v="-1"/>
    <n v="1"/>
    <s v="0001 -Florida Power &amp; Light Company"/>
    <n v="0"/>
    <n v="3"/>
    <x v="4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4"/>
  </r>
  <r>
    <n v="-1"/>
    <n v="1"/>
    <s v="0001 -Florida Power &amp; Light Company"/>
    <n v="0"/>
    <n v="3"/>
    <x v="4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4"/>
  </r>
  <r>
    <n v="-1"/>
    <n v="1"/>
    <s v="0001 -Florida Power &amp; Light Company"/>
    <n v="0"/>
    <n v="3"/>
    <x v="4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4"/>
  </r>
  <r>
    <n v="-1"/>
    <n v="1"/>
    <s v="0001 -Florida Power &amp; Light Company"/>
    <n v="0"/>
    <n v="3"/>
    <x v="4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4"/>
  </r>
  <r>
    <n v="-1"/>
    <n v="1"/>
    <s v="0001 -Florida Power &amp; Light Company"/>
    <n v="0"/>
    <n v="3"/>
    <x v="4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4"/>
  </r>
  <r>
    <n v="-1"/>
    <n v="1"/>
    <s v="0001 -Florida Power &amp; Light Company"/>
    <n v="0"/>
    <n v="3"/>
    <x v="4"/>
    <n v="2009"/>
    <n v="192"/>
    <n v="2014"/>
    <s v="V2009 Q4 - 50% Bonus"/>
    <n v="367"/>
    <s v="05. Other Production"/>
    <s v="Function"/>
    <n v="154327307.52000001"/>
    <n v="0"/>
    <n v="0"/>
    <n v="155805228.38"/>
    <n v="12637168.09"/>
    <n v="106555916.81"/>
    <n v="-2969711.91"/>
    <n v="549240.05000000005"/>
    <n v="157283149.22999999"/>
    <n v="118300524.16"/>
    <n v="-1514040.92"/>
    <n v="0"/>
    <n v="549240.05000000005"/>
    <n v="0"/>
    <x v="4"/>
  </r>
  <r>
    <n v="-1"/>
    <n v="1"/>
    <s v="0001 -Florida Power &amp; Light Company"/>
    <n v="0"/>
    <n v="3"/>
    <x v="4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4"/>
  </r>
  <r>
    <n v="-1"/>
    <n v="1"/>
    <s v="0001 -Florida Power &amp; Light Company"/>
    <n v="0"/>
    <n v="3"/>
    <x v="4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4"/>
  </r>
  <r>
    <n v="-1"/>
    <n v="1"/>
    <s v="0001 -Florida Power &amp; Light Company"/>
    <n v="0"/>
    <n v="3"/>
    <x v="4"/>
    <n v="2010"/>
    <n v="194"/>
    <n v="2014"/>
    <s v="V2010 Q2"/>
    <n v="367"/>
    <s v="05. Other Production"/>
    <s v="Function"/>
    <n v="-118778.72"/>
    <n v="0"/>
    <n v="0"/>
    <n v="-117426.94"/>
    <n v="-14595.13"/>
    <n v="-106875.47"/>
    <n v="-24890.42"/>
    <n v="1125.06"/>
    <n v="-116075.17"/>
    <n v="-122220.42"/>
    <n v="-828.66"/>
    <n v="0"/>
    <n v="1125.06"/>
    <n v="0"/>
    <x v="4"/>
  </r>
  <r>
    <n v="-1"/>
    <n v="1"/>
    <s v="0001 -Florida Power &amp; Light Company"/>
    <n v="0"/>
    <n v="3"/>
    <x v="4"/>
    <n v="2010"/>
    <n v="216"/>
    <n v="2014"/>
    <s v="V2010 Q2 - 50% Bonus"/>
    <n v="367"/>
    <s v="05. Other Production"/>
    <s v="Function"/>
    <n v="66844154.530000001"/>
    <n v="0"/>
    <n v="0"/>
    <n v="80168871.709999993"/>
    <n v="6986679.5300000003"/>
    <n v="48673318.090000004"/>
    <n v="-26661612.640000001"/>
    <n v="11112437.83"/>
    <n v="93493588.879999995"/>
    <n v="48351046.060000002"/>
    <n v="-8228044.9500000002"/>
    <n v="0"/>
    <n v="11112437.83"/>
    <n v="0"/>
    <x v="4"/>
  </r>
  <r>
    <n v="-1"/>
    <n v="1"/>
    <s v="0001 -Florida Power &amp; Light Company"/>
    <n v="0"/>
    <n v="3"/>
    <x v="4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4"/>
  </r>
  <r>
    <n v="-1"/>
    <n v="1"/>
    <s v="0001 -Florida Power &amp; Light Company"/>
    <n v="0"/>
    <n v="3"/>
    <x v="4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4"/>
  </r>
  <r>
    <n v="-1"/>
    <n v="1"/>
    <s v="0001 -Florida Power &amp; Light Company"/>
    <n v="0"/>
    <n v="3"/>
    <x v="4"/>
    <n v="2010"/>
    <n v="196"/>
    <n v="2014"/>
    <s v="V2010 Q4"/>
    <n v="367"/>
    <s v="05. Other Production"/>
    <s v="Function"/>
    <n v="13885.92"/>
    <n v="0"/>
    <n v="0"/>
    <n v="14043.95"/>
    <n v="1471.42"/>
    <n v="10241.18"/>
    <n v="-1628.1"/>
    <n v="60.16"/>
    <n v="14201.97"/>
    <n v="11634.56"/>
    <n v="-177.84"/>
    <n v="0"/>
    <n v="60.16"/>
    <n v="0"/>
    <x v="4"/>
  </r>
  <r>
    <n v="-1"/>
    <n v="1"/>
    <s v="0001 -Florida Power &amp; Light Company"/>
    <n v="0"/>
    <n v="3"/>
    <x v="4"/>
    <n v="2010"/>
    <n v="224"/>
    <n v="2014"/>
    <s v="V2010 Q4 - 100% Bonus"/>
    <n v="367"/>
    <s v="05. Other Production"/>
    <s v="Function"/>
    <n v="49513644.350000001"/>
    <n v="0"/>
    <n v="0"/>
    <n v="53338898.149999999"/>
    <n v="5298641.4400000004"/>
    <n v="37065720.560000002"/>
    <n v="-7651747.9000000004"/>
    <n v="1455739.9"/>
    <n v="57164151.950000003"/>
    <n v="40478608.710000001"/>
    <n v="-4309014.41"/>
    <n v="0"/>
    <n v="1455739.9"/>
    <n v="0"/>
    <x v="4"/>
  </r>
  <r>
    <n v="-1"/>
    <n v="1"/>
    <s v="0001 -Florida Power &amp; Light Company"/>
    <n v="0"/>
    <n v="3"/>
    <x v="4"/>
    <n v="2010"/>
    <n v="218"/>
    <n v="2014"/>
    <s v="V2010 Q4 - 50% Bonus"/>
    <n v="367"/>
    <s v="05. Other Production"/>
    <s v="Function"/>
    <n v="239324655.66"/>
    <n v="0"/>
    <n v="0"/>
    <n v="247766643.94999999"/>
    <n v="25928426.140000001"/>
    <n v="185194480.34999999"/>
    <n v="-16891372.059999999"/>
    <n v="3215359.84"/>
    <n v="256208632.25"/>
    <n v="206935194.11000001"/>
    <n v="-9480904.3800000008"/>
    <n v="0"/>
    <n v="3215359.84"/>
    <n v="0"/>
    <x v="4"/>
  </r>
  <r>
    <n v="-1"/>
    <n v="1"/>
    <s v="0001 -Florida Power &amp; Light Company"/>
    <n v="0"/>
    <n v="3"/>
    <x v="4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4"/>
  </r>
  <r>
    <n v="-1"/>
    <n v="1"/>
    <s v="0001 -Florida Power &amp; Light Company"/>
    <n v="0"/>
    <n v="3"/>
    <x v="4"/>
    <n v="2011"/>
    <n v="233"/>
    <n v="2014"/>
    <s v="V2011 - 100% Bonus"/>
    <n v="367"/>
    <s v="05. Other Production"/>
    <s v="Function"/>
    <n v="533647945.37"/>
    <n v="0"/>
    <n v="0"/>
    <n v="448598737.99000001"/>
    <n v="34463580.450000003"/>
    <n v="104746093.12"/>
    <n v="-33498427.940000001"/>
    <n v="6665336.5499999998"/>
    <n v="567132925.80999994"/>
    <n v="132266775.43000001"/>
    <n v="-19876745.739999998"/>
    <n v="0"/>
    <n v="6665336.5499999998"/>
    <n v="0"/>
    <x v="4"/>
  </r>
  <r>
    <n v="-1"/>
    <n v="1"/>
    <s v="0001 -Florida Power &amp; Light Company"/>
    <n v="0"/>
    <n v="3"/>
    <x v="4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4"/>
  </r>
  <r>
    <n v="-1"/>
    <n v="1"/>
    <s v="0001 -Florida Power &amp; Light Company"/>
    <n v="0"/>
    <n v="3"/>
    <x v="4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8"/>
    <n v="2014"/>
    <s v="V2012 Q1 - 50% Bonus"/>
    <n v="367"/>
    <s v="05. Other Production"/>
    <s v="Function"/>
    <n v="22212074.260000002"/>
    <n v="0"/>
    <n v="0"/>
    <n v="24188312.73"/>
    <n v="1734375.88"/>
    <n v="4385634.79"/>
    <n v="-3971330.96"/>
    <n v="1075982.3700000001"/>
    <n v="26164551.210000001"/>
    <n v="5453421.6200000001"/>
    <n v="-2209905.54"/>
    <n v="0"/>
    <n v="1075982.3700000001"/>
    <n v="0"/>
    <x v="4"/>
  </r>
  <r>
    <n v="-1"/>
    <n v="1"/>
    <s v="0001 -Florida Power &amp; Light Company"/>
    <n v="0"/>
    <n v="3"/>
    <x v="4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9"/>
    <n v="2014"/>
    <s v="V2012 Q2 - 50% Bonus"/>
    <n v="367"/>
    <s v="05. Other Production"/>
    <s v="Function"/>
    <n v="48003560.439999998"/>
    <n v="0"/>
    <n v="0"/>
    <n v="51894017.57"/>
    <n v="4143454.68"/>
    <n v="9259566.3000000007"/>
    <n v="-8061953.0499999998"/>
    <n v="2223407.39"/>
    <n v="55784474.700000003"/>
    <n v="12224834.939999999"/>
    <n v="-4379320.83"/>
    <n v="0"/>
    <n v="2223407.39"/>
    <n v="0"/>
    <x v="4"/>
  </r>
  <r>
    <n v="-1"/>
    <n v="1"/>
    <s v="0001 -Florida Power &amp; Light Company"/>
    <n v="0"/>
    <n v="3"/>
    <x v="4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4"/>
  </r>
  <r>
    <n v="-1"/>
    <n v="1"/>
    <s v="0001 -Florida Power &amp; Light Company"/>
    <n v="0"/>
    <n v="3"/>
    <x v="4"/>
    <n v="2012"/>
    <n v="250"/>
    <n v="2014"/>
    <s v="V2012 Q3 - 50% Bonus"/>
    <n v="367"/>
    <s v="05. Other Production"/>
    <s v="Function"/>
    <n v="13032844.57"/>
    <n v="0"/>
    <n v="0"/>
    <n v="13762537.699999999"/>
    <n v="1686439.31"/>
    <n v="3616907.42"/>
    <n v="-1469814.93"/>
    <n v="742987.79"/>
    <n v="14492230.83"/>
    <n v="5100368.2300000004"/>
    <n v="-513419.98"/>
    <n v="0"/>
    <n v="742987.79"/>
    <n v="0"/>
    <x v="4"/>
  </r>
  <r>
    <n v="-1"/>
    <n v="1"/>
    <s v="0001 -Florida Power &amp; Light Company"/>
    <n v="0"/>
    <n v="3"/>
    <x v="4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1"/>
    <n v="2014"/>
    <s v="V2012 Q4 - 50% Bonus"/>
    <n v="367"/>
    <s v="05. Other Production"/>
    <s v="Function"/>
    <n v="31516124.510000002"/>
    <n v="0"/>
    <n v="0"/>
    <n v="34041045.039999999"/>
    <n v="3205935.34"/>
    <n v="4924704.8899999997"/>
    <n v="-5081738.04"/>
    <n v="1480413.57"/>
    <n v="36565965.579999998"/>
    <n v="7529028.7999999998"/>
    <n v="-2967816.07"/>
    <n v="0"/>
    <n v="1480413.57"/>
    <n v="0"/>
    <x v="4"/>
  </r>
  <r>
    <n v="-1"/>
    <n v="1"/>
    <s v="0001 -Florida Power &amp; Light Company"/>
    <n v="0"/>
    <n v="3"/>
    <x v="4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4"/>
  </r>
  <r>
    <n v="-1"/>
    <n v="1"/>
    <s v="0001 -Florida Power &amp; Light Company"/>
    <n v="0"/>
    <n v="3"/>
    <x v="4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4"/>
  </r>
  <r>
    <n v="-1"/>
    <n v="1"/>
    <s v="0001 -Florida Power &amp; Light Company"/>
    <n v="0"/>
    <n v="3"/>
    <x v="4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4"/>
  </r>
  <r>
    <n v="-1"/>
    <n v="1"/>
    <s v="0001 -Florida Power &amp; Light Company"/>
    <n v="0"/>
    <n v="3"/>
    <x v="4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4"/>
  </r>
  <r>
    <n v="-1"/>
    <n v="1"/>
    <s v="0001 -Florida Power &amp; Light Company"/>
    <n v="0"/>
    <n v="3"/>
    <x v="4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4"/>
  </r>
  <r>
    <n v="-1"/>
    <n v="1"/>
    <s v="0001 -Florida Power &amp; Light Company"/>
    <n v="0"/>
    <n v="3"/>
    <x v="4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4"/>
  </r>
  <r>
    <n v="-1"/>
    <n v="1"/>
    <s v="0001 -Florida Power &amp; Light Company"/>
    <n v="0"/>
    <n v="3"/>
    <x v="4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4"/>
  </r>
  <r>
    <n v="-1"/>
    <n v="1"/>
    <s v="0001 -Florida Power &amp; Light Company"/>
    <n v="0"/>
    <n v="3"/>
    <x v="4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4"/>
  </r>
  <r>
    <n v="-1"/>
    <n v="1"/>
    <s v="0001 -Florida Power &amp; Light Company"/>
    <n v="0"/>
    <n v="3"/>
    <x v="4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4"/>
  </r>
  <r>
    <n v="-1"/>
    <n v="1"/>
    <s v="0001 -Florida Power &amp; Light Company"/>
    <n v="0"/>
    <n v="3"/>
    <x v="4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4"/>
  </r>
  <r>
    <n v="-1"/>
    <n v="1"/>
    <s v="0001 -Florida Power &amp; Light Company"/>
    <n v="0"/>
    <n v="3"/>
    <x v="4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4"/>
  </r>
  <r>
    <n v="-1"/>
    <n v="1"/>
    <s v="0001 -Florida Power &amp; Light Company"/>
    <n v="0"/>
    <n v="3"/>
    <x v="4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4"/>
  </r>
  <r>
    <n v="-1"/>
    <n v="1"/>
    <s v="0001 -Florida Power &amp; Light Company"/>
    <n v="0"/>
    <n v="3"/>
    <x v="4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4"/>
  </r>
  <r>
    <n v="-1"/>
    <n v="1"/>
    <s v="0001 -Florida Power &amp; Light Company"/>
    <n v="0"/>
    <n v="3"/>
    <x v="4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4"/>
  </r>
  <r>
    <n v="-1"/>
    <n v="1"/>
    <s v="0001 -Florida Power &amp; Light Company"/>
    <n v="0"/>
    <n v="3"/>
    <x v="4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4"/>
  </r>
  <r>
    <n v="-1"/>
    <n v="1"/>
    <s v="0001 -Florida Power &amp; Light Company"/>
    <n v="0"/>
    <n v="3"/>
    <x v="4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4"/>
  </r>
  <r>
    <n v="-1"/>
    <n v="1"/>
    <s v="0001 -Florida Power &amp; Light Company"/>
    <n v="0"/>
    <n v="3"/>
    <x v="4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4"/>
  </r>
  <r>
    <n v="-1"/>
    <n v="1"/>
    <s v="0001 -Florida Power &amp; Light Company"/>
    <n v="0"/>
    <n v="3"/>
    <x v="4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4"/>
  </r>
  <r>
    <n v="-1"/>
    <n v="1"/>
    <s v="0001 -Florida Power &amp; Light Company"/>
    <n v="0"/>
    <n v="3"/>
    <x v="4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4"/>
  </r>
  <r>
    <n v="-1"/>
    <n v="1"/>
    <s v="0001 -Florida Power &amp; Light Company"/>
    <n v="0"/>
    <n v="3"/>
    <x v="4"/>
    <n v="1987"/>
    <n v="22"/>
    <n v="2014"/>
    <s v="V1987"/>
    <n v="367"/>
    <s v="06. Transmission"/>
    <s v="Function"/>
    <n v="33616320.729999997"/>
    <n v="0"/>
    <n v="0"/>
    <n v="415265"/>
    <n v="6198"/>
    <n v="34081875.439999998"/>
    <n v="-954529.97"/>
    <n v="173541.88"/>
    <n v="34334084.439999998"/>
    <n v="33370309.73"/>
    <n v="173541.88"/>
    <n v="0"/>
    <n v="173541.88"/>
    <n v="0"/>
    <x v="4"/>
  </r>
  <r>
    <n v="-1"/>
    <n v="1"/>
    <s v="0001 -Florida Power &amp; Light Company"/>
    <n v="0"/>
    <n v="3"/>
    <x v="4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4"/>
  </r>
  <r>
    <n v="-1"/>
    <n v="1"/>
    <s v="0001 -Florida Power &amp; Light Company"/>
    <n v="0"/>
    <n v="3"/>
    <x v="4"/>
    <n v="1988"/>
    <n v="24"/>
    <n v="2014"/>
    <s v="V1988"/>
    <n v="367"/>
    <s v="06. Transmission"/>
    <s v="Function"/>
    <n v="58793787.57"/>
    <n v="0"/>
    <n v="0"/>
    <n v="5707039.8600000003"/>
    <n v="85179.85"/>
    <n v="55763737.869999997"/>
    <n v="-994286.33"/>
    <n v="105999.49"/>
    <n v="59213573.57"/>
    <n v="55429131.719999999"/>
    <n v="105999.49"/>
    <n v="0"/>
    <n v="105999.49"/>
    <n v="0"/>
    <x v="4"/>
  </r>
  <r>
    <n v="-1"/>
    <n v="1"/>
    <s v="0001 -Florida Power &amp; Light Company"/>
    <n v="0"/>
    <n v="3"/>
    <x v="4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4"/>
  </r>
  <r>
    <n v="-1"/>
    <n v="1"/>
    <s v="0001 -Florida Power &amp; Light Company"/>
    <n v="0"/>
    <n v="3"/>
    <x v="4"/>
    <n v="1989"/>
    <n v="26"/>
    <n v="2014"/>
    <s v="V1989"/>
    <n v="367"/>
    <s v="06. Transmission"/>
    <s v="Function"/>
    <n v="38689886"/>
    <n v="0"/>
    <n v="0"/>
    <n v="3672622"/>
    <n v="54815.35"/>
    <n v="36653712.049999997"/>
    <n v="-535293.5"/>
    <n v="69251.820000000007"/>
    <n v="38982731.75"/>
    <n v="36415681.649999999"/>
    <n v="69251.820000000007"/>
    <n v="0"/>
    <n v="69251.820000000007"/>
    <n v="0"/>
    <x v="4"/>
  </r>
  <r>
    <n v="-1"/>
    <n v="1"/>
    <s v="0001 -Florida Power &amp; Light Company"/>
    <n v="0"/>
    <n v="3"/>
    <x v="4"/>
    <n v="1990"/>
    <n v="28"/>
    <n v="2014"/>
    <s v="V1990"/>
    <n v="367"/>
    <s v="06. Transmission"/>
    <s v="Function"/>
    <n v="53237709.700000003"/>
    <n v="0"/>
    <n v="0"/>
    <n v="4652481.63"/>
    <n v="69440.149999999994"/>
    <n v="50858136.420000002"/>
    <n v="-830528.96"/>
    <n v="142008.01"/>
    <n v="53895329.57"/>
    <n v="50269956.700000003"/>
    <n v="142008.01"/>
    <n v="0"/>
    <n v="142008.01"/>
    <n v="0"/>
    <x v="4"/>
  </r>
  <r>
    <n v="-1"/>
    <n v="1"/>
    <s v="0001 -Florida Power &amp; Light Company"/>
    <n v="0"/>
    <n v="3"/>
    <x v="4"/>
    <n v="1991"/>
    <n v="29"/>
    <n v="2014"/>
    <s v="V1991"/>
    <n v="367"/>
    <s v="06. Transmission"/>
    <s v="Function"/>
    <n v="54738845.539999999"/>
    <n v="0"/>
    <n v="0"/>
    <n v="4966713"/>
    <n v="74130.179999999993"/>
    <n v="51646050.630000003"/>
    <n v="-484230.61"/>
    <n v="40768.910000000003"/>
    <n v="54942365.119999997"/>
    <n v="51516661.229999997"/>
    <n v="40768.910000000003"/>
    <n v="0"/>
    <n v="40768.910000000003"/>
    <n v="0"/>
    <x v="4"/>
  </r>
  <r>
    <n v="-1"/>
    <n v="1"/>
    <s v="0001 -Florida Power &amp; Light Company"/>
    <n v="0"/>
    <n v="3"/>
    <x v="4"/>
    <n v="1992"/>
    <n v="30"/>
    <n v="2014"/>
    <s v="V1992"/>
    <n v="367"/>
    <s v="06. Transmission"/>
    <s v="Function"/>
    <n v="55855735.700000003"/>
    <n v="0"/>
    <n v="0"/>
    <n v="583557"/>
    <n v="8709.82"/>
    <n v="56030637.759999998"/>
    <n v="-676508.73"/>
    <n v="125817.94"/>
    <n v="56399263"/>
    <n v="55495820.280000001"/>
    <n v="125817.94"/>
    <n v="0"/>
    <n v="125817.94"/>
    <n v="0"/>
    <x v="4"/>
  </r>
  <r>
    <n v="-1"/>
    <n v="1"/>
    <s v="0001 -Florida Power &amp; Light Company"/>
    <n v="0"/>
    <n v="3"/>
    <x v="4"/>
    <n v="1993"/>
    <n v="31"/>
    <n v="2014"/>
    <s v="V1993"/>
    <n v="367"/>
    <s v="06. Transmission"/>
    <s v="Function"/>
    <n v="110586439.3"/>
    <n v="0"/>
    <n v="0"/>
    <n v="12134882.050000001"/>
    <n v="181117.97"/>
    <n v="103069121.55"/>
    <n v="-1164337.33"/>
    <n v="88544.34"/>
    <n v="110963163.97"/>
    <n v="102873514.84999999"/>
    <n v="88544.34"/>
    <n v="0"/>
    <n v="88544.34"/>
    <n v="0"/>
    <x v="4"/>
  </r>
  <r>
    <n v="-1"/>
    <n v="1"/>
    <s v="0001 -Florida Power &amp; Light Company"/>
    <n v="0"/>
    <n v="3"/>
    <x v="4"/>
    <n v="1994"/>
    <n v="32"/>
    <n v="2014"/>
    <s v="V1994"/>
    <n v="367"/>
    <s v="06. Transmission"/>
    <s v="Function"/>
    <n v="102228577.7"/>
    <n v="0"/>
    <n v="0"/>
    <n v="7901850.9800000004"/>
    <n v="2248578.58"/>
    <n v="96923229.790000007"/>
    <n v="-1030670.54"/>
    <n v="231895.04000000001"/>
    <n v="103163693.61"/>
    <n v="98247122.75"/>
    <n v="221464.75"/>
    <n v="0"/>
    <n v="231895.04000000001"/>
    <n v="0"/>
    <x v="4"/>
  </r>
  <r>
    <n v="-1"/>
    <n v="1"/>
    <s v="0001 -Florida Power &amp; Light Company"/>
    <n v="0"/>
    <n v="3"/>
    <x v="4"/>
    <n v="1995"/>
    <n v="33"/>
    <n v="2014"/>
    <s v="V1995"/>
    <n v="367"/>
    <s v="06. Transmission"/>
    <s v="Function"/>
    <n v="46001219.659999996"/>
    <n v="0"/>
    <n v="0"/>
    <n v="5265657.92"/>
    <n v="1908325.1"/>
    <n v="41773979.079999998"/>
    <n v="-555661.07999999996"/>
    <n v="87963.31"/>
    <n v="46373712.020000003"/>
    <n v="43326430.68"/>
    <n v="71344.45"/>
    <n v="0"/>
    <n v="87963.31"/>
    <n v="0"/>
    <x v="4"/>
  </r>
  <r>
    <n v="-1"/>
    <n v="1"/>
    <s v="0001 -Florida Power &amp; Light Company"/>
    <n v="0"/>
    <n v="3"/>
    <x v="4"/>
    <n v="1996"/>
    <n v="34"/>
    <n v="2014"/>
    <s v="V1996"/>
    <n v="367"/>
    <s v="06. Transmission"/>
    <s v="Function"/>
    <n v="84337753.099999994"/>
    <n v="0"/>
    <n v="0"/>
    <n v="16334165.65"/>
    <n v="3432997.16"/>
    <n v="70449068.329999998"/>
    <n v="-391292.35"/>
    <n v="95689.42"/>
    <n v="84700280.920000002"/>
    <n v="73551886.200000003"/>
    <n v="63340.9"/>
    <n v="0"/>
    <n v="95689.42"/>
    <n v="0"/>
    <x v="4"/>
  </r>
  <r>
    <n v="-1"/>
    <n v="1"/>
    <s v="0001 -Florida Power &amp; Light Company"/>
    <n v="0"/>
    <n v="3"/>
    <x v="4"/>
    <n v="1997"/>
    <n v="35"/>
    <n v="2014"/>
    <s v="V1997"/>
    <n v="367"/>
    <s v="06. Transmission"/>
    <s v="Function"/>
    <n v="39830597.920000002"/>
    <n v="0"/>
    <n v="0"/>
    <n v="8347974.8600000003"/>
    <n v="1709336.95"/>
    <n v="32437871.109999999"/>
    <n v="-495257.54"/>
    <n v="84089.57"/>
    <n v="40186698.32"/>
    <n v="33838773.359999999"/>
    <n v="36423.870000000003"/>
    <n v="0"/>
    <n v="84089.57"/>
    <n v="0"/>
    <x v="4"/>
  </r>
  <r>
    <n v="-1"/>
    <n v="1"/>
    <s v="0001 -Florida Power &amp; Light Company"/>
    <n v="0"/>
    <n v="3"/>
    <x v="4"/>
    <n v="1998"/>
    <n v="59"/>
    <n v="2014"/>
    <s v="V1998"/>
    <n v="367"/>
    <s v="06. Transmission"/>
    <s v="Function"/>
    <n v="28380847.23"/>
    <n v="0"/>
    <n v="0"/>
    <n v="7074854.7000000002"/>
    <n v="1228009.6499999999"/>
    <n v="22154787.75"/>
    <n v="-661509.81000000006"/>
    <n v="115399.94"/>
    <n v="28897470.789999999"/>
    <n v="22958388.010000002"/>
    <n v="23185.77"/>
    <n v="0"/>
    <n v="115399.94"/>
    <n v="0"/>
    <x v="4"/>
  </r>
  <r>
    <n v="-1"/>
    <n v="1"/>
    <s v="0001 -Florida Power &amp; Light Company"/>
    <n v="0"/>
    <n v="3"/>
    <x v="4"/>
    <n v="1999"/>
    <n v="60"/>
    <n v="2014"/>
    <s v="V1999"/>
    <n v="367"/>
    <s v="06. Transmission"/>
    <s v="Function"/>
    <n v="54360127.799999997"/>
    <n v="0"/>
    <n v="0"/>
    <n v="14821310.220000001"/>
    <n v="2394347.33"/>
    <n v="40906469.399999999"/>
    <n v="-1333786.67"/>
    <n v="254564.01"/>
    <n v="55450704.770000003"/>
    <n v="42453509.859999999"/>
    <n v="11293.92"/>
    <n v="0"/>
    <n v="254564.01"/>
    <n v="0"/>
    <x v="4"/>
  </r>
  <r>
    <n v="-1"/>
    <n v="1"/>
    <s v="0001 -Florida Power &amp; Light Company"/>
    <n v="0"/>
    <n v="3"/>
    <x v="4"/>
    <n v="2000"/>
    <n v="61"/>
    <n v="2014"/>
    <s v="V2000"/>
    <n v="367"/>
    <s v="06. Transmission"/>
    <s v="Function"/>
    <n v="34696649.799999997"/>
    <n v="0"/>
    <n v="0"/>
    <n v="10690660.550000001"/>
    <n v="1296658.5"/>
    <n v="24699265.07"/>
    <n v="-372505.79"/>
    <n v="116761.14"/>
    <n v="34905752.090000004"/>
    <n v="25836479.600000001"/>
    <n v="67102.820000000007"/>
    <n v="0"/>
    <n v="116761.14"/>
    <n v="0"/>
    <x v="4"/>
  </r>
  <r>
    <n v="-1"/>
    <n v="1"/>
    <s v="0001 -Florida Power &amp; Light Company"/>
    <n v="0"/>
    <n v="3"/>
    <x v="4"/>
    <n v="2001"/>
    <n v="62"/>
    <n v="2014"/>
    <s v="V2001"/>
    <n v="367"/>
    <s v="06. Transmission"/>
    <s v="Function"/>
    <n v="107162123.39"/>
    <n v="0"/>
    <n v="0"/>
    <n v="36381758.719999999"/>
    <n v="4726513.24"/>
    <n v="71475426.469999999"/>
    <n v="-766284.19"/>
    <n v="136129.01"/>
    <n v="107761371.94"/>
    <n v="75789648.840000004"/>
    <n v="-50828.66"/>
    <n v="0"/>
    <n v="136129.01"/>
    <n v="0"/>
    <x v="4"/>
  </r>
  <r>
    <n v="-1"/>
    <n v="1"/>
    <s v="0001 -Florida Power &amp; Light Company"/>
    <n v="0"/>
    <n v="3"/>
    <x v="4"/>
    <n v="2001"/>
    <n v="69"/>
    <n v="2014"/>
    <s v="V2001 Bonus"/>
    <n v="367"/>
    <s v="06. Transmission"/>
    <s v="Function"/>
    <n v="2400858.17"/>
    <n v="0"/>
    <n v="0"/>
    <n v="806184.42"/>
    <n v="107490.99"/>
    <n v="1608726.68"/>
    <n v="-17478.599999999999"/>
    <n v="3819.67"/>
    <n v="2417734.65"/>
    <n v="1704611.82"/>
    <n v="-1450.97"/>
    <n v="0"/>
    <n v="3819.67"/>
    <n v="0"/>
    <x v="4"/>
  </r>
  <r>
    <n v="-1"/>
    <n v="1"/>
    <s v="0001 -Florida Power &amp; Light Company"/>
    <n v="0"/>
    <n v="3"/>
    <x v="4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4"/>
  </r>
  <r>
    <n v="-1"/>
    <n v="1"/>
    <s v="0001 -Florida Power &amp; Light Company"/>
    <n v="0"/>
    <n v="3"/>
    <x v="4"/>
    <n v="2002"/>
    <n v="80"/>
    <n v="2014"/>
    <s v="V2002 Bonus Q1"/>
    <n v="367"/>
    <s v="06. Transmission"/>
    <s v="Function"/>
    <n v="11741737.380000001"/>
    <n v="0"/>
    <n v="0"/>
    <n v="11834431.369999999"/>
    <n v="527697.29"/>
    <n v="7605570.3399999999"/>
    <n v="-186765.1"/>
    <n v="33805.24"/>
    <n v="11927125.35"/>
    <n v="8010918.0599999996"/>
    <n v="-29233.15"/>
    <n v="0"/>
    <n v="33805.24"/>
    <n v="0"/>
    <x v="4"/>
  </r>
  <r>
    <n v="-1"/>
    <n v="1"/>
    <s v="0001 -Florida Power &amp; Light Company"/>
    <n v="0"/>
    <n v="3"/>
    <x v="4"/>
    <n v="2002"/>
    <n v="81"/>
    <n v="2014"/>
    <s v="V2002 Bonus Q2"/>
    <n v="367"/>
    <s v="06. Transmission"/>
    <s v="Function"/>
    <n v="11083720.26"/>
    <n v="0"/>
    <n v="0"/>
    <n v="11171219.619999999"/>
    <n v="498571.53"/>
    <n v="7050885.1399999997"/>
    <n v="-176298.67"/>
    <n v="32366.21"/>
    <n v="11258718.99"/>
    <n v="7435956.8700000001"/>
    <n v="-29132.720000000001"/>
    <n v="0"/>
    <n v="32366.21"/>
    <n v="0"/>
    <x v="4"/>
  </r>
  <r>
    <n v="-1"/>
    <n v="1"/>
    <s v="0001 -Florida Power &amp; Light Company"/>
    <n v="0"/>
    <n v="3"/>
    <x v="4"/>
    <n v="2002"/>
    <n v="82"/>
    <n v="2014"/>
    <s v="V2002 Bonus Q3"/>
    <n v="367"/>
    <s v="06. Transmission"/>
    <s v="Function"/>
    <n v="8164464.2699999996"/>
    <n v="0"/>
    <n v="0"/>
    <n v="8228917.8600000003"/>
    <n v="367092.03"/>
    <n v="5102745.6900000004"/>
    <n v="-129864.75"/>
    <n v="23841.53"/>
    <n v="8293371.46"/>
    <n v="5387648.4199999999"/>
    <n v="-22876.37"/>
    <n v="0"/>
    <n v="23841.53"/>
    <n v="0"/>
    <x v="4"/>
  </r>
  <r>
    <n v="-1"/>
    <n v="1"/>
    <s v="0001 -Florida Power &amp; Light Company"/>
    <n v="0"/>
    <n v="3"/>
    <x v="4"/>
    <n v="2002"/>
    <n v="83"/>
    <n v="2014"/>
    <s v="V2002 Bonus Q4"/>
    <n v="367"/>
    <s v="06. Transmission"/>
    <s v="Function"/>
    <n v="10896684.560000001"/>
    <n v="0"/>
    <n v="0"/>
    <n v="10982707.369999999"/>
    <n v="489609.09"/>
    <n v="6689165.4000000004"/>
    <n v="-173323.64"/>
    <n v="31820.03"/>
    <n v="11068730.18"/>
    <n v="7070967.2800000003"/>
    <n v="-32418.37"/>
    <n v="0"/>
    <n v="31820.03"/>
    <n v="0"/>
    <x v="4"/>
  </r>
  <r>
    <n v="-1"/>
    <n v="1"/>
    <s v="0001 -Florida Power &amp; Light Company"/>
    <n v="0"/>
    <n v="3"/>
    <x v="4"/>
    <n v="2002"/>
    <n v="76"/>
    <n v="2014"/>
    <s v="V2002 Q1"/>
    <n v="367"/>
    <s v="06. Transmission"/>
    <s v="Function"/>
    <n v="22099599.190000001"/>
    <n v="0"/>
    <n v="0"/>
    <n v="22274062.32"/>
    <n v="993200.44"/>
    <n v="14314749.970000001"/>
    <n v="-351518.19"/>
    <n v="83048.92"/>
    <n v="22448525.449999999"/>
    <n v="15077671.310000001"/>
    <n v="-35598.239999999998"/>
    <n v="0"/>
    <n v="83048.92"/>
    <n v="0"/>
    <x v="4"/>
  </r>
  <r>
    <n v="-1"/>
    <n v="1"/>
    <s v="0001 -Florida Power &amp; Light Company"/>
    <n v="0"/>
    <n v="3"/>
    <x v="4"/>
    <n v="2002"/>
    <n v="77"/>
    <n v="2014"/>
    <s v="V2002 Q2"/>
    <n v="367"/>
    <s v="06. Transmission"/>
    <s v="Function"/>
    <n v="12430638.9"/>
    <n v="0"/>
    <n v="0"/>
    <n v="12499128.189999999"/>
    <n v="557836.09"/>
    <n v="7870595.9900000002"/>
    <n v="-196794.52"/>
    <n v="32937.120000000003"/>
    <n v="12567617.48"/>
    <n v="8339591.2000000002"/>
    <n v="-15200.58"/>
    <n v="0"/>
    <n v="32937.120000000003"/>
    <n v="0"/>
    <x v="4"/>
  </r>
  <r>
    <n v="-1"/>
    <n v="1"/>
    <s v="0001 -Florida Power &amp; Light Company"/>
    <n v="0"/>
    <n v="3"/>
    <x v="4"/>
    <n v="2002"/>
    <n v="78"/>
    <n v="2014"/>
    <s v="V2002 Q3"/>
    <n v="367"/>
    <s v="06. Transmission"/>
    <s v="Function"/>
    <n v="4645555.08"/>
    <n v="0"/>
    <n v="0"/>
    <n v="4679609.25"/>
    <n v="193953.82"/>
    <n v="3027889.62"/>
    <n v="-68614.27"/>
    <n v="16303.64"/>
    <n v="4713663.43"/>
    <n v="3178418.57"/>
    <n v="-8379.85"/>
    <n v="0"/>
    <n v="16303.64"/>
    <n v="0"/>
    <x v="4"/>
  </r>
  <r>
    <n v="-1"/>
    <n v="1"/>
    <s v="0001 -Florida Power &amp; Light Company"/>
    <n v="0"/>
    <n v="3"/>
    <x v="4"/>
    <n v="2002"/>
    <n v="79"/>
    <n v="2014"/>
    <s v="V2002 Q4"/>
    <n v="367"/>
    <s v="06. Transmission"/>
    <s v="Function"/>
    <n v="8854570.5700000003"/>
    <n v="0"/>
    <n v="0"/>
    <n v="8923259.9100000001"/>
    <n v="390953.52"/>
    <n v="5494861.1100000003"/>
    <n v="-138399.17000000001"/>
    <n v="32911.81"/>
    <n v="8991949.25"/>
    <n v="5799730.4000000004"/>
    <n v="-18382.64"/>
    <n v="0"/>
    <n v="32911.81"/>
    <n v="0"/>
    <x v="4"/>
  </r>
  <r>
    <n v="-1"/>
    <n v="1"/>
    <s v="0001 -Florida Power &amp; Light Company"/>
    <n v="0"/>
    <n v="3"/>
    <x v="4"/>
    <n v="2003"/>
    <n v="64"/>
    <n v="2014"/>
    <s v="V2003"/>
    <n v="367"/>
    <s v="06. Transmission"/>
    <s v="Function"/>
    <n v="3296752.59"/>
    <n v="0"/>
    <n v="0"/>
    <n v="2155187.96"/>
    <n v="95848.33"/>
    <n v="1378198.42"/>
    <n v="-39767.64"/>
    <n v="14520.75"/>
    <n v="3307689.97"/>
    <n v="1467499.94"/>
    <n v="10130.18"/>
    <n v="0"/>
    <n v="14520.75"/>
    <n v="0"/>
    <x v="4"/>
  </r>
  <r>
    <n v="-1"/>
    <n v="1"/>
    <s v="0001 -Florida Power &amp; Light Company"/>
    <n v="0"/>
    <n v="3"/>
    <x v="4"/>
    <n v="2003"/>
    <n v="70"/>
    <n v="2014"/>
    <s v="V2003 Bonus-30%"/>
    <n v="367"/>
    <s v="06. Transmission"/>
    <s v="Function"/>
    <n v="63327718.159999996"/>
    <n v="0"/>
    <n v="0"/>
    <n v="27153675.109999999"/>
    <n v="2858277.3"/>
    <n v="37383722.549999997"/>
    <n v="-1544699.6"/>
    <n v="455470.59"/>
    <n v="64862693.009999998"/>
    <n v="39323374.140000001"/>
    <n v="-160878.54"/>
    <n v="0"/>
    <n v="455470.59"/>
    <n v="0"/>
    <x v="4"/>
  </r>
  <r>
    <n v="-1"/>
    <n v="1"/>
    <s v="0001 -Florida Power &amp; Light Company"/>
    <n v="0"/>
    <n v="3"/>
    <x v="4"/>
    <n v="2003"/>
    <n v="84"/>
    <n v="2014"/>
    <s v="V2003 Bonus-50%"/>
    <n v="367"/>
    <s v="06. Transmission"/>
    <s v="Function"/>
    <n v="8783238.6199999992"/>
    <n v="0"/>
    <n v="0"/>
    <n v="2303065"/>
    <n v="511791.71"/>
    <n v="6665575.0599999996"/>
    <n v="-214340.68"/>
    <n v="82203.48"/>
    <n v="8996229.9100000001"/>
    <n v="7013424.0999999996"/>
    <n v="33154.86"/>
    <n v="0"/>
    <n v="82203.48"/>
    <n v="0"/>
    <x v="4"/>
  </r>
  <r>
    <n v="-1"/>
    <n v="1"/>
    <s v="0001 -Florida Power &amp; Light Company"/>
    <n v="0"/>
    <n v="3"/>
    <x v="4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4"/>
  </r>
  <r>
    <n v="-1"/>
    <n v="1"/>
    <s v="0001 -Florida Power &amp; Light Company"/>
    <n v="0"/>
    <n v="3"/>
    <x v="4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4"/>
  </r>
  <r>
    <n v="-1"/>
    <n v="1"/>
    <s v="0001 -Florida Power &amp; Light Company"/>
    <n v="0"/>
    <n v="3"/>
    <x v="4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4"/>
  </r>
  <r>
    <n v="-1"/>
    <n v="1"/>
    <s v="0001 -Florida Power &amp; Light Company"/>
    <n v="0"/>
    <n v="3"/>
    <x v="4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4"/>
  </r>
  <r>
    <n v="-1"/>
    <n v="1"/>
    <s v="0001 -Florida Power &amp; Light Company"/>
    <n v="0"/>
    <n v="3"/>
    <x v="4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4"/>
  </r>
  <r>
    <n v="-1"/>
    <n v="1"/>
    <s v="0001 -Florida Power &amp; Light Company"/>
    <n v="0"/>
    <n v="3"/>
    <x v="4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4"/>
  </r>
  <r>
    <n v="-1"/>
    <n v="1"/>
    <s v="0001 -Florida Power &amp; Light Company"/>
    <n v="0"/>
    <n v="3"/>
    <x v="4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4"/>
  </r>
  <r>
    <n v="-1"/>
    <n v="1"/>
    <s v="0001 -Florida Power &amp; Light Company"/>
    <n v="0"/>
    <n v="3"/>
    <x v="4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4"/>
  </r>
  <r>
    <n v="-1"/>
    <n v="1"/>
    <s v="0001 -Florida Power &amp; Light Company"/>
    <n v="0"/>
    <n v="3"/>
    <x v="4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4"/>
  </r>
  <r>
    <n v="-1"/>
    <n v="1"/>
    <s v="0001 -Florida Power &amp; Light Company"/>
    <n v="0"/>
    <n v="3"/>
    <x v="4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4"/>
  </r>
  <r>
    <n v="-1"/>
    <n v="1"/>
    <s v="0001 -Florida Power &amp; Light Company"/>
    <n v="0"/>
    <n v="3"/>
    <x v="4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4"/>
  </r>
  <r>
    <n v="-1"/>
    <n v="1"/>
    <s v="0001 -Florida Power &amp; Light Company"/>
    <n v="0"/>
    <n v="3"/>
    <x v="4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4"/>
  </r>
  <r>
    <n v="-1"/>
    <n v="1"/>
    <s v="0001 -Florida Power &amp; Light Company"/>
    <n v="0"/>
    <n v="3"/>
    <x v="4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4"/>
  </r>
  <r>
    <n v="-1"/>
    <n v="1"/>
    <s v="0001 -Florida Power &amp; Light Company"/>
    <n v="0"/>
    <n v="3"/>
    <x v="4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4"/>
  </r>
  <r>
    <n v="-1"/>
    <n v="1"/>
    <s v="0001 -Florida Power &amp; Light Company"/>
    <n v="0"/>
    <n v="3"/>
    <x v="4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4"/>
  </r>
  <r>
    <n v="-1"/>
    <n v="1"/>
    <s v="0001 -Florida Power &amp; Light Company"/>
    <n v="0"/>
    <n v="3"/>
    <x v="4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4"/>
  </r>
  <r>
    <n v="-1"/>
    <n v="1"/>
    <s v="0001 -Florida Power &amp; Light Company"/>
    <n v="0"/>
    <n v="3"/>
    <x v="4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4"/>
  </r>
  <r>
    <n v="-1"/>
    <n v="1"/>
    <s v="0001 -Florida Power &amp; Light Company"/>
    <n v="0"/>
    <n v="3"/>
    <x v="4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4"/>
  </r>
  <r>
    <n v="-1"/>
    <n v="1"/>
    <s v="0001 -Florida Power &amp; Light Company"/>
    <n v="0"/>
    <n v="3"/>
    <x v="4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4"/>
  </r>
  <r>
    <n v="-1"/>
    <n v="1"/>
    <s v="0001 -Florida Power &amp; Light Company"/>
    <n v="0"/>
    <n v="3"/>
    <x v="4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4"/>
  </r>
  <r>
    <n v="-1"/>
    <n v="1"/>
    <s v="0001 -Florida Power &amp; Light Company"/>
    <n v="0"/>
    <n v="3"/>
    <x v="4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4"/>
  </r>
  <r>
    <n v="-1"/>
    <n v="1"/>
    <s v="0001 -Florida Power &amp; Light Company"/>
    <n v="0"/>
    <n v="3"/>
    <x v="4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4"/>
  </r>
  <r>
    <n v="-1"/>
    <n v="1"/>
    <s v="0001 -Florida Power &amp; Light Company"/>
    <n v="0"/>
    <n v="3"/>
    <x v="4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4"/>
  </r>
  <r>
    <n v="-1"/>
    <n v="1"/>
    <s v="0001 -Florida Power &amp; Light Company"/>
    <n v="0"/>
    <n v="3"/>
    <x v="4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4"/>
  </r>
  <r>
    <n v="-1"/>
    <n v="1"/>
    <s v="0001 -Florida Power &amp; Light Company"/>
    <n v="0"/>
    <n v="3"/>
    <x v="4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4"/>
  </r>
  <r>
    <n v="-1"/>
    <n v="1"/>
    <s v="0001 -Florida Power &amp; Light Company"/>
    <n v="0"/>
    <n v="3"/>
    <x v="4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4"/>
  </r>
  <r>
    <n v="-1"/>
    <n v="1"/>
    <s v="0001 -Florida Power &amp; Light Company"/>
    <n v="0"/>
    <n v="3"/>
    <x v="4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4"/>
  </r>
  <r>
    <n v="-1"/>
    <n v="1"/>
    <s v="0001 -Florida Power &amp; Light Company"/>
    <n v="0"/>
    <n v="3"/>
    <x v="4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4"/>
  </r>
  <r>
    <n v="-1"/>
    <n v="1"/>
    <s v="0001 -Florida Power &amp; Light Company"/>
    <n v="0"/>
    <n v="3"/>
    <x v="4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4"/>
  </r>
  <r>
    <n v="-1"/>
    <n v="1"/>
    <s v="0001 -Florida Power &amp; Light Company"/>
    <n v="0"/>
    <n v="3"/>
    <x v="4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4"/>
  </r>
  <r>
    <n v="-1"/>
    <n v="1"/>
    <s v="0001 -Florida Power &amp; Light Company"/>
    <n v="0"/>
    <n v="3"/>
    <x v="4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4"/>
  </r>
  <r>
    <n v="-1"/>
    <n v="1"/>
    <s v="0001 -Florida Power &amp; Light Company"/>
    <n v="0"/>
    <n v="3"/>
    <x v="4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4"/>
  </r>
  <r>
    <n v="-1"/>
    <n v="1"/>
    <s v="0001 -Florida Power &amp; Light Company"/>
    <n v="0"/>
    <n v="3"/>
    <x v="4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4"/>
  </r>
  <r>
    <n v="-1"/>
    <n v="1"/>
    <s v="0001 -Florida Power &amp; Light Company"/>
    <n v="0"/>
    <n v="3"/>
    <x v="4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4"/>
  </r>
  <r>
    <n v="-1"/>
    <n v="1"/>
    <s v="0001 -Florida Power &amp; Light Company"/>
    <n v="0"/>
    <n v="3"/>
    <x v="4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4"/>
  </r>
  <r>
    <n v="-1"/>
    <n v="1"/>
    <s v="0001 -Florida Power &amp; Light Company"/>
    <n v="0"/>
    <n v="3"/>
    <x v="4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4"/>
  </r>
  <r>
    <n v="-1"/>
    <n v="1"/>
    <s v="0001 -Florida Power &amp; Light Company"/>
    <n v="0"/>
    <n v="3"/>
    <x v="4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4"/>
  </r>
  <r>
    <n v="-1"/>
    <n v="1"/>
    <s v="0001 -Florida Power &amp; Light Company"/>
    <n v="0"/>
    <n v="3"/>
    <x v="4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4"/>
  </r>
  <r>
    <n v="-1"/>
    <n v="1"/>
    <s v="0001 -Florida Power &amp; Light Company"/>
    <n v="0"/>
    <n v="3"/>
    <x v="4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4"/>
  </r>
  <r>
    <n v="-1"/>
    <n v="1"/>
    <s v="0001 -Florida Power &amp; Light Company"/>
    <n v="0"/>
    <n v="3"/>
    <x v="4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4"/>
  </r>
  <r>
    <n v="-1"/>
    <n v="1"/>
    <s v="0001 -Florida Power &amp; Light Company"/>
    <n v="0"/>
    <n v="3"/>
    <x v="4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4"/>
  </r>
  <r>
    <n v="-1"/>
    <n v="1"/>
    <s v="0001 -Florida Power &amp; Light Company"/>
    <n v="0"/>
    <n v="3"/>
    <x v="4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4"/>
  </r>
  <r>
    <n v="-1"/>
    <n v="1"/>
    <s v="0001 -Florida Power &amp; Light Company"/>
    <n v="0"/>
    <n v="3"/>
    <x v="4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4"/>
  </r>
  <r>
    <n v="-1"/>
    <n v="1"/>
    <s v="0001 -Florida Power &amp; Light Company"/>
    <n v="0"/>
    <n v="3"/>
    <x v="4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4"/>
  </r>
  <r>
    <n v="-1"/>
    <n v="1"/>
    <s v="0001 -Florida Power &amp; Light Company"/>
    <n v="0"/>
    <n v="3"/>
    <x v="4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4"/>
  </r>
  <r>
    <n v="-1"/>
    <n v="1"/>
    <s v="0001 -Florida Power &amp; Light Company"/>
    <n v="0"/>
    <n v="3"/>
    <x v="4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4"/>
  </r>
  <r>
    <n v="-1"/>
    <n v="1"/>
    <s v="0001 -Florida Power &amp; Light Company"/>
    <n v="0"/>
    <n v="3"/>
    <x v="4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4"/>
  </r>
  <r>
    <n v="-1"/>
    <n v="1"/>
    <s v="0001 -Florida Power &amp; Light Company"/>
    <n v="0"/>
    <n v="3"/>
    <x v="4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4"/>
  </r>
  <r>
    <n v="-1"/>
    <n v="1"/>
    <s v="0001 -Florida Power &amp; Light Company"/>
    <n v="0"/>
    <n v="3"/>
    <x v="4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4"/>
  </r>
  <r>
    <n v="-1"/>
    <n v="1"/>
    <s v="0001 -Florida Power &amp; Light Company"/>
    <n v="0"/>
    <n v="3"/>
    <x v="4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4"/>
  </r>
  <r>
    <n v="-1"/>
    <n v="1"/>
    <s v="0001 -Florida Power &amp; Light Company"/>
    <n v="0"/>
    <n v="3"/>
    <x v="4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4"/>
  </r>
  <r>
    <n v="-1"/>
    <n v="1"/>
    <s v="0001 -Florida Power &amp; Light Company"/>
    <n v="0"/>
    <n v="3"/>
    <x v="4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4"/>
  </r>
  <r>
    <n v="-1"/>
    <n v="1"/>
    <s v="0001 -Florida Power &amp; Light Company"/>
    <n v="0"/>
    <n v="3"/>
    <x v="4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4"/>
  </r>
  <r>
    <n v="-1"/>
    <n v="1"/>
    <s v="0001 -Florida Power &amp; Light Company"/>
    <n v="0"/>
    <n v="3"/>
    <x v="4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4"/>
  </r>
  <r>
    <n v="-1"/>
    <n v="1"/>
    <s v="0001 -Florida Power &amp; Light Company"/>
    <n v="0"/>
    <n v="3"/>
    <x v="4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4"/>
  </r>
  <r>
    <n v="-1"/>
    <n v="1"/>
    <s v="0001 -Florida Power &amp; Light Company"/>
    <n v="0"/>
    <n v="3"/>
    <x v="4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4"/>
  </r>
  <r>
    <n v="-1"/>
    <n v="1"/>
    <s v="0001 -Florida Power &amp; Light Company"/>
    <n v="0"/>
    <n v="3"/>
    <x v="4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4"/>
  </r>
  <r>
    <n v="-1"/>
    <n v="1"/>
    <s v="0001 -Florida Power &amp; Light Company"/>
    <n v="0"/>
    <n v="3"/>
    <x v="4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4"/>
  </r>
  <r>
    <n v="-1"/>
    <n v="1"/>
    <s v="0001 -Florida Power &amp; Light Company"/>
    <n v="0"/>
    <n v="3"/>
    <x v="4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4"/>
  </r>
  <r>
    <n v="-1"/>
    <n v="1"/>
    <s v="0001 -Florida Power &amp; Light Company"/>
    <n v="0"/>
    <n v="3"/>
    <x v="4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4"/>
  </r>
  <r>
    <n v="-1"/>
    <n v="1"/>
    <s v="0001 -Florida Power &amp; Light Company"/>
    <n v="0"/>
    <n v="3"/>
    <x v="4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4"/>
  </r>
  <r>
    <n v="-1"/>
    <n v="1"/>
    <s v="0001 -Florida Power &amp; Light Company"/>
    <n v="0"/>
    <n v="3"/>
    <x v="4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4"/>
  </r>
  <r>
    <n v="-1"/>
    <n v="1"/>
    <s v="0001 -Florida Power &amp; Light Company"/>
    <n v="0"/>
    <n v="3"/>
    <x v="4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4"/>
  </r>
  <r>
    <n v="-1"/>
    <n v="1"/>
    <s v="0001 -Florida Power &amp; Light Company"/>
    <n v="0"/>
    <n v="3"/>
    <x v="4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4"/>
  </r>
  <r>
    <n v="-1"/>
    <n v="1"/>
    <s v="0001 -Florida Power &amp; Light Company"/>
    <n v="0"/>
    <n v="3"/>
    <x v="4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4"/>
  </r>
  <r>
    <n v="-1"/>
    <n v="1"/>
    <s v="0001 -Florida Power &amp; Light Company"/>
    <n v="0"/>
    <n v="3"/>
    <x v="4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4"/>
  </r>
  <r>
    <n v="-1"/>
    <n v="1"/>
    <s v="0001 -Florida Power &amp; Light Company"/>
    <n v="0"/>
    <n v="3"/>
    <x v="4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4"/>
  </r>
  <r>
    <n v="-1"/>
    <n v="1"/>
    <s v="0001 -Florida Power &amp; Light Company"/>
    <n v="0"/>
    <n v="3"/>
    <x v="4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4"/>
  </r>
  <r>
    <n v="-1"/>
    <n v="1"/>
    <s v="0001 -Florida Power &amp; Light Company"/>
    <n v="0"/>
    <n v="3"/>
    <x v="4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4"/>
  </r>
  <r>
    <n v="-1"/>
    <n v="1"/>
    <s v="0001 -Florida Power &amp; Light Company"/>
    <n v="0"/>
    <n v="3"/>
    <x v="4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4"/>
  </r>
  <r>
    <n v="-1"/>
    <n v="1"/>
    <s v="0001 -Florida Power &amp; Light Company"/>
    <n v="0"/>
    <n v="3"/>
    <x v="4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4"/>
  </r>
  <r>
    <n v="-1"/>
    <n v="1"/>
    <s v="0001 -Florida Power &amp; Light Company"/>
    <n v="0"/>
    <n v="3"/>
    <x v="4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4"/>
  </r>
  <r>
    <n v="-1"/>
    <n v="1"/>
    <s v="0001 -Florida Power &amp; Light Company"/>
    <n v="0"/>
    <n v="3"/>
    <x v="4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4"/>
  </r>
  <r>
    <n v="-1"/>
    <n v="1"/>
    <s v="0001 -Florida Power &amp; Light Company"/>
    <n v="0"/>
    <n v="3"/>
    <x v="4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4"/>
  </r>
  <r>
    <n v="-1"/>
    <n v="1"/>
    <s v="0001 -Florida Power &amp; Light Company"/>
    <n v="0"/>
    <n v="3"/>
    <x v="4"/>
    <n v="1987"/>
    <n v="22"/>
    <n v="2014"/>
    <s v="V1987"/>
    <n v="367"/>
    <s v="07. Distribution"/>
    <s v="Function"/>
    <n v="130553579.65000001"/>
    <n v="0"/>
    <n v="0"/>
    <n v="0"/>
    <n v="0"/>
    <n v="132411780.11"/>
    <n v="-2279060.27"/>
    <n v="84541.91"/>
    <n v="132411780.11"/>
    <n v="130553579.65000001"/>
    <n v="84541.91"/>
    <n v="0"/>
    <n v="84541.91"/>
    <n v="0"/>
    <x v="4"/>
  </r>
  <r>
    <n v="-1"/>
    <n v="1"/>
    <s v="0001 -Florida Power &amp; Light Company"/>
    <n v="0"/>
    <n v="3"/>
    <x v="4"/>
    <n v="1988"/>
    <n v="24"/>
    <n v="2014"/>
    <s v="V1988"/>
    <n v="367"/>
    <s v="07. Distribution"/>
    <s v="Function"/>
    <n v="116154884.12"/>
    <n v="0"/>
    <n v="0"/>
    <n v="0"/>
    <n v="0"/>
    <n v="117751052.70999999"/>
    <n v="-2181992.75"/>
    <n v="89115.97"/>
    <n v="117751052.70999999"/>
    <n v="116154884.12"/>
    <n v="89115.97"/>
    <n v="0"/>
    <n v="89115.97"/>
    <n v="0"/>
    <x v="4"/>
  </r>
  <r>
    <n v="-1"/>
    <n v="1"/>
    <s v="0001 -Florida Power &amp; Light Company"/>
    <n v="0"/>
    <n v="3"/>
    <x v="4"/>
    <n v="1989"/>
    <n v="26"/>
    <n v="2014"/>
    <s v="V1989"/>
    <n v="367"/>
    <s v="07. Distribution"/>
    <s v="Function"/>
    <n v="140834623.44999999"/>
    <n v="0"/>
    <n v="0"/>
    <n v="0"/>
    <n v="0"/>
    <n v="142736444.99000001"/>
    <n v="-2475031.41"/>
    <n v="123671.37"/>
    <n v="142736444.99000001"/>
    <n v="140834623.44999999"/>
    <n v="123671.37"/>
    <n v="0"/>
    <n v="123671.37"/>
    <n v="0"/>
    <x v="4"/>
  </r>
  <r>
    <n v="-1"/>
    <n v="1"/>
    <s v="0001 -Florida Power &amp; Light Company"/>
    <n v="0"/>
    <n v="3"/>
    <x v="4"/>
    <n v="1990"/>
    <n v="28"/>
    <n v="2014"/>
    <s v="V1990"/>
    <n v="367"/>
    <s v="07. Distribution"/>
    <s v="Function"/>
    <n v="168591581.12"/>
    <n v="0"/>
    <n v="0"/>
    <n v="0"/>
    <n v="0"/>
    <n v="170652686.11000001"/>
    <n v="-2773184.34"/>
    <n v="123880.99"/>
    <n v="170652686.11000001"/>
    <n v="168591581.12"/>
    <n v="123880.99"/>
    <n v="0"/>
    <n v="123880.99"/>
    <n v="0"/>
    <x v="4"/>
  </r>
  <r>
    <n v="-1"/>
    <n v="1"/>
    <s v="0001 -Florida Power &amp; Light Company"/>
    <n v="0"/>
    <n v="3"/>
    <x v="4"/>
    <n v="1991"/>
    <n v="29"/>
    <n v="2014"/>
    <s v="V1991"/>
    <n v="367"/>
    <s v="07. Distribution"/>
    <s v="Function"/>
    <n v="191742932.66999999"/>
    <n v="0"/>
    <n v="0"/>
    <n v="0"/>
    <n v="0"/>
    <n v="194209386.75"/>
    <n v="-2942589.08"/>
    <n v="117232.78"/>
    <n v="194209386.75"/>
    <n v="191742932.66999999"/>
    <n v="117232.78"/>
    <n v="0"/>
    <n v="117232.78"/>
    <n v="0"/>
    <x v="4"/>
  </r>
  <r>
    <n v="-1"/>
    <n v="1"/>
    <s v="0001 -Florida Power &amp; Light Company"/>
    <n v="0"/>
    <n v="3"/>
    <x v="4"/>
    <n v="1992"/>
    <n v="30"/>
    <n v="2014"/>
    <s v="V1992"/>
    <n v="367"/>
    <s v="07. Distribution"/>
    <s v="Function"/>
    <n v="162455271.56"/>
    <n v="0"/>
    <n v="0"/>
    <n v="0"/>
    <n v="0"/>
    <n v="164676853.80000001"/>
    <n v="-2733764.45"/>
    <n v="108728.97"/>
    <n v="164676853.80000001"/>
    <n v="162455271.56"/>
    <n v="108728.97"/>
    <n v="0"/>
    <n v="108728.97"/>
    <n v="0"/>
    <x v="4"/>
  </r>
  <r>
    <n v="-1"/>
    <n v="1"/>
    <s v="0001 -Florida Power &amp; Light Company"/>
    <n v="0"/>
    <n v="3"/>
    <x v="4"/>
    <n v="1993"/>
    <n v="31"/>
    <n v="2014"/>
    <s v="V1993"/>
    <n v="367"/>
    <s v="07. Distribution"/>
    <s v="Function"/>
    <n v="165467175.25"/>
    <n v="0"/>
    <n v="0"/>
    <n v="0"/>
    <n v="0"/>
    <n v="166993165.38999999"/>
    <n v="-2027470.25"/>
    <n v="71296.19"/>
    <n v="166993165.38999999"/>
    <n v="165467175.25"/>
    <n v="71296.19"/>
    <n v="0"/>
    <n v="71296.19"/>
    <n v="0"/>
    <x v="4"/>
  </r>
  <r>
    <n v="-1"/>
    <n v="1"/>
    <s v="0001 -Florida Power &amp; Light Company"/>
    <n v="0"/>
    <n v="3"/>
    <x v="4"/>
    <n v="1994"/>
    <n v="32"/>
    <n v="2014"/>
    <s v="V1994"/>
    <n v="367"/>
    <s v="07. Distribution"/>
    <s v="Function"/>
    <n v="161128705.11000001"/>
    <n v="0"/>
    <n v="0"/>
    <n v="3168200.88"/>
    <n v="3168200.88"/>
    <n v="159827223.94999999"/>
    <n v="-2365730.77"/>
    <n v="78776.850000000006"/>
    <n v="163015783.80000001"/>
    <n v="161128705.11000001"/>
    <n v="58417.88"/>
    <n v="0"/>
    <n v="78776.850000000006"/>
    <n v="0"/>
    <x v="4"/>
  </r>
  <r>
    <n v="-1"/>
    <n v="1"/>
    <s v="0001 -Florida Power &amp; Light Company"/>
    <n v="0"/>
    <n v="3"/>
    <x v="4"/>
    <n v="1995"/>
    <n v="33"/>
    <n v="2014"/>
    <s v="V1995"/>
    <n v="367"/>
    <s v="07. Distribution"/>
    <s v="Function"/>
    <n v="158750898.63"/>
    <n v="0"/>
    <n v="0"/>
    <n v="8267718.4400000004"/>
    <n v="5511815.0499999998"/>
    <n v="152279069.13999999"/>
    <n v="-2278511.11"/>
    <n v="87088.24"/>
    <n v="160607169.68000001"/>
    <n v="156015122.58000001"/>
    <n v="6578.8"/>
    <n v="0"/>
    <n v="87088.24"/>
    <n v="0"/>
    <x v="4"/>
  </r>
  <r>
    <n v="-1"/>
    <n v="1"/>
    <s v="0001 -Florida Power &amp; Light Company"/>
    <n v="0"/>
    <n v="3"/>
    <x v="4"/>
    <n v="1996"/>
    <n v="34"/>
    <n v="2014"/>
    <s v="V1996"/>
    <n v="367"/>
    <s v="07. Distribution"/>
    <s v="Function"/>
    <n v="181731163.56999999"/>
    <n v="0"/>
    <n v="0"/>
    <n v="17860988.109999999"/>
    <n v="7144395.2400000002"/>
    <n v="165559754.24000001"/>
    <n v="-2382091.8199999998"/>
    <n v="72784.509999999995"/>
    <n v="183517640.21000001"/>
    <n v="171072709.41999999"/>
    <n v="-82252.06"/>
    <n v="0"/>
    <n v="72784.509999999995"/>
    <n v="0"/>
    <x v="4"/>
  </r>
  <r>
    <n v="-1"/>
    <n v="1"/>
    <s v="0001 -Florida Power &amp; Light Company"/>
    <n v="0"/>
    <n v="3"/>
    <x v="4"/>
    <n v="1997"/>
    <n v="35"/>
    <n v="2014"/>
    <s v="V1997"/>
    <n v="367"/>
    <s v="07. Distribution"/>
    <s v="Function"/>
    <n v="175235814.47"/>
    <n v="0"/>
    <n v="0"/>
    <n v="13650613.07"/>
    <n v="6257886.5899999999"/>
    <n v="155028507.90000001"/>
    <n v="-2343752.6"/>
    <n v="86680.13"/>
    <n v="177068124.50999999"/>
    <n v="159689176.13"/>
    <n v="-148411.54999999999"/>
    <n v="0"/>
    <n v="86680.13"/>
    <n v="0"/>
    <x v="4"/>
  </r>
  <r>
    <n v="-1"/>
    <n v="1"/>
    <s v="0001 -Florida Power &amp; Light Company"/>
    <n v="0"/>
    <n v="3"/>
    <x v="4"/>
    <n v="1998"/>
    <n v="59"/>
    <n v="2014"/>
    <s v="V1998"/>
    <n v="367"/>
    <s v="07. Distribution"/>
    <s v="Function"/>
    <n v="239989950.03"/>
    <n v="0"/>
    <n v="0"/>
    <n v="61762205.840000004"/>
    <n v="8887827.25"/>
    <n v="202042884"/>
    <n v="-2770543.98"/>
    <n v="109277.11"/>
    <n v="242258945.47"/>
    <n v="209055225.24000001"/>
    <n v="-284232.32000000001"/>
    <n v="0"/>
    <n v="109277.11"/>
    <n v="0"/>
    <x v="4"/>
  </r>
  <r>
    <n v="-1"/>
    <n v="1"/>
    <s v="0001 -Florida Power &amp; Light Company"/>
    <n v="0"/>
    <n v="3"/>
    <x v="4"/>
    <n v="1999"/>
    <n v="60"/>
    <n v="2014"/>
    <s v="V1999"/>
    <n v="367"/>
    <s v="07. Distribution"/>
    <s v="Function"/>
    <n v="177326188.69999999"/>
    <n v="0"/>
    <n v="0"/>
    <n v="31084318.609999999"/>
    <n v="6935375.54"/>
    <n v="143351961.53999999"/>
    <n v="-2613025.31"/>
    <n v="125066.56"/>
    <n v="179344802.19999999"/>
    <n v="148703123.91"/>
    <n v="-309333.76000000001"/>
    <n v="0"/>
    <n v="125066.56"/>
    <n v="0"/>
    <x v="4"/>
  </r>
  <r>
    <n v="-1"/>
    <n v="1"/>
    <s v="0001 -Florida Power &amp; Light Company"/>
    <n v="0"/>
    <n v="3"/>
    <x v="4"/>
    <n v="2000"/>
    <n v="61"/>
    <n v="2014"/>
    <s v="V2000"/>
    <n v="367"/>
    <s v="07. Distribution"/>
    <s v="Function"/>
    <n v="219411511.28999999"/>
    <n v="0"/>
    <n v="0"/>
    <n v="27773971.82"/>
    <n v="6092687.4500000002"/>
    <n v="188000428.38"/>
    <n v="-2424074.62"/>
    <n v="105949.51"/>
    <n v="221091533.71000001"/>
    <n v="192668671.00999999"/>
    <n v="-149628.10999999999"/>
    <n v="0"/>
    <n v="105949.51"/>
    <n v="0"/>
    <x v="4"/>
  </r>
  <r>
    <n v="-1"/>
    <n v="1"/>
    <s v="0001 -Florida Power &amp; Light Company"/>
    <n v="0"/>
    <n v="3"/>
    <x v="4"/>
    <n v="2001"/>
    <n v="62"/>
    <n v="2014"/>
    <s v="V2001"/>
    <n v="367"/>
    <s v="07. Distribution"/>
    <s v="Function"/>
    <n v="219598222.13"/>
    <n v="0"/>
    <n v="0"/>
    <n v="69543251.819999993"/>
    <n v="9221924.9399999995"/>
    <n v="153118660.61000001"/>
    <n v="-3453288.04"/>
    <n v="142483.6"/>
    <n v="222528169.30000001"/>
    <n v="160308909.87"/>
    <n v="-755787.91"/>
    <n v="0"/>
    <n v="142483.6"/>
    <n v="0"/>
    <x v="4"/>
  </r>
  <r>
    <n v="-1"/>
    <n v="1"/>
    <s v="0001 -Florida Power &amp; Light Company"/>
    <n v="0"/>
    <n v="3"/>
    <x v="4"/>
    <n v="2001"/>
    <n v="69"/>
    <n v="2014"/>
    <s v="V2001 Bonus"/>
    <n v="367"/>
    <s v="07. Distribution"/>
    <s v="Function"/>
    <n v="34243009.579999998"/>
    <n v="0"/>
    <n v="0"/>
    <n v="10462565.560000001"/>
    <n v="1388833.26"/>
    <n v="24218550.079999998"/>
    <n v="-599716.93999999994"/>
    <n v="22129.200000000001"/>
    <n v="34708760.420000002"/>
    <n v="25279639.739999998"/>
    <n v="-115878.05"/>
    <n v="0"/>
    <n v="22129.200000000001"/>
    <n v="0"/>
    <x v="4"/>
  </r>
  <r>
    <n v="-1"/>
    <n v="1"/>
    <s v="0001 -Florida Power &amp; Light Company"/>
    <n v="0"/>
    <n v="3"/>
    <x v="4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4"/>
  </r>
  <r>
    <n v="-1"/>
    <n v="1"/>
    <s v="0001 -Florida Power &amp; Light Company"/>
    <n v="0"/>
    <n v="3"/>
    <x v="4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4"/>
  </r>
  <r>
    <n v="-1"/>
    <n v="1"/>
    <s v="0001 -Florida Power &amp; Light Company"/>
    <n v="0"/>
    <n v="3"/>
    <x v="4"/>
    <n v="2002"/>
    <n v="80"/>
    <n v="2014"/>
    <s v="V2002 Bonus Q1"/>
    <n v="367"/>
    <s v="07. Distribution"/>
    <s v="Function"/>
    <n v="77291059.980000004"/>
    <n v="0"/>
    <n v="0"/>
    <n v="77646230.090000004"/>
    <n v="3358361.33"/>
    <n v="52767265.729999997"/>
    <n v="-855952.95"/>
    <n v="25039.63"/>
    <n v="78001400.189999998"/>
    <n v="55650634.770000003"/>
    <n v="-210308.29"/>
    <n v="0"/>
    <n v="25039.63"/>
    <n v="0"/>
    <x v="4"/>
  </r>
  <r>
    <n v="-1"/>
    <n v="1"/>
    <s v="0001 -Florida Power &amp; Light Company"/>
    <n v="0"/>
    <n v="3"/>
    <x v="4"/>
    <n v="2002"/>
    <n v="81"/>
    <n v="2014"/>
    <s v="V2002 Bonus Q2"/>
    <n v="367"/>
    <s v="07. Distribution"/>
    <s v="Function"/>
    <n v="96411729.569999993"/>
    <n v="0"/>
    <n v="0"/>
    <n v="96852771.819999993"/>
    <n v="4156943.76"/>
    <n v="64883223.810000002"/>
    <n v="-1067941.4099999999"/>
    <n v="31256.1"/>
    <n v="97293814.069999993"/>
    <n v="68460654.219999999"/>
    <n v="-271315.06"/>
    <n v="0"/>
    <n v="31256.1"/>
    <n v="0"/>
    <x v="4"/>
  </r>
  <r>
    <n v="-1"/>
    <n v="1"/>
    <s v="0001 -Florida Power &amp; Light Company"/>
    <n v="0"/>
    <n v="3"/>
    <x v="4"/>
    <n v="2002"/>
    <n v="82"/>
    <n v="2014"/>
    <s v="V2002 Bonus Q3"/>
    <n v="367"/>
    <s v="07. Distribution"/>
    <s v="Function"/>
    <n v="81169333.780000001"/>
    <n v="0"/>
    <n v="0"/>
    <n v="81543196.870000005"/>
    <n v="3505960.05"/>
    <n v="53530899.299999997"/>
    <n v="-903259.8"/>
    <n v="26505.18"/>
    <n v="81917059.950000003"/>
    <n v="56554805.600000001"/>
    <n v="-239167.23"/>
    <n v="0"/>
    <n v="26505.18"/>
    <n v="0"/>
    <x v="4"/>
  </r>
  <r>
    <n v="-1"/>
    <n v="1"/>
    <s v="0001 -Florida Power &amp; Light Company"/>
    <n v="0"/>
    <n v="3"/>
    <x v="4"/>
    <n v="2002"/>
    <n v="83"/>
    <n v="2014"/>
    <s v="V2002 Bonus Q4"/>
    <n v="367"/>
    <s v="07. Distribution"/>
    <s v="Function"/>
    <n v="106304346.16"/>
    <n v="0"/>
    <n v="0"/>
    <n v="106798150.02"/>
    <n v="4683026.42"/>
    <n v="68208051.120000005"/>
    <n v="-1174526.8600000001"/>
    <n v="34758.47"/>
    <n v="107291953.87"/>
    <n v="72268375.060000002"/>
    <n v="-330146.77"/>
    <n v="0"/>
    <n v="34758.47"/>
    <n v="0"/>
    <x v="4"/>
  </r>
  <r>
    <n v="-1"/>
    <n v="1"/>
    <s v="0001 -Florida Power &amp; Light Company"/>
    <n v="0"/>
    <n v="3"/>
    <x v="4"/>
    <n v="2002"/>
    <n v="76"/>
    <n v="2014"/>
    <s v="V2002 Q1"/>
    <n v="367"/>
    <s v="07. Distribution"/>
    <s v="Function"/>
    <n v="1443454.24"/>
    <n v="0"/>
    <n v="0"/>
    <n v="1446361.99"/>
    <n v="42437.58"/>
    <n v="662281.53"/>
    <n v="-4624.74"/>
    <n v="4672.82"/>
    <n v="1449269.75"/>
    <n v="698888.41"/>
    <n v="4688.01"/>
    <n v="0"/>
    <n v="4672.82"/>
    <n v="0"/>
    <x v="4"/>
  </r>
  <r>
    <n v="-1"/>
    <n v="1"/>
    <s v="0001 -Florida Power &amp; Light Company"/>
    <n v="0"/>
    <n v="3"/>
    <x v="4"/>
    <n v="2002"/>
    <n v="77"/>
    <n v="2014"/>
    <s v="V2002 Q2"/>
    <n v="367"/>
    <s v="07. Distribution"/>
    <s v="Function"/>
    <n v="4674163.71"/>
    <n v="0"/>
    <n v="0"/>
    <n v="4675581.74"/>
    <n v="293501.90000000002"/>
    <n v="4360265.25"/>
    <n v="-5956.32"/>
    <n v="1773.59"/>
    <n v="4676999.7699999996"/>
    <n v="4651276.91"/>
    <n v="1427.78"/>
    <n v="0"/>
    <n v="1773.59"/>
    <n v="0"/>
    <x v="4"/>
  </r>
  <r>
    <n v="-1"/>
    <n v="1"/>
    <s v="0001 -Florida Power &amp; Light Company"/>
    <n v="0"/>
    <n v="3"/>
    <x v="4"/>
    <n v="2002"/>
    <n v="78"/>
    <n v="2014"/>
    <s v="V2002 Q3"/>
    <n v="367"/>
    <s v="07. Distribution"/>
    <s v="Function"/>
    <n v="3032576.94"/>
    <n v="0"/>
    <n v="0"/>
    <n v="3030018.06"/>
    <n v="31690.17"/>
    <n v="2415025.13"/>
    <n v="5849.64"/>
    <n v="524.14"/>
    <n v="3027459.18"/>
    <n v="2451814.98"/>
    <n v="542.22"/>
    <n v="0"/>
    <n v="524.14"/>
    <n v="0"/>
    <x v="4"/>
  </r>
  <r>
    <n v="-1"/>
    <n v="1"/>
    <s v="0001 -Florida Power &amp; Light Company"/>
    <n v="0"/>
    <n v="3"/>
    <x v="4"/>
    <n v="2002"/>
    <n v="79"/>
    <n v="2014"/>
    <s v="V2002 Q4"/>
    <n v="367"/>
    <s v="07. Distribution"/>
    <s v="Function"/>
    <n v="1402921.74"/>
    <n v="0"/>
    <n v="0"/>
    <n v="1405004.8"/>
    <n v="165021.07"/>
    <n v="1275721.92"/>
    <n v="-11683.57"/>
    <n v="4868.66"/>
    <n v="1407087.86"/>
    <n v="1436557.34"/>
    <n v="4888.1899999999996"/>
    <n v="0"/>
    <n v="4868.66"/>
    <n v="0"/>
    <x v="4"/>
  </r>
  <r>
    <n v="-1"/>
    <n v="1"/>
    <s v="0001 -Florida Power &amp; Light Company"/>
    <n v="0"/>
    <n v="3"/>
    <x v="4"/>
    <n v="2003"/>
    <n v="64"/>
    <n v="2014"/>
    <s v="V2003"/>
    <n v="367"/>
    <s v="07. Distribution"/>
    <s v="Function"/>
    <n v="12116082.439999999"/>
    <n v="0"/>
    <n v="0"/>
    <n v="6796609.3499999996"/>
    <n v="583392.73"/>
    <n v="7008607.0199999996"/>
    <n v="-2027.43"/>
    <n v="20.45"/>
    <n v="12116694.34"/>
    <n v="7591532.3700000001"/>
    <n v="-124.08"/>
    <n v="0"/>
    <n v="20.45"/>
    <n v="0"/>
    <x v="4"/>
  </r>
  <r>
    <n v="-1"/>
    <n v="1"/>
    <s v="0001 -Florida Power &amp; Light Company"/>
    <n v="0"/>
    <n v="3"/>
    <x v="4"/>
    <n v="2003"/>
    <n v="70"/>
    <n v="2014"/>
    <s v="V2003 Bonus-30%"/>
    <n v="367"/>
    <s v="07. Distribution"/>
    <s v="Function"/>
    <n v="241629219.25"/>
    <n v="0"/>
    <n v="0"/>
    <n v="97761743.219999999"/>
    <n v="10442706.060000001"/>
    <n v="147797644.55000001"/>
    <n v="-2158472.5099999998"/>
    <n v="66854.64"/>
    <n v="243358370.59999999"/>
    <n v="157188428.47"/>
    <n v="-610374.56000000006"/>
    <n v="0"/>
    <n v="66854.64"/>
    <n v="0"/>
    <x v="4"/>
  </r>
  <r>
    <n v="-1"/>
    <n v="1"/>
    <s v="0001 -Florida Power &amp; Light Company"/>
    <n v="0"/>
    <n v="3"/>
    <x v="4"/>
    <n v="2003"/>
    <n v="84"/>
    <n v="2014"/>
    <s v="V2003 Bonus-50%"/>
    <n v="367"/>
    <s v="07. Distribution"/>
    <s v="Function"/>
    <n v="161824951.81999999"/>
    <n v="0"/>
    <n v="0"/>
    <n v="64071297.969999999"/>
    <n v="7177815.9400000004"/>
    <n v="99676978.420000002"/>
    <n v="-1600427.56"/>
    <n v="50598.63"/>
    <n v="163137847.03999999"/>
    <n v="106033393.11"/>
    <n v="-440895.34"/>
    <n v="0"/>
    <n v="50598.63"/>
    <n v="0"/>
    <x v="4"/>
  </r>
  <r>
    <n v="-1"/>
    <n v="1"/>
    <s v="0001 -Florida Power &amp; Light Company"/>
    <n v="0"/>
    <n v="3"/>
    <x v="4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4"/>
  </r>
  <r>
    <n v="-1"/>
    <n v="1"/>
    <s v="0001 -Florida Power &amp; Light Company"/>
    <n v="0"/>
    <n v="3"/>
    <x v="4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4"/>
  </r>
  <r>
    <n v="-1"/>
    <n v="1"/>
    <s v="0001 -Florida Power &amp; Light Company"/>
    <n v="0"/>
    <n v="3"/>
    <x v="4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4"/>
  </r>
  <r>
    <n v="-1"/>
    <n v="1"/>
    <s v="0001 -Florida Power &amp; Light Company"/>
    <n v="0"/>
    <n v="3"/>
    <x v="4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4"/>
  </r>
  <r>
    <n v="-1"/>
    <n v="1"/>
    <s v="0001 -Florida Power &amp; Light Company"/>
    <n v="0"/>
    <n v="3"/>
    <x v="4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4"/>
  </r>
  <r>
    <n v="-1"/>
    <n v="1"/>
    <s v="0001 -Florida Power &amp; Light Company"/>
    <n v="0"/>
    <n v="3"/>
    <x v="4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93423.399999999"/>
    <n v="-1147422.19"/>
    <n v="32272.03"/>
    <n v="97117053.909999996"/>
    <n v="58495034.719999999"/>
    <n v="-388001.12"/>
    <n v="0"/>
    <n v="32272.03"/>
    <n v="0"/>
    <x v="4"/>
  </r>
  <r>
    <n v="-1"/>
    <n v="1"/>
    <s v="0001 -Florida Power &amp; Light Company"/>
    <n v="0"/>
    <n v="3"/>
    <x v="4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4"/>
  </r>
  <r>
    <n v="-1"/>
    <n v="1"/>
    <s v="0001 -Florida Power &amp; Light Company"/>
    <n v="0"/>
    <n v="3"/>
    <x v="4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4"/>
  </r>
  <r>
    <n v="-1"/>
    <n v="1"/>
    <s v="0001 -Florida Power &amp; Light Company"/>
    <n v="0"/>
    <n v="3"/>
    <x v="4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4"/>
  </r>
  <r>
    <n v="-1"/>
    <n v="1"/>
    <s v="0001 -Florida Power &amp; Light Company"/>
    <n v="0"/>
    <n v="3"/>
    <x v="4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4"/>
  </r>
  <r>
    <n v="-1"/>
    <n v="1"/>
    <s v="0001 -Florida Power &amp; Light Company"/>
    <n v="0"/>
    <n v="3"/>
    <x v="4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4"/>
  </r>
  <r>
    <n v="-1"/>
    <n v="1"/>
    <s v="0001 -Florida Power &amp; Light Company"/>
    <n v="0"/>
    <n v="3"/>
    <x v="4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4"/>
  </r>
  <r>
    <n v="-1"/>
    <n v="1"/>
    <s v="0001 -Florida Power &amp; Light Company"/>
    <n v="0"/>
    <n v="3"/>
    <x v="4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4"/>
  </r>
  <r>
    <n v="-1"/>
    <n v="1"/>
    <s v="0001 -Florida Power &amp; Light Company"/>
    <n v="0"/>
    <n v="3"/>
    <x v="4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4"/>
  </r>
  <r>
    <n v="-1"/>
    <n v="1"/>
    <s v="0001 -Florida Power &amp; Light Company"/>
    <n v="0"/>
    <n v="3"/>
    <x v="4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4"/>
  </r>
  <r>
    <n v="-1"/>
    <n v="1"/>
    <s v="0001 -Florida Power &amp; Light Company"/>
    <n v="0"/>
    <n v="3"/>
    <x v="4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4"/>
  </r>
  <r>
    <n v="-1"/>
    <n v="1"/>
    <s v="0001 -Florida Power &amp; Light Company"/>
    <n v="0"/>
    <n v="3"/>
    <x v="4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4"/>
  </r>
  <r>
    <n v="-1"/>
    <n v="1"/>
    <s v="0001 -Florida Power &amp; Light Company"/>
    <n v="0"/>
    <n v="3"/>
    <x v="4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4"/>
  </r>
  <r>
    <n v="-1"/>
    <n v="1"/>
    <s v="0001 -Florida Power &amp; Light Company"/>
    <n v="0"/>
    <n v="3"/>
    <x v="4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4"/>
  </r>
  <r>
    <n v="-1"/>
    <n v="1"/>
    <s v="0001 -Florida Power &amp; Light Company"/>
    <n v="0"/>
    <n v="3"/>
    <x v="4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4"/>
  </r>
  <r>
    <n v="-1"/>
    <n v="1"/>
    <s v="0001 -Florida Power &amp; Light Company"/>
    <n v="0"/>
    <n v="3"/>
    <x v="4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4"/>
  </r>
  <r>
    <n v="-1"/>
    <n v="1"/>
    <s v="0001 -Florida Power &amp; Light Company"/>
    <n v="0"/>
    <n v="3"/>
    <x v="4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4"/>
  </r>
  <r>
    <n v="-1"/>
    <n v="1"/>
    <s v="0001 -Florida Power &amp; Light Company"/>
    <n v="0"/>
    <n v="3"/>
    <x v="4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600000001"/>
    <n v="-386936.29"/>
    <n v="4961.2700000000004"/>
    <n v="20724192.390000001"/>
    <n v="10585094.720000001"/>
    <n v="-77579.710000000006"/>
    <n v="0"/>
    <n v="4961.2700000000004"/>
    <n v="0"/>
    <x v="4"/>
  </r>
  <r>
    <n v="-1"/>
    <n v="1"/>
    <s v="0001 -Florida Power &amp; Light Company"/>
    <n v="0"/>
    <n v="3"/>
    <x v="4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4"/>
  </r>
  <r>
    <n v="-1"/>
    <n v="1"/>
    <s v="0001 -Florida Power &amp; Light Company"/>
    <n v="0"/>
    <n v="3"/>
    <x v="4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4"/>
  </r>
  <r>
    <n v="-1"/>
    <n v="1"/>
    <s v="0001 -Florida Power &amp; Light Company"/>
    <n v="0"/>
    <n v="3"/>
    <x v="4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4"/>
  </r>
  <r>
    <n v="-1"/>
    <n v="1"/>
    <s v="0001 -Florida Power &amp; Light Company"/>
    <n v="0"/>
    <n v="3"/>
    <x v="4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0000001"/>
    <n v="-435832.79"/>
    <n v="14106.45"/>
    <n v="50160132.399999999"/>
    <n v="20948704.84"/>
    <n v="-228359.79"/>
    <n v="0"/>
    <n v="14106.45"/>
    <n v="0"/>
    <x v="4"/>
  </r>
  <r>
    <n v="-1"/>
    <n v="1"/>
    <s v="0001 -Florida Power &amp; Light Company"/>
    <n v="0"/>
    <n v="3"/>
    <x v="4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4"/>
  </r>
  <r>
    <n v="-1"/>
    <n v="1"/>
    <s v="0001 -Florida Power &amp; Light Company"/>
    <n v="0"/>
    <n v="3"/>
    <x v="4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4"/>
  </r>
  <r>
    <n v="-1"/>
    <n v="1"/>
    <s v="0001 -Florida Power &amp; Light Company"/>
    <n v="0"/>
    <n v="3"/>
    <x v="4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4"/>
  </r>
  <r>
    <n v="-1"/>
    <n v="1"/>
    <s v="0001 -Florida Power &amp; Light Company"/>
    <n v="0"/>
    <n v="3"/>
    <x v="4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4"/>
  </r>
  <r>
    <n v="-1"/>
    <n v="1"/>
    <s v="0001 -Florida Power &amp; Light Company"/>
    <n v="0"/>
    <n v="3"/>
    <x v="4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4"/>
  </r>
  <r>
    <n v="-1"/>
    <n v="1"/>
    <s v="0001 -Florida Power &amp; Light Company"/>
    <n v="0"/>
    <n v="3"/>
    <x v="4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4"/>
  </r>
  <r>
    <n v="-1"/>
    <n v="1"/>
    <s v="0001 -Florida Power &amp; Light Company"/>
    <n v="0"/>
    <n v="3"/>
    <x v="4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4"/>
  </r>
  <r>
    <n v="-1"/>
    <n v="1"/>
    <s v="0001 -Florida Power &amp; Light Company"/>
    <n v="0"/>
    <n v="3"/>
    <x v="4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4"/>
  </r>
  <r>
    <n v="-1"/>
    <n v="1"/>
    <s v="0001 -Florida Power &amp; Light Company"/>
    <n v="0"/>
    <n v="3"/>
    <x v="4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4"/>
  </r>
  <r>
    <n v="-1"/>
    <n v="1"/>
    <s v="0001 -Florida Power &amp; Light Company"/>
    <n v="0"/>
    <n v="3"/>
    <x v="4"/>
    <n v="2009"/>
    <n v="192"/>
    <n v="2014"/>
    <s v="V2009 Q4 - 50% Bonus"/>
    <n v="367"/>
    <s v="07. Distribution"/>
    <s v="Function"/>
    <n v="87479530.290000007"/>
    <n v="0"/>
    <n v="0"/>
    <n v="88211396.25"/>
    <n v="5230106.17"/>
    <n v="30996722.140000001"/>
    <n v="-1823693.83"/>
    <n v="58898.51"/>
    <n v="88943262.209999993"/>
    <n v="35714105.649999999"/>
    <n v="-892110.74"/>
    <n v="0"/>
    <n v="58898.51"/>
    <n v="0"/>
    <x v="4"/>
  </r>
  <r>
    <n v="-1"/>
    <n v="1"/>
    <s v="0001 -Florida Power &amp; Light Company"/>
    <n v="0"/>
    <n v="3"/>
    <x v="4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4"/>
  </r>
  <r>
    <n v="-1"/>
    <n v="1"/>
    <s v="0001 -Florida Power &amp; Light Company"/>
    <n v="0"/>
    <n v="3"/>
    <x v="4"/>
    <n v="2010"/>
    <n v="215"/>
    <n v="2014"/>
    <s v="V2010 Q1 - 50% Bonus"/>
    <n v="367"/>
    <s v="07. Distribution"/>
    <s v="Function"/>
    <n v="66983963.310000002"/>
    <n v="0"/>
    <n v="0"/>
    <n v="67464521.5"/>
    <n v="4149734.63"/>
    <n v="22286490.68"/>
    <n v="-1077771.24"/>
    <n v="43497.63"/>
    <n v="67945079.719999999"/>
    <n v="26140451.02"/>
    <n v="-621844.5"/>
    <n v="0"/>
    <n v="43497.63"/>
    <n v="0"/>
    <x v="4"/>
  </r>
  <r>
    <n v="-1"/>
    <n v="1"/>
    <s v="0001 -Florida Power &amp; Light Company"/>
    <n v="0"/>
    <n v="3"/>
    <x v="4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4"/>
  </r>
  <r>
    <n v="-1"/>
    <n v="1"/>
    <s v="0001 -Florida Power &amp; Light Company"/>
    <n v="0"/>
    <n v="3"/>
    <x v="4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4"/>
  </r>
  <r>
    <n v="-1"/>
    <n v="1"/>
    <s v="0001 -Florida Power &amp; Light Company"/>
    <n v="0"/>
    <n v="3"/>
    <x v="4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4"/>
  </r>
  <r>
    <n v="-1"/>
    <n v="1"/>
    <s v="0001 -Florida Power &amp; Light Company"/>
    <n v="0"/>
    <n v="3"/>
    <x v="4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7"/>
    <n v="2014"/>
    <s v="V2010 Q3 - 50% Bonus"/>
    <n v="367"/>
    <s v="07. Distribution"/>
    <s v="Function"/>
    <n v="68950133.870000005"/>
    <n v="0"/>
    <n v="0"/>
    <n v="69302409.420000002"/>
    <n v="4834451.32"/>
    <n v="24703679.850000001"/>
    <n v="-933711.63"/>
    <n v="29574.61"/>
    <n v="69654684.969999999"/>
    <n v="29350788.77"/>
    <n v="-487634.09"/>
    <n v="0"/>
    <n v="29574.61"/>
    <n v="0"/>
    <x v="4"/>
  </r>
  <r>
    <n v="-1"/>
    <n v="1"/>
    <s v="0001 -Florida Power &amp; Light Company"/>
    <n v="0"/>
    <n v="3"/>
    <x v="4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4"/>
  </r>
  <r>
    <n v="-1"/>
    <n v="1"/>
    <s v="0001 -Florida Power &amp; Light Company"/>
    <n v="0"/>
    <n v="3"/>
    <x v="4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09999999"/>
    <n v="-373632.98"/>
    <n v="12890.82"/>
    <n v="33218379.690000001"/>
    <n v="13955636.66"/>
    <n v="-219033.21"/>
    <n v="0"/>
    <n v="12890.82"/>
    <n v="0"/>
    <x v="4"/>
  </r>
  <r>
    <n v="-1"/>
    <n v="1"/>
    <s v="0001 -Florida Power &amp; Light Company"/>
    <n v="0"/>
    <n v="3"/>
    <x v="4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4"/>
  </r>
  <r>
    <n v="-1"/>
    <n v="1"/>
    <s v="0001 -Florida Power &amp; Light Company"/>
    <n v="0"/>
    <n v="3"/>
    <x v="4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4"/>
  </r>
  <r>
    <n v="-1"/>
    <n v="1"/>
    <s v="0001 -Florida Power &amp; Light Company"/>
    <n v="0"/>
    <n v="3"/>
    <x v="4"/>
    <n v="2011"/>
    <n v="233"/>
    <n v="2014"/>
    <s v="V2011 - 100% Bonus"/>
    <n v="367"/>
    <s v="07. Distribution"/>
    <s v="Function"/>
    <n v="275702843.68000001"/>
    <n v="0"/>
    <n v="0"/>
    <n v="216108513.69999999"/>
    <n v="19333821.600000001"/>
    <n v="61114571"/>
    <n v="-3464913.17"/>
    <n v="113944.9"/>
    <n v="278263678.75999999"/>
    <n v="79887331.409999996"/>
    <n v="-1885828.99"/>
    <n v="0"/>
    <n v="113944.9"/>
    <n v="0"/>
    <x v="4"/>
  </r>
  <r>
    <n v="-1"/>
    <n v="1"/>
    <s v="0001 -Florida Power &amp; Light Company"/>
    <n v="0"/>
    <n v="3"/>
    <x v="4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4"/>
  </r>
  <r>
    <n v="-1"/>
    <n v="1"/>
    <s v="0001 -Florida Power &amp; Light Company"/>
    <n v="0"/>
    <n v="3"/>
    <x v="4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8"/>
    <n v="2014"/>
    <s v="V2012 Q1 - 50% Bonus"/>
    <n v="367"/>
    <s v="07. Distribution"/>
    <s v="Function"/>
    <n v="130286589.20999999"/>
    <n v="0"/>
    <n v="0"/>
    <n v="130550867.29000001"/>
    <n v="16080537.970000001"/>
    <n v="56126806.770000003"/>
    <n v="-604888.55000000005"/>
    <n v="24345.67"/>
    <n v="130815145.37"/>
    <n v="71929588.5"/>
    <n v="-226454.26"/>
    <n v="0"/>
    <n v="24345.67"/>
    <n v="0"/>
    <x v="4"/>
  </r>
  <r>
    <n v="-1"/>
    <n v="1"/>
    <s v="0001 -Florida Power &amp; Light Company"/>
    <n v="0"/>
    <n v="3"/>
    <x v="4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9"/>
    <n v="2014"/>
    <s v="V2012 Q2 - 50% Bonus"/>
    <n v="367"/>
    <s v="07. Distribution"/>
    <s v="Function"/>
    <n v="145650569.69999999"/>
    <n v="0"/>
    <n v="0"/>
    <n v="145949865.93000001"/>
    <n v="18322804.309999999"/>
    <n v="49300917.719999999"/>
    <n v="-683001.47"/>
    <n v="24771.93"/>
    <n v="146249162.13999999"/>
    <n v="67371063.310000002"/>
    <n v="-321161.78999999998"/>
    <n v="0"/>
    <n v="24771.93"/>
    <n v="0"/>
    <x v="4"/>
  </r>
  <r>
    <n v="-1"/>
    <n v="1"/>
    <s v="0001 -Florida Power &amp; Light Company"/>
    <n v="0"/>
    <n v="3"/>
    <x v="4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0"/>
    <n v="2014"/>
    <s v="V2012 Q3 - 50% Bonus"/>
    <n v="367"/>
    <s v="07. Distribution"/>
    <s v="Function"/>
    <n v="139296962.03"/>
    <n v="0"/>
    <n v="0"/>
    <n v="139590648.78999999"/>
    <n v="20464117.420000002"/>
    <n v="45016446.18"/>
    <n v="-670959.46"/>
    <n v="22932.41"/>
    <n v="139884335.52000001"/>
    <n v="65239734.090000004"/>
    <n v="-323611.56"/>
    <n v="0"/>
    <n v="22932.41"/>
    <n v="0"/>
    <x v="4"/>
  </r>
  <r>
    <n v="-1"/>
    <n v="1"/>
    <s v="0001 -Florida Power &amp; Light Company"/>
    <n v="0"/>
    <n v="3"/>
    <x v="4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1"/>
    <n v="2014"/>
    <s v="V2012 Q4 - 50% Bonus"/>
    <n v="367"/>
    <s v="07. Distribution"/>
    <s v="Function"/>
    <n v="124891089.72"/>
    <n v="0"/>
    <n v="0"/>
    <n v="125119674.31999999"/>
    <n v="21403167.969999999"/>
    <n v="37629684.789999999"/>
    <n v="-543992.81000000006"/>
    <n v="20429.41"/>
    <n v="125348258.91"/>
    <n v="58832519.399999999"/>
    <n v="-236406.42"/>
    <n v="0"/>
    <n v="20429.41"/>
    <n v="0"/>
    <x v="4"/>
  </r>
  <r>
    <n v="-1"/>
    <n v="1"/>
    <s v="0001 -Florida Power &amp; Light Company"/>
    <n v="0"/>
    <n v="3"/>
    <x v="4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4"/>
  </r>
  <r>
    <n v="-1"/>
    <n v="1"/>
    <s v="0001 -Florida Power &amp; Light Company"/>
    <n v="0"/>
    <n v="3"/>
    <x v="4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4"/>
  </r>
  <r>
    <n v="-1"/>
    <n v="1"/>
    <s v="0001 -Florida Power &amp; Light Company"/>
    <n v="0"/>
    <n v="3"/>
    <x v="4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4"/>
  </r>
  <r>
    <n v="-1"/>
    <n v="1"/>
    <s v="0001 -Florida Power &amp; Light Company"/>
    <n v="0"/>
    <n v="3"/>
    <x v="4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4"/>
  </r>
  <r>
    <n v="-1"/>
    <n v="1"/>
    <s v="0001 -Florida Power &amp; Light Company"/>
    <n v="0"/>
    <n v="3"/>
    <x v="4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4"/>
  </r>
  <r>
    <n v="-1"/>
    <n v="1"/>
    <s v="0001 -Florida Power &amp; Light Company"/>
    <n v="0"/>
    <n v="3"/>
    <x v="4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4"/>
  </r>
  <r>
    <n v="-1"/>
    <n v="1"/>
    <s v="0001 -Florida Power &amp; Light Company"/>
    <n v="0"/>
    <n v="3"/>
    <x v="4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4"/>
  </r>
  <r>
    <n v="-1"/>
    <n v="1"/>
    <s v="0001 -Florida Power &amp; Light Company"/>
    <n v="0"/>
    <n v="3"/>
    <x v="4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4"/>
  </r>
  <r>
    <n v="-1"/>
    <n v="1"/>
    <s v="0001 -Florida Power &amp; Light Company"/>
    <n v="0"/>
    <n v="3"/>
    <x v="4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4"/>
  </r>
  <r>
    <n v="-1"/>
    <n v="1"/>
    <s v="0001 -Florida Power &amp; Light Company"/>
    <n v="0"/>
    <n v="3"/>
    <x v="4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4"/>
  </r>
  <r>
    <n v="-1"/>
    <n v="1"/>
    <s v="0001 -Florida Power &amp; Light Company"/>
    <n v="0"/>
    <n v="3"/>
    <x v="4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4"/>
  </r>
  <r>
    <n v="-1"/>
    <n v="1"/>
    <s v="0001 -Florida Power &amp; Light Company"/>
    <n v="0"/>
    <n v="3"/>
    <x v="4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4"/>
  </r>
  <r>
    <n v="-1"/>
    <n v="1"/>
    <s v="0001 -Florida Power &amp; Light Company"/>
    <n v="0"/>
    <n v="3"/>
    <x v="4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4"/>
  </r>
  <r>
    <n v="-1"/>
    <n v="1"/>
    <s v="0001 -Florida Power &amp; Light Company"/>
    <n v="0"/>
    <n v="3"/>
    <x v="4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4"/>
  </r>
  <r>
    <n v="-1"/>
    <n v="1"/>
    <s v="0001 -Florida Power &amp; Light Company"/>
    <n v="0"/>
    <n v="3"/>
    <x v="4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4"/>
  </r>
  <r>
    <n v="-1"/>
    <n v="1"/>
    <s v="0001 -Florida Power &amp; Light Company"/>
    <n v="0"/>
    <n v="3"/>
    <x v="4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4"/>
  </r>
  <r>
    <n v="-1"/>
    <n v="1"/>
    <s v="0001 -Florida Power &amp; Light Company"/>
    <n v="0"/>
    <n v="3"/>
    <x v="4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4"/>
  </r>
  <r>
    <n v="-1"/>
    <n v="1"/>
    <s v="0001 -Florida Power &amp; Light Company"/>
    <n v="0"/>
    <n v="3"/>
    <x v="4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4"/>
  </r>
  <r>
    <n v="-1"/>
    <n v="1"/>
    <s v="0001 -Florida Power &amp; Light Company"/>
    <n v="0"/>
    <n v="3"/>
    <x v="4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4"/>
  </r>
  <r>
    <n v="-1"/>
    <n v="1"/>
    <s v="0001 -Florida Power &amp; Light Company"/>
    <n v="0"/>
    <n v="3"/>
    <x v="4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4"/>
  </r>
  <r>
    <n v="-1"/>
    <n v="1"/>
    <s v="0001 -Florida Power &amp; Light Company"/>
    <n v="0"/>
    <n v="3"/>
    <x v="4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4"/>
  </r>
  <r>
    <n v="-1"/>
    <n v="1"/>
    <s v="0001 -Florida Power &amp; Light Company"/>
    <n v="0"/>
    <n v="3"/>
    <x v="4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4"/>
  </r>
  <r>
    <n v="-1"/>
    <n v="1"/>
    <s v="0001 -Florida Power &amp; Light Company"/>
    <n v="0"/>
    <n v="3"/>
    <x v="4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4"/>
  </r>
  <r>
    <n v="-1"/>
    <n v="1"/>
    <s v="0001 -Florida Power &amp; Light Company"/>
    <n v="0"/>
    <n v="3"/>
    <x v="4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4"/>
  </r>
  <r>
    <n v="-1"/>
    <n v="1"/>
    <s v="0001 -Florida Power &amp; Light Company"/>
    <n v="0"/>
    <n v="3"/>
    <x v="4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4"/>
  </r>
  <r>
    <n v="-1"/>
    <n v="1"/>
    <s v="0001 -Florida Power &amp; Light Company"/>
    <n v="0"/>
    <n v="3"/>
    <x v="4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4"/>
  </r>
  <r>
    <n v="-1"/>
    <n v="1"/>
    <s v="0001 -Florida Power &amp; Light Company"/>
    <n v="0"/>
    <n v="3"/>
    <x v="4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4"/>
  </r>
  <r>
    <n v="-1"/>
    <n v="1"/>
    <s v="0001 -Florida Power &amp; Light Company"/>
    <n v="0"/>
    <n v="3"/>
    <x v="4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4"/>
  </r>
  <r>
    <n v="-1"/>
    <n v="1"/>
    <s v="0001 -Florida Power &amp; Light Company"/>
    <n v="0"/>
    <n v="3"/>
    <x v="4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4"/>
  </r>
  <r>
    <n v="-1"/>
    <n v="1"/>
    <s v="0001 -Florida Power &amp; Light Company"/>
    <n v="0"/>
    <n v="3"/>
    <x v="4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4"/>
  </r>
  <r>
    <n v="-1"/>
    <n v="1"/>
    <s v="0001 -Florida Power &amp; Light Company"/>
    <n v="0"/>
    <n v="3"/>
    <x v="4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4"/>
  </r>
  <r>
    <n v="-1"/>
    <n v="1"/>
    <s v="0001 -Florida Power &amp; Light Company"/>
    <n v="0"/>
    <n v="3"/>
    <x v="4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4"/>
  </r>
  <r>
    <n v="-1"/>
    <n v="1"/>
    <s v="0001 -Florida Power &amp; Light Company"/>
    <n v="0"/>
    <n v="3"/>
    <x v="4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4"/>
  </r>
  <r>
    <n v="-1"/>
    <n v="1"/>
    <s v="0001 -Florida Power &amp; Light Company"/>
    <n v="0"/>
    <n v="3"/>
    <x v="4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4"/>
  </r>
  <r>
    <n v="-1"/>
    <n v="1"/>
    <s v="0001 -Florida Power &amp; Light Company"/>
    <n v="0"/>
    <n v="3"/>
    <x v="4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4"/>
  </r>
  <r>
    <n v="-1"/>
    <n v="1"/>
    <s v="0001 -Florida Power &amp; Light Company"/>
    <n v="0"/>
    <n v="3"/>
    <x v="4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4"/>
  </r>
  <r>
    <n v="-1"/>
    <n v="1"/>
    <s v="0001 -Florida Power &amp; Light Company"/>
    <n v="0"/>
    <n v="3"/>
    <x v="4"/>
    <n v="2001"/>
    <n v="69"/>
    <n v="2014"/>
    <s v="V2001 Bonus"/>
    <n v="367"/>
    <s v="08. General Plant"/>
    <s v="Function"/>
    <n v="8069151.71"/>
    <n v="0"/>
    <n v="0"/>
    <n v="0"/>
    <n v="0"/>
    <n v="8069512.9699999997"/>
    <n v="-365.32"/>
    <n v="33.81"/>
    <n v="8069512.9699999997"/>
    <n v="8069151.71"/>
    <n v="33.81"/>
    <n v="0"/>
    <n v="33.81"/>
    <n v="0"/>
    <x v="4"/>
  </r>
  <r>
    <n v="-1"/>
    <n v="1"/>
    <s v="0001 -Florida Power &amp; Light Company"/>
    <n v="0"/>
    <n v="3"/>
    <x v="4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4"/>
  </r>
  <r>
    <n v="-1"/>
    <n v="1"/>
    <s v="0001 -Florida Power &amp; Light Company"/>
    <n v="0"/>
    <n v="3"/>
    <x v="4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4"/>
  </r>
  <r>
    <n v="-1"/>
    <n v="1"/>
    <s v="0001 -Florida Power &amp; Light Company"/>
    <n v="0"/>
    <n v="3"/>
    <x v="4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4"/>
  </r>
  <r>
    <n v="-1"/>
    <n v="1"/>
    <s v="0001 -Florida Power &amp; Light Company"/>
    <n v="0"/>
    <n v="3"/>
    <x v="4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4"/>
  </r>
  <r>
    <n v="-1"/>
    <n v="1"/>
    <s v="0001 -Florida Power &amp; Light Company"/>
    <n v="0"/>
    <n v="3"/>
    <x v="4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4"/>
  </r>
  <r>
    <n v="-1"/>
    <n v="1"/>
    <s v="0001 -Florida Power &amp; Light Company"/>
    <n v="0"/>
    <n v="3"/>
    <x v="4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4"/>
  </r>
  <r>
    <n v="-1"/>
    <n v="1"/>
    <s v="0001 -Florida Power &amp; Light Company"/>
    <n v="0"/>
    <n v="3"/>
    <x v="4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4"/>
  </r>
  <r>
    <n v="-1"/>
    <n v="1"/>
    <s v="0001 -Florida Power &amp; Light Company"/>
    <n v="0"/>
    <n v="3"/>
    <x v="4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4"/>
  </r>
  <r>
    <n v="-1"/>
    <n v="1"/>
    <s v="0001 -Florida Power &amp; Light Company"/>
    <n v="0"/>
    <n v="3"/>
    <x v="4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4"/>
  </r>
  <r>
    <n v="-1"/>
    <n v="1"/>
    <s v="0001 -Florida Power &amp; Light Company"/>
    <n v="0"/>
    <n v="3"/>
    <x v="4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4"/>
  </r>
  <r>
    <n v="-1"/>
    <n v="1"/>
    <s v="0001 -Florida Power &amp; Light Company"/>
    <n v="0"/>
    <n v="3"/>
    <x v="4"/>
    <n v="2003"/>
    <n v="70"/>
    <n v="2014"/>
    <s v="V2003 Bonus-30%"/>
    <n v="367"/>
    <s v="08. General Plant"/>
    <s v="Function"/>
    <n v="15631591.76"/>
    <n v="0"/>
    <n v="0"/>
    <n v="0"/>
    <n v="0"/>
    <n v="15731196.310000001"/>
    <n v="-99604.55"/>
    <n v="9348.1"/>
    <n v="15731196.310000001"/>
    <n v="15631591.76"/>
    <n v="9348.1"/>
    <n v="0"/>
    <n v="9348.1"/>
    <n v="0"/>
    <x v="4"/>
  </r>
  <r>
    <n v="-1"/>
    <n v="1"/>
    <s v="0001 -Florida Power &amp; Light Company"/>
    <n v="0"/>
    <n v="3"/>
    <x v="4"/>
    <n v="2003"/>
    <n v="84"/>
    <n v="2014"/>
    <s v="V2003 Bonus-50%"/>
    <n v="367"/>
    <s v="08. General Plant"/>
    <s v="Function"/>
    <n v="7961146.21"/>
    <n v="0"/>
    <n v="0"/>
    <n v="0"/>
    <n v="0"/>
    <n v="8007386.9299999997"/>
    <n v="-46240.72"/>
    <n v="350.1"/>
    <n v="8007386.9299999997"/>
    <n v="7961146.21"/>
    <n v="350.1"/>
    <n v="0"/>
    <n v="350.1"/>
    <n v="0"/>
    <x v="4"/>
  </r>
  <r>
    <n v="-1"/>
    <n v="1"/>
    <s v="0001 -Florida Power &amp; Light Company"/>
    <n v="0"/>
    <n v="3"/>
    <x v="4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4"/>
  </r>
  <r>
    <n v="-1"/>
    <n v="1"/>
    <s v="0001 -Florida Power &amp; Light Company"/>
    <n v="0"/>
    <n v="3"/>
    <x v="4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4"/>
  </r>
  <r>
    <n v="-1"/>
    <n v="1"/>
    <s v="0001 -Florida Power &amp; Light Company"/>
    <n v="0"/>
    <n v="3"/>
    <x v="4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4"/>
  </r>
  <r>
    <n v="-1"/>
    <n v="1"/>
    <s v="0001 -Florida Power &amp; Light Company"/>
    <n v="0"/>
    <n v="3"/>
    <x v="4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4"/>
  </r>
  <r>
    <n v="-1"/>
    <n v="1"/>
    <s v="0001 -Florida Power &amp; Light Company"/>
    <n v="0"/>
    <n v="3"/>
    <x v="4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4"/>
  </r>
  <r>
    <n v="-1"/>
    <n v="1"/>
    <s v="0001 -Florida Power &amp; Light Company"/>
    <n v="0"/>
    <n v="3"/>
    <x v="4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4"/>
  </r>
  <r>
    <n v="-1"/>
    <n v="1"/>
    <s v="0001 -Florida Power &amp; Light Company"/>
    <n v="0"/>
    <n v="3"/>
    <x v="4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4"/>
  </r>
  <r>
    <n v="-1"/>
    <n v="1"/>
    <s v="0001 -Florida Power &amp; Light Company"/>
    <n v="0"/>
    <n v="3"/>
    <x v="4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4"/>
  </r>
  <r>
    <n v="-1"/>
    <n v="1"/>
    <s v="0001 -Florida Power &amp; Light Company"/>
    <n v="0"/>
    <n v="3"/>
    <x v="4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4"/>
  </r>
  <r>
    <n v="-1"/>
    <n v="1"/>
    <s v="0001 -Florida Power &amp; Light Company"/>
    <n v="0"/>
    <n v="3"/>
    <x v="4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4"/>
  </r>
  <r>
    <n v="-1"/>
    <n v="1"/>
    <s v="0001 -Florida Power &amp; Light Company"/>
    <n v="0"/>
    <n v="3"/>
    <x v="4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4"/>
  </r>
  <r>
    <n v="-1"/>
    <n v="1"/>
    <s v="0001 -Florida Power &amp; Light Company"/>
    <n v="0"/>
    <n v="3"/>
    <x v="4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4"/>
  </r>
  <r>
    <n v="-1"/>
    <n v="1"/>
    <s v="0001 -Florida Power &amp; Light Company"/>
    <n v="0"/>
    <n v="3"/>
    <x v="4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4"/>
  </r>
  <r>
    <n v="-1"/>
    <n v="1"/>
    <s v="0001 -Florida Power &amp; Light Company"/>
    <n v="0"/>
    <n v="3"/>
    <x v="4"/>
    <n v="2005"/>
    <n v="72"/>
    <n v="2014"/>
    <s v="V2005 Bonus-30%"/>
    <n v="367"/>
    <s v="08. General Plant"/>
    <s v="Function"/>
    <n v="15692.83"/>
    <n v="0"/>
    <n v="0"/>
    <n v="0"/>
    <n v="0"/>
    <n v="15692.83"/>
    <n v="0"/>
    <n v="0"/>
    <n v="15692.83"/>
    <n v="15692.83"/>
    <n v="0"/>
    <n v="0"/>
    <n v="0"/>
    <n v="0"/>
    <x v="4"/>
  </r>
  <r>
    <n v="-1"/>
    <n v="1"/>
    <s v="0001 -Florida Power &amp; Light Company"/>
    <n v="0"/>
    <n v="3"/>
    <x v="4"/>
    <n v="2005"/>
    <n v="86"/>
    <n v="2014"/>
    <s v="V2005 Bonus-50%"/>
    <n v="367"/>
    <s v="08. General Plant"/>
    <s v="Function"/>
    <n v="2172259.2599999998"/>
    <n v="0"/>
    <n v="0"/>
    <n v="0"/>
    <n v="0"/>
    <n v="2172259.2599999998"/>
    <n v="0"/>
    <n v="0"/>
    <n v="2172259.2599999998"/>
    <n v="2172259.2599999998"/>
    <n v="0"/>
    <n v="0"/>
    <n v="0"/>
    <n v="0"/>
    <x v="4"/>
  </r>
  <r>
    <n v="-1"/>
    <n v="1"/>
    <s v="0001 -Florida Power &amp; Light Company"/>
    <n v="0"/>
    <n v="3"/>
    <x v="4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4"/>
  </r>
  <r>
    <n v="-1"/>
    <n v="1"/>
    <s v="0001 -Florida Power &amp; Light Company"/>
    <n v="0"/>
    <n v="3"/>
    <x v="4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4"/>
  </r>
  <r>
    <n v="-1"/>
    <n v="1"/>
    <s v="0001 -Florida Power &amp; Light Company"/>
    <n v="0"/>
    <n v="3"/>
    <x v="4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4"/>
  </r>
  <r>
    <n v="-1"/>
    <n v="1"/>
    <s v="0001 -Florida Power &amp; Light Company"/>
    <n v="0"/>
    <n v="3"/>
    <x v="4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1"/>
    <n v="-137905.01"/>
    <n v="5202.8"/>
    <n v="3232234.56"/>
    <n v="3177121.65"/>
    <n v="5202.8"/>
    <n v="0"/>
    <n v="5202.8"/>
    <n v="0"/>
    <x v="4"/>
  </r>
  <r>
    <n v="-1"/>
    <n v="1"/>
    <s v="0001 -Florida Power &amp; Light Company"/>
    <n v="0"/>
    <n v="3"/>
    <x v="4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4"/>
  </r>
  <r>
    <n v="-1"/>
    <n v="1"/>
    <s v="0001 -Florida Power &amp; Light Company"/>
    <n v="0"/>
    <n v="3"/>
    <x v="4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4"/>
  </r>
  <r>
    <n v="-1"/>
    <n v="1"/>
    <s v="0001 -Florida Power &amp; Light Company"/>
    <n v="0"/>
    <n v="3"/>
    <x v="4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4"/>
  </r>
  <r>
    <n v="-1"/>
    <n v="1"/>
    <s v="0001 -Florida Power &amp; Light Company"/>
    <n v="0"/>
    <n v="3"/>
    <x v="4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"/>
    <n v="-342488.27"/>
    <n v="360.99"/>
    <n v="5121337.28"/>
    <n v="5009013.8"/>
    <n v="360.99"/>
    <n v="0"/>
    <n v="360.99"/>
    <n v="0"/>
    <x v="4"/>
  </r>
  <r>
    <n v="-1"/>
    <n v="1"/>
    <s v="0001 -Florida Power &amp; Light Company"/>
    <n v="0"/>
    <n v="3"/>
    <x v="4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4"/>
  </r>
  <r>
    <n v="-1"/>
    <n v="1"/>
    <s v="0001 -Florida Power &amp; Light Company"/>
    <n v="0"/>
    <n v="3"/>
    <x v="4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7"/>
    <n v="-552715.99"/>
    <n v="1613.2"/>
    <n v="19679467.219999999"/>
    <n v="18586094.32"/>
    <n v="1613.2"/>
    <n v="0"/>
    <n v="1613.2"/>
    <n v="0"/>
    <x v="4"/>
  </r>
  <r>
    <n v="-1"/>
    <n v="1"/>
    <s v="0001 -Florida Power &amp; Light Company"/>
    <n v="0"/>
    <n v="3"/>
    <x v="4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4"/>
  </r>
  <r>
    <n v="-1"/>
    <n v="1"/>
    <s v="0001 -Florida Power &amp; Light Company"/>
    <n v="0"/>
    <n v="3"/>
    <x v="4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4"/>
  </r>
  <r>
    <n v="-1"/>
    <n v="1"/>
    <s v="0001 -Florida Power &amp; Light Company"/>
    <n v="0"/>
    <n v="3"/>
    <x v="4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4"/>
  </r>
  <r>
    <n v="-1"/>
    <n v="1"/>
    <s v="0001 -Florida Power &amp; Light Company"/>
    <n v="0"/>
    <n v="3"/>
    <x v="4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4"/>
  </r>
  <r>
    <n v="-1"/>
    <n v="1"/>
    <s v="0001 -Florida Power &amp; Light Company"/>
    <n v="0"/>
    <n v="3"/>
    <x v="4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4"/>
  </r>
  <r>
    <n v="-1"/>
    <n v="1"/>
    <s v="0001 -Florida Power &amp; Light Company"/>
    <n v="0"/>
    <n v="3"/>
    <x v="4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4"/>
  </r>
  <r>
    <n v="-1"/>
    <n v="1"/>
    <s v="0001 -Florida Power &amp; Light Company"/>
    <n v="0"/>
    <n v="3"/>
    <x v="4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4"/>
  </r>
  <r>
    <n v="-1"/>
    <n v="1"/>
    <s v="0001 -Florida Power &amp; Light Company"/>
    <n v="0"/>
    <n v="3"/>
    <x v="4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4"/>
  </r>
  <r>
    <n v="-1"/>
    <n v="1"/>
    <s v="0001 -Florida Power &amp; Light Company"/>
    <n v="0"/>
    <n v="3"/>
    <x v="4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4"/>
  </r>
  <r>
    <n v="-1"/>
    <n v="1"/>
    <s v="0001 -Florida Power &amp; Light Company"/>
    <n v="0"/>
    <n v="3"/>
    <x v="4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4"/>
  </r>
  <r>
    <n v="-1"/>
    <n v="1"/>
    <s v="0001 -Florida Power &amp; Light Company"/>
    <n v="0"/>
    <n v="3"/>
    <x v="4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4"/>
  </r>
  <r>
    <n v="-1"/>
    <n v="1"/>
    <s v="0001 -Florida Power &amp; Light Company"/>
    <n v="0"/>
    <n v="3"/>
    <x v="4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4"/>
  </r>
  <r>
    <n v="-1"/>
    <n v="1"/>
    <s v="0001 -Florida Power &amp; Light Company"/>
    <n v="0"/>
    <n v="3"/>
    <x v="4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4"/>
  </r>
  <r>
    <n v="-1"/>
    <n v="1"/>
    <s v="0001 -Florida Power &amp; Light Company"/>
    <n v="0"/>
    <n v="3"/>
    <x v="4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4"/>
  </r>
  <r>
    <n v="-1"/>
    <n v="1"/>
    <s v="0001 -Florida Power &amp; Light Company"/>
    <n v="0"/>
    <n v="3"/>
    <x v="4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4"/>
  </r>
  <r>
    <n v="-1"/>
    <n v="1"/>
    <s v="0001 -Florida Power &amp; Light Company"/>
    <n v="0"/>
    <n v="3"/>
    <x v="4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4"/>
  </r>
  <r>
    <n v="-1"/>
    <n v="1"/>
    <s v="0001 -Florida Power &amp; Light Company"/>
    <n v="0"/>
    <n v="3"/>
    <x v="4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4"/>
  </r>
  <r>
    <n v="-1"/>
    <n v="1"/>
    <s v="0001 -Florida Power &amp; Light Company"/>
    <n v="0"/>
    <n v="3"/>
    <x v="4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4"/>
  </r>
  <r>
    <n v="-1"/>
    <n v="1"/>
    <s v="0001 -Florida Power &amp; Light Company"/>
    <n v="0"/>
    <n v="3"/>
    <x v="4"/>
    <n v="2011"/>
    <n v="233"/>
    <n v="2014"/>
    <s v="V2011 - 100% Bonus"/>
    <n v="367"/>
    <s v="08. General Plant"/>
    <s v="Function"/>
    <n v="69885814.689999998"/>
    <n v="0"/>
    <n v="0"/>
    <n v="32968695.16"/>
    <n v="7214295.1100000003"/>
    <n v="37818166.43"/>
    <n v="-5832684.7800000003"/>
    <n v="36649.339999999997"/>
    <n v="70151830.299999997"/>
    <n v="44986054.020000003"/>
    <n v="-182958.74"/>
    <n v="0"/>
    <n v="36649.339999999997"/>
    <n v="0"/>
    <x v="4"/>
  </r>
  <r>
    <n v="-1"/>
    <n v="1"/>
    <s v="0001 -Florida Power &amp; Light Company"/>
    <n v="0"/>
    <n v="3"/>
    <x v="4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4"/>
  </r>
  <r>
    <n v="-1"/>
    <n v="1"/>
    <s v="0001 -Florida Power &amp; Light Company"/>
    <n v="0"/>
    <n v="3"/>
    <x v="4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4"/>
  </r>
  <r>
    <n v="-1"/>
    <n v="1"/>
    <s v="0001 -Florida Power &amp; Light Company"/>
    <n v="0"/>
    <n v="3"/>
    <x v="4"/>
    <n v="2012"/>
    <n v="248"/>
    <n v="2014"/>
    <s v="V2012 Q1 - 50% Bonus"/>
    <n v="367"/>
    <s v="08. General Plant"/>
    <s v="Function"/>
    <n v="14854317.460000001"/>
    <n v="0"/>
    <n v="0"/>
    <n v="15041107.09"/>
    <n v="2315394.4700000002"/>
    <n v="7751715.8300000001"/>
    <n v="-373579.24"/>
    <n v="35428.74"/>
    <n v="15227896.699999999"/>
    <n v="9810087.7899999991"/>
    <n v="-81127.98"/>
    <n v="0"/>
    <n v="35428.74"/>
    <n v="0"/>
    <x v="4"/>
  </r>
  <r>
    <n v="-1"/>
    <n v="1"/>
    <s v="0001 -Florida Power &amp; Light Company"/>
    <n v="0"/>
    <n v="3"/>
    <x v="4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4"/>
  </r>
  <r>
    <n v="-1"/>
    <n v="1"/>
    <s v="0001 -Florida Power &amp; Light Company"/>
    <n v="0"/>
    <n v="3"/>
    <x v="4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9"/>
    <n v="2014"/>
    <s v="V2012 Q2 - 50% Bonus"/>
    <n v="367"/>
    <s v="08. General Plant"/>
    <s v="Function"/>
    <n v="13376604.17"/>
    <n v="0"/>
    <n v="0"/>
    <n v="13437876.539999999"/>
    <n v="2311303.86"/>
    <n v="6235094.1200000001"/>
    <n v="-122544.72"/>
    <n v="11619.94"/>
    <n v="13499148.890000001"/>
    <n v="8467969.3599999994"/>
    <n v="-32496.16"/>
    <n v="0"/>
    <n v="11619.94"/>
    <n v="0"/>
    <x v="4"/>
  </r>
  <r>
    <n v="-1"/>
    <n v="1"/>
    <s v="0001 -Florida Power &amp; Light Company"/>
    <n v="0"/>
    <n v="3"/>
    <x v="4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4"/>
  </r>
  <r>
    <n v="-1"/>
    <n v="1"/>
    <s v="0001 -Florida Power &amp; Light Company"/>
    <n v="0"/>
    <n v="3"/>
    <x v="4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0"/>
    <n v="2014"/>
    <s v="V2012 Q3 - 50% Bonus"/>
    <n v="367"/>
    <s v="08. General Plant"/>
    <s v="Function"/>
    <n v="10330275.439999999"/>
    <n v="0"/>
    <n v="0"/>
    <n v="10372315.039999999"/>
    <n v="1989456.43"/>
    <n v="4361017.76"/>
    <n v="-84079.21"/>
    <n v="7967.74"/>
    <n v="10414354.65"/>
    <n v="6300699.29"/>
    <n v="-26336.57"/>
    <n v="0"/>
    <n v="7967.74"/>
    <n v="0"/>
    <x v="4"/>
  </r>
  <r>
    <n v="-1"/>
    <n v="1"/>
    <s v="0001 -Florida Power &amp; Light Company"/>
    <n v="0"/>
    <n v="3"/>
    <x v="4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4"/>
  </r>
  <r>
    <n v="-1"/>
    <n v="1"/>
    <s v="0001 -Florida Power &amp; Light Company"/>
    <n v="0"/>
    <n v="3"/>
    <x v="4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1"/>
    <n v="2014"/>
    <s v="V2012 Q4 - 50% Bonus"/>
    <n v="367"/>
    <s v="08. General Plant"/>
    <s v="Function"/>
    <n v="95750088.810000002"/>
    <n v="0"/>
    <n v="0"/>
    <n v="100604948.63"/>
    <n v="22495673.18"/>
    <n v="43664569.259999998"/>
    <n v="-10106910.59"/>
    <n v="920905.18"/>
    <n v="105459808.45"/>
    <n v="60878154.960000001"/>
    <n v="-3506726.97"/>
    <n v="0"/>
    <n v="920905.18"/>
    <n v="0"/>
    <x v="4"/>
  </r>
  <r>
    <n v="-1"/>
    <n v="1"/>
    <s v="0001 -Florida Power &amp; Light Company"/>
    <n v="0"/>
    <n v="3"/>
    <x v="4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4"/>
  </r>
  <r>
    <n v="-1"/>
    <n v="1"/>
    <s v="0001 -Florida Power &amp; Light Company"/>
    <n v="0"/>
    <n v="3"/>
    <x v="4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4"/>
  </r>
  <r>
    <n v="-1"/>
    <n v="1"/>
    <s v="0001 -Florida Power &amp; Light Company"/>
    <n v="0"/>
    <n v="3"/>
    <x v="4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4"/>
  </r>
  <r>
    <n v="-1"/>
    <n v="1"/>
    <s v="0001 -Florida Power &amp; Light Company"/>
    <n v="0"/>
    <n v="3"/>
    <x v="4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4"/>
  </r>
  <r>
    <n v="-1"/>
    <n v="1"/>
    <s v="0001 -Florida Power &amp; Light Company"/>
    <n v="0"/>
    <n v="3"/>
    <x v="4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4"/>
  </r>
  <r>
    <n v="-1"/>
    <n v="1"/>
    <s v="0001 -Florida Power &amp; Light Company"/>
    <n v="0"/>
    <n v="3"/>
    <x v="4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4"/>
  </r>
  <r>
    <n v="-1"/>
    <n v="1"/>
    <s v="0001 -Florida Power &amp; Light Company"/>
    <n v="0"/>
    <n v="3"/>
    <x v="4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4"/>
  </r>
  <r>
    <n v="-1"/>
    <n v="1"/>
    <s v="0001 -Florida Power &amp; Light Company"/>
    <n v="0"/>
    <n v="3"/>
    <x v="4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4"/>
  </r>
  <r>
    <n v="-1"/>
    <n v="1"/>
    <s v="0001 -Florida Power &amp; Light Company"/>
    <n v="0"/>
    <n v="3"/>
    <x v="4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4"/>
  </r>
  <r>
    <n v="-1"/>
    <n v="1"/>
    <s v="0001 -Florida Power &amp; Light Company"/>
    <n v="0"/>
    <n v="3"/>
    <x v="4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4"/>
  </r>
  <r>
    <n v="-1"/>
    <n v="1"/>
    <s v="0001 -Florida Power &amp; Light Company"/>
    <n v="0"/>
    <n v="3"/>
    <x v="4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4"/>
  </r>
  <r>
    <n v="-1"/>
    <n v="1"/>
    <s v="0001 -Florida Power &amp; Light Company"/>
    <n v="0"/>
    <n v="3"/>
    <x v="4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4"/>
  </r>
  <r>
    <n v="-1"/>
    <n v="1"/>
    <s v="0001 -Florida Power &amp; Light Company"/>
    <n v="0"/>
    <n v="3"/>
    <x v="4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4"/>
  </r>
  <r>
    <n v="-1"/>
    <n v="1"/>
    <s v="0001 -Florida Power &amp; Light Company"/>
    <n v="0"/>
    <n v="3"/>
    <x v="4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4"/>
  </r>
  <r>
    <n v="-1"/>
    <n v="1"/>
    <s v="0001 -Florida Power &amp; Light Company"/>
    <n v="0"/>
    <n v="3"/>
    <x v="4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4"/>
  </r>
  <r>
    <n v="-1"/>
    <n v="1"/>
    <s v="0001 -Florida Power &amp; Light Company"/>
    <n v="0"/>
    <n v="3"/>
    <x v="4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4"/>
  </r>
  <r>
    <n v="-1"/>
    <n v="1"/>
    <s v="0001 -Florida Power &amp; Light Company"/>
    <n v="0"/>
    <n v="3"/>
    <x v="4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4"/>
  </r>
  <r>
    <n v="-1"/>
    <n v="1"/>
    <s v="0001 -Florida Power &amp; Light Company"/>
    <n v="0"/>
    <n v="3"/>
    <x v="4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4"/>
  </r>
  <r>
    <n v="-1"/>
    <n v="1"/>
    <s v="0001 -Florida Power &amp; Light Company"/>
    <n v="0"/>
    <n v="3"/>
    <x v="4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4"/>
  </r>
  <r>
    <n v="-1"/>
    <n v="1"/>
    <s v="0001 -Florida Power &amp; Light Company"/>
    <n v="0"/>
    <n v="3"/>
    <x v="4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4"/>
  </r>
  <r>
    <n v="-1"/>
    <n v="1"/>
    <s v="0001 -Florida Power &amp; Light Company"/>
    <n v="0"/>
    <n v="3"/>
    <x v="4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4"/>
  </r>
  <r>
    <n v="-1"/>
    <n v="1"/>
    <s v="0001 -Florida Power &amp; Light Company"/>
    <n v="0"/>
    <n v="3"/>
    <x v="4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4"/>
  </r>
  <r>
    <n v="-1"/>
    <n v="1"/>
    <s v="0001 -Florida Power &amp; Light Company"/>
    <n v="0"/>
    <n v="3"/>
    <x v="4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4"/>
  </r>
  <r>
    <n v="-1"/>
    <n v="1"/>
    <s v="0001 -Florida Power &amp; Light Company"/>
    <n v="0"/>
    <n v="3"/>
    <x v="4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4"/>
  </r>
  <r>
    <n v="-1"/>
    <n v="1"/>
    <s v="0001 -Florida Power &amp; Light Company"/>
    <n v="0"/>
    <n v="3"/>
    <x v="4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4"/>
  </r>
  <r>
    <n v="-1"/>
    <n v="1"/>
    <s v="0001 -Florida Power &amp; Light Company"/>
    <n v="0"/>
    <n v="3"/>
    <x v="4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4"/>
  </r>
  <r>
    <n v="-1"/>
    <n v="1"/>
    <s v="0001 -Florida Power &amp; Light Company"/>
    <n v="0"/>
    <n v="3"/>
    <x v="4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4"/>
  </r>
  <r>
    <n v="-1"/>
    <n v="1"/>
    <s v="0001 -Florida Power &amp; Light Company"/>
    <n v="0"/>
    <n v="3"/>
    <x v="4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4"/>
  </r>
  <r>
    <n v="-1"/>
    <n v="1"/>
    <s v="0001 -Florida Power &amp; Light Company"/>
    <n v="0"/>
    <n v="3"/>
    <x v="4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4"/>
  </r>
  <r>
    <n v="-1"/>
    <n v="1"/>
    <s v="0001 -Florida Power &amp; Light Company"/>
    <n v="0"/>
    <n v="3"/>
    <x v="4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4"/>
  </r>
  <r>
    <n v="-1"/>
    <n v="1"/>
    <s v="0001 -Florida Power &amp; Light Company"/>
    <n v="0"/>
    <n v="3"/>
    <x v="4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4"/>
  </r>
  <r>
    <n v="-1"/>
    <n v="1"/>
    <s v="0001 -Florida Power &amp; Light Company"/>
    <n v="0"/>
    <n v="3"/>
    <x v="4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4"/>
  </r>
  <r>
    <n v="-1"/>
    <n v="1"/>
    <s v="0001 -Florida Power &amp; Light Company"/>
    <n v="0"/>
    <n v="3"/>
    <x v="4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4"/>
  </r>
  <r>
    <n v="-1"/>
    <n v="1"/>
    <s v="0001 -Florida Power &amp; Light Company"/>
    <n v="0"/>
    <n v="3"/>
    <x v="4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4"/>
  </r>
  <r>
    <n v="-1"/>
    <n v="1"/>
    <s v="0001 -Florida Power &amp; Light Company"/>
    <n v="0"/>
    <n v="3"/>
    <x v="4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4"/>
  </r>
  <r>
    <n v="-1"/>
    <n v="1"/>
    <s v="0001 -Florida Power &amp; Light Company"/>
    <n v="0"/>
    <n v="3"/>
    <x v="4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4"/>
  </r>
  <r>
    <n v="-1"/>
    <n v="1"/>
    <s v="0001 -Florida Power &amp; Light Company"/>
    <n v="0"/>
    <n v="3"/>
    <x v="4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4"/>
  </r>
  <r>
    <n v="-1"/>
    <n v="1"/>
    <s v="0001 -Florida Power &amp; Light Company"/>
    <n v="0"/>
    <n v="3"/>
    <x v="4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4"/>
  </r>
  <r>
    <n v="-1"/>
    <n v="1"/>
    <s v="0001 -Florida Power &amp; Light Company"/>
    <n v="0"/>
    <n v="3"/>
    <x v="4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4"/>
  </r>
  <r>
    <n v="-1"/>
    <n v="1"/>
    <s v="0001 -Florida Power &amp; Light Company"/>
    <n v="0"/>
    <n v="3"/>
    <x v="4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4"/>
  </r>
  <r>
    <n v="-1"/>
    <n v="1"/>
    <s v="0001 -Florida Power &amp; Light Company"/>
    <n v="0"/>
    <n v="3"/>
    <x v="4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4"/>
  </r>
  <r>
    <n v="-1"/>
    <n v="1"/>
    <s v="0001 -Florida Power &amp; Light Company"/>
    <n v="0"/>
    <n v="3"/>
    <x v="4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4"/>
  </r>
  <r>
    <n v="-1"/>
    <n v="1"/>
    <s v="0001 -Florida Power &amp; Light Company"/>
    <n v="0"/>
    <n v="3"/>
    <x v="4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4"/>
  </r>
  <r>
    <n v="-1"/>
    <n v="1"/>
    <s v="0001 -Florida Power &amp; Light Company"/>
    <n v="0"/>
    <n v="3"/>
    <x v="4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4"/>
  </r>
  <r>
    <n v="-1"/>
    <n v="1"/>
    <s v="0001 -Florida Power &amp; Light Company"/>
    <n v="0"/>
    <n v="3"/>
    <x v="4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4"/>
  </r>
  <r>
    <n v="-1"/>
    <n v="1"/>
    <s v="0001 -Florida Power &amp; Light Company"/>
    <n v="0"/>
    <n v="3"/>
    <x v="4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4"/>
  </r>
  <r>
    <n v="-1"/>
    <n v="1"/>
    <s v="0001 -Florida Power &amp; Light Company"/>
    <n v="0"/>
    <n v="3"/>
    <x v="4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4"/>
  </r>
  <r>
    <n v="-1"/>
    <n v="1"/>
    <s v="0001 -Florida Power &amp; Light Company"/>
    <n v="0"/>
    <n v="3"/>
    <x v="4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4"/>
  </r>
  <r>
    <n v="-1"/>
    <n v="1"/>
    <s v="0001 -Florida Power &amp; Light Company"/>
    <n v="0"/>
    <n v="3"/>
    <x v="4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4"/>
  </r>
  <r>
    <n v="-1"/>
    <n v="1"/>
    <s v="0001 -Florida Power &amp; Light Company"/>
    <n v="0"/>
    <n v="3"/>
    <x v="4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4"/>
  </r>
  <r>
    <n v="-1"/>
    <n v="1"/>
    <s v="0001 -Florida Power &amp; Light Company"/>
    <n v="0"/>
    <n v="3"/>
    <x v="4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4"/>
  </r>
  <r>
    <n v="-1"/>
    <n v="1"/>
    <s v="0001 -Florida Power &amp; Light Company"/>
    <n v="0"/>
    <n v="3"/>
    <x v="4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4"/>
  </r>
  <r>
    <n v="-1"/>
    <n v="1"/>
    <s v="0001 -Florida Power &amp; Light Company"/>
    <n v="0"/>
    <n v="3"/>
    <x v="4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4"/>
  </r>
  <r>
    <n v="-1"/>
    <n v="1"/>
    <s v="0001 -Florida Power &amp; Light Company"/>
    <n v="0"/>
    <n v="3"/>
    <x v="4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4"/>
  </r>
  <r>
    <n v="-1"/>
    <n v="1"/>
    <s v="0001 -Florida Power &amp; Light Company"/>
    <n v="0"/>
    <n v="3"/>
    <x v="4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4"/>
  </r>
  <r>
    <n v="-1"/>
    <n v="1"/>
    <s v="0001 -Florida Power &amp; Light Company"/>
    <n v="0"/>
    <n v="3"/>
    <x v="4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4"/>
  </r>
  <r>
    <n v="-1"/>
    <n v="1"/>
    <s v="0001 -Florida Power &amp; Light Company"/>
    <n v="0"/>
    <n v="3"/>
    <x v="4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4"/>
  </r>
  <r>
    <n v="-1"/>
    <n v="1"/>
    <s v="0001 -Florida Power &amp; Light Company"/>
    <n v="0"/>
    <n v="3"/>
    <x v="4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4"/>
  </r>
  <r>
    <n v="-1"/>
    <n v="1"/>
    <s v="0001 -Florida Power &amp; Light Company"/>
    <n v="0"/>
    <n v="3"/>
    <x v="4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4"/>
  </r>
  <r>
    <n v="-1"/>
    <n v="1"/>
    <s v="0001 -Florida Power &amp; Light Company"/>
    <n v="0"/>
    <n v="3"/>
    <x v="4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4"/>
  </r>
  <r>
    <n v="-1"/>
    <n v="1"/>
    <s v="0001 -Florida Power &amp; Light Company"/>
    <n v="0"/>
    <n v="3"/>
    <x v="4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4"/>
  </r>
  <r>
    <n v="-1"/>
    <n v="1"/>
    <s v="0001 -Florida Power &amp; Light Company"/>
    <n v="0"/>
    <n v="3"/>
    <x v="4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4"/>
  </r>
  <r>
    <n v="-1"/>
    <n v="1"/>
    <s v="0001 -Florida Power &amp; Light Company"/>
    <n v="0"/>
    <n v="3"/>
    <x v="4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4"/>
  </r>
  <r>
    <n v="-1"/>
    <n v="1"/>
    <s v="0001 -Florida Power &amp; Light Company"/>
    <n v="0"/>
    <n v="3"/>
    <x v="4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4"/>
  </r>
  <r>
    <n v="-1"/>
    <n v="1"/>
    <s v="0001 -Florida Power &amp; Light Company"/>
    <n v="0"/>
    <n v="3"/>
    <x v="4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4"/>
  </r>
  <r>
    <n v="-1"/>
    <n v="1"/>
    <s v="0001 -Florida Power &amp; Light Company"/>
    <n v="0"/>
    <n v="3"/>
    <x v="4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4"/>
  </r>
  <r>
    <n v="-1"/>
    <n v="1"/>
    <s v="0001 -Florida Power &amp; Light Company"/>
    <n v="0"/>
    <n v="3"/>
    <x v="4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4"/>
  </r>
  <r>
    <n v="-1"/>
    <n v="1"/>
    <s v="0001 -Florida Power &amp; Light Company"/>
    <n v="0"/>
    <n v="3"/>
    <x v="4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4"/>
  </r>
  <r>
    <n v="-1"/>
    <n v="1"/>
    <s v="0001 -Florida Power &amp; Light Company"/>
    <n v="0"/>
    <n v="3"/>
    <x v="4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4"/>
  </r>
  <r>
    <n v="-1"/>
    <n v="1"/>
    <s v="0001 -Florida Power &amp; Light Company"/>
    <n v="0"/>
    <n v="3"/>
    <x v="4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4"/>
  </r>
  <r>
    <n v="-1"/>
    <n v="1"/>
    <s v="0001 -Florida Power &amp; Light Company"/>
    <n v="0"/>
    <n v="3"/>
    <x v="4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4"/>
  </r>
  <r>
    <n v="-1"/>
    <n v="1"/>
    <s v="0001 -Florida Power &amp; Light Company"/>
    <n v="0"/>
    <n v="3"/>
    <x v="4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4"/>
  </r>
  <r>
    <n v="-1"/>
    <n v="1"/>
    <s v="0001 -Florida Power &amp; Light Company"/>
    <n v="0"/>
    <n v="3"/>
    <x v="4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4"/>
  </r>
  <r>
    <n v="-1"/>
    <n v="1"/>
    <s v="0001 -Florida Power &amp; Light Company"/>
    <n v="0"/>
    <n v="3"/>
    <x v="4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4"/>
  </r>
  <r>
    <n v="-1"/>
    <n v="1"/>
    <s v="0001 -Florida Power &amp; Light Company"/>
    <n v="0"/>
    <n v="3"/>
    <x v="4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4"/>
  </r>
  <r>
    <n v="-1"/>
    <n v="1"/>
    <s v="0001 -Florida Power &amp; Light Company"/>
    <n v="0"/>
    <n v="3"/>
    <x v="4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4"/>
  </r>
  <r>
    <n v="-1"/>
    <n v="1"/>
    <s v="0001 -Florida Power &amp; Light Company"/>
    <n v="0"/>
    <n v="3"/>
    <x v="4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4"/>
  </r>
  <r>
    <n v="-1"/>
    <n v="1"/>
    <s v="0001 -Florida Power &amp; Light Company"/>
    <n v="0"/>
    <n v="3"/>
    <x v="4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4"/>
  </r>
  <r>
    <n v="-1"/>
    <n v="1"/>
    <s v="0001 -Florida Power &amp; Light Company"/>
    <n v="0"/>
    <n v="3"/>
    <x v="4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4"/>
  </r>
  <r>
    <n v="-1"/>
    <n v="1"/>
    <s v="0001 -Florida Power &amp; Light Company"/>
    <n v="0"/>
    <n v="3"/>
    <x v="4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4"/>
  </r>
  <r>
    <n v="-1"/>
    <n v="1"/>
    <s v="0001 -Florida Power &amp; Light Company"/>
    <n v="0"/>
    <n v="3"/>
    <x v="4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4"/>
  </r>
  <r>
    <n v="-1"/>
    <n v="1"/>
    <s v="0001 -Florida Power &amp; Light Company"/>
    <n v="0"/>
    <n v="3"/>
    <x v="4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4"/>
  </r>
  <r>
    <n v="-1"/>
    <n v="1"/>
    <s v="0001 -Florida Power &amp; Light Company"/>
    <n v="0"/>
    <n v="3"/>
    <x v="4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4"/>
  </r>
  <r>
    <n v="-1"/>
    <n v="1"/>
    <s v="0001 -Florida Power &amp; Light Company"/>
    <n v="0"/>
    <n v="3"/>
    <x v="4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4"/>
  </r>
  <r>
    <n v="-1"/>
    <n v="1"/>
    <s v="0001 -Florida Power &amp; Light Company"/>
    <n v="0"/>
    <n v="3"/>
    <x v="4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4"/>
  </r>
  <r>
    <n v="-1"/>
    <n v="1"/>
    <s v="0001 -Florida Power &amp; Light Company"/>
    <n v="0"/>
    <n v="3"/>
    <x v="4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4"/>
  </r>
  <r>
    <n v="-1"/>
    <n v="1"/>
    <s v="0001 -Florida Power &amp; Light Company"/>
    <n v="0"/>
    <n v="3"/>
    <x v="4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4"/>
  </r>
  <r>
    <n v="-1"/>
    <n v="1"/>
    <s v="0001 -Florida Power &amp; Light Company"/>
    <n v="0"/>
    <n v="3"/>
    <x v="4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4"/>
  </r>
  <r>
    <n v="-1"/>
    <n v="1"/>
    <s v="0001 -Florida Power &amp; Light Company"/>
    <n v="0"/>
    <n v="3"/>
    <x v="4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4"/>
  </r>
  <r>
    <n v="-1"/>
    <n v="1"/>
    <s v="0001 -Florida Power &amp; Light Company"/>
    <n v="0"/>
    <n v="3"/>
    <x v="4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4"/>
  </r>
  <r>
    <n v="-1"/>
    <n v="1"/>
    <s v="0001 -Florida Power &amp; Light Company"/>
    <n v="0"/>
    <n v="3"/>
    <x v="4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4"/>
  </r>
  <r>
    <n v="-1"/>
    <n v="1"/>
    <s v="0001 -Florida Power &amp; Light Company"/>
    <n v="0"/>
    <n v="3"/>
    <x v="4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4"/>
  </r>
  <r>
    <n v="-1"/>
    <n v="1"/>
    <s v="0001 -Florida Power &amp; Light Company"/>
    <n v="0"/>
    <n v="3"/>
    <x v="4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4"/>
  </r>
  <r>
    <n v="-1"/>
    <n v="1"/>
    <s v="0001 -Florida Power &amp; Light Company"/>
    <n v="0"/>
    <n v="3"/>
    <x v="4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4"/>
  </r>
  <r>
    <n v="-1"/>
    <n v="1"/>
    <s v="0001 -Florida Power &amp; Light Company"/>
    <n v="0"/>
    <n v="3"/>
    <x v="4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4"/>
  </r>
  <r>
    <n v="-1"/>
    <n v="1"/>
    <s v="0001 -Florida Power &amp; Light Company"/>
    <n v="0"/>
    <n v="3"/>
    <x v="4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4"/>
  </r>
  <r>
    <n v="-1"/>
    <n v="1"/>
    <s v="0001 -Florida Power &amp; Light Company"/>
    <n v="0"/>
    <n v="3"/>
    <x v="4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4"/>
  </r>
  <r>
    <n v="-1"/>
    <n v="1"/>
    <s v="0001 -Florida Power &amp; Light Company"/>
    <n v="0"/>
    <n v="3"/>
    <x v="4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4"/>
  </r>
  <r>
    <n v="-1"/>
    <n v="1"/>
    <s v="0001 -Florida Power &amp; Light Company"/>
    <n v="0"/>
    <n v="3"/>
    <x v="4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4"/>
  </r>
  <r>
    <n v="-1"/>
    <n v="1"/>
    <s v="0001 -Florida Power &amp; Light Company"/>
    <n v="0"/>
    <n v="3"/>
    <x v="4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4"/>
  </r>
  <r>
    <n v="-1"/>
    <n v="1"/>
    <s v="0001 -Florida Power &amp; Light Company"/>
    <n v="0"/>
    <n v="3"/>
    <x v="4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4"/>
  </r>
  <r>
    <n v="-1"/>
    <n v="1"/>
    <s v="0001 -Florida Power &amp; Light Company"/>
    <n v="0"/>
    <n v="3"/>
    <x v="4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4"/>
  </r>
  <r>
    <n v="-1"/>
    <n v="1"/>
    <s v="0001 -Florida Power &amp; Light Company"/>
    <n v="0"/>
    <n v="3"/>
    <x v="4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4"/>
  </r>
  <r>
    <n v="-1"/>
    <n v="1"/>
    <s v="0001 -Florida Power &amp; Light Company"/>
    <n v="0"/>
    <n v="3"/>
    <x v="4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4"/>
  </r>
  <r>
    <n v="-1"/>
    <n v="1"/>
    <s v="0001 -Florida Power &amp; Light Company"/>
    <n v="0"/>
    <n v="3"/>
    <x v="4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4"/>
  </r>
  <r>
    <n v="-1"/>
    <n v="1"/>
    <s v="0001 -Florida Power &amp; Light Company"/>
    <n v="0"/>
    <n v="3"/>
    <x v="4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4"/>
  </r>
  <r>
    <n v="-1"/>
    <n v="1"/>
    <s v="0001 -Florida Power &amp; Light Company"/>
    <n v="0"/>
    <n v="3"/>
    <x v="4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4"/>
  </r>
  <r>
    <n v="-1"/>
    <n v="1"/>
    <s v="0001 -Florida Power &amp; Light Company"/>
    <n v="0"/>
    <n v="3"/>
    <x v="4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4"/>
  </r>
  <r>
    <n v="-1"/>
    <n v="1"/>
    <s v="0001 -Florida Power &amp; Light Company"/>
    <n v="0"/>
    <n v="3"/>
    <x v="4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4"/>
  </r>
  <r>
    <n v="-1"/>
    <n v="1"/>
    <s v="0001 -Florida Power &amp; Light Company"/>
    <n v="0"/>
    <n v="3"/>
    <x v="4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4"/>
  </r>
  <r>
    <n v="-1"/>
    <n v="1"/>
    <s v="0001 -Florida Power &amp; Light Company"/>
    <n v="0"/>
    <n v="3"/>
    <x v="4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4"/>
  </r>
  <r>
    <n v="-1"/>
    <n v="1"/>
    <s v="0001 -Florida Power &amp; Light Company"/>
    <n v="0"/>
    <n v="3"/>
    <x v="4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4"/>
  </r>
  <r>
    <n v="-1"/>
    <n v="1"/>
    <s v="0001 -Florida Power &amp; Light Company"/>
    <n v="0"/>
    <n v="3"/>
    <x v="4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4"/>
  </r>
  <r>
    <n v="-1"/>
    <n v="1"/>
    <s v="0001 -Florida Power &amp; Light Company"/>
    <n v="0"/>
    <n v="3"/>
    <x v="4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4"/>
  </r>
  <r>
    <n v="-1"/>
    <n v="1"/>
    <s v="0001 -Florida Power &amp; Light Company"/>
    <n v="0"/>
    <n v="3"/>
    <x v="4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4"/>
  </r>
  <r>
    <n v="-1"/>
    <n v="1"/>
    <s v="0001 -Florida Power &amp; Light Company"/>
    <n v="0"/>
    <n v="3"/>
    <x v="4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4"/>
  </r>
  <r>
    <n v="-1"/>
    <n v="1"/>
    <s v="0001 -Florida Power &amp; Light Company"/>
    <n v="0"/>
    <n v="3"/>
    <x v="4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4"/>
  </r>
  <r>
    <n v="-1"/>
    <n v="1"/>
    <s v="0001 -Florida Power &amp; Light Company"/>
    <n v="0"/>
    <n v="3"/>
    <x v="4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4"/>
  </r>
  <r>
    <n v="-1"/>
    <n v="1"/>
    <s v="0001 -Florida Power &amp; Light Company"/>
    <n v="0"/>
    <n v="3"/>
    <x v="4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4"/>
  </r>
  <r>
    <n v="-1"/>
    <n v="1"/>
    <s v="0001 -Florida Power &amp; Light Company"/>
    <n v="0"/>
    <n v="3"/>
    <x v="4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4"/>
  </r>
  <r>
    <n v="-1"/>
    <n v="1"/>
    <s v="0001 -Florida Power &amp; Light Company"/>
    <n v="0"/>
    <n v="3"/>
    <x v="4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4"/>
  </r>
  <r>
    <n v="-1"/>
    <n v="1"/>
    <s v="0001 -Florida Power &amp; Light Company"/>
    <n v="0"/>
    <n v="3"/>
    <x v="4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4"/>
  </r>
  <r>
    <n v="-1"/>
    <n v="1"/>
    <s v="0001 -Florida Power &amp; Light Company"/>
    <n v="0"/>
    <n v="3"/>
    <x v="4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4"/>
  </r>
  <r>
    <n v="-1"/>
    <n v="1"/>
    <s v="0001 -Florida Power &amp; Light Company"/>
    <n v="0"/>
    <n v="3"/>
    <x v="4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4"/>
  </r>
  <r>
    <n v="-1"/>
    <n v="1"/>
    <s v="0001 -Florida Power &amp; Light Company"/>
    <n v="0"/>
    <n v="3"/>
    <x v="4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4"/>
  </r>
  <r>
    <n v="-1"/>
    <n v="1"/>
    <s v="0001 -Florida Power &amp; Light Company"/>
    <n v="0"/>
    <n v="3"/>
    <x v="4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4"/>
  </r>
  <r>
    <n v="-1"/>
    <n v="1"/>
    <s v="0001 -Florida Power &amp; Light Company"/>
    <n v="0"/>
    <n v="3"/>
    <x v="4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4"/>
  </r>
  <r>
    <n v="-1"/>
    <n v="1"/>
    <s v="0001 -Florida Power &amp; Light Company"/>
    <n v="0"/>
    <n v="3"/>
    <x v="4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4"/>
  </r>
  <r>
    <n v="-1"/>
    <n v="1"/>
    <s v="0001 -Florida Power &amp; Light Company"/>
    <n v="0"/>
    <n v="3"/>
    <x v="4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4"/>
  </r>
  <r>
    <n v="-1"/>
    <n v="1"/>
    <s v="0001 -Florida Power &amp; Light Company"/>
    <n v="0"/>
    <n v="3"/>
    <x v="4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4"/>
  </r>
  <r>
    <n v="-1"/>
    <n v="1"/>
    <s v="0001 -Florida Power &amp; Light Company"/>
    <n v="0"/>
    <n v="3"/>
    <x v="4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4"/>
  </r>
  <r>
    <n v="-1"/>
    <n v="1"/>
    <s v="0001 -Florida Power &amp; Light Company"/>
    <n v="0"/>
    <n v="3"/>
    <x v="4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4"/>
  </r>
  <r>
    <n v="-1"/>
    <n v="1"/>
    <s v="0001 -Florida Power &amp; Light Company"/>
    <n v="0"/>
    <n v="3"/>
    <x v="4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4"/>
  </r>
  <r>
    <n v="-1"/>
    <n v="1"/>
    <s v="0001 -Florida Power &amp; Light Company"/>
    <n v="0"/>
    <n v="3"/>
    <x v="4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4"/>
  </r>
  <r>
    <n v="-1"/>
    <n v="1"/>
    <s v="0001 -Florida Power &amp; Light Company"/>
    <n v="0"/>
    <n v="3"/>
    <x v="4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4"/>
  </r>
  <r>
    <n v="-1"/>
    <n v="1"/>
    <s v="0001 -Florida Power &amp; Light Company"/>
    <n v="0"/>
    <n v="3"/>
    <x v="4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4"/>
  </r>
  <r>
    <n v="-1"/>
    <n v="1"/>
    <s v="0001 -Florida Power &amp; Light Company"/>
    <n v="0"/>
    <n v="3"/>
    <x v="4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4"/>
  </r>
  <r>
    <n v="-1"/>
    <n v="1"/>
    <s v="0001 -Florida Power &amp; Light Company"/>
    <n v="0"/>
    <n v="3"/>
    <x v="4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4"/>
  </r>
  <r>
    <n v="-1"/>
    <n v="1"/>
    <s v="0001 -Florida Power &amp; Light Company"/>
    <n v="0"/>
    <n v="3"/>
    <x v="4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4"/>
  </r>
  <r>
    <n v="-1"/>
    <n v="1"/>
    <s v="0001 -Florida Power &amp; Light Company"/>
    <n v="0"/>
    <n v="3"/>
    <x v="4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4"/>
  </r>
  <r>
    <n v="-1"/>
    <n v="1"/>
    <s v="0001 -Florida Power &amp; Light Company"/>
    <n v="0"/>
    <n v="3"/>
    <x v="4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4"/>
  </r>
  <r>
    <n v="-1"/>
    <n v="1"/>
    <s v="0001 -Florida Power &amp; Light Company"/>
    <n v="0"/>
    <n v="3"/>
    <x v="4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4"/>
  </r>
  <r>
    <n v="-1"/>
    <n v="1"/>
    <s v="0001 -Florida Power &amp; Light Company"/>
    <n v="0"/>
    <n v="3"/>
    <x v="4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4"/>
  </r>
  <r>
    <n v="-1"/>
    <n v="1"/>
    <s v="0001 -Florida Power &amp; Light Company"/>
    <n v="0"/>
    <n v="3"/>
    <x v="4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4"/>
  </r>
  <r>
    <n v="-1"/>
    <n v="1"/>
    <s v="0001 -Florida Power &amp; Light Company"/>
    <n v="0"/>
    <n v="3"/>
    <x v="4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4"/>
  </r>
  <r>
    <n v="-1"/>
    <n v="1"/>
    <s v="0001 -Florida Power &amp; Light Company"/>
    <n v="0"/>
    <n v="3"/>
    <x v="4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4"/>
  </r>
  <r>
    <n v="-1"/>
    <n v="1"/>
    <s v="0001 -Florida Power &amp; Light Company"/>
    <n v="0"/>
    <n v="3"/>
    <x v="4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4"/>
  </r>
  <r>
    <n v="-1"/>
    <n v="1"/>
    <s v="0001 -Florida Power &amp; Light Company"/>
    <n v="0"/>
    <n v="3"/>
    <x v="4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4"/>
  </r>
  <r>
    <n v="-1"/>
    <n v="1"/>
    <s v="0001 -Florida Power &amp; Light Company"/>
    <n v="0"/>
    <n v="3"/>
    <x v="4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4"/>
  </r>
  <r>
    <n v="-1"/>
    <n v="1"/>
    <s v="0001 -Florida Power &amp; Light Company"/>
    <n v="0"/>
    <n v="3"/>
    <x v="4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4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4"/>
  </r>
  <r>
    <n v="-1"/>
    <n v="1"/>
    <s v="0001 -Florida Power &amp; Light Company"/>
    <n v="0"/>
    <n v="3"/>
    <x v="4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4"/>
  </r>
  <r>
    <n v="-1"/>
    <n v="1"/>
    <s v="0001 -Florida Power &amp; Light Company"/>
    <n v="0"/>
    <n v="3"/>
    <x v="4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4"/>
  </r>
  <r>
    <n v="-1"/>
    <n v="1"/>
    <s v="0001 -Florida Power &amp; Light Company"/>
    <n v="0"/>
    <n v="3"/>
    <x v="5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5"/>
  </r>
  <r>
    <n v="-1"/>
    <n v="1"/>
    <s v="0001 -Florida Power &amp; Light Company"/>
    <n v="0"/>
    <n v="3"/>
    <x v="5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5"/>
  </r>
  <r>
    <n v="-1"/>
    <n v="1"/>
    <s v="0001 -Florida Power &amp; Light Company"/>
    <n v="0"/>
    <n v="3"/>
    <x v="5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5"/>
  </r>
  <r>
    <n v="-1"/>
    <n v="1"/>
    <s v="0001 -Florida Power &amp; Light Company"/>
    <n v="0"/>
    <n v="3"/>
    <x v="5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5"/>
  </r>
  <r>
    <n v="-1"/>
    <n v="1"/>
    <s v="0001 -Florida Power &amp; Light Company"/>
    <n v="0"/>
    <n v="3"/>
    <x v="5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5"/>
  </r>
  <r>
    <n v="-1"/>
    <n v="1"/>
    <s v="0001 -Florida Power &amp; Light Company"/>
    <n v="0"/>
    <n v="3"/>
    <x v="5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5"/>
  </r>
  <r>
    <n v="-1"/>
    <n v="1"/>
    <s v="0001 -Florida Power &amp; Light Company"/>
    <n v="0"/>
    <n v="3"/>
    <x v="5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5"/>
  </r>
  <r>
    <n v="-1"/>
    <n v="1"/>
    <s v="0001 -Florida Power &amp; Light Company"/>
    <n v="0"/>
    <n v="3"/>
    <x v="5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5"/>
  </r>
  <r>
    <n v="-1"/>
    <n v="1"/>
    <s v="0001 -Florida Power &amp; Light Company"/>
    <n v="0"/>
    <n v="3"/>
    <x v="5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5"/>
  </r>
  <r>
    <n v="-1"/>
    <n v="1"/>
    <s v="0001 -Florida Power &amp; Light Company"/>
    <n v="0"/>
    <n v="3"/>
    <x v="5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5"/>
  </r>
  <r>
    <n v="-1"/>
    <n v="1"/>
    <s v="0001 -Florida Power &amp; Light Company"/>
    <n v="0"/>
    <n v="3"/>
    <x v="5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5"/>
  </r>
  <r>
    <n v="-1"/>
    <n v="1"/>
    <s v="0001 -Florida Power &amp; Light Company"/>
    <n v="0"/>
    <n v="3"/>
    <x v="5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5"/>
  </r>
  <r>
    <n v="-1"/>
    <n v="1"/>
    <s v="0001 -Florida Power &amp; Light Company"/>
    <n v="0"/>
    <n v="3"/>
    <x v="5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5"/>
  </r>
  <r>
    <n v="-1"/>
    <n v="1"/>
    <s v="0001 -Florida Power &amp; Light Company"/>
    <n v="0"/>
    <n v="3"/>
    <x v="5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5"/>
  </r>
  <r>
    <n v="-1"/>
    <n v="1"/>
    <s v="0001 -Florida Power &amp; Light Company"/>
    <n v="0"/>
    <n v="3"/>
    <x v="5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5"/>
  </r>
  <r>
    <n v="-1"/>
    <n v="1"/>
    <s v="0001 -Florida Power &amp; Light Company"/>
    <n v="0"/>
    <n v="3"/>
    <x v="5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5"/>
  </r>
  <r>
    <n v="-1"/>
    <n v="1"/>
    <s v="0001 -Florida Power &amp; Light Company"/>
    <n v="0"/>
    <n v="3"/>
    <x v="5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5"/>
  </r>
  <r>
    <n v="-1"/>
    <n v="1"/>
    <s v="0001 -Florida Power &amp; Light Company"/>
    <n v="0"/>
    <n v="3"/>
    <x v="5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5"/>
  </r>
  <r>
    <n v="-1"/>
    <n v="1"/>
    <s v="0001 -Florida Power &amp; Light Company"/>
    <n v="0"/>
    <n v="3"/>
    <x v="5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5"/>
  </r>
  <r>
    <n v="-1"/>
    <n v="1"/>
    <s v="0001 -Florida Power &amp; Light Company"/>
    <n v="0"/>
    <n v="3"/>
    <x v="5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5"/>
  </r>
  <r>
    <n v="-1"/>
    <n v="1"/>
    <s v="0001 -Florida Power &amp; Light Company"/>
    <n v="0"/>
    <n v="3"/>
    <x v="5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5"/>
  </r>
  <r>
    <n v="-1"/>
    <n v="1"/>
    <s v="0001 -Florida Power &amp; Light Company"/>
    <n v="0"/>
    <n v="3"/>
    <x v="5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5"/>
  </r>
  <r>
    <n v="-1"/>
    <n v="1"/>
    <s v="0001 -Florida Power &amp; Light Company"/>
    <n v="0"/>
    <n v="3"/>
    <x v="5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5"/>
  </r>
  <r>
    <n v="-1"/>
    <n v="1"/>
    <s v="0001 -Florida Power &amp; Light Company"/>
    <n v="0"/>
    <n v="3"/>
    <x v="5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5"/>
  </r>
  <r>
    <n v="-1"/>
    <n v="1"/>
    <s v="0001 -Florida Power &amp; Light Company"/>
    <n v="0"/>
    <n v="3"/>
    <x v="5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5"/>
  </r>
  <r>
    <n v="-1"/>
    <n v="1"/>
    <s v="0001 -Florida Power &amp; Light Company"/>
    <n v="0"/>
    <n v="3"/>
    <x v="5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5"/>
  </r>
  <r>
    <n v="-1"/>
    <n v="1"/>
    <s v="0001 -Florida Power &amp; Light Company"/>
    <n v="0"/>
    <n v="3"/>
    <x v="5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5"/>
  </r>
  <r>
    <n v="-1"/>
    <n v="1"/>
    <s v="0001 -Florida Power &amp; Light Company"/>
    <n v="0"/>
    <n v="3"/>
    <x v="5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5"/>
  </r>
  <r>
    <n v="-1"/>
    <n v="1"/>
    <s v="0001 -Florida Power &amp; Light Company"/>
    <n v="0"/>
    <n v="3"/>
    <x v="5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5"/>
  </r>
  <r>
    <n v="-1"/>
    <n v="1"/>
    <s v="0001 -Florida Power &amp; Light Company"/>
    <n v="0"/>
    <n v="3"/>
    <x v="5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5"/>
  </r>
  <r>
    <n v="-1"/>
    <n v="1"/>
    <s v="0001 -Florida Power &amp; Light Company"/>
    <n v="0"/>
    <n v="3"/>
    <x v="5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5"/>
  </r>
  <r>
    <n v="-1"/>
    <n v="1"/>
    <s v="0001 -Florida Power &amp; Light Company"/>
    <n v="0"/>
    <n v="3"/>
    <x v="5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5"/>
  </r>
  <r>
    <n v="-1"/>
    <n v="1"/>
    <s v="0001 -Florida Power &amp; Light Company"/>
    <n v="0"/>
    <n v="3"/>
    <x v="5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5"/>
  </r>
  <r>
    <n v="-1"/>
    <n v="1"/>
    <s v="0001 -Florida Power &amp; Light Company"/>
    <n v="0"/>
    <n v="3"/>
    <x v="5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5"/>
  </r>
  <r>
    <n v="-1"/>
    <n v="1"/>
    <s v="0001 -Florida Power &amp; Light Company"/>
    <n v="0"/>
    <n v="3"/>
    <x v="5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5"/>
  </r>
  <r>
    <n v="-1"/>
    <n v="1"/>
    <s v="0001 -Florida Power &amp; Light Company"/>
    <n v="0"/>
    <n v="3"/>
    <x v="5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5"/>
  </r>
  <r>
    <n v="-1"/>
    <n v="1"/>
    <s v="0001 -Florida Power &amp; Light Company"/>
    <n v="0"/>
    <n v="3"/>
    <x v="5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5"/>
  </r>
  <r>
    <n v="-1"/>
    <n v="1"/>
    <s v="0001 -Florida Power &amp; Light Company"/>
    <n v="0"/>
    <n v="3"/>
    <x v="5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5"/>
  </r>
  <r>
    <n v="-1"/>
    <n v="1"/>
    <s v="0001 -Florida Power &amp; Light Company"/>
    <n v="0"/>
    <n v="3"/>
    <x v="5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5"/>
  </r>
  <r>
    <n v="-1"/>
    <n v="1"/>
    <s v="0001 -Florida Power &amp; Light Company"/>
    <n v="0"/>
    <n v="3"/>
    <x v="5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5"/>
  </r>
  <r>
    <n v="-1"/>
    <n v="1"/>
    <s v="0001 -Florida Power &amp; Light Company"/>
    <n v="0"/>
    <n v="3"/>
    <x v="5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5"/>
  </r>
  <r>
    <n v="-1"/>
    <n v="1"/>
    <s v="0001 -Florida Power &amp; Light Company"/>
    <n v="0"/>
    <n v="3"/>
    <x v="5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5"/>
  </r>
  <r>
    <n v="-1"/>
    <n v="1"/>
    <s v="0001 -Florida Power &amp; Light Company"/>
    <n v="0"/>
    <n v="3"/>
    <x v="5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5"/>
  </r>
  <r>
    <n v="-1"/>
    <n v="1"/>
    <s v="0001 -Florida Power &amp; Light Company"/>
    <n v="0"/>
    <n v="3"/>
    <x v="5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5"/>
  </r>
  <r>
    <n v="-1"/>
    <n v="1"/>
    <s v="0001 -Florida Power &amp; Light Company"/>
    <n v="0"/>
    <n v="3"/>
    <x v="5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5"/>
  </r>
  <r>
    <n v="-1"/>
    <n v="1"/>
    <s v="0001 -Florida Power &amp; Light Company"/>
    <n v="0"/>
    <n v="3"/>
    <x v="5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5"/>
  </r>
  <r>
    <n v="-1"/>
    <n v="1"/>
    <s v="0001 -Florida Power &amp; Light Company"/>
    <n v="0"/>
    <n v="3"/>
    <x v="5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5"/>
  </r>
  <r>
    <n v="-1"/>
    <n v="1"/>
    <s v="0001 -Florida Power &amp; Light Company"/>
    <n v="0"/>
    <n v="3"/>
    <x v="5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5"/>
  </r>
  <r>
    <n v="-1"/>
    <n v="1"/>
    <s v="0001 -Florida Power &amp; Light Company"/>
    <n v="0"/>
    <n v="3"/>
    <x v="5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5"/>
  </r>
  <r>
    <n v="-1"/>
    <n v="1"/>
    <s v="0001 -Florida Power &amp; Light Company"/>
    <n v="0"/>
    <n v="3"/>
    <x v="5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5"/>
  </r>
  <r>
    <n v="-1"/>
    <n v="1"/>
    <s v="0001 -Florida Power &amp; Light Company"/>
    <n v="0"/>
    <n v="3"/>
    <x v="5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5"/>
  </r>
  <r>
    <n v="-1"/>
    <n v="1"/>
    <s v="0001 -Florida Power &amp; Light Company"/>
    <n v="0"/>
    <n v="3"/>
    <x v="5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5"/>
  </r>
  <r>
    <n v="-1"/>
    <n v="1"/>
    <s v="0001 -Florida Power &amp; Light Company"/>
    <n v="0"/>
    <n v="3"/>
    <x v="5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5"/>
  </r>
  <r>
    <n v="-1"/>
    <n v="1"/>
    <s v="0001 -Florida Power &amp; Light Company"/>
    <n v="0"/>
    <n v="3"/>
    <x v="5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5"/>
  </r>
  <r>
    <n v="-1"/>
    <n v="1"/>
    <s v="0001 -Florida Power &amp; Light Company"/>
    <n v="0"/>
    <n v="3"/>
    <x v="5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5"/>
  </r>
  <r>
    <n v="-1"/>
    <n v="1"/>
    <s v="0001 -Florida Power &amp; Light Company"/>
    <n v="0"/>
    <n v="3"/>
    <x v="5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5"/>
  </r>
  <r>
    <n v="-1"/>
    <n v="1"/>
    <s v="0001 -Florida Power &amp; Light Company"/>
    <n v="0"/>
    <n v="3"/>
    <x v="5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5"/>
  </r>
  <r>
    <n v="-1"/>
    <n v="1"/>
    <s v="0001 -Florida Power &amp; Light Company"/>
    <n v="0"/>
    <n v="3"/>
    <x v="5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5"/>
  </r>
  <r>
    <n v="-1"/>
    <n v="1"/>
    <s v="0001 -Florida Power &amp; Light Company"/>
    <n v="0"/>
    <n v="3"/>
    <x v="5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5"/>
  </r>
  <r>
    <n v="-1"/>
    <n v="1"/>
    <s v="0001 -Florida Power &amp; Light Company"/>
    <n v="0"/>
    <n v="3"/>
    <x v="5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5"/>
  </r>
  <r>
    <n v="-1"/>
    <n v="1"/>
    <s v="0001 -Florida Power &amp; Light Company"/>
    <n v="0"/>
    <n v="3"/>
    <x v="5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5"/>
  </r>
  <r>
    <n v="-1"/>
    <n v="1"/>
    <s v="0001 -Florida Power &amp; Light Company"/>
    <n v="0"/>
    <n v="3"/>
    <x v="5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5"/>
  </r>
  <r>
    <n v="-1"/>
    <n v="1"/>
    <s v="0001 -Florida Power &amp; Light Company"/>
    <n v="0"/>
    <n v="3"/>
    <x v="5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5"/>
  </r>
  <r>
    <n v="-1"/>
    <n v="1"/>
    <s v="0001 -Florida Power &amp; Light Company"/>
    <n v="0"/>
    <n v="3"/>
    <x v="5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5"/>
  </r>
  <r>
    <n v="-1"/>
    <n v="1"/>
    <s v="0001 -Florida Power &amp; Light Company"/>
    <n v="0"/>
    <n v="3"/>
    <x v="5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5"/>
  </r>
  <r>
    <n v="-1"/>
    <n v="1"/>
    <s v="0001 -Florida Power &amp; Light Company"/>
    <n v="0"/>
    <n v="3"/>
    <x v="5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5"/>
  </r>
  <r>
    <n v="-1"/>
    <n v="1"/>
    <s v="0001 -Florida Power &amp; Light Company"/>
    <n v="0"/>
    <n v="3"/>
    <x v="5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5"/>
  </r>
  <r>
    <n v="-1"/>
    <n v="1"/>
    <s v="0001 -Florida Power &amp; Light Company"/>
    <n v="0"/>
    <n v="3"/>
    <x v="5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5"/>
  </r>
  <r>
    <n v="-1"/>
    <n v="1"/>
    <s v="0001 -Florida Power &amp; Light Company"/>
    <n v="0"/>
    <n v="3"/>
    <x v="5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5"/>
  </r>
  <r>
    <n v="-1"/>
    <n v="1"/>
    <s v="0001 -Florida Power &amp; Light Company"/>
    <n v="0"/>
    <n v="3"/>
    <x v="5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5"/>
  </r>
  <r>
    <n v="-1"/>
    <n v="1"/>
    <s v="0001 -Florida Power &amp; Light Company"/>
    <n v="0"/>
    <n v="3"/>
    <x v="5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5"/>
  </r>
  <r>
    <n v="-1"/>
    <n v="1"/>
    <s v="0001 -Florida Power &amp; Light Company"/>
    <n v="0"/>
    <n v="3"/>
    <x v="5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5"/>
  </r>
  <r>
    <n v="-1"/>
    <n v="1"/>
    <s v="0001 -Florida Power &amp; Light Company"/>
    <n v="0"/>
    <n v="3"/>
    <x v="5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5"/>
  </r>
  <r>
    <n v="-1"/>
    <n v="1"/>
    <s v="0001 -Florida Power &amp; Light Company"/>
    <n v="0"/>
    <n v="3"/>
    <x v="5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5"/>
  </r>
  <r>
    <n v="-1"/>
    <n v="1"/>
    <s v="0001 -Florida Power &amp; Light Company"/>
    <n v="0"/>
    <n v="3"/>
    <x v="5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5"/>
  </r>
  <r>
    <n v="-1"/>
    <n v="1"/>
    <s v="0001 -Florida Power &amp; Light Company"/>
    <n v="0"/>
    <n v="3"/>
    <x v="5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5"/>
  </r>
  <r>
    <n v="-1"/>
    <n v="1"/>
    <s v="0001 -Florida Power &amp; Light Company"/>
    <n v="0"/>
    <n v="3"/>
    <x v="5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5"/>
  </r>
  <r>
    <n v="-1"/>
    <n v="1"/>
    <s v="0001 -Florida Power &amp; Light Company"/>
    <n v="0"/>
    <n v="3"/>
    <x v="5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5"/>
  </r>
  <r>
    <n v="-1"/>
    <n v="1"/>
    <s v="0001 -Florida Power &amp; Light Company"/>
    <n v="0"/>
    <n v="3"/>
    <x v="5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5"/>
  </r>
  <r>
    <n v="-1"/>
    <n v="1"/>
    <s v="0001 -Florida Power &amp; Light Company"/>
    <n v="0"/>
    <n v="3"/>
    <x v="5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5"/>
  </r>
  <r>
    <n v="-1"/>
    <n v="1"/>
    <s v="0001 -Florida Power &amp; Light Company"/>
    <n v="0"/>
    <n v="3"/>
    <x v="5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5"/>
  </r>
  <r>
    <n v="-1"/>
    <n v="1"/>
    <s v="0001 -Florida Power &amp; Light Company"/>
    <n v="0"/>
    <n v="3"/>
    <x v="5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5"/>
  </r>
  <r>
    <n v="-1"/>
    <n v="1"/>
    <s v="0001 -Florida Power &amp; Light Company"/>
    <n v="0"/>
    <n v="3"/>
    <x v="5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5"/>
  </r>
  <r>
    <n v="-1"/>
    <n v="1"/>
    <s v="0001 -Florida Power &amp; Light Company"/>
    <n v="0"/>
    <n v="3"/>
    <x v="5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5"/>
  </r>
  <r>
    <n v="-1"/>
    <n v="1"/>
    <s v="0001 -Florida Power &amp; Light Company"/>
    <n v="0"/>
    <n v="3"/>
    <x v="5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5"/>
  </r>
  <r>
    <n v="-1"/>
    <n v="1"/>
    <s v="0001 -Florida Power &amp; Light Company"/>
    <n v="0"/>
    <n v="3"/>
    <x v="5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5"/>
  </r>
  <r>
    <n v="-1"/>
    <n v="1"/>
    <s v="0001 -Florida Power &amp; Light Company"/>
    <n v="0"/>
    <n v="3"/>
    <x v="5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5"/>
  </r>
  <r>
    <n v="-1"/>
    <n v="1"/>
    <s v="0001 -Florida Power &amp; Light Company"/>
    <n v="0"/>
    <n v="3"/>
    <x v="5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5"/>
  </r>
  <r>
    <n v="-1"/>
    <n v="1"/>
    <s v="0001 -Florida Power &amp; Light Company"/>
    <n v="0"/>
    <n v="3"/>
    <x v="5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5"/>
  </r>
  <r>
    <n v="-1"/>
    <n v="1"/>
    <s v="0001 -Florida Power &amp; Light Company"/>
    <n v="0"/>
    <n v="3"/>
    <x v="5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5"/>
  </r>
  <r>
    <n v="-1"/>
    <n v="1"/>
    <s v="0001 -Florida Power &amp; Light Company"/>
    <n v="0"/>
    <n v="3"/>
    <x v="5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5"/>
  </r>
  <r>
    <n v="-1"/>
    <n v="1"/>
    <s v="0001 -Florida Power &amp; Light Company"/>
    <n v="0"/>
    <n v="3"/>
    <x v="5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5"/>
  </r>
  <r>
    <n v="-1"/>
    <n v="1"/>
    <s v="0001 -Florida Power &amp; Light Company"/>
    <n v="0"/>
    <n v="3"/>
    <x v="5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5"/>
  </r>
  <r>
    <n v="-1"/>
    <n v="1"/>
    <s v="0001 -Florida Power &amp; Light Company"/>
    <n v="0"/>
    <n v="3"/>
    <x v="5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5"/>
  </r>
  <r>
    <n v="-1"/>
    <n v="1"/>
    <s v="0001 -Florida Power &amp; Light Company"/>
    <n v="0"/>
    <n v="3"/>
    <x v="5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5"/>
  </r>
  <r>
    <n v="-1"/>
    <n v="1"/>
    <s v="0001 -Florida Power &amp; Light Company"/>
    <n v="0"/>
    <n v="3"/>
    <x v="5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5"/>
  </r>
  <r>
    <n v="-1"/>
    <n v="1"/>
    <s v="0001 -Florida Power &amp; Light Company"/>
    <n v="0"/>
    <n v="3"/>
    <x v="5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5"/>
  </r>
  <r>
    <n v="-1"/>
    <n v="1"/>
    <s v="0001 -Florida Power &amp; Light Company"/>
    <n v="0"/>
    <n v="3"/>
    <x v="5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5"/>
  </r>
  <r>
    <n v="-1"/>
    <n v="1"/>
    <s v="0001 -Florida Power &amp; Light Company"/>
    <n v="0"/>
    <n v="3"/>
    <x v="5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5"/>
  </r>
  <r>
    <n v="-1"/>
    <n v="1"/>
    <s v="0001 -Florida Power &amp; Light Company"/>
    <n v="0"/>
    <n v="3"/>
    <x v="5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5"/>
  </r>
  <r>
    <n v="-1"/>
    <n v="1"/>
    <s v="0001 -Florida Power &amp; Light Company"/>
    <n v="0"/>
    <n v="3"/>
    <x v="5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5"/>
  </r>
  <r>
    <n v="-1"/>
    <n v="1"/>
    <s v="0001 -Florida Power &amp; Light Company"/>
    <n v="0"/>
    <n v="3"/>
    <x v="5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5"/>
  </r>
  <r>
    <n v="-1"/>
    <n v="1"/>
    <s v="0001 -Florida Power &amp; Light Company"/>
    <n v="0"/>
    <n v="3"/>
    <x v="5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5"/>
  </r>
  <r>
    <n v="-1"/>
    <n v="1"/>
    <s v="0001 -Florida Power &amp; Light Company"/>
    <n v="0"/>
    <n v="3"/>
    <x v="5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5"/>
  </r>
  <r>
    <n v="-1"/>
    <n v="1"/>
    <s v="0001 -Florida Power &amp; Light Company"/>
    <n v="0"/>
    <n v="3"/>
    <x v="5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5"/>
  </r>
  <r>
    <n v="-1"/>
    <n v="1"/>
    <s v="0001 -Florida Power &amp; Light Company"/>
    <n v="0"/>
    <n v="3"/>
    <x v="5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5"/>
  </r>
  <r>
    <n v="-1"/>
    <n v="1"/>
    <s v="0001 -Florida Power &amp; Light Company"/>
    <n v="0"/>
    <n v="3"/>
    <x v="5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5"/>
  </r>
  <r>
    <n v="-1"/>
    <n v="1"/>
    <s v="0001 -Florida Power &amp; Light Company"/>
    <n v="0"/>
    <n v="3"/>
    <x v="5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5"/>
  </r>
  <r>
    <n v="-1"/>
    <n v="1"/>
    <s v="0001 -Florida Power &amp; Light Company"/>
    <n v="0"/>
    <n v="3"/>
    <x v="5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5"/>
  </r>
  <r>
    <n v="-1"/>
    <n v="1"/>
    <s v="0001 -Florida Power &amp; Light Company"/>
    <n v="0"/>
    <n v="3"/>
    <x v="5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5"/>
  </r>
  <r>
    <n v="-1"/>
    <n v="1"/>
    <s v="0001 -Florida Power &amp; Light Company"/>
    <n v="0"/>
    <n v="3"/>
    <x v="5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5"/>
  </r>
  <r>
    <n v="-1"/>
    <n v="1"/>
    <s v="0001 -Florida Power &amp; Light Company"/>
    <n v="0"/>
    <n v="3"/>
    <x v="5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5"/>
  </r>
  <r>
    <n v="-1"/>
    <n v="1"/>
    <s v="0001 -Florida Power &amp; Light Company"/>
    <n v="0"/>
    <n v="3"/>
    <x v="5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5"/>
  </r>
  <r>
    <n v="-1"/>
    <n v="1"/>
    <s v="0001 -Florida Power &amp; Light Company"/>
    <n v="0"/>
    <n v="3"/>
    <x v="5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5"/>
  </r>
  <r>
    <n v="-1"/>
    <n v="1"/>
    <s v="0001 -Florida Power &amp; Light Company"/>
    <n v="0"/>
    <n v="3"/>
    <x v="5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5"/>
  </r>
  <r>
    <n v="-1"/>
    <n v="1"/>
    <s v="0001 -Florida Power &amp; Light Company"/>
    <n v="0"/>
    <n v="3"/>
    <x v="5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5"/>
  </r>
  <r>
    <n v="-1"/>
    <n v="1"/>
    <s v="0001 -Florida Power &amp; Light Company"/>
    <n v="0"/>
    <n v="3"/>
    <x v="5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5"/>
  </r>
  <r>
    <n v="-1"/>
    <n v="1"/>
    <s v="0001 -Florida Power &amp; Light Company"/>
    <n v="0"/>
    <n v="3"/>
    <x v="5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5"/>
  </r>
  <r>
    <n v="-1"/>
    <n v="1"/>
    <s v="0001 -Florida Power &amp; Light Company"/>
    <n v="0"/>
    <n v="3"/>
    <x v="5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5"/>
  </r>
  <r>
    <n v="-1"/>
    <n v="1"/>
    <s v="0001 -Florida Power &amp; Light Company"/>
    <n v="0"/>
    <n v="3"/>
    <x v="5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5"/>
  </r>
  <r>
    <n v="-1"/>
    <n v="1"/>
    <s v="0001 -Florida Power &amp; Light Company"/>
    <n v="0"/>
    <n v="3"/>
    <x v="5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5"/>
  </r>
  <r>
    <n v="-1"/>
    <n v="1"/>
    <s v="0001 -Florida Power &amp; Light Company"/>
    <n v="0"/>
    <n v="3"/>
    <x v="5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5"/>
  </r>
  <r>
    <n v="-1"/>
    <n v="1"/>
    <s v="0001 -Florida Power &amp; Light Company"/>
    <n v="0"/>
    <n v="3"/>
    <x v="5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5"/>
  </r>
  <r>
    <n v="-1"/>
    <n v="1"/>
    <s v="0001 -Florida Power &amp; Light Company"/>
    <n v="0"/>
    <n v="3"/>
    <x v="5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5"/>
  </r>
  <r>
    <n v="-1"/>
    <n v="1"/>
    <s v="0001 -Florida Power &amp; Light Company"/>
    <n v="0"/>
    <n v="3"/>
    <x v="5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5"/>
  </r>
  <r>
    <n v="-1"/>
    <n v="1"/>
    <s v="0001 -Florida Power &amp; Light Company"/>
    <n v="0"/>
    <n v="3"/>
    <x v="5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5"/>
  </r>
  <r>
    <n v="-1"/>
    <n v="1"/>
    <s v="0001 -Florida Power &amp; Light Company"/>
    <n v="0"/>
    <n v="3"/>
    <x v="5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5"/>
  </r>
  <r>
    <n v="-1"/>
    <n v="1"/>
    <s v="0001 -Florida Power &amp; Light Company"/>
    <n v="0"/>
    <n v="3"/>
    <x v="5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5"/>
  </r>
  <r>
    <n v="-1"/>
    <n v="1"/>
    <s v="0001 -Florida Power &amp; Light Company"/>
    <n v="0"/>
    <n v="3"/>
    <x v="5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5"/>
  </r>
  <r>
    <n v="-1"/>
    <n v="1"/>
    <s v="0001 -Florida Power &amp; Light Company"/>
    <n v="0"/>
    <n v="3"/>
    <x v="5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5"/>
  </r>
  <r>
    <n v="-1"/>
    <n v="1"/>
    <s v="0001 -Florida Power &amp; Light Company"/>
    <n v="0"/>
    <n v="3"/>
    <x v="5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5"/>
  </r>
  <r>
    <n v="-1"/>
    <n v="1"/>
    <s v="0001 -Florida Power &amp; Light Company"/>
    <n v="0"/>
    <n v="3"/>
    <x v="5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5"/>
  </r>
  <r>
    <n v="-1"/>
    <n v="1"/>
    <s v="0001 -Florida Power &amp; Light Company"/>
    <n v="0"/>
    <n v="3"/>
    <x v="5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5"/>
  </r>
  <r>
    <n v="-1"/>
    <n v="1"/>
    <s v="0001 -Florida Power &amp; Light Company"/>
    <n v="0"/>
    <n v="3"/>
    <x v="5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5"/>
  </r>
  <r>
    <n v="-1"/>
    <n v="1"/>
    <s v="0001 -Florida Power &amp; Light Company"/>
    <n v="0"/>
    <n v="3"/>
    <x v="5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5"/>
  </r>
  <r>
    <n v="-1"/>
    <n v="1"/>
    <s v="0001 -Florida Power &amp; Light Company"/>
    <n v="0"/>
    <n v="3"/>
    <x v="5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5"/>
  </r>
  <r>
    <n v="-1"/>
    <n v="1"/>
    <s v="0001 -Florida Power &amp; Light Company"/>
    <n v="0"/>
    <n v="3"/>
    <x v="5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5"/>
  </r>
  <r>
    <n v="-1"/>
    <n v="1"/>
    <s v="0001 -Florida Power &amp; Light Company"/>
    <n v="0"/>
    <n v="3"/>
    <x v="5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5"/>
  </r>
  <r>
    <n v="-1"/>
    <n v="1"/>
    <s v="0001 -Florida Power &amp; Light Company"/>
    <n v="0"/>
    <n v="3"/>
    <x v="5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5"/>
  </r>
  <r>
    <n v="-1"/>
    <n v="1"/>
    <s v="0001 -Florida Power &amp; Light Company"/>
    <n v="0"/>
    <n v="3"/>
    <x v="5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5"/>
  </r>
  <r>
    <n v="-1"/>
    <n v="1"/>
    <s v="0001 -Florida Power &amp; Light Company"/>
    <n v="0"/>
    <n v="3"/>
    <x v="5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5"/>
  </r>
  <r>
    <n v="-1"/>
    <n v="1"/>
    <s v="0001 -Florida Power &amp; Light Company"/>
    <n v="0"/>
    <n v="3"/>
    <x v="5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5"/>
  </r>
  <r>
    <n v="-1"/>
    <n v="1"/>
    <s v="0001 -Florida Power &amp; Light Company"/>
    <n v="0"/>
    <n v="3"/>
    <x v="5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5"/>
  </r>
  <r>
    <n v="-1"/>
    <n v="1"/>
    <s v="0001 -Florida Power &amp; Light Company"/>
    <n v="0"/>
    <n v="3"/>
    <x v="5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5"/>
  </r>
  <r>
    <n v="-1"/>
    <n v="1"/>
    <s v="0001 -Florida Power &amp; Light Company"/>
    <n v="0"/>
    <n v="3"/>
    <x v="5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5"/>
  </r>
  <r>
    <n v="-1"/>
    <n v="1"/>
    <s v="0001 -Florida Power &amp; Light Company"/>
    <n v="0"/>
    <n v="3"/>
    <x v="5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5"/>
  </r>
  <r>
    <n v="-1"/>
    <n v="1"/>
    <s v="0001 -Florida Power &amp; Light Company"/>
    <n v="0"/>
    <n v="3"/>
    <x v="5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5"/>
  </r>
  <r>
    <n v="-1"/>
    <n v="1"/>
    <s v="0001 -Florida Power &amp; Light Company"/>
    <n v="0"/>
    <n v="3"/>
    <x v="5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5"/>
  </r>
  <r>
    <n v="-1"/>
    <n v="1"/>
    <s v="0001 -Florida Power &amp; Light Company"/>
    <n v="0"/>
    <n v="3"/>
    <x v="5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5"/>
  </r>
  <r>
    <n v="-1"/>
    <n v="1"/>
    <s v="0001 -Florida Power &amp; Light Company"/>
    <n v="0"/>
    <n v="3"/>
    <x v="5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5"/>
  </r>
  <r>
    <n v="-1"/>
    <n v="1"/>
    <s v="0001 -Florida Power &amp; Light Company"/>
    <n v="0"/>
    <n v="3"/>
    <x v="5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5"/>
  </r>
  <r>
    <n v="-1"/>
    <n v="1"/>
    <s v="0001 -Florida Power &amp; Light Company"/>
    <n v="0"/>
    <n v="3"/>
    <x v="5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5"/>
  </r>
  <r>
    <n v="-1"/>
    <n v="1"/>
    <s v="0001 -Florida Power &amp; Light Company"/>
    <n v="0"/>
    <n v="3"/>
    <x v="5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5"/>
  </r>
  <r>
    <n v="-1"/>
    <n v="1"/>
    <s v="0001 -Florida Power &amp; Light Company"/>
    <n v="0"/>
    <n v="3"/>
    <x v="5"/>
    <n v="2011"/>
    <n v="233"/>
    <n v="2014"/>
    <s v="V2011 - 100% Bonus"/>
    <n v="367"/>
    <s v="02. Steam"/>
    <s v="Function"/>
    <n v="2978633.01"/>
    <n v="0"/>
    <n v="0"/>
    <n v="2409842.0299999998"/>
    <n v="196196.91"/>
    <n v="599666.18999999994"/>
    <n v="-66041.73"/>
    <n v="47443.21"/>
    <n v="3031121.3"/>
    <n v="784979.98"/>
    <n v="5838.04"/>
    <n v="0"/>
    <n v="47443.21"/>
    <n v="0"/>
    <x v="5"/>
  </r>
  <r>
    <n v="-1"/>
    <n v="1"/>
    <s v="0001 -Florida Power &amp; Light Company"/>
    <n v="0"/>
    <n v="3"/>
    <x v="5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5"/>
  </r>
  <r>
    <n v="-1"/>
    <n v="1"/>
    <s v="0001 -Florida Power &amp; Light Company"/>
    <n v="0"/>
    <n v="3"/>
    <x v="5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8"/>
    <n v="2014"/>
    <s v="V2012 Q1 - 50% Bonus"/>
    <n v="367"/>
    <s v="02. Steam"/>
    <s v="Function"/>
    <n v="7823365.21"/>
    <n v="0"/>
    <n v="0"/>
    <n v="7826458.8099999996"/>
    <n v="576500.30000000005"/>
    <n v="1306439.1599999999"/>
    <n v="-6187.2"/>
    <n v="2427.41"/>
    <n v="7829552.4100000001"/>
    <n v="1881899.26"/>
    <n v="-2719.6"/>
    <n v="0"/>
    <n v="2427.41"/>
    <n v="0"/>
    <x v="5"/>
  </r>
  <r>
    <n v="-1"/>
    <n v="1"/>
    <s v="0001 -Florida Power &amp; Light Company"/>
    <n v="0"/>
    <n v="3"/>
    <x v="5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9"/>
    <n v="2014"/>
    <s v="V2012 Q2 - 50% Bonus"/>
    <n v="367"/>
    <s v="02. Steam"/>
    <s v="Function"/>
    <n v="146478606.88999999"/>
    <n v="0"/>
    <n v="0"/>
    <n v="146478606.88999999"/>
    <n v="9693256.0399999991"/>
    <n v="17355387.07"/>
    <n v="-322992.34999999998"/>
    <n v="0"/>
    <n v="146478606.88999999"/>
    <n v="27048643.109999999"/>
    <n v="0"/>
    <n v="0"/>
    <n v="0"/>
    <n v="0"/>
    <x v="5"/>
  </r>
  <r>
    <n v="-1"/>
    <n v="1"/>
    <s v="0001 -Florida Power &amp; Light Company"/>
    <n v="0"/>
    <n v="3"/>
    <x v="5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5"/>
  </r>
  <r>
    <n v="-1"/>
    <n v="1"/>
    <s v="0001 -Florida Power &amp; Light Company"/>
    <n v="0"/>
    <n v="3"/>
    <x v="5"/>
    <n v="2012"/>
    <n v="250"/>
    <n v="2014"/>
    <s v="V2012 Q3 - 50% Bonus"/>
    <n v="367"/>
    <s v="02. Steam"/>
    <s v="Function"/>
    <n v="247103139.06"/>
    <n v="0"/>
    <n v="0"/>
    <n v="247210933.13999999"/>
    <n v="16680644.720000001"/>
    <n v="25006585.18"/>
    <n v="-215588.15"/>
    <n v="49812.74"/>
    <n v="247318727.21000001"/>
    <n v="41658183.710000001"/>
    <n v="-136729.22"/>
    <n v="0"/>
    <n v="49812.74"/>
    <n v="0"/>
    <x v="5"/>
  </r>
  <r>
    <n v="-1"/>
    <n v="1"/>
    <s v="0001 -Florida Power &amp; Light Company"/>
    <n v="0"/>
    <n v="3"/>
    <x v="5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5"/>
  </r>
  <r>
    <n v="-1"/>
    <n v="1"/>
    <s v="0001 -Florida Power &amp; Light Company"/>
    <n v="0"/>
    <n v="3"/>
    <x v="5"/>
    <n v="2012"/>
    <n v="251"/>
    <n v="2014"/>
    <s v="V2012 Q4 - 50% Bonus"/>
    <n v="367"/>
    <s v="02. Steam"/>
    <s v="Function"/>
    <n v="4849830.26"/>
    <n v="0"/>
    <n v="0"/>
    <n v="4851882"/>
    <n v="355049.01"/>
    <n v="440703.08"/>
    <n v="-4103.4799999999996"/>
    <n v="3266.43"/>
    <n v="4853933.74"/>
    <n v="795267.72"/>
    <n v="-352.68"/>
    <n v="0"/>
    <n v="3266.43"/>
    <n v="0"/>
    <x v="5"/>
  </r>
  <r>
    <n v="-1"/>
    <n v="1"/>
    <s v="0001 -Florida Power &amp; Light Company"/>
    <n v="0"/>
    <n v="3"/>
    <x v="5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5"/>
  </r>
  <r>
    <n v="-1"/>
    <n v="1"/>
    <s v="0001 -Florida Power &amp; Light Company"/>
    <n v="0"/>
    <n v="3"/>
    <x v="5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5"/>
  </r>
  <r>
    <n v="-1"/>
    <n v="1"/>
    <s v="0001 -Florida Power &amp; Light Company"/>
    <n v="0"/>
    <n v="3"/>
    <x v="5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5"/>
  </r>
  <r>
    <n v="-1"/>
    <n v="1"/>
    <s v="0001 -Florida Power &amp; Light Company"/>
    <n v="0"/>
    <n v="3"/>
    <x v="5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5"/>
  </r>
  <r>
    <n v="-1"/>
    <n v="1"/>
    <s v="0001 -Florida Power &amp; Light Company"/>
    <n v="0"/>
    <n v="3"/>
    <x v="5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5"/>
  </r>
  <r>
    <n v="-1"/>
    <n v="1"/>
    <s v="0001 -Florida Power &amp; Light Company"/>
    <n v="0"/>
    <n v="3"/>
    <x v="5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5"/>
  </r>
  <r>
    <n v="-1"/>
    <n v="1"/>
    <s v="0001 -Florida Power &amp; Light Company"/>
    <n v="0"/>
    <n v="3"/>
    <x v="5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5"/>
  </r>
  <r>
    <n v="-1"/>
    <n v="1"/>
    <s v="0001 -Florida Power &amp; Light Company"/>
    <n v="0"/>
    <n v="3"/>
    <x v="5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5"/>
  </r>
  <r>
    <n v="-1"/>
    <n v="1"/>
    <s v="0001 -Florida Power &amp; Light Company"/>
    <n v="0"/>
    <n v="3"/>
    <x v="5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5"/>
  </r>
  <r>
    <n v="-1"/>
    <n v="1"/>
    <s v="0001 -Florida Power &amp; Light Company"/>
    <n v="0"/>
    <n v="3"/>
    <x v="5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5"/>
  </r>
  <r>
    <n v="-1"/>
    <n v="1"/>
    <s v="0001 -Florida Power &amp; Light Company"/>
    <n v="0"/>
    <n v="3"/>
    <x v="5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5"/>
  </r>
  <r>
    <n v="-1"/>
    <n v="1"/>
    <s v="0001 -Florida Power &amp; Light Company"/>
    <n v="0"/>
    <n v="3"/>
    <x v="5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5"/>
  </r>
  <r>
    <n v="-1"/>
    <n v="1"/>
    <s v="0001 -Florida Power &amp; Light Company"/>
    <n v="0"/>
    <n v="3"/>
    <x v="5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5"/>
  </r>
  <r>
    <n v="-1"/>
    <n v="1"/>
    <s v="0001 -Florida Power &amp; Light Company"/>
    <n v="0"/>
    <n v="3"/>
    <x v="5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5"/>
  </r>
  <r>
    <n v="-1"/>
    <n v="1"/>
    <s v="0001 -Florida Power &amp; Light Company"/>
    <n v="0"/>
    <n v="3"/>
    <x v="5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5"/>
  </r>
  <r>
    <n v="-1"/>
    <n v="1"/>
    <s v="0001 -Florida Power &amp; Light Company"/>
    <n v="0"/>
    <n v="3"/>
    <x v="5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5"/>
  </r>
  <r>
    <n v="-1"/>
    <n v="1"/>
    <s v="0001 -Florida Power &amp; Light Company"/>
    <n v="0"/>
    <n v="3"/>
    <x v="5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5"/>
  </r>
  <r>
    <n v="-1"/>
    <n v="1"/>
    <s v="0001 -Florida Power &amp; Light Company"/>
    <n v="0"/>
    <n v="3"/>
    <x v="5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5"/>
  </r>
  <r>
    <n v="-1"/>
    <n v="1"/>
    <s v="0001 -Florida Power &amp; Light Company"/>
    <n v="0"/>
    <n v="3"/>
    <x v="5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5"/>
  </r>
  <r>
    <n v="-1"/>
    <n v="1"/>
    <s v="0001 -Florida Power &amp; Light Company"/>
    <n v="0"/>
    <n v="3"/>
    <x v="5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5"/>
  </r>
  <r>
    <n v="-1"/>
    <n v="1"/>
    <s v="0001 -Florida Power &amp; Light Company"/>
    <n v="0"/>
    <n v="3"/>
    <x v="5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5"/>
  </r>
  <r>
    <n v="-1"/>
    <n v="1"/>
    <s v="0001 -Florida Power &amp; Light Company"/>
    <n v="0"/>
    <n v="3"/>
    <x v="5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5"/>
  </r>
  <r>
    <n v="-1"/>
    <n v="1"/>
    <s v="0001 -Florida Power &amp; Light Company"/>
    <n v="0"/>
    <n v="3"/>
    <x v="5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5"/>
  </r>
  <r>
    <n v="-1"/>
    <n v="1"/>
    <s v="0001 -Florida Power &amp; Light Company"/>
    <n v="0"/>
    <n v="3"/>
    <x v="5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5"/>
  </r>
  <r>
    <n v="-1"/>
    <n v="1"/>
    <s v="0001 -Florida Power &amp; Light Company"/>
    <n v="0"/>
    <n v="3"/>
    <x v="5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5"/>
  </r>
  <r>
    <n v="-1"/>
    <n v="1"/>
    <s v="0001 -Florida Power &amp; Light Company"/>
    <n v="0"/>
    <n v="3"/>
    <x v="5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5"/>
  </r>
  <r>
    <n v="-1"/>
    <n v="1"/>
    <s v="0001 -Florida Power &amp; Light Company"/>
    <n v="0"/>
    <n v="3"/>
    <x v="5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5"/>
  </r>
  <r>
    <n v="-1"/>
    <n v="1"/>
    <s v="0001 -Florida Power &amp; Light Company"/>
    <n v="0"/>
    <n v="3"/>
    <x v="5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5"/>
  </r>
  <r>
    <n v="-1"/>
    <n v="1"/>
    <s v="0001 -Florida Power &amp; Light Company"/>
    <n v="0"/>
    <n v="3"/>
    <x v="5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5"/>
  </r>
  <r>
    <n v="-1"/>
    <n v="1"/>
    <s v="0001 -Florida Power &amp; Light Company"/>
    <n v="0"/>
    <n v="3"/>
    <x v="5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5"/>
  </r>
  <r>
    <n v="-1"/>
    <n v="1"/>
    <s v="0001 -Florida Power &amp; Light Company"/>
    <n v="0"/>
    <n v="3"/>
    <x v="5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5"/>
  </r>
  <r>
    <n v="-1"/>
    <n v="1"/>
    <s v="0001 -Florida Power &amp; Light Company"/>
    <n v="0"/>
    <n v="3"/>
    <x v="5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5"/>
  </r>
  <r>
    <n v="-1"/>
    <n v="1"/>
    <s v="0001 -Florida Power &amp; Light Company"/>
    <n v="0"/>
    <n v="3"/>
    <x v="5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5"/>
  </r>
  <r>
    <n v="-1"/>
    <n v="1"/>
    <s v="0001 -Florida Power &amp; Light Company"/>
    <n v="0"/>
    <n v="3"/>
    <x v="5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5"/>
  </r>
  <r>
    <n v="-1"/>
    <n v="1"/>
    <s v="0001 -Florida Power &amp; Light Company"/>
    <n v="0"/>
    <n v="3"/>
    <x v="5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5"/>
  </r>
  <r>
    <n v="-1"/>
    <n v="1"/>
    <s v="0001 -Florida Power &amp; Light Company"/>
    <n v="0"/>
    <n v="3"/>
    <x v="5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5"/>
  </r>
  <r>
    <n v="-1"/>
    <n v="1"/>
    <s v="0001 -Florida Power &amp; Light Company"/>
    <n v="0"/>
    <n v="3"/>
    <x v="5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5"/>
  </r>
  <r>
    <n v="-1"/>
    <n v="1"/>
    <s v="0001 -Florida Power &amp; Light Company"/>
    <n v="0"/>
    <n v="3"/>
    <x v="5"/>
    <n v="2001"/>
    <n v="69"/>
    <n v="2014"/>
    <s v="V2001 Bonus"/>
    <n v="367"/>
    <s v="03. Nuclear"/>
    <s v="Function"/>
    <n v="618907.68000000005"/>
    <n v="0"/>
    <n v="0"/>
    <n v="60448.13"/>
    <n v="3566.44"/>
    <n v="609985.53"/>
    <n v="0"/>
    <n v="0"/>
    <n v="618907.68000000005"/>
    <n v="613551.97"/>
    <n v="0"/>
    <n v="0"/>
    <n v="0"/>
    <n v="0"/>
    <x v="5"/>
  </r>
  <r>
    <n v="-1"/>
    <n v="1"/>
    <s v="0001 -Florida Power &amp; Light Company"/>
    <n v="0"/>
    <n v="3"/>
    <x v="5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5"/>
  </r>
  <r>
    <n v="-1"/>
    <n v="1"/>
    <s v="0001 -Florida Power &amp; Light Company"/>
    <n v="0"/>
    <n v="3"/>
    <x v="5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5"/>
  </r>
  <r>
    <n v="-1"/>
    <n v="1"/>
    <s v="0001 -Florida Power &amp; Light Company"/>
    <n v="0"/>
    <n v="3"/>
    <x v="5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5"/>
  </r>
  <r>
    <n v="-1"/>
    <n v="1"/>
    <s v="0001 -Florida Power &amp; Light Company"/>
    <n v="0"/>
    <n v="3"/>
    <x v="5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5"/>
  </r>
  <r>
    <n v="-1"/>
    <n v="1"/>
    <s v="0001 -Florida Power &amp; Light Company"/>
    <n v="0"/>
    <n v="3"/>
    <x v="5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5"/>
  </r>
  <r>
    <n v="-1"/>
    <n v="1"/>
    <s v="0001 -Florida Power &amp; Light Company"/>
    <n v="0"/>
    <n v="3"/>
    <x v="5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5"/>
  </r>
  <r>
    <n v="-1"/>
    <n v="1"/>
    <s v="0001 -Florida Power &amp; Light Company"/>
    <n v="0"/>
    <n v="3"/>
    <x v="5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5"/>
  </r>
  <r>
    <n v="-1"/>
    <n v="1"/>
    <s v="0001 -Florida Power &amp; Light Company"/>
    <n v="0"/>
    <n v="3"/>
    <x v="5"/>
    <n v="2003"/>
    <n v="70"/>
    <n v="2014"/>
    <s v="V2003 Bonus-30%"/>
    <n v="367"/>
    <s v="03. Nuclear"/>
    <s v="Function"/>
    <n v="11017011.41"/>
    <n v="0"/>
    <n v="0"/>
    <n v="3914568"/>
    <n v="486196.24"/>
    <n v="8828656.5999999996"/>
    <n v="0"/>
    <n v="0"/>
    <n v="11017011.41"/>
    <n v="9314852.8399999999"/>
    <n v="0"/>
    <n v="0"/>
    <n v="0"/>
    <n v="0"/>
    <x v="5"/>
  </r>
  <r>
    <n v="-1"/>
    <n v="1"/>
    <s v="0001 -Florida Power &amp; Light Company"/>
    <n v="0"/>
    <n v="3"/>
    <x v="5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5"/>
  </r>
  <r>
    <n v="-1"/>
    <n v="1"/>
    <s v="0001 -Florida Power &amp; Light Company"/>
    <n v="0"/>
    <n v="3"/>
    <x v="5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5"/>
  </r>
  <r>
    <n v="-1"/>
    <n v="1"/>
    <s v="0001 -Florida Power &amp; Light Company"/>
    <n v="0"/>
    <n v="3"/>
    <x v="5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5"/>
  </r>
  <r>
    <n v="-1"/>
    <n v="1"/>
    <s v="0001 -Florida Power &amp; Light Company"/>
    <n v="0"/>
    <n v="3"/>
    <x v="5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5"/>
  </r>
  <r>
    <n v="-1"/>
    <n v="1"/>
    <s v="0001 -Florida Power &amp; Light Company"/>
    <n v="0"/>
    <n v="3"/>
    <x v="5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5"/>
  </r>
  <r>
    <n v="-1"/>
    <n v="1"/>
    <s v="0001 -Florida Power &amp; Light Company"/>
    <n v="0"/>
    <n v="3"/>
    <x v="5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5"/>
  </r>
  <r>
    <n v="-1"/>
    <n v="1"/>
    <s v="0001 -Florida Power &amp; Light Company"/>
    <n v="0"/>
    <n v="3"/>
    <x v="5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5"/>
  </r>
  <r>
    <n v="-1"/>
    <n v="1"/>
    <s v="0001 -Florida Power &amp; Light Company"/>
    <n v="0"/>
    <n v="3"/>
    <x v="5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5"/>
  </r>
  <r>
    <n v="-1"/>
    <n v="1"/>
    <s v="0001 -Florida Power &amp; Light Company"/>
    <n v="0"/>
    <n v="3"/>
    <x v="5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5"/>
  </r>
  <r>
    <n v="-1"/>
    <n v="1"/>
    <s v="0001 -Florida Power &amp; Light Company"/>
    <n v="0"/>
    <n v="3"/>
    <x v="5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5"/>
  </r>
  <r>
    <n v="-1"/>
    <n v="1"/>
    <s v="0001 -Florida Power &amp; Light Company"/>
    <n v="0"/>
    <n v="3"/>
    <x v="5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5"/>
  </r>
  <r>
    <n v="-1"/>
    <n v="1"/>
    <s v="0001 -Florida Power &amp; Light Company"/>
    <n v="0"/>
    <n v="3"/>
    <x v="5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5"/>
  </r>
  <r>
    <n v="-1"/>
    <n v="1"/>
    <s v="0001 -Florida Power &amp; Light Company"/>
    <n v="0"/>
    <n v="3"/>
    <x v="5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5"/>
  </r>
  <r>
    <n v="-1"/>
    <n v="1"/>
    <s v="0001 -Florida Power &amp; Light Company"/>
    <n v="0"/>
    <n v="3"/>
    <x v="5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5"/>
  </r>
  <r>
    <n v="-1"/>
    <n v="1"/>
    <s v="0001 -Florida Power &amp; Light Company"/>
    <n v="0"/>
    <n v="3"/>
    <x v="5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5"/>
  </r>
  <r>
    <n v="-1"/>
    <n v="1"/>
    <s v="0001 -Florida Power &amp; Light Company"/>
    <n v="0"/>
    <n v="3"/>
    <x v="5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5"/>
  </r>
  <r>
    <n v="-1"/>
    <n v="1"/>
    <s v="0001 -Florida Power &amp; Light Company"/>
    <n v="0"/>
    <n v="3"/>
    <x v="5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5"/>
  </r>
  <r>
    <n v="-1"/>
    <n v="1"/>
    <s v="0001 -Florida Power &amp; Light Company"/>
    <n v="0"/>
    <n v="3"/>
    <x v="5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5"/>
  </r>
  <r>
    <n v="-1"/>
    <n v="1"/>
    <s v="0001 -Florida Power &amp; Light Company"/>
    <n v="0"/>
    <n v="3"/>
    <x v="5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5"/>
  </r>
  <r>
    <n v="-1"/>
    <n v="1"/>
    <s v="0001 -Florida Power &amp; Light Company"/>
    <n v="0"/>
    <n v="3"/>
    <x v="5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5"/>
  </r>
  <r>
    <n v="-1"/>
    <n v="1"/>
    <s v="0001 -Florida Power &amp; Light Company"/>
    <n v="0"/>
    <n v="3"/>
    <x v="5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5"/>
  </r>
  <r>
    <n v="-1"/>
    <n v="1"/>
    <s v="0001 -Florida Power &amp; Light Company"/>
    <n v="0"/>
    <n v="3"/>
    <x v="5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5"/>
  </r>
  <r>
    <n v="-1"/>
    <n v="1"/>
    <s v="0001 -Florida Power &amp; Light Company"/>
    <n v="0"/>
    <n v="3"/>
    <x v="5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5"/>
  </r>
  <r>
    <n v="-1"/>
    <n v="1"/>
    <s v="0001 -Florida Power &amp; Light Company"/>
    <n v="0"/>
    <n v="3"/>
    <x v="5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5"/>
  </r>
  <r>
    <n v="-1"/>
    <n v="1"/>
    <s v="0001 -Florida Power &amp; Light Company"/>
    <n v="0"/>
    <n v="3"/>
    <x v="5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5"/>
  </r>
  <r>
    <n v="-1"/>
    <n v="1"/>
    <s v="0001 -Florida Power &amp; Light Company"/>
    <n v="0"/>
    <n v="3"/>
    <x v="5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5"/>
  </r>
  <r>
    <n v="-1"/>
    <n v="1"/>
    <s v="0001 -Florida Power &amp; Light Company"/>
    <n v="0"/>
    <n v="3"/>
    <x v="5"/>
    <n v="2008"/>
    <n v="169"/>
    <n v="2014"/>
    <s v="V2008 Q2 - 50% Bonus"/>
    <n v="367"/>
    <s v="03. Nuclear"/>
    <s v="Function"/>
    <n v="1941959.86"/>
    <n v="0"/>
    <n v="0"/>
    <n v="1942176.45"/>
    <n v="135647.54999999999"/>
    <n v="1370944.44"/>
    <n v="-218750.41"/>
    <n v="435.36"/>
    <n v="1942393.04"/>
    <n v="1506385.76"/>
    <n v="208.41"/>
    <n v="0"/>
    <n v="435.36"/>
    <n v="0"/>
    <x v="5"/>
  </r>
  <r>
    <n v="-1"/>
    <n v="1"/>
    <s v="0001 -Florida Power &amp; Light Company"/>
    <n v="0"/>
    <n v="3"/>
    <x v="5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5"/>
  </r>
  <r>
    <n v="-1"/>
    <n v="1"/>
    <s v="0001 -Florida Power &amp; Light Company"/>
    <n v="0"/>
    <n v="3"/>
    <x v="5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100000003"/>
    <n v="-221973.24"/>
    <n v="4263.74"/>
    <n v="9005108.8499999996"/>
    <n v="4882660.13"/>
    <n v="1977.51"/>
    <n v="0"/>
    <n v="4263.74"/>
    <n v="0"/>
    <x v="5"/>
  </r>
  <r>
    <n v="-1"/>
    <n v="1"/>
    <s v="0001 -Florida Power &amp; Light Company"/>
    <n v="0"/>
    <n v="3"/>
    <x v="5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5"/>
  </r>
  <r>
    <n v="-1"/>
    <n v="1"/>
    <s v="0001 -Florida Power &amp; Light Company"/>
    <n v="0"/>
    <n v="3"/>
    <x v="5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900000002"/>
    <n v="-430664.44"/>
    <n v="5824.67"/>
    <n v="11951843.880000001"/>
    <n v="6638512.0800000001"/>
    <n v="2933.38"/>
    <n v="0"/>
    <n v="5824.67"/>
    <n v="0"/>
    <x v="5"/>
  </r>
  <r>
    <n v="-1"/>
    <n v="1"/>
    <s v="0001 -Florida Power &amp; Light Company"/>
    <n v="0"/>
    <n v="3"/>
    <x v="5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5"/>
  </r>
  <r>
    <n v="-1"/>
    <n v="1"/>
    <s v="0001 -Florida Power &amp; Light Company"/>
    <n v="0"/>
    <n v="3"/>
    <x v="5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5"/>
  </r>
  <r>
    <n v="-1"/>
    <n v="1"/>
    <s v="0001 -Florida Power &amp; Light Company"/>
    <n v="0"/>
    <n v="3"/>
    <x v="5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5"/>
  </r>
  <r>
    <n v="-1"/>
    <n v="1"/>
    <s v="0001 -Florida Power &amp; Light Company"/>
    <n v="0"/>
    <n v="3"/>
    <x v="5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5"/>
  </r>
  <r>
    <n v="-1"/>
    <n v="1"/>
    <s v="0001 -Florida Power &amp; Light Company"/>
    <n v="0"/>
    <n v="3"/>
    <x v="5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5"/>
  </r>
  <r>
    <n v="-1"/>
    <n v="1"/>
    <s v="0001 -Florida Power &amp; Light Company"/>
    <n v="0"/>
    <n v="3"/>
    <x v="5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5"/>
  </r>
  <r>
    <n v="-1"/>
    <n v="1"/>
    <s v="0001 -Florida Power &amp; Light Company"/>
    <n v="0"/>
    <n v="3"/>
    <x v="5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5"/>
  </r>
  <r>
    <n v="-1"/>
    <n v="1"/>
    <s v="0001 -Florida Power &amp; Light Company"/>
    <n v="0"/>
    <n v="3"/>
    <x v="5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5"/>
  </r>
  <r>
    <n v="-1"/>
    <n v="1"/>
    <s v="0001 -Florida Power &amp; Light Company"/>
    <n v="0"/>
    <n v="3"/>
    <x v="5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5"/>
  </r>
  <r>
    <n v="-1"/>
    <n v="1"/>
    <s v="0001 -Florida Power &amp; Light Company"/>
    <n v="0"/>
    <n v="3"/>
    <x v="5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5"/>
  </r>
  <r>
    <n v="-1"/>
    <n v="1"/>
    <s v="0001 -Florida Power &amp; Light Company"/>
    <n v="0"/>
    <n v="3"/>
    <x v="5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5"/>
  </r>
  <r>
    <n v="-1"/>
    <n v="1"/>
    <s v="0001 -Florida Power &amp; Light Company"/>
    <n v="0"/>
    <n v="3"/>
    <x v="5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5"/>
  </r>
  <r>
    <n v="-1"/>
    <n v="1"/>
    <s v="0001 -Florida Power &amp; Light Company"/>
    <n v="0"/>
    <n v="3"/>
    <x v="5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5"/>
  </r>
  <r>
    <n v="-1"/>
    <n v="1"/>
    <s v="0001 -Florida Power &amp; Light Company"/>
    <n v="0"/>
    <n v="3"/>
    <x v="5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5"/>
  </r>
  <r>
    <n v="-1"/>
    <n v="1"/>
    <s v="0001 -Florida Power &amp; Light Company"/>
    <n v="0"/>
    <n v="3"/>
    <x v="5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5"/>
  </r>
  <r>
    <n v="-1"/>
    <n v="1"/>
    <s v="0001 -Florida Power &amp; Light Company"/>
    <n v="0"/>
    <n v="3"/>
    <x v="5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5"/>
  </r>
  <r>
    <n v="-1"/>
    <n v="1"/>
    <s v="0001 -Florida Power &amp; Light Company"/>
    <n v="0"/>
    <n v="3"/>
    <x v="5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5"/>
  </r>
  <r>
    <n v="-1"/>
    <n v="1"/>
    <s v="0001 -Florida Power &amp; Light Company"/>
    <n v="0"/>
    <n v="3"/>
    <x v="5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5"/>
  </r>
  <r>
    <n v="-1"/>
    <n v="1"/>
    <s v="0001 -Florida Power &amp; Light Company"/>
    <n v="0"/>
    <n v="3"/>
    <x v="5"/>
    <n v="2011"/>
    <n v="233"/>
    <n v="2014"/>
    <s v="V2011 - 100% Bonus"/>
    <n v="367"/>
    <s v="03. Nuclear"/>
    <s v="Function"/>
    <n v="40205004.920000002"/>
    <n v="0"/>
    <n v="0"/>
    <n v="30100913.309999999"/>
    <n v="3218025.06"/>
    <n v="10206016.859999999"/>
    <n v="-532205.51"/>
    <n v="313950.15999999997"/>
    <n v="40370669.689999998"/>
    <n v="13379482.24"/>
    <n v="192845.07"/>
    <n v="0"/>
    <n v="313950.15999999997"/>
    <n v="0"/>
    <x v="5"/>
  </r>
  <r>
    <n v="-1"/>
    <n v="1"/>
    <s v="0001 -Florida Power &amp; Light Company"/>
    <n v="0"/>
    <n v="3"/>
    <x v="5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5"/>
  </r>
  <r>
    <n v="-1"/>
    <n v="1"/>
    <s v="0001 -Florida Power &amp; Light Company"/>
    <n v="0"/>
    <n v="3"/>
    <x v="5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8"/>
    <n v="2014"/>
    <s v="V2012 Q1 - 50% Bonus"/>
    <n v="367"/>
    <s v="03. Nuclear"/>
    <s v="Function"/>
    <n v="12499296.52"/>
    <n v="0"/>
    <n v="0"/>
    <n v="12544462.390000001"/>
    <n v="1201078.99"/>
    <n v="2972479.55"/>
    <n v="-90331.74"/>
    <n v="142667.4"/>
    <n v="12589628.26"/>
    <n v="4153702.27"/>
    <n v="72191.929999999993"/>
    <n v="0"/>
    <n v="142667.4"/>
    <n v="0"/>
    <x v="5"/>
  </r>
  <r>
    <n v="-1"/>
    <n v="1"/>
    <s v="0001 -Florida Power &amp; Light Company"/>
    <n v="0"/>
    <n v="3"/>
    <x v="5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5"/>
  </r>
  <r>
    <n v="-1"/>
    <n v="1"/>
    <s v="0001 -Florida Power &amp; Light Company"/>
    <n v="0"/>
    <n v="3"/>
    <x v="5"/>
    <n v="2012"/>
    <n v="249"/>
    <n v="2014"/>
    <s v="V2012 Q2 - 50% Bonus"/>
    <n v="367"/>
    <s v="03. Nuclear"/>
    <s v="Function"/>
    <n v="339162196.69999999"/>
    <n v="0"/>
    <n v="0"/>
    <n v="340425180.70999998"/>
    <n v="28792511.710000001"/>
    <n v="53602664.770000003"/>
    <n v="-3021202.65"/>
    <n v="1612277.91"/>
    <n v="341688164.70999998"/>
    <n v="81893923.390000001"/>
    <n v="-412437.01"/>
    <n v="0"/>
    <n v="1612277.91"/>
    <n v="0"/>
    <x v="5"/>
  </r>
  <r>
    <n v="-1"/>
    <n v="1"/>
    <s v="0001 -Florida Power &amp; Light Company"/>
    <n v="0"/>
    <n v="3"/>
    <x v="5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5"/>
  </r>
  <r>
    <n v="-1"/>
    <n v="1"/>
    <s v="0001 -Florida Power &amp; Light Company"/>
    <n v="0"/>
    <n v="3"/>
    <x v="5"/>
    <n v="2012"/>
    <n v="250"/>
    <n v="2014"/>
    <s v="V2012 Q3 - 50% Bonus"/>
    <n v="367"/>
    <s v="03. Nuclear"/>
    <s v="Function"/>
    <n v="637156324.63999999"/>
    <n v="0"/>
    <n v="0"/>
    <n v="639989807.92999995"/>
    <n v="55769412.799999997"/>
    <n v="86763121.450000003"/>
    <n v="-5666966.5800000001"/>
    <n v="3573248.49"/>
    <n v="642823291.22000003"/>
    <n v="141529112.81"/>
    <n v="-1090296.6499999999"/>
    <n v="0"/>
    <n v="3573248.49"/>
    <n v="0"/>
    <x v="5"/>
  </r>
  <r>
    <n v="-1"/>
    <n v="1"/>
    <s v="0001 -Florida Power &amp; Light Company"/>
    <n v="0"/>
    <n v="3"/>
    <x v="5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5"/>
  </r>
  <r>
    <n v="-1"/>
    <n v="1"/>
    <s v="0001 -Florida Power &amp; Light Company"/>
    <n v="0"/>
    <n v="3"/>
    <x v="5"/>
    <n v="2012"/>
    <n v="251"/>
    <n v="2014"/>
    <s v="V2012 Q4 - 50% Bonus"/>
    <n v="367"/>
    <s v="03. Nuclear"/>
    <s v="Function"/>
    <n v="187116412.41"/>
    <n v="0"/>
    <n v="0"/>
    <n v="187942044.86000001"/>
    <n v="16970821.829999998"/>
    <n v="21497901.25"/>
    <n v="-1651264.89"/>
    <n v="1095640.93"/>
    <n v="188767677.30000001"/>
    <n v="38211637.649999999"/>
    <n v="-298538.53000000003"/>
    <n v="0"/>
    <n v="1095640.93"/>
    <n v="0"/>
    <x v="5"/>
  </r>
  <r>
    <n v="-1"/>
    <n v="1"/>
    <s v="0001 -Florida Power &amp; Light Company"/>
    <n v="0"/>
    <n v="3"/>
    <x v="5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5"/>
  </r>
  <r>
    <n v="-1"/>
    <n v="1"/>
    <s v="0001 -Florida Power &amp; Light Company"/>
    <n v="0"/>
    <n v="3"/>
    <x v="5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5"/>
  </r>
  <r>
    <n v="-1"/>
    <n v="1"/>
    <s v="0001 -Florida Power &amp; Light Company"/>
    <n v="0"/>
    <n v="3"/>
    <x v="5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5"/>
  </r>
  <r>
    <n v="-1"/>
    <n v="1"/>
    <s v="0001 -Florida Power &amp; Light Company"/>
    <n v="0"/>
    <n v="3"/>
    <x v="5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5"/>
  </r>
  <r>
    <n v="-1"/>
    <n v="1"/>
    <s v="0001 -Florida Power &amp; Light Company"/>
    <n v="0"/>
    <n v="3"/>
    <x v="5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5"/>
  </r>
  <r>
    <n v="-1"/>
    <n v="1"/>
    <s v="0001 -Florida Power &amp; Light Company"/>
    <n v="0"/>
    <n v="3"/>
    <x v="5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5"/>
  </r>
  <r>
    <n v="-1"/>
    <n v="1"/>
    <s v="0001 -Florida Power &amp; Light Company"/>
    <n v="0"/>
    <n v="3"/>
    <x v="5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5"/>
  </r>
  <r>
    <n v="-1"/>
    <n v="1"/>
    <s v="0001 -Florida Power &amp; Light Company"/>
    <n v="0"/>
    <n v="3"/>
    <x v="5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5"/>
  </r>
  <r>
    <n v="-1"/>
    <n v="1"/>
    <s v="0001 -Florida Power &amp; Light Company"/>
    <n v="0"/>
    <n v="3"/>
    <x v="5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5"/>
  </r>
  <r>
    <n v="-1"/>
    <n v="1"/>
    <s v="0001 -Florida Power &amp; Light Company"/>
    <n v="0"/>
    <n v="3"/>
    <x v="5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5"/>
  </r>
  <r>
    <n v="-1"/>
    <n v="1"/>
    <s v="0001 -Florida Power &amp; Light Company"/>
    <n v="0"/>
    <n v="3"/>
    <x v="5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5"/>
  </r>
  <r>
    <n v="-1"/>
    <n v="1"/>
    <s v="0001 -Florida Power &amp; Light Company"/>
    <n v="0"/>
    <n v="3"/>
    <x v="5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5"/>
  </r>
  <r>
    <n v="-1"/>
    <n v="1"/>
    <s v="0001 -Florida Power &amp; Light Company"/>
    <n v="0"/>
    <n v="3"/>
    <x v="5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5"/>
  </r>
  <r>
    <n v="-1"/>
    <n v="1"/>
    <s v="0001 -Florida Power &amp; Light Company"/>
    <n v="0"/>
    <n v="3"/>
    <x v="5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5"/>
  </r>
  <r>
    <n v="-1"/>
    <n v="1"/>
    <s v="0001 -Florida Power &amp; Light Company"/>
    <n v="0"/>
    <n v="3"/>
    <x v="5"/>
    <n v="2011"/>
    <n v="233"/>
    <n v="2014"/>
    <s v="V2011 - 100% Bonus"/>
    <n v="367"/>
    <s v="04. Nuclear Fuel"/>
    <s v="Function"/>
    <n v="17637780.75"/>
    <n v="0"/>
    <n v="0"/>
    <n v="5079680.8600000003"/>
    <n v="2031872.34"/>
    <n v="12558099.890000001"/>
    <n v="0"/>
    <n v="0"/>
    <n v="17637780.75"/>
    <n v="14589972.23"/>
    <n v="0"/>
    <n v="0"/>
    <n v="0"/>
    <n v="0"/>
    <x v="5"/>
  </r>
  <r>
    <n v="-1"/>
    <n v="1"/>
    <s v="0001 -Florida Power &amp; Light Company"/>
    <n v="0"/>
    <n v="3"/>
    <x v="5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5"/>
  </r>
  <r>
    <n v="-1"/>
    <n v="1"/>
    <s v="0001 -Florida Power &amp; Light Company"/>
    <n v="0"/>
    <n v="3"/>
    <x v="5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9"/>
    <n v="2014"/>
    <s v="V2012 Q2 - 50% Bonus"/>
    <n v="367"/>
    <s v="04. Nuclear Fuel"/>
    <s v="Function"/>
    <n v="87460092"/>
    <n v="0"/>
    <n v="0"/>
    <n v="87460092"/>
    <n v="15742816.560000001"/>
    <n v="48103050.600000001"/>
    <n v="0"/>
    <n v="0"/>
    <n v="87460092"/>
    <n v="63845867.159999996"/>
    <n v="0"/>
    <n v="0"/>
    <n v="0"/>
    <n v="0"/>
    <x v="5"/>
  </r>
  <r>
    <n v="-1"/>
    <n v="1"/>
    <s v="0001 -Florida Power &amp; Light Company"/>
    <n v="0"/>
    <n v="3"/>
    <x v="5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0"/>
    <n v="2014"/>
    <s v="V2012 Q3 - 50% Bonus"/>
    <n v="367"/>
    <s v="04. Nuclear Fuel"/>
    <s v="Function"/>
    <n v="83960296"/>
    <n v="0"/>
    <n v="0"/>
    <n v="83960296"/>
    <n v="17127900.379999999"/>
    <n v="41140545.039999999"/>
    <n v="0"/>
    <n v="0"/>
    <n v="83960296"/>
    <n v="58268445.420000002"/>
    <n v="0"/>
    <n v="0"/>
    <n v="0"/>
    <n v="0"/>
    <x v="5"/>
  </r>
  <r>
    <n v="-1"/>
    <n v="1"/>
    <s v="0001 -Florida Power &amp; Light Company"/>
    <n v="0"/>
    <n v="3"/>
    <x v="5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1"/>
    <n v="2014"/>
    <s v="V2012 Q4 - 50% Bonus"/>
    <n v="367"/>
    <s v="04. Nuclear Fuel"/>
    <s v="Function"/>
    <n v="62840883"/>
    <n v="0"/>
    <n v="0"/>
    <n v="62840883"/>
    <n v="14327721.32"/>
    <n v="27021579.690000001"/>
    <n v="0"/>
    <n v="0"/>
    <n v="62840883"/>
    <n v="41349301.009999998"/>
    <n v="0"/>
    <n v="0"/>
    <n v="0"/>
    <n v="0"/>
    <x v="5"/>
  </r>
  <r>
    <n v="-1"/>
    <n v="1"/>
    <s v="0001 -Florida Power &amp; Light Company"/>
    <n v="0"/>
    <n v="3"/>
    <x v="5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5"/>
  </r>
  <r>
    <n v="-1"/>
    <n v="1"/>
    <s v="0001 -Florida Power &amp; Light Company"/>
    <n v="0"/>
    <n v="3"/>
    <x v="5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5"/>
  </r>
  <r>
    <n v="-1"/>
    <n v="1"/>
    <s v="0001 -Florida Power &amp; Light Company"/>
    <n v="0"/>
    <n v="3"/>
    <x v="5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5"/>
  </r>
  <r>
    <n v="-1"/>
    <n v="1"/>
    <s v="0001 -Florida Power &amp; Light Company"/>
    <n v="0"/>
    <n v="3"/>
    <x v="5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5"/>
  </r>
  <r>
    <n v="-1"/>
    <n v="1"/>
    <s v="0001 -Florida Power &amp; Light Company"/>
    <n v="0"/>
    <n v="3"/>
    <x v="5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5"/>
  </r>
  <r>
    <n v="-1"/>
    <n v="1"/>
    <s v="0001 -Florida Power &amp; Light Company"/>
    <n v="0"/>
    <n v="3"/>
    <x v="5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5"/>
  </r>
  <r>
    <n v="-1"/>
    <n v="1"/>
    <s v="0001 -Florida Power &amp; Light Company"/>
    <n v="0"/>
    <n v="3"/>
    <x v="5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5"/>
  </r>
  <r>
    <n v="-1"/>
    <n v="1"/>
    <s v="0001 -Florida Power &amp; Light Company"/>
    <n v="0"/>
    <n v="3"/>
    <x v="5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5"/>
  </r>
  <r>
    <n v="-1"/>
    <n v="1"/>
    <s v="0001 -Florida Power &amp; Light Company"/>
    <n v="0"/>
    <n v="3"/>
    <x v="5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5"/>
  </r>
  <r>
    <n v="-1"/>
    <n v="1"/>
    <s v="0001 -Florida Power &amp; Light Company"/>
    <n v="0"/>
    <n v="3"/>
    <x v="5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5"/>
  </r>
  <r>
    <n v="-1"/>
    <n v="1"/>
    <s v="0001 -Florida Power &amp; Light Company"/>
    <n v="0"/>
    <n v="3"/>
    <x v="5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5"/>
  </r>
  <r>
    <n v="-1"/>
    <n v="1"/>
    <s v="0001 -Florida Power &amp; Light Company"/>
    <n v="0"/>
    <n v="3"/>
    <x v="5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5"/>
  </r>
  <r>
    <n v="-1"/>
    <n v="1"/>
    <s v="0001 -Florida Power &amp; Light Company"/>
    <n v="0"/>
    <n v="3"/>
    <x v="5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5"/>
  </r>
  <r>
    <n v="-1"/>
    <n v="1"/>
    <s v="0001 -Florida Power &amp; Light Company"/>
    <n v="0"/>
    <n v="3"/>
    <x v="5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5"/>
  </r>
  <r>
    <n v="-1"/>
    <n v="1"/>
    <s v="0001 -Florida Power &amp; Light Company"/>
    <n v="0"/>
    <n v="3"/>
    <x v="5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5"/>
  </r>
  <r>
    <n v="-1"/>
    <n v="1"/>
    <s v="0001 -Florida Power &amp; Light Company"/>
    <n v="0"/>
    <n v="3"/>
    <x v="5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5"/>
  </r>
  <r>
    <n v="-1"/>
    <n v="1"/>
    <s v="0001 -Florida Power &amp; Light Company"/>
    <n v="0"/>
    <n v="3"/>
    <x v="5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5"/>
  </r>
  <r>
    <n v="-1"/>
    <n v="1"/>
    <s v="0001 -Florida Power &amp; Light Company"/>
    <n v="0"/>
    <n v="3"/>
    <x v="5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5"/>
  </r>
  <r>
    <n v="-1"/>
    <n v="1"/>
    <s v="0001 -Florida Power &amp; Light Company"/>
    <n v="0"/>
    <n v="3"/>
    <x v="5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5"/>
  </r>
  <r>
    <n v="-1"/>
    <n v="1"/>
    <s v="0001 -Florida Power &amp; Light Company"/>
    <n v="0"/>
    <n v="3"/>
    <x v="5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5"/>
  </r>
  <r>
    <n v="-1"/>
    <n v="1"/>
    <s v="0001 -Florida Power &amp; Light Company"/>
    <n v="0"/>
    <n v="3"/>
    <x v="5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5"/>
  </r>
  <r>
    <n v="-1"/>
    <n v="1"/>
    <s v="0001 -Florida Power &amp; Light Company"/>
    <n v="0"/>
    <n v="3"/>
    <x v="5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5"/>
  </r>
  <r>
    <n v="-1"/>
    <n v="1"/>
    <s v="0001 -Florida Power &amp; Light Company"/>
    <n v="0"/>
    <n v="3"/>
    <x v="5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5"/>
  </r>
  <r>
    <n v="-1"/>
    <n v="1"/>
    <s v="0001 -Florida Power &amp; Light Company"/>
    <n v="0"/>
    <n v="3"/>
    <x v="5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5"/>
  </r>
  <r>
    <n v="-1"/>
    <n v="1"/>
    <s v="0001 -Florida Power &amp; Light Company"/>
    <n v="0"/>
    <n v="3"/>
    <x v="5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5"/>
  </r>
  <r>
    <n v="-1"/>
    <n v="1"/>
    <s v="0001 -Florida Power &amp; Light Company"/>
    <n v="0"/>
    <n v="3"/>
    <x v="5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5"/>
  </r>
  <r>
    <n v="-1"/>
    <n v="1"/>
    <s v="0001 -Florida Power &amp; Light Company"/>
    <n v="0"/>
    <n v="3"/>
    <x v="5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5"/>
  </r>
  <r>
    <n v="-1"/>
    <n v="1"/>
    <s v="0001 -Florida Power &amp; Light Company"/>
    <n v="0"/>
    <n v="3"/>
    <x v="5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5"/>
  </r>
  <r>
    <n v="-1"/>
    <n v="1"/>
    <s v="0001 -Florida Power &amp; Light Company"/>
    <n v="0"/>
    <n v="3"/>
    <x v="5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5"/>
  </r>
  <r>
    <n v="-1"/>
    <n v="1"/>
    <s v="0001 -Florida Power &amp; Light Company"/>
    <n v="0"/>
    <n v="3"/>
    <x v="5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5"/>
  </r>
  <r>
    <n v="-1"/>
    <n v="1"/>
    <s v="0001 -Florida Power &amp; Light Company"/>
    <n v="0"/>
    <n v="3"/>
    <x v="5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5"/>
  </r>
  <r>
    <n v="-1"/>
    <n v="1"/>
    <s v="0001 -Florida Power &amp; Light Company"/>
    <n v="0"/>
    <n v="3"/>
    <x v="5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5"/>
  </r>
  <r>
    <n v="-1"/>
    <n v="1"/>
    <s v="0001 -Florida Power &amp; Light Company"/>
    <n v="0"/>
    <n v="3"/>
    <x v="5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5"/>
  </r>
  <r>
    <n v="-1"/>
    <n v="1"/>
    <s v="0001 -Florida Power &amp; Light Company"/>
    <n v="0"/>
    <n v="3"/>
    <x v="5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5"/>
  </r>
  <r>
    <n v="-1"/>
    <n v="1"/>
    <s v="0001 -Florida Power &amp; Light Company"/>
    <n v="0"/>
    <n v="3"/>
    <x v="5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5"/>
  </r>
  <r>
    <n v="-1"/>
    <n v="1"/>
    <s v="0001 -Florida Power &amp; Light Company"/>
    <n v="0"/>
    <n v="3"/>
    <x v="5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5"/>
  </r>
  <r>
    <n v="-1"/>
    <n v="1"/>
    <s v="0001 -Florida Power &amp; Light Company"/>
    <n v="0"/>
    <n v="3"/>
    <x v="5"/>
    <n v="2001"/>
    <n v="69"/>
    <n v="2014"/>
    <s v="V2001 Bonus"/>
    <n v="367"/>
    <s v="05. Other Production"/>
    <s v="Function"/>
    <n v="4954047.13"/>
    <n v="0"/>
    <n v="0"/>
    <n v="1582970.62"/>
    <n v="211062.22"/>
    <n v="3402807.21"/>
    <n v="-38106.120000000003"/>
    <n v="7804.97"/>
    <n v="4992153.25"/>
    <n v="3587664.1"/>
    <n v="-4095.82"/>
    <n v="0"/>
    <n v="7804.97"/>
    <n v="0"/>
    <x v="5"/>
  </r>
  <r>
    <n v="-1"/>
    <n v="1"/>
    <s v="0001 -Florida Power &amp; Light Company"/>
    <n v="0"/>
    <n v="3"/>
    <x v="5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5"/>
  </r>
  <r>
    <n v="-1"/>
    <n v="1"/>
    <s v="0001 -Florida Power &amp; Light Company"/>
    <n v="0"/>
    <n v="3"/>
    <x v="5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5"/>
  </r>
  <r>
    <n v="-1"/>
    <n v="1"/>
    <s v="0001 -Florida Power &amp; Light Company"/>
    <n v="0"/>
    <n v="3"/>
    <x v="5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5"/>
  </r>
  <r>
    <n v="-1"/>
    <n v="1"/>
    <s v="0001 -Florida Power &amp; Light Company"/>
    <n v="0"/>
    <n v="3"/>
    <x v="5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5"/>
  </r>
  <r>
    <n v="-1"/>
    <n v="1"/>
    <s v="0001 -Florida Power &amp; Light Company"/>
    <n v="0"/>
    <n v="3"/>
    <x v="5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5"/>
  </r>
  <r>
    <n v="-1"/>
    <n v="1"/>
    <s v="0001 -Florida Power &amp; Light Company"/>
    <n v="0"/>
    <n v="3"/>
    <x v="5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5"/>
  </r>
  <r>
    <n v="-1"/>
    <n v="1"/>
    <s v="0001 -Florida Power &amp; Light Company"/>
    <n v="0"/>
    <n v="3"/>
    <x v="5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5"/>
  </r>
  <r>
    <n v="-1"/>
    <n v="1"/>
    <s v="0001 -Florida Power &amp; Light Company"/>
    <n v="0"/>
    <n v="3"/>
    <x v="5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5"/>
  </r>
  <r>
    <n v="-1"/>
    <n v="1"/>
    <s v="0001 -Florida Power &amp; Light Company"/>
    <n v="0"/>
    <n v="3"/>
    <x v="5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5"/>
  </r>
  <r>
    <n v="-1"/>
    <n v="1"/>
    <s v="0001 -Florida Power &amp; Light Company"/>
    <n v="0"/>
    <n v="3"/>
    <x v="5"/>
    <n v="2003"/>
    <n v="70"/>
    <n v="2014"/>
    <s v="V2003 Bonus-30%"/>
    <n v="367"/>
    <s v="05. Other Production"/>
    <s v="Function"/>
    <n v="139320678.06999999"/>
    <n v="0"/>
    <n v="0"/>
    <n v="60014715.799999997"/>
    <n v="6317329.0300000003"/>
    <n v="83780960.790000007"/>
    <n v="-5678371.9500000002"/>
    <n v="1088967.18"/>
    <n v="144999050.02000001"/>
    <n v="86699994.030000001"/>
    <n v="-1191108.98"/>
    <n v="0"/>
    <n v="1088967.18"/>
    <n v="0"/>
    <x v="5"/>
  </r>
  <r>
    <n v="-1"/>
    <n v="1"/>
    <s v="0001 -Florida Power &amp; Light Company"/>
    <n v="0"/>
    <n v="3"/>
    <x v="5"/>
    <n v="2003"/>
    <n v="84"/>
    <n v="2014"/>
    <s v="V2003 Bonus-50%"/>
    <n v="367"/>
    <s v="05. Other Production"/>
    <s v="Function"/>
    <n v="69508401.180000007"/>
    <n v="0"/>
    <n v="0"/>
    <n v="29829400.5"/>
    <n v="3139932.18"/>
    <n v="41900944.869999997"/>
    <n v="-2819447.98"/>
    <n v="547917.37"/>
    <n v="72327849.159999996"/>
    <n v="43353541.619999997"/>
    <n v="-584195.18000000005"/>
    <n v="0"/>
    <n v="547917.37"/>
    <n v="0"/>
    <x v="5"/>
  </r>
  <r>
    <n v="-1"/>
    <n v="1"/>
    <s v="0001 -Florida Power &amp; Light Company"/>
    <n v="0"/>
    <n v="3"/>
    <x v="5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5"/>
  </r>
  <r>
    <n v="-1"/>
    <n v="1"/>
    <s v="0001 -Florida Power &amp; Light Company"/>
    <n v="0"/>
    <n v="3"/>
    <x v="5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5"/>
  </r>
  <r>
    <n v="-1"/>
    <n v="1"/>
    <s v="0001 -Florida Power &amp; Light Company"/>
    <n v="0"/>
    <n v="3"/>
    <x v="5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5"/>
  </r>
  <r>
    <n v="-1"/>
    <n v="1"/>
    <s v="0001 -Florida Power &amp; Light Company"/>
    <n v="0"/>
    <n v="3"/>
    <x v="5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5"/>
  </r>
  <r>
    <n v="-1"/>
    <n v="1"/>
    <s v="0001 -Florida Power &amp; Light Company"/>
    <n v="0"/>
    <n v="3"/>
    <x v="5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5"/>
  </r>
  <r>
    <n v="-1"/>
    <n v="1"/>
    <s v="0001 -Florida Power &amp; Light Company"/>
    <n v="0"/>
    <n v="3"/>
    <x v="5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5"/>
  </r>
  <r>
    <n v="-1"/>
    <n v="1"/>
    <s v="0001 -Florida Power &amp; Light Company"/>
    <n v="0"/>
    <n v="3"/>
    <x v="5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5"/>
  </r>
  <r>
    <n v="-1"/>
    <n v="1"/>
    <s v="0001 -Florida Power &amp; Light Company"/>
    <n v="0"/>
    <n v="3"/>
    <x v="5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5"/>
  </r>
  <r>
    <n v="-1"/>
    <n v="1"/>
    <s v="0001 -Florida Power &amp; Light Company"/>
    <n v="0"/>
    <n v="3"/>
    <x v="5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5"/>
  </r>
  <r>
    <n v="-1"/>
    <n v="1"/>
    <s v="0001 -Florida Power &amp; Light Company"/>
    <n v="0"/>
    <n v="3"/>
    <x v="5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5"/>
  </r>
  <r>
    <n v="-1"/>
    <n v="1"/>
    <s v="0001 -Florida Power &amp; Light Company"/>
    <n v="0"/>
    <n v="3"/>
    <x v="5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5"/>
  </r>
  <r>
    <n v="-1"/>
    <n v="1"/>
    <s v="0001 -Florida Power &amp; Light Company"/>
    <n v="0"/>
    <n v="3"/>
    <x v="5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5"/>
  </r>
  <r>
    <n v="-1"/>
    <n v="1"/>
    <s v="0001 -Florida Power &amp; Light Company"/>
    <n v="0"/>
    <n v="3"/>
    <x v="5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5"/>
  </r>
  <r>
    <n v="-1"/>
    <n v="1"/>
    <s v="0001 -Florida Power &amp; Light Company"/>
    <n v="0"/>
    <n v="3"/>
    <x v="5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5"/>
  </r>
  <r>
    <n v="-1"/>
    <n v="1"/>
    <s v="0001 -Florida Power &amp; Light Company"/>
    <n v="0"/>
    <n v="3"/>
    <x v="5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5"/>
  </r>
  <r>
    <n v="-1"/>
    <n v="1"/>
    <s v="0001 -Florida Power &amp; Light Company"/>
    <n v="0"/>
    <n v="3"/>
    <x v="5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5"/>
  </r>
  <r>
    <n v="-1"/>
    <n v="1"/>
    <s v="0001 -Florida Power &amp; Light Company"/>
    <n v="0"/>
    <n v="3"/>
    <x v="5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5"/>
  </r>
  <r>
    <n v="-1"/>
    <n v="1"/>
    <s v="0001 -Florida Power &amp; Light Company"/>
    <n v="0"/>
    <n v="3"/>
    <x v="5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3"/>
    <n v="-122076.34"/>
    <n v="29527.08"/>
    <n v="420882.18"/>
    <n v="221069.13"/>
    <n v="-16332.02"/>
    <n v="0"/>
    <n v="29527.08"/>
    <n v="0"/>
    <x v="5"/>
  </r>
  <r>
    <n v="-1"/>
    <n v="1"/>
    <s v="0001 -Florida Power &amp; Light Company"/>
    <n v="0"/>
    <n v="3"/>
    <x v="5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5"/>
  </r>
  <r>
    <n v="-1"/>
    <n v="1"/>
    <s v="0001 -Florida Power &amp; Light Company"/>
    <n v="0"/>
    <n v="3"/>
    <x v="5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5"/>
  </r>
  <r>
    <n v="-1"/>
    <n v="1"/>
    <s v="0001 -Florida Power &amp; Light Company"/>
    <n v="0"/>
    <n v="3"/>
    <x v="5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5"/>
  </r>
  <r>
    <n v="-1"/>
    <n v="1"/>
    <s v="0001 -Florida Power &amp; Light Company"/>
    <n v="0"/>
    <n v="3"/>
    <x v="5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5"/>
  </r>
  <r>
    <n v="-1"/>
    <n v="1"/>
    <s v="0001 -Florida Power &amp; Light Company"/>
    <n v="0"/>
    <n v="3"/>
    <x v="5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5"/>
  </r>
  <r>
    <n v="-1"/>
    <n v="1"/>
    <s v="0001 -Florida Power &amp; Light Company"/>
    <n v="0"/>
    <n v="3"/>
    <x v="5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5"/>
  </r>
  <r>
    <n v="-1"/>
    <n v="1"/>
    <s v="0001 -Florida Power &amp; Light Company"/>
    <n v="0"/>
    <n v="3"/>
    <x v="5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5"/>
  </r>
  <r>
    <n v="-1"/>
    <n v="1"/>
    <s v="0001 -Florida Power &amp; Light Company"/>
    <n v="0"/>
    <n v="3"/>
    <x v="5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5"/>
  </r>
  <r>
    <n v="-1"/>
    <n v="1"/>
    <s v="0001 -Florida Power &amp; Light Company"/>
    <n v="0"/>
    <n v="3"/>
    <x v="5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5"/>
  </r>
  <r>
    <n v="-1"/>
    <n v="1"/>
    <s v="0001 -Florida Power &amp; Light Company"/>
    <n v="0"/>
    <n v="3"/>
    <x v="5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5"/>
  </r>
  <r>
    <n v="-1"/>
    <n v="1"/>
    <s v="0001 -Florida Power &amp; Light Company"/>
    <n v="0"/>
    <n v="3"/>
    <x v="5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5"/>
  </r>
  <r>
    <n v="-1"/>
    <n v="1"/>
    <s v="0001 -Florida Power &amp; Light Company"/>
    <n v="0"/>
    <n v="3"/>
    <x v="5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5"/>
  </r>
  <r>
    <n v="-1"/>
    <n v="1"/>
    <s v="0001 -Florida Power &amp; Light Company"/>
    <n v="0"/>
    <n v="3"/>
    <x v="5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5"/>
  </r>
  <r>
    <n v="-1"/>
    <n v="1"/>
    <s v="0001 -Florida Power &amp; Light Company"/>
    <n v="0"/>
    <n v="3"/>
    <x v="5"/>
    <n v="2009"/>
    <n v="192"/>
    <n v="2014"/>
    <s v="V2009 Q4 - 50% Bonus"/>
    <n v="367"/>
    <s v="05. Other Production"/>
    <s v="Function"/>
    <n v="154327307.52000001"/>
    <n v="0"/>
    <n v="0"/>
    <n v="155805228.38"/>
    <n v="12637168.09"/>
    <n v="106555916.81"/>
    <n v="-2969711.91"/>
    <n v="549240.05000000005"/>
    <n v="157283149.22999999"/>
    <n v="118300524.16"/>
    <n v="-1514040.92"/>
    <n v="0"/>
    <n v="549240.05000000005"/>
    <n v="0"/>
    <x v="5"/>
  </r>
  <r>
    <n v="-1"/>
    <n v="1"/>
    <s v="0001 -Florida Power &amp; Light Company"/>
    <n v="0"/>
    <n v="3"/>
    <x v="5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5"/>
  </r>
  <r>
    <n v="-1"/>
    <n v="1"/>
    <s v="0001 -Florida Power &amp; Light Company"/>
    <n v="0"/>
    <n v="3"/>
    <x v="5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5"/>
  </r>
  <r>
    <n v="-1"/>
    <n v="1"/>
    <s v="0001 -Florida Power &amp; Light Company"/>
    <n v="0"/>
    <n v="3"/>
    <x v="5"/>
    <n v="2010"/>
    <n v="194"/>
    <n v="2014"/>
    <s v="V2010 Q2"/>
    <n v="367"/>
    <s v="05. Other Production"/>
    <s v="Function"/>
    <n v="-118778.72"/>
    <n v="0"/>
    <n v="0"/>
    <n v="-117426.94"/>
    <n v="-14595.13"/>
    <n v="-106875.47"/>
    <n v="-24890.42"/>
    <n v="1125.06"/>
    <n v="-116075.17"/>
    <n v="-122220.42"/>
    <n v="-828.66"/>
    <n v="0"/>
    <n v="1125.06"/>
    <n v="0"/>
    <x v="5"/>
  </r>
  <r>
    <n v="-1"/>
    <n v="1"/>
    <s v="0001 -Florida Power &amp; Light Company"/>
    <n v="0"/>
    <n v="3"/>
    <x v="5"/>
    <n v="2010"/>
    <n v="216"/>
    <n v="2014"/>
    <s v="V2010 Q2 - 50% Bonus"/>
    <n v="367"/>
    <s v="05. Other Production"/>
    <s v="Function"/>
    <n v="66844154.530000001"/>
    <n v="0"/>
    <n v="0"/>
    <n v="80168871.709999993"/>
    <n v="6986679.5300000003"/>
    <n v="48673318.090000004"/>
    <n v="-26661612.640000001"/>
    <n v="11112437.83"/>
    <n v="93493588.879999995"/>
    <n v="48351046.060000002"/>
    <n v="-8228044.9500000002"/>
    <n v="0"/>
    <n v="11112437.83"/>
    <n v="0"/>
    <x v="5"/>
  </r>
  <r>
    <n v="-1"/>
    <n v="1"/>
    <s v="0001 -Florida Power &amp; Light Company"/>
    <n v="0"/>
    <n v="3"/>
    <x v="5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5"/>
  </r>
  <r>
    <n v="-1"/>
    <n v="1"/>
    <s v="0001 -Florida Power &amp; Light Company"/>
    <n v="0"/>
    <n v="3"/>
    <x v="5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5"/>
  </r>
  <r>
    <n v="-1"/>
    <n v="1"/>
    <s v="0001 -Florida Power &amp; Light Company"/>
    <n v="0"/>
    <n v="3"/>
    <x v="5"/>
    <n v="2010"/>
    <n v="196"/>
    <n v="2014"/>
    <s v="V2010 Q4"/>
    <n v="367"/>
    <s v="05. Other Production"/>
    <s v="Function"/>
    <n v="13885.92"/>
    <n v="0"/>
    <n v="0"/>
    <n v="14043.95"/>
    <n v="1471.42"/>
    <n v="10241.18"/>
    <n v="-1628.1"/>
    <n v="60.16"/>
    <n v="14201.97"/>
    <n v="11634.56"/>
    <n v="-177.84"/>
    <n v="0"/>
    <n v="60.16"/>
    <n v="0"/>
    <x v="5"/>
  </r>
  <r>
    <n v="-1"/>
    <n v="1"/>
    <s v="0001 -Florida Power &amp; Light Company"/>
    <n v="0"/>
    <n v="3"/>
    <x v="5"/>
    <n v="2010"/>
    <n v="224"/>
    <n v="2014"/>
    <s v="V2010 Q4 - 100% Bonus"/>
    <n v="367"/>
    <s v="05. Other Production"/>
    <s v="Function"/>
    <n v="49513644.350000001"/>
    <n v="0"/>
    <n v="0"/>
    <n v="53338898.149999999"/>
    <n v="5298641.4400000004"/>
    <n v="37065720.560000002"/>
    <n v="-7651747.9000000004"/>
    <n v="1455739.9"/>
    <n v="57164151.950000003"/>
    <n v="40478608.710000001"/>
    <n v="-4309014.41"/>
    <n v="0"/>
    <n v="1455739.9"/>
    <n v="0"/>
    <x v="5"/>
  </r>
  <r>
    <n v="-1"/>
    <n v="1"/>
    <s v="0001 -Florida Power &amp; Light Company"/>
    <n v="0"/>
    <n v="3"/>
    <x v="5"/>
    <n v="2010"/>
    <n v="218"/>
    <n v="2014"/>
    <s v="V2010 Q4 - 50% Bonus"/>
    <n v="367"/>
    <s v="05. Other Production"/>
    <s v="Function"/>
    <n v="239324655.66"/>
    <n v="0"/>
    <n v="0"/>
    <n v="247766643.94999999"/>
    <n v="25928426.140000001"/>
    <n v="185194480.34999999"/>
    <n v="-16891372.059999999"/>
    <n v="3215359.84"/>
    <n v="256208632.25"/>
    <n v="206935194.11000001"/>
    <n v="-9480904.3800000008"/>
    <n v="0"/>
    <n v="3215359.84"/>
    <n v="0"/>
    <x v="5"/>
  </r>
  <r>
    <n v="-1"/>
    <n v="1"/>
    <s v="0001 -Florida Power &amp; Light Company"/>
    <n v="0"/>
    <n v="3"/>
    <x v="5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5"/>
  </r>
  <r>
    <n v="-1"/>
    <n v="1"/>
    <s v="0001 -Florida Power &amp; Light Company"/>
    <n v="0"/>
    <n v="3"/>
    <x v="5"/>
    <n v="2011"/>
    <n v="233"/>
    <n v="2014"/>
    <s v="V2011 - 100% Bonus"/>
    <n v="367"/>
    <s v="05. Other Production"/>
    <s v="Function"/>
    <n v="533647945.37"/>
    <n v="0"/>
    <n v="0"/>
    <n v="448598737.99000001"/>
    <n v="34463580.450000003"/>
    <n v="104746093.12"/>
    <n v="-33498427.940000001"/>
    <n v="6665336.5499999998"/>
    <n v="567132925.80999994"/>
    <n v="132266775.43000001"/>
    <n v="-19876745.739999998"/>
    <n v="0"/>
    <n v="6665336.5499999998"/>
    <n v="0"/>
    <x v="5"/>
  </r>
  <r>
    <n v="-1"/>
    <n v="1"/>
    <s v="0001 -Florida Power &amp; Light Company"/>
    <n v="0"/>
    <n v="3"/>
    <x v="5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5"/>
  </r>
  <r>
    <n v="-1"/>
    <n v="1"/>
    <s v="0001 -Florida Power &amp; Light Company"/>
    <n v="0"/>
    <n v="3"/>
    <x v="5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8"/>
    <n v="2014"/>
    <s v="V2012 Q1 - 50% Bonus"/>
    <n v="367"/>
    <s v="05. Other Production"/>
    <s v="Function"/>
    <n v="22212074.260000002"/>
    <n v="0"/>
    <n v="0"/>
    <n v="24188312.73"/>
    <n v="1734375.88"/>
    <n v="4385634.79"/>
    <n v="-3971330.96"/>
    <n v="1075982.3700000001"/>
    <n v="26164551.210000001"/>
    <n v="5453421.6200000001"/>
    <n v="-2209905.54"/>
    <n v="0"/>
    <n v="1075982.3700000001"/>
    <n v="0"/>
    <x v="5"/>
  </r>
  <r>
    <n v="-1"/>
    <n v="1"/>
    <s v="0001 -Florida Power &amp; Light Company"/>
    <n v="0"/>
    <n v="3"/>
    <x v="5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9"/>
    <n v="2014"/>
    <s v="V2012 Q2 - 50% Bonus"/>
    <n v="367"/>
    <s v="05. Other Production"/>
    <s v="Function"/>
    <n v="48003560.439999998"/>
    <n v="0"/>
    <n v="0"/>
    <n v="51894017.57"/>
    <n v="4143454.68"/>
    <n v="9259566.3000000007"/>
    <n v="-8061953.0499999998"/>
    <n v="2223407.39"/>
    <n v="55784474.700000003"/>
    <n v="12224834.939999999"/>
    <n v="-4379320.83"/>
    <n v="0"/>
    <n v="2223407.39"/>
    <n v="0"/>
    <x v="5"/>
  </r>
  <r>
    <n v="-1"/>
    <n v="1"/>
    <s v="0001 -Florida Power &amp; Light Company"/>
    <n v="0"/>
    <n v="3"/>
    <x v="5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5"/>
  </r>
  <r>
    <n v="-1"/>
    <n v="1"/>
    <s v="0001 -Florida Power &amp; Light Company"/>
    <n v="0"/>
    <n v="3"/>
    <x v="5"/>
    <n v="2012"/>
    <n v="250"/>
    <n v="2014"/>
    <s v="V2012 Q3 - 50% Bonus"/>
    <n v="367"/>
    <s v="05. Other Production"/>
    <s v="Function"/>
    <n v="13032844.57"/>
    <n v="0"/>
    <n v="0"/>
    <n v="13762537.699999999"/>
    <n v="1686439.31"/>
    <n v="3616907.42"/>
    <n v="-1469814.93"/>
    <n v="742987.79"/>
    <n v="14492230.83"/>
    <n v="5100368.2300000004"/>
    <n v="-513419.98"/>
    <n v="0"/>
    <n v="742987.79"/>
    <n v="0"/>
    <x v="5"/>
  </r>
  <r>
    <n v="-1"/>
    <n v="1"/>
    <s v="0001 -Florida Power &amp; Light Company"/>
    <n v="0"/>
    <n v="3"/>
    <x v="5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1"/>
    <n v="2014"/>
    <s v="V2012 Q4 - 50% Bonus"/>
    <n v="367"/>
    <s v="05. Other Production"/>
    <s v="Function"/>
    <n v="31516124.510000002"/>
    <n v="0"/>
    <n v="0"/>
    <n v="34041045.039999999"/>
    <n v="3205935.34"/>
    <n v="4924704.8899999997"/>
    <n v="-5081738.04"/>
    <n v="1480413.57"/>
    <n v="36565965.579999998"/>
    <n v="7529028.7999999998"/>
    <n v="-2967816.07"/>
    <n v="0"/>
    <n v="1480413.57"/>
    <n v="0"/>
    <x v="5"/>
  </r>
  <r>
    <n v="-1"/>
    <n v="1"/>
    <s v="0001 -Florida Power &amp; Light Company"/>
    <n v="0"/>
    <n v="3"/>
    <x v="5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5"/>
  </r>
  <r>
    <n v="-1"/>
    <n v="1"/>
    <s v="0001 -Florida Power &amp; Light Company"/>
    <n v="0"/>
    <n v="3"/>
    <x v="5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5"/>
  </r>
  <r>
    <n v="-1"/>
    <n v="1"/>
    <s v="0001 -Florida Power &amp; Light Company"/>
    <n v="0"/>
    <n v="3"/>
    <x v="5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5"/>
  </r>
  <r>
    <n v="-1"/>
    <n v="1"/>
    <s v="0001 -Florida Power &amp; Light Company"/>
    <n v="0"/>
    <n v="3"/>
    <x v="5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5"/>
  </r>
  <r>
    <n v="-1"/>
    <n v="1"/>
    <s v="0001 -Florida Power &amp; Light Company"/>
    <n v="0"/>
    <n v="3"/>
    <x v="5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5"/>
  </r>
  <r>
    <n v="-1"/>
    <n v="1"/>
    <s v="0001 -Florida Power &amp; Light Company"/>
    <n v="0"/>
    <n v="3"/>
    <x v="5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5"/>
  </r>
  <r>
    <n v="-1"/>
    <n v="1"/>
    <s v="0001 -Florida Power &amp; Light Company"/>
    <n v="0"/>
    <n v="3"/>
    <x v="5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5"/>
  </r>
  <r>
    <n v="-1"/>
    <n v="1"/>
    <s v="0001 -Florida Power &amp; Light Company"/>
    <n v="0"/>
    <n v="3"/>
    <x v="5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5"/>
  </r>
  <r>
    <n v="-1"/>
    <n v="1"/>
    <s v="0001 -Florida Power &amp; Light Company"/>
    <n v="0"/>
    <n v="3"/>
    <x v="5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5"/>
  </r>
  <r>
    <n v="-1"/>
    <n v="1"/>
    <s v="0001 -Florida Power &amp; Light Company"/>
    <n v="0"/>
    <n v="3"/>
    <x v="5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5"/>
  </r>
  <r>
    <n v="-1"/>
    <n v="1"/>
    <s v="0001 -Florida Power &amp; Light Company"/>
    <n v="0"/>
    <n v="3"/>
    <x v="5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5"/>
  </r>
  <r>
    <n v="-1"/>
    <n v="1"/>
    <s v="0001 -Florida Power &amp; Light Company"/>
    <n v="0"/>
    <n v="3"/>
    <x v="5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5"/>
  </r>
  <r>
    <n v="-1"/>
    <n v="1"/>
    <s v="0001 -Florida Power &amp; Light Company"/>
    <n v="0"/>
    <n v="3"/>
    <x v="5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5"/>
  </r>
  <r>
    <n v="-1"/>
    <n v="1"/>
    <s v="0001 -Florida Power &amp; Light Company"/>
    <n v="0"/>
    <n v="3"/>
    <x v="5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5"/>
  </r>
  <r>
    <n v="-1"/>
    <n v="1"/>
    <s v="0001 -Florida Power &amp; Light Company"/>
    <n v="0"/>
    <n v="3"/>
    <x v="5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5"/>
  </r>
  <r>
    <n v="-1"/>
    <n v="1"/>
    <s v="0001 -Florida Power &amp; Light Company"/>
    <n v="0"/>
    <n v="3"/>
    <x v="5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5"/>
  </r>
  <r>
    <n v="-1"/>
    <n v="1"/>
    <s v="0001 -Florida Power &amp; Light Company"/>
    <n v="0"/>
    <n v="3"/>
    <x v="5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5"/>
  </r>
  <r>
    <n v="-1"/>
    <n v="1"/>
    <s v="0001 -Florida Power &amp; Light Company"/>
    <n v="0"/>
    <n v="3"/>
    <x v="5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5"/>
  </r>
  <r>
    <n v="-1"/>
    <n v="1"/>
    <s v="0001 -Florida Power &amp; Light Company"/>
    <n v="0"/>
    <n v="3"/>
    <x v="5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5"/>
  </r>
  <r>
    <n v="-1"/>
    <n v="1"/>
    <s v="0001 -Florida Power &amp; Light Company"/>
    <n v="0"/>
    <n v="3"/>
    <x v="5"/>
    <n v="1987"/>
    <n v="22"/>
    <n v="2014"/>
    <s v="V1987"/>
    <n v="367"/>
    <s v="06. Transmission"/>
    <s v="Function"/>
    <n v="33616320.729999997"/>
    <n v="0"/>
    <n v="0"/>
    <n v="415265"/>
    <n v="6198"/>
    <n v="34081875.439999998"/>
    <n v="-954529.97"/>
    <n v="173541.88"/>
    <n v="34334084.439999998"/>
    <n v="33370309.73"/>
    <n v="173541.88"/>
    <n v="0"/>
    <n v="173541.88"/>
    <n v="0"/>
    <x v="5"/>
  </r>
  <r>
    <n v="-1"/>
    <n v="1"/>
    <s v="0001 -Florida Power &amp; Light Company"/>
    <n v="0"/>
    <n v="3"/>
    <x v="5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5"/>
  </r>
  <r>
    <n v="-1"/>
    <n v="1"/>
    <s v="0001 -Florida Power &amp; Light Company"/>
    <n v="0"/>
    <n v="3"/>
    <x v="5"/>
    <n v="1988"/>
    <n v="24"/>
    <n v="2014"/>
    <s v="V1988"/>
    <n v="367"/>
    <s v="06. Transmission"/>
    <s v="Function"/>
    <n v="58793787.57"/>
    <n v="0"/>
    <n v="0"/>
    <n v="5707039.8600000003"/>
    <n v="85179.85"/>
    <n v="55763737.869999997"/>
    <n v="-994286.33"/>
    <n v="105999.49"/>
    <n v="59213573.57"/>
    <n v="55429131.719999999"/>
    <n v="105999.49"/>
    <n v="0"/>
    <n v="105999.49"/>
    <n v="0"/>
    <x v="5"/>
  </r>
  <r>
    <n v="-1"/>
    <n v="1"/>
    <s v="0001 -Florida Power &amp; Light Company"/>
    <n v="0"/>
    <n v="3"/>
    <x v="5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5"/>
  </r>
  <r>
    <n v="-1"/>
    <n v="1"/>
    <s v="0001 -Florida Power &amp; Light Company"/>
    <n v="0"/>
    <n v="3"/>
    <x v="5"/>
    <n v="1989"/>
    <n v="26"/>
    <n v="2014"/>
    <s v="V1989"/>
    <n v="367"/>
    <s v="06. Transmission"/>
    <s v="Function"/>
    <n v="38689886"/>
    <n v="0"/>
    <n v="0"/>
    <n v="3672622"/>
    <n v="54815.35"/>
    <n v="36653712.049999997"/>
    <n v="-535293.5"/>
    <n v="69251.820000000007"/>
    <n v="38982731.75"/>
    <n v="36415681.649999999"/>
    <n v="69251.820000000007"/>
    <n v="0"/>
    <n v="69251.820000000007"/>
    <n v="0"/>
    <x v="5"/>
  </r>
  <r>
    <n v="-1"/>
    <n v="1"/>
    <s v="0001 -Florida Power &amp; Light Company"/>
    <n v="0"/>
    <n v="3"/>
    <x v="5"/>
    <n v="1990"/>
    <n v="28"/>
    <n v="2014"/>
    <s v="V1990"/>
    <n v="367"/>
    <s v="06. Transmission"/>
    <s v="Function"/>
    <n v="53237709.700000003"/>
    <n v="0"/>
    <n v="0"/>
    <n v="4652481.63"/>
    <n v="69440.149999999994"/>
    <n v="50858136.420000002"/>
    <n v="-830528.96"/>
    <n v="142008.01"/>
    <n v="53895329.57"/>
    <n v="50269956.700000003"/>
    <n v="142008.01"/>
    <n v="0"/>
    <n v="142008.01"/>
    <n v="0"/>
    <x v="5"/>
  </r>
  <r>
    <n v="-1"/>
    <n v="1"/>
    <s v="0001 -Florida Power &amp; Light Company"/>
    <n v="0"/>
    <n v="3"/>
    <x v="5"/>
    <n v="1991"/>
    <n v="29"/>
    <n v="2014"/>
    <s v="V1991"/>
    <n v="367"/>
    <s v="06. Transmission"/>
    <s v="Function"/>
    <n v="54738845.539999999"/>
    <n v="0"/>
    <n v="0"/>
    <n v="4966713"/>
    <n v="74130.179999999993"/>
    <n v="51646050.630000003"/>
    <n v="-484230.61"/>
    <n v="40768.910000000003"/>
    <n v="54942365.119999997"/>
    <n v="51516661.229999997"/>
    <n v="40768.910000000003"/>
    <n v="0"/>
    <n v="40768.910000000003"/>
    <n v="0"/>
    <x v="5"/>
  </r>
  <r>
    <n v="-1"/>
    <n v="1"/>
    <s v="0001 -Florida Power &amp; Light Company"/>
    <n v="0"/>
    <n v="3"/>
    <x v="5"/>
    <n v="1992"/>
    <n v="30"/>
    <n v="2014"/>
    <s v="V1992"/>
    <n v="367"/>
    <s v="06. Transmission"/>
    <s v="Function"/>
    <n v="55855735.700000003"/>
    <n v="0"/>
    <n v="0"/>
    <n v="583557"/>
    <n v="8709.82"/>
    <n v="56030637.759999998"/>
    <n v="-676508.73"/>
    <n v="125817.94"/>
    <n v="56399263"/>
    <n v="55495820.280000001"/>
    <n v="125817.94"/>
    <n v="0"/>
    <n v="125817.94"/>
    <n v="0"/>
    <x v="5"/>
  </r>
  <r>
    <n v="-1"/>
    <n v="1"/>
    <s v="0001 -Florida Power &amp; Light Company"/>
    <n v="0"/>
    <n v="3"/>
    <x v="5"/>
    <n v="1993"/>
    <n v="31"/>
    <n v="2014"/>
    <s v="V1993"/>
    <n v="367"/>
    <s v="06. Transmission"/>
    <s v="Function"/>
    <n v="110586439.3"/>
    <n v="0"/>
    <n v="0"/>
    <n v="12134882.050000001"/>
    <n v="181117.97"/>
    <n v="103069121.55"/>
    <n v="-1164337.33"/>
    <n v="88544.34"/>
    <n v="110963163.97"/>
    <n v="102873514.84999999"/>
    <n v="88544.34"/>
    <n v="0"/>
    <n v="88544.34"/>
    <n v="0"/>
    <x v="5"/>
  </r>
  <r>
    <n v="-1"/>
    <n v="1"/>
    <s v="0001 -Florida Power &amp; Light Company"/>
    <n v="0"/>
    <n v="3"/>
    <x v="5"/>
    <n v="1994"/>
    <n v="32"/>
    <n v="2014"/>
    <s v="V1994"/>
    <n v="367"/>
    <s v="06. Transmission"/>
    <s v="Function"/>
    <n v="102228577.7"/>
    <n v="0"/>
    <n v="0"/>
    <n v="7901850.9800000004"/>
    <n v="2248578.58"/>
    <n v="96923229.790000007"/>
    <n v="-1030670.54"/>
    <n v="231895.04000000001"/>
    <n v="103163693.61"/>
    <n v="98247122.75"/>
    <n v="221464.75"/>
    <n v="0"/>
    <n v="231895.04000000001"/>
    <n v="0"/>
    <x v="5"/>
  </r>
  <r>
    <n v="-1"/>
    <n v="1"/>
    <s v="0001 -Florida Power &amp; Light Company"/>
    <n v="0"/>
    <n v="3"/>
    <x v="5"/>
    <n v="1995"/>
    <n v="33"/>
    <n v="2014"/>
    <s v="V1995"/>
    <n v="367"/>
    <s v="06. Transmission"/>
    <s v="Function"/>
    <n v="46001219.659999996"/>
    <n v="0"/>
    <n v="0"/>
    <n v="5265657.92"/>
    <n v="1908325.1"/>
    <n v="41773979.079999998"/>
    <n v="-555661.07999999996"/>
    <n v="87963.31"/>
    <n v="46373712.020000003"/>
    <n v="43326430.68"/>
    <n v="71344.45"/>
    <n v="0"/>
    <n v="87963.31"/>
    <n v="0"/>
    <x v="5"/>
  </r>
  <r>
    <n v="-1"/>
    <n v="1"/>
    <s v="0001 -Florida Power &amp; Light Company"/>
    <n v="0"/>
    <n v="3"/>
    <x v="5"/>
    <n v="1996"/>
    <n v="34"/>
    <n v="2014"/>
    <s v="V1996"/>
    <n v="367"/>
    <s v="06. Transmission"/>
    <s v="Function"/>
    <n v="84337753.099999994"/>
    <n v="0"/>
    <n v="0"/>
    <n v="16334165.65"/>
    <n v="3432997.16"/>
    <n v="70449068.329999998"/>
    <n v="-391292.35"/>
    <n v="95689.42"/>
    <n v="84700280.920000002"/>
    <n v="73551886.200000003"/>
    <n v="63340.9"/>
    <n v="0"/>
    <n v="95689.42"/>
    <n v="0"/>
    <x v="5"/>
  </r>
  <r>
    <n v="-1"/>
    <n v="1"/>
    <s v="0001 -Florida Power &amp; Light Company"/>
    <n v="0"/>
    <n v="3"/>
    <x v="5"/>
    <n v="1997"/>
    <n v="35"/>
    <n v="2014"/>
    <s v="V1997"/>
    <n v="367"/>
    <s v="06. Transmission"/>
    <s v="Function"/>
    <n v="39830597.920000002"/>
    <n v="0"/>
    <n v="0"/>
    <n v="8347974.8600000003"/>
    <n v="1709336.95"/>
    <n v="32437871.109999999"/>
    <n v="-495257.54"/>
    <n v="84089.57"/>
    <n v="40186698.32"/>
    <n v="33838773.359999999"/>
    <n v="36423.870000000003"/>
    <n v="0"/>
    <n v="84089.57"/>
    <n v="0"/>
    <x v="5"/>
  </r>
  <r>
    <n v="-1"/>
    <n v="1"/>
    <s v="0001 -Florida Power &amp; Light Company"/>
    <n v="0"/>
    <n v="3"/>
    <x v="5"/>
    <n v="1998"/>
    <n v="59"/>
    <n v="2014"/>
    <s v="V1998"/>
    <n v="367"/>
    <s v="06. Transmission"/>
    <s v="Function"/>
    <n v="28380847.23"/>
    <n v="0"/>
    <n v="0"/>
    <n v="7074854.7000000002"/>
    <n v="1228009.6499999999"/>
    <n v="22154787.75"/>
    <n v="-661509.81000000006"/>
    <n v="115399.94"/>
    <n v="28897470.789999999"/>
    <n v="22958388.010000002"/>
    <n v="23185.77"/>
    <n v="0"/>
    <n v="115399.94"/>
    <n v="0"/>
    <x v="5"/>
  </r>
  <r>
    <n v="-1"/>
    <n v="1"/>
    <s v="0001 -Florida Power &amp; Light Company"/>
    <n v="0"/>
    <n v="3"/>
    <x v="5"/>
    <n v="1999"/>
    <n v="60"/>
    <n v="2014"/>
    <s v="V1999"/>
    <n v="367"/>
    <s v="06. Transmission"/>
    <s v="Function"/>
    <n v="54360127.799999997"/>
    <n v="0"/>
    <n v="0"/>
    <n v="14821310.220000001"/>
    <n v="2394347.33"/>
    <n v="40906469.399999999"/>
    <n v="-1333786.67"/>
    <n v="254564.01"/>
    <n v="55450704.770000003"/>
    <n v="42453509.859999999"/>
    <n v="11293.92"/>
    <n v="0"/>
    <n v="254564.01"/>
    <n v="0"/>
    <x v="5"/>
  </r>
  <r>
    <n v="-1"/>
    <n v="1"/>
    <s v="0001 -Florida Power &amp; Light Company"/>
    <n v="0"/>
    <n v="3"/>
    <x v="5"/>
    <n v="2000"/>
    <n v="61"/>
    <n v="2014"/>
    <s v="V2000"/>
    <n v="367"/>
    <s v="06. Transmission"/>
    <s v="Function"/>
    <n v="34696649.799999997"/>
    <n v="0"/>
    <n v="0"/>
    <n v="10690660.550000001"/>
    <n v="1296658.5"/>
    <n v="24699265.07"/>
    <n v="-372505.79"/>
    <n v="116761.14"/>
    <n v="34905752.090000004"/>
    <n v="25836479.600000001"/>
    <n v="67102.820000000007"/>
    <n v="0"/>
    <n v="116761.14"/>
    <n v="0"/>
    <x v="5"/>
  </r>
  <r>
    <n v="-1"/>
    <n v="1"/>
    <s v="0001 -Florida Power &amp; Light Company"/>
    <n v="0"/>
    <n v="3"/>
    <x v="5"/>
    <n v="2001"/>
    <n v="62"/>
    <n v="2014"/>
    <s v="V2001"/>
    <n v="367"/>
    <s v="06. Transmission"/>
    <s v="Function"/>
    <n v="107162123.39"/>
    <n v="0"/>
    <n v="0"/>
    <n v="36381758.719999999"/>
    <n v="4726513.24"/>
    <n v="71475426.469999999"/>
    <n v="-766284.19"/>
    <n v="136129.01"/>
    <n v="107761371.94"/>
    <n v="75789648.840000004"/>
    <n v="-50828.66"/>
    <n v="0"/>
    <n v="136129.01"/>
    <n v="0"/>
    <x v="5"/>
  </r>
  <r>
    <n v="-1"/>
    <n v="1"/>
    <s v="0001 -Florida Power &amp; Light Company"/>
    <n v="0"/>
    <n v="3"/>
    <x v="5"/>
    <n v="2001"/>
    <n v="69"/>
    <n v="2014"/>
    <s v="V2001 Bonus"/>
    <n v="367"/>
    <s v="06. Transmission"/>
    <s v="Function"/>
    <n v="2400858.17"/>
    <n v="0"/>
    <n v="0"/>
    <n v="806184.42"/>
    <n v="107490.99"/>
    <n v="1608726.68"/>
    <n v="-17478.599999999999"/>
    <n v="3819.67"/>
    <n v="2417734.65"/>
    <n v="1704611.82"/>
    <n v="-1450.97"/>
    <n v="0"/>
    <n v="3819.67"/>
    <n v="0"/>
    <x v="5"/>
  </r>
  <r>
    <n v="-1"/>
    <n v="1"/>
    <s v="0001 -Florida Power &amp; Light Company"/>
    <n v="0"/>
    <n v="3"/>
    <x v="5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5"/>
  </r>
  <r>
    <n v="-1"/>
    <n v="1"/>
    <s v="0001 -Florida Power &amp; Light Company"/>
    <n v="0"/>
    <n v="3"/>
    <x v="5"/>
    <n v="2002"/>
    <n v="80"/>
    <n v="2014"/>
    <s v="V2002 Bonus Q1"/>
    <n v="367"/>
    <s v="06. Transmission"/>
    <s v="Function"/>
    <n v="11741737.380000001"/>
    <n v="0"/>
    <n v="0"/>
    <n v="11834431.369999999"/>
    <n v="527697.29"/>
    <n v="7605570.3399999999"/>
    <n v="-186765.1"/>
    <n v="33805.24"/>
    <n v="11927125.35"/>
    <n v="8010918.0599999996"/>
    <n v="-29233.15"/>
    <n v="0"/>
    <n v="33805.24"/>
    <n v="0"/>
    <x v="5"/>
  </r>
  <r>
    <n v="-1"/>
    <n v="1"/>
    <s v="0001 -Florida Power &amp; Light Company"/>
    <n v="0"/>
    <n v="3"/>
    <x v="5"/>
    <n v="2002"/>
    <n v="81"/>
    <n v="2014"/>
    <s v="V2002 Bonus Q2"/>
    <n v="367"/>
    <s v="06. Transmission"/>
    <s v="Function"/>
    <n v="11083720.26"/>
    <n v="0"/>
    <n v="0"/>
    <n v="11171219.619999999"/>
    <n v="498571.53"/>
    <n v="7050885.1399999997"/>
    <n v="-176298.67"/>
    <n v="32366.21"/>
    <n v="11258718.99"/>
    <n v="7435956.8700000001"/>
    <n v="-29132.720000000001"/>
    <n v="0"/>
    <n v="32366.21"/>
    <n v="0"/>
    <x v="5"/>
  </r>
  <r>
    <n v="-1"/>
    <n v="1"/>
    <s v="0001 -Florida Power &amp; Light Company"/>
    <n v="0"/>
    <n v="3"/>
    <x v="5"/>
    <n v="2002"/>
    <n v="82"/>
    <n v="2014"/>
    <s v="V2002 Bonus Q3"/>
    <n v="367"/>
    <s v="06. Transmission"/>
    <s v="Function"/>
    <n v="8164464.2699999996"/>
    <n v="0"/>
    <n v="0"/>
    <n v="8228917.8600000003"/>
    <n v="367092.03"/>
    <n v="5102745.6900000004"/>
    <n v="-129864.75"/>
    <n v="23841.53"/>
    <n v="8293371.46"/>
    <n v="5387648.4199999999"/>
    <n v="-22876.37"/>
    <n v="0"/>
    <n v="23841.53"/>
    <n v="0"/>
    <x v="5"/>
  </r>
  <r>
    <n v="-1"/>
    <n v="1"/>
    <s v="0001 -Florida Power &amp; Light Company"/>
    <n v="0"/>
    <n v="3"/>
    <x v="5"/>
    <n v="2002"/>
    <n v="83"/>
    <n v="2014"/>
    <s v="V2002 Bonus Q4"/>
    <n v="367"/>
    <s v="06. Transmission"/>
    <s v="Function"/>
    <n v="10896684.560000001"/>
    <n v="0"/>
    <n v="0"/>
    <n v="10982707.369999999"/>
    <n v="489609.09"/>
    <n v="6689165.4000000004"/>
    <n v="-173323.64"/>
    <n v="31820.03"/>
    <n v="11068730.18"/>
    <n v="7070967.2800000003"/>
    <n v="-32418.37"/>
    <n v="0"/>
    <n v="31820.03"/>
    <n v="0"/>
    <x v="5"/>
  </r>
  <r>
    <n v="-1"/>
    <n v="1"/>
    <s v="0001 -Florida Power &amp; Light Company"/>
    <n v="0"/>
    <n v="3"/>
    <x v="5"/>
    <n v="2002"/>
    <n v="76"/>
    <n v="2014"/>
    <s v="V2002 Q1"/>
    <n v="367"/>
    <s v="06. Transmission"/>
    <s v="Function"/>
    <n v="22099599.190000001"/>
    <n v="0"/>
    <n v="0"/>
    <n v="22274062.32"/>
    <n v="993200.44"/>
    <n v="14314749.970000001"/>
    <n v="-351518.19"/>
    <n v="83048.92"/>
    <n v="22448525.449999999"/>
    <n v="15077671.310000001"/>
    <n v="-35598.239999999998"/>
    <n v="0"/>
    <n v="83048.92"/>
    <n v="0"/>
    <x v="5"/>
  </r>
  <r>
    <n v="-1"/>
    <n v="1"/>
    <s v="0001 -Florida Power &amp; Light Company"/>
    <n v="0"/>
    <n v="3"/>
    <x v="5"/>
    <n v="2002"/>
    <n v="77"/>
    <n v="2014"/>
    <s v="V2002 Q2"/>
    <n v="367"/>
    <s v="06. Transmission"/>
    <s v="Function"/>
    <n v="12430638.9"/>
    <n v="0"/>
    <n v="0"/>
    <n v="12499128.189999999"/>
    <n v="557836.09"/>
    <n v="7870595.9900000002"/>
    <n v="-196794.52"/>
    <n v="32937.120000000003"/>
    <n v="12567617.48"/>
    <n v="8339591.2000000002"/>
    <n v="-15200.58"/>
    <n v="0"/>
    <n v="32937.120000000003"/>
    <n v="0"/>
    <x v="5"/>
  </r>
  <r>
    <n v="-1"/>
    <n v="1"/>
    <s v="0001 -Florida Power &amp; Light Company"/>
    <n v="0"/>
    <n v="3"/>
    <x v="5"/>
    <n v="2002"/>
    <n v="78"/>
    <n v="2014"/>
    <s v="V2002 Q3"/>
    <n v="367"/>
    <s v="06. Transmission"/>
    <s v="Function"/>
    <n v="4645555.08"/>
    <n v="0"/>
    <n v="0"/>
    <n v="4679609.25"/>
    <n v="193953.82"/>
    <n v="3027889.62"/>
    <n v="-68614.27"/>
    <n v="16303.64"/>
    <n v="4713663.43"/>
    <n v="3178418.57"/>
    <n v="-8379.85"/>
    <n v="0"/>
    <n v="16303.64"/>
    <n v="0"/>
    <x v="5"/>
  </r>
  <r>
    <n v="-1"/>
    <n v="1"/>
    <s v="0001 -Florida Power &amp; Light Company"/>
    <n v="0"/>
    <n v="3"/>
    <x v="5"/>
    <n v="2002"/>
    <n v="79"/>
    <n v="2014"/>
    <s v="V2002 Q4"/>
    <n v="367"/>
    <s v="06. Transmission"/>
    <s v="Function"/>
    <n v="8854570.5700000003"/>
    <n v="0"/>
    <n v="0"/>
    <n v="8923259.9100000001"/>
    <n v="390953.52"/>
    <n v="5494861.1100000003"/>
    <n v="-138399.17000000001"/>
    <n v="32911.81"/>
    <n v="8991949.25"/>
    <n v="5799730.4000000004"/>
    <n v="-18382.64"/>
    <n v="0"/>
    <n v="32911.81"/>
    <n v="0"/>
    <x v="5"/>
  </r>
  <r>
    <n v="-1"/>
    <n v="1"/>
    <s v="0001 -Florida Power &amp; Light Company"/>
    <n v="0"/>
    <n v="3"/>
    <x v="5"/>
    <n v="2003"/>
    <n v="64"/>
    <n v="2014"/>
    <s v="V2003"/>
    <n v="367"/>
    <s v="06. Transmission"/>
    <s v="Function"/>
    <n v="3296752.59"/>
    <n v="0"/>
    <n v="0"/>
    <n v="2155187.96"/>
    <n v="95848.33"/>
    <n v="1378198.42"/>
    <n v="-39767.64"/>
    <n v="14520.75"/>
    <n v="3307689.97"/>
    <n v="1467499.94"/>
    <n v="10130.18"/>
    <n v="0"/>
    <n v="14520.75"/>
    <n v="0"/>
    <x v="5"/>
  </r>
  <r>
    <n v="-1"/>
    <n v="1"/>
    <s v="0001 -Florida Power &amp; Light Company"/>
    <n v="0"/>
    <n v="3"/>
    <x v="5"/>
    <n v="2003"/>
    <n v="70"/>
    <n v="2014"/>
    <s v="V2003 Bonus-30%"/>
    <n v="367"/>
    <s v="06. Transmission"/>
    <s v="Function"/>
    <n v="63327718.159999996"/>
    <n v="0"/>
    <n v="0"/>
    <n v="27153675.109999999"/>
    <n v="2858277.3"/>
    <n v="37383722.549999997"/>
    <n v="-1544699.6"/>
    <n v="455470.59"/>
    <n v="64862693.009999998"/>
    <n v="39323374.140000001"/>
    <n v="-160878.54"/>
    <n v="0"/>
    <n v="455470.59"/>
    <n v="0"/>
    <x v="5"/>
  </r>
  <r>
    <n v="-1"/>
    <n v="1"/>
    <s v="0001 -Florida Power &amp; Light Company"/>
    <n v="0"/>
    <n v="3"/>
    <x v="5"/>
    <n v="2003"/>
    <n v="84"/>
    <n v="2014"/>
    <s v="V2003 Bonus-50%"/>
    <n v="367"/>
    <s v="06. Transmission"/>
    <s v="Function"/>
    <n v="8783238.6199999992"/>
    <n v="0"/>
    <n v="0"/>
    <n v="2303065"/>
    <n v="511791.71"/>
    <n v="6665575.0599999996"/>
    <n v="-214340.68"/>
    <n v="82203.48"/>
    <n v="8996229.9100000001"/>
    <n v="7013424.0999999996"/>
    <n v="33154.86"/>
    <n v="0"/>
    <n v="82203.48"/>
    <n v="0"/>
    <x v="5"/>
  </r>
  <r>
    <n v="-1"/>
    <n v="1"/>
    <s v="0001 -Florida Power &amp; Light Company"/>
    <n v="0"/>
    <n v="3"/>
    <x v="5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5"/>
  </r>
  <r>
    <n v="-1"/>
    <n v="1"/>
    <s v="0001 -Florida Power &amp; Light Company"/>
    <n v="0"/>
    <n v="3"/>
    <x v="5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5"/>
  </r>
  <r>
    <n v="-1"/>
    <n v="1"/>
    <s v="0001 -Florida Power &amp; Light Company"/>
    <n v="0"/>
    <n v="3"/>
    <x v="5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5"/>
  </r>
  <r>
    <n v="-1"/>
    <n v="1"/>
    <s v="0001 -Florida Power &amp; Light Company"/>
    <n v="0"/>
    <n v="3"/>
    <x v="5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5"/>
  </r>
  <r>
    <n v="-1"/>
    <n v="1"/>
    <s v="0001 -Florida Power &amp; Light Company"/>
    <n v="0"/>
    <n v="3"/>
    <x v="5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5"/>
  </r>
  <r>
    <n v="-1"/>
    <n v="1"/>
    <s v="0001 -Florida Power &amp; Light Company"/>
    <n v="0"/>
    <n v="3"/>
    <x v="5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5"/>
  </r>
  <r>
    <n v="-1"/>
    <n v="1"/>
    <s v="0001 -Florida Power &amp; Light Company"/>
    <n v="0"/>
    <n v="3"/>
    <x v="5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5"/>
  </r>
  <r>
    <n v="-1"/>
    <n v="1"/>
    <s v="0001 -Florida Power &amp; Light Company"/>
    <n v="0"/>
    <n v="3"/>
    <x v="5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5"/>
  </r>
  <r>
    <n v="-1"/>
    <n v="1"/>
    <s v="0001 -Florida Power &amp; Light Company"/>
    <n v="0"/>
    <n v="3"/>
    <x v="5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5"/>
  </r>
  <r>
    <n v="-1"/>
    <n v="1"/>
    <s v="0001 -Florida Power &amp; Light Company"/>
    <n v="0"/>
    <n v="3"/>
    <x v="5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5"/>
  </r>
  <r>
    <n v="-1"/>
    <n v="1"/>
    <s v="0001 -Florida Power &amp; Light Company"/>
    <n v="0"/>
    <n v="3"/>
    <x v="5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5"/>
  </r>
  <r>
    <n v="-1"/>
    <n v="1"/>
    <s v="0001 -Florida Power &amp; Light Company"/>
    <n v="0"/>
    <n v="3"/>
    <x v="5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5"/>
  </r>
  <r>
    <n v="-1"/>
    <n v="1"/>
    <s v="0001 -Florida Power &amp; Light Company"/>
    <n v="0"/>
    <n v="3"/>
    <x v="5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5"/>
  </r>
  <r>
    <n v="-1"/>
    <n v="1"/>
    <s v="0001 -Florida Power &amp; Light Company"/>
    <n v="0"/>
    <n v="3"/>
    <x v="5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5"/>
  </r>
  <r>
    <n v="-1"/>
    <n v="1"/>
    <s v="0001 -Florida Power &amp; Light Company"/>
    <n v="0"/>
    <n v="3"/>
    <x v="5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5"/>
  </r>
  <r>
    <n v="-1"/>
    <n v="1"/>
    <s v="0001 -Florida Power &amp; Light Company"/>
    <n v="0"/>
    <n v="3"/>
    <x v="5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5"/>
  </r>
  <r>
    <n v="-1"/>
    <n v="1"/>
    <s v="0001 -Florida Power &amp; Light Company"/>
    <n v="0"/>
    <n v="3"/>
    <x v="5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5"/>
  </r>
  <r>
    <n v="-1"/>
    <n v="1"/>
    <s v="0001 -Florida Power &amp; Light Company"/>
    <n v="0"/>
    <n v="3"/>
    <x v="5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5"/>
  </r>
  <r>
    <n v="-1"/>
    <n v="1"/>
    <s v="0001 -Florida Power &amp; Light Company"/>
    <n v="0"/>
    <n v="3"/>
    <x v="5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5"/>
  </r>
  <r>
    <n v="-1"/>
    <n v="1"/>
    <s v="0001 -Florida Power &amp; Light Company"/>
    <n v="0"/>
    <n v="3"/>
    <x v="5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5"/>
  </r>
  <r>
    <n v="-1"/>
    <n v="1"/>
    <s v="0001 -Florida Power &amp; Light Company"/>
    <n v="0"/>
    <n v="3"/>
    <x v="5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5"/>
  </r>
  <r>
    <n v="-1"/>
    <n v="1"/>
    <s v="0001 -Florida Power &amp; Light Company"/>
    <n v="0"/>
    <n v="3"/>
    <x v="5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5"/>
  </r>
  <r>
    <n v="-1"/>
    <n v="1"/>
    <s v="0001 -Florida Power &amp; Light Company"/>
    <n v="0"/>
    <n v="3"/>
    <x v="5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5"/>
  </r>
  <r>
    <n v="-1"/>
    <n v="1"/>
    <s v="0001 -Florida Power &amp; Light Company"/>
    <n v="0"/>
    <n v="3"/>
    <x v="5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5"/>
  </r>
  <r>
    <n v="-1"/>
    <n v="1"/>
    <s v="0001 -Florida Power &amp; Light Company"/>
    <n v="0"/>
    <n v="3"/>
    <x v="5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5"/>
  </r>
  <r>
    <n v="-1"/>
    <n v="1"/>
    <s v="0001 -Florida Power &amp; Light Company"/>
    <n v="0"/>
    <n v="3"/>
    <x v="5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5"/>
  </r>
  <r>
    <n v="-1"/>
    <n v="1"/>
    <s v="0001 -Florida Power &amp; Light Company"/>
    <n v="0"/>
    <n v="3"/>
    <x v="5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5"/>
  </r>
  <r>
    <n v="-1"/>
    <n v="1"/>
    <s v="0001 -Florida Power &amp; Light Company"/>
    <n v="0"/>
    <n v="3"/>
    <x v="5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5"/>
  </r>
  <r>
    <n v="-1"/>
    <n v="1"/>
    <s v="0001 -Florida Power &amp; Light Company"/>
    <n v="0"/>
    <n v="3"/>
    <x v="5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5"/>
  </r>
  <r>
    <n v="-1"/>
    <n v="1"/>
    <s v="0001 -Florida Power &amp; Light Company"/>
    <n v="0"/>
    <n v="3"/>
    <x v="5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5"/>
  </r>
  <r>
    <n v="-1"/>
    <n v="1"/>
    <s v="0001 -Florida Power &amp; Light Company"/>
    <n v="0"/>
    <n v="3"/>
    <x v="5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5"/>
  </r>
  <r>
    <n v="-1"/>
    <n v="1"/>
    <s v="0001 -Florida Power &amp; Light Company"/>
    <n v="0"/>
    <n v="3"/>
    <x v="5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5"/>
  </r>
  <r>
    <n v="-1"/>
    <n v="1"/>
    <s v="0001 -Florida Power &amp; Light Company"/>
    <n v="0"/>
    <n v="3"/>
    <x v="5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5"/>
  </r>
  <r>
    <n v="-1"/>
    <n v="1"/>
    <s v="0001 -Florida Power &amp; Light Company"/>
    <n v="0"/>
    <n v="3"/>
    <x v="5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5"/>
  </r>
  <r>
    <n v="-1"/>
    <n v="1"/>
    <s v="0001 -Florida Power &amp; Light Company"/>
    <n v="0"/>
    <n v="3"/>
    <x v="5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5"/>
  </r>
  <r>
    <n v="-1"/>
    <n v="1"/>
    <s v="0001 -Florida Power &amp; Light Company"/>
    <n v="0"/>
    <n v="3"/>
    <x v="5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5"/>
  </r>
  <r>
    <n v="-1"/>
    <n v="1"/>
    <s v="0001 -Florida Power &amp; Light Company"/>
    <n v="0"/>
    <n v="3"/>
    <x v="5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5"/>
  </r>
  <r>
    <n v="-1"/>
    <n v="1"/>
    <s v="0001 -Florida Power &amp; Light Company"/>
    <n v="0"/>
    <n v="3"/>
    <x v="5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5"/>
  </r>
  <r>
    <n v="-1"/>
    <n v="1"/>
    <s v="0001 -Florida Power &amp; Light Company"/>
    <n v="0"/>
    <n v="3"/>
    <x v="5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5"/>
  </r>
  <r>
    <n v="-1"/>
    <n v="1"/>
    <s v="0001 -Florida Power &amp; Light Company"/>
    <n v="0"/>
    <n v="3"/>
    <x v="5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5"/>
  </r>
  <r>
    <n v="-1"/>
    <n v="1"/>
    <s v="0001 -Florida Power &amp; Light Company"/>
    <n v="0"/>
    <n v="3"/>
    <x v="5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5"/>
  </r>
  <r>
    <n v="-1"/>
    <n v="1"/>
    <s v="0001 -Florida Power &amp; Light Company"/>
    <n v="0"/>
    <n v="3"/>
    <x v="5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5"/>
  </r>
  <r>
    <n v="-1"/>
    <n v="1"/>
    <s v="0001 -Florida Power &amp; Light Company"/>
    <n v="0"/>
    <n v="3"/>
    <x v="5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5"/>
  </r>
  <r>
    <n v="-1"/>
    <n v="1"/>
    <s v="0001 -Florida Power &amp; Light Company"/>
    <n v="0"/>
    <n v="3"/>
    <x v="5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5"/>
  </r>
  <r>
    <n v="-1"/>
    <n v="1"/>
    <s v="0001 -Florida Power &amp; Light Company"/>
    <n v="0"/>
    <n v="3"/>
    <x v="5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5"/>
  </r>
  <r>
    <n v="-1"/>
    <n v="1"/>
    <s v="0001 -Florida Power &amp; Light Company"/>
    <n v="0"/>
    <n v="3"/>
    <x v="5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5"/>
  </r>
  <r>
    <n v="-1"/>
    <n v="1"/>
    <s v="0001 -Florida Power &amp; Light Company"/>
    <n v="0"/>
    <n v="3"/>
    <x v="5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5"/>
  </r>
  <r>
    <n v="-1"/>
    <n v="1"/>
    <s v="0001 -Florida Power &amp; Light Company"/>
    <n v="0"/>
    <n v="3"/>
    <x v="5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5"/>
  </r>
  <r>
    <n v="-1"/>
    <n v="1"/>
    <s v="0001 -Florida Power &amp; Light Company"/>
    <n v="0"/>
    <n v="3"/>
    <x v="5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5"/>
  </r>
  <r>
    <n v="-1"/>
    <n v="1"/>
    <s v="0001 -Florida Power &amp; Light Company"/>
    <n v="0"/>
    <n v="3"/>
    <x v="5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5"/>
  </r>
  <r>
    <n v="-1"/>
    <n v="1"/>
    <s v="0001 -Florida Power &amp; Light Company"/>
    <n v="0"/>
    <n v="3"/>
    <x v="5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5"/>
  </r>
  <r>
    <n v="-1"/>
    <n v="1"/>
    <s v="0001 -Florida Power &amp; Light Company"/>
    <n v="0"/>
    <n v="3"/>
    <x v="5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5"/>
  </r>
  <r>
    <n v="-1"/>
    <n v="1"/>
    <s v="0001 -Florida Power &amp; Light Company"/>
    <n v="0"/>
    <n v="3"/>
    <x v="5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5"/>
  </r>
  <r>
    <n v="-1"/>
    <n v="1"/>
    <s v="0001 -Florida Power &amp; Light Company"/>
    <n v="0"/>
    <n v="3"/>
    <x v="5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5"/>
  </r>
  <r>
    <n v="-1"/>
    <n v="1"/>
    <s v="0001 -Florida Power &amp; Light Company"/>
    <n v="0"/>
    <n v="3"/>
    <x v="5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5"/>
  </r>
  <r>
    <n v="-1"/>
    <n v="1"/>
    <s v="0001 -Florida Power &amp; Light Company"/>
    <n v="0"/>
    <n v="3"/>
    <x v="5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5"/>
  </r>
  <r>
    <n v="-1"/>
    <n v="1"/>
    <s v="0001 -Florida Power &amp; Light Company"/>
    <n v="0"/>
    <n v="3"/>
    <x v="5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5"/>
  </r>
  <r>
    <n v="-1"/>
    <n v="1"/>
    <s v="0001 -Florida Power &amp; Light Company"/>
    <n v="0"/>
    <n v="3"/>
    <x v="5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5"/>
  </r>
  <r>
    <n v="-1"/>
    <n v="1"/>
    <s v="0001 -Florida Power &amp; Light Company"/>
    <n v="0"/>
    <n v="3"/>
    <x v="5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5"/>
  </r>
  <r>
    <n v="-1"/>
    <n v="1"/>
    <s v="0001 -Florida Power &amp; Light Company"/>
    <n v="0"/>
    <n v="3"/>
    <x v="5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5"/>
  </r>
  <r>
    <n v="-1"/>
    <n v="1"/>
    <s v="0001 -Florida Power &amp; Light Company"/>
    <n v="0"/>
    <n v="3"/>
    <x v="5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5"/>
  </r>
  <r>
    <n v="-1"/>
    <n v="1"/>
    <s v="0001 -Florida Power &amp; Light Company"/>
    <n v="0"/>
    <n v="3"/>
    <x v="5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5"/>
  </r>
  <r>
    <n v="-1"/>
    <n v="1"/>
    <s v="0001 -Florida Power &amp; Light Company"/>
    <n v="0"/>
    <n v="3"/>
    <x v="5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5"/>
  </r>
  <r>
    <n v="-1"/>
    <n v="1"/>
    <s v="0001 -Florida Power &amp; Light Company"/>
    <n v="0"/>
    <n v="3"/>
    <x v="5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5"/>
  </r>
  <r>
    <n v="-1"/>
    <n v="1"/>
    <s v="0001 -Florida Power &amp; Light Company"/>
    <n v="0"/>
    <n v="3"/>
    <x v="5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5"/>
  </r>
  <r>
    <n v="-1"/>
    <n v="1"/>
    <s v="0001 -Florida Power &amp; Light Company"/>
    <n v="0"/>
    <n v="3"/>
    <x v="5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5"/>
  </r>
  <r>
    <n v="-1"/>
    <n v="1"/>
    <s v="0001 -Florida Power &amp; Light Company"/>
    <n v="0"/>
    <n v="3"/>
    <x v="5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5"/>
  </r>
  <r>
    <n v="-1"/>
    <n v="1"/>
    <s v="0001 -Florida Power &amp; Light Company"/>
    <n v="0"/>
    <n v="3"/>
    <x v="5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5"/>
  </r>
  <r>
    <n v="-1"/>
    <n v="1"/>
    <s v="0001 -Florida Power &amp; Light Company"/>
    <n v="0"/>
    <n v="3"/>
    <x v="5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5"/>
  </r>
  <r>
    <n v="-1"/>
    <n v="1"/>
    <s v="0001 -Florida Power &amp; Light Company"/>
    <n v="0"/>
    <n v="3"/>
    <x v="5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5"/>
  </r>
  <r>
    <n v="-1"/>
    <n v="1"/>
    <s v="0001 -Florida Power &amp; Light Company"/>
    <n v="0"/>
    <n v="3"/>
    <x v="5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5"/>
  </r>
  <r>
    <n v="-1"/>
    <n v="1"/>
    <s v="0001 -Florida Power &amp; Light Company"/>
    <n v="0"/>
    <n v="3"/>
    <x v="5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5"/>
  </r>
  <r>
    <n v="-1"/>
    <n v="1"/>
    <s v="0001 -Florida Power &amp; Light Company"/>
    <n v="0"/>
    <n v="3"/>
    <x v="5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5"/>
  </r>
  <r>
    <n v="-1"/>
    <n v="1"/>
    <s v="0001 -Florida Power &amp; Light Company"/>
    <n v="0"/>
    <n v="3"/>
    <x v="5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5"/>
  </r>
  <r>
    <n v="-1"/>
    <n v="1"/>
    <s v="0001 -Florida Power &amp; Light Company"/>
    <n v="0"/>
    <n v="3"/>
    <x v="5"/>
    <n v="1987"/>
    <n v="22"/>
    <n v="2014"/>
    <s v="V1987"/>
    <n v="367"/>
    <s v="07. Distribution"/>
    <s v="Function"/>
    <n v="130553579.65000001"/>
    <n v="0"/>
    <n v="0"/>
    <n v="0"/>
    <n v="0"/>
    <n v="132411780.11"/>
    <n v="-2279060.27"/>
    <n v="84541.91"/>
    <n v="132411780.11"/>
    <n v="130553579.65000001"/>
    <n v="84541.91"/>
    <n v="0"/>
    <n v="84541.91"/>
    <n v="0"/>
    <x v="5"/>
  </r>
  <r>
    <n v="-1"/>
    <n v="1"/>
    <s v="0001 -Florida Power &amp; Light Company"/>
    <n v="0"/>
    <n v="3"/>
    <x v="5"/>
    <n v="1988"/>
    <n v="24"/>
    <n v="2014"/>
    <s v="V1988"/>
    <n v="367"/>
    <s v="07. Distribution"/>
    <s v="Function"/>
    <n v="116154884.12"/>
    <n v="0"/>
    <n v="0"/>
    <n v="0"/>
    <n v="0"/>
    <n v="117751052.70999999"/>
    <n v="-2181992.75"/>
    <n v="89115.97"/>
    <n v="117751052.70999999"/>
    <n v="116154884.12"/>
    <n v="89115.97"/>
    <n v="0"/>
    <n v="89115.97"/>
    <n v="0"/>
    <x v="5"/>
  </r>
  <r>
    <n v="-1"/>
    <n v="1"/>
    <s v="0001 -Florida Power &amp; Light Company"/>
    <n v="0"/>
    <n v="3"/>
    <x v="5"/>
    <n v="1989"/>
    <n v="26"/>
    <n v="2014"/>
    <s v="V1989"/>
    <n v="367"/>
    <s v="07. Distribution"/>
    <s v="Function"/>
    <n v="140834623.44999999"/>
    <n v="0"/>
    <n v="0"/>
    <n v="0"/>
    <n v="0"/>
    <n v="142736444.99000001"/>
    <n v="-2475031.41"/>
    <n v="123671.37"/>
    <n v="142736444.99000001"/>
    <n v="140834623.44999999"/>
    <n v="123671.37"/>
    <n v="0"/>
    <n v="123671.37"/>
    <n v="0"/>
    <x v="5"/>
  </r>
  <r>
    <n v="-1"/>
    <n v="1"/>
    <s v="0001 -Florida Power &amp; Light Company"/>
    <n v="0"/>
    <n v="3"/>
    <x v="5"/>
    <n v="1990"/>
    <n v="28"/>
    <n v="2014"/>
    <s v="V1990"/>
    <n v="367"/>
    <s v="07. Distribution"/>
    <s v="Function"/>
    <n v="168591581.12"/>
    <n v="0"/>
    <n v="0"/>
    <n v="0"/>
    <n v="0"/>
    <n v="170652686.11000001"/>
    <n v="-2773184.34"/>
    <n v="123880.99"/>
    <n v="170652686.11000001"/>
    <n v="168591581.12"/>
    <n v="123880.99"/>
    <n v="0"/>
    <n v="123880.99"/>
    <n v="0"/>
    <x v="5"/>
  </r>
  <r>
    <n v="-1"/>
    <n v="1"/>
    <s v="0001 -Florida Power &amp; Light Company"/>
    <n v="0"/>
    <n v="3"/>
    <x v="5"/>
    <n v="1991"/>
    <n v="29"/>
    <n v="2014"/>
    <s v="V1991"/>
    <n v="367"/>
    <s v="07. Distribution"/>
    <s v="Function"/>
    <n v="191742932.66999999"/>
    <n v="0"/>
    <n v="0"/>
    <n v="0"/>
    <n v="0"/>
    <n v="194209386.75"/>
    <n v="-2942589.08"/>
    <n v="117232.78"/>
    <n v="194209386.75"/>
    <n v="191742932.66999999"/>
    <n v="117232.78"/>
    <n v="0"/>
    <n v="117232.78"/>
    <n v="0"/>
    <x v="5"/>
  </r>
  <r>
    <n v="-1"/>
    <n v="1"/>
    <s v="0001 -Florida Power &amp; Light Company"/>
    <n v="0"/>
    <n v="3"/>
    <x v="5"/>
    <n v="1992"/>
    <n v="30"/>
    <n v="2014"/>
    <s v="V1992"/>
    <n v="367"/>
    <s v="07. Distribution"/>
    <s v="Function"/>
    <n v="162455271.56"/>
    <n v="0"/>
    <n v="0"/>
    <n v="0"/>
    <n v="0"/>
    <n v="164676853.80000001"/>
    <n v="-2733764.45"/>
    <n v="108728.97"/>
    <n v="164676853.80000001"/>
    <n v="162455271.56"/>
    <n v="108728.97"/>
    <n v="0"/>
    <n v="108728.97"/>
    <n v="0"/>
    <x v="5"/>
  </r>
  <r>
    <n v="-1"/>
    <n v="1"/>
    <s v="0001 -Florida Power &amp; Light Company"/>
    <n v="0"/>
    <n v="3"/>
    <x v="5"/>
    <n v="1993"/>
    <n v="31"/>
    <n v="2014"/>
    <s v="V1993"/>
    <n v="367"/>
    <s v="07. Distribution"/>
    <s v="Function"/>
    <n v="165467175.25"/>
    <n v="0"/>
    <n v="0"/>
    <n v="0"/>
    <n v="0"/>
    <n v="166993165.38999999"/>
    <n v="-2027470.25"/>
    <n v="71296.19"/>
    <n v="166993165.38999999"/>
    <n v="165467175.25"/>
    <n v="71296.19"/>
    <n v="0"/>
    <n v="71296.19"/>
    <n v="0"/>
    <x v="5"/>
  </r>
  <r>
    <n v="-1"/>
    <n v="1"/>
    <s v="0001 -Florida Power &amp; Light Company"/>
    <n v="0"/>
    <n v="3"/>
    <x v="5"/>
    <n v="1994"/>
    <n v="32"/>
    <n v="2014"/>
    <s v="V1994"/>
    <n v="367"/>
    <s v="07. Distribution"/>
    <s v="Function"/>
    <n v="161128705.11000001"/>
    <n v="0"/>
    <n v="0"/>
    <n v="3168200.88"/>
    <n v="3168200.88"/>
    <n v="159827223.94999999"/>
    <n v="-2365730.77"/>
    <n v="78776.850000000006"/>
    <n v="163015783.80000001"/>
    <n v="161128705.11000001"/>
    <n v="58417.88"/>
    <n v="0"/>
    <n v="78776.850000000006"/>
    <n v="0"/>
    <x v="5"/>
  </r>
  <r>
    <n v="-1"/>
    <n v="1"/>
    <s v="0001 -Florida Power &amp; Light Company"/>
    <n v="0"/>
    <n v="3"/>
    <x v="5"/>
    <n v="1995"/>
    <n v="33"/>
    <n v="2014"/>
    <s v="V1995"/>
    <n v="367"/>
    <s v="07. Distribution"/>
    <s v="Function"/>
    <n v="158750898.63"/>
    <n v="0"/>
    <n v="0"/>
    <n v="8267718.4400000004"/>
    <n v="5511815.0499999998"/>
    <n v="152279069.13999999"/>
    <n v="-2278511.11"/>
    <n v="87088.24"/>
    <n v="160607169.68000001"/>
    <n v="156015122.58000001"/>
    <n v="6578.8"/>
    <n v="0"/>
    <n v="87088.24"/>
    <n v="0"/>
    <x v="5"/>
  </r>
  <r>
    <n v="-1"/>
    <n v="1"/>
    <s v="0001 -Florida Power &amp; Light Company"/>
    <n v="0"/>
    <n v="3"/>
    <x v="5"/>
    <n v="1996"/>
    <n v="34"/>
    <n v="2014"/>
    <s v="V1996"/>
    <n v="367"/>
    <s v="07. Distribution"/>
    <s v="Function"/>
    <n v="181731163.56999999"/>
    <n v="0"/>
    <n v="0"/>
    <n v="17860988.109999999"/>
    <n v="7144395.2400000002"/>
    <n v="165559754.24000001"/>
    <n v="-2382091.8199999998"/>
    <n v="72784.509999999995"/>
    <n v="183517640.21000001"/>
    <n v="171072709.41999999"/>
    <n v="-82252.06"/>
    <n v="0"/>
    <n v="72784.509999999995"/>
    <n v="0"/>
    <x v="5"/>
  </r>
  <r>
    <n v="-1"/>
    <n v="1"/>
    <s v="0001 -Florida Power &amp; Light Company"/>
    <n v="0"/>
    <n v="3"/>
    <x v="5"/>
    <n v="1997"/>
    <n v="35"/>
    <n v="2014"/>
    <s v="V1997"/>
    <n v="367"/>
    <s v="07. Distribution"/>
    <s v="Function"/>
    <n v="175235814.47"/>
    <n v="0"/>
    <n v="0"/>
    <n v="13650613.07"/>
    <n v="6257886.5899999999"/>
    <n v="155028507.90000001"/>
    <n v="-2343752.6"/>
    <n v="86680.13"/>
    <n v="177068124.50999999"/>
    <n v="159689176.13"/>
    <n v="-148411.54999999999"/>
    <n v="0"/>
    <n v="86680.13"/>
    <n v="0"/>
    <x v="5"/>
  </r>
  <r>
    <n v="-1"/>
    <n v="1"/>
    <s v="0001 -Florida Power &amp; Light Company"/>
    <n v="0"/>
    <n v="3"/>
    <x v="5"/>
    <n v="1998"/>
    <n v="59"/>
    <n v="2014"/>
    <s v="V1998"/>
    <n v="367"/>
    <s v="07. Distribution"/>
    <s v="Function"/>
    <n v="239989950.03"/>
    <n v="0"/>
    <n v="0"/>
    <n v="61762205.840000004"/>
    <n v="8887827.25"/>
    <n v="202042884"/>
    <n v="-2770543.98"/>
    <n v="109277.11"/>
    <n v="242258945.47"/>
    <n v="209055225.24000001"/>
    <n v="-284232.32000000001"/>
    <n v="0"/>
    <n v="109277.11"/>
    <n v="0"/>
    <x v="5"/>
  </r>
  <r>
    <n v="-1"/>
    <n v="1"/>
    <s v="0001 -Florida Power &amp; Light Company"/>
    <n v="0"/>
    <n v="3"/>
    <x v="5"/>
    <n v="1999"/>
    <n v="60"/>
    <n v="2014"/>
    <s v="V1999"/>
    <n v="367"/>
    <s v="07. Distribution"/>
    <s v="Function"/>
    <n v="177326188.69999999"/>
    <n v="0"/>
    <n v="0"/>
    <n v="31084318.609999999"/>
    <n v="6935375.54"/>
    <n v="143351961.53999999"/>
    <n v="-2613025.31"/>
    <n v="125066.56"/>
    <n v="179344802.19999999"/>
    <n v="148703123.91"/>
    <n v="-309333.76000000001"/>
    <n v="0"/>
    <n v="125066.56"/>
    <n v="0"/>
    <x v="5"/>
  </r>
  <r>
    <n v="-1"/>
    <n v="1"/>
    <s v="0001 -Florida Power &amp; Light Company"/>
    <n v="0"/>
    <n v="3"/>
    <x v="5"/>
    <n v="2000"/>
    <n v="61"/>
    <n v="2014"/>
    <s v="V2000"/>
    <n v="367"/>
    <s v="07. Distribution"/>
    <s v="Function"/>
    <n v="219411511.28999999"/>
    <n v="0"/>
    <n v="0"/>
    <n v="27773971.82"/>
    <n v="6092687.4500000002"/>
    <n v="188000428.38"/>
    <n v="-2424074.62"/>
    <n v="105949.51"/>
    <n v="221091533.71000001"/>
    <n v="192668671.00999999"/>
    <n v="-149628.10999999999"/>
    <n v="0"/>
    <n v="105949.51"/>
    <n v="0"/>
    <x v="5"/>
  </r>
  <r>
    <n v="-1"/>
    <n v="1"/>
    <s v="0001 -Florida Power &amp; Light Company"/>
    <n v="0"/>
    <n v="3"/>
    <x v="5"/>
    <n v="2001"/>
    <n v="62"/>
    <n v="2014"/>
    <s v="V2001"/>
    <n v="367"/>
    <s v="07. Distribution"/>
    <s v="Function"/>
    <n v="219598222.13"/>
    <n v="0"/>
    <n v="0"/>
    <n v="69543251.819999993"/>
    <n v="9221924.9399999995"/>
    <n v="153118660.61000001"/>
    <n v="-3453288.04"/>
    <n v="142483.6"/>
    <n v="222528169.30000001"/>
    <n v="160308909.87"/>
    <n v="-755787.91"/>
    <n v="0"/>
    <n v="142483.6"/>
    <n v="0"/>
    <x v="5"/>
  </r>
  <r>
    <n v="-1"/>
    <n v="1"/>
    <s v="0001 -Florida Power &amp; Light Company"/>
    <n v="0"/>
    <n v="3"/>
    <x v="5"/>
    <n v="2001"/>
    <n v="69"/>
    <n v="2014"/>
    <s v="V2001 Bonus"/>
    <n v="367"/>
    <s v="07. Distribution"/>
    <s v="Function"/>
    <n v="34243009.579999998"/>
    <n v="0"/>
    <n v="0"/>
    <n v="10462565.560000001"/>
    <n v="1388833.26"/>
    <n v="24218550.079999998"/>
    <n v="-599716.93999999994"/>
    <n v="22129.200000000001"/>
    <n v="34708760.420000002"/>
    <n v="25279639.739999998"/>
    <n v="-115878.05"/>
    <n v="0"/>
    <n v="22129.200000000001"/>
    <n v="0"/>
    <x v="5"/>
  </r>
  <r>
    <n v="-1"/>
    <n v="1"/>
    <s v="0001 -Florida Power &amp; Light Company"/>
    <n v="0"/>
    <n v="3"/>
    <x v="5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5"/>
  </r>
  <r>
    <n v="-1"/>
    <n v="1"/>
    <s v="0001 -Florida Power &amp; Light Company"/>
    <n v="0"/>
    <n v="3"/>
    <x v="5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5"/>
  </r>
  <r>
    <n v="-1"/>
    <n v="1"/>
    <s v="0001 -Florida Power &amp; Light Company"/>
    <n v="0"/>
    <n v="3"/>
    <x v="5"/>
    <n v="2002"/>
    <n v="80"/>
    <n v="2014"/>
    <s v="V2002 Bonus Q1"/>
    <n v="367"/>
    <s v="07. Distribution"/>
    <s v="Function"/>
    <n v="77291059.980000004"/>
    <n v="0"/>
    <n v="0"/>
    <n v="77646230.090000004"/>
    <n v="3358361.33"/>
    <n v="52767265.729999997"/>
    <n v="-855952.95"/>
    <n v="25039.63"/>
    <n v="78001400.189999998"/>
    <n v="55650634.770000003"/>
    <n v="-210308.29"/>
    <n v="0"/>
    <n v="25039.63"/>
    <n v="0"/>
    <x v="5"/>
  </r>
  <r>
    <n v="-1"/>
    <n v="1"/>
    <s v="0001 -Florida Power &amp; Light Company"/>
    <n v="0"/>
    <n v="3"/>
    <x v="5"/>
    <n v="2002"/>
    <n v="81"/>
    <n v="2014"/>
    <s v="V2002 Bonus Q2"/>
    <n v="367"/>
    <s v="07. Distribution"/>
    <s v="Function"/>
    <n v="96411729.569999993"/>
    <n v="0"/>
    <n v="0"/>
    <n v="96852771.819999993"/>
    <n v="4156943.76"/>
    <n v="64883223.810000002"/>
    <n v="-1067941.4099999999"/>
    <n v="31256.1"/>
    <n v="97293814.069999993"/>
    <n v="68460654.219999999"/>
    <n v="-271315.06"/>
    <n v="0"/>
    <n v="31256.1"/>
    <n v="0"/>
    <x v="5"/>
  </r>
  <r>
    <n v="-1"/>
    <n v="1"/>
    <s v="0001 -Florida Power &amp; Light Company"/>
    <n v="0"/>
    <n v="3"/>
    <x v="5"/>
    <n v="2002"/>
    <n v="82"/>
    <n v="2014"/>
    <s v="V2002 Bonus Q3"/>
    <n v="367"/>
    <s v="07. Distribution"/>
    <s v="Function"/>
    <n v="81169333.780000001"/>
    <n v="0"/>
    <n v="0"/>
    <n v="81543196.870000005"/>
    <n v="3505960.05"/>
    <n v="53530899.299999997"/>
    <n v="-903259.8"/>
    <n v="26505.18"/>
    <n v="81917059.950000003"/>
    <n v="56554805.600000001"/>
    <n v="-239167.23"/>
    <n v="0"/>
    <n v="26505.18"/>
    <n v="0"/>
    <x v="5"/>
  </r>
  <r>
    <n v="-1"/>
    <n v="1"/>
    <s v="0001 -Florida Power &amp; Light Company"/>
    <n v="0"/>
    <n v="3"/>
    <x v="5"/>
    <n v="2002"/>
    <n v="83"/>
    <n v="2014"/>
    <s v="V2002 Bonus Q4"/>
    <n v="367"/>
    <s v="07. Distribution"/>
    <s v="Function"/>
    <n v="106304346.16"/>
    <n v="0"/>
    <n v="0"/>
    <n v="106798150.02"/>
    <n v="4683026.42"/>
    <n v="68208051.120000005"/>
    <n v="-1174526.8600000001"/>
    <n v="34758.47"/>
    <n v="107291953.87"/>
    <n v="72268375.060000002"/>
    <n v="-330146.77"/>
    <n v="0"/>
    <n v="34758.47"/>
    <n v="0"/>
    <x v="5"/>
  </r>
  <r>
    <n v="-1"/>
    <n v="1"/>
    <s v="0001 -Florida Power &amp; Light Company"/>
    <n v="0"/>
    <n v="3"/>
    <x v="5"/>
    <n v="2002"/>
    <n v="76"/>
    <n v="2014"/>
    <s v="V2002 Q1"/>
    <n v="367"/>
    <s v="07. Distribution"/>
    <s v="Function"/>
    <n v="1443454.24"/>
    <n v="0"/>
    <n v="0"/>
    <n v="1446361.99"/>
    <n v="42437.58"/>
    <n v="662281.53"/>
    <n v="-4624.74"/>
    <n v="4672.82"/>
    <n v="1449269.75"/>
    <n v="698888.41"/>
    <n v="4688.01"/>
    <n v="0"/>
    <n v="4672.82"/>
    <n v="0"/>
    <x v="5"/>
  </r>
  <r>
    <n v="-1"/>
    <n v="1"/>
    <s v="0001 -Florida Power &amp; Light Company"/>
    <n v="0"/>
    <n v="3"/>
    <x v="5"/>
    <n v="2002"/>
    <n v="77"/>
    <n v="2014"/>
    <s v="V2002 Q2"/>
    <n v="367"/>
    <s v="07. Distribution"/>
    <s v="Function"/>
    <n v="4674163.71"/>
    <n v="0"/>
    <n v="0"/>
    <n v="4675581.74"/>
    <n v="293501.90000000002"/>
    <n v="4360265.25"/>
    <n v="-5956.32"/>
    <n v="1773.59"/>
    <n v="4676999.7699999996"/>
    <n v="4651276.91"/>
    <n v="1427.78"/>
    <n v="0"/>
    <n v="1773.59"/>
    <n v="0"/>
    <x v="5"/>
  </r>
  <r>
    <n v="-1"/>
    <n v="1"/>
    <s v="0001 -Florida Power &amp; Light Company"/>
    <n v="0"/>
    <n v="3"/>
    <x v="5"/>
    <n v="2002"/>
    <n v="78"/>
    <n v="2014"/>
    <s v="V2002 Q3"/>
    <n v="367"/>
    <s v="07. Distribution"/>
    <s v="Function"/>
    <n v="3032576.94"/>
    <n v="0"/>
    <n v="0"/>
    <n v="3030018.06"/>
    <n v="31690.17"/>
    <n v="2415025.13"/>
    <n v="5849.64"/>
    <n v="524.14"/>
    <n v="3027459.18"/>
    <n v="2451814.98"/>
    <n v="542.22"/>
    <n v="0"/>
    <n v="524.14"/>
    <n v="0"/>
    <x v="5"/>
  </r>
  <r>
    <n v="-1"/>
    <n v="1"/>
    <s v="0001 -Florida Power &amp; Light Company"/>
    <n v="0"/>
    <n v="3"/>
    <x v="5"/>
    <n v="2002"/>
    <n v="79"/>
    <n v="2014"/>
    <s v="V2002 Q4"/>
    <n v="367"/>
    <s v="07. Distribution"/>
    <s v="Function"/>
    <n v="1402921.74"/>
    <n v="0"/>
    <n v="0"/>
    <n v="1405004.8"/>
    <n v="165021.07"/>
    <n v="1275721.92"/>
    <n v="-11683.57"/>
    <n v="4868.66"/>
    <n v="1407087.86"/>
    <n v="1436557.34"/>
    <n v="4888.1899999999996"/>
    <n v="0"/>
    <n v="4868.66"/>
    <n v="0"/>
    <x v="5"/>
  </r>
  <r>
    <n v="-1"/>
    <n v="1"/>
    <s v="0001 -Florida Power &amp; Light Company"/>
    <n v="0"/>
    <n v="3"/>
    <x v="5"/>
    <n v="2003"/>
    <n v="64"/>
    <n v="2014"/>
    <s v="V2003"/>
    <n v="367"/>
    <s v="07. Distribution"/>
    <s v="Function"/>
    <n v="12116082.439999999"/>
    <n v="0"/>
    <n v="0"/>
    <n v="6796609.3499999996"/>
    <n v="583392.73"/>
    <n v="7008607.0199999996"/>
    <n v="-2027.43"/>
    <n v="20.45"/>
    <n v="12116694.34"/>
    <n v="7591532.3700000001"/>
    <n v="-124.08"/>
    <n v="0"/>
    <n v="20.45"/>
    <n v="0"/>
    <x v="5"/>
  </r>
  <r>
    <n v="-1"/>
    <n v="1"/>
    <s v="0001 -Florida Power &amp; Light Company"/>
    <n v="0"/>
    <n v="3"/>
    <x v="5"/>
    <n v="2003"/>
    <n v="70"/>
    <n v="2014"/>
    <s v="V2003 Bonus-30%"/>
    <n v="367"/>
    <s v="07. Distribution"/>
    <s v="Function"/>
    <n v="241629219.25"/>
    <n v="0"/>
    <n v="0"/>
    <n v="97761743.219999999"/>
    <n v="10442706.060000001"/>
    <n v="147797644.55000001"/>
    <n v="-2158472.5099999998"/>
    <n v="66854.64"/>
    <n v="243358370.59999999"/>
    <n v="157188428.47"/>
    <n v="-610374.56000000006"/>
    <n v="0"/>
    <n v="66854.64"/>
    <n v="0"/>
    <x v="5"/>
  </r>
  <r>
    <n v="-1"/>
    <n v="1"/>
    <s v="0001 -Florida Power &amp; Light Company"/>
    <n v="0"/>
    <n v="3"/>
    <x v="5"/>
    <n v="2003"/>
    <n v="84"/>
    <n v="2014"/>
    <s v="V2003 Bonus-50%"/>
    <n v="367"/>
    <s v="07. Distribution"/>
    <s v="Function"/>
    <n v="161824951.81999999"/>
    <n v="0"/>
    <n v="0"/>
    <n v="64071297.969999999"/>
    <n v="7177815.9400000004"/>
    <n v="99676978.420000002"/>
    <n v="-1600427.56"/>
    <n v="50598.63"/>
    <n v="163137847.03999999"/>
    <n v="106033393.11"/>
    <n v="-440895.34"/>
    <n v="0"/>
    <n v="50598.63"/>
    <n v="0"/>
    <x v="5"/>
  </r>
  <r>
    <n v="-1"/>
    <n v="1"/>
    <s v="0001 -Florida Power &amp; Light Company"/>
    <n v="0"/>
    <n v="3"/>
    <x v="5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5"/>
  </r>
  <r>
    <n v="-1"/>
    <n v="1"/>
    <s v="0001 -Florida Power &amp; Light Company"/>
    <n v="0"/>
    <n v="3"/>
    <x v="5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5"/>
  </r>
  <r>
    <n v="-1"/>
    <n v="1"/>
    <s v="0001 -Florida Power &amp; Light Company"/>
    <n v="0"/>
    <n v="3"/>
    <x v="5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5"/>
  </r>
  <r>
    <n v="-1"/>
    <n v="1"/>
    <s v="0001 -Florida Power &amp; Light Company"/>
    <n v="0"/>
    <n v="3"/>
    <x v="5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5"/>
  </r>
  <r>
    <n v="-1"/>
    <n v="1"/>
    <s v="0001 -Florida Power &amp; Light Company"/>
    <n v="0"/>
    <n v="3"/>
    <x v="5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5"/>
  </r>
  <r>
    <n v="-1"/>
    <n v="1"/>
    <s v="0001 -Florida Power &amp; Light Company"/>
    <n v="0"/>
    <n v="3"/>
    <x v="5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93423.399999999"/>
    <n v="-1147422.19"/>
    <n v="32272.03"/>
    <n v="97117053.909999996"/>
    <n v="58495034.719999999"/>
    <n v="-388001.12"/>
    <n v="0"/>
    <n v="32272.03"/>
    <n v="0"/>
    <x v="5"/>
  </r>
  <r>
    <n v="-1"/>
    <n v="1"/>
    <s v="0001 -Florida Power &amp; Light Company"/>
    <n v="0"/>
    <n v="3"/>
    <x v="5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5"/>
  </r>
  <r>
    <n v="-1"/>
    <n v="1"/>
    <s v="0001 -Florida Power &amp; Light Company"/>
    <n v="0"/>
    <n v="3"/>
    <x v="5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5"/>
  </r>
  <r>
    <n v="-1"/>
    <n v="1"/>
    <s v="0001 -Florida Power &amp; Light Company"/>
    <n v="0"/>
    <n v="3"/>
    <x v="5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5"/>
  </r>
  <r>
    <n v="-1"/>
    <n v="1"/>
    <s v="0001 -Florida Power &amp; Light Company"/>
    <n v="0"/>
    <n v="3"/>
    <x v="5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5"/>
  </r>
  <r>
    <n v="-1"/>
    <n v="1"/>
    <s v="0001 -Florida Power &amp; Light Company"/>
    <n v="0"/>
    <n v="3"/>
    <x v="5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5"/>
  </r>
  <r>
    <n v="-1"/>
    <n v="1"/>
    <s v="0001 -Florida Power &amp; Light Company"/>
    <n v="0"/>
    <n v="3"/>
    <x v="5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5"/>
  </r>
  <r>
    <n v="-1"/>
    <n v="1"/>
    <s v="0001 -Florida Power &amp; Light Company"/>
    <n v="0"/>
    <n v="3"/>
    <x v="5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5"/>
  </r>
  <r>
    <n v="-1"/>
    <n v="1"/>
    <s v="0001 -Florida Power &amp; Light Company"/>
    <n v="0"/>
    <n v="3"/>
    <x v="5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5"/>
  </r>
  <r>
    <n v="-1"/>
    <n v="1"/>
    <s v="0001 -Florida Power &amp; Light Company"/>
    <n v="0"/>
    <n v="3"/>
    <x v="5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5"/>
  </r>
  <r>
    <n v="-1"/>
    <n v="1"/>
    <s v="0001 -Florida Power &amp; Light Company"/>
    <n v="0"/>
    <n v="3"/>
    <x v="5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5"/>
  </r>
  <r>
    <n v="-1"/>
    <n v="1"/>
    <s v="0001 -Florida Power &amp; Light Company"/>
    <n v="0"/>
    <n v="3"/>
    <x v="5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5"/>
  </r>
  <r>
    <n v="-1"/>
    <n v="1"/>
    <s v="0001 -Florida Power &amp; Light Company"/>
    <n v="0"/>
    <n v="3"/>
    <x v="5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5"/>
  </r>
  <r>
    <n v="-1"/>
    <n v="1"/>
    <s v="0001 -Florida Power &amp; Light Company"/>
    <n v="0"/>
    <n v="3"/>
    <x v="5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5"/>
  </r>
  <r>
    <n v="-1"/>
    <n v="1"/>
    <s v="0001 -Florida Power &amp; Light Company"/>
    <n v="0"/>
    <n v="3"/>
    <x v="5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5"/>
  </r>
  <r>
    <n v="-1"/>
    <n v="1"/>
    <s v="0001 -Florida Power &amp; Light Company"/>
    <n v="0"/>
    <n v="3"/>
    <x v="5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5"/>
  </r>
  <r>
    <n v="-1"/>
    <n v="1"/>
    <s v="0001 -Florida Power &amp; Light Company"/>
    <n v="0"/>
    <n v="3"/>
    <x v="5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5"/>
  </r>
  <r>
    <n v="-1"/>
    <n v="1"/>
    <s v="0001 -Florida Power &amp; Light Company"/>
    <n v="0"/>
    <n v="3"/>
    <x v="5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600000001"/>
    <n v="-386936.29"/>
    <n v="4961.2700000000004"/>
    <n v="20724192.390000001"/>
    <n v="10585094.720000001"/>
    <n v="-77579.710000000006"/>
    <n v="0"/>
    <n v="4961.2700000000004"/>
    <n v="0"/>
    <x v="5"/>
  </r>
  <r>
    <n v="-1"/>
    <n v="1"/>
    <s v="0001 -Florida Power &amp; Light Company"/>
    <n v="0"/>
    <n v="3"/>
    <x v="5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5"/>
  </r>
  <r>
    <n v="-1"/>
    <n v="1"/>
    <s v="0001 -Florida Power &amp; Light Company"/>
    <n v="0"/>
    <n v="3"/>
    <x v="5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5"/>
  </r>
  <r>
    <n v="-1"/>
    <n v="1"/>
    <s v="0001 -Florida Power &amp; Light Company"/>
    <n v="0"/>
    <n v="3"/>
    <x v="5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5"/>
  </r>
  <r>
    <n v="-1"/>
    <n v="1"/>
    <s v="0001 -Florida Power &amp; Light Company"/>
    <n v="0"/>
    <n v="3"/>
    <x v="5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0000001"/>
    <n v="-435832.79"/>
    <n v="14106.45"/>
    <n v="50160132.399999999"/>
    <n v="20948704.84"/>
    <n v="-228359.79"/>
    <n v="0"/>
    <n v="14106.45"/>
    <n v="0"/>
    <x v="5"/>
  </r>
  <r>
    <n v="-1"/>
    <n v="1"/>
    <s v="0001 -Florida Power &amp; Light Company"/>
    <n v="0"/>
    <n v="3"/>
    <x v="5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5"/>
  </r>
  <r>
    <n v="-1"/>
    <n v="1"/>
    <s v="0001 -Florida Power &amp; Light Company"/>
    <n v="0"/>
    <n v="3"/>
    <x v="5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5"/>
  </r>
  <r>
    <n v="-1"/>
    <n v="1"/>
    <s v="0001 -Florida Power &amp; Light Company"/>
    <n v="0"/>
    <n v="3"/>
    <x v="5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5"/>
  </r>
  <r>
    <n v="-1"/>
    <n v="1"/>
    <s v="0001 -Florida Power &amp; Light Company"/>
    <n v="0"/>
    <n v="3"/>
    <x v="5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5"/>
  </r>
  <r>
    <n v="-1"/>
    <n v="1"/>
    <s v="0001 -Florida Power &amp; Light Company"/>
    <n v="0"/>
    <n v="3"/>
    <x v="5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5"/>
  </r>
  <r>
    <n v="-1"/>
    <n v="1"/>
    <s v="0001 -Florida Power &amp; Light Company"/>
    <n v="0"/>
    <n v="3"/>
    <x v="5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5"/>
  </r>
  <r>
    <n v="-1"/>
    <n v="1"/>
    <s v="0001 -Florida Power &amp; Light Company"/>
    <n v="0"/>
    <n v="3"/>
    <x v="5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5"/>
  </r>
  <r>
    <n v="-1"/>
    <n v="1"/>
    <s v="0001 -Florida Power &amp; Light Company"/>
    <n v="0"/>
    <n v="3"/>
    <x v="5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5"/>
  </r>
  <r>
    <n v="-1"/>
    <n v="1"/>
    <s v="0001 -Florida Power &amp; Light Company"/>
    <n v="0"/>
    <n v="3"/>
    <x v="5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5"/>
  </r>
  <r>
    <n v="-1"/>
    <n v="1"/>
    <s v="0001 -Florida Power &amp; Light Company"/>
    <n v="0"/>
    <n v="3"/>
    <x v="5"/>
    <n v="2009"/>
    <n v="192"/>
    <n v="2014"/>
    <s v="V2009 Q4 - 50% Bonus"/>
    <n v="367"/>
    <s v="07. Distribution"/>
    <s v="Function"/>
    <n v="87479530.290000007"/>
    <n v="0"/>
    <n v="0"/>
    <n v="88211396.25"/>
    <n v="5230106.17"/>
    <n v="30996722.140000001"/>
    <n v="-1823693.83"/>
    <n v="58898.51"/>
    <n v="88943262.209999993"/>
    <n v="35714105.649999999"/>
    <n v="-892110.74"/>
    <n v="0"/>
    <n v="58898.51"/>
    <n v="0"/>
    <x v="5"/>
  </r>
  <r>
    <n v="-1"/>
    <n v="1"/>
    <s v="0001 -Florida Power &amp; Light Company"/>
    <n v="0"/>
    <n v="3"/>
    <x v="5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5"/>
  </r>
  <r>
    <n v="-1"/>
    <n v="1"/>
    <s v="0001 -Florida Power &amp; Light Company"/>
    <n v="0"/>
    <n v="3"/>
    <x v="5"/>
    <n v="2010"/>
    <n v="215"/>
    <n v="2014"/>
    <s v="V2010 Q1 - 50% Bonus"/>
    <n v="367"/>
    <s v="07. Distribution"/>
    <s v="Function"/>
    <n v="66983963.310000002"/>
    <n v="0"/>
    <n v="0"/>
    <n v="67464521.5"/>
    <n v="4149734.63"/>
    <n v="22286490.68"/>
    <n v="-1077771.24"/>
    <n v="43497.63"/>
    <n v="67945079.719999999"/>
    <n v="26140451.02"/>
    <n v="-621844.5"/>
    <n v="0"/>
    <n v="43497.63"/>
    <n v="0"/>
    <x v="5"/>
  </r>
  <r>
    <n v="-1"/>
    <n v="1"/>
    <s v="0001 -Florida Power &amp; Light Company"/>
    <n v="0"/>
    <n v="3"/>
    <x v="5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5"/>
  </r>
  <r>
    <n v="-1"/>
    <n v="1"/>
    <s v="0001 -Florida Power &amp; Light Company"/>
    <n v="0"/>
    <n v="3"/>
    <x v="5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5"/>
  </r>
  <r>
    <n v="-1"/>
    <n v="1"/>
    <s v="0001 -Florida Power &amp; Light Company"/>
    <n v="0"/>
    <n v="3"/>
    <x v="5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5"/>
  </r>
  <r>
    <n v="-1"/>
    <n v="1"/>
    <s v="0001 -Florida Power &amp; Light Company"/>
    <n v="0"/>
    <n v="3"/>
    <x v="5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7"/>
    <n v="2014"/>
    <s v="V2010 Q3 - 50% Bonus"/>
    <n v="367"/>
    <s v="07. Distribution"/>
    <s v="Function"/>
    <n v="68950133.870000005"/>
    <n v="0"/>
    <n v="0"/>
    <n v="69302409.420000002"/>
    <n v="4834451.32"/>
    <n v="24703679.850000001"/>
    <n v="-933711.63"/>
    <n v="29574.61"/>
    <n v="69654684.969999999"/>
    <n v="29350788.77"/>
    <n v="-487634.09"/>
    <n v="0"/>
    <n v="29574.61"/>
    <n v="0"/>
    <x v="5"/>
  </r>
  <r>
    <n v="-1"/>
    <n v="1"/>
    <s v="0001 -Florida Power &amp; Light Company"/>
    <n v="0"/>
    <n v="3"/>
    <x v="5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5"/>
  </r>
  <r>
    <n v="-1"/>
    <n v="1"/>
    <s v="0001 -Florida Power &amp; Light Company"/>
    <n v="0"/>
    <n v="3"/>
    <x v="5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09999999"/>
    <n v="-373632.98"/>
    <n v="12890.82"/>
    <n v="33218379.690000001"/>
    <n v="13955636.66"/>
    <n v="-219033.21"/>
    <n v="0"/>
    <n v="12890.82"/>
    <n v="0"/>
    <x v="5"/>
  </r>
  <r>
    <n v="-1"/>
    <n v="1"/>
    <s v="0001 -Florida Power &amp; Light Company"/>
    <n v="0"/>
    <n v="3"/>
    <x v="5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5"/>
  </r>
  <r>
    <n v="-1"/>
    <n v="1"/>
    <s v="0001 -Florida Power &amp; Light Company"/>
    <n v="0"/>
    <n v="3"/>
    <x v="5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5"/>
  </r>
  <r>
    <n v="-1"/>
    <n v="1"/>
    <s v="0001 -Florida Power &amp; Light Company"/>
    <n v="0"/>
    <n v="3"/>
    <x v="5"/>
    <n v="2011"/>
    <n v="233"/>
    <n v="2014"/>
    <s v="V2011 - 100% Bonus"/>
    <n v="367"/>
    <s v="07. Distribution"/>
    <s v="Function"/>
    <n v="275702843.68000001"/>
    <n v="0"/>
    <n v="0"/>
    <n v="216108513.69999999"/>
    <n v="19333821.600000001"/>
    <n v="61114571"/>
    <n v="-3464913.17"/>
    <n v="113944.9"/>
    <n v="278263678.75999999"/>
    <n v="79887331.409999996"/>
    <n v="-1885828.99"/>
    <n v="0"/>
    <n v="113944.9"/>
    <n v="0"/>
    <x v="5"/>
  </r>
  <r>
    <n v="-1"/>
    <n v="1"/>
    <s v="0001 -Florida Power &amp; Light Company"/>
    <n v="0"/>
    <n v="3"/>
    <x v="5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5"/>
  </r>
  <r>
    <n v="-1"/>
    <n v="1"/>
    <s v="0001 -Florida Power &amp; Light Company"/>
    <n v="0"/>
    <n v="3"/>
    <x v="5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8"/>
    <n v="2014"/>
    <s v="V2012 Q1 - 50% Bonus"/>
    <n v="367"/>
    <s v="07. Distribution"/>
    <s v="Function"/>
    <n v="130286589.20999999"/>
    <n v="0"/>
    <n v="0"/>
    <n v="130550867.29000001"/>
    <n v="16080537.970000001"/>
    <n v="56126806.770000003"/>
    <n v="-604888.55000000005"/>
    <n v="24345.67"/>
    <n v="130815145.37"/>
    <n v="71929588.5"/>
    <n v="-226454.26"/>
    <n v="0"/>
    <n v="24345.67"/>
    <n v="0"/>
    <x v="5"/>
  </r>
  <r>
    <n v="-1"/>
    <n v="1"/>
    <s v="0001 -Florida Power &amp; Light Company"/>
    <n v="0"/>
    <n v="3"/>
    <x v="5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9"/>
    <n v="2014"/>
    <s v="V2012 Q2 - 50% Bonus"/>
    <n v="367"/>
    <s v="07. Distribution"/>
    <s v="Function"/>
    <n v="145650569.69999999"/>
    <n v="0"/>
    <n v="0"/>
    <n v="145949865.93000001"/>
    <n v="18322804.309999999"/>
    <n v="49300917.719999999"/>
    <n v="-683001.47"/>
    <n v="24771.93"/>
    <n v="146249162.13999999"/>
    <n v="67371063.310000002"/>
    <n v="-321161.78999999998"/>
    <n v="0"/>
    <n v="24771.93"/>
    <n v="0"/>
    <x v="5"/>
  </r>
  <r>
    <n v="-1"/>
    <n v="1"/>
    <s v="0001 -Florida Power &amp; Light Company"/>
    <n v="0"/>
    <n v="3"/>
    <x v="5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0"/>
    <n v="2014"/>
    <s v="V2012 Q3 - 50% Bonus"/>
    <n v="367"/>
    <s v="07. Distribution"/>
    <s v="Function"/>
    <n v="139296962.03"/>
    <n v="0"/>
    <n v="0"/>
    <n v="139590648.78999999"/>
    <n v="20464117.420000002"/>
    <n v="45016446.18"/>
    <n v="-670959.46"/>
    <n v="22932.41"/>
    <n v="139884335.52000001"/>
    <n v="65239734.090000004"/>
    <n v="-323611.56"/>
    <n v="0"/>
    <n v="22932.41"/>
    <n v="0"/>
    <x v="5"/>
  </r>
  <r>
    <n v="-1"/>
    <n v="1"/>
    <s v="0001 -Florida Power &amp; Light Company"/>
    <n v="0"/>
    <n v="3"/>
    <x v="5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1"/>
    <n v="2014"/>
    <s v="V2012 Q4 - 50% Bonus"/>
    <n v="367"/>
    <s v="07. Distribution"/>
    <s v="Function"/>
    <n v="124891089.72"/>
    <n v="0"/>
    <n v="0"/>
    <n v="125119674.31999999"/>
    <n v="21403167.969999999"/>
    <n v="37629684.789999999"/>
    <n v="-543992.81000000006"/>
    <n v="20429.41"/>
    <n v="125348258.91"/>
    <n v="58832519.399999999"/>
    <n v="-236406.42"/>
    <n v="0"/>
    <n v="20429.41"/>
    <n v="0"/>
    <x v="5"/>
  </r>
  <r>
    <n v="-1"/>
    <n v="1"/>
    <s v="0001 -Florida Power &amp; Light Company"/>
    <n v="0"/>
    <n v="3"/>
    <x v="5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5"/>
  </r>
  <r>
    <n v="-1"/>
    <n v="1"/>
    <s v="0001 -Florida Power &amp; Light Company"/>
    <n v="0"/>
    <n v="3"/>
    <x v="5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5"/>
  </r>
  <r>
    <n v="-1"/>
    <n v="1"/>
    <s v="0001 -Florida Power &amp; Light Company"/>
    <n v="0"/>
    <n v="3"/>
    <x v="5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5"/>
  </r>
  <r>
    <n v="-1"/>
    <n v="1"/>
    <s v="0001 -Florida Power &amp; Light Company"/>
    <n v="0"/>
    <n v="3"/>
    <x v="5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5"/>
  </r>
  <r>
    <n v="-1"/>
    <n v="1"/>
    <s v="0001 -Florida Power &amp; Light Company"/>
    <n v="0"/>
    <n v="3"/>
    <x v="5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5"/>
  </r>
  <r>
    <n v="-1"/>
    <n v="1"/>
    <s v="0001 -Florida Power &amp; Light Company"/>
    <n v="0"/>
    <n v="3"/>
    <x v="5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5"/>
  </r>
  <r>
    <n v="-1"/>
    <n v="1"/>
    <s v="0001 -Florida Power &amp; Light Company"/>
    <n v="0"/>
    <n v="3"/>
    <x v="5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5"/>
  </r>
  <r>
    <n v="-1"/>
    <n v="1"/>
    <s v="0001 -Florida Power &amp; Light Company"/>
    <n v="0"/>
    <n v="3"/>
    <x v="5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5"/>
  </r>
  <r>
    <n v="-1"/>
    <n v="1"/>
    <s v="0001 -Florida Power &amp; Light Company"/>
    <n v="0"/>
    <n v="3"/>
    <x v="5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5"/>
  </r>
  <r>
    <n v="-1"/>
    <n v="1"/>
    <s v="0001 -Florida Power &amp; Light Company"/>
    <n v="0"/>
    <n v="3"/>
    <x v="5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5"/>
  </r>
  <r>
    <n v="-1"/>
    <n v="1"/>
    <s v="0001 -Florida Power &amp; Light Company"/>
    <n v="0"/>
    <n v="3"/>
    <x v="5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5"/>
  </r>
  <r>
    <n v="-1"/>
    <n v="1"/>
    <s v="0001 -Florida Power &amp; Light Company"/>
    <n v="0"/>
    <n v="3"/>
    <x v="5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5"/>
  </r>
  <r>
    <n v="-1"/>
    <n v="1"/>
    <s v="0001 -Florida Power &amp; Light Company"/>
    <n v="0"/>
    <n v="3"/>
    <x v="5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5"/>
  </r>
  <r>
    <n v="-1"/>
    <n v="1"/>
    <s v="0001 -Florida Power &amp; Light Company"/>
    <n v="0"/>
    <n v="3"/>
    <x v="5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5"/>
  </r>
  <r>
    <n v="-1"/>
    <n v="1"/>
    <s v="0001 -Florida Power &amp; Light Company"/>
    <n v="0"/>
    <n v="3"/>
    <x v="5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5"/>
  </r>
  <r>
    <n v="-1"/>
    <n v="1"/>
    <s v="0001 -Florida Power &amp; Light Company"/>
    <n v="0"/>
    <n v="3"/>
    <x v="5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5"/>
  </r>
  <r>
    <n v="-1"/>
    <n v="1"/>
    <s v="0001 -Florida Power &amp; Light Company"/>
    <n v="0"/>
    <n v="3"/>
    <x v="5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5"/>
  </r>
  <r>
    <n v="-1"/>
    <n v="1"/>
    <s v="0001 -Florida Power &amp; Light Company"/>
    <n v="0"/>
    <n v="3"/>
    <x v="5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5"/>
  </r>
  <r>
    <n v="-1"/>
    <n v="1"/>
    <s v="0001 -Florida Power &amp; Light Company"/>
    <n v="0"/>
    <n v="3"/>
    <x v="5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5"/>
  </r>
  <r>
    <n v="-1"/>
    <n v="1"/>
    <s v="0001 -Florida Power &amp; Light Company"/>
    <n v="0"/>
    <n v="3"/>
    <x v="5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5"/>
  </r>
  <r>
    <n v="-1"/>
    <n v="1"/>
    <s v="0001 -Florida Power &amp; Light Company"/>
    <n v="0"/>
    <n v="3"/>
    <x v="5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5"/>
  </r>
  <r>
    <n v="-1"/>
    <n v="1"/>
    <s v="0001 -Florida Power &amp; Light Company"/>
    <n v="0"/>
    <n v="3"/>
    <x v="5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5"/>
  </r>
  <r>
    <n v="-1"/>
    <n v="1"/>
    <s v="0001 -Florida Power &amp; Light Company"/>
    <n v="0"/>
    <n v="3"/>
    <x v="5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5"/>
  </r>
  <r>
    <n v="-1"/>
    <n v="1"/>
    <s v="0001 -Florida Power &amp; Light Company"/>
    <n v="0"/>
    <n v="3"/>
    <x v="5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5"/>
  </r>
  <r>
    <n v="-1"/>
    <n v="1"/>
    <s v="0001 -Florida Power &amp; Light Company"/>
    <n v="0"/>
    <n v="3"/>
    <x v="5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5"/>
  </r>
  <r>
    <n v="-1"/>
    <n v="1"/>
    <s v="0001 -Florida Power &amp; Light Company"/>
    <n v="0"/>
    <n v="3"/>
    <x v="5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5"/>
  </r>
  <r>
    <n v="-1"/>
    <n v="1"/>
    <s v="0001 -Florida Power &amp; Light Company"/>
    <n v="0"/>
    <n v="3"/>
    <x v="5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5"/>
  </r>
  <r>
    <n v="-1"/>
    <n v="1"/>
    <s v="0001 -Florida Power &amp; Light Company"/>
    <n v="0"/>
    <n v="3"/>
    <x v="5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5"/>
  </r>
  <r>
    <n v="-1"/>
    <n v="1"/>
    <s v="0001 -Florida Power &amp; Light Company"/>
    <n v="0"/>
    <n v="3"/>
    <x v="5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5"/>
  </r>
  <r>
    <n v="-1"/>
    <n v="1"/>
    <s v="0001 -Florida Power &amp; Light Company"/>
    <n v="0"/>
    <n v="3"/>
    <x v="5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5"/>
  </r>
  <r>
    <n v="-1"/>
    <n v="1"/>
    <s v="0001 -Florida Power &amp; Light Company"/>
    <n v="0"/>
    <n v="3"/>
    <x v="5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5"/>
  </r>
  <r>
    <n v="-1"/>
    <n v="1"/>
    <s v="0001 -Florida Power &amp; Light Company"/>
    <n v="0"/>
    <n v="3"/>
    <x v="5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5"/>
  </r>
  <r>
    <n v="-1"/>
    <n v="1"/>
    <s v="0001 -Florida Power &amp; Light Company"/>
    <n v="0"/>
    <n v="3"/>
    <x v="5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5"/>
  </r>
  <r>
    <n v="-1"/>
    <n v="1"/>
    <s v="0001 -Florida Power &amp; Light Company"/>
    <n v="0"/>
    <n v="3"/>
    <x v="5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5"/>
  </r>
  <r>
    <n v="-1"/>
    <n v="1"/>
    <s v="0001 -Florida Power &amp; Light Company"/>
    <n v="0"/>
    <n v="3"/>
    <x v="5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5"/>
  </r>
  <r>
    <n v="-1"/>
    <n v="1"/>
    <s v="0001 -Florida Power &amp; Light Company"/>
    <n v="0"/>
    <n v="3"/>
    <x v="5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5"/>
  </r>
  <r>
    <n v="-1"/>
    <n v="1"/>
    <s v="0001 -Florida Power &amp; Light Company"/>
    <n v="0"/>
    <n v="3"/>
    <x v="5"/>
    <n v="2001"/>
    <n v="69"/>
    <n v="2014"/>
    <s v="V2001 Bonus"/>
    <n v="367"/>
    <s v="08. General Plant"/>
    <s v="Function"/>
    <n v="8069151.71"/>
    <n v="0"/>
    <n v="0"/>
    <n v="0"/>
    <n v="0"/>
    <n v="8069512.9699999997"/>
    <n v="-365.32"/>
    <n v="33.81"/>
    <n v="8069512.9699999997"/>
    <n v="8069151.71"/>
    <n v="33.81"/>
    <n v="0"/>
    <n v="33.81"/>
    <n v="0"/>
    <x v="5"/>
  </r>
  <r>
    <n v="-1"/>
    <n v="1"/>
    <s v="0001 -Florida Power &amp; Light Company"/>
    <n v="0"/>
    <n v="3"/>
    <x v="5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5"/>
  </r>
  <r>
    <n v="-1"/>
    <n v="1"/>
    <s v="0001 -Florida Power &amp; Light Company"/>
    <n v="0"/>
    <n v="3"/>
    <x v="5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5"/>
  </r>
  <r>
    <n v="-1"/>
    <n v="1"/>
    <s v="0001 -Florida Power &amp; Light Company"/>
    <n v="0"/>
    <n v="3"/>
    <x v="5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5"/>
  </r>
  <r>
    <n v="-1"/>
    <n v="1"/>
    <s v="0001 -Florida Power &amp; Light Company"/>
    <n v="0"/>
    <n v="3"/>
    <x v="5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5"/>
  </r>
  <r>
    <n v="-1"/>
    <n v="1"/>
    <s v="0001 -Florida Power &amp; Light Company"/>
    <n v="0"/>
    <n v="3"/>
    <x v="5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5"/>
  </r>
  <r>
    <n v="-1"/>
    <n v="1"/>
    <s v="0001 -Florida Power &amp; Light Company"/>
    <n v="0"/>
    <n v="3"/>
    <x v="5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5"/>
  </r>
  <r>
    <n v="-1"/>
    <n v="1"/>
    <s v="0001 -Florida Power &amp; Light Company"/>
    <n v="0"/>
    <n v="3"/>
    <x v="5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5"/>
  </r>
  <r>
    <n v="-1"/>
    <n v="1"/>
    <s v="0001 -Florida Power &amp; Light Company"/>
    <n v="0"/>
    <n v="3"/>
    <x v="5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5"/>
  </r>
  <r>
    <n v="-1"/>
    <n v="1"/>
    <s v="0001 -Florida Power &amp; Light Company"/>
    <n v="0"/>
    <n v="3"/>
    <x v="5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5"/>
  </r>
  <r>
    <n v="-1"/>
    <n v="1"/>
    <s v="0001 -Florida Power &amp; Light Company"/>
    <n v="0"/>
    <n v="3"/>
    <x v="5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5"/>
  </r>
  <r>
    <n v="-1"/>
    <n v="1"/>
    <s v="0001 -Florida Power &amp; Light Company"/>
    <n v="0"/>
    <n v="3"/>
    <x v="5"/>
    <n v="2003"/>
    <n v="70"/>
    <n v="2014"/>
    <s v="V2003 Bonus-30%"/>
    <n v="367"/>
    <s v="08. General Plant"/>
    <s v="Function"/>
    <n v="15631591.76"/>
    <n v="0"/>
    <n v="0"/>
    <n v="0"/>
    <n v="0"/>
    <n v="15731196.310000001"/>
    <n v="-99604.55"/>
    <n v="9348.1"/>
    <n v="15731196.310000001"/>
    <n v="15631591.76"/>
    <n v="9348.1"/>
    <n v="0"/>
    <n v="9348.1"/>
    <n v="0"/>
    <x v="5"/>
  </r>
  <r>
    <n v="-1"/>
    <n v="1"/>
    <s v="0001 -Florida Power &amp; Light Company"/>
    <n v="0"/>
    <n v="3"/>
    <x v="5"/>
    <n v="2003"/>
    <n v="84"/>
    <n v="2014"/>
    <s v="V2003 Bonus-50%"/>
    <n v="367"/>
    <s v="08. General Plant"/>
    <s v="Function"/>
    <n v="7961146.21"/>
    <n v="0"/>
    <n v="0"/>
    <n v="0"/>
    <n v="0"/>
    <n v="8007386.9299999997"/>
    <n v="-46240.72"/>
    <n v="350.1"/>
    <n v="8007386.9299999997"/>
    <n v="7961146.21"/>
    <n v="350.1"/>
    <n v="0"/>
    <n v="350.1"/>
    <n v="0"/>
    <x v="5"/>
  </r>
  <r>
    <n v="-1"/>
    <n v="1"/>
    <s v="0001 -Florida Power &amp; Light Company"/>
    <n v="0"/>
    <n v="3"/>
    <x v="5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5"/>
  </r>
  <r>
    <n v="-1"/>
    <n v="1"/>
    <s v="0001 -Florida Power &amp; Light Company"/>
    <n v="0"/>
    <n v="3"/>
    <x v="5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5"/>
  </r>
  <r>
    <n v="-1"/>
    <n v="1"/>
    <s v="0001 -Florida Power &amp; Light Company"/>
    <n v="0"/>
    <n v="3"/>
    <x v="5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5"/>
  </r>
  <r>
    <n v="-1"/>
    <n v="1"/>
    <s v="0001 -Florida Power &amp; Light Company"/>
    <n v="0"/>
    <n v="3"/>
    <x v="5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5"/>
  </r>
  <r>
    <n v="-1"/>
    <n v="1"/>
    <s v="0001 -Florida Power &amp; Light Company"/>
    <n v="0"/>
    <n v="3"/>
    <x v="5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5"/>
  </r>
  <r>
    <n v="-1"/>
    <n v="1"/>
    <s v="0001 -Florida Power &amp; Light Company"/>
    <n v="0"/>
    <n v="3"/>
    <x v="5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5"/>
  </r>
  <r>
    <n v="-1"/>
    <n v="1"/>
    <s v="0001 -Florida Power &amp; Light Company"/>
    <n v="0"/>
    <n v="3"/>
    <x v="5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5"/>
  </r>
  <r>
    <n v="-1"/>
    <n v="1"/>
    <s v="0001 -Florida Power &amp; Light Company"/>
    <n v="0"/>
    <n v="3"/>
    <x v="5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5"/>
  </r>
  <r>
    <n v="-1"/>
    <n v="1"/>
    <s v="0001 -Florida Power &amp; Light Company"/>
    <n v="0"/>
    <n v="3"/>
    <x v="5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5"/>
  </r>
  <r>
    <n v="-1"/>
    <n v="1"/>
    <s v="0001 -Florida Power &amp; Light Company"/>
    <n v="0"/>
    <n v="3"/>
    <x v="5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5"/>
  </r>
  <r>
    <n v="-1"/>
    <n v="1"/>
    <s v="0001 -Florida Power &amp; Light Company"/>
    <n v="0"/>
    <n v="3"/>
    <x v="5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5"/>
  </r>
  <r>
    <n v="-1"/>
    <n v="1"/>
    <s v="0001 -Florida Power &amp; Light Company"/>
    <n v="0"/>
    <n v="3"/>
    <x v="5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5"/>
  </r>
  <r>
    <n v="-1"/>
    <n v="1"/>
    <s v="0001 -Florida Power &amp; Light Company"/>
    <n v="0"/>
    <n v="3"/>
    <x v="5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5"/>
  </r>
  <r>
    <n v="-1"/>
    <n v="1"/>
    <s v="0001 -Florida Power &amp; Light Company"/>
    <n v="0"/>
    <n v="3"/>
    <x v="5"/>
    <n v="2005"/>
    <n v="72"/>
    <n v="2014"/>
    <s v="V2005 Bonus-30%"/>
    <n v="367"/>
    <s v="08. General Plant"/>
    <s v="Function"/>
    <n v="15692.83"/>
    <n v="0"/>
    <n v="0"/>
    <n v="0"/>
    <n v="0"/>
    <n v="15692.83"/>
    <n v="0"/>
    <n v="0"/>
    <n v="15692.83"/>
    <n v="15692.83"/>
    <n v="0"/>
    <n v="0"/>
    <n v="0"/>
    <n v="0"/>
    <x v="5"/>
  </r>
  <r>
    <n v="-1"/>
    <n v="1"/>
    <s v="0001 -Florida Power &amp; Light Company"/>
    <n v="0"/>
    <n v="3"/>
    <x v="5"/>
    <n v="2005"/>
    <n v="86"/>
    <n v="2014"/>
    <s v="V2005 Bonus-50%"/>
    <n v="367"/>
    <s v="08. General Plant"/>
    <s v="Function"/>
    <n v="2172259.2599999998"/>
    <n v="0"/>
    <n v="0"/>
    <n v="0"/>
    <n v="0"/>
    <n v="2172259.2599999998"/>
    <n v="0"/>
    <n v="0"/>
    <n v="2172259.2599999998"/>
    <n v="2172259.2599999998"/>
    <n v="0"/>
    <n v="0"/>
    <n v="0"/>
    <n v="0"/>
    <x v="5"/>
  </r>
  <r>
    <n v="-1"/>
    <n v="1"/>
    <s v="0001 -Florida Power &amp; Light Company"/>
    <n v="0"/>
    <n v="3"/>
    <x v="5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5"/>
  </r>
  <r>
    <n v="-1"/>
    <n v="1"/>
    <s v="0001 -Florida Power &amp; Light Company"/>
    <n v="0"/>
    <n v="3"/>
    <x v="5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5"/>
  </r>
  <r>
    <n v="-1"/>
    <n v="1"/>
    <s v="0001 -Florida Power &amp; Light Company"/>
    <n v="0"/>
    <n v="3"/>
    <x v="5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5"/>
  </r>
  <r>
    <n v="-1"/>
    <n v="1"/>
    <s v="0001 -Florida Power &amp; Light Company"/>
    <n v="0"/>
    <n v="3"/>
    <x v="5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1"/>
    <n v="-137905.01"/>
    <n v="5202.8"/>
    <n v="3232234.56"/>
    <n v="3177121.65"/>
    <n v="5202.8"/>
    <n v="0"/>
    <n v="5202.8"/>
    <n v="0"/>
    <x v="5"/>
  </r>
  <r>
    <n v="-1"/>
    <n v="1"/>
    <s v="0001 -Florida Power &amp; Light Company"/>
    <n v="0"/>
    <n v="3"/>
    <x v="5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5"/>
  </r>
  <r>
    <n v="-1"/>
    <n v="1"/>
    <s v="0001 -Florida Power &amp; Light Company"/>
    <n v="0"/>
    <n v="3"/>
    <x v="5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5"/>
  </r>
  <r>
    <n v="-1"/>
    <n v="1"/>
    <s v="0001 -Florida Power &amp; Light Company"/>
    <n v="0"/>
    <n v="3"/>
    <x v="5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5"/>
  </r>
  <r>
    <n v="-1"/>
    <n v="1"/>
    <s v="0001 -Florida Power &amp; Light Company"/>
    <n v="0"/>
    <n v="3"/>
    <x v="5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"/>
    <n v="-342488.27"/>
    <n v="360.99"/>
    <n v="5121337.28"/>
    <n v="5009013.8"/>
    <n v="360.99"/>
    <n v="0"/>
    <n v="360.99"/>
    <n v="0"/>
    <x v="5"/>
  </r>
  <r>
    <n v="-1"/>
    <n v="1"/>
    <s v="0001 -Florida Power &amp; Light Company"/>
    <n v="0"/>
    <n v="3"/>
    <x v="5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5"/>
  </r>
  <r>
    <n v="-1"/>
    <n v="1"/>
    <s v="0001 -Florida Power &amp; Light Company"/>
    <n v="0"/>
    <n v="3"/>
    <x v="5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7"/>
    <n v="-552715.99"/>
    <n v="1613.2"/>
    <n v="19679467.219999999"/>
    <n v="18586094.32"/>
    <n v="1613.2"/>
    <n v="0"/>
    <n v="1613.2"/>
    <n v="0"/>
    <x v="5"/>
  </r>
  <r>
    <n v="-1"/>
    <n v="1"/>
    <s v="0001 -Florida Power &amp; Light Company"/>
    <n v="0"/>
    <n v="3"/>
    <x v="5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5"/>
  </r>
  <r>
    <n v="-1"/>
    <n v="1"/>
    <s v="0001 -Florida Power &amp; Light Company"/>
    <n v="0"/>
    <n v="3"/>
    <x v="5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5"/>
  </r>
  <r>
    <n v="-1"/>
    <n v="1"/>
    <s v="0001 -Florida Power &amp; Light Company"/>
    <n v="0"/>
    <n v="3"/>
    <x v="5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5"/>
  </r>
  <r>
    <n v="-1"/>
    <n v="1"/>
    <s v="0001 -Florida Power &amp; Light Company"/>
    <n v="0"/>
    <n v="3"/>
    <x v="5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5"/>
  </r>
  <r>
    <n v="-1"/>
    <n v="1"/>
    <s v="0001 -Florida Power &amp; Light Company"/>
    <n v="0"/>
    <n v="3"/>
    <x v="5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5"/>
  </r>
  <r>
    <n v="-1"/>
    <n v="1"/>
    <s v="0001 -Florida Power &amp; Light Company"/>
    <n v="0"/>
    <n v="3"/>
    <x v="5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5"/>
  </r>
  <r>
    <n v="-1"/>
    <n v="1"/>
    <s v="0001 -Florida Power &amp; Light Company"/>
    <n v="0"/>
    <n v="3"/>
    <x v="5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5"/>
  </r>
  <r>
    <n v="-1"/>
    <n v="1"/>
    <s v="0001 -Florida Power &amp; Light Company"/>
    <n v="0"/>
    <n v="3"/>
    <x v="5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5"/>
  </r>
  <r>
    <n v="-1"/>
    <n v="1"/>
    <s v="0001 -Florida Power &amp; Light Company"/>
    <n v="0"/>
    <n v="3"/>
    <x v="5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5"/>
  </r>
  <r>
    <n v="-1"/>
    <n v="1"/>
    <s v="0001 -Florida Power &amp; Light Company"/>
    <n v="0"/>
    <n v="3"/>
    <x v="5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5"/>
  </r>
  <r>
    <n v="-1"/>
    <n v="1"/>
    <s v="0001 -Florida Power &amp; Light Company"/>
    <n v="0"/>
    <n v="3"/>
    <x v="5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5"/>
  </r>
  <r>
    <n v="-1"/>
    <n v="1"/>
    <s v="0001 -Florida Power &amp; Light Company"/>
    <n v="0"/>
    <n v="3"/>
    <x v="5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5"/>
  </r>
  <r>
    <n v="-1"/>
    <n v="1"/>
    <s v="0001 -Florida Power &amp; Light Company"/>
    <n v="0"/>
    <n v="3"/>
    <x v="5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5"/>
  </r>
  <r>
    <n v="-1"/>
    <n v="1"/>
    <s v="0001 -Florida Power &amp; Light Company"/>
    <n v="0"/>
    <n v="3"/>
    <x v="5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5"/>
  </r>
  <r>
    <n v="-1"/>
    <n v="1"/>
    <s v="0001 -Florida Power &amp; Light Company"/>
    <n v="0"/>
    <n v="3"/>
    <x v="5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5"/>
  </r>
  <r>
    <n v="-1"/>
    <n v="1"/>
    <s v="0001 -Florida Power &amp; Light Company"/>
    <n v="0"/>
    <n v="3"/>
    <x v="5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5"/>
  </r>
  <r>
    <n v="-1"/>
    <n v="1"/>
    <s v="0001 -Florida Power &amp; Light Company"/>
    <n v="0"/>
    <n v="3"/>
    <x v="5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5"/>
  </r>
  <r>
    <n v="-1"/>
    <n v="1"/>
    <s v="0001 -Florida Power &amp; Light Company"/>
    <n v="0"/>
    <n v="3"/>
    <x v="5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5"/>
  </r>
  <r>
    <n v="-1"/>
    <n v="1"/>
    <s v="0001 -Florida Power &amp; Light Company"/>
    <n v="0"/>
    <n v="3"/>
    <x v="5"/>
    <n v="2011"/>
    <n v="233"/>
    <n v="2014"/>
    <s v="V2011 - 100% Bonus"/>
    <n v="367"/>
    <s v="08. General Plant"/>
    <s v="Function"/>
    <n v="69885814.689999998"/>
    <n v="0"/>
    <n v="0"/>
    <n v="32968695.16"/>
    <n v="7214295.1100000003"/>
    <n v="37818166.43"/>
    <n v="-5832684.7800000003"/>
    <n v="36649.339999999997"/>
    <n v="70151830.299999997"/>
    <n v="44986054.020000003"/>
    <n v="-182958.74"/>
    <n v="0"/>
    <n v="36649.339999999997"/>
    <n v="0"/>
    <x v="5"/>
  </r>
  <r>
    <n v="-1"/>
    <n v="1"/>
    <s v="0001 -Florida Power &amp; Light Company"/>
    <n v="0"/>
    <n v="3"/>
    <x v="5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5"/>
  </r>
  <r>
    <n v="-1"/>
    <n v="1"/>
    <s v="0001 -Florida Power &amp; Light Company"/>
    <n v="0"/>
    <n v="3"/>
    <x v="5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5"/>
  </r>
  <r>
    <n v="-1"/>
    <n v="1"/>
    <s v="0001 -Florida Power &amp; Light Company"/>
    <n v="0"/>
    <n v="3"/>
    <x v="5"/>
    <n v="2012"/>
    <n v="248"/>
    <n v="2014"/>
    <s v="V2012 Q1 - 50% Bonus"/>
    <n v="367"/>
    <s v="08. General Plant"/>
    <s v="Function"/>
    <n v="14854317.460000001"/>
    <n v="0"/>
    <n v="0"/>
    <n v="15041107.09"/>
    <n v="2315394.4700000002"/>
    <n v="7751715.8300000001"/>
    <n v="-373579.24"/>
    <n v="35428.74"/>
    <n v="15227896.699999999"/>
    <n v="9810087.7899999991"/>
    <n v="-81127.98"/>
    <n v="0"/>
    <n v="35428.74"/>
    <n v="0"/>
    <x v="5"/>
  </r>
  <r>
    <n v="-1"/>
    <n v="1"/>
    <s v="0001 -Florida Power &amp; Light Company"/>
    <n v="0"/>
    <n v="3"/>
    <x v="5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5"/>
  </r>
  <r>
    <n v="-1"/>
    <n v="1"/>
    <s v="0001 -Florida Power &amp; Light Company"/>
    <n v="0"/>
    <n v="3"/>
    <x v="5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9"/>
    <n v="2014"/>
    <s v="V2012 Q2 - 50% Bonus"/>
    <n v="367"/>
    <s v="08. General Plant"/>
    <s v="Function"/>
    <n v="13376604.17"/>
    <n v="0"/>
    <n v="0"/>
    <n v="13437876.539999999"/>
    <n v="2311303.86"/>
    <n v="6235094.1200000001"/>
    <n v="-122544.72"/>
    <n v="11619.94"/>
    <n v="13499148.890000001"/>
    <n v="8467969.3599999994"/>
    <n v="-32496.16"/>
    <n v="0"/>
    <n v="11619.94"/>
    <n v="0"/>
    <x v="5"/>
  </r>
  <r>
    <n v="-1"/>
    <n v="1"/>
    <s v="0001 -Florida Power &amp; Light Company"/>
    <n v="0"/>
    <n v="3"/>
    <x v="5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5"/>
  </r>
  <r>
    <n v="-1"/>
    <n v="1"/>
    <s v="0001 -Florida Power &amp; Light Company"/>
    <n v="0"/>
    <n v="3"/>
    <x v="5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0"/>
    <n v="2014"/>
    <s v="V2012 Q3 - 50% Bonus"/>
    <n v="367"/>
    <s v="08. General Plant"/>
    <s v="Function"/>
    <n v="10330275.439999999"/>
    <n v="0"/>
    <n v="0"/>
    <n v="10372315.039999999"/>
    <n v="1989456.43"/>
    <n v="4361017.76"/>
    <n v="-84079.21"/>
    <n v="7967.74"/>
    <n v="10414354.65"/>
    <n v="6300699.29"/>
    <n v="-26336.57"/>
    <n v="0"/>
    <n v="7967.74"/>
    <n v="0"/>
    <x v="5"/>
  </r>
  <r>
    <n v="-1"/>
    <n v="1"/>
    <s v="0001 -Florida Power &amp; Light Company"/>
    <n v="0"/>
    <n v="3"/>
    <x v="5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5"/>
  </r>
  <r>
    <n v="-1"/>
    <n v="1"/>
    <s v="0001 -Florida Power &amp; Light Company"/>
    <n v="0"/>
    <n v="3"/>
    <x v="5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1"/>
    <n v="2014"/>
    <s v="V2012 Q4 - 50% Bonus"/>
    <n v="367"/>
    <s v="08. General Plant"/>
    <s v="Function"/>
    <n v="95750088.810000002"/>
    <n v="0"/>
    <n v="0"/>
    <n v="100604948.63"/>
    <n v="22495673.18"/>
    <n v="43664569.259999998"/>
    <n v="-10106910.59"/>
    <n v="920905.18"/>
    <n v="105459808.45"/>
    <n v="60878154.960000001"/>
    <n v="-3506726.97"/>
    <n v="0"/>
    <n v="920905.18"/>
    <n v="0"/>
    <x v="5"/>
  </r>
  <r>
    <n v="-1"/>
    <n v="1"/>
    <s v="0001 -Florida Power &amp; Light Company"/>
    <n v="0"/>
    <n v="3"/>
    <x v="5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5"/>
  </r>
  <r>
    <n v="-1"/>
    <n v="1"/>
    <s v="0001 -Florida Power &amp; Light Company"/>
    <n v="0"/>
    <n v="3"/>
    <x v="5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5"/>
  </r>
  <r>
    <n v="-1"/>
    <n v="1"/>
    <s v="0001 -Florida Power &amp; Light Company"/>
    <n v="0"/>
    <n v="3"/>
    <x v="5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5"/>
  </r>
  <r>
    <n v="-1"/>
    <n v="1"/>
    <s v="0001 -Florida Power &amp; Light Company"/>
    <n v="0"/>
    <n v="3"/>
    <x v="5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5"/>
  </r>
  <r>
    <n v="-1"/>
    <n v="1"/>
    <s v="0001 -Florida Power &amp; Light Company"/>
    <n v="0"/>
    <n v="3"/>
    <x v="5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5"/>
  </r>
  <r>
    <n v="-1"/>
    <n v="1"/>
    <s v="0001 -Florida Power &amp; Light Company"/>
    <n v="0"/>
    <n v="3"/>
    <x v="5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5"/>
  </r>
  <r>
    <n v="-1"/>
    <n v="1"/>
    <s v="0001 -Florida Power &amp; Light Company"/>
    <n v="0"/>
    <n v="3"/>
    <x v="5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5"/>
  </r>
  <r>
    <n v="-1"/>
    <n v="1"/>
    <s v="0001 -Florida Power &amp; Light Company"/>
    <n v="0"/>
    <n v="3"/>
    <x v="5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5"/>
  </r>
  <r>
    <n v="-1"/>
    <n v="1"/>
    <s v="0001 -Florida Power &amp; Light Company"/>
    <n v="0"/>
    <n v="3"/>
    <x v="5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5"/>
  </r>
  <r>
    <n v="-1"/>
    <n v="1"/>
    <s v="0001 -Florida Power &amp; Light Company"/>
    <n v="0"/>
    <n v="3"/>
    <x v="5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5"/>
  </r>
  <r>
    <n v="-1"/>
    <n v="1"/>
    <s v="0001 -Florida Power &amp; Light Company"/>
    <n v="0"/>
    <n v="3"/>
    <x v="5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5"/>
  </r>
  <r>
    <n v="-1"/>
    <n v="1"/>
    <s v="0001 -Florida Power &amp; Light Company"/>
    <n v="0"/>
    <n v="3"/>
    <x v="5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5"/>
  </r>
  <r>
    <n v="-1"/>
    <n v="1"/>
    <s v="0001 -Florida Power &amp; Light Company"/>
    <n v="0"/>
    <n v="3"/>
    <x v="5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5"/>
  </r>
  <r>
    <n v="-1"/>
    <n v="1"/>
    <s v="0001 -Florida Power &amp; Light Company"/>
    <n v="0"/>
    <n v="3"/>
    <x v="5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5"/>
  </r>
  <r>
    <n v="-1"/>
    <n v="1"/>
    <s v="0001 -Florida Power &amp; Light Company"/>
    <n v="0"/>
    <n v="3"/>
    <x v="5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5"/>
  </r>
  <r>
    <n v="-1"/>
    <n v="1"/>
    <s v="0001 -Florida Power &amp; Light Company"/>
    <n v="0"/>
    <n v="3"/>
    <x v="5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5"/>
  </r>
  <r>
    <n v="-1"/>
    <n v="1"/>
    <s v="0001 -Florida Power &amp; Light Company"/>
    <n v="0"/>
    <n v="3"/>
    <x v="5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5"/>
  </r>
  <r>
    <n v="-1"/>
    <n v="1"/>
    <s v="0001 -Florida Power &amp; Light Company"/>
    <n v="0"/>
    <n v="3"/>
    <x v="5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5"/>
  </r>
  <r>
    <n v="-1"/>
    <n v="1"/>
    <s v="0001 -Florida Power &amp; Light Company"/>
    <n v="0"/>
    <n v="3"/>
    <x v="5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5"/>
  </r>
  <r>
    <n v="-1"/>
    <n v="1"/>
    <s v="0001 -Florida Power &amp; Light Company"/>
    <n v="0"/>
    <n v="3"/>
    <x v="5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5"/>
  </r>
  <r>
    <n v="-1"/>
    <n v="1"/>
    <s v="0001 -Florida Power &amp; Light Company"/>
    <n v="0"/>
    <n v="3"/>
    <x v="5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5"/>
  </r>
  <r>
    <n v="-1"/>
    <n v="1"/>
    <s v="0001 -Florida Power &amp; Light Company"/>
    <n v="0"/>
    <n v="3"/>
    <x v="5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5"/>
  </r>
  <r>
    <n v="-1"/>
    <n v="1"/>
    <s v="0001 -Florida Power &amp; Light Company"/>
    <n v="0"/>
    <n v="3"/>
    <x v="5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5"/>
  </r>
  <r>
    <n v="-1"/>
    <n v="1"/>
    <s v="0001 -Florida Power &amp; Light Company"/>
    <n v="0"/>
    <n v="3"/>
    <x v="5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5"/>
  </r>
  <r>
    <n v="-1"/>
    <n v="1"/>
    <s v="0001 -Florida Power &amp; Light Company"/>
    <n v="0"/>
    <n v="3"/>
    <x v="5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5"/>
  </r>
  <r>
    <n v="-1"/>
    <n v="1"/>
    <s v="0001 -Florida Power &amp; Light Company"/>
    <n v="0"/>
    <n v="3"/>
    <x v="5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5"/>
  </r>
  <r>
    <n v="-1"/>
    <n v="1"/>
    <s v="0001 -Florida Power &amp; Light Company"/>
    <n v="0"/>
    <n v="3"/>
    <x v="5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5"/>
  </r>
  <r>
    <n v="-1"/>
    <n v="1"/>
    <s v="0001 -Florida Power &amp; Light Company"/>
    <n v="0"/>
    <n v="3"/>
    <x v="5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5"/>
  </r>
  <r>
    <n v="-1"/>
    <n v="1"/>
    <s v="0001 -Florida Power &amp; Light Company"/>
    <n v="0"/>
    <n v="3"/>
    <x v="5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5"/>
  </r>
  <r>
    <n v="-1"/>
    <n v="1"/>
    <s v="0001 -Florida Power &amp; Light Company"/>
    <n v="0"/>
    <n v="3"/>
    <x v="5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5"/>
  </r>
  <r>
    <n v="-1"/>
    <n v="1"/>
    <s v="0001 -Florida Power &amp; Light Company"/>
    <n v="0"/>
    <n v="3"/>
    <x v="5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5"/>
  </r>
  <r>
    <n v="-1"/>
    <n v="1"/>
    <s v="0001 -Florida Power &amp; Light Company"/>
    <n v="0"/>
    <n v="3"/>
    <x v="5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5"/>
  </r>
  <r>
    <n v="-1"/>
    <n v="1"/>
    <s v="0001 -Florida Power &amp; Light Company"/>
    <n v="0"/>
    <n v="3"/>
    <x v="5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5"/>
  </r>
  <r>
    <n v="-1"/>
    <n v="1"/>
    <s v="0001 -Florida Power &amp; Light Company"/>
    <n v="0"/>
    <n v="3"/>
    <x v="5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5"/>
  </r>
  <r>
    <n v="-1"/>
    <n v="1"/>
    <s v="0001 -Florida Power &amp; Light Company"/>
    <n v="0"/>
    <n v="3"/>
    <x v="5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5"/>
  </r>
  <r>
    <n v="-1"/>
    <n v="1"/>
    <s v="0001 -Florida Power &amp; Light Company"/>
    <n v="0"/>
    <n v="3"/>
    <x v="5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5"/>
  </r>
  <r>
    <n v="-1"/>
    <n v="1"/>
    <s v="0001 -Florida Power &amp; Light Company"/>
    <n v="0"/>
    <n v="3"/>
    <x v="5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5"/>
  </r>
  <r>
    <n v="-1"/>
    <n v="1"/>
    <s v="0001 -Florida Power &amp; Light Company"/>
    <n v="0"/>
    <n v="3"/>
    <x v="5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5"/>
  </r>
  <r>
    <n v="-1"/>
    <n v="1"/>
    <s v="0001 -Florida Power &amp; Light Company"/>
    <n v="0"/>
    <n v="3"/>
    <x v="5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5"/>
  </r>
  <r>
    <n v="-1"/>
    <n v="1"/>
    <s v="0001 -Florida Power &amp; Light Company"/>
    <n v="0"/>
    <n v="3"/>
    <x v="5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5"/>
  </r>
  <r>
    <n v="-1"/>
    <n v="1"/>
    <s v="0001 -Florida Power &amp; Light Company"/>
    <n v="0"/>
    <n v="3"/>
    <x v="5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5"/>
  </r>
  <r>
    <n v="-1"/>
    <n v="1"/>
    <s v="0001 -Florida Power &amp; Light Company"/>
    <n v="0"/>
    <n v="3"/>
    <x v="5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5"/>
  </r>
  <r>
    <n v="-1"/>
    <n v="1"/>
    <s v="0001 -Florida Power &amp; Light Company"/>
    <n v="0"/>
    <n v="3"/>
    <x v="5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5"/>
  </r>
  <r>
    <n v="-1"/>
    <n v="1"/>
    <s v="0001 -Florida Power &amp; Light Company"/>
    <n v="0"/>
    <n v="3"/>
    <x v="5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5"/>
  </r>
  <r>
    <n v="-1"/>
    <n v="1"/>
    <s v="0001 -Florida Power &amp; Light Company"/>
    <n v="0"/>
    <n v="3"/>
    <x v="5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5"/>
  </r>
  <r>
    <n v="-1"/>
    <n v="1"/>
    <s v="0001 -Florida Power &amp; Light Company"/>
    <n v="0"/>
    <n v="3"/>
    <x v="5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5"/>
  </r>
  <r>
    <n v="-1"/>
    <n v="1"/>
    <s v="0001 -Florida Power &amp; Light Company"/>
    <n v="0"/>
    <n v="3"/>
    <x v="5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5"/>
  </r>
  <r>
    <n v="-1"/>
    <n v="1"/>
    <s v="0001 -Florida Power &amp; Light Company"/>
    <n v="0"/>
    <n v="3"/>
    <x v="5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5"/>
  </r>
  <r>
    <n v="-1"/>
    <n v="1"/>
    <s v="0001 -Florida Power &amp; Light Company"/>
    <n v="0"/>
    <n v="3"/>
    <x v="5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5"/>
  </r>
  <r>
    <n v="-1"/>
    <n v="1"/>
    <s v="0001 -Florida Power &amp; Light Company"/>
    <n v="0"/>
    <n v="3"/>
    <x v="5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5"/>
  </r>
  <r>
    <n v="-1"/>
    <n v="1"/>
    <s v="0001 -Florida Power &amp; Light Company"/>
    <n v="0"/>
    <n v="3"/>
    <x v="5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5"/>
  </r>
  <r>
    <n v="-1"/>
    <n v="1"/>
    <s v="0001 -Florida Power &amp; Light Company"/>
    <n v="0"/>
    <n v="3"/>
    <x v="5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5"/>
  </r>
  <r>
    <n v="-1"/>
    <n v="1"/>
    <s v="0001 -Florida Power &amp; Light Company"/>
    <n v="0"/>
    <n v="3"/>
    <x v="5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5"/>
  </r>
  <r>
    <n v="-1"/>
    <n v="1"/>
    <s v="0001 -Florida Power &amp; Light Company"/>
    <n v="0"/>
    <n v="3"/>
    <x v="5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5"/>
  </r>
  <r>
    <n v="-1"/>
    <n v="1"/>
    <s v="0001 -Florida Power &amp; Light Company"/>
    <n v="0"/>
    <n v="3"/>
    <x v="5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5"/>
  </r>
  <r>
    <n v="-1"/>
    <n v="1"/>
    <s v="0001 -Florida Power &amp; Light Company"/>
    <n v="0"/>
    <n v="3"/>
    <x v="5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5"/>
  </r>
  <r>
    <n v="-1"/>
    <n v="1"/>
    <s v="0001 -Florida Power &amp; Light Company"/>
    <n v="0"/>
    <n v="3"/>
    <x v="5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5"/>
  </r>
  <r>
    <n v="-1"/>
    <n v="1"/>
    <s v="0001 -Florida Power &amp; Light Company"/>
    <n v="0"/>
    <n v="3"/>
    <x v="5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5"/>
  </r>
  <r>
    <n v="-1"/>
    <n v="1"/>
    <s v="0001 -Florida Power &amp; Light Company"/>
    <n v="0"/>
    <n v="3"/>
    <x v="5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5"/>
  </r>
  <r>
    <n v="-1"/>
    <n v="1"/>
    <s v="0001 -Florida Power &amp; Light Company"/>
    <n v="0"/>
    <n v="3"/>
    <x v="5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5"/>
  </r>
  <r>
    <n v="-1"/>
    <n v="1"/>
    <s v="0001 -Florida Power &amp; Light Company"/>
    <n v="0"/>
    <n v="3"/>
    <x v="5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5"/>
  </r>
  <r>
    <n v="-1"/>
    <n v="1"/>
    <s v="0001 -Florida Power &amp; Light Company"/>
    <n v="0"/>
    <n v="3"/>
    <x v="5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5"/>
  </r>
  <r>
    <n v="-1"/>
    <n v="1"/>
    <s v="0001 -Florida Power &amp; Light Company"/>
    <n v="0"/>
    <n v="3"/>
    <x v="5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5"/>
  </r>
  <r>
    <n v="-1"/>
    <n v="1"/>
    <s v="0001 -Florida Power &amp; Light Company"/>
    <n v="0"/>
    <n v="3"/>
    <x v="5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5"/>
  </r>
  <r>
    <n v="-1"/>
    <n v="1"/>
    <s v="0001 -Florida Power &amp; Light Company"/>
    <n v="0"/>
    <n v="3"/>
    <x v="5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5"/>
  </r>
  <r>
    <n v="-1"/>
    <n v="1"/>
    <s v="0001 -Florida Power &amp; Light Company"/>
    <n v="0"/>
    <n v="3"/>
    <x v="5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5"/>
  </r>
  <r>
    <n v="-1"/>
    <n v="1"/>
    <s v="0001 -Florida Power &amp; Light Company"/>
    <n v="0"/>
    <n v="3"/>
    <x v="5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5"/>
  </r>
  <r>
    <n v="-1"/>
    <n v="1"/>
    <s v="0001 -Florida Power &amp; Light Company"/>
    <n v="0"/>
    <n v="3"/>
    <x v="5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5"/>
  </r>
  <r>
    <n v="-1"/>
    <n v="1"/>
    <s v="0001 -Florida Power &amp; Light Company"/>
    <n v="0"/>
    <n v="3"/>
    <x v="5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5"/>
  </r>
  <r>
    <n v="-1"/>
    <n v="1"/>
    <s v="0001 -Florida Power &amp; Light Company"/>
    <n v="0"/>
    <n v="3"/>
    <x v="5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5"/>
  </r>
  <r>
    <n v="-1"/>
    <n v="1"/>
    <s v="0001 -Florida Power &amp; Light Company"/>
    <n v="0"/>
    <n v="3"/>
    <x v="5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5"/>
  </r>
  <r>
    <n v="-1"/>
    <n v="1"/>
    <s v="0001 -Florida Power &amp; Light Company"/>
    <n v="0"/>
    <n v="3"/>
    <x v="5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5"/>
  </r>
  <r>
    <n v="-1"/>
    <n v="1"/>
    <s v="0001 -Florida Power &amp; Light Company"/>
    <n v="0"/>
    <n v="3"/>
    <x v="5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5"/>
  </r>
  <r>
    <n v="-1"/>
    <n v="1"/>
    <s v="0001 -Florida Power &amp; Light Company"/>
    <n v="0"/>
    <n v="3"/>
    <x v="5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5"/>
  </r>
  <r>
    <n v="-1"/>
    <n v="1"/>
    <s v="0001 -Florida Power &amp; Light Company"/>
    <n v="0"/>
    <n v="3"/>
    <x v="5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5"/>
  </r>
  <r>
    <n v="-1"/>
    <n v="1"/>
    <s v="0001 -Florida Power &amp; Light Company"/>
    <n v="0"/>
    <n v="3"/>
    <x v="5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5"/>
  </r>
  <r>
    <n v="-1"/>
    <n v="1"/>
    <s v="0001 -Florida Power &amp; Light Company"/>
    <n v="0"/>
    <n v="3"/>
    <x v="5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5"/>
  </r>
  <r>
    <n v="-1"/>
    <n v="1"/>
    <s v="0001 -Florida Power &amp; Light Company"/>
    <n v="0"/>
    <n v="3"/>
    <x v="5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5"/>
  </r>
  <r>
    <n v="-1"/>
    <n v="1"/>
    <s v="0001 -Florida Power &amp; Light Company"/>
    <n v="0"/>
    <n v="3"/>
    <x v="5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5"/>
  </r>
  <r>
    <n v="-1"/>
    <n v="1"/>
    <s v="0001 -Florida Power &amp; Light Company"/>
    <n v="0"/>
    <n v="3"/>
    <x v="5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5"/>
  </r>
  <r>
    <n v="-1"/>
    <n v="1"/>
    <s v="0001 -Florida Power &amp; Light Company"/>
    <n v="0"/>
    <n v="3"/>
    <x v="5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5"/>
  </r>
  <r>
    <n v="-1"/>
    <n v="1"/>
    <s v="0001 -Florida Power &amp; Light Company"/>
    <n v="0"/>
    <n v="3"/>
    <x v="5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5"/>
  </r>
  <r>
    <n v="-1"/>
    <n v="1"/>
    <s v="0001 -Florida Power &amp; Light Company"/>
    <n v="0"/>
    <n v="3"/>
    <x v="5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5"/>
  </r>
  <r>
    <n v="-1"/>
    <n v="1"/>
    <s v="0001 -Florida Power &amp; Light Company"/>
    <n v="0"/>
    <n v="3"/>
    <x v="5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5"/>
  </r>
  <r>
    <n v="-1"/>
    <n v="1"/>
    <s v="0001 -Florida Power &amp; Light Company"/>
    <n v="0"/>
    <n v="3"/>
    <x v="5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5"/>
  </r>
  <r>
    <n v="-1"/>
    <n v="1"/>
    <s v="0001 -Florida Power &amp; Light Company"/>
    <n v="0"/>
    <n v="3"/>
    <x v="5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5"/>
  </r>
  <r>
    <n v="-1"/>
    <n v="1"/>
    <s v="0001 -Florida Power &amp; Light Company"/>
    <n v="0"/>
    <n v="3"/>
    <x v="5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5"/>
  </r>
  <r>
    <n v="-1"/>
    <n v="1"/>
    <s v="0001 -Florida Power &amp; Light Company"/>
    <n v="0"/>
    <n v="3"/>
    <x v="5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5"/>
  </r>
  <r>
    <n v="-1"/>
    <n v="1"/>
    <s v="0001 -Florida Power &amp; Light Company"/>
    <n v="0"/>
    <n v="3"/>
    <x v="5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5"/>
  </r>
  <r>
    <n v="-1"/>
    <n v="1"/>
    <s v="0001 -Florida Power &amp; Light Company"/>
    <n v="0"/>
    <n v="3"/>
    <x v="5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5"/>
  </r>
  <r>
    <n v="-1"/>
    <n v="1"/>
    <s v="0001 -Florida Power &amp; Light Company"/>
    <n v="0"/>
    <n v="3"/>
    <x v="5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5"/>
  </r>
  <r>
    <n v="-1"/>
    <n v="1"/>
    <s v="0001 -Florida Power &amp; Light Company"/>
    <n v="0"/>
    <n v="3"/>
    <x v="5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5"/>
  </r>
  <r>
    <n v="-1"/>
    <n v="1"/>
    <s v="0001 -Florida Power &amp; Light Company"/>
    <n v="0"/>
    <n v="3"/>
    <x v="5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5"/>
  </r>
  <r>
    <n v="-1"/>
    <n v="1"/>
    <s v="0001 -Florida Power &amp; Light Company"/>
    <n v="0"/>
    <n v="3"/>
    <x v="5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5"/>
  </r>
  <r>
    <n v="-1"/>
    <n v="1"/>
    <s v="0001 -Florida Power &amp; Light Company"/>
    <n v="0"/>
    <n v="3"/>
    <x v="5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5"/>
  </r>
  <r>
    <n v="-1"/>
    <n v="1"/>
    <s v="0001 -Florida Power &amp; Light Company"/>
    <n v="0"/>
    <n v="3"/>
    <x v="5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5"/>
  </r>
  <r>
    <n v="-1"/>
    <n v="1"/>
    <s v="0001 -Florida Power &amp; Light Company"/>
    <n v="0"/>
    <n v="3"/>
    <x v="5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5"/>
  </r>
  <r>
    <n v="-1"/>
    <n v="1"/>
    <s v="0001 -Florida Power &amp; Light Company"/>
    <n v="0"/>
    <n v="3"/>
    <x v="5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5"/>
  </r>
  <r>
    <n v="-1"/>
    <n v="1"/>
    <s v="0001 -Florida Power &amp; Light Company"/>
    <n v="0"/>
    <n v="3"/>
    <x v="5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5"/>
  </r>
  <r>
    <n v="-1"/>
    <n v="1"/>
    <s v="0001 -Florida Power &amp; Light Company"/>
    <n v="0"/>
    <n v="3"/>
    <x v="5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5"/>
  </r>
  <r>
    <n v="-1"/>
    <n v="1"/>
    <s v="0001 -Florida Power &amp; Light Company"/>
    <n v="0"/>
    <n v="3"/>
    <x v="5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5"/>
  </r>
  <r>
    <n v="-1"/>
    <n v="1"/>
    <s v="0001 -Florida Power &amp; Light Company"/>
    <n v="0"/>
    <n v="3"/>
    <x v="5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5"/>
  </r>
  <r>
    <n v="-1"/>
    <n v="1"/>
    <s v="0001 -Florida Power &amp; Light Company"/>
    <n v="0"/>
    <n v="3"/>
    <x v="5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5"/>
  </r>
  <r>
    <n v="-1"/>
    <n v="1"/>
    <s v="0001 -Florida Power &amp; Light Company"/>
    <n v="0"/>
    <n v="3"/>
    <x v="5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5"/>
  </r>
  <r>
    <n v="-1"/>
    <n v="1"/>
    <s v="0001 -Florida Power &amp; Light Company"/>
    <n v="0"/>
    <n v="3"/>
    <x v="5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5"/>
  </r>
  <r>
    <n v="-1"/>
    <n v="1"/>
    <s v="0001 -Florida Power &amp; Light Company"/>
    <n v="0"/>
    <n v="3"/>
    <x v="5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5"/>
  </r>
  <r>
    <n v="-1"/>
    <n v="1"/>
    <s v="0001 -Florida Power &amp; Light Company"/>
    <n v="0"/>
    <n v="3"/>
    <x v="5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5"/>
  </r>
  <r>
    <n v="-1"/>
    <n v="1"/>
    <s v="0001 -Florida Power &amp; Light Company"/>
    <n v="0"/>
    <n v="3"/>
    <x v="5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5"/>
  </r>
  <r>
    <n v="-1"/>
    <n v="1"/>
    <s v="0001 -Florida Power &amp; Light Company"/>
    <n v="0"/>
    <n v="3"/>
    <x v="5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5"/>
  </r>
  <r>
    <n v="-1"/>
    <n v="1"/>
    <s v="0001 -Florida Power &amp; Light Company"/>
    <n v="0"/>
    <n v="3"/>
    <x v="5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5"/>
  </r>
  <r>
    <n v="-1"/>
    <n v="1"/>
    <s v="0001 -Florida Power &amp; Light Company"/>
    <n v="0"/>
    <n v="3"/>
    <x v="5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5"/>
  </r>
  <r>
    <n v="-1"/>
    <n v="1"/>
    <s v="0001 -Florida Power &amp; Light Company"/>
    <n v="0"/>
    <n v="3"/>
    <x v="5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5"/>
  </r>
  <r>
    <n v="-1"/>
    <n v="1"/>
    <s v="0001 -Florida Power &amp; Light Company"/>
    <n v="0"/>
    <n v="3"/>
    <x v="5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5"/>
  </r>
  <r>
    <n v="-1"/>
    <n v="1"/>
    <s v="0001 -Florida Power &amp; Light Company"/>
    <n v="0"/>
    <n v="3"/>
    <x v="5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5"/>
  </r>
  <r>
    <n v="-1"/>
    <n v="1"/>
    <s v="0001 -Florida Power &amp; Light Company"/>
    <n v="0"/>
    <n v="3"/>
    <x v="5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5"/>
  </r>
  <r>
    <n v="-1"/>
    <n v="1"/>
    <s v="0001 -Florida Power &amp; Light Company"/>
    <n v="0"/>
    <n v="3"/>
    <x v="5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5"/>
  </r>
  <r>
    <n v="-1"/>
    <n v="1"/>
    <s v="0001 -Florida Power &amp; Light Company"/>
    <n v="0"/>
    <n v="3"/>
    <x v="5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5"/>
  </r>
  <r>
    <n v="-1"/>
    <n v="1"/>
    <s v="0001 -Florida Power &amp; Light Company"/>
    <n v="0"/>
    <n v="3"/>
    <x v="5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5"/>
  </r>
  <r>
    <n v="-1"/>
    <n v="1"/>
    <s v="0001 -Florida Power &amp; Light Company"/>
    <n v="0"/>
    <n v="3"/>
    <x v="5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5"/>
  </r>
  <r>
    <n v="-1"/>
    <n v="1"/>
    <s v="0001 -Florida Power &amp; Light Company"/>
    <n v="0"/>
    <n v="3"/>
    <x v="5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5"/>
  </r>
  <r>
    <n v="-1"/>
    <n v="1"/>
    <s v="0001 -Florida Power &amp; Light Company"/>
    <n v="0"/>
    <n v="3"/>
    <x v="5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5"/>
  </r>
  <r>
    <n v="-1"/>
    <n v="1"/>
    <s v="0001 -Florida Power &amp; Light Company"/>
    <n v="0"/>
    <n v="3"/>
    <x v="5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5"/>
  </r>
  <r>
    <n v="-1"/>
    <n v="1"/>
    <s v="0001 -Florida Power &amp; Light Company"/>
    <n v="0"/>
    <n v="3"/>
    <x v="5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5"/>
  </r>
  <r>
    <n v="-1"/>
    <n v="1"/>
    <s v="0001 -Florida Power &amp; Light Company"/>
    <n v="0"/>
    <n v="3"/>
    <x v="5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5"/>
  </r>
  <r>
    <n v="-1"/>
    <n v="1"/>
    <s v="0001 -Florida Power &amp; Light Company"/>
    <n v="0"/>
    <n v="3"/>
    <x v="5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5"/>
  </r>
  <r>
    <n v="-1"/>
    <n v="1"/>
    <s v="0001 -Florida Power &amp; Light Company"/>
    <n v="0"/>
    <n v="3"/>
    <x v="5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5"/>
  </r>
  <r>
    <n v="-1"/>
    <n v="1"/>
    <s v="0001 -Florida Power &amp; Light Company"/>
    <n v="0"/>
    <n v="3"/>
    <x v="5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5"/>
  </r>
  <r>
    <n v="-1"/>
    <n v="1"/>
    <s v="0001 -Florida Power &amp; Light Company"/>
    <n v="0"/>
    <n v="3"/>
    <x v="5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5"/>
  </r>
  <r>
    <n v="-1"/>
    <n v="1"/>
    <s v="0001 -Florida Power &amp; Light Company"/>
    <n v="0"/>
    <n v="3"/>
    <x v="5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5"/>
  </r>
  <r>
    <n v="-1"/>
    <n v="1"/>
    <s v="0001 -Florida Power &amp; Light Company"/>
    <n v="0"/>
    <n v="3"/>
    <x v="5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5"/>
  </r>
  <r>
    <n v="-1"/>
    <n v="1"/>
    <s v="0001 -Florida Power &amp; Light Company"/>
    <n v="0"/>
    <n v="3"/>
    <x v="5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5"/>
  </r>
  <r>
    <n v="-1"/>
    <n v="1"/>
    <s v="0001 -Florida Power &amp; Light Company"/>
    <n v="0"/>
    <n v="3"/>
    <x v="5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5"/>
  </r>
  <r>
    <n v="-1"/>
    <n v="1"/>
    <s v="0001 -Florida Power &amp; Light Company"/>
    <n v="0"/>
    <n v="3"/>
    <x v="5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5"/>
  </r>
  <r>
    <n v="-1"/>
    <n v="1"/>
    <s v="0001 -Florida Power &amp; Light Company"/>
    <n v="0"/>
    <n v="3"/>
    <x v="5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5"/>
  </r>
  <r>
    <n v="-1"/>
    <n v="1"/>
    <s v="0001 -Florida Power &amp; Light Company"/>
    <n v="0"/>
    <n v="3"/>
    <x v="5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5"/>
  </r>
  <r>
    <n v="-1"/>
    <n v="1"/>
    <s v="0001 -Florida Power &amp; Light Company"/>
    <n v="0"/>
    <n v="3"/>
    <x v="5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5"/>
  </r>
  <r>
    <n v="-1"/>
    <n v="1"/>
    <s v="0001 -Florida Power &amp; Light Company"/>
    <n v="0"/>
    <n v="3"/>
    <x v="5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5"/>
  </r>
  <r>
    <n v="-1"/>
    <n v="1"/>
    <s v="0001 -Florida Power &amp; Light Company"/>
    <n v="0"/>
    <n v="3"/>
    <x v="5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5"/>
  </r>
  <r>
    <n v="-1"/>
    <n v="1"/>
    <s v="0001 -Florida Power &amp; Light Company"/>
    <n v="0"/>
    <n v="3"/>
    <x v="5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5"/>
  </r>
  <r>
    <n v="-1"/>
    <n v="1"/>
    <s v="0001 -Florida Power &amp; Light Company"/>
    <n v="0"/>
    <n v="3"/>
    <x v="5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5"/>
  </r>
  <r>
    <n v="-1"/>
    <n v="1"/>
    <s v="0001 -Florida Power &amp; Light Company"/>
    <n v="0"/>
    <n v="3"/>
    <x v="5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5"/>
  </r>
  <r>
    <n v="-1"/>
    <n v="1"/>
    <s v="0001 -Florida Power &amp; Light Company"/>
    <n v="0"/>
    <n v="3"/>
    <x v="5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5"/>
  </r>
  <r>
    <n v="-1"/>
    <n v="1"/>
    <s v="0001 -Florida Power &amp; Light Company"/>
    <n v="0"/>
    <n v="3"/>
    <x v="5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5"/>
  </r>
  <r>
    <n v="-1"/>
    <n v="1"/>
    <s v="0001 -Florida Power &amp; Light Company"/>
    <n v="0"/>
    <n v="3"/>
    <x v="5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5"/>
  </r>
  <r>
    <n v="-1"/>
    <n v="1"/>
    <s v="0001 -Florida Power &amp; Light Company"/>
    <n v="0"/>
    <n v="3"/>
    <x v="5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5"/>
  </r>
  <r>
    <n v="-1"/>
    <n v="1"/>
    <s v="0001 -Florida Power &amp; Light Company"/>
    <n v="0"/>
    <n v="3"/>
    <x v="5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5"/>
  </r>
  <r>
    <n v="-1"/>
    <n v="1"/>
    <s v="0001 -Florida Power &amp; Light Company"/>
    <n v="0"/>
    <n v="3"/>
    <x v="5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5"/>
  </r>
  <r>
    <n v="-1"/>
    <n v="1"/>
    <s v="0001 -Florida Power &amp; Light Company"/>
    <n v="0"/>
    <n v="3"/>
    <x v="5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5"/>
  </r>
  <r>
    <n v="-1"/>
    <n v="1"/>
    <s v="0001 -Florida Power &amp; Light Company"/>
    <n v="0"/>
    <n v="3"/>
    <x v="5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5"/>
  </r>
  <r>
    <n v="-1"/>
    <n v="1"/>
    <s v="0001 -Florida Power &amp; Light Company"/>
    <n v="0"/>
    <n v="3"/>
    <x v="5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5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5"/>
  </r>
  <r>
    <n v="-1"/>
    <n v="1"/>
    <s v="0001 -Florida Power &amp; Light Company"/>
    <n v="0"/>
    <n v="3"/>
    <x v="5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5"/>
  </r>
  <r>
    <n v="-1"/>
    <n v="1"/>
    <s v="0001 -Florida Power &amp; Light Company"/>
    <n v="0"/>
    <n v="3"/>
    <x v="5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5"/>
  </r>
  <r>
    <n v="-1"/>
    <n v="1"/>
    <s v="0001 -Florida Power &amp; Light Company"/>
    <n v="0"/>
    <n v="3"/>
    <x v="6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6"/>
  </r>
  <r>
    <n v="-1"/>
    <n v="1"/>
    <s v="0001 -Florida Power &amp; Light Company"/>
    <n v="0"/>
    <n v="3"/>
    <x v="6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6"/>
  </r>
  <r>
    <n v="-1"/>
    <n v="1"/>
    <s v="0001 -Florida Power &amp; Light Company"/>
    <n v="0"/>
    <n v="3"/>
    <x v="6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6"/>
  </r>
  <r>
    <n v="-1"/>
    <n v="1"/>
    <s v="0001 -Florida Power &amp; Light Company"/>
    <n v="0"/>
    <n v="3"/>
    <x v="6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6"/>
  </r>
  <r>
    <n v="-1"/>
    <n v="1"/>
    <s v="0001 -Florida Power &amp; Light Company"/>
    <n v="0"/>
    <n v="3"/>
    <x v="6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6"/>
  </r>
  <r>
    <n v="-1"/>
    <n v="1"/>
    <s v="0001 -Florida Power &amp; Light Company"/>
    <n v="0"/>
    <n v="3"/>
    <x v="6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6"/>
  </r>
  <r>
    <n v="-1"/>
    <n v="1"/>
    <s v="0001 -Florida Power &amp; Light Company"/>
    <n v="0"/>
    <n v="3"/>
    <x v="6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6"/>
  </r>
  <r>
    <n v="-1"/>
    <n v="1"/>
    <s v="0001 -Florida Power &amp; Light Company"/>
    <n v="0"/>
    <n v="3"/>
    <x v="6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6"/>
  </r>
  <r>
    <n v="-1"/>
    <n v="1"/>
    <s v="0001 -Florida Power &amp; Light Company"/>
    <n v="0"/>
    <n v="3"/>
    <x v="6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6"/>
  </r>
  <r>
    <n v="-1"/>
    <n v="1"/>
    <s v="0001 -Florida Power &amp; Light Company"/>
    <n v="0"/>
    <n v="3"/>
    <x v="6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6"/>
  </r>
  <r>
    <n v="-1"/>
    <n v="1"/>
    <s v="0001 -Florida Power &amp; Light Company"/>
    <n v="0"/>
    <n v="3"/>
    <x v="6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6"/>
  </r>
  <r>
    <n v="-1"/>
    <n v="1"/>
    <s v="0001 -Florida Power &amp; Light Company"/>
    <n v="0"/>
    <n v="3"/>
    <x v="6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6"/>
  </r>
  <r>
    <n v="-1"/>
    <n v="1"/>
    <s v="0001 -Florida Power &amp; Light Company"/>
    <n v="0"/>
    <n v="3"/>
    <x v="6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6"/>
  </r>
  <r>
    <n v="-1"/>
    <n v="1"/>
    <s v="0001 -Florida Power &amp; Light Company"/>
    <n v="0"/>
    <n v="3"/>
    <x v="6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6"/>
  </r>
  <r>
    <n v="-1"/>
    <n v="1"/>
    <s v="0001 -Florida Power &amp; Light Company"/>
    <n v="0"/>
    <n v="3"/>
    <x v="6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6"/>
  </r>
  <r>
    <n v="-1"/>
    <n v="1"/>
    <s v="0001 -Florida Power &amp; Light Company"/>
    <n v="0"/>
    <n v="3"/>
    <x v="6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6"/>
  </r>
  <r>
    <n v="-1"/>
    <n v="1"/>
    <s v="0001 -Florida Power &amp; Light Company"/>
    <n v="0"/>
    <n v="3"/>
    <x v="6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6"/>
  </r>
  <r>
    <n v="-1"/>
    <n v="1"/>
    <s v="0001 -Florida Power &amp; Light Company"/>
    <n v="0"/>
    <n v="3"/>
    <x v="6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6"/>
  </r>
  <r>
    <n v="-1"/>
    <n v="1"/>
    <s v="0001 -Florida Power &amp; Light Company"/>
    <n v="0"/>
    <n v="3"/>
    <x v="6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6"/>
  </r>
  <r>
    <n v="-1"/>
    <n v="1"/>
    <s v="0001 -Florida Power &amp; Light Company"/>
    <n v="0"/>
    <n v="3"/>
    <x v="6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6"/>
  </r>
  <r>
    <n v="-1"/>
    <n v="1"/>
    <s v="0001 -Florida Power &amp; Light Company"/>
    <n v="0"/>
    <n v="3"/>
    <x v="6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6"/>
  </r>
  <r>
    <n v="-1"/>
    <n v="1"/>
    <s v="0001 -Florida Power &amp; Light Company"/>
    <n v="0"/>
    <n v="3"/>
    <x v="6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6"/>
  </r>
  <r>
    <n v="-1"/>
    <n v="1"/>
    <s v="0001 -Florida Power &amp; Light Company"/>
    <n v="0"/>
    <n v="3"/>
    <x v="6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6"/>
  </r>
  <r>
    <n v="-1"/>
    <n v="1"/>
    <s v="0001 -Florida Power &amp; Light Company"/>
    <n v="0"/>
    <n v="3"/>
    <x v="6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6"/>
  </r>
  <r>
    <n v="-1"/>
    <n v="1"/>
    <s v="0001 -Florida Power &amp; Light Company"/>
    <n v="0"/>
    <n v="3"/>
    <x v="6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6"/>
  </r>
  <r>
    <n v="-1"/>
    <n v="1"/>
    <s v="0001 -Florida Power &amp; Light Company"/>
    <n v="0"/>
    <n v="3"/>
    <x v="6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6"/>
  </r>
  <r>
    <n v="-1"/>
    <n v="1"/>
    <s v="0001 -Florida Power &amp; Light Company"/>
    <n v="0"/>
    <n v="3"/>
    <x v="6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6"/>
  </r>
  <r>
    <n v="-1"/>
    <n v="1"/>
    <s v="0001 -Florida Power &amp; Light Company"/>
    <n v="0"/>
    <n v="3"/>
    <x v="6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6"/>
  </r>
  <r>
    <n v="-1"/>
    <n v="1"/>
    <s v="0001 -Florida Power &amp; Light Company"/>
    <n v="0"/>
    <n v="3"/>
    <x v="6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6"/>
  </r>
  <r>
    <n v="-1"/>
    <n v="1"/>
    <s v="0001 -Florida Power &amp; Light Company"/>
    <n v="0"/>
    <n v="3"/>
    <x v="6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6"/>
  </r>
  <r>
    <n v="-1"/>
    <n v="1"/>
    <s v="0001 -Florida Power &amp; Light Company"/>
    <n v="0"/>
    <n v="3"/>
    <x v="6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6"/>
  </r>
  <r>
    <n v="-1"/>
    <n v="1"/>
    <s v="0001 -Florida Power &amp; Light Company"/>
    <n v="0"/>
    <n v="3"/>
    <x v="6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6"/>
  </r>
  <r>
    <n v="-1"/>
    <n v="1"/>
    <s v="0001 -Florida Power &amp; Light Company"/>
    <n v="0"/>
    <n v="3"/>
    <x v="6"/>
    <n v="2009"/>
    <n v="191"/>
    <n v="2014"/>
    <s v="V2009 Q3 - 50% Bonus"/>
    <n v="367"/>
    <s v="01. Intangible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  <x v="6"/>
  </r>
  <r>
    <n v="-1"/>
    <n v="1"/>
    <s v="0001 -Florida Power &amp; Light Company"/>
    <n v="0"/>
    <n v="3"/>
    <x v="6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6"/>
  </r>
  <r>
    <n v="-1"/>
    <n v="1"/>
    <s v="0001 -Florida Power &amp; Light Company"/>
    <n v="0"/>
    <n v="3"/>
    <x v="6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6"/>
  </r>
  <r>
    <n v="-1"/>
    <n v="1"/>
    <s v="0001 -Florida Power &amp; Light Company"/>
    <n v="0"/>
    <n v="3"/>
    <x v="6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6"/>
  </r>
  <r>
    <n v="-1"/>
    <n v="1"/>
    <s v="0001 -Florida Power &amp; Light Company"/>
    <n v="0"/>
    <n v="3"/>
    <x v="6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6"/>
  </r>
  <r>
    <n v="-1"/>
    <n v="1"/>
    <s v="0001 -Florida Power &amp; Light Company"/>
    <n v="0"/>
    <n v="3"/>
    <x v="6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6"/>
  </r>
  <r>
    <n v="-1"/>
    <n v="1"/>
    <s v="0001 -Florida Power &amp; Light Company"/>
    <n v="0"/>
    <n v="3"/>
    <x v="6"/>
    <n v="2010"/>
    <n v="216"/>
    <n v="2014"/>
    <s v="V2010 Q2 - 50% Bonus"/>
    <n v="367"/>
    <s v="01. Intangible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  <x v="6"/>
  </r>
  <r>
    <n v="-1"/>
    <n v="1"/>
    <s v="0001 -Florida Power &amp; Light Company"/>
    <n v="0"/>
    <n v="3"/>
    <x v="6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6"/>
  </r>
  <r>
    <n v="-1"/>
    <n v="1"/>
    <s v="0001 -Florida Power &amp; Light Company"/>
    <n v="0"/>
    <n v="3"/>
    <x v="6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6"/>
  </r>
  <r>
    <n v="-1"/>
    <n v="1"/>
    <s v="0001 -Florida Power &amp; Light Company"/>
    <n v="0"/>
    <n v="3"/>
    <x v="6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6"/>
  </r>
  <r>
    <n v="-1"/>
    <n v="1"/>
    <s v="0001 -Florida Power &amp; Light Company"/>
    <n v="0"/>
    <n v="3"/>
    <x v="6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6"/>
  </r>
  <r>
    <n v="-1"/>
    <n v="1"/>
    <s v="0001 -Florida Power &amp; Light Company"/>
    <n v="0"/>
    <n v="3"/>
    <x v="6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6"/>
  </r>
  <r>
    <n v="-1"/>
    <n v="1"/>
    <s v="0001 -Florida Power &amp; Light Company"/>
    <n v="0"/>
    <n v="3"/>
    <x v="6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6"/>
  </r>
  <r>
    <n v="-1"/>
    <n v="1"/>
    <s v="0001 -Florida Power &amp; Light Company"/>
    <n v="0"/>
    <n v="3"/>
    <x v="6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6"/>
  </r>
  <r>
    <n v="-1"/>
    <n v="1"/>
    <s v="0001 -Florida Power &amp; Light Company"/>
    <n v="0"/>
    <n v="3"/>
    <x v="6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6"/>
  </r>
  <r>
    <n v="-1"/>
    <n v="1"/>
    <s v="0001 -Florida Power &amp; Light Company"/>
    <n v="0"/>
    <n v="3"/>
    <x v="6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6"/>
  </r>
  <r>
    <n v="-1"/>
    <n v="1"/>
    <s v="0001 -Florida Power &amp; Light Company"/>
    <n v="0"/>
    <n v="3"/>
    <x v="6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6"/>
  </r>
  <r>
    <n v="-1"/>
    <n v="1"/>
    <s v="0001 -Florida Power &amp; Light Company"/>
    <n v="0"/>
    <n v="3"/>
    <x v="6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6"/>
  </r>
  <r>
    <n v="-1"/>
    <n v="1"/>
    <s v="0001 -Florida Power &amp; Light Company"/>
    <n v="0"/>
    <n v="3"/>
    <x v="6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6"/>
  </r>
  <r>
    <n v="-1"/>
    <n v="1"/>
    <s v="0001 -Florida Power &amp; Light Company"/>
    <n v="0"/>
    <n v="3"/>
    <x v="6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6"/>
  </r>
  <r>
    <n v="-1"/>
    <n v="1"/>
    <s v="0001 -Florida Power &amp; Light Company"/>
    <n v="0"/>
    <n v="3"/>
    <x v="6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6"/>
  </r>
  <r>
    <n v="-1"/>
    <n v="1"/>
    <s v="0001 -Florida Power &amp; Light Company"/>
    <n v="0"/>
    <n v="3"/>
    <x v="6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6"/>
  </r>
  <r>
    <n v="-1"/>
    <n v="1"/>
    <s v="0001 -Florida Power &amp; Light Company"/>
    <n v="0"/>
    <n v="3"/>
    <x v="6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6"/>
  </r>
  <r>
    <n v="-1"/>
    <n v="1"/>
    <s v="0001 -Florida Power &amp; Light Company"/>
    <n v="0"/>
    <n v="3"/>
    <x v="6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69"/>
    <n v="1"/>
    <n v="2014"/>
    <s v="V1969"/>
    <n v="367"/>
    <s v="02. Steam"/>
    <s v="Function"/>
    <n v="31207503.66"/>
    <n v="0"/>
    <n v="0"/>
    <n v="31207503.66"/>
    <n v="0"/>
    <n v="31207503.66"/>
    <n v="-72827.8"/>
    <n v="0"/>
    <n v="31207503.66"/>
    <n v="31207503.66"/>
    <n v="0"/>
    <n v="0"/>
    <n v="0"/>
    <n v="0"/>
    <x v="6"/>
  </r>
  <r>
    <n v="-1"/>
    <n v="1"/>
    <s v="0001 -Florida Power &amp; Light Company"/>
    <n v="0"/>
    <n v="3"/>
    <x v="6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6"/>
  </r>
  <r>
    <n v="-1"/>
    <n v="1"/>
    <s v="0001 -Florida Power &amp; Light Company"/>
    <n v="0"/>
    <n v="3"/>
    <x v="6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6"/>
  </r>
  <r>
    <n v="-1"/>
    <n v="1"/>
    <s v="0001 -Florida Power &amp; Light Company"/>
    <n v="0"/>
    <n v="3"/>
    <x v="6"/>
    <n v="1974"/>
    <n v="6"/>
    <n v="2014"/>
    <s v="V1974"/>
    <n v="367"/>
    <s v="02. Steam"/>
    <s v="Function"/>
    <n v="1016024.96"/>
    <n v="0"/>
    <n v="0"/>
    <n v="1016024.96"/>
    <n v="0"/>
    <n v="1016024.96"/>
    <n v="0"/>
    <n v="0"/>
    <n v="1016024.96"/>
    <n v="1016024.96"/>
    <n v="0"/>
    <n v="0"/>
    <n v="0"/>
    <n v="0"/>
    <x v="6"/>
  </r>
  <r>
    <n v="-1"/>
    <n v="1"/>
    <s v="0001 -Florida Power &amp; Light Company"/>
    <n v="0"/>
    <n v="3"/>
    <x v="6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6"/>
  </r>
  <r>
    <n v="-1"/>
    <n v="1"/>
    <s v="0001 -Florida Power &amp; Light Company"/>
    <n v="0"/>
    <n v="3"/>
    <x v="6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6"/>
  </r>
  <r>
    <n v="-1"/>
    <n v="1"/>
    <s v="0001 -Florida Power &amp; Light Company"/>
    <n v="0"/>
    <n v="3"/>
    <x v="6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6"/>
  </r>
  <r>
    <n v="-1"/>
    <n v="1"/>
    <s v="0001 -Florida Power &amp; Light Company"/>
    <n v="0"/>
    <n v="3"/>
    <x v="6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6"/>
  </r>
  <r>
    <n v="-1"/>
    <n v="1"/>
    <s v="0001 -Florida Power &amp; Light Company"/>
    <n v="0"/>
    <n v="3"/>
    <x v="6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6"/>
  </r>
  <r>
    <n v="-1"/>
    <n v="1"/>
    <s v="0001 -Florida Power &amp; Light Company"/>
    <n v="0"/>
    <n v="3"/>
    <x v="6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6"/>
  </r>
  <r>
    <n v="-1"/>
    <n v="1"/>
    <s v="0001 -Florida Power &amp; Light Company"/>
    <n v="0"/>
    <n v="3"/>
    <x v="6"/>
    <n v="1981"/>
    <n v="15"/>
    <n v="2014"/>
    <s v="V1981"/>
    <n v="367"/>
    <s v="02. Steam"/>
    <s v="Function"/>
    <n v="208658492"/>
    <n v="0"/>
    <n v="0"/>
    <n v="208318271"/>
    <n v="0"/>
    <n v="208658492"/>
    <n v="-663587.56000000006"/>
    <n v="184589.64"/>
    <n v="208658492"/>
    <n v="208658492"/>
    <n v="184589.64"/>
    <n v="0"/>
    <n v="184589.64"/>
    <n v="0"/>
    <x v="6"/>
  </r>
  <r>
    <n v="-1"/>
    <n v="1"/>
    <s v="0001 -Florida Power &amp; Light Company"/>
    <n v="0"/>
    <n v="3"/>
    <x v="6"/>
    <n v="1982"/>
    <n v="16"/>
    <n v="2014"/>
    <s v="V1982"/>
    <n v="367"/>
    <s v="02. Steam"/>
    <s v="Function"/>
    <n v="28860690"/>
    <n v="0"/>
    <n v="0"/>
    <n v="28860690"/>
    <n v="0"/>
    <n v="28860690"/>
    <n v="-28606.09"/>
    <n v="6222.91"/>
    <n v="28860690"/>
    <n v="28860690"/>
    <n v="6222.91"/>
    <n v="0"/>
    <n v="6222.91"/>
    <n v="0"/>
    <x v="6"/>
  </r>
  <r>
    <n v="-1"/>
    <n v="1"/>
    <s v="0001 -Florida Power &amp; Light Company"/>
    <n v="0"/>
    <n v="3"/>
    <x v="6"/>
    <n v="1983"/>
    <n v="17"/>
    <n v="2014"/>
    <s v="V1983"/>
    <n v="367"/>
    <s v="02. Steam"/>
    <s v="Function"/>
    <n v="5960232"/>
    <n v="0"/>
    <n v="0"/>
    <n v="5960232"/>
    <n v="0"/>
    <n v="5960232"/>
    <n v="0"/>
    <n v="0"/>
    <n v="5960232"/>
    <n v="5960232"/>
    <n v="0"/>
    <n v="0"/>
    <n v="0"/>
    <n v="0"/>
    <x v="6"/>
  </r>
  <r>
    <n v="-1"/>
    <n v="1"/>
    <s v="0001 -Florida Power &amp; Light Company"/>
    <n v="0"/>
    <n v="3"/>
    <x v="6"/>
    <n v="1984"/>
    <n v="18"/>
    <n v="2014"/>
    <s v="V1984"/>
    <n v="367"/>
    <s v="02. Steam"/>
    <s v="Function"/>
    <n v="7001756.0999999996"/>
    <n v="0"/>
    <n v="0"/>
    <n v="7001756.0999999996"/>
    <n v="0"/>
    <n v="7001756.0999999996"/>
    <n v="0"/>
    <n v="0"/>
    <n v="7001756.0999999996"/>
    <n v="7001756.0999999996"/>
    <n v="0"/>
    <n v="0"/>
    <n v="0"/>
    <n v="0"/>
    <x v="6"/>
  </r>
  <r>
    <n v="-1"/>
    <n v="1"/>
    <s v="0001 -Florida Power &amp; Light Company"/>
    <n v="0"/>
    <n v="3"/>
    <x v="6"/>
    <n v="1985"/>
    <n v="19"/>
    <n v="2014"/>
    <s v="V1985"/>
    <n v="367"/>
    <s v="02. Steam"/>
    <s v="Function"/>
    <n v="9255116.3499999996"/>
    <n v="0"/>
    <n v="0"/>
    <n v="9255116.3499999996"/>
    <n v="0"/>
    <n v="9255116.3499999996"/>
    <n v="-26164.18"/>
    <n v="8263.8700000000008"/>
    <n v="9255116.3499999996"/>
    <n v="9255116.3499999996"/>
    <n v="8263.8700000000008"/>
    <n v="0"/>
    <n v="8263.8700000000008"/>
    <n v="0"/>
    <x v="6"/>
  </r>
  <r>
    <n v="-1"/>
    <n v="1"/>
    <s v="0001 -Florida Power &amp; Light Company"/>
    <n v="0"/>
    <n v="3"/>
    <x v="6"/>
    <n v="1986"/>
    <n v="20"/>
    <n v="2014"/>
    <s v="V1986"/>
    <n v="367"/>
    <s v="02. Steam"/>
    <s v="Function"/>
    <n v="176309275.41999999"/>
    <n v="0"/>
    <n v="0"/>
    <n v="176309275.41999999"/>
    <n v="0"/>
    <n v="176309275.41999999"/>
    <n v="-177668.27"/>
    <n v="47823.94"/>
    <n v="176309275.41999999"/>
    <n v="176309275.41999999"/>
    <n v="47823.94"/>
    <n v="0"/>
    <n v="47823.94"/>
    <n v="0"/>
    <x v="6"/>
  </r>
  <r>
    <n v="-1"/>
    <n v="1"/>
    <s v="0001 -Florida Power &amp; Light Company"/>
    <n v="0"/>
    <n v="3"/>
    <x v="6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6"/>
  </r>
  <r>
    <n v="-1"/>
    <n v="1"/>
    <s v="0001 -Florida Power &amp; Light Company"/>
    <n v="0"/>
    <n v="3"/>
    <x v="6"/>
    <n v="1987"/>
    <n v="21"/>
    <n v="2014"/>
    <s v="V1987A"/>
    <n v="367"/>
    <s v="02. Steam"/>
    <s v="Function"/>
    <n v="6740389.7000000002"/>
    <n v="0"/>
    <n v="0"/>
    <n v="6153000.7000000002"/>
    <n v="0"/>
    <n v="6740389.7000000002"/>
    <n v="0"/>
    <n v="0"/>
    <n v="6740389.7000000002"/>
    <n v="6740389.7000000002"/>
    <n v="0"/>
    <n v="0"/>
    <n v="0"/>
    <n v="0"/>
    <x v="6"/>
  </r>
  <r>
    <n v="-1"/>
    <n v="1"/>
    <s v="0001 -Florida Power &amp; Light Company"/>
    <n v="0"/>
    <n v="3"/>
    <x v="6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6"/>
  </r>
  <r>
    <n v="-1"/>
    <n v="1"/>
    <s v="0001 -Florida Power &amp; Light Company"/>
    <n v="0"/>
    <n v="3"/>
    <x v="6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6"/>
  </r>
  <r>
    <n v="-1"/>
    <n v="1"/>
    <s v="0001 -Florida Power &amp; Light Company"/>
    <n v="0"/>
    <n v="3"/>
    <x v="6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6"/>
  </r>
  <r>
    <n v="-1"/>
    <n v="1"/>
    <s v="0001 -Florida Power &amp; Light Company"/>
    <n v="0"/>
    <n v="3"/>
    <x v="6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6"/>
  </r>
  <r>
    <n v="-1"/>
    <n v="1"/>
    <s v="0001 -Florida Power &amp; Light Company"/>
    <n v="0"/>
    <n v="3"/>
    <x v="6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6"/>
  </r>
  <r>
    <n v="-1"/>
    <n v="1"/>
    <s v="0001 -Florida Power &amp; Light Company"/>
    <n v="0"/>
    <n v="3"/>
    <x v="6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6"/>
  </r>
  <r>
    <n v="-1"/>
    <n v="1"/>
    <s v="0001 -Florida Power &amp; Light Company"/>
    <n v="0"/>
    <n v="3"/>
    <x v="6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6"/>
  </r>
  <r>
    <n v="-1"/>
    <n v="1"/>
    <s v="0001 -Florida Power &amp; Light Company"/>
    <n v="0"/>
    <n v="3"/>
    <x v="6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6"/>
  </r>
  <r>
    <n v="-1"/>
    <n v="1"/>
    <s v="0001 -Florida Power &amp; Light Company"/>
    <n v="0"/>
    <n v="3"/>
    <x v="6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6"/>
  </r>
  <r>
    <n v="-1"/>
    <n v="1"/>
    <s v="0001 -Florida Power &amp; Light Company"/>
    <n v="0"/>
    <n v="3"/>
    <x v="6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6"/>
  </r>
  <r>
    <n v="-1"/>
    <n v="1"/>
    <s v="0001 -Florida Power &amp; Light Company"/>
    <n v="0"/>
    <n v="3"/>
    <x v="6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6"/>
  </r>
  <r>
    <n v="-1"/>
    <n v="1"/>
    <s v="0001 -Florida Power &amp; Light Company"/>
    <n v="0"/>
    <n v="3"/>
    <x v="6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6"/>
  </r>
  <r>
    <n v="-1"/>
    <n v="1"/>
    <s v="0001 -Florida Power &amp; Light Company"/>
    <n v="0"/>
    <n v="3"/>
    <x v="6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6"/>
  </r>
  <r>
    <n v="-1"/>
    <n v="1"/>
    <s v="0001 -Florida Power &amp; Light Company"/>
    <n v="0"/>
    <n v="3"/>
    <x v="6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6"/>
  </r>
  <r>
    <n v="-1"/>
    <n v="1"/>
    <s v="0001 -Florida Power &amp; Light Company"/>
    <n v="0"/>
    <n v="3"/>
    <x v="6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6"/>
  </r>
  <r>
    <n v="-1"/>
    <n v="1"/>
    <s v="0001 -Florida Power &amp; Light Company"/>
    <n v="0"/>
    <n v="3"/>
    <x v="6"/>
    <n v="2001"/>
    <n v="62"/>
    <n v="2014"/>
    <s v="V2001"/>
    <n v="367"/>
    <s v="02. Steam"/>
    <s v="Function"/>
    <n v="11551590.289999999"/>
    <n v="0"/>
    <n v="0"/>
    <n v="7984740.6699999999"/>
    <n v="368383.67"/>
    <n v="8788437.7400000002"/>
    <n v="0"/>
    <n v="0"/>
    <n v="11551590.289999999"/>
    <n v="9156821.4100000001"/>
    <n v="0"/>
    <n v="0"/>
    <n v="0"/>
    <n v="0"/>
    <x v="6"/>
  </r>
  <r>
    <n v="-1"/>
    <n v="1"/>
    <s v="0001 -Florida Power &amp; Light Company"/>
    <n v="0"/>
    <n v="3"/>
    <x v="6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6"/>
  </r>
  <r>
    <n v="-1"/>
    <n v="1"/>
    <s v="0001 -Florida Power &amp; Light Company"/>
    <n v="0"/>
    <n v="3"/>
    <x v="6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6"/>
  </r>
  <r>
    <n v="-1"/>
    <n v="1"/>
    <s v="0001 -Florida Power &amp; Light Company"/>
    <n v="0"/>
    <n v="3"/>
    <x v="6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6"/>
  </r>
  <r>
    <n v="-1"/>
    <n v="1"/>
    <s v="0001 -Florida Power &amp; Light Company"/>
    <n v="0"/>
    <n v="3"/>
    <x v="6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6"/>
  </r>
  <r>
    <n v="-1"/>
    <n v="1"/>
    <s v="0001 -Florida Power &amp; Light Company"/>
    <n v="0"/>
    <n v="3"/>
    <x v="6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6"/>
  </r>
  <r>
    <n v="-1"/>
    <n v="1"/>
    <s v="0001 -Florida Power &amp; Light Company"/>
    <n v="0"/>
    <n v="3"/>
    <x v="6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6"/>
  </r>
  <r>
    <n v="-1"/>
    <n v="1"/>
    <s v="0001 -Florida Power &amp; Light Company"/>
    <n v="0"/>
    <n v="3"/>
    <x v="6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6"/>
  </r>
  <r>
    <n v="-1"/>
    <n v="1"/>
    <s v="0001 -Florida Power &amp; Light Company"/>
    <n v="0"/>
    <n v="3"/>
    <x v="6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6"/>
  </r>
  <r>
    <n v="-1"/>
    <n v="1"/>
    <s v="0001 -Florida Power &amp; Light Company"/>
    <n v="0"/>
    <n v="3"/>
    <x v="6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6"/>
  </r>
  <r>
    <n v="-1"/>
    <n v="1"/>
    <s v="0001 -Florida Power &amp; Light Company"/>
    <n v="0"/>
    <n v="3"/>
    <x v="6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6"/>
  </r>
  <r>
    <n v="-1"/>
    <n v="1"/>
    <s v="0001 -Florida Power &amp; Light Company"/>
    <n v="0"/>
    <n v="3"/>
    <x v="6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6"/>
  </r>
  <r>
    <n v="-1"/>
    <n v="1"/>
    <s v="0001 -Florida Power &amp; Light Company"/>
    <n v="0"/>
    <n v="3"/>
    <x v="6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6"/>
  </r>
  <r>
    <n v="-1"/>
    <n v="1"/>
    <s v="0001 -Florida Power &amp; Light Company"/>
    <n v="0"/>
    <n v="3"/>
    <x v="6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6"/>
  </r>
  <r>
    <n v="-1"/>
    <n v="1"/>
    <s v="0001 -Florida Power &amp; Light Company"/>
    <n v="0"/>
    <n v="3"/>
    <x v="6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6"/>
  </r>
  <r>
    <n v="-1"/>
    <n v="1"/>
    <s v="0001 -Florida Power &amp; Light Company"/>
    <n v="0"/>
    <n v="3"/>
    <x v="6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6"/>
  </r>
  <r>
    <n v="-1"/>
    <n v="1"/>
    <s v="0001 -Florida Power &amp; Light Company"/>
    <n v="0"/>
    <n v="3"/>
    <x v="6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6"/>
  </r>
  <r>
    <n v="-1"/>
    <n v="1"/>
    <s v="0001 -Florida Power &amp; Light Company"/>
    <n v="0"/>
    <n v="3"/>
    <x v="6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6"/>
  </r>
  <r>
    <n v="-1"/>
    <n v="1"/>
    <s v="0001 -Florida Power &amp; Light Company"/>
    <n v="0"/>
    <n v="3"/>
    <x v="6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6"/>
  </r>
  <r>
    <n v="-1"/>
    <n v="1"/>
    <s v="0001 -Florida Power &amp; Light Company"/>
    <n v="0"/>
    <n v="3"/>
    <x v="6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6"/>
  </r>
  <r>
    <n v="-1"/>
    <n v="1"/>
    <s v="0001 -Florida Power &amp; Light Company"/>
    <n v="0"/>
    <n v="3"/>
    <x v="6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6"/>
  </r>
  <r>
    <n v="-1"/>
    <n v="1"/>
    <s v="0001 -Florida Power &amp; Light Company"/>
    <n v="0"/>
    <n v="3"/>
    <x v="6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6"/>
  </r>
  <r>
    <n v="-1"/>
    <n v="1"/>
    <s v="0001 -Florida Power &amp; Light Company"/>
    <n v="0"/>
    <n v="3"/>
    <x v="6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6"/>
  </r>
  <r>
    <n v="-1"/>
    <n v="1"/>
    <s v="0001 -Florida Power &amp; Light Company"/>
    <n v="0"/>
    <n v="3"/>
    <x v="6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6"/>
  </r>
  <r>
    <n v="-1"/>
    <n v="1"/>
    <s v="0001 -Florida Power &amp; Light Company"/>
    <n v="0"/>
    <n v="3"/>
    <x v="6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6"/>
  </r>
  <r>
    <n v="-1"/>
    <n v="1"/>
    <s v="0001 -Florida Power &amp; Light Company"/>
    <n v="0"/>
    <n v="3"/>
    <x v="6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6"/>
  </r>
  <r>
    <n v="-1"/>
    <n v="1"/>
    <s v="0001 -Florida Power &amp; Light Company"/>
    <n v="0"/>
    <n v="3"/>
    <x v="6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6"/>
  </r>
  <r>
    <n v="-1"/>
    <n v="1"/>
    <s v="0001 -Florida Power &amp; Light Company"/>
    <n v="0"/>
    <n v="3"/>
    <x v="6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6"/>
  </r>
  <r>
    <n v="-1"/>
    <n v="1"/>
    <s v="0001 -Florida Power &amp; Light Company"/>
    <n v="0"/>
    <n v="3"/>
    <x v="6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6"/>
  </r>
  <r>
    <n v="-1"/>
    <n v="1"/>
    <s v="0001 -Florida Power &amp; Light Company"/>
    <n v="0"/>
    <n v="3"/>
    <x v="6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6"/>
  </r>
  <r>
    <n v="-1"/>
    <n v="1"/>
    <s v="0001 -Florida Power &amp; Light Company"/>
    <n v="0"/>
    <n v="3"/>
    <x v="6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6"/>
  </r>
  <r>
    <n v="-1"/>
    <n v="1"/>
    <s v="0001 -Florida Power &amp; Light Company"/>
    <n v="0"/>
    <n v="3"/>
    <x v="6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6"/>
  </r>
  <r>
    <n v="-1"/>
    <n v="1"/>
    <s v="0001 -Florida Power &amp; Light Company"/>
    <n v="0"/>
    <n v="3"/>
    <x v="6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6"/>
  </r>
  <r>
    <n v="-1"/>
    <n v="1"/>
    <s v="0001 -Florida Power &amp; Light Company"/>
    <n v="0"/>
    <n v="3"/>
    <x v="6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6"/>
  </r>
  <r>
    <n v="-1"/>
    <n v="1"/>
    <s v="0001 -Florida Power &amp; Light Company"/>
    <n v="0"/>
    <n v="3"/>
    <x v="6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6"/>
  </r>
  <r>
    <n v="-1"/>
    <n v="1"/>
    <s v="0001 -Florida Power &amp; Light Company"/>
    <n v="0"/>
    <n v="3"/>
    <x v="6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6"/>
  </r>
  <r>
    <n v="-1"/>
    <n v="1"/>
    <s v="0001 -Florida Power &amp; Light Company"/>
    <n v="0"/>
    <n v="3"/>
    <x v="6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6"/>
  </r>
  <r>
    <n v="-1"/>
    <n v="1"/>
    <s v="0001 -Florida Power &amp; Light Company"/>
    <n v="0"/>
    <n v="3"/>
    <x v="6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6"/>
  </r>
  <r>
    <n v="-1"/>
    <n v="1"/>
    <s v="0001 -Florida Power &amp; Light Company"/>
    <n v="0"/>
    <n v="3"/>
    <x v="6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6"/>
  </r>
  <r>
    <n v="-1"/>
    <n v="1"/>
    <s v="0001 -Florida Power &amp; Light Company"/>
    <n v="0"/>
    <n v="3"/>
    <x v="6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6"/>
  </r>
  <r>
    <n v="-1"/>
    <n v="1"/>
    <s v="0001 -Florida Power &amp; Light Company"/>
    <n v="0"/>
    <n v="3"/>
    <x v="6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6"/>
  </r>
  <r>
    <n v="-1"/>
    <n v="1"/>
    <s v="0001 -Florida Power &amp; Light Company"/>
    <n v="0"/>
    <n v="3"/>
    <x v="6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6"/>
  </r>
  <r>
    <n v="-1"/>
    <n v="1"/>
    <s v="0001 -Florida Power &amp; Light Company"/>
    <n v="0"/>
    <n v="3"/>
    <x v="6"/>
    <n v="2008"/>
    <n v="170"/>
    <n v="2014"/>
    <s v="V2008 Q3 - 50% Bonus"/>
    <n v="367"/>
    <s v="02. Steam"/>
    <s v="Function"/>
    <n v="-3816805.45"/>
    <n v="0"/>
    <n v="0"/>
    <n v="-3931046.91"/>
    <n v="-197996.92"/>
    <n v="-1330115.83"/>
    <n v="228482.92"/>
    <n v="22046.21"/>
    <n v="-4045288.37"/>
    <n v="-1444364.62"/>
    <n v="166781"/>
    <n v="0"/>
    <n v="22046.21"/>
    <n v="0"/>
    <x v="6"/>
  </r>
  <r>
    <n v="-1"/>
    <n v="1"/>
    <s v="0001 -Florida Power &amp; Light Company"/>
    <n v="0"/>
    <n v="3"/>
    <x v="6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6"/>
  </r>
  <r>
    <n v="-1"/>
    <n v="1"/>
    <s v="0001 -Florida Power &amp; Light Company"/>
    <n v="0"/>
    <n v="3"/>
    <x v="6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6"/>
  </r>
  <r>
    <n v="-1"/>
    <n v="1"/>
    <s v="0001 -Florida Power &amp; Light Company"/>
    <n v="0"/>
    <n v="3"/>
    <x v="6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6"/>
  </r>
  <r>
    <n v="-1"/>
    <n v="1"/>
    <s v="0001 -Florida Power &amp; Light Company"/>
    <n v="0"/>
    <n v="3"/>
    <x v="6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6"/>
  </r>
  <r>
    <n v="-1"/>
    <n v="1"/>
    <s v="0001 -Florida Power &amp; Light Company"/>
    <n v="0"/>
    <n v="3"/>
    <x v="6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6"/>
  </r>
  <r>
    <n v="-1"/>
    <n v="1"/>
    <s v="0001 -Florida Power &amp; Light Company"/>
    <n v="0"/>
    <n v="3"/>
    <x v="6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6"/>
  </r>
  <r>
    <n v="-1"/>
    <n v="1"/>
    <s v="0001 -Florida Power &amp; Light Company"/>
    <n v="0"/>
    <n v="3"/>
    <x v="6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6"/>
  </r>
  <r>
    <n v="-1"/>
    <n v="1"/>
    <s v="0001 -Florida Power &amp; Light Company"/>
    <n v="0"/>
    <n v="3"/>
    <x v="6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6"/>
  </r>
  <r>
    <n v="-1"/>
    <n v="1"/>
    <s v="0001 -Florida Power &amp; Light Company"/>
    <n v="0"/>
    <n v="3"/>
    <x v="6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6"/>
  </r>
  <r>
    <n v="-1"/>
    <n v="1"/>
    <s v="0001 -Florida Power &amp; Light Company"/>
    <n v="0"/>
    <n v="3"/>
    <x v="6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6"/>
  </r>
  <r>
    <n v="-1"/>
    <n v="1"/>
    <s v="0001 -Florida Power &amp; Light Company"/>
    <n v="0"/>
    <n v="3"/>
    <x v="6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6"/>
  </r>
  <r>
    <n v="-1"/>
    <n v="1"/>
    <s v="0001 -Florida Power &amp; Light Company"/>
    <n v="0"/>
    <n v="3"/>
    <x v="6"/>
    <n v="2010"/>
    <n v="215"/>
    <n v="2014"/>
    <s v="V2010 Q1 - 50% Bonus"/>
    <n v="367"/>
    <s v="02. Steam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  <x v="6"/>
  </r>
  <r>
    <n v="-1"/>
    <n v="1"/>
    <s v="0001 -Florida Power &amp; Light Company"/>
    <n v="0"/>
    <n v="3"/>
    <x v="6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6"/>
  </r>
  <r>
    <n v="-1"/>
    <n v="1"/>
    <s v="0001 -Florida Power &amp; Light Company"/>
    <n v="0"/>
    <n v="3"/>
    <x v="6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6"/>
  </r>
  <r>
    <n v="-1"/>
    <n v="1"/>
    <s v="0001 -Florida Power &amp; Light Company"/>
    <n v="0"/>
    <n v="3"/>
    <x v="6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6"/>
  </r>
  <r>
    <n v="-1"/>
    <n v="1"/>
    <s v="0001 -Florida Power &amp; Light Company"/>
    <n v="0"/>
    <n v="3"/>
    <x v="6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7"/>
    <n v="2014"/>
    <s v="V2010 Q3 - 50% Bonus"/>
    <n v="367"/>
    <s v="02. Steam"/>
    <s v="Function"/>
    <n v="2821903.46"/>
    <n v="0"/>
    <n v="0"/>
    <n v="2821903.46"/>
    <n v="163638.71"/>
    <n v="686665.8"/>
    <n v="-117606.44"/>
    <n v="0"/>
    <n v="2821903.46"/>
    <n v="850304.51"/>
    <n v="0"/>
    <n v="0"/>
    <n v="0"/>
    <n v="0"/>
    <x v="6"/>
  </r>
  <r>
    <n v="-1"/>
    <n v="1"/>
    <s v="0001 -Florida Power &amp; Light Company"/>
    <n v="0"/>
    <n v="3"/>
    <x v="6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6"/>
  </r>
  <r>
    <n v="-1"/>
    <n v="1"/>
    <s v="0001 -Florida Power &amp; Light Company"/>
    <n v="0"/>
    <n v="3"/>
    <x v="6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6"/>
  </r>
  <r>
    <n v="-1"/>
    <n v="1"/>
    <s v="0001 -Florida Power &amp; Light Company"/>
    <n v="0"/>
    <n v="3"/>
    <x v="6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6"/>
  </r>
  <r>
    <n v="-1"/>
    <n v="1"/>
    <s v="0001 -Florida Power &amp; Light Company"/>
    <n v="0"/>
    <n v="3"/>
    <x v="6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6"/>
  </r>
  <r>
    <n v="-1"/>
    <n v="1"/>
    <s v="0001 -Florida Power &amp; Light Company"/>
    <n v="0"/>
    <n v="3"/>
    <x v="6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6"/>
  </r>
  <r>
    <n v="-1"/>
    <n v="1"/>
    <s v="0001 -Florida Power &amp; Light Company"/>
    <n v="0"/>
    <n v="3"/>
    <x v="6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6"/>
  </r>
  <r>
    <n v="-1"/>
    <n v="1"/>
    <s v="0001 -Florida Power &amp; Light Company"/>
    <n v="0"/>
    <n v="3"/>
    <x v="6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6"/>
  </r>
  <r>
    <n v="-1"/>
    <n v="1"/>
    <s v="0001 -Florida Power &amp; Light Company"/>
    <n v="0"/>
    <n v="3"/>
    <x v="6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6"/>
  </r>
  <r>
    <n v="-1"/>
    <n v="1"/>
    <s v="0001 -Florida Power &amp; Light Company"/>
    <n v="0"/>
    <n v="3"/>
    <x v="6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6"/>
  </r>
  <r>
    <n v="-1"/>
    <n v="1"/>
    <s v="0001 -Florida Power &amp; Light Company"/>
    <n v="0"/>
    <n v="3"/>
    <x v="6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6"/>
  </r>
  <r>
    <n v="-1"/>
    <n v="1"/>
    <s v="0001 -Florida Power &amp; Light Company"/>
    <n v="0"/>
    <n v="3"/>
    <x v="6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6"/>
  </r>
  <r>
    <n v="-1"/>
    <n v="1"/>
    <s v="0001 -Florida Power &amp; Light Company"/>
    <n v="0"/>
    <n v="3"/>
    <x v="6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6"/>
  </r>
  <r>
    <n v="-1"/>
    <n v="1"/>
    <s v="0001 -Florida Power &amp; Light Company"/>
    <n v="0"/>
    <n v="3"/>
    <x v="6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6"/>
  </r>
  <r>
    <n v="-1"/>
    <n v="1"/>
    <s v="0001 -Florida Power &amp; Light Company"/>
    <n v="0"/>
    <n v="3"/>
    <x v="6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72"/>
    <n v="4"/>
    <n v="2014"/>
    <s v="V1972"/>
    <n v="367"/>
    <s v="03. Nuclear"/>
    <s v="Function"/>
    <n v="94817241"/>
    <n v="0"/>
    <n v="0"/>
    <n v="0"/>
    <n v="0"/>
    <n v="94817241"/>
    <n v="-580346.55000000005"/>
    <n v="214770.78"/>
    <n v="94817241"/>
    <n v="94817241"/>
    <n v="214770.78"/>
    <n v="0"/>
    <n v="214770.78"/>
    <n v="0"/>
    <x v="6"/>
  </r>
  <r>
    <n v="-1"/>
    <n v="1"/>
    <s v="0001 -Florida Power &amp; Light Company"/>
    <n v="0"/>
    <n v="3"/>
    <x v="6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6"/>
  </r>
  <r>
    <n v="-1"/>
    <n v="1"/>
    <s v="0001 -Florida Power &amp; Light Company"/>
    <n v="0"/>
    <n v="3"/>
    <x v="6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6"/>
  </r>
  <r>
    <n v="-1"/>
    <n v="1"/>
    <s v="0001 -Florida Power &amp; Light Company"/>
    <n v="0"/>
    <n v="3"/>
    <x v="6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6"/>
  </r>
  <r>
    <n v="-1"/>
    <n v="1"/>
    <s v="0001 -Florida Power &amp; Light Company"/>
    <n v="0"/>
    <n v="3"/>
    <x v="6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6"/>
  </r>
  <r>
    <n v="-1"/>
    <n v="1"/>
    <s v="0001 -Florida Power &amp; Light Company"/>
    <n v="0"/>
    <n v="3"/>
    <x v="6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6"/>
  </r>
  <r>
    <n v="-1"/>
    <n v="1"/>
    <s v="0001 -Florida Power &amp; Light Company"/>
    <n v="0"/>
    <n v="3"/>
    <x v="6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6"/>
  </r>
  <r>
    <n v="-1"/>
    <n v="1"/>
    <s v="0001 -Florida Power &amp; Light Company"/>
    <n v="0"/>
    <n v="3"/>
    <x v="6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6"/>
  </r>
  <r>
    <n v="-1"/>
    <n v="1"/>
    <s v="0001 -Florida Power &amp; Light Company"/>
    <n v="0"/>
    <n v="3"/>
    <x v="6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6"/>
  </r>
  <r>
    <n v="-1"/>
    <n v="1"/>
    <s v="0001 -Florida Power &amp; Light Company"/>
    <n v="0"/>
    <n v="3"/>
    <x v="6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6"/>
  </r>
  <r>
    <n v="-1"/>
    <n v="1"/>
    <s v="0001 -Florida Power &amp; Light Company"/>
    <n v="0"/>
    <n v="3"/>
    <x v="6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6"/>
  </r>
  <r>
    <n v="-1"/>
    <n v="1"/>
    <s v="0001 -Florida Power &amp; Light Company"/>
    <n v="0"/>
    <n v="3"/>
    <x v="6"/>
    <n v="1981"/>
    <n v="15"/>
    <n v="2014"/>
    <s v="V1981"/>
    <n v="367"/>
    <s v="03. Nuclear"/>
    <s v="Function"/>
    <n v="23621486"/>
    <n v="0"/>
    <n v="0"/>
    <n v="22965528"/>
    <n v="0"/>
    <n v="23621486"/>
    <n v="-43168.79"/>
    <n v="0"/>
    <n v="23621486"/>
    <n v="23621486"/>
    <n v="0"/>
    <n v="0"/>
    <n v="0"/>
    <n v="0"/>
    <x v="6"/>
  </r>
  <r>
    <n v="-1"/>
    <n v="1"/>
    <s v="0001 -Florida Power &amp; Light Company"/>
    <n v="0"/>
    <n v="3"/>
    <x v="6"/>
    <n v="1982"/>
    <n v="16"/>
    <n v="2014"/>
    <s v="V1982"/>
    <n v="367"/>
    <s v="03. Nuclear"/>
    <s v="Function"/>
    <n v="126246998"/>
    <n v="0"/>
    <n v="0"/>
    <n v="125201100"/>
    <n v="0"/>
    <n v="126246998"/>
    <n v="-552809.37"/>
    <n v="0"/>
    <n v="126246998"/>
    <n v="126246998"/>
    <n v="0"/>
    <n v="0"/>
    <n v="0"/>
    <n v="0"/>
    <x v="6"/>
  </r>
  <r>
    <n v="-1"/>
    <n v="1"/>
    <s v="0001 -Florida Power &amp; Light Company"/>
    <n v="0"/>
    <n v="3"/>
    <x v="6"/>
    <n v="1983"/>
    <n v="17"/>
    <n v="2014"/>
    <s v="V1983"/>
    <n v="367"/>
    <s v="03. Nuclear"/>
    <s v="Function"/>
    <n v="1069531503"/>
    <n v="0"/>
    <n v="0"/>
    <n v="1063107625"/>
    <n v="0"/>
    <n v="1069531503"/>
    <n v="-4408543.75"/>
    <n v="2415762.67"/>
    <n v="1069531503"/>
    <n v="1069531503"/>
    <n v="2415762.67"/>
    <n v="0"/>
    <n v="2415762.67"/>
    <n v="0"/>
    <x v="6"/>
  </r>
  <r>
    <n v="-1"/>
    <n v="1"/>
    <s v="0001 -Florida Power &amp; Light Company"/>
    <n v="0"/>
    <n v="3"/>
    <x v="6"/>
    <n v="1984"/>
    <n v="18"/>
    <n v="2014"/>
    <s v="V1984"/>
    <n v="367"/>
    <s v="03. Nuclear"/>
    <s v="Function"/>
    <n v="114551564"/>
    <n v="0"/>
    <n v="0"/>
    <n v="113987846"/>
    <n v="0"/>
    <n v="114551564"/>
    <n v="-529491.54"/>
    <n v="350546.67"/>
    <n v="114551564"/>
    <n v="114551564"/>
    <n v="350546.67"/>
    <n v="0"/>
    <n v="350546.67"/>
    <n v="0"/>
    <x v="6"/>
  </r>
  <r>
    <n v="-1"/>
    <n v="1"/>
    <s v="0001 -Florida Power &amp; Light Company"/>
    <n v="0"/>
    <n v="3"/>
    <x v="6"/>
    <n v="1985"/>
    <n v="19"/>
    <n v="2014"/>
    <s v="V1985"/>
    <n v="367"/>
    <s v="03. Nuclear"/>
    <s v="Function"/>
    <n v="75611855"/>
    <n v="0"/>
    <n v="0"/>
    <n v="75478255"/>
    <n v="0"/>
    <n v="75611855"/>
    <n v="-611621.03"/>
    <n v="412573.42"/>
    <n v="75611855"/>
    <n v="75611855"/>
    <n v="412573.42"/>
    <n v="0"/>
    <n v="412573.42"/>
    <n v="0"/>
    <x v="6"/>
  </r>
  <r>
    <n v="-1"/>
    <n v="1"/>
    <s v="0001 -Florida Power &amp; Light Company"/>
    <n v="0"/>
    <n v="3"/>
    <x v="6"/>
    <n v="1986"/>
    <n v="20"/>
    <n v="2014"/>
    <s v="V1986"/>
    <n v="367"/>
    <s v="03. Nuclear"/>
    <s v="Function"/>
    <n v="117308903"/>
    <n v="0"/>
    <n v="0"/>
    <n v="114668896"/>
    <n v="0"/>
    <n v="117439896"/>
    <n v="-124017"/>
    <n v="0"/>
    <n v="117439896"/>
    <n v="117308903"/>
    <n v="0"/>
    <n v="0"/>
    <n v="0"/>
    <n v="0"/>
    <x v="6"/>
  </r>
  <r>
    <n v="-1"/>
    <n v="1"/>
    <s v="0001 -Florida Power &amp; Light Company"/>
    <n v="0"/>
    <n v="3"/>
    <x v="6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6"/>
  </r>
  <r>
    <n v="-1"/>
    <n v="1"/>
    <s v="0001 -Florida Power &amp; Light Company"/>
    <n v="0"/>
    <n v="3"/>
    <x v="6"/>
    <n v="1987"/>
    <n v="21"/>
    <n v="2014"/>
    <s v="V1987A"/>
    <n v="367"/>
    <s v="03. Nuclear"/>
    <s v="Function"/>
    <n v="93063749.939999998"/>
    <n v="0"/>
    <n v="0"/>
    <n v="93063749.939999998"/>
    <n v="0"/>
    <n v="93226711.239999995"/>
    <n v="-162961.29999999999"/>
    <n v="117391.29"/>
    <n v="93226711.239999995"/>
    <n v="93063749.939999998"/>
    <n v="117391.29"/>
    <n v="0"/>
    <n v="117391.29"/>
    <n v="0"/>
    <x v="6"/>
  </r>
  <r>
    <n v="-1"/>
    <n v="1"/>
    <s v="0001 -Florida Power &amp; Light Company"/>
    <n v="0"/>
    <n v="3"/>
    <x v="6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6"/>
  </r>
  <r>
    <n v="-1"/>
    <n v="1"/>
    <s v="0001 -Florida Power &amp; Light Company"/>
    <n v="0"/>
    <n v="3"/>
    <x v="6"/>
    <n v="1988"/>
    <n v="23"/>
    <n v="2014"/>
    <s v="V1988A"/>
    <n v="367"/>
    <s v="03. Nuclear"/>
    <s v="Function"/>
    <n v="31891468.649999999"/>
    <n v="0"/>
    <n v="0"/>
    <n v="31891468.649999999"/>
    <n v="0"/>
    <n v="31891511.09"/>
    <n v="-42.44"/>
    <n v="34.700000000000003"/>
    <n v="31891511.09"/>
    <n v="31891468.649999999"/>
    <n v="34.700000000000003"/>
    <n v="0"/>
    <n v="34.700000000000003"/>
    <n v="0"/>
    <x v="6"/>
  </r>
  <r>
    <n v="-1"/>
    <n v="1"/>
    <s v="0001 -Florida Power &amp; Light Company"/>
    <n v="0"/>
    <n v="3"/>
    <x v="6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6"/>
  </r>
  <r>
    <n v="-1"/>
    <n v="1"/>
    <s v="0001 -Florida Power &amp; Light Company"/>
    <n v="0"/>
    <n v="3"/>
    <x v="6"/>
    <n v="1989"/>
    <n v="25"/>
    <n v="2014"/>
    <s v="V1989A"/>
    <n v="367"/>
    <s v="03. Nuclear"/>
    <s v="Function"/>
    <n v="37918164.390000001"/>
    <n v="0"/>
    <n v="0"/>
    <n v="37918164.390000001"/>
    <n v="0"/>
    <n v="37981792.68"/>
    <n v="-63628.29"/>
    <n v="46292.79"/>
    <n v="37981792.68"/>
    <n v="37918164.390000001"/>
    <n v="46292.79"/>
    <n v="0"/>
    <n v="46292.79"/>
    <n v="0"/>
    <x v="6"/>
  </r>
  <r>
    <n v="-1"/>
    <n v="1"/>
    <s v="0001 -Florida Power &amp; Light Company"/>
    <n v="0"/>
    <n v="3"/>
    <x v="6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6"/>
  </r>
  <r>
    <n v="-1"/>
    <n v="1"/>
    <s v="0001 -Florida Power &amp; Light Company"/>
    <n v="0"/>
    <n v="3"/>
    <x v="6"/>
    <n v="1990"/>
    <n v="27"/>
    <n v="2014"/>
    <s v="V1990A"/>
    <n v="367"/>
    <s v="03. Nuclear"/>
    <s v="Function"/>
    <n v="1153065.27"/>
    <n v="0"/>
    <n v="0"/>
    <n v="1153065.27"/>
    <n v="0"/>
    <n v="1192793.1399999999"/>
    <n v="-39727.870000000003"/>
    <n v="23889.85"/>
    <n v="1192793.1399999999"/>
    <n v="1153065.27"/>
    <n v="23889.85"/>
    <n v="0"/>
    <n v="23889.85"/>
    <n v="0"/>
    <x v="6"/>
  </r>
  <r>
    <n v="-1"/>
    <n v="1"/>
    <s v="0001 -Florida Power &amp; Light Company"/>
    <n v="0"/>
    <n v="3"/>
    <x v="6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6"/>
  </r>
  <r>
    <n v="-1"/>
    <n v="1"/>
    <s v="0001 -Florida Power &amp; Light Company"/>
    <n v="0"/>
    <n v="3"/>
    <x v="6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6"/>
  </r>
  <r>
    <n v="-1"/>
    <n v="1"/>
    <s v="0001 -Florida Power &amp; Light Company"/>
    <n v="0"/>
    <n v="3"/>
    <x v="6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6"/>
  </r>
  <r>
    <n v="-1"/>
    <n v="1"/>
    <s v="0001 -Florida Power &amp; Light Company"/>
    <n v="0"/>
    <n v="3"/>
    <x v="6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6"/>
  </r>
  <r>
    <n v="-1"/>
    <n v="1"/>
    <s v="0001 -Florida Power &amp; Light Company"/>
    <n v="0"/>
    <n v="3"/>
    <x v="6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6"/>
  </r>
  <r>
    <n v="-1"/>
    <n v="1"/>
    <s v="0001 -Florida Power &amp; Light Company"/>
    <n v="0"/>
    <n v="3"/>
    <x v="6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6"/>
  </r>
  <r>
    <n v="-1"/>
    <n v="1"/>
    <s v="0001 -Florida Power &amp; Light Company"/>
    <n v="0"/>
    <n v="3"/>
    <x v="6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6"/>
  </r>
  <r>
    <n v="-1"/>
    <n v="1"/>
    <s v="0001 -Florida Power &amp; Light Company"/>
    <n v="0"/>
    <n v="3"/>
    <x v="6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6"/>
  </r>
  <r>
    <n v="-1"/>
    <n v="1"/>
    <s v="0001 -Florida Power &amp; Light Company"/>
    <n v="0"/>
    <n v="3"/>
    <x v="6"/>
    <n v="1999"/>
    <n v="60"/>
    <n v="2014"/>
    <s v="V1999"/>
    <n v="367"/>
    <s v="03. Nuclear"/>
    <s v="Function"/>
    <n v="9411340.1099999994"/>
    <n v="0"/>
    <n v="0"/>
    <n v="2787284.82"/>
    <n v="202736.08"/>
    <n v="9395754.0199999996"/>
    <n v="-189954.27"/>
    <n v="197449.69"/>
    <n v="9601294.3800000008"/>
    <n v="9411340.1099999994"/>
    <n v="194645.41"/>
    <n v="0"/>
    <n v="197449.69"/>
    <n v="0"/>
    <x v="6"/>
  </r>
  <r>
    <n v="-1"/>
    <n v="1"/>
    <s v="0001 -Florida Power &amp; Light Company"/>
    <n v="0"/>
    <n v="3"/>
    <x v="6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6"/>
  </r>
  <r>
    <n v="-1"/>
    <n v="1"/>
    <s v="0001 -Florida Power &amp; Light Company"/>
    <n v="0"/>
    <n v="3"/>
    <x v="6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6"/>
  </r>
  <r>
    <n v="-1"/>
    <n v="1"/>
    <s v="0001 -Florida Power &amp; Light Company"/>
    <n v="0"/>
    <n v="3"/>
    <x v="6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6"/>
  </r>
  <r>
    <n v="-1"/>
    <n v="1"/>
    <s v="0001 -Florida Power &amp; Light Company"/>
    <n v="0"/>
    <n v="3"/>
    <x v="6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6"/>
  </r>
  <r>
    <n v="-1"/>
    <n v="1"/>
    <s v="0001 -Florida Power &amp; Light Company"/>
    <n v="0"/>
    <n v="3"/>
    <x v="6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6"/>
  </r>
  <r>
    <n v="-1"/>
    <n v="1"/>
    <s v="0001 -Florida Power &amp; Light Company"/>
    <n v="0"/>
    <n v="3"/>
    <x v="6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6"/>
  </r>
  <r>
    <n v="-1"/>
    <n v="1"/>
    <s v="0001 -Florida Power &amp; Light Company"/>
    <n v="0"/>
    <n v="3"/>
    <x v="6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6"/>
  </r>
  <r>
    <n v="-1"/>
    <n v="1"/>
    <s v="0001 -Florida Power &amp; Light Company"/>
    <n v="0"/>
    <n v="3"/>
    <x v="6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6"/>
  </r>
  <r>
    <n v="-1"/>
    <n v="1"/>
    <s v="0001 -Florida Power &amp; Light Company"/>
    <n v="0"/>
    <n v="3"/>
    <x v="6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6"/>
  </r>
  <r>
    <n v="-1"/>
    <n v="1"/>
    <s v="0001 -Florida Power &amp; Light Company"/>
    <n v="0"/>
    <n v="3"/>
    <x v="6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6"/>
  </r>
  <r>
    <n v="-1"/>
    <n v="1"/>
    <s v="0001 -Florida Power &amp; Light Company"/>
    <n v="0"/>
    <n v="3"/>
    <x v="6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6"/>
  </r>
  <r>
    <n v="-1"/>
    <n v="1"/>
    <s v="0001 -Florida Power &amp; Light Company"/>
    <n v="0"/>
    <n v="3"/>
    <x v="6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6"/>
  </r>
  <r>
    <n v="-1"/>
    <n v="1"/>
    <s v="0001 -Florida Power &amp; Light Company"/>
    <n v="0"/>
    <n v="3"/>
    <x v="6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6"/>
  </r>
  <r>
    <n v="-1"/>
    <n v="1"/>
    <s v="0001 -Florida Power &amp; Light Company"/>
    <n v="0"/>
    <n v="3"/>
    <x v="6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6"/>
  </r>
  <r>
    <n v="-1"/>
    <n v="1"/>
    <s v="0001 -Florida Power &amp; Light Company"/>
    <n v="0"/>
    <n v="3"/>
    <x v="6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6"/>
  </r>
  <r>
    <n v="-1"/>
    <n v="1"/>
    <s v="0001 -Florida Power &amp; Light Company"/>
    <n v="0"/>
    <n v="3"/>
    <x v="6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6"/>
  </r>
  <r>
    <n v="-1"/>
    <n v="1"/>
    <s v="0001 -Florida Power &amp; Light Company"/>
    <n v="0"/>
    <n v="3"/>
    <x v="6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6"/>
  </r>
  <r>
    <n v="-1"/>
    <n v="1"/>
    <s v="0001 -Florida Power &amp; Light Company"/>
    <n v="0"/>
    <n v="3"/>
    <x v="6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6"/>
  </r>
  <r>
    <n v="-1"/>
    <n v="1"/>
    <s v="0001 -Florida Power &amp; Light Company"/>
    <n v="0"/>
    <n v="3"/>
    <x v="6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6"/>
  </r>
  <r>
    <n v="-1"/>
    <n v="1"/>
    <s v="0001 -Florida Power &amp; Light Company"/>
    <n v="0"/>
    <n v="3"/>
    <x v="6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6"/>
  </r>
  <r>
    <n v="-1"/>
    <n v="1"/>
    <s v="0001 -Florida Power &amp; Light Company"/>
    <n v="0"/>
    <n v="3"/>
    <x v="6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6"/>
  </r>
  <r>
    <n v="-1"/>
    <n v="1"/>
    <s v="0001 -Florida Power &amp; Light Company"/>
    <n v="0"/>
    <n v="3"/>
    <x v="6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6"/>
  </r>
  <r>
    <n v="-1"/>
    <n v="1"/>
    <s v="0001 -Florida Power &amp; Light Company"/>
    <n v="0"/>
    <n v="3"/>
    <x v="6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6"/>
  </r>
  <r>
    <n v="-1"/>
    <n v="1"/>
    <s v="0001 -Florida Power &amp; Light Company"/>
    <n v="0"/>
    <n v="3"/>
    <x v="6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6"/>
  </r>
  <r>
    <n v="-1"/>
    <n v="1"/>
    <s v="0001 -Florida Power &amp; Light Company"/>
    <n v="0"/>
    <n v="3"/>
    <x v="6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6"/>
  </r>
  <r>
    <n v="-1"/>
    <n v="1"/>
    <s v="0001 -Florida Power &amp; Light Company"/>
    <n v="0"/>
    <n v="3"/>
    <x v="6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6"/>
  </r>
  <r>
    <n v="-1"/>
    <n v="1"/>
    <s v="0001 -Florida Power &amp; Light Company"/>
    <n v="0"/>
    <n v="3"/>
    <x v="6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6"/>
  </r>
  <r>
    <n v="-1"/>
    <n v="1"/>
    <s v="0001 -Florida Power &amp; Light Company"/>
    <n v="0"/>
    <n v="3"/>
    <x v="6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6"/>
  </r>
  <r>
    <n v="-1"/>
    <n v="1"/>
    <s v="0001 -Florida Power &amp; Light Company"/>
    <n v="0"/>
    <n v="3"/>
    <x v="6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6"/>
  </r>
  <r>
    <n v="-1"/>
    <n v="1"/>
    <s v="0001 -Florida Power &amp; Light Company"/>
    <n v="0"/>
    <n v="3"/>
    <x v="6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6"/>
  </r>
  <r>
    <n v="-1"/>
    <n v="1"/>
    <s v="0001 -Florida Power &amp; Light Company"/>
    <n v="0"/>
    <n v="3"/>
    <x v="6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6"/>
  </r>
  <r>
    <n v="-1"/>
    <n v="1"/>
    <s v="0001 -Florida Power &amp; Light Company"/>
    <n v="0"/>
    <n v="3"/>
    <x v="6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6"/>
  </r>
  <r>
    <n v="-1"/>
    <n v="1"/>
    <s v="0001 -Florida Power &amp; Light Company"/>
    <n v="0"/>
    <n v="3"/>
    <x v="6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6"/>
  </r>
  <r>
    <n v="-1"/>
    <n v="1"/>
    <s v="0001 -Florida Power &amp; Light Company"/>
    <n v="0"/>
    <n v="3"/>
    <x v="6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6"/>
  </r>
  <r>
    <n v="-1"/>
    <n v="1"/>
    <s v="0001 -Florida Power &amp; Light Company"/>
    <n v="0"/>
    <n v="3"/>
    <x v="6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6"/>
  </r>
  <r>
    <n v="-1"/>
    <n v="1"/>
    <s v="0001 -Florida Power &amp; Light Company"/>
    <n v="0"/>
    <n v="3"/>
    <x v="6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6"/>
  </r>
  <r>
    <n v="-1"/>
    <n v="1"/>
    <s v="0001 -Florida Power &amp; Light Company"/>
    <n v="0"/>
    <n v="3"/>
    <x v="6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6"/>
  </r>
  <r>
    <n v="-1"/>
    <n v="1"/>
    <s v="0001 -Florida Power &amp; Light Company"/>
    <n v="0"/>
    <n v="3"/>
    <x v="6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6"/>
  </r>
  <r>
    <n v="-1"/>
    <n v="1"/>
    <s v="0001 -Florida Power &amp; Light Company"/>
    <n v="0"/>
    <n v="3"/>
    <x v="6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6"/>
  </r>
  <r>
    <n v="-1"/>
    <n v="1"/>
    <s v="0001 -Florida Power &amp; Light Company"/>
    <n v="0"/>
    <n v="3"/>
    <x v="6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6"/>
  </r>
  <r>
    <n v="-1"/>
    <n v="1"/>
    <s v="0001 -Florida Power &amp; Light Company"/>
    <n v="0"/>
    <n v="3"/>
    <x v="6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6"/>
  </r>
  <r>
    <n v="-1"/>
    <n v="1"/>
    <s v="0001 -Florida Power &amp; Light Company"/>
    <n v="0"/>
    <n v="3"/>
    <x v="6"/>
    <n v="2008"/>
    <n v="171"/>
    <n v="2014"/>
    <s v="V2008 Q4 - 50% Bonus"/>
    <n v="367"/>
    <s v="03. Nuclear"/>
    <s v="Function"/>
    <n v="5973310.4699999997"/>
    <n v="0"/>
    <n v="0"/>
    <n v="5974616.21"/>
    <n v="374809.87"/>
    <n v="2945612"/>
    <n v="-215332.22"/>
    <n v="5824.67"/>
    <n v="5975921.9400000004"/>
    <n v="3319256.04"/>
    <n v="4379.03"/>
    <n v="0"/>
    <n v="5824.67"/>
    <n v="0"/>
    <x v="6"/>
  </r>
  <r>
    <n v="-1"/>
    <n v="1"/>
    <s v="0001 -Florida Power &amp; Light Company"/>
    <n v="0"/>
    <n v="3"/>
    <x v="6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6"/>
  </r>
  <r>
    <n v="-1"/>
    <n v="1"/>
    <s v="0001 -Florida Power &amp; Light Company"/>
    <n v="0"/>
    <n v="3"/>
    <x v="6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6"/>
  </r>
  <r>
    <n v="-1"/>
    <n v="1"/>
    <s v="0001 -Florida Power &amp; Light Company"/>
    <n v="0"/>
    <n v="3"/>
    <x v="6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6"/>
  </r>
  <r>
    <n v="-1"/>
    <n v="1"/>
    <s v="0001 -Florida Power &amp; Light Company"/>
    <n v="0"/>
    <n v="3"/>
    <x v="6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6"/>
  </r>
  <r>
    <n v="-1"/>
    <n v="1"/>
    <s v="0001 -Florida Power &amp; Light Company"/>
    <n v="0"/>
    <n v="3"/>
    <x v="6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6"/>
  </r>
  <r>
    <n v="-1"/>
    <n v="1"/>
    <s v="0001 -Florida Power &amp; Light Company"/>
    <n v="0"/>
    <n v="3"/>
    <x v="6"/>
    <n v="2009"/>
    <n v="191"/>
    <n v="2014"/>
    <s v="V2009 Q3 - 50% Bonus"/>
    <n v="367"/>
    <s v="03. Nuclear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  <x v="6"/>
  </r>
  <r>
    <n v="-1"/>
    <n v="1"/>
    <s v="0001 -Florida Power &amp; Light Company"/>
    <n v="0"/>
    <n v="3"/>
    <x v="6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6"/>
  </r>
  <r>
    <n v="-1"/>
    <n v="1"/>
    <s v="0001 -Florida Power &amp; Light Company"/>
    <n v="0"/>
    <n v="3"/>
    <x v="6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6"/>
  </r>
  <r>
    <n v="-1"/>
    <n v="1"/>
    <s v="0001 -Florida Power &amp; Light Company"/>
    <n v="0"/>
    <n v="3"/>
    <x v="6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6"/>
  </r>
  <r>
    <n v="-1"/>
    <n v="1"/>
    <s v="0001 -Florida Power &amp; Light Company"/>
    <n v="0"/>
    <n v="3"/>
    <x v="6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6"/>
  </r>
  <r>
    <n v="-1"/>
    <n v="1"/>
    <s v="0001 -Florida Power &amp; Light Company"/>
    <n v="0"/>
    <n v="3"/>
    <x v="6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6"/>
  </r>
  <r>
    <n v="-1"/>
    <n v="1"/>
    <s v="0001 -Florida Power &amp; Light Company"/>
    <n v="0"/>
    <n v="3"/>
    <x v="6"/>
    <n v="2010"/>
    <n v="216"/>
    <n v="2014"/>
    <s v="V2010 Q2 - 50% Bonus"/>
    <n v="367"/>
    <s v="03. Nuclear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  <x v="6"/>
  </r>
  <r>
    <n v="-1"/>
    <n v="1"/>
    <s v="0001 -Florida Power &amp; Light Company"/>
    <n v="0"/>
    <n v="3"/>
    <x v="6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6"/>
  </r>
  <r>
    <n v="-1"/>
    <n v="1"/>
    <s v="0001 -Florida Power &amp; Light Company"/>
    <n v="0"/>
    <n v="3"/>
    <x v="6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7"/>
    <n v="2014"/>
    <s v="V2010 Q3 - 50% Bonus"/>
    <n v="367"/>
    <s v="03. Nuclear"/>
    <s v="Function"/>
    <n v="3676493.34"/>
    <n v="0"/>
    <n v="0"/>
    <n v="3676493.34"/>
    <n v="270963.62"/>
    <n v="1306464.9099999999"/>
    <n v="-218285.37"/>
    <n v="0"/>
    <n v="3676493.34"/>
    <n v="1577428.53"/>
    <n v="0"/>
    <n v="0"/>
    <n v="0"/>
    <n v="0"/>
    <x v="6"/>
  </r>
  <r>
    <n v="-1"/>
    <n v="1"/>
    <s v="0001 -Florida Power &amp; Light Company"/>
    <n v="0"/>
    <n v="3"/>
    <x v="6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6"/>
  </r>
  <r>
    <n v="-1"/>
    <n v="1"/>
    <s v="0001 -Florida Power &amp; Light Company"/>
    <n v="0"/>
    <n v="3"/>
    <x v="6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6"/>
  </r>
  <r>
    <n v="-1"/>
    <n v="1"/>
    <s v="0001 -Florida Power &amp; Light Company"/>
    <n v="0"/>
    <n v="3"/>
    <x v="6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6"/>
  </r>
  <r>
    <n v="-1"/>
    <n v="1"/>
    <s v="0001 -Florida Power &amp; Light Company"/>
    <n v="0"/>
    <n v="3"/>
    <x v="6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6"/>
  </r>
  <r>
    <n v="-1"/>
    <n v="1"/>
    <s v="0001 -Florida Power &amp; Light Company"/>
    <n v="0"/>
    <n v="3"/>
    <x v="6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6"/>
  </r>
  <r>
    <n v="-1"/>
    <n v="1"/>
    <s v="0001 -Florida Power &amp; Light Company"/>
    <n v="0"/>
    <n v="3"/>
    <x v="6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6"/>
  </r>
  <r>
    <n v="-1"/>
    <n v="1"/>
    <s v="0001 -Florida Power &amp; Light Company"/>
    <n v="0"/>
    <n v="3"/>
    <x v="6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6"/>
  </r>
  <r>
    <n v="-1"/>
    <n v="1"/>
    <s v="0001 -Florida Power &amp; Light Company"/>
    <n v="0"/>
    <n v="3"/>
    <x v="6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6"/>
  </r>
  <r>
    <n v="-1"/>
    <n v="1"/>
    <s v="0001 -Florida Power &amp; Light Company"/>
    <n v="0"/>
    <n v="3"/>
    <x v="6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6"/>
  </r>
  <r>
    <n v="-1"/>
    <n v="1"/>
    <s v="0001 -Florida Power &amp; Light Company"/>
    <n v="0"/>
    <n v="3"/>
    <x v="6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6"/>
  </r>
  <r>
    <n v="-1"/>
    <n v="1"/>
    <s v="0001 -Florida Power &amp; Light Company"/>
    <n v="0"/>
    <n v="3"/>
    <x v="6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6"/>
  </r>
  <r>
    <n v="-1"/>
    <n v="1"/>
    <s v="0001 -Florida Power &amp; Light Company"/>
    <n v="0"/>
    <n v="3"/>
    <x v="6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6"/>
  </r>
  <r>
    <n v="-1"/>
    <n v="1"/>
    <s v="0001 -Florida Power &amp; Light Company"/>
    <n v="0"/>
    <n v="3"/>
    <x v="6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6"/>
  </r>
  <r>
    <n v="-1"/>
    <n v="1"/>
    <s v="0001 -Florida Power &amp; Light Company"/>
    <n v="0"/>
    <n v="3"/>
    <x v="6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6"/>
  </r>
  <r>
    <n v="-1"/>
    <n v="1"/>
    <s v="0001 -Florida Power &amp; Light Company"/>
    <n v="0"/>
    <n v="3"/>
    <x v="6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6"/>
  </r>
  <r>
    <n v="-1"/>
    <n v="1"/>
    <s v="0001 -Florida Power &amp; Light Company"/>
    <n v="0"/>
    <n v="3"/>
    <x v="6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6"/>
  </r>
  <r>
    <n v="-1"/>
    <n v="1"/>
    <s v="0001 -Florida Power &amp; Light Company"/>
    <n v="0"/>
    <n v="3"/>
    <x v="6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6"/>
  </r>
  <r>
    <n v="-1"/>
    <n v="1"/>
    <s v="0001 -Florida Power &amp; Light Company"/>
    <n v="0"/>
    <n v="3"/>
    <x v="6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6"/>
  </r>
  <r>
    <n v="-1"/>
    <n v="1"/>
    <s v="0001 -Florida Power &amp; Light Company"/>
    <n v="0"/>
    <n v="3"/>
    <x v="6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6"/>
  </r>
  <r>
    <n v="-1"/>
    <n v="1"/>
    <s v="0001 -Florida Power &amp; Light Company"/>
    <n v="0"/>
    <n v="3"/>
    <x v="6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6"/>
  </r>
  <r>
    <n v="-1"/>
    <n v="1"/>
    <s v="0001 -Florida Power &amp; Light Company"/>
    <n v="0"/>
    <n v="3"/>
    <x v="6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6"/>
  </r>
  <r>
    <n v="-1"/>
    <n v="1"/>
    <s v="0001 -Florida Power &amp; Light Company"/>
    <n v="0"/>
    <n v="3"/>
    <x v="6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6"/>
  </r>
  <r>
    <n v="-1"/>
    <n v="1"/>
    <s v="0001 -Florida Power &amp; Light Company"/>
    <n v="0"/>
    <n v="3"/>
    <x v="6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170"/>
    <n v="2014"/>
    <s v="V2008 Q3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6"/>
  </r>
  <r>
    <n v="-1"/>
    <n v="1"/>
    <s v="0001 -Florida Power &amp; Light Company"/>
    <n v="0"/>
    <n v="3"/>
    <x v="6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6"/>
  </r>
  <r>
    <n v="-1"/>
    <n v="1"/>
    <s v="0001 -Florida Power &amp; Light Company"/>
    <n v="0"/>
    <n v="3"/>
    <x v="6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6"/>
  </r>
  <r>
    <n v="-1"/>
    <n v="1"/>
    <s v="0001 -Florida Power &amp; Light Company"/>
    <n v="0"/>
    <n v="3"/>
    <x v="6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6"/>
  </r>
  <r>
    <n v="-1"/>
    <n v="1"/>
    <s v="0001 -Florida Power &amp; Light Company"/>
    <n v="0"/>
    <n v="3"/>
    <x v="6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6"/>
  </r>
  <r>
    <n v="-1"/>
    <n v="1"/>
    <s v="0001 -Florida Power &amp; Light Company"/>
    <n v="0"/>
    <n v="3"/>
    <x v="6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6"/>
  </r>
  <r>
    <n v="-1"/>
    <n v="1"/>
    <s v="0001 -Florida Power &amp; Light Company"/>
    <n v="0"/>
    <n v="3"/>
    <x v="6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6"/>
  </r>
  <r>
    <n v="-1"/>
    <n v="1"/>
    <s v="0001 -Florida Power &amp; Light Company"/>
    <n v="0"/>
    <n v="3"/>
    <x v="6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6"/>
  </r>
  <r>
    <n v="-1"/>
    <n v="1"/>
    <s v="0001 -Florida Power &amp; Light Company"/>
    <n v="0"/>
    <n v="3"/>
    <x v="6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6"/>
  </r>
  <r>
    <n v="-1"/>
    <n v="1"/>
    <s v="0001 -Florida Power &amp; Light Company"/>
    <n v="0"/>
    <n v="3"/>
    <x v="6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6"/>
  </r>
  <r>
    <n v="-1"/>
    <n v="1"/>
    <s v="0001 -Florida Power &amp; Light Company"/>
    <n v="0"/>
    <n v="3"/>
    <x v="6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6"/>
  </r>
  <r>
    <n v="-1"/>
    <n v="1"/>
    <s v="0001 -Florida Power &amp; Light Company"/>
    <n v="0"/>
    <n v="3"/>
    <x v="6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6"/>
  </r>
  <r>
    <n v="-1"/>
    <n v="1"/>
    <s v="0001 -Florida Power &amp; Light Company"/>
    <n v="0"/>
    <n v="3"/>
    <x v="6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6"/>
  </r>
  <r>
    <n v="-1"/>
    <n v="1"/>
    <s v="0001 -Florida Power &amp; Light Company"/>
    <n v="0"/>
    <n v="3"/>
    <x v="6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6"/>
  </r>
  <r>
    <n v="-1"/>
    <n v="1"/>
    <s v="0001 -Florida Power &amp; Light Company"/>
    <n v="0"/>
    <n v="3"/>
    <x v="6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69"/>
    <n v="1"/>
    <n v="2014"/>
    <s v="V1969"/>
    <n v="367"/>
    <s v="05. Other Production"/>
    <s v="Function"/>
    <n v="9370635.0500000007"/>
    <n v="0"/>
    <n v="0"/>
    <n v="9444341.3599999994"/>
    <n v="0"/>
    <n v="9444341.3599999994"/>
    <n v="-304790.92"/>
    <n v="14578.53"/>
    <n v="9444341.3599999994"/>
    <n v="9370635.0500000007"/>
    <n v="14578.53"/>
    <n v="0"/>
    <n v="14578.53"/>
    <n v="0"/>
    <x v="6"/>
  </r>
  <r>
    <n v="-1"/>
    <n v="1"/>
    <s v="0001 -Florida Power &amp; Light Company"/>
    <n v="0"/>
    <n v="3"/>
    <x v="6"/>
    <n v="1970"/>
    <n v="2"/>
    <n v="2014"/>
    <s v="V1970"/>
    <n v="367"/>
    <s v="05. Other Production"/>
    <s v="Function"/>
    <n v="19694910.27"/>
    <n v="0"/>
    <n v="0"/>
    <n v="20082802.77"/>
    <n v="0"/>
    <n v="20082802.77"/>
    <n v="-387892.5"/>
    <n v="67815.429999999993"/>
    <n v="20082802.77"/>
    <n v="19694910.27"/>
    <n v="67815.429999999993"/>
    <n v="0"/>
    <n v="67815.429999999993"/>
    <n v="0"/>
    <x v="6"/>
  </r>
  <r>
    <n v="-1"/>
    <n v="1"/>
    <s v="0001 -Florida Power &amp; Light Company"/>
    <n v="0"/>
    <n v="3"/>
    <x v="6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6"/>
  </r>
  <r>
    <n v="-1"/>
    <n v="1"/>
    <s v="0001 -Florida Power &amp; Light Company"/>
    <n v="0"/>
    <n v="3"/>
    <x v="6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6"/>
  </r>
  <r>
    <n v="-1"/>
    <n v="1"/>
    <s v="0001 -Florida Power &amp; Light Company"/>
    <n v="0"/>
    <n v="3"/>
    <x v="6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6"/>
  </r>
  <r>
    <n v="-1"/>
    <n v="1"/>
    <s v="0001 -Florida Power &amp; Light Company"/>
    <n v="0"/>
    <n v="3"/>
    <x v="6"/>
    <n v="1974"/>
    <n v="6"/>
    <n v="2014"/>
    <s v="V1974"/>
    <n v="367"/>
    <s v="05. Other Production"/>
    <s v="Function"/>
    <n v="54713917.039999999"/>
    <n v="0"/>
    <n v="0"/>
    <n v="54675045.039999999"/>
    <n v="0"/>
    <n v="54713917.039999999"/>
    <n v="-129653.01"/>
    <n v="0"/>
    <n v="54713917.039999999"/>
    <n v="54713917.039999999"/>
    <n v="0"/>
    <n v="0"/>
    <n v="0"/>
    <n v="0"/>
    <x v="6"/>
  </r>
  <r>
    <n v="-1"/>
    <n v="1"/>
    <s v="0001 -Florida Power &amp; Light Company"/>
    <n v="0"/>
    <n v="3"/>
    <x v="6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6"/>
  </r>
  <r>
    <n v="-1"/>
    <n v="1"/>
    <s v="0001 -Florida Power &amp; Light Company"/>
    <n v="0"/>
    <n v="3"/>
    <x v="6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6"/>
  </r>
  <r>
    <n v="-1"/>
    <n v="1"/>
    <s v="0001 -Florida Power &amp; Light Company"/>
    <n v="0"/>
    <n v="3"/>
    <x v="6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6"/>
  </r>
  <r>
    <n v="-1"/>
    <n v="1"/>
    <s v="0001 -Florida Power &amp; Light Company"/>
    <n v="0"/>
    <n v="3"/>
    <x v="6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6"/>
  </r>
  <r>
    <n v="-1"/>
    <n v="1"/>
    <s v="0001 -Florida Power &amp; Light Company"/>
    <n v="0"/>
    <n v="3"/>
    <x v="6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6"/>
  </r>
  <r>
    <n v="-1"/>
    <n v="1"/>
    <s v="0001 -Florida Power &amp; Light Company"/>
    <n v="0"/>
    <n v="3"/>
    <x v="6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6"/>
  </r>
  <r>
    <n v="-1"/>
    <n v="1"/>
    <s v="0001 -Florida Power &amp; Light Company"/>
    <n v="0"/>
    <n v="3"/>
    <x v="6"/>
    <n v="1981"/>
    <n v="15"/>
    <n v="2014"/>
    <s v="V1981"/>
    <n v="367"/>
    <s v="05. Other Production"/>
    <s v="Function"/>
    <n v="312285"/>
    <n v="0"/>
    <n v="0"/>
    <n v="312285"/>
    <n v="0"/>
    <n v="312285"/>
    <n v="-124440.8"/>
    <n v="23217.18"/>
    <n v="312285"/>
    <n v="312285"/>
    <n v="23217.18"/>
    <n v="0"/>
    <n v="23217.18"/>
    <n v="0"/>
    <x v="6"/>
  </r>
  <r>
    <n v="-1"/>
    <n v="1"/>
    <s v="0001 -Florida Power &amp; Light Company"/>
    <n v="0"/>
    <n v="3"/>
    <x v="6"/>
    <n v="1982"/>
    <n v="16"/>
    <n v="2014"/>
    <s v="V1982"/>
    <n v="367"/>
    <s v="05. Other Production"/>
    <s v="Function"/>
    <n v="7640318"/>
    <n v="0"/>
    <n v="0"/>
    <n v="7589149"/>
    <n v="0"/>
    <n v="7640318"/>
    <n v="-3578222.45"/>
    <n v="692820.92"/>
    <n v="7640318"/>
    <n v="7640318"/>
    <n v="692820.92"/>
    <n v="0"/>
    <n v="692820.92"/>
    <n v="0"/>
    <x v="6"/>
  </r>
  <r>
    <n v="-1"/>
    <n v="1"/>
    <s v="0001 -Florida Power &amp; Light Company"/>
    <n v="0"/>
    <n v="3"/>
    <x v="6"/>
    <n v="1983"/>
    <n v="17"/>
    <n v="2014"/>
    <s v="V1983"/>
    <n v="367"/>
    <s v="05. Other Production"/>
    <s v="Function"/>
    <n v="0"/>
    <n v="0"/>
    <n v="0"/>
    <n v="928715"/>
    <n v="0"/>
    <n v="928715"/>
    <n v="-283864.57"/>
    <n v="0"/>
    <n v="928715"/>
    <n v="0"/>
    <n v="0"/>
    <n v="0"/>
    <n v="0"/>
    <n v="0"/>
    <x v="6"/>
  </r>
  <r>
    <n v="-1"/>
    <n v="1"/>
    <s v="0001 -Florida Power &amp; Light Company"/>
    <n v="0"/>
    <n v="3"/>
    <x v="6"/>
    <n v="1984"/>
    <n v="18"/>
    <n v="2014"/>
    <s v="V1984"/>
    <n v="367"/>
    <s v="05. Other Production"/>
    <s v="Function"/>
    <n v="1508921.9"/>
    <n v="0"/>
    <n v="0"/>
    <n v="1508921.9"/>
    <n v="0"/>
    <n v="1508921.9"/>
    <n v="-194120.16"/>
    <n v="42760.76"/>
    <n v="1508921.9"/>
    <n v="1508921.9"/>
    <n v="42760.76"/>
    <n v="0"/>
    <n v="42760.76"/>
    <n v="0"/>
    <x v="6"/>
  </r>
  <r>
    <n v="-1"/>
    <n v="1"/>
    <s v="0001 -Florida Power &amp; Light Company"/>
    <n v="0"/>
    <n v="3"/>
    <x v="6"/>
    <n v="1985"/>
    <n v="19"/>
    <n v="2014"/>
    <s v="V1985"/>
    <n v="367"/>
    <s v="05. Other Production"/>
    <s v="Function"/>
    <n v="2862498.65"/>
    <n v="0"/>
    <n v="0"/>
    <n v="2684626.65"/>
    <n v="0"/>
    <n v="2862498.65"/>
    <n v="-238970.07"/>
    <n v="51688.67"/>
    <n v="2862498.65"/>
    <n v="2862498.65"/>
    <n v="51688.67"/>
    <n v="0"/>
    <n v="51688.67"/>
    <n v="0"/>
    <x v="6"/>
  </r>
  <r>
    <n v="-1"/>
    <n v="1"/>
    <s v="0001 -Florida Power &amp; Light Company"/>
    <n v="0"/>
    <n v="3"/>
    <x v="6"/>
    <n v="1986"/>
    <n v="20"/>
    <n v="2014"/>
    <s v="V1986"/>
    <n v="367"/>
    <s v="05. Other Production"/>
    <s v="Function"/>
    <n v="646305.57999999996"/>
    <n v="0"/>
    <n v="0"/>
    <n v="654734.57999999996"/>
    <n v="0"/>
    <n v="654734.57999999996"/>
    <n v="-199113.71"/>
    <n v="37267.96"/>
    <n v="654734.57999999996"/>
    <n v="646305.57999999996"/>
    <n v="37267.96"/>
    <n v="0"/>
    <n v="37267.96"/>
    <n v="0"/>
    <x v="6"/>
  </r>
  <r>
    <n v="-1"/>
    <n v="1"/>
    <s v="0001 -Florida Power &amp; Light Company"/>
    <n v="0"/>
    <n v="3"/>
    <x v="6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6"/>
  </r>
  <r>
    <n v="-1"/>
    <n v="1"/>
    <s v="0001 -Florida Power &amp; Light Company"/>
    <n v="0"/>
    <n v="3"/>
    <x v="6"/>
    <n v="1987"/>
    <n v="21"/>
    <n v="2014"/>
    <s v="V1987A"/>
    <n v="367"/>
    <s v="05. Other Production"/>
    <s v="Function"/>
    <n v="465525.72"/>
    <n v="0"/>
    <n v="0"/>
    <n v="465525.72"/>
    <n v="0"/>
    <n v="1081095.8400000001"/>
    <n v="-615570.12"/>
    <n v="88113.2"/>
    <n v="1081095.8400000001"/>
    <n v="465525.72"/>
    <n v="88113.2"/>
    <n v="0"/>
    <n v="88113.2"/>
    <n v="0"/>
    <x v="6"/>
  </r>
  <r>
    <n v="-1"/>
    <n v="1"/>
    <s v="0001 -Florida Power &amp; Light Company"/>
    <n v="0"/>
    <n v="3"/>
    <x v="6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6"/>
  </r>
  <r>
    <n v="-1"/>
    <n v="1"/>
    <s v="0001 -Florida Power &amp; Light Company"/>
    <n v="0"/>
    <n v="3"/>
    <x v="6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6"/>
  </r>
  <r>
    <n v="-1"/>
    <n v="1"/>
    <s v="0001 -Florida Power &amp; Light Company"/>
    <n v="0"/>
    <n v="3"/>
    <x v="6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6"/>
  </r>
  <r>
    <n v="-1"/>
    <n v="1"/>
    <s v="0001 -Florida Power &amp; Light Company"/>
    <n v="0"/>
    <n v="3"/>
    <x v="6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6"/>
  </r>
  <r>
    <n v="-1"/>
    <n v="1"/>
    <s v="0001 -Florida Power &amp; Light Company"/>
    <n v="0"/>
    <n v="3"/>
    <x v="6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6"/>
  </r>
  <r>
    <n v="-1"/>
    <n v="1"/>
    <s v="0001 -Florida Power &amp; Light Company"/>
    <n v="0"/>
    <n v="3"/>
    <x v="6"/>
    <n v="1993"/>
    <n v="31"/>
    <n v="2014"/>
    <s v="V1993"/>
    <n v="367"/>
    <s v="05. Other Production"/>
    <s v="Function"/>
    <n v="552255794.85000002"/>
    <n v="0"/>
    <n v="0"/>
    <n v="0"/>
    <n v="0"/>
    <n v="556258279.20000005"/>
    <n v="-5006375.8499999996"/>
    <n v="711401.76"/>
    <n v="556258279.20000005"/>
    <n v="552255794.85000002"/>
    <n v="711401.76"/>
    <n v="0"/>
    <n v="711401.76"/>
    <n v="0"/>
    <x v="6"/>
  </r>
  <r>
    <n v="-1"/>
    <n v="1"/>
    <s v="0001 -Florida Power &amp; Light Company"/>
    <n v="0"/>
    <n v="3"/>
    <x v="6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6"/>
  </r>
  <r>
    <n v="-1"/>
    <n v="1"/>
    <s v="0001 -Florida Power &amp; Light Company"/>
    <n v="0"/>
    <n v="3"/>
    <x v="6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6"/>
  </r>
  <r>
    <n v="-1"/>
    <n v="1"/>
    <s v="0001 -Florida Power &amp; Light Company"/>
    <n v="0"/>
    <n v="3"/>
    <x v="6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6"/>
  </r>
  <r>
    <n v="-1"/>
    <n v="1"/>
    <s v="0001 -Florida Power &amp; Light Company"/>
    <n v="0"/>
    <n v="3"/>
    <x v="6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6"/>
  </r>
  <r>
    <n v="-1"/>
    <n v="1"/>
    <s v="0001 -Florida Power &amp; Light Company"/>
    <n v="0"/>
    <n v="3"/>
    <x v="6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6"/>
  </r>
  <r>
    <n v="-1"/>
    <n v="1"/>
    <s v="0001 -Florida Power &amp; Light Company"/>
    <n v="0"/>
    <n v="3"/>
    <x v="6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6"/>
  </r>
  <r>
    <n v="-1"/>
    <n v="1"/>
    <s v="0001 -Florida Power &amp; Light Company"/>
    <n v="0"/>
    <n v="3"/>
    <x v="6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6"/>
  </r>
  <r>
    <n v="-1"/>
    <n v="1"/>
    <s v="0001 -Florida Power &amp; Light Company"/>
    <n v="0"/>
    <n v="3"/>
    <x v="6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6"/>
  </r>
  <r>
    <n v="-1"/>
    <n v="1"/>
    <s v="0001 -Florida Power &amp; Light Company"/>
    <n v="0"/>
    <n v="3"/>
    <x v="6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6"/>
  </r>
  <r>
    <n v="-1"/>
    <n v="1"/>
    <s v="0001 -Florida Power &amp; Light Company"/>
    <n v="0"/>
    <n v="3"/>
    <x v="6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6"/>
  </r>
  <r>
    <n v="-1"/>
    <n v="1"/>
    <s v="0001 -Florida Power &amp; Light Company"/>
    <n v="0"/>
    <n v="3"/>
    <x v="6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6"/>
  </r>
  <r>
    <n v="-1"/>
    <n v="1"/>
    <s v="0001 -Florida Power &amp; Light Company"/>
    <n v="0"/>
    <n v="3"/>
    <x v="6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6"/>
  </r>
  <r>
    <n v="-1"/>
    <n v="1"/>
    <s v="0001 -Florida Power &amp; Light Company"/>
    <n v="0"/>
    <n v="3"/>
    <x v="6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6"/>
  </r>
  <r>
    <n v="-1"/>
    <n v="1"/>
    <s v="0001 -Florida Power &amp; Light Company"/>
    <n v="0"/>
    <n v="3"/>
    <x v="6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6"/>
  </r>
  <r>
    <n v="-1"/>
    <n v="1"/>
    <s v="0001 -Florida Power &amp; Light Company"/>
    <n v="0"/>
    <n v="3"/>
    <x v="6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6"/>
  </r>
  <r>
    <n v="-1"/>
    <n v="1"/>
    <s v="0001 -Florida Power &amp; Light Company"/>
    <n v="0"/>
    <n v="3"/>
    <x v="6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6"/>
  </r>
  <r>
    <n v="-1"/>
    <n v="1"/>
    <s v="0001 -Florida Power &amp; Light Company"/>
    <n v="0"/>
    <n v="3"/>
    <x v="6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6"/>
  </r>
  <r>
    <n v="-1"/>
    <n v="1"/>
    <s v="0001 -Florida Power &amp; Light Company"/>
    <n v="0"/>
    <n v="3"/>
    <x v="6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6"/>
  </r>
  <r>
    <n v="-1"/>
    <n v="1"/>
    <s v="0001 -Florida Power &amp; Light Company"/>
    <n v="0"/>
    <n v="3"/>
    <x v="6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6"/>
  </r>
  <r>
    <n v="-1"/>
    <n v="1"/>
    <s v="0001 -Florida Power &amp; Light Company"/>
    <n v="0"/>
    <n v="3"/>
    <x v="6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6"/>
  </r>
  <r>
    <n v="-1"/>
    <n v="1"/>
    <s v="0001 -Florida Power &amp; Light Company"/>
    <n v="0"/>
    <n v="3"/>
    <x v="6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6"/>
  </r>
  <r>
    <n v="-1"/>
    <n v="1"/>
    <s v="0001 -Florida Power &amp; Light Company"/>
    <n v="0"/>
    <n v="3"/>
    <x v="6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6"/>
  </r>
  <r>
    <n v="-1"/>
    <n v="1"/>
    <s v="0001 -Florida Power &amp; Light Company"/>
    <n v="0"/>
    <n v="3"/>
    <x v="6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6"/>
  </r>
  <r>
    <n v="-1"/>
    <n v="1"/>
    <s v="0001 -Florida Power &amp; Light Company"/>
    <n v="0"/>
    <n v="3"/>
    <x v="6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6"/>
  </r>
  <r>
    <n v="-1"/>
    <n v="1"/>
    <s v="0001 -Florida Power &amp; Light Company"/>
    <n v="0"/>
    <n v="3"/>
    <x v="6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6"/>
  </r>
  <r>
    <n v="-1"/>
    <n v="1"/>
    <s v="0001 -Florida Power &amp; Light Company"/>
    <n v="0"/>
    <n v="3"/>
    <x v="6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6"/>
  </r>
  <r>
    <n v="-1"/>
    <n v="1"/>
    <s v="0001 -Florida Power &amp; Light Company"/>
    <n v="0"/>
    <n v="3"/>
    <x v="6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6"/>
  </r>
  <r>
    <n v="-1"/>
    <n v="1"/>
    <s v="0001 -Florida Power &amp; Light Company"/>
    <n v="0"/>
    <n v="3"/>
    <x v="6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6"/>
  </r>
  <r>
    <n v="-1"/>
    <n v="1"/>
    <s v="0001 -Florida Power &amp; Light Company"/>
    <n v="0"/>
    <n v="3"/>
    <x v="6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6"/>
  </r>
  <r>
    <n v="-1"/>
    <n v="1"/>
    <s v="0001 -Florida Power &amp; Light Company"/>
    <n v="0"/>
    <n v="3"/>
    <x v="6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6"/>
  </r>
  <r>
    <n v="-1"/>
    <n v="1"/>
    <s v="0001 -Florida Power &amp; Light Company"/>
    <n v="0"/>
    <n v="3"/>
    <x v="6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6"/>
  </r>
  <r>
    <n v="-1"/>
    <n v="1"/>
    <s v="0001 -Florida Power &amp; Light Company"/>
    <n v="0"/>
    <n v="3"/>
    <x v="6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6"/>
  </r>
  <r>
    <n v="-1"/>
    <n v="1"/>
    <s v="0001 -Florida Power &amp; Light Company"/>
    <n v="0"/>
    <n v="3"/>
    <x v="6"/>
    <n v="2005"/>
    <n v="66"/>
    <n v="2014"/>
    <s v="V2005"/>
    <n v="367"/>
    <s v="05. Other Production"/>
    <s v="Function"/>
    <n v="33040927.289999999"/>
    <n v="0"/>
    <n v="0"/>
    <n v="16497662"/>
    <n v="1434578.95"/>
    <n v="16778881.530000001"/>
    <n v="-550553.38"/>
    <n v="176712.32000000001"/>
    <n v="33357845.149999999"/>
    <n v="18052076.140000001"/>
    <n v="21178.79"/>
    <n v="0"/>
    <n v="176712.32000000001"/>
    <n v="0"/>
    <x v="6"/>
  </r>
  <r>
    <n v="-1"/>
    <n v="1"/>
    <s v="0001 -Florida Power &amp; Light Company"/>
    <n v="0"/>
    <n v="3"/>
    <x v="6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6"/>
  </r>
  <r>
    <n v="-1"/>
    <n v="1"/>
    <s v="0001 -Florida Power &amp; Light Company"/>
    <n v="0"/>
    <n v="3"/>
    <x v="6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6"/>
  </r>
  <r>
    <n v="-1"/>
    <n v="1"/>
    <s v="0001 -Florida Power &amp; Light Company"/>
    <n v="0"/>
    <n v="3"/>
    <x v="6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6"/>
  </r>
  <r>
    <n v="-1"/>
    <n v="1"/>
    <s v="0001 -Florida Power &amp; Light Company"/>
    <n v="0"/>
    <n v="3"/>
    <x v="6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6"/>
  </r>
  <r>
    <n v="-1"/>
    <n v="1"/>
    <s v="0001 -Florida Power &amp; Light Company"/>
    <n v="0"/>
    <n v="3"/>
    <x v="6"/>
    <n v="2008"/>
    <n v="168"/>
    <n v="2014"/>
    <s v="V2008 Q1 - 50% Bonus"/>
    <n v="367"/>
    <s v="05. Other Production"/>
    <s v="Function"/>
    <n v="172791.2"/>
    <n v="0"/>
    <n v="0"/>
    <n v="191616.15"/>
    <n v="11711.62"/>
    <n v="113543.31"/>
    <n v="-61038.17"/>
    <n v="29527.08"/>
    <n v="210441.11"/>
    <n v="110534.56"/>
    <n v="6597.53"/>
    <n v="0"/>
    <n v="29527.08"/>
    <n v="0"/>
    <x v="6"/>
  </r>
  <r>
    <n v="-1"/>
    <n v="1"/>
    <s v="0001 -Florida Power &amp; Light Company"/>
    <n v="0"/>
    <n v="3"/>
    <x v="6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6"/>
  </r>
  <r>
    <n v="-1"/>
    <n v="1"/>
    <s v="0001 -Florida Power &amp; Light Company"/>
    <n v="0"/>
    <n v="3"/>
    <x v="6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6"/>
  </r>
  <r>
    <n v="-1"/>
    <n v="1"/>
    <s v="0001 -Florida Power &amp; Light Company"/>
    <n v="0"/>
    <n v="3"/>
    <x v="6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6"/>
  </r>
  <r>
    <n v="-1"/>
    <n v="1"/>
    <s v="0001 -Florida Power &amp; Light Company"/>
    <n v="0"/>
    <n v="3"/>
    <x v="6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6"/>
  </r>
  <r>
    <n v="-1"/>
    <n v="1"/>
    <s v="0001 -Florida Power &amp; Light Company"/>
    <n v="0"/>
    <n v="3"/>
    <x v="6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6"/>
  </r>
  <r>
    <n v="-1"/>
    <n v="1"/>
    <s v="0001 -Florida Power &amp; Light Company"/>
    <n v="0"/>
    <n v="3"/>
    <x v="6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6"/>
  </r>
  <r>
    <n v="-1"/>
    <n v="1"/>
    <s v="0001 -Florida Power &amp; Light Company"/>
    <n v="0"/>
    <n v="3"/>
    <x v="6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6"/>
  </r>
  <r>
    <n v="-1"/>
    <n v="1"/>
    <s v="0001 -Florida Power &amp; Light Company"/>
    <n v="0"/>
    <n v="3"/>
    <x v="6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6"/>
  </r>
  <r>
    <n v="-1"/>
    <n v="1"/>
    <s v="0001 -Florida Power &amp; Light Company"/>
    <n v="0"/>
    <n v="3"/>
    <x v="6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6"/>
  </r>
  <r>
    <n v="-1"/>
    <n v="1"/>
    <s v="0001 -Florida Power &amp; Light Company"/>
    <n v="0"/>
    <n v="3"/>
    <x v="6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6"/>
  </r>
  <r>
    <n v="-1"/>
    <n v="1"/>
    <s v="0001 -Florida Power &amp; Light Company"/>
    <n v="0"/>
    <n v="3"/>
    <x v="6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6"/>
  </r>
  <r>
    <n v="-1"/>
    <n v="1"/>
    <s v="0001 -Florida Power &amp; Light Company"/>
    <n v="0"/>
    <n v="3"/>
    <x v="6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9999998"/>
    <n v="-8286314.9699999997"/>
    <n v="3441252.09"/>
    <n v="158695911.62"/>
    <n v="51462521.759999998"/>
    <n v="-2227638.16"/>
    <n v="0"/>
    <n v="3441252.09"/>
    <n v="0"/>
    <x v="6"/>
  </r>
  <r>
    <n v="-1"/>
    <n v="1"/>
    <s v="0001 -Florida Power &amp; Light Company"/>
    <n v="0"/>
    <n v="3"/>
    <x v="6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6"/>
  </r>
  <r>
    <n v="-1"/>
    <n v="1"/>
    <s v="0001 -Florida Power &amp; Light Company"/>
    <n v="0"/>
    <n v="3"/>
    <x v="6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6"/>
  </r>
  <r>
    <n v="-1"/>
    <n v="1"/>
    <s v="0001 -Florida Power &amp; Light Company"/>
    <n v="0"/>
    <n v="3"/>
    <x v="6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6"/>
  </r>
  <r>
    <n v="-1"/>
    <n v="1"/>
    <s v="0001 -Florida Power &amp; Light Company"/>
    <n v="0"/>
    <n v="3"/>
    <x v="6"/>
    <n v="2010"/>
    <n v="215"/>
    <n v="2014"/>
    <s v="V2010 Q1 - 50% Bonus"/>
    <n v="367"/>
    <s v="05. Other Production"/>
    <s v="Function"/>
    <n v="993132.88"/>
    <n v="0"/>
    <n v="0"/>
    <n v="1207088.75"/>
    <n v="88095.88"/>
    <n v="665546.31999999995"/>
    <n v="-472862.22"/>
    <n v="1232150.23"/>
    <n v="1421044.63"/>
    <n v="630294.42000000004"/>
    <n v="927586.25"/>
    <n v="0"/>
    <n v="1232150.23"/>
    <n v="0"/>
    <x v="6"/>
  </r>
  <r>
    <n v="-1"/>
    <n v="1"/>
    <s v="0001 -Florida Power &amp; Light Company"/>
    <n v="0"/>
    <n v="3"/>
    <x v="6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6"/>
  </r>
  <r>
    <n v="-1"/>
    <n v="1"/>
    <s v="0001 -Florida Power &amp; Light Company"/>
    <n v="0"/>
    <n v="3"/>
    <x v="6"/>
    <n v="2010"/>
    <n v="216"/>
    <n v="2014"/>
    <s v="V2010 Q2 - 50% Bonus"/>
    <n v="367"/>
    <s v="05. Other Production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  <x v="6"/>
  </r>
  <r>
    <n v="-1"/>
    <n v="1"/>
    <s v="0001 -Florida Power &amp; Light Company"/>
    <n v="0"/>
    <n v="3"/>
    <x v="6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6"/>
  </r>
  <r>
    <n v="-1"/>
    <n v="1"/>
    <s v="0001 -Florida Power &amp; Light Company"/>
    <n v="0"/>
    <n v="3"/>
    <x v="6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  <x v="6"/>
  </r>
  <r>
    <n v="-1"/>
    <n v="1"/>
    <s v="0001 -Florida Power &amp; Light Company"/>
    <n v="0"/>
    <n v="3"/>
    <x v="6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6"/>
  </r>
  <r>
    <n v="-1"/>
    <n v="1"/>
    <s v="0001 -Florida Power &amp; Light Company"/>
    <n v="0"/>
    <n v="3"/>
    <x v="6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6"/>
  </r>
  <r>
    <n v="-1"/>
    <n v="1"/>
    <s v="0001 -Florida Power &amp; Light Company"/>
    <n v="0"/>
    <n v="3"/>
    <x v="6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6"/>
  </r>
  <r>
    <n v="-1"/>
    <n v="1"/>
    <s v="0001 -Florida Power &amp; Light Company"/>
    <n v="0"/>
    <n v="3"/>
    <x v="6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6"/>
  </r>
  <r>
    <n v="-1"/>
    <n v="1"/>
    <s v="0001 -Florida Power &amp; Light Company"/>
    <n v="0"/>
    <n v="3"/>
    <x v="6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6"/>
  </r>
  <r>
    <n v="-1"/>
    <n v="1"/>
    <s v="0001 -Florida Power &amp; Light Company"/>
    <n v="0"/>
    <n v="3"/>
    <x v="6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6"/>
  </r>
  <r>
    <n v="-1"/>
    <n v="1"/>
    <s v="0001 -Florida Power &amp; Light Company"/>
    <n v="0"/>
    <n v="3"/>
    <x v="6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6"/>
  </r>
  <r>
    <n v="-1"/>
    <n v="1"/>
    <s v="0001 -Florida Power &amp; Light Company"/>
    <n v="0"/>
    <n v="3"/>
    <x v="6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6"/>
  </r>
  <r>
    <n v="-1"/>
    <n v="1"/>
    <s v="0001 -Florida Power &amp; Light Company"/>
    <n v="0"/>
    <n v="3"/>
    <x v="6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6"/>
  </r>
  <r>
    <n v="-1"/>
    <n v="1"/>
    <s v="0001 -Florida Power &amp; Light Company"/>
    <n v="0"/>
    <n v="3"/>
    <x v="6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6"/>
  </r>
  <r>
    <n v="-1"/>
    <n v="1"/>
    <s v="0001 -Florida Power &amp; Light Company"/>
    <n v="0"/>
    <n v="3"/>
    <x v="6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6"/>
  </r>
  <r>
    <n v="-1"/>
    <n v="1"/>
    <s v="0001 -Florida Power &amp; Light Company"/>
    <n v="0"/>
    <n v="3"/>
    <x v="6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3"/>
    <n v="231"/>
    <n v="2014"/>
    <s v="V2013 - 50% Bonus"/>
    <n v="367"/>
    <s v="05. Other Production"/>
    <s v="Function"/>
    <n v="553356655.37"/>
    <n v="0"/>
    <n v="0"/>
    <n v="538068334.16999996"/>
    <n v="40912254.18"/>
    <n v="21541432.100000001"/>
    <n v="-12288633.390000001"/>
    <n v="4656521.0999999996"/>
    <n v="565410828.13"/>
    <n v="61566543.530000001"/>
    <n v="-6510508.9000000004"/>
    <n v="0"/>
    <n v="4656521.0999999996"/>
    <n v="0"/>
    <x v="6"/>
  </r>
  <r>
    <n v="-1"/>
    <n v="1"/>
    <s v="0001 -Florida Power &amp; Light Company"/>
    <n v="0"/>
    <n v="3"/>
    <x v="6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4"/>
    <n v="363"/>
    <n v="2014"/>
    <s v="V2014 - 50% Bonus"/>
    <n v="367"/>
    <s v="05. Other Production"/>
    <s v="Function"/>
    <n v="700694149.78999996"/>
    <n v="700694149.79999995"/>
    <n v="0"/>
    <n v="700694149.79999995"/>
    <n v="729311627.14999998"/>
    <n v="0"/>
    <n v="700694149.79999995"/>
    <n v="0"/>
    <n v="0"/>
    <n v="28617477.359999999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69"/>
    <n v="1"/>
    <n v="2014"/>
    <s v="V1969"/>
    <n v="367"/>
    <s v="06. Transmission"/>
    <s v="Function"/>
    <n v="91009143.159999996"/>
    <n v="0"/>
    <n v="0"/>
    <n v="92728848.659999996"/>
    <n v="0"/>
    <n v="92728848.659999996"/>
    <n v="-2012576.15"/>
    <n v="391557.97"/>
    <n v="92728848.659999996"/>
    <n v="91009143.159999996"/>
    <n v="391557.97"/>
    <n v="0"/>
    <n v="391557.97"/>
    <n v="0"/>
    <x v="6"/>
  </r>
  <r>
    <n v="-1"/>
    <n v="1"/>
    <s v="0001 -Florida Power &amp; Light Company"/>
    <n v="0"/>
    <n v="3"/>
    <x v="6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6"/>
  </r>
  <r>
    <n v="-1"/>
    <n v="1"/>
    <s v="0001 -Florida Power &amp; Light Company"/>
    <n v="0"/>
    <n v="3"/>
    <x v="6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6"/>
  </r>
  <r>
    <n v="-1"/>
    <n v="1"/>
    <s v="0001 -Florida Power &amp; Light Company"/>
    <n v="0"/>
    <n v="3"/>
    <x v="6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6"/>
  </r>
  <r>
    <n v="-1"/>
    <n v="1"/>
    <s v="0001 -Florida Power &amp; Light Company"/>
    <n v="0"/>
    <n v="3"/>
    <x v="6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6"/>
  </r>
  <r>
    <n v="-1"/>
    <n v="1"/>
    <s v="0001 -Florida Power &amp; Light Company"/>
    <n v="0"/>
    <n v="3"/>
    <x v="6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6"/>
  </r>
  <r>
    <n v="-1"/>
    <n v="1"/>
    <s v="0001 -Florida Power &amp; Light Company"/>
    <n v="0"/>
    <n v="3"/>
    <x v="6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6"/>
  </r>
  <r>
    <n v="-1"/>
    <n v="1"/>
    <s v="0001 -Florida Power &amp; Light Company"/>
    <n v="0"/>
    <n v="3"/>
    <x v="6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6"/>
  </r>
  <r>
    <n v="-1"/>
    <n v="1"/>
    <s v="0001 -Florida Power &amp; Light Company"/>
    <n v="0"/>
    <n v="3"/>
    <x v="6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6"/>
  </r>
  <r>
    <n v="-1"/>
    <n v="1"/>
    <s v="0001 -Florida Power &amp; Light Company"/>
    <n v="0"/>
    <n v="3"/>
    <x v="6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6"/>
  </r>
  <r>
    <n v="-1"/>
    <n v="1"/>
    <s v="0001 -Florida Power &amp; Light Company"/>
    <n v="0"/>
    <n v="3"/>
    <x v="6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6"/>
  </r>
  <r>
    <n v="-1"/>
    <n v="1"/>
    <s v="0001 -Florida Power &amp; Light Company"/>
    <n v="0"/>
    <n v="3"/>
    <x v="6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6"/>
  </r>
  <r>
    <n v="-1"/>
    <n v="1"/>
    <s v="0001 -Florida Power &amp; Light Company"/>
    <n v="0"/>
    <n v="3"/>
    <x v="6"/>
    <n v="1981"/>
    <n v="15"/>
    <n v="2014"/>
    <s v="V1981"/>
    <n v="367"/>
    <s v="06. Transmission"/>
    <s v="Function"/>
    <n v="30936138"/>
    <n v="0"/>
    <n v="0"/>
    <n v="30936138"/>
    <n v="21064.19"/>
    <n v="30230488.420000002"/>
    <n v="-238697.49"/>
    <n v="32360.3"/>
    <n v="30936138"/>
    <n v="30251552.609999999"/>
    <n v="32360.3"/>
    <n v="0"/>
    <n v="32360.3"/>
    <n v="0"/>
    <x v="6"/>
  </r>
  <r>
    <n v="-1"/>
    <n v="1"/>
    <s v="0001 -Florida Power &amp; Light Company"/>
    <n v="0"/>
    <n v="3"/>
    <x v="6"/>
    <n v="1982"/>
    <n v="16"/>
    <n v="2014"/>
    <s v="V1982"/>
    <n v="367"/>
    <s v="06. Transmission"/>
    <s v="Function"/>
    <n v="57939572"/>
    <n v="0"/>
    <n v="0"/>
    <n v="57939572"/>
    <n v="58384.9"/>
    <n v="55926774.700000003"/>
    <n v="-157795.45000000001"/>
    <n v="21.24"/>
    <n v="57939572"/>
    <n v="55985159.600000001"/>
    <n v="21.24"/>
    <n v="0"/>
    <n v="21.24"/>
    <n v="0"/>
    <x v="6"/>
  </r>
  <r>
    <n v="-1"/>
    <n v="1"/>
    <s v="0001 -Florida Power &amp; Light Company"/>
    <n v="0"/>
    <n v="3"/>
    <x v="6"/>
    <n v="1983"/>
    <n v="17"/>
    <n v="2014"/>
    <s v="V1983"/>
    <n v="367"/>
    <s v="06. Transmission"/>
    <s v="Function"/>
    <n v="39252027"/>
    <n v="0"/>
    <n v="0"/>
    <n v="39252027"/>
    <n v="33229.629999999997"/>
    <n v="38076821.159999996"/>
    <n v="-36316"/>
    <n v="6364.13"/>
    <n v="39252027"/>
    <n v="38110050.789999999"/>
    <n v="6364.13"/>
    <n v="0"/>
    <n v="6364.13"/>
    <n v="0"/>
    <x v="6"/>
  </r>
  <r>
    <n v="-1"/>
    <n v="1"/>
    <s v="0001 -Florida Power &amp; Light Company"/>
    <n v="0"/>
    <n v="3"/>
    <x v="6"/>
    <n v="1984"/>
    <n v="18"/>
    <n v="2014"/>
    <s v="V1984"/>
    <n v="367"/>
    <s v="06. Transmission"/>
    <s v="Function"/>
    <n v="205091241.33000001"/>
    <n v="0"/>
    <n v="0"/>
    <n v="205091241.33000001"/>
    <n v="314173.09000000003"/>
    <n v="193624301.16999999"/>
    <n v="-2180796.85"/>
    <n v="598265.9"/>
    <n v="205091241.33000001"/>
    <n v="193938474.25999999"/>
    <n v="598265.9"/>
    <n v="0"/>
    <n v="598265.9"/>
    <n v="0"/>
    <x v="6"/>
  </r>
  <r>
    <n v="-1"/>
    <n v="1"/>
    <s v="0001 -Florida Power &amp; Light Company"/>
    <n v="0"/>
    <n v="3"/>
    <x v="6"/>
    <n v="1985"/>
    <n v="19"/>
    <n v="2014"/>
    <s v="V1985"/>
    <n v="367"/>
    <s v="06. Transmission"/>
    <s v="Function"/>
    <n v="59500163.729999997"/>
    <n v="0"/>
    <n v="0"/>
    <n v="59500163.729999997"/>
    <n v="95646.23"/>
    <n v="55913870.090000004"/>
    <n v="-974109.39"/>
    <n v="300930.11"/>
    <n v="59500163.729999997"/>
    <n v="56009516.32"/>
    <n v="300930.11"/>
    <n v="0"/>
    <n v="300930.11"/>
    <n v="0"/>
    <x v="6"/>
  </r>
  <r>
    <n v="-1"/>
    <n v="1"/>
    <s v="0001 -Florida Power &amp; Light Company"/>
    <n v="0"/>
    <n v="3"/>
    <x v="6"/>
    <n v="1986"/>
    <n v="20"/>
    <n v="2014"/>
    <s v="V1986"/>
    <n v="367"/>
    <s v="06. Transmission"/>
    <s v="Function"/>
    <n v="38677730.43"/>
    <n v="0"/>
    <n v="0"/>
    <n v="38677730.43"/>
    <n v="33600.57"/>
    <n v="37384143"/>
    <n v="-174169.68"/>
    <n v="36101.56"/>
    <n v="38677730.43"/>
    <n v="37417743.57"/>
    <n v="36101.56"/>
    <n v="0"/>
    <n v="36101.56"/>
    <n v="0"/>
    <x v="6"/>
  </r>
  <r>
    <n v="-1"/>
    <n v="1"/>
    <s v="0001 -Florida Power &amp; Light Company"/>
    <n v="0"/>
    <n v="3"/>
    <x v="6"/>
    <n v="1987"/>
    <n v="22"/>
    <n v="2014"/>
    <s v="V1987"/>
    <n v="367"/>
    <s v="06. Transmission"/>
    <s v="Function"/>
    <n v="33273706.370000001"/>
    <n v="0"/>
    <n v="0"/>
    <n v="415265"/>
    <n v="6198"/>
    <n v="33731849.850000001"/>
    <n v="-944674.03"/>
    <n v="173541.88"/>
    <n v="33984058.850000001"/>
    <n v="33027695.370000001"/>
    <n v="173541.88"/>
    <n v="0"/>
    <n v="173541.88"/>
    <n v="0"/>
    <x v="6"/>
  </r>
  <r>
    <n v="-1"/>
    <n v="1"/>
    <s v="0001 -Florida Power &amp; Light Company"/>
    <n v="0"/>
    <n v="3"/>
    <x v="6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6"/>
  </r>
  <r>
    <n v="-1"/>
    <n v="1"/>
    <s v="0001 -Florida Power &amp; Light Company"/>
    <n v="0"/>
    <n v="3"/>
    <x v="6"/>
    <n v="1988"/>
    <n v="24"/>
    <n v="2014"/>
    <s v="V1988"/>
    <n v="367"/>
    <s v="06. Transmission"/>
    <s v="Function"/>
    <n v="58125844.109999999"/>
    <n v="0"/>
    <n v="0"/>
    <n v="5707039.8600000003"/>
    <n v="85179.85"/>
    <n v="55090432.960000001"/>
    <n v="-981587.44"/>
    <n v="105999.49"/>
    <n v="58540268.659999996"/>
    <n v="54761188.259999998"/>
    <n v="105999.49"/>
    <n v="0"/>
    <n v="105999.49"/>
    <n v="0"/>
    <x v="6"/>
  </r>
  <r>
    <n v="-1"/>
    <n v="1"/>
    <s v="0001 -Florida Power &amp; Light Company"/>
    <n v="0"/>
    <n v="3"/>
    <x v="6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6"/>
  </r>
  <r>
    <n v="-1"/>
    <n v="1"/>
    <s v="0001 -Florida Power &amp; Light Company"/>
    <n v="0"/>
    <n v="3"/>
    <x v="6"/>
    <n v="1989"/>
    <n v="26"/>
    <n v="2014"/>
    <s v="V1989"/>
    <n v="367"/>
    <s v="06. Transmission"/>
    <s v="Function"/>
    <n v="38297804.329999998"/>
    <n v="0"/>
    <n v="0"/>
    <n v="3672622"/>
    <n v="54815.35"/>
    <n v="36258351.359999999"/>
    <n v="-529299.77"/>
    <n v="69251.820000000007"/>
    <n v="38587371.060000002"/>
    <n v="36023599.979999997"/>
    <n v="69251.820000000007"/>
    <n v="0"/>
    <n v="69251.820000000007"/>
    <n v="0"/>
    <x v="6"/>
  </r>
  <r>
    <n v="-1"/>
    <n v="1"/>
    <s v="0001 -Florida Power &amp; Light Company"/>
    <n v="0"/>
    <n v="3"/>
    <x v="6"/>
    <n v="1990"/>
    <n v="28"/>
    <n v="2014"/>
    <s v="V1990"/>
    <n v="367"/>
    <s v="06. Transmission"/>
    <s v="Function"/>
    <n v="52780943.609999999"/>
    <n v="0"/>
    <n v="0"/>
    <n v="4652481.63"/>
    <n v="69440.149999999994"/>
    <n v="50395190.960000001"/>
    <n v="-822724.84"/>
    <n v="142008.01"/>
    <n v="53432384.109999999"/>
    <n v="49813190.609999999"/>
    <n v="142008.01"/>
    <n v="0"/>
    <n v="142008.01"/>
    <n v="0"/>
    <x v="6"/>
  </r>
  <r>
    <n v="-1"/>
    <n v="1"/>
    <s v="0001 -Florida Power &amp; Light Company"/>
    <n v="0"/>
    <n v="3"/>
    <x v="6"/>
    <n v="1991"/>
    <n v="29"/>
    <n v="2014"/>
    <s v="V1991"/>
    <n v="367"/>
    <s v="06. Transmission"/>
    <s v="Function"/>
    <n v="54163824.390000001"/>
    <n v="0"/>
    <n v="0"/>
    <n v="4966713"/>
    <n v="74130.179999999993"/>
    <n v="51068678.799999997"/>
    <n v="-478637.68"/>
    <n v="40768.910000000003"/>
    <n v="54364993.289999999"/>
    <n v="50941640.079999998"/>
    <n v="40768.910000000003"/>
    <n v="0"/>
    <n v="40768.910000000003"/>
    <n v="0"/>
    <x v="6"/>
  </r>
  <r>
    <n v="-1"/>
    <n v="1"/>
    <s v="0001 -Florida Power &amp; Light Company"/>
    <n v="0"/>
    <n v="3"/>
    <x v="6"/>
    <n v="1992"/>
    <n v="30"/>
    <n v="2014"/>
    <s v="V1992"/>
    <n v="367"/>
    <s v="06. Transmission"/>
    <s v="Function"/>
    <n v="55241135.899999999"/>
    <n v="0"/>
    <n v="0"/>
    <n v="583557"/>
    <n v="8709.82"/>
    <n v="55409980.350000001"/>
    <n v="-668969.04"/>
    <n v="125817.94"/>
    <n v="55778605.590000004"/>
    <n v="54881220.479999997"/>
    <n v="125817.94"/>
    <n v="0"/>
    <n v="125817.94"/>
    <n v="0"/>
    <x v="6"/>
  </r>
  <r>
    <n v="-1"/>
    <n v="1"/>
    <s v="0001 -Florida Power &amp; Light Company"/>
    <n v="0"/>
    <n v="3"/>
    <x v="6"/>
    <n v="1993"/>
    <n v="31"/>
    <n v="2014"/>
    <s v="V1993"/>
    <n v="367"/>
    <s v="06. Transmission"/>
    <s v="Function"/>
    <n v="109296226.70999999"/>
    <n v="0"/>
    <n v="0"/>
    <n v="12134882.050000001"/>
    <n v="181117.97"/>
    <n v="101773884.20999999"/>
    <n v="-1148807.4099999999"/>
    <n v="88544.34"/>
    <n v="109667926.63"/>
    <n v="101583302.26000001"/>
    <n v="88544.34"/>
    <n v="0"/>
    <n v="88544.34"/>
    <n v="0"/>
    <x v="6"/>
  </r>
  <r>
    <n v="-1"/>
    <n v="1"/>
    <s v="0001 -Florida Power &amp; Light Company"/>
    <n v="0"/>
    <n v="3"/>
    <x v="6"/>
    <n v="1994"/>
    <n v="32"/>
    <n v="2014"/>
    <s v="V1994"/>
    <n v="367"/>
    <s v="06. Transmission"/>
    <s v="Function"/>
    <n v="100916519.8"/>
    <n v="0"/>
    <n v="0"/>
    <n v="7872435.6500000004"/>
    <n v="2219163.25"/>
    <n v="95628014.180000007"/>
    <n v="-1016656.39"/>
    <n v="231895.04000000001"/>
    <n v="101838920.83"/>
    <n v="96935064.849999994"/>
    <n v="221606.59"/>
    <n v="0"/>
    <n v="231895.04000000001"/>
    <n v="0"/>
    <x v="6"/>
  </r>
  <r>
    <n v="-1"/>
    <n v="1"/>
    <s v="0001 -Florida Power &amp; Light Company"/>
    <n v="0"/>
    <n v="3"/>
    <x v="6"/>
    <n v="1995"/>
    <n v="33"/>
    <n v="2014"/>
    <s v="V1995"/>
    <n v="367"/>
    <s v="06. Transmission"/>
    <s v="Function"/>
    <n v="45523308.390000001"/>
    <n v="0"/>
    <n v="0"/>
    <n v="5233532.0199999996"/>
    <n v="1886907.82"/>
    <n v="41324073.950000003"/>
    <n v="-549302.72"/>
    <n v="87963.31"/>
    <n v="45891538.369999997"/>
    <n v="42859180.490000002"/>
    <n v="71534.61"/>
    <n v="0"/>
    <n v="87963.31"/>
    <n v="0"/>
    <x v="6"/>
  </r>
  <r>
    <n v="-1"/>
    <n v="1"/>
    <s v="0001 -Florida Power &amp; Light Company"/>
    <n v="0"/>
    <n v="3"/>
    <x v="6"/>
    <n v="1996"/>
    <n v="34"/>
    <n v="2014"/>
    <s v="V1996"/>
    <n v="367"/>
    <s v="06. Transmission"/>
    <s v="Function"/>
    <n v="83304339.090000004"/>
    <n v="0"/>
    <n v="0"/>
    <n v="16218618.6"/>
    <n v="3386778.34"/>
    <n v="69526425.620000005"/>
    <n v="-385833.22"/>
    <n v="95689.42"/>
    <n v="83661809.090000004"/>
    <n v="72587631.170000002"/>
    <n v="63792.21"/>
    <n v="0"/>
    <n v="95689.42"/>
    <n v="0"/>
    <x v="6"/>
  </r>
  <r>
    <n v="-1"/>
    <n v="1"/>
    <s v="0001 -Florida Power &amp; Light Company"/>
    <n v="0"/>
    <n v="3"/>
    <x v="6"/>
    <n v="1997"/>
    <n v="35"/>
    <n v="2014"/>
    <s v="V1997"/>
    <n v="367"/>
    <s v="06. Transmission"/>
    <s v="Function"/>
    <n v="38578050.890000001"/>
    <n v="0"/>
    <n v="0"/>
    <n v="8151563.9400000004"/>
    <n v="1653219.6"/>
    <n v="31370717.469999999"/>
    <n v="-478636.79"/>
    <n v="84089.57"/>
    <n v="38922200.619999997"/>
    <n v="32725853.359999999"/>
    <n v="38023.550000000003"/>
    <n v="0"/>
    <n v="84089.57"/>
    <n v="0"/>
    <x v="6"/>
  </r>
  <r>
    <n v="-1"/>
    <n v="1"/>
    <s v="0001 -Florida Power &amp; Light Company"/>
    <n v="0"/>
    <n v="3"/>
    <x v="6"/>
    <n v="1998"/>
    <n v="59"/>
    <n v="2014"/>
    <s v="V1998"/>
    <n v="367"/>
    <s v="06. Transmission"/>
    <s v="Function"/>
    <n v="29003106.93"/>
    <n v="0"/>
    <n v="0"/>
    <n v="7200921.2000000002"/>
    <n v="1256024.3999999999"/>
    <n v="22661798.09"/>
    <n v="-676905.18"/>
    <n v="115399.94"/>
    <n v="29531753.91"/>
    <n v="23483534.190000001"/>
    <n v="21041.26"/>
    <n v="0"/>
    <n v="115399.94"/>
    <n v="0"/>
    <x v="6"/>
  </r>
  <r>
    <n v="-1"/>
    <n v="1"/>
    <s v="0001 -Florida Power &amp; Light Company"/>
    <n v="0"/>
    <n v="3"/>
    <x v="6"/>
    <n v="1999"/>
    <n v="60"/>
    <n v="2014"/>
    <s v="V1999"/>
    <n v="367"/>
    <s v="06. Transmission"/>
    <s v="Function"/>
    <n v="53784341.700000003"/>
    <n v="0"/>
    <n v="0"/>
    <n v="14678535.35"/>
    <n v="2368385.9900000002"/>
    <n v="40462973.590000004"/>
    <n v="-1319165.3999999999"/>
    <n v="254564.01"/>
    <n v="54862963.520000003"/>
    <n v="41993340.380000003"/>
    <n v="13961.38"/>
    <n v="0"/>
    <n v="254564.01"/>
    <n v="0"/>
    <x v="6"/>
  </r>
  <r>
    <n v="-1"/>
    <n v="1"/>
    <s v="0001 -Florida Power &amp; Light Company"/>
    <n v="0"/>
    <n v="3"/>
    <x v="6"/>
    <n v="2000"/>
    <n v="61"/>
    <n v="2014"/>
    <s v="V2000"/>
    <n v="367"/>
    <s v="06. Transmission"/>
    <s v="Function"/>
    <n v="74153099.060000002"/>
    <n v="0"/>
    <n v="0"/>
    <n v="23144919.420000002"/>
    <n v="3212696.41"/>
    <n v="51920550.770000003"/>
    <n v="-835676.69"/>
    <n v="116761.14"/>
    <n v="74622197.569999993"/>
    <n v="54789316.380000003"/>
    <n v="-8406.57"/>
    <n v="0"/>
    <n v="116761.14"/>
    <n v="0"/>
    <x v="6"/>
  </r>
  <r>
    <n v="-1"/>
    <n v="1"/>
    <s v="0001 -Florida Power &amp; Light Company"/>
    <n v="0"/>
    <n v="3"/>
    <x v="6"/>
    <n v="2001"/>
    <n v="62"/>
    <n v="2014"/>
    <s v="V2001"/>
    <n v="367"/>
    <s v="06. Transmission"/>
    <s v="Function"/>
    <n v="62699837.299999997"/>
    <n v="0"/>
    <n v="0"/>
    <n v="21461706.010000002"/>
    <n v="2737177.86"/>
    <n v="41722722.740000002"/>
    <n v="-443070.86"/>
    <n v="136129.01"/>
    <n v="63046326.990000002"/>
    <n v="44221430.009999998"/>
    <n v="28109.9"/>
    <n v="0"/>
    <n v="136129.01"/>
    <n v="0"/>
    <x v="6"/>
  </r>
  <r>
    <n v="-1"/>
    <n v="1"/>
    <s v="0001 -Florida Power &amp; Light Company"/>
    <n v="0"/>
    <n v="3"/>
    <x v="6"/>
    <n v="2001"/>
    <n v="69"/>
    <n v="2014"/>
    <s v="V2001 Bonus"/>
    <n v="367"/>
    <s v="06. Transmission"/>
    <s v="Function"/>
    <n v="963719.29"/>
    <n v="0"/>
    <n v="0"/>
    <n v="967106.82"/>
    <n v="43142.64"/>
    <n v="869315.01"/>
    <n v="-7016.78"/>
    <n v="3819.67"/>
    <n v="970494.35"/>
    <n v="906237.81"/>
    <n v="3264.45"/>
    <n v="0"/>
    <n v="3819.67"/>
    <n v="0"/>
    <x v="6"/>
  </r>
  <r>
    <n v="-1"/>
    <n v="1"/>
    <s v="0001 -Florida Power &amp; Light Company"/>
    <n v="0"/>
    <n v="3"/>
    <x v="6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6"/>
  </r>
  <r>
    <n v="-1"/>
    <n v="1"/>
    <s v="0001 -Florida Power &amp; Light Company"/>
    <n v="0"/>
    <n v="3"/>
    <x v="6"/>
    <n v="2002"/>
    <n v="80"/>
    <n v="2014"/>
    <s v="V2002 Bonus Q1"/>
    <n v="367"/>
    <s v="06. Transmission"/>
    <s v="Function"/>
    <n v="8119048.7999999998"/>
    <n v="0"/>
    <n v="0"/>
    <n v="8183143.8200000003"/>
    <n v="364886.38"/>
    <n v="5258952.58"/>
    <n v="-129142.28"/>
    <n v="33805.24"/>
    <n v="8247238.8399999999"/>
    <n v="5539239.0199999996"/>
    <n v="-9784.86"/>
    <n v="0"/>
    <n v="33805.24"/>
    <n v="0"/>
    <x v="6"/>
  </r>
  <r>
    <n v="-1"/>
    <n v="1"/>
    <s v="0001 -Florida Power &amp; Light Company"/>
    <n v="0"/>
    <n v="3"/>
    <x v="6"/>
    <n v="2002"/>
    <n v="81"/>
    <n v="2014"/>
    <s v="V2002 Bonus Q2"/>
    <n v="367"/>
    <s v="06. Transmission"/>
    <s v="Function"/>
    <n v="7663209.4199999999"/>
    <n v="0"/>
    <n v="0"/>
    <n v="7723705.8799999999"/>
    <n v="344708.99"/>
    <n v="4874885.9800000004"/>
    <n v="-121891.7"/>
    <n v="32366.21"/>
    <n v="7784202.3499999996"/>
    <n v="5141122.74"/>
    <n v="-10154.49"/>
    <n v="0"/>
    <n v="32366.21"/>
    <n v="0"/>
    <x v="6"/>
  </r>
  <r>
    <n v="-1"/>
    <n v="1"/>
    <s v="0001 -Florida Power &amp; Light Company"/>
    <n v="0"/>
    <n v="3"/>
    <x v="6"/>
    <n v="2002"/>
    <n v="82"/>
    <n v="2014"/>
    <s v="V2002 Bonus Q3"/>
    <n v="367"/>
    <s v="06. Transmission"/>
    <s v="Function"/>
    <n v="5644855.0199999996"/>
    <n v="0"/>
    <n v="0"/>
    <n v="5689417.7999999998"/>
    <n v="253804.93"/>
    <n v="3527983.53"/>
    <n v="-89787.6"/>
    <n v="23841.53"/>
    <n v="5733980.5700000003"/>
    <n v="3724963.66"/>
    <n v="-8459.2199999999993"/>
    <n v="0"/>
    <n v="23841.53"/>
    <n v="0"/>
    <x v="6"/>
  </r>
  <r>
    <n v="-1"/>
    <n v="1"/>
    <s v="0001 -Florida Power &amp; Light Company"/>
    <n v="0"/>
    <n v="3"/>
    <x v="6"/>
    <n v="2002"/>
    <n v="83"/>
    <n v="2014"/>
    <s v="V2002 Bonus Q4"/>
    <n v="367"/>
    <s v="06. Transmission"/>
    <s v="Function"/>
    <n v="7533893.79"/>
    <n v="0"/>
    <n v="0"/>
    <n v="7593369.3700000001"/>
    <n v="338512.41"/>
    <n v="4624828.8"/>
    <n v="-119834.77"/>
    <n v="31820.03"/>
    <n v="7652844.9500000002"/>
    <n v="4888804.26"/>
    <n v="-12594.19"/>
    <n v="0"/>
    <n v="31820.03"/>
    <n v="0"/>
    <x v="6"/>
  </r>
  <r>
    <n v="-1"/>
    <n v="1"/>
    <s v="0001 -Florida Power &amp; Light Company"/>
    <n v="0"/>
    <n v="3"/>
    <x v="6"/>
    <n v="2002"/>
    <n v="76"/>
    <n v="2014"/>
    <s v="V2002 Q1"/>
    <n v="367"/>
    <s v="06. Transmission"/>
    <s v="Function"/>
    <n v="21848308.390000001"/>
    <n v="0"/>
    <n v="0"/>
    <n v="22020787.719999999"/>
    <n v="981906.92"/>
    <n v="14151979.720000001"/>
    <n v="-347521.11"/>
    <n v="83048.92"/>
    <n v="22193267.039999999"/>
    <n v="14906226.02"/>
    <n v="-34249.11"/>
    <n v="0"/>
    <n v="83048.92"/>
    <n v="0"/>
    <x v="6"/>
  </r>
  <r>
    <n v="-1"/>
    <n v="1"/>
    <s v="0001 -Florida Power &amp; Light Company"/>
    <n v="0"/>
    <n v="3"/>
    <x v="6"/>
    <n v="2002"/>
    <n v="77"/>
    <n v="2014"/>
    <s v="V2002 Q2"/>
    <n v="367"/>
    <s v="06. Transmission"/>
    <s v="Function"/>
    <n v="12288519.01"/>
    <n v="0"/>
    <n v="0"/>
    <n v="12356225.25"/>
    <n v="551458.32999999996"/>
    <n v="7780611"/>
    <n v="-194544.55"/>
    <n v="32937.120000000003"/>
    <n v="12423931.5"/>
    <n v="8244244.1799999997"/>
    <n v="-14650.22"/>
    <n v="0"/>
    <n v="32937.120000000003"/>
    <n v="0"/>
    <x v="6"/>
  </r>
  <r>
    <n v="-1"/>
    <n v="1"/>
    <s v="0001 -Florida Power &amp; Light Company"/>
    <n v="0"/>
    <n v="3"/>
    <x v="6"/>
    <n v="2002"/>
    <n v="78"/>
    <n v="2014"/>
    <s v="V2002 Q3"/>
    <n v="367"/>
    <s v="06. Transmission"/>
    <s v="Function"/>
    <n v="4596394.1900000004"/>
    <n v="0"/>
    <n v="0"/>
    <n v="4630060.2699999996"/>
    <n v="191743.44"/>
    <n v="2997164.22"/>
    <n v="-67832.31"/>
    <n v="16303.64"/>
    <n v="4663726.3499999996"/>
    <n v="3145977.69"/>
    <n v="-8098.55"/>
    <n v="0"/>
    <n v="16303.64"/>
    <n v="0"/>
    <x v="6"/>
  </r>
  <r>
    <n v="-1"/>
    <n v="1"/>
    <s v="0001 -Florida Power &amp; Light Company"/>
    <n v="0"/>
    <n v="3"/>
    <x v="6"/>
    <n v="2002"/>
    <n v="79"/>
    <n v="2014"/>
    <s v="V2002 Q4"/>
    <n v="367"/>
    <s v="06. Transmission"/>
    <s v="Function"/>
    <n v="8755335.6500000004"/>
    <n v="0"/>
    <n v="0"/>
    <n v="8823241.5800000001"/>
    <n v="386494.7"/>
    <n v="5433943.25"/>
    <n v="-136820.72"/>
    <n v="32911.81"/>
    <n v="8891147.5199999996"/>
    <n v="5735335.5199999996"/>
    <n v="-17797.63"/>
    <n v="0"/>
    <n v="32911.81"/>
    <n v="0"/>
    <x v="6"/>
  </r>
  <r>
    <n v="-1"/>
    <n v="1"/>
    <s v="0001 -Florida Power &amp; Light Company"/>
    <n v="0"/>
    <n v="3"/>
    <x v="6"/>
    <n v="2003"/>
    <n v="64"/>
    <n v="2014"/>
    <s v="V2003"/>
    <n v="367"/>
    <s v="06. Transmission"/>
    <s v="Function"/>
    <n v="3275896.9"/>
    <n v="0"/>
    <n v="0"/>
    <n v="2146319.21"/>
    <n v="94914.78"/>
    <n v="1366103.06"/>
    <n v="-39267.46"/>
    <n v="14520.75"/>
    <n v="3286696.71"/>
    <n v="1454553.36"/>
    <n v="10185.42"/>
    <n v="0"/>
    <n v="14520.75"/>
    <n v="0"/>
    <x v="6"/>
  </r>
  <r>
    <n v="-1"/>
    <n v="1"/>
    <s v="0001 -Florida Power &amp; Light Company"/>
    <n v="0"/>
    <n v="3"/>
    <x v="6"/>
    <n v="2003"/>
    <n v="70"/>
    <n v="2014"/>
    <s v="V2003 Bonus-30%"/>
    <n v="367"/>
    <s v="06. Transmission"/>
    <s v="Function"/>
    <n v="43551652.25"/>
    <n v="0"/>
    <n v="0"/>
    <n v="44079463.32"/>
    <n v="1965447.16"/>
    <n v="32934151.27"/>
    <n v="-1062309.98"/>
    <n v="455470.59"/>
    <n v="44607274.390000001"/>
    <n v="34096802.969999999"/>
    <n v="202643.91"/>
    <n v="0"/>
    <n v="455470.59"/>
    <n v="0"/>
    <x v="6"/>
  </r>
  <r>
    <n v="-1"/>
    <n v="1"/>
    <s v="0001 -Florida Power &amp; Light Company"/>
    <n v="0"/>
    <n v="3"/>
    <x v="6"/>
    <n v="2003"/>
    <n v="84"/>
    <n v="2014"/>
    <s v="V2003 Bonus-50%"/>
    <n v="367"/>
    <s v="06. Transmission"/>
    <s v="Function"/>
    <n v="4291355.99"/>
    <n v="0"/>
    <n v="0"/>
    <n v="4343388.1399999997"/>
    <n v="-0.01"/>
    <n v="4395420.28"/>
    <n v="-104723.58"/>
    <n v="82203.48"/>
    <n v="4395420.28"/>
    <n v="4291355.99"/>
    <n v="82203.48"/>
    <n v="0"/>
    <n v="82203.48"/>
    <n v="0"/>
    <x v="6"/>
  </r>
  <r>
    <n v="-1"/>
    <n v="1"/>
    <s v="0001 -Florida Power &amp; Light Company"/>
    <n v="0"/>
    <n v="3"/>
    <x v="6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6"/>
  </r>
  <r>
    <n v="-1"/>
    <n v="1"/>
    <s v="0001 -Florida Power &amp; Light Company"/>
    <n v="0"/>
    <n v="3"/>
    <x v="6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6"/>
  </r>
  <r>
    <n v="-1"/>
    <n v="1"/>
    <s v="0001 -Florida Power &amp; Light Company"/>
    <n v="0"/>
    <n v="3"/>
    <x v="6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6"/>
  </r>
  <r>
    <n v="-1"/>
    <n v="1"/>
    <s v="0001 -Florida Power &amp; Light Company"/>
    <n v="0"/>
    <n v="3"/>
    <x v="6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6"/>
  </r>
  <r>
    <n v="-1"/>
    <n v="1"/>
    <s v="0001 -Florida Power &amp; Light Company"/>
    <n v="0"/>
    <n v="3"/>
    <x v="6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6"/>
  </r>
  <r>
    <n v="-1"/>
    <n v="1"/>
    <s v="0001 -Florida Power &amp; Light Company"/>
    <n v="0"/>
    <n v="3"/>
    <x v="6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6"/>
  </r>
  <r>
    <n v="-1"/>
    <n v="1"/>
    <s v="0001 -Florida Power &amp; Light Company"/>
    <n v="0"/>
    <n v="3"/>
    <x v="6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6"/>
  </r>
  <r>
    <n v="-1"/>
    <n v="1"/>
    <s v="0001 -Florida Power &amp; Light Company"/>
    <n v="0"/>
    <n v="3"/>
    <x v="6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6"/>
  </r>
  <r>
    <n v="-1"/>
    <n v="1"/>
    <s v="0001 -Florida Power &amp; Light Company"/>
    <n v="0"/>
    <n v="3"/>
    <x v="6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6"/>
  </r>
  <r>
    <n v="-1"/>
    <n v="1"/>
    <s v="0001 -Florida Power &amp; Light Company"/>
    <n v="0"/>
    <n v="3"/>
    <x v="6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6"/>
  </r>
  <r>
    <n v="-1"/>
    <n v="1"/>
    <s v="0001 -Florida Power &amp; Light Company"/>
    <n v="0"/>
    <n v="3"/>
    <x v="6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6"/>
  </r>
  <r>
    <n v="-1"/>
    <n v="1"/>
    <s v="0001 -Florida Power &amp; Light Company"/>
    <n v="0"/>
    <n v="3"/>
    <x v="6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6"/>
  </r>
  <r>
    <n v="-1"/>
    <n v="1"/>
    <s v="0001 -Florida Power &amp; Light Company"/>
    <n v="0"/>
    <n v="3"/>
    <x v="6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6"/>
  </r>
  <r>
    <n v="-1"/>
    <n v="1"/>
    <s v="0001 -Florida Power &amp; Light Company"/>
    <n v="0"/>
    <n v="3"/>
    <x v="6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6"/>
  </r>
  <r>
    <n v="-1"/>
    <n v="1"/>
    <s v="0001 -Florida Power &amp; Light Company"/>
    <n v="0"/>
    <n v="3"/>
    <x v="6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6"/>
  </r>
  <r>
    <n v="-1"/>
    <n v="1"/>
    <s v="0001 -Florida Power &amp; Light Company"/>
    <n v="0"/>
    <n v="3"/>
    <x v="6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6"/>
  </r>
  <r>
    <n v="-1"/>
    <n v="1"/>
    <s v="0001 -Florida Power &amp; Light Company"/>
    <n v="0"/>
    <n v="3"/>
    <x v="6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6"/>
  </r>
  <r>
    <n v="-1"/>
    <n v="1"/>
    <s v="0001 -Florida Power &amp; Light Company"/>
    <n v="0"/>
    <n v="3"/>
    <x v="6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6"/>
  </r>
  <r>
    <n v="-1"/>
    <n v="1"/>
    <s v="0001 -Florida Power &amp; Light Company"/>
    <n v="0"/>
    <n v="3"/>
    <x v="6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6"/>
  </r>
  <r>
    <n v="-1"/>
    <n v="1"/>
    <s v="0001 -Florida Power &amp; Light Company"/>
    <n v="0"/>
    <n v="3"/>
    <x v="6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6"/>
  </r>
  <r>
    <n v="-1"/>
    <n v="1"/>
    <s v="0001 -Florida Power &amp; Light Company"/>
    <n v="0"/>
    <n v="3"/>
    <x v="6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6"/>
  </r>
  <r>
    <n v="-1"/>
    <n v="1"/>
    <s v="0001 -Florida Power &amp; Light Company"/>
    <n v="0"/>
    <n v="3"/>
    <x v="6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6"/>
  </r>
  <r>
    <n v="-1"/>
    <n v="1"/>
    <s v="0001 -Florida Power &amp; Light Company"/>
    <n v="0"/>
    <n v="3"/>
    <x v="6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6"/>
  </r>
  <r>
    <n v="-1"/>
    <n v="1"/>
    <s v="0001 -Florida Power &amp; Light Company"/>
    <n v="0"/>
    <n v="3"/>
    <x v="6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6"/>
  </r>
  <r>
    <n v="-1"/>
    <n v="1"/>
    <s v="0001 -Florida Power &amp; Light Company"/>
    <n v="0"/>
    <n v="3"/>
    <x v="6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6"/>
  </r>
  <r>
    <n v="-1"/>
    <n v="1"/>
    <s v="0001 -Florida Power &amp; Light Company"/>
    <n v="0"/>
    <n v="3"/>
    <x v="6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6"/>
  </r>
  <r>
    <n v="-1"/>
    <n v="1"/>
    <s v="0001 -Florida Power &amp; Light Company"/>
    <n v="0"/>
    <n v="3"/>
    <x v="6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6"/>
  </r>
  <r>
    <n v="-1"/>
    <n v="1"/>
    <s v="0001 -Florida Power &amp; Light Company"/>
    <n v="0"/>
    <n v="3"/>
    <x v="6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6"/>
  </r>
  <r>
    <n v="-1"/>
    <n v="1"/>
    <s v="0001 -Florida Power &amp; Light Company"/>
    <n v="0"/>
    <n v="3"/>
    <x v="6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6"/>
  </r>
  <r>
    <n v="-1"/>
    <n v="1"/>
    <s v="0001 -Florida Power &amp; Light Company"/>
    <n v="0"/>
    <n v="3"/>
    <x v="6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6"/>
  </r>
  <r>
    <n v="-1"/>
    <n v="1"/>
    <s v="0001 -Florida Power &amp; Light Company"/>
    <n v="0"/>
    <n v="3"/>
    <x v="6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6"/>
  </r>
  <r>
    <n v="-1"/>
    <n v="1"/>
    <s v="0001 -Florida Power &amp; Light Company"/>
    <n v="0"/>
    <n v="3"/>
    <x v="6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6"/>
  </r>
  <r>
    <n v="-1"/>
    <n v="1"/>
    <s v="0001 -Florida Power &amp; Light Company"/>
    <n v="0"/>
    <n v="3"/>
    <x v="6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6"/>
  </r>
  <r>
    <n v="-1"/>
    <n v="1"/>
    <s v="0001 -Florida Power &amp; Light Company"/>
    <n v="0"/>
    <n v="3"/>
    <x v="6"/>
    <n v="2009"/>
    <n v="191"/>
    <n v="2014"/>
    <s v="V2009 Q3 - 50% Bonus"/>
    <n v="367"/>
    <s v="06. Transmission"/>
    <s v="Function"/>
    <n v="24470181.98"/>
    <n v="0"/>
    <n v="0"/>
    <n v="24487712.640000001"/>
    <n v="1543803.33"/>
    <n v="9014207.0600000005"/>
    <n v="-36500.410000000003"/>
    <n v="17840.64"/>
    <n v="24505243.300000001"/>
    <n v="10543982.880000001"/>
    <n v="-3193.17"/>
    <n v="0"/>
    <n v="17840.64"/>
    <n v="0"/>
    <x v="6"/>
  </r>
  <r>
    <n v="-1"/>
    <n v="1"/>
    <s v="0001 -Florida Power &amp; Light Company"/>
    <n v="0"/>
    <n v="3"/>
    <x v="6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6"/>
  </r>
  <r>
    <n v="-1"/>
    <n v="1"/>
    <s v="0001 -Florida Power &amp; Light Company"/>
    <n v="0"/>
    <n v="3"/>
    <x v="6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6"/>
  </r>
  <r>
    <n v="-1"/>
    <n v="1"/>
    <s v="0001 -Florida Power &amp; Light Company"/>
    <n v="0"/>
    <n v="3"/>
    <x v="6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6"/>
  </r>
  <r>
    <n v="-1"/>
    <n v="1"/>
    <s v="0001 -Florida Power &amp; Light Company"/>
    <n v="0"/>
    <n v="3"/>
    <x v="6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6"/>
  </r>
  <r>
    <n v="-1"/>
    <n v="1"/>
    <s v="0001 -Florida Power &amp; Light Company"/>
    <n v="0"/>
    <n v="3"/>
    <x v="6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6"/>
  </r>
  <r>
    <n v="-1"/>
    <n v="1"/>
    <s v="0001 -Florida Power &amp; Light Company"/>
    <n v="0"/>
    <n v="3"/>
    <x v="6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6"/>
  </r>
  <r>
    <n v="-1"/>
    <n v="1"/>
    <s v="0001 -Florida Power &amp; Light Company"/>
    <n v="0"/>
    <n v="3"/>
    <x v="6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6"/>
  </r>
  <r>
    <n v="-1"/>
    <n v="1"/>
    <s v="0001 -Florida Power &amp; Light Company"/>
    <n v="0"/>
    <n v="3"/>
    <x v="6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6"/>
  </r>
  <r>
    <n v="-1"/>
    <n v="1"/>
    <s v="0001 -Florida Power &amp; Light Company"/>
    <n v="0"/>
    <n v="3"/>
    <x v="6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6"/>
  </r>
  <r>
    <n v="-1"/>
    <n v="1"/>
    <s v="0001 -Florida Power &amp; Light Company"/>
    <n v="0"/>
    <n v="3"/>
    <x v="6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6"/>
  </r>
  <r>
    <n v="-1"/>
    <n v="1"/>
    <s v="0001 -Florida Power &amp; Light Company"/>
    <n v="0"/>
    <n v="3"/>
    <x v="6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6"/>
  </r>
  <r>
    <n v="-1"/>
    <n v="1"/>
    <s v="0001 -Florida Power &amp; Light Company"/>
    <n v="0"/>
    <n v="3"/>
    <x v="6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6"/>
  </r>
  <r>
    <n v="-1"/>
    <n v="1"/>
    <s v="0001 -Florida Power &amp; Light Company"/>
    <n v="0"/>
    <n v="3"/>
    <x v="6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6"/>
  </r>
  <r>
    <n v="-1"/>
    <n v="1"/>
    <s v="0001 -Florida Power &amp; Light Company"/>
    <n v="0"/>
    <n v="3"/>
    <x v="6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6"/>
  </r>
  <r>
    <n v="-1"/>
    <n v="1"/>
    <s v="0001 -Florida Power &amp; Light Company"/>
    <n v="0"/>
    <n v="3"/>
    <x v="6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6"/>
  </r>
  <r>
    <n v="-1"/>
    <n v="1"/>
    <s v="0001 -Florida Power &amp; Light Company"/>
    <n v="0"/>
    <n v="3"/>
    <x v="6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6"/>
  </r>
  <r>
    <n v="-1"/>
    <n v="1"/>
    <s v="0001 -Florida Power &amp; Light Company"/>
    <n v="0"/>
    <n v="3"/>
    <x v="6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6"/>
  </r>
  <r>
    <n v="-1"/>
    <n v="1"/>
    <s v="0001 -Florida Power &amp; Light Company"/>
    <n v="0"/>
    <n v="3"/>
    <x v="6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6"/>
  </r>
  <r>
    <n v="-1"/>
    <n v="1"/>
    <s v="0001 -Florida Power &amp; Light Company"/>
    <n v="0"/>
    <n v="3"/>
    <x v="6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6"/>
  </r>
  <r>
    <n v="-1"/>
    <n v="1"/>
    <s v="0001 -Florida Power &amp; Light Company"/>
    <n v="0"/>
    <n v="3"/>
    <x v="6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6"/>
  </r>
  <r>
    <n v="-1"/>
    <n v="1"/>
    <s v="0001 -Florida Power &amp; Light Company"/>
    <n v="0"/>
    <n v="3"/>
    <x v="6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6"/>
  </r>
  <r>
    <n v="-1"/>
    <n v="1"/>
    <s v="0001 -Florida Power &amp; Light Company"/>
    <n v="0"/>
    <n v="3"/>
    <x v="6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6"/>
  </r>
  <r>
    <n v="-1"/>
    <n v="1"/>
    <s v="0001 -Florida Power &amp; Light Company"/>
    <n v="0"/>
    <n v="3"/>
    <x v="6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69"/>
    <n v="1"/>
    <n v="2014"/>
    <s v="V1969"/>
    <n v="367"/>
    <s v="07. Distribution"/>
    <s v="Function"/>
    <n v="187842572.86000001"/>
    <n v="0"/>
    <n v="0"/>
    <n v="190588623.08000001"/>
    <n v="0"/>
    <n v="190588623.08000001"/>
    <n v="-4315101.34"/>
    <n v="89845.82"/>
    <n v="190588623.08000001"/>
    <n v="187842572.86000001"/>
    <n v="89845.82"/>
    <n v="0"/>
    <n v="89845.82"/>
    <n v="0"/>
    <x v="6"/>
  </r>
  <r>
    <n v="-1"/>
    <n v="1"/>
    <s v="0001 -Florida Power &amp; Light Company"/>
    <n v="0"/>
    <n v="3"/>
    <x v="6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6"/>
  </r>
  <r>
    <n v="-1"/>
    <n v="1"/>
    <s v="0001 -Florida Power &amp; Light Company"/>
    <n v="0"/>
    <n v="3"/>
    <x v="6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6"/>
  </r>
  <r>
    <n v="-1"/>
    <n v="1"/>
    <s v="0001 -Florida Power &amp; Light Company"/>
    <n v="0"/>
    <n v="3"/>
    <x v="6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6"/>
  </r>
  <r>
    <n v="-1"/>
    <n v="1"/>
    <s v="0001 -Florida Power &amp; Light Company"/>
    <n v="0"/>
    <n v="3"/>
    <x v="6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6"/>
  </r>
  <r>
    <n v="-1"/>
    <n v="1"/>
    <s v="0001 -Florida Power &amp; Light Company"/>
    <n v="0"/>
    <n v="3"/>
    <x v="6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6"/>
  </r>
  <r>
    <n v="-1"/>
    <n v="1"/>
    <s v="0001 -Florida Power &amp; Light Company"/>
    <n v="0"/>
    <n v="3"/>
    <x v="6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6"/>
  </r>
  <r>
    <n v="-1"/>
    <n v="1"/>
    <s v="0001 -Florida Power &amp; Light Company"/>
    <n v="0"/>
    <n v="3"/>
    <x v="6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6"/>
  </r>
  <r>
    <n v="-1"/>
    <n v="1"/>
    <s v="0001 -Florida Power &amp; Light Company"/>
    <n v="0"/>
    <n v="3"/>
    <x v="6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6"/>
  </r>
  <r>
    <n v="-1"/>
    <n v="1"/>
    <s v="0001 -Florida Power &amp; Light Company"/>
    <n v="0"/>
    <n v="3"/>
    <x v="6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6"/>
  </r>
  <r>
    <n v="-1"/>
    <n v="1"/>
    <s v="0001 -Florida Power &amp; Light Company"/>
    <n v="0"/>
    <n v="3"/>
    <x v="6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6"/>
  </r>
  <r>
    <n v="-1"/>
    <n v="1"/>
    <s v="0001 -Florida Power &amp; Light Company"/>
    <n v="0"/>
    <n v="3"/>
    <x v="6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6"/>
  </r>
  <r>
    <n v="-1"/>
    <n v="1"/>
    <s v="0001 -Florida Power &amp; Light Company"/>
    <n v="0"/>
    <n v="3"/>
    <x v="6"/>
    <n v="1981"/>
    <n v="15"/>
    <n v="2014"/>
    <s v="V1981"/>
    <n v="367"/>
    <s v="07. Distribution"/>
    <s v="Function"/>
    <n v="155496963"/>
    <n v="0"/>
    <n v="0"/>
    <n v="151615690"/>
    <n v="0"/>
    <n v="155496963"/>
    <n v="-1868849.89"/>
    <n v="56037.23"/>
    <n v="155496963"/>
    <n v="155496963"/>
    <n v="56037.23"/>
    <n v="0"/>
    <n v="56037.23"/>
    <n v="0"/>
    <x v="6"/>
  </r>
  <r>
    <n v="-1"/>
    <n v="1"/>
    <s v="0001 -Florida Power &amp; Light Company"/>
    <n v="0"/>
    <n v="3"/>
    <x v="6"/>
    <n v="1982"/>
    <n v="16"/>
    <n v="2014"/>
    <s v="V1982"/>
    <n v="367"/>
    <s v="07. Distribution"/>
    <s v="Function"/>
    <n v="144786894.34"/>
    <n v="0"/>
    <n v="0"/>
    <n v="144786894.34"/>
    <n v="0"/>
    <n v="144786894.34"/>
    <n v="-1231270.83"/>
    <n v="36523.769999999997"/>
    <n v="144786894.34"/>
    <n v="144786894.34"/>
    <n v="36523.769999999997"/>
    <n v="0"/>
    <n v="36523.769999999997"/>
    <n v="0"/>
    <x v="6"/>
  </r>
  <r>
    <n v="-1"/>
    <n v="1"/>
    <s v="0001 -Florida Power &amp; Light Company"/>
    <n v="0"/>
    <n v="3"/>
    <x v="6"/>
    <n v="1983"/>
    <n v="17"/>
    <n v="2014"/>
    <s v="V1983"/>
    <n v="367"/>
    <s v="07. Distribution"/>
    <s v="Function"/>
    <n v="144754074.12"/>
    <n v="0"/>
    <n v="0"/>
    <n v="144754074.12"/>
    <n v="0"/>
    <n v="144754074.12"/>
    <n v="-1761355.14"/>
    <n v="58481.87"/>
    <n v="144754074.12"/>
    <n v="144754074.12"/>
    <n v="58481.87"/>
    <n v="0"/>
    <n v="58481.87"/>
    <n v="0"/>
    <x v="6"/>
  </r>
  <r>
    <n v="-1"/>
    <n v="1"/>
    <s v="0001 -Florida Power &amp; Light Company"/>
    <n v="0"/>
    <n v="3"/>
    <x v="6"/>
    <n v="1984"/>
    <n v="18"/>
    <n v="2014"/>
    <s v="V1984"/>
    <n v="367"/>
    <s v="07. Distribution"/>
    <s v="Function"/>
    <n v="157054585.50999999"/>
    <n v="0"/>
    <n v="0"/>
    <n v="157054585.50999999"/>
    <n v="0"/>
    <n v="157054585.50999999"/>
    <n v="-2295436.9"/>
    <n v="94201.21"/>
    <n v="157054585.50999999"/>
    <n v="157054585.50999999"/>
    <n v="94201.21"/>
    <n v="0"/>
    <n v="94201.21"/>
    <n v="0"/>
    <x v="6"/>
  </r>
  <r>
    <n v="-1"/>
    <n v="1"/>
    <s v="0001 -Florida Power &amp; Light Company"/>
    <n v="0"/>
    <n v="3"/>
    <x v="6"/>
    <n v="1985"/>
    <n v="19"/>
    <n v="2014"/>
    <s v="V1985"/>
    <n v="367"/>
    <s v="07. Distribution"/>
    <s v="Function"/>
    <n v="151991277.61000001"/>
    <n v="0"/>
    <n v="0"/>
    <n v="151991277.61000001"/>
    <n v="0"/>
    <n v="151991277.61000001"/>
    <n v="-3016239.2"/>
    <n v="135552.37"/>
    <n v="151991277.61000001"/>
    <n v="151991277.61000001"/>
    <n v="135552.37"/>
    <n v="0"/>
    <n v="135552.37"/>
    <n v="0"/>
    <x v="6"/>
  </r>
  <r>
    <n v="-1"/>
    <n v="1"/>
    <s v="0001 -Florida Power &amp; Light Company"/>
    <n v="0"/>
    <n v="3"/>
    <x v="6"/>
    <n v="1986"/>
    <n v="20"/>
    <n v="2014"/>
    <s v="V1986"/>
    <n v="367"/>
    <s v="07. Distribution"/>
    <s v="Function"/>
    <n v="154051992.72999999"/>
    <n v="0"/>
    <n v="0"/>
    <n v="154051992.72999999"/>
    <n v="0"/>
    <n v="154051992.72999999"/>
    <n v="-2451316.66"/>
    <n v="97926.18"/>
    <n v="154051992.72999999"/>
    <n v="154051992.72999999"/>
    <n v="97926.18"/>
    <n v="0"/>
    <n v="97926.18"/>
    <n v="0"/>
    <x v="6"/>
  </r>
  <r>
    <n v="-1"/>
    <n v="1"/>
    <s v="0001 -Florida Power &amp; Light Company"/>
    <n v="0"/>
    <n v="3"/>
    <x v="6"/>
    <n v="1987"/>
    <n v="22"/>
    <n v="2014"/>
    <s v="V1987"/>
    <n v="367"/>
    <s v="07. Distribution"/>
    <s v="Function"/>
    <n v="119455165.8"/>
    <n v="0"/>
    <n v="0"/>
    <n v="0"/>
    <n v="0"/>
    <n v="121154235.63"/>
    <n v="-2084680.35"/>
    <n v="84541.91"/>
    <n v="121154235.63"/>
    <n v="119455165.8"/>
    <n v="84541.91"/>
    <n v="0"/>
    <n v="84541.91"/>
    <n v="0"/>
    <x v="6"/>
  </r>
  <r>
    <n v="-1"/>
    <n v="1"/>
    <s v="0001 -Florida Power &amp; Light Company"/>
    <n v="0"/>
    <n v="3"/>
    <x v="6"/>
    <n v="1988"/>
    <n v="24"/>
    <n v="2014"/>
    <s v="V1988"/>
    <n v="367"/>
    <s v="07. Distribution"/>
    <s v="Function"/>
    <n v="101615990.78"/>
    <n v="0"/>
    <n v="0"/>
    <n v="0"/>
    <n v="0"/>
    <n v="103008433.77"/>
    <n v="-1907510.37"/>
    <n v="89115.97"/>
    <n v="103008433.77"/>
    <n v="101615990.78"/>
    <n v="89115.97"/>
    <n v="0"/>
    <n v="89115.97"/>
    <n v="0"/>
    <x v="6"/>
  </r>
  <r>
    <n v="-1"/>
    <n v="1"/>
    <s v="0001 -Florida Power &amp; Light Company"/>
    <n v="0"/>
    <n v="3"/>
    <x v="6"/>
    <n v="1989"/>
    <n v="26"/>
    <n v="2014"/>
    <s v="V1989"/>
    <n v="367"/>
    <s v="07. Distribution"/>
    <s v="Function"/>
    <n v="130683907.95999999"/>
    <n v="0"/>
    <n v="0"/>
    <n v="0"/>
    <n v="0"/>
    <n v="132444033.90000001"/>
    <n v="-2294958.67"/>
    <n v="123671.37"/>
    <n v="132444033.90000001"/>
    <n v="130683907.95999999"/>
    <n v="123671.37"/>
    <n v="0"/>
    <n v="123671.37"/>
    <n v="0"/>
    <x v="6"/>
  </r>
  <r>
    <n v="-1"/>
    <n v="1"/>
    <s v="0001 -Florida Power &amp; Light Company"/>
    <n v="0"/>
    <n v="3"/>
    <x v="6"/>
    <n v="1990"/>
    <n v="28"/>
    <n v="2014"/>
    <s v="V1990"/>
    <n v="367"/>
    <s v="07. Distribution"/>
    <s v="Function"/>
    <n v="150187304.97"/>
    <n v="0"/>
    <n v="0"/>
    <n v="0"/>
    <n v="0"/>
    <n v="152016123.86000001"/>
    <n v="-2466662.02"/>
    <n v="123880.99"/>
    <n v="152016123.86000001"/>
    <n v="150187304.97"/>
    <n v="123880.99"/>
    <n v="0"/>
    <n v="123880.99"/>
    <n v="0"/>
    <x v="6"/>
  </r>
  <r>
    <n v="-1"/>
    <n v="1"/>
    <s v="0001 -Florida Power &amp; Light Company"/>
    <n v="0"/>
    <n v="3"/>
    <x v="6"/>
    <n v="1991"/>
    <n v="29"/>
    <n v="2014"/>
    <s v="V1991"/>
    <n v="367"/>
    <s v="07. Distribution"/>
    <s v="Function"/>
    <n v="174385638.16"/>
    <n v="0"/>
    <n v="0"/>
    <n v="0"/>
    <n v="0"/>
    <n v="176607265.41999999"/>
    <n v="-2654814.33"/>
    <n v="117232.78"/>
    <n v="176607265.41999999"/>
    <n v="174385638.16"/>
    <n v="117232.78"/>
    <n v="0"/>
    <n v="117232.78"/>
    <n v="0"/>
    <x v="6"/>
  </r>
  <r>
    <n v="-1"/>
    <n v="1"/>
    <s v="0001 -Florida Power &amp; Light Company"/>
    <n v="0"/>
    <n v="3"/>
    <x v="6"/>
    <n v="1992"/>
    <n v="30"/>
    <n v="2014"/>
    <s v="V1992"/>
    <n v="367"/>
    <s v="07. Distribution"/>
    <s v="Function"/>
    <n v="157951539.12"/>
    <n v="0"/>
    <n v="0"/>
    <n v="0"/>
    <n v="0"/>
    <n v="160107886.31999999"/>
    <n v="-2655128.92"/>
    <n v="108728.97"/>
    <n v="160107886.31999999"/>
    <n v="157951539.12"/>
    <n v="108728.97"/>
    <n v="0"/>
    <n v="108728.97"/>
    <n v="0"/>
    <x v="6"/>
  </r>
  <r>
    <n v="-1"/>
    <n v="1"/>
    <s v="0001 -Florida Power &amp; Light Company"/>
    <n v="0"/>
    <n v="3"/>
    <x v="6"/>
    <n v="1993"/>
    <n v="31"/>
    <n v="2014"/>
    <s v="V1993"/>
    <n v="367"/>
    <s v="07. Distribution"/>
    <s v="Function"/>
    <n v="153566117.12"/>
    <n v="0"/>
    <n v="0"/>
    <n v="0"/>
    <n v="0"/>
    <n v="154967726.22999999"/>
    <n v="-1866423.16"/>
    <n v="71296.19"/>
    <n v="154967726.22999999"/>
    <n v="153566117.12"/>
    <n v="71296.19"/>
    <n v="0"/>
    <n v="71296.19"/>
    <n v="0"/>
    <x v="6"/>
  </r>
  <r>
    <n v="-1"/>
    <n v="1"/>
    <s v="0001 -Florida Power &amp; Light Company"/>
    <n v="0"/>
    <n v="3"/>
    <x v="6"/>
    <n v="1994"/>
    <n v="32"/>
    <n v="2014"/>
    <s v="V1994"/>
    <n v="367"/>
    <s v="07. Distribution"/>
    <s v="Function"/>
    <n v="151382568.81999999"/>
    <n v="0"/>
    <n v="0"/>
    <n v="2960392.93"/>
    <n v="2960392.93"/>
    <n v="150162813.13999999"/>
    <n v="-2209813.2999999998"/>
    <n v="78776.850000000006"/>
    <n v="153142085.28"/>
    <n v="151382568.81999999"/>
    <n v="59897.64"/>
    <n v="0"/>
    <n v="78776.850000000006"/>
    <n v="0"/>
    <x v="6"/>
  </r>
  <r>
    <n v="-1"/>
    <n v="1"/>
    <s v="0001 -Florida Power &amp; Light Company"/>
    <n v="0"/>
    <n v="3"/>
    <x v="6"/>
    <n v="1995"/>
    <n v="33"/>
    <n v="2014"/>
    <s v="V1995"/>
    <n v="367"/>
    <s v="07. Distribution"/>
    <s v="Function"/>
    <n v="151401056.58000001"/>
    <n v="0"/>
    <n v="0"/>
    <n v="7788333.9900000002"/>
    <n v="5192225.26"/>
    <n v="145311691.24000001"/>
    <n v="-2158718.16"/>
    <n v="87088.24"/>
    <n v="153157374.24000001"/>
    <n v="148824064.16"/>
    <n v="10622.92"/>
    <n v="0"/>
    <n v="87088.24"/>
    <n v="0"/>
    <x v="6"/>
  </r>
  <r>
    <n v="-1"/>
    <n v="1"/>
    <s v="0001 -Florida Power &amp; Light Company"/>
    <n v="0"/>
    <n v="3"/>
    <x v="6"/>
    <n v="1996"/>
    <n v="34"/>
    <n v="2014"/>
    <s v="V1996"/>
    <n v="367"/>
    <s v="07. Distribution"/>
    <s v="Function"/>
    <n v="172672700.86000001"/>
    <n v="0"/>
    <n v="0"/>
    <n v="16845089.77"/>
    <n v="6738035.9100000001"/>
    <n v="157423459.09"/>
    <n v="-2257163.9700000002"/>
    <n v="72784.509999999995"/>
    <n v="174359910.71000001"/>
    <n v="162620464.11000001"/>
    <n v="-73394.45"/>
    <n v="0"/>
    <n v="72784.509999999995"/>
    <n v="0"/>
    <x v="6"/>
  </r>
  <r>
    <n v="-1"/>
    <n v="1"/>
    <s v="0001 -Florida Power &amp; Light Company"/>
    <n v="0"/>
    <n v="3"/>
    <x v="6"/>
    <n v="1997"/>
    <n v="35"/>
    <n v="2014"/>
    <s v="V1997"/>
    <n v="367"/>
    <s v="07. Distribution"/>
    <s v="Function"/>
    <n v="165345046.71000001"/>
    <n v="0"/>
    <n v="0"/>
    <n v="12096722.23"/>
    <n v="5813918.2300000004"/>
    <n v="146580972.49000001"/>
    <n v="-2198650.4900000002"/>
    <n v="86680.13"/>
    <n v="167057326.43000001"/>
    <n v="150901636.68000001"/>
    <n v="-132345.54999999999"/>
    <n v="0"/>
    <n v="86680.13"/>
    <n v="0"/>
    <x v="6"/>
  </r>
  <r>
    <n v="-1"/>
    <n v="1"/>
    <s v="0001 -Florida Power &amp; Light Company"/>
    <n v="0"/>
    <n v="3"/>
    <x v="6"/>
    <n v="1998"/>
    <n v="59"/>
    <n v="2014"/>
    <s v="V1998"/>
    <n v="367"/>
    <s v="07. Distribution"/>
    <s v="Function"/>
    <n v="235445633.97999999"/>
    <n v="0"/>
    <n v="0"/>
    <n v="60874767.009999998"/>
    <n v="8690618.8200000003"/>
    <n v="198334339.34"/>
    <n v="-2703515.62"/>
    <n v="109277.11"/>
    <n v="237657211.25"/>
    <n v="205196666.80000001"/>
    <n v="-274008.81"/>
    <n v="0"/>
    <n v="109277.11"/>
    <n v="0"/>
    <x v="6"/>
  </r>
  <r>
    <n v="-1"/>
    <n v="1"/>
    <s v="0001 -Florida Power &amp; Light Company"/>
    <n v="0"/>
    <n v="3"/>
    <x v="6"/>
    <n v="1999"/>
    <n v="60"/>
    <n v="2014"/>
    <s v="V1999"/>
    <n v="367"/>
    <s v="07. Distribution"/>
    <s v="Function"/>
    <n v="169644873.21000001"/>
    <n v="0"/>
    <n v="0"/>
    <n v="29274628.190000001"/>
    <n v="6598075.0599999996"/>
    <n v="137377956.05000001"/>
    <n v="-2581001.23"/>
    <n v="125066.56"/>
    <n v="171544822.58000001"/>
    <n v="142480878.49000001"/>
    <n v="-279730.18"/>
    <n v="0"/>
    <n v="125066.56"/>
    <n v="0"/>
    <x v="6"/>
  </r>
  <r>
    <n v="-1"/>
    <n v="1"/>
    <s v="0001 -Florida Power &amp; Light Company"/>
    <n v="0"/>
    <n v="3"/>
    <x v="6"/>
    <n v="2000"/>
    <n v="61"/>
    <n v="2014"/>
    <s v="V2000"/>
    <n v="367"/>
    <s v="07. Distribution"/>
    <s v="Function"/>
    <n v="208111760.03999999"/>
    <n v="0"/>
    <n v="0"/>
    <n v="24592647.920000002"/>
    <n v="5582754.4199999999"/>
    <n v="179790255.06999999"/>
    <n v="-2301875.9700000002"/>
    <n v="105949.51"/>
    <n v="209683100.37"/>
    <n v="184025986.77000001"/>
    <n v="-118368.1"/>
    <n v="0"/>
    <n v="105949.51"/>
    <n v="0"/>
    <x v="6"/>
  </r>
  <r>
    <n v="-1"/>
    <n v="1"/>
    <s v="0001 -Florida Power &amp; Light Company"/>
    <n v="0"/>
    <n v="3"/>
    <x v="6"/>
    <n v="2001"/>
    <n v="62"/>
    <n v="2014"/>
    <s v="V2001"/>
    <n v="367"/>
    <s v="07. Distribution"/>
    <s v="Function"/>
    <n v="213284157.81"/>
    <n v="0"/>
    <n v="0"/>
    <n v="67461868.060000002"/>
    <n v="8937186.8100000005"/>
    <n v="148800516.81999999"/>
    <n v="-3333972.09"/>
    <n v="142483.6"/>
    <n v="216109831.15000001"/>
    <n v="155775190.68000001"/>
    <n v="-720676.79"/>
    <n v="0"/>
    <n v="142483.6"/>
    <n v="0"/>
    <x v="6"/>
  </r>
  <r>
    <n v="-1"/>
    <n v="1"/>
    <s v="0001 -Florida Power &amp; Light Company"/>
    <n v="0"/>
    <n v="3"/>
    <x v="6"/>
    <n v="2001"/>
    <n v="69"/>
    <n v="2014"/>
    <s v="V2001 Bonus"/>
    <n v="367"/>
    <s v="07. Distribution"/>
    <s v="Function"/>
    <n v="23230978.93"/>
    <n v="0"/>
    <n v="0"/>
    <n v="23387774.809999999"/>
    <n v="942608.77"/>
    <n v="18403326.649999999"/>
    <n v="-405748.8"/>
    <n v="22129.200000000001"/>
    <n v="23544570.690000001"/>
    <n v="19094829.27"/>
    <n v="-40356.410000000003"/>
    <n v="0"/>
    <n v="22129.200000000001"/>
    <n v="0"/>
    <x v="6"/>
  </r>
  <r>
    <n v="-1"/>
    <n v="1"/>
    <s v="0001 -Florida Power &amp; Light Company"/>
    <n v="0"/>
    <n v="3"/>
    <x v="6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6"/>
  </r>
  <r>
    <n v="-1"/>
    <n v="1"/>
    <s v="0001 -Florida Power &amp; Light Company"/>
    <n v="0"/>
    <n v="3"/>
    <x v="6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6"/>
  </r>
  <r>
    <n v="-1"/>
    <n v="1"/>
    <s v="0001 -Florida Power &amp; Light Company"/>
    <n v="0"/>
    <n v="3"/>
    <x v="6"/>
    <n v="2002"/>
    <n v="80"/>
    <n v="2014"/>
    <s v="V2002 Bonus Q1"/>
    <n v="367"/>
    <s v="07. Distribution"/>
    <s v="Function"/>
    <n v="53347089.32"/>
    <n v="0"/>
    <n v="0"/>
    <n v="53591777.640000001"/>
    <n v="2317689.3199999998"/>
    <n v="37636049.32"/>
    <n v="-589982.56000000006"/>
    <n v="25039.63"/>
    <n v="53836465.950000003"/>
    <n v="39613982.18"/>
    <n v="-124580.54"/>
    <n v="0"/>
    <n v="25039.63"/>
    <n v="0"/>
    <x v="6"/>
  </r>
  <r>
    <n v="-1"/>
    <n v="1"/>
    <s v="0001 -Florida Power &amp; Light Company"/>
    <n v="0"/>
    <n v="3"/>
    <x v="6"/>
    <n v="2002"/>
    <n v="81"/>
    <n v="2014"/>
    <s v="V2002 Bonus Q2"/>
    <n v="367"/>
    <s v="07. Distribution"/>
    <s v="Function"/>
    <n v="66545878.039999999"/>
    <n v="0"/>
    <n v="0"/>
    <n v="66849726.539999999"/>
    <n v="2868686.36"/>
    <n v="46292167.640000001"/>
    <n v="-736122.4"/>
    <n v="31256.1"/>
    <n v="67153575.040000007"/>
    <n v="48746086.060000002"/>
    <n v="-161672.95999999999"/>
    <n v="0"/>
    <n v="31256.1"/>
    <n v="0"/>
    <x v="6"/>
  </r>
  <r>
    <n v="-1"/>
    <n v="1"/>
    <s v="0001 -Florida Power &amp; Light Company"/>
    <n v="0"/>
    <n v="3"/>
    <x v="6"/>
    <n v="2002"/>
    <n v="82"/>
    <n v="2014"/>
    <s v="V2002 Bonus Q3"/>
    <n v="367"/>
    <s v="07. Distribution"/>
    <s v="Function"/>
    <n v="55969269.380000003"/>
    <n v="0"/>
    <n v="0"/>
    <n v="56226762.390000001"/>
    <n v="2419245.5699999998"/>
    <n v="38172292.130000003"/>
    <n v="-621998.19999999995"/>
    <n v="26505.18"/>
    <n v="56484255.409999996"/>
    <n v="40246416.079999998"/>
    <n v="-143359.24"/>
    <n v="0"/>
    <n v="26505.18"/>
    <n v="0"/>
    <x v="6"/>
  </r>
  <r>
    <n v="-1"/>
    <n v="1"/>
    <s v="0001 -Florida Power &amp; Light Company"/>
    <n v="0"/>
    <n v="3"/>
    <x v="6"/>
    <n v="2002"/>
    <n v="83"/>
    <n v="2014"/>
    <s v="V2002 Bonus Q4"/>
    <n v="367"/>
    <s v="07. Distribution"/>
    <s v="Function"/>
    <n v="73353741.269999996"/>
    <n v="0"/>
    <n v="0"/>
    <n v="73693904.390000001"/>
    <n v="3231739.75"/>
    <n v="48757435.299999997"/>
    <n v="-809311.07"/>
    <n v="34758.47"/>
    <n v="74034067.510000005"/>
    <n v="51542760.560000002"/>
    <n v="-199153.28"/>
    <n v="0"/>
    <n v="34758.47"/>
    <n v="0"/>
    <x v="6"/>
  </r>
  <r>
    <n v="-1"/>
    <n v="1"/>
    <s v="0001 -Florida Power &amp; Light Company"/>
    <n v="0"/>
    <n v="3"/>
    <x v="6"/>
    <n v="2002"/>
    <n v="76"/>
    <n v="2014"/>
    <s v="V2002 Q1"/>
    <n v="367"/>
    <s v="07. Distribution"/>
    <s v="Function"/>
    <n v="1737728.9"/>
    <n v="0"/>
    <n v="0"/>
    <n v="1739643.35"/>
    <n v="63855.33"/>
    <n v="624888.56000000006"/>
    <n v="-2358.27"/>
    <n v="4672.82"/>
    <n v="1741557.81"/>
    <n v="684899.37"/>
    <n v="4688.43"/>
    <n v="0"/>
    <n v="4672.82"/>
    <n v="0"/>
    <x v="6"/>
  </r>
  <r>
    <n v="-1"/>
    <n v="1"/>
    <s v="0001 -Florida Power &amp; Light Company"/>
    <n v="0"/>
    <n v="3"/>
    <x v="6"/>
    <n v="2002"/>
    <n v="77"/>
    <n v="2014"/>
    <s v="V2002 Q2"/>
    <n v="367"/>
    <s v="07. Distribution"/>
    <s v="Function"/>
    <n v="4879180.8600000003"/>
    <n v="0"/>
    <n v="0"/>
    <n v="4880245.3899999997"/>
    <n v="21403.33"/>
    <n v="4415598.05"/>
    <n v="-4512.29"/>
    <n v="1773.59"/>
    <n v="4881309.92"/>
    <n v="4434855.2300000004"/>
    <n v="1790.68"/>
    <n v="0"/>
    <n v="1773.59"/>
    <n v="0"/>
    <x v="6"/>
  </r>
  <r>
    <n v="-1"/>
    <n v="1"/>
    <s v="0001 -Florida Power &amp; Light Company"/>
    <n v="0"/>
    <n v="3"/>
    <x v="6"/>
    <n v="2002"/>
    <n v="78"/>
    <n v="2014"/>
    <s v="V2002 Q3"/>
    <n v="367"/>
    <s v="07. Distribution"/>
    <s v="Function"/>
    <n v="3099314"/>
    <n v="0"/>
    <n v="0"/>
    <n v="3096604.32"/>
    <n v="35850.71"/>
    <n v="2414986.96"/>
    <n v="6192.68"/>
    <n v="524.14"/>
    <n v="3093894.64"/>
    <n v="2456238.46"/>
    <n v="542.72"/>
    <n v="0"/>
    <n v="524.14"/>
    <n v="0"/>
    <x v="6"/>
  </r>
  <r>
    <n v="-1"/>
    <n v="1"/>
    <s v="0001 -Florida Power &amp; Light Company"/>
    <n v="0"/>
    <n v="3"/>
    <x v="6"/>
    <n v="2002"/>
    <n v="79"/>
    <n v="2014"/>
    <s v="V2002 Q4"/>
    <n v="367"/>
    <s v="07. Distribution"/>
    <s v="Function"/>
    <n v="1749392.77"/>
    <n v="0"/>
    <n v="0"/>
    <n v="1750437.25"/>
    <n v="24169.42"/>
    <n v="1253755.19"/>
    <n v="-5966.46"/>
    <n v="4868.66"/>
    <n v="1751481.72"/>
    <n v="1275815.5900000001"/>
    <n v="4888.7299999999996"/>
    <n v="0"/>
    <n v="4868.66"/>
    <n v="0"/>
    <x v="6"/>
  </r>
  <r>
    <n v="-1"/>
    <n v="1"/>
    <s v="0001 -Florida Power &amp; Light Company"/>
    <n v="0"/>
    <n v="3"/>
    <x v="6"/>
    <n v="2003"/>
    <n v="64"/>
    <n v="2014"/>
    <s v="V2003"/>
    <n v="367"/>
    <s v="07. Distribution"/>
    <s v="Function"/>
    <n v="12110137.380000001"/>
    <n v="0"/>
    <n v="0"/>
    <n v="6607426.71"/>
    <n v="563478.80000000005"/>
    <n v="7191844.5999999996"/>
    <n v="-2027.43"/>
    <n v="20.45"/>
    <n v="12110749.279999999"/>
    <n v="7754856.0199999996"/>
    <n v="-124.08"/>
    <n v="0"/>
    <n v="20.45"/>
    <n v="0"/>
    <x v="6"/>
  </r>
  <r>
    <n v="-1"/>
    <n v="1"/>
    <s v="0001 -Florida Power &amp; Light Company"/>
    <n v="0"/>
    <n v="3"/>
    <x v="6"/>
    <n v="2003"/>
    <n v="70"/>
    <n v="2014"/>
    <s v="V2003 Bonus-30%"/>
    <n v="367"/>
    <s v="07. Distribution"/>
    <s v="Function"/>
    <n v="166985018.87"/>
    <n v="0"/>
    <n v="0"/>
    <n v="167581618.63"/>
    <n v="7212604.9299999997"/>
    <n v="104197404.23999999"/>
    <n v="-1490538.21"/>
    <n v="66854.64"/>
    <n v="168178218.36000001"/>
    <n v="110668206.44"/>
    <n v="-384542.11"/>
    <n v="0"/>
    <n v="66854.64"/>
    <n v="0"/>
    <x v="6"/>
  </r>
  <r>
    <n v="-1"/>
    <n v="1"/>
    <s v="0001 -Florida Power &amp; Light Company"/>
    <n v="0"/>
    <n v="3"/>
    <x v="6"/>
    <n v="2003"/>
    <n v="84"/>
    <n v="2014"/>
    <s v="V2003 Bonus-50%"/>
    <n v="367"/>
    <s v="07. Distribution"/>
    <s v="Function"/>
    <n v="79916394.849999994"/>
    <n v="0"/>
    <n v="0"/>
    <n v="80240165.060000002"/>
    <n v="3543931.9"/>
    <n v="51406859.020000003"/>
    <n v="-789832.81"/>
    <n v="50598.63"/>
    <n v="80563935.260000005"/>
    <n v="54526388.380000003"/>
    <n v="-172539.23"/>
    <n v="0"/>
    <n v="50598.63"/>
    <n v="0"/>
    <x v="6"/>
  </r>
  <r>
    <n v="-1"/>
    <n v="1"/>
    <s v="0001 -Florida Power &amp; Light Company"/>
    <n v="0"/>
    <n v="3"/>
    <x v="6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6"/>
  </r>
  <r>
    <n v="-1"/>
    <n v="1"/>
    <s v="0001 -Florida Power &amp; Light Company"/>
    <n v="0"/>
    <n v="3"/>
    <x v="6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6"/>
  </r>
  <r>
    <n v="-1"/>
    <n v="1"/>
    <s v="0001 -Florida Power &amp; Light Company"/>
    <n v="0"/>
    <n v="3"/>
    <x v="6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6"/>
  </r>
  <r>
    <n v="-1"/>
    <n v="1"/>
    <s v="0001 -Florida Power &amp; Light Company"/>
    <n v="0"/>
    <n v="3"/>
    <x v="6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6"/>
  </r>
  <r>
    <n v="-1"/>
    <n v="1"/>
    <s v="0001 -Florida Power &amp; Light Company"/>
    <n v="0"/>
    <n v="3"/>
    <x v="6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6"/>
  </r>
  <r>
    <n v="-1"/>
    <n v="1"/>
    <s v="0001 -Florida Power &amp; Light Company"/>
    <n v="0"/>
    <n v="3"/>
    <x v="6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6"/>
  </r>
  <r>
    <n v="-1"/>
    <n v="1"/>
    <s v="0001 -Florida Power &amp; Light Company"/>
    <n v="0"/>
    <n v="3"/>
    <x v="6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6"/>
  </r>
  <r>
    <n v="-1"/>
    <n v="1"/>
    <s v="0001 -Florida Power &amp; Light Company"/>
    <n v="0"/>
    <n v="3"/>
    <x v="6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6"/>
  </r>
  <r>
    <n v="-1"/>
    <n v="1"/>
    <s v="0001 -Florida Power &amp; Light Company"/>
    <n v="0"/>
    <n v="3"/>
    <x v="6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6"/>
  </r>
  <r>
    <n v="-1"/>
    <n v="1"/>
    <s v="0001 -Florida Power &amp; Light Company"/>
    <n v="0"/>
    <n v="3"/>
    <x v="6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6"/>
  </r>
  <r>
    <n v="-1"/>
    <n v="1"/>
    <s v="0001 -Florida Power &amp; Light Company"/>
    <n v="0"/>
    <n v="3"/>
    <x v="6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6"/>
  </r>
  <r>
    <n v="-1"/>
    <n v="1"/>
    <s v="0001 -Florida Power &amp; Light Company"/>
    <n v="0"/>
    <n v="3"/>
    <x v="6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6"/>
  </r>
  <r>
    <n v="-1"/>
    <n v="1"/>
    <s v="0001 -Florida Power &amp; Light Company"/>
    <n v="0"/>
    <n v="3"/>
    <x v="6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6"/>
  </r>
  <r>
    <n v="-1"/>
    <n v="1"/>
    <s v="0001 -Florida Power &amp; Light Company"/>
    <n v="0"/>
    <n v="3"/>
    <x v="6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6"/>
  </r>
  <r>
    <n v="-1"/>
    <n v="1"/>
    <s v="0001 -Florida Power &amp; Light Company"/>
    <n v="0"/>
    <n v="3"/>
    <x v="6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6"/>
  </r>
  <r>
    <n v="-1"/>
    <n v="1"/>
    <s v="0001 -Florida Power &amp; Light Company"/>
    <n v="0"/>
    <n v="3"/>
    <x v="6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6"/>
  </r>
  <r>
    <n v="-1"/>
    <n v="1"/>
    <s v="0001 -Florida Power &amp; Light Company"/>
    <n v="0"/>
    <n v="3"/>
    <x v="6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6"/>
  </r>
  <r>
    <n v="-1"/>
    <n v="1"/>
    <s v="0001 -Florida Power &amp; Light Company"/>
    <n v="0"/>
    <n v="3"/>
    <x v="6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6"/>
  </r>
  <r>
    <n v="-1"/>
    <n v="1"/>
    <s v="0001 -Florida Power &amp; Light Company"/>
    <n v="0"/>
    <n v="3"/>
    <x v="6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6"/>
  </r>
  <r>
    <n v="-1"/>
    <n v="1"/>
    <s v="0001 -Florida Power &amp; Light Company"/>
    <n v="0"/>
    <n v="3"/>
    <x v="6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6"/>
  </r>
  <r>
    <n v="-1"/>
    <n v="1"/>
    <s v="0001 -Florida Power &amp; Light Company"/>
    <n v="0"/>
    <n v="3"/>
    <x v="6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6"/>
  </r>
  <r>
    <n v="-1"/>
    <n v="1"/>
    <s v="0001 -Florida Power &amp; Light Company"/>
    <n v="0"/>
    <n v="3"/>
    <x v="6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09999999"/>
    <n v="-494790.53"/>
    <n v="14943.57"/>
    <n v="61816115.399999999"/>
    <n v="29199340.809999999"/>
    <n v="-232127.35"/>
    <n v="0"/>
    <n v="14943.57"/>
    <n v="0"/>
    <x v="6"/>
  </r>
  <r>
    <n v="-1"/>
    <n v="1"/>
    <s v="0001 -Florida Power &amp; Light Company"/>
    <n v="0"/>
    <n v="3"/>
    <x v="6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6"/>
  </r>
  <r>
    <n v="-1"/>
    <n v="1"/>
    <s v="0001 -Florida Power &amp; Light Company"/>
    <n v="0"/>
    <n v="3"/>
    <x v="6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6"/>
  </r>
  <r>
    <n v="-1"/>
    <n v="1"/>
    <s v="0001 -Florida Power &amp; Light Company"/>
    <n v="0"/>
    <n v="3"/>
    <x v="6"/>
    <n v="2008"/>
    <n v="169"/>
    <n v="2014"/>
    <s v="V2008 Q2 - 50% Bonus"/>
    <n v="367"/>
    <s v="07. Distribution"/>
    <s v="Function"/>
    <n v="34557865.659999996"/>
    <n v="0"/>
    <n v="0"/>
    <n v="34689754.689999998"/>
    <n v="1757938.61"/>
    <n v="13894438.83"/>
    <n v="-408810.6"/>
    <n v="21045.25"/>
    <n v="34821643.700000003"/>
    <n v="15551319.82"/>
    <n v="-141675.16"/>
    <n v="0"/>
    <n v="21045.25"/>
    <n v="0"/>
    <x v="6"/>
  </r>
  <r>
    <n v="-1"/>
    <n v="1"/>
    <s v="0001 -Florida Power &amp; Light Company"/>
    <n v="0"/>
    <n v="3"/>
    <x v="6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6"/>
  </r>
  <r>
    <n v="-1"/>
    <n v="1"/>
    <s v="0001 -Florida Power &amp; Light Company"/>
    <n v="0"/>
    <n v="3"/>
    <x v="6"/>
    <n v="2008"/>
    <n v="170"/>
    <n v="2014"/>
    <s v="V2008 Q3 - 50% Bonus"/>
    <n v="367"/>
    <s v="07. Distribution"/>
    <s v="Function"/>
    <n v="24887626.52"/>
    <n v="0"/>
    <n v="0"/>
    <n v="24983846.370000001"/>
    <n v="1279389.79"/>
    <n v="9266160.7799999993"/>
    <n v="-217916.41"/>
    <n v="14106.45"/>
    <n v="25080066.219999999"/>
    <n v="10474344.08"/>
    <n v="-107126.74"/>
    <n v="0"/>
    <n v="14106.45"/>
    <n v="0"/>
    <x v="6"/>
  </r>
  <r>
    <n v="-1"/>
    <n v="1"/>
    <s v="0001 -Florida Power &amp; Light Company"/>
    <n v="0"/>
    <n v="3"/>
    <x v="6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6"/>
  </r>
  <r>
    <n v="-1"/>
    <n v="1"/>
    <s v="0001 -Florida Power &amp; Light Company"/>
    <n v="0"/>
    <n v="3"/>
    <x v="6"/>
    <n v="2008"/>
    <n v="171"/>
    <n v="2014"/>
    <s v="V2008 Q4 - 50% Bonus"/>
    <n v="367"/>
    <s v="07. Distribution"/>
    <s v="Function"/>
    <n v="21041430.489999998"/>
    <n v="0"/>
    <n v="0"/>
    <n v="21116214.84"/>
    <n v="1191551.82"/>
    <n v="8114230.2000000002"/>
    <n v="-249996.44"/>
    <n v="12215.61"/>
    <n v="21190999.190000001"/>
    <n v="9252060.3800000008"/>
    <n v="-83631.460000000006"/>
    <n v="0"/>
    <n v="12215.61"/>
    <n v="0"/>
    <x v="6"/>
  </r>
  <r>
    <n v="-1"/>
    <n v="1"/>
    <s v="0001 -Florida Power &amp; Light Company"/>
    <n v="0"/>
    <n v="3"/>
    <x v="6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6"/>
  </r>
  <r>
    <n v="-1"/>
    <n v="1"/>
    <s v="0001 -Florida Power &amp; Light Company"/>
    <n v="0"/>
    <n v="3"/>
    <x v="6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6"/>
  </r>
  <r>
    <n v="-1"/>
    <n v="1"/>
    <s v="0001 -Florida Power &amp; Light Company"/>
    <n v="0"/>
    <n v="3"/>
    <x v="6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6"/>
  </r>
  <r>
    <n v="-1"/>
    <n v="1"/>
    <s v="0001 -Florida Power &amp; Light Company"/>
    <n v="0"/>
    <n v="3"/>
    <x v="6"/>
    <n v="2009"/>
    <n v="190"/>
    <n v="2014"/>
    <s v="V2009 Q2 - 50% Bonus"/>
    <n v="367"/>
    <s v="07. Distribution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  <x v="6"/>
  </r>
  <r>
    <n v="-1"/>
    <n v="1"/>
    <s v="0001 -Florida Power &amp; Light Company"/>
    <n v="0"/>
    <n v="3"/>
    <x v="6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6"/>
  </r>
  <r>
    <n v="-1"/>
    <n v="1"/>
    <s v="0001 -Florida Power &amp; Light Company"/>
    <n v="0"/>
    <n v="3"/>
    <x v="6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6"/>
  </r>
  <r>
    <n v="-1"/>
    <n v="1"/>
    <s v="0001 -Florida Power &amp; Light Company"/>
    <n v="0"/>
    <n v="3"/>
    <x v="6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6"/>
  </r>
  <r>
    <n v="-1"/>
    <n v="1"/>
    <s v="0001 -Florida Power &amp; Light Company"/>
    <n v="0"/>
    <n v="3"/>
    <x v="6"/>
    <n v="2009"/>
    <n v="192"/>
    <n v="2014"/>
    <s v="V2009 Q4 - 50% Bonus"/>
    <n v="367"/>
    <s v="07. Distribution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  <x v="6"/>
  </r>
  <r>
    <n v="-1"/>
    <n v="1"/>
    <s v="0001 -Florida Power &amp; Light Company"/>
    <n v="0"/>
    <n v="3"/>
    <x v="6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6"/>
  </r>
  <r>
    <n v="-1"/>
    <n v="1"/>
    <s v="0001 -Florida Power &amp; Light Company"/>
    <n v="0"/>
    <n v="3"/>
    <x v="6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6"/>
  </r>
  <r>
    <n v="-1"/>
    <n v="1"/>
    <s v="0001 -Florida Power &amp; Light Company"/>
    <n v="0"/>
    <n v="3"/>
    <x v="6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6"/>
  </r>
  <r>
    <n v="-1"/>
    <n v="1"/>
    <s v="0001 -Florida Power &amp; Light Company"/>
    <n v="0"/>
    <n v="3"/>
    <x v="6"/>
    <n v="2010"/>
    <n v="216"/>
    <n v="2014"/>
    <s v="V2010 Q2 - 50% Bonus"/>
    <n v="367"/>
    <s v="07. Distribution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  <x v="6"/>
  </r>
  <r>
    <n v="-1"/>
    <n v="1"/>
    <s v="0001 -Florida Power &amp; Light Company"/>
    <n v="0"/>
    <n v="3"/>
    <x v="6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6"/>
  </r>
  <r>
    <n v="-1"/>
    <n v="1"/>
    <s v="0001 -Florida Power &amp; Light Company"/>
    <n v="0"/>
    <n v="3"/>
    <x v="6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7"/>
    <n v="2014"/>
    <s v="V2010 Q3 - 50% Bonus"/>
    <n v="367"/>
    <s v="07. Distribution"/>
    <s v="Function"/>
    <n v="34475066.93"/>
    <n v="0"/>
    <n v="0"/>
    <n v="34651204.700000003"/>
    <n v="2417225.65"/>
    <n v="12351839.92"/>
    <n v="-466855.82"/>
    <n v="29574.61"/>
    <n v="34827342.479999997"/>
    <n v="14675394.380000001"/>
    <n v="-229029.74"/>
    <n v="0"/>
    <n v="29574.61"/>
    <n v="0"/>
    <x v="6"/>
  </r>
  <r>
    <n v="-1"/>
    <n v="1"/>
    <s v="0001 -Florida Power &amp; Light Company"/>
    <n v="0"/>
    <n v="3"/>
    <x v="6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6"/>
  </r>
  <r>
    <n v="-1"/>
    <n v="1"/>
    <s v="0001 -Florida Power &amp; Light Company"/>
    <n v="0"/>
    <n v="3"/>
    <x v="6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6"/>
  </r>
  <r>
    <n v="-1"/>
    <n v="1"/>
    <s v="0001 -Florida Power &amp; Light Company"/>
    <n v="0"/>
    <n v="3"/>
    <x v="6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6"/>
  </r>
  <r>
    <n v="-1"/>
    <n v="1"/>
    <s v="0001 -Florida Power &amp; Light Company"/>
    <n v="0"/>
    <n v="3"/>
    <x v="6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6"/>
  </r>
  <r>
    <n v="-1"/>
    <n v="1"/>
    <s v="0001 -Florida Power &amp; Light Company"/>
    <n v="0"/>
    <n v="3"/>
    <x v="6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6"/>
  </r>
  <r>
    <n v="-1"/>
    <n v="1"/>
    <s v="0001 -Florida Power &amp; Light Company"/>
    <n v="0"/>
    <n v="3"/>
    <x v="6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6"/>
  </r>
  <r>
    <n v="-1"/>
    <n v="1"/>
    <s v="0001 -Florida Power &amp; Light Company"/>
    <n v="0"/>
    <n v="3"/>
    <x v="6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6"/>
  </r>
  <r>
    <n v="-1"/>
    <n v="1"/>
    <s v="0001 -Florida Power &amp; Light Company"/>
    <n v="0"/>
    <n v="3"/>
    <x v="6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6"/>
  </r>
  <r>
    <n v="-1"/>
    <n v="1"/>
    <s v="0001 -Florida Power &amp; Light Company"/>
    <n v="0"/>
    <n v="3"/>
    <x v="6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6"/>
  </r>
  <r>
    <n v="-1"/>
    <n v="1"/>
    <s v="0001 -Florida Power &amp; Light Company"/>
    <n v="0"/>
    <n v="3"/>
    <x v="6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6"/>
  </r>
  <r>
    <n v="-1"/>
    <n v="1"/>
    <s v="0001 -Florida Power &amp; Light Company"/>
    <n v="0"/>
    <n v="3"/>
    <x v="6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6"/>
  </r>
  <r>
    <n v="-1"/>
    <n v="1"/>
    <s v="0001 -Florida Power &amp; Light Company"/>
    <n v="0"/>
    <n v="3"/>
    <x v="6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6"/>
  </r>
  <r>
    <n v="-1"/>
    <n v="1"/>
    <s v="0001 -Florida Power &amp; Light Company"/>
    <n v="0"/>
    <n v="3"/>
    <x v="6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6"/>
  </r>
  <r>
    <n v="-1"/>
    <n v="1"/>
    <s v="0001 -Florida Power &amp; Light Company"/>
    <n v="0"/>
    <n v="3"/>
    <x v="6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6"/>
  </r>
  <r>
    <n v="-1"/>
    <n v="1"/>
    <s v="0001 -Florida Power &amp; Light Company"/>
    <n v="0"/>
    <n v="3"/>
    <x v="6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6"/>
  </r>
  <r>
    <n v="-1"/>
    <n v="1"/>
    <s v="0001 -Florida Power &amp; Light Company"/>
    <n v="0"/>
    <n v="3"/>
    <x v="6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6"/>
  </r>
  <r>
    <n v="-1"/>
    <n v="1"/>
    <s v="0001 -Florida Power &amp; Light Company"/>
    <n v="0"/>
    <n v="3"/>
    <x v="6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6"/>
  </r>
  <r>
    <n v="-1"/>
    <n v="1"/>
    <s v="0001 -Florida Power &amp; Light Company"/>
    <n v="0"/>
    <n v="3"/>
    <x v="6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6"/>
  </r>
  <r>
    <n v="-1"/>
    <n v="1"/>
    <s v="0001 -Florida Power &amp; Light Company"/>
    <n v="0"/>
    <n v="3"/>
    <x v="6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6"/>
  </r>
  <r>
    <n v="-1"/>
    <n v="1"/>
    <s v="0001 -Florida Power &amp; Light Company"/>
    <n v="0"/>
    <n v="3"/>
    <x v="6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6"/>
  </r>
  <r>
    <n v="-1"/>
    <n v="1"/>
    <s v="0001 -Florida Power &amp; Light Company"/>
    <n v="0"/>
    <n v="3"/>
    <x v="6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6"/>
  </r>
  <r>
    <n v="-1"/>
    <n v="1"/>
    <s v="0001 -Florida Power &amp; Light Company"/>
    <n v="0"/>
    <n v="3"/>
    <x v="6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6"/>
  </r>
  <r>
    <n v="-1"/>
    <n v="1"/>
    <s v="0001 -Florida Power &amp; Light Company"/>
    <n v="0"/>
    <n v="3"/>
    <x v="6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6"/>
  </r>
  <r>
    <n v="-1"/>
    <n v="1"/>
    <s v="0001 -Florida Power &amp; Light Company"/>
    <n v="0"/>
    <n v="3"/>
    <x v="6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6"/>
  </r>
  <r>
    <n v="-1"/>
    <n v="1"/>
    <s v="0001 -Florida Power &amp; Light Company"/>
    <n v="0"/>
    <n v="3"/>
    <x v="6"/>
    <n v="1981"/>
    <n v="15"/>
    <n v="2014"/>
    <s v="V1981"/>
    <n v="367"/>
    <s v="08. General Plant"/>
    <s v="Function"/>
    <n v="4462276"/>
    <n v="0"/>
    <n v="0"/>
    <n v="1688.65"/>
    <n v="0"/>
    <n v="4465653.3"/>
    <n v="-3377.3"/>
    <n v="0"/>
    <n v="4465653.3"/>
    <n v="4462276"/>
    <n v="0"/>
    <n v="0"/>
    <n v="0"/>
    <n v="0"/>
    <x v="6"/>
  </r>
  <r>
    <n v="-1"/>
    <n v="1"/>
    <s v="0001 -Florida Power &amp; Light Company"/>
    <n v="0"/>
    <n v="3"/>
    <x v="6"/>
    <n v="1982"/>
    <n v="16"/>
    <n v="2014"/>
    <s v="V1982"/>
    <n v="367"/>
    <s v="08. General Plant"/>
    <s v="Function"/>
    <n v="22922237.98"/>
    <n v="0"/>
    <n v="0"/>
    <n v="19834460.210000001"/>
    <n v="316773.90999999997"/>
    <n v="19013138.57"/>
    <n v="-613046.52"/>
    <n v="96979.02"/>
    <n v="23350566.43"/>
    <n v="18975606.859999999"/>
    <n v="22956.19"/>
    <n v="0"/>
    <n v="96979.02"/>
    <n v="0"/>
    <x v="6"/>
  </r>
  <r>
    <n v="-1"/>
    <n v="1"/>
    <s v="0001 -Florida Power &amp; Light Company"/>
    <n v="0"/>
    <n v="3"/>
    <x v="6"/>
    <n v="1983"/>
    <n v="17"/>
    <n v="2014"/>
    <s v="V1983"/>
    <n v="367"/>
    <s v="08. General Plant"/>
    <s v="Function"/>
    <n v="5990906.9500000002"/>
    <n v="0"/>
    <n v="0"/>
    <n v="210079.46"/>
    <n v="4668.3900000000003"/>
    <n v="4656179.28"/>
    <n v="-74692.7"/>
    <n v="8651.5400000000009"/>
    <n v="6022295.9699999997"/>
    <n v="4634059.62"/>
    <n v="4050.57"/>
    <n v="0"/>
    <n v="8651.5400000000009"/>
    <n v="0"/>
    <x v="6"/>
  </r>
  <r>
    <n v="-1"/>
    <n v="1"/>
    <s v="0001 -Florida Power &amp; Light Company"/>
    <n v="0"/>
    <n v="3"/>
    <x v="6"/>
    <n v="1984"/>
    <n v="18"/>
    <n v="2014"/>
    <s v="V1984"/>
    <n v="367"/>
    <s v="08. General Plant"/>
    <s v="Function"/>
    <n v="8647440.9800000004"/>
    <n v="0"/>
    <n v="0"/>
    <n v="4564220.9800000004"/>
    <n v="101417.27"/>
    <n v="5326439.57"/>
    <n v="-108142.2"/>
    <n v="10115.48"/>
    <n v="8647440.9800000004"/>
    <n v="5427856.8399999999"/>
    <n v="10115.48"/>
    <n v="0"/>
    <n v="10115.48"/>
    <n v="0"/>
    <x v="6"/>
  </r>
  <r>
    <n v="-1"/>
    <n v="1"/>
    <s v="0001 -Florida Power &amp; Light Company"/>
    <n v="0"/>
    <n v="3"/>
    <x v="6"/>
    <n v="1985"/>
    <n v="19"/>
    <n v="2014"/>
    <s v="V1985"/>
    <n v="367"/>
    <s v="08. General Plant"/>
    <s v="Function"/>
    <n v="8155382.6100000003"/>
    <n v="0"/>
    <n v="0"/>
    <n v="4218882.57"/>
    <n v="70597.259999999995"/>
    <n v="6611057.3899999997"/>
    <n v="-52243.62"/>
    <n v="5479.8"/>
    <n v="8156190.54"/>
    <n v="6680974.1299999999"/>
    <n v="5352.4"/>
    <n v="0"/>
    <n v="5479.8"/>
    <n v="0"/>
    <x v="6"/>
  </r>
  <r>
    <n v="-1"/>
    <n v="1"/>
    <s v="0001 -Florida Power &amp; Light Company"/>
    <n v="0"/>
    <n v="3"/>
    <x v="6"/>
    <n v="1986"/>
    <n v="20"/>
    <n v="2014"/>
    <s v="V1986"/>
    <n v="367"/>
    <s v="08. General Plant"/>
    <s v="Function"/>
    <n v="31845472.539999999"/>
    <n v="0"/>
    <n v="0"/>
    <n v="27544305.699999999"/>
    <n v="595363.53"/>
    <n v="21774485.41"/>
    <n v="-620879.48"/>
    <n v="89151.3"/>
    <n v="32422432.859999999"/>
    <n v="21877852.780000001"/>
    <n v="4187.1400000000003"/>
    <n v="0"/>
    <n v="89151.3"/>
    <n v="0"/>
    <x v="6"/>
  </r>
  <r>
    <n v="-1"/>
    <n v="1"/>
    <s v="0001 -Florida Power &amp; Light Company"/>
    <n v="0"/>
    <n v="3"/>
    <x v="6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6"/>
  </r>
  <r>
    <n v="-1"/>
    <n v="1"/>
    <s v="0001 -Florida Power &amp; Light Company"/>
    <n v="0"/>
    <n v="3"/>
    <x v="6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6"/>
  </r>
  <r>
    <n v="-1"/>
    <n v="1"/>
    <s v="0001 -Florida Power &amp; Light Company"/>
    <n v="0"/>
    <n v="3"/>
    <x v="6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6"/>
  </r>
  <r>
    <n v="-1"/>
    <n v="1"/>
    <s v="0001 -Florida Power &amp; Light Company"/>
    <n v="0"/>
    <n v="3"/>
    <x v="6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6"/>
  </r>
  <r>
    <n v="-1"/>
    <n v="1"/>
    <s v="0001 -Florida Power &amp; Light Company"/>
    <n v="0"/>
    <n v="3"/>
    <x v="6"/>
    <n v="1990"/>
    <n v="28"/>
    <n v="2014"/>
    <s v="V1990"/>
    <n v="367"/>
    <s v="08. General Plant"/>
    <s v="Function"/>
    <n v="26374164.640000001"/>
    <n v="0"/>
    <n v="0"/>
    <n v="15340494.890000001"/>
    <n v="486964.6"/>
    <n v="22643109.66"/>
    <n v="-139625.28"/>
    <n v="19652.04"/>
    <n v="26513789.920000002"/>
    <n v="23016754.43"/>
    <n v="-6653.41"/>
    <n v="0"/>
    <n v="19652.04"/>
    <n v="0"/>
    <x v="6"/>
  </r>
  <r>
    <n v="-1"/>
    <n v="1"/>
    <s v="0001 -Florida Power &amp; Light Company"/>
    <n v="0"/>
    <n v="3"/>
    <x v="6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6"/>
  </r>
  <r>
    <n v="-1"/>
    <n v="1"/>
    <s v="0001 -Florida Power &amp; Light Company"/>
    <n v="0"/>
    <n v="3"/>
    <x v="6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6"/>
  </r>
  <r>
    <n v="-1"/>
    <n v="1"/>
    <s v="0001 -Florida Power &amp; Light Company"/>
    <n v="0"/>
    <n v="3"/>
    <x v="6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6"/>
  </r>
  <r>
    <n v="-1"/>
    <n v="1"/>
    <s v="0001 -Florida Power &amp; Light Company"/>
    <n v="0"/>
    <n v="3"/>
    <x v="6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6"/>
  </r>
  <r>
    <n v="-1"/>
    <n v="1"/>
    <s v="0001 -Florida Power &amp; Light Company"/>
    <n v="0"/>
    <n v="3"/>
    <x v="6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6"/>
  </r>
  <r>
    <n v="-1"/>
    <n v="1"/>
    <s v="0001 -Florida Power &amp; Light Company"/>
    <n v="0"/>
    <n v="3"/>
    <x v="6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6"/>
  </r>
  <r>
    <n v="-1"/>
    <n v="1"/>
    <s v="0001 -Florida Power &amp; Light Company"/>
    <n v="0"/>
    <n v="3"/>
    <x v="6"/>
    <n v="1997"/>
    <n v="35"/>
    <n v="2014"/>
    <s v="V1997"/>
    <n v="367"/>
    <s v="08. General Plant"/>
    <s v="Function"/>
    <n v="14249290.52"/>
    <n v="0"/>
    <n v="0"/>
    <n v="3955839.26"/>
    <n v="101427.72"/>
    <n v="12156039.060000001"/>
    <n v="-228536.4"/>
    <n v="26717.65"/>
    <n v="14477826.92"/>
    <n v="12094769.640000001"/>
    <n v="-39121.620000000003"/>
    <n v="0"/>
    <n v="26717.65"/>
    <n v="0"/>
    <x v="6"/>
  </r>
  <r>
    <n v="-1"/>
    <n v="1"/>
    <s v="0001 -Florida Power &amp; Light Company"/>
    <n v="0"/>
    <n v="3"/>
    <x v="6"/>
    <n v="1998"/>
    <n v="59"/>
    <n v="2014"/>
    <s v="V1998"/>
    <n v="367"/>
    <s v="08. General Plant"/>
    <s v="Function"/>
    <n v="8413051.3599999994"/>
    <n v="0"/>
    <n v="0"/>
    <n v="957416.88"/>
    <n v="18123.16"/>
    <n v="7824242.9100000001"/>
    <n v="-55586.94"/>
    <n v="5409.08"/>
    <n v="8468638.3000000007"/>
    <n v="7789429.5899999999"/>
    <n v="2758.62"/>
    <n v="0"/>
    <n v="5409.08"/>
    <n v="0"/>
    <x v="6"/>
  </r>
  <r>
    <n v="-1"/>
    <n v="1"/>
    <s v="0001 -Florida Power &amp; Light Company"/>
    <n v="0"/>
    <n v="3"/>
    <x v="6"/>
    <n v="1999"/>
    <n v="60"/>
    <n v="2014"/>
    <s v="V1999"/>
    <n v="367"/>
    <s v="08. General Plant"/>
    <s v="Function"/>
    <n v="21762318.289999999"/>
    <n v="0"/>
    <n v="0"/>
    <n v="9367173.8800000008"/>
    <n v="240174.34"/>
    <n v="16709439.52"/>
    <n v="-954963.99"/>
    <n v="113505.25"/>
    <n v="22710649.760000002"/>
    <n v="16313096.49"/>
    <n v="-198308.86"/>
    <n v="0"/>
    <n v="113505.25"/>
    <n v="0"/>
    <x v="6"/>
  </r>
  <r>
    <n v="-1"/>
    <n v="1"/>
    <s v="0001 -Florida Power &amp; Light Company"/>
    <n v="0"/>
    <n v="3"/>
    <x v="6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6"/>
  </r>
  <r>
    <n v="-1"/>
    <n v="1"/>
    <s v="0001 -Florida Power &amp; Light Company"/>
    <n v="0"/>
    <n v="3"/>
    <x v="6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6"/>
  </r>
  <r>
    <n v="-1"/>
    <n v="1"/>
    <s v="0001 -Florida Power &amp; Light Company"/>
    <n v="0"/>
    <n v="3"/>
    <x v="6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6"/>
  </r>
  <r>
    <n v="-1"/>
    <n v="1"/>
    <s v="0001 -Florida Power &amp; Light Company"/>
    <n v="0"/>
    <n v="3"/>
    <x v="6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6"/>
  </r>
  <r>
    <n v="-1"/>
    <n v="1"/>
    <s v="0001 -Florida Power &amp; Light Company"/>
    <n v="0"/>
    <n v="3"/>
    <x v="6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6"/>
  </r>
  <r>
    <n v="-1"/>
    <n v="1"/>
    <s v="0001 -Florida Power &amp; Light Company"/>
    <n v="0"/>
    <n v="3"/>
    <x v="6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6"/>
  </r>
  <r>
    <n v="-1"/>
    <n v="1"/>
    <s v="0001 -Florida Power &amp; Light Company"/>
    <n v="0"/>
    <n v="3"/>
    <x v="6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6"/>
  </r>
  <r>
    <n v="-1"/>
    <n v="1"/>
    <s v="0001 -Florida Power &amp; Light Company"/>
    <n v="0"/>
    <n v="3"/>
    <x v="6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6"/>
  </r>
  <r>
    <n v="-1"/>
    <n v="1"/>
    <s v="0001 -Florida Power &amp; Light Company"/>
    <n v="0"/>
    <n v="3"/>
    <x v="6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6"/>
  </r>
  <r>
    <n v="-1"/>
    <n v="1"/>
    <s v="0001 -Florida Power &amp; Light Company"/>
    <n v="0"/>
    <n v="3"/>
    <x v="6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6"/>
  </r>
  <r>
    <n v="-1"/>
    <n v="1"/>
    <s v="0001 -Florida Power &amp; Light Company"/>
    <n v="0"/>
    <n v="3"/>
    <x v="6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6"/>
  </r>
  <r>
    <n v="-1"/>
    <n v="1"/>
    <s v="0001 -Florida Power &amp; Light Company"/>
    <n v="0"/>
    <n v="3"/>
    <x v="6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6"/>
  </r>
  <r>
    <n v="-1"/>
    <n v="1"/>
    <s v="0001 -Florida Power &amp; Light Company"/>
    <n v="0"/>
    <n v="3"/>
    <x v="6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6"/>
  </r>
  <r>
    <n v="-1"/>
    <n v="1"/>
    <s v="0001 -Florida Power &amp; Light Company"/>
    <n v="0"/>
    <n v="3"/>
    <x v="6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6"/>
  </r>
  <r>
    <n v="-1"/>
    <n v="1"/>
    <s v="0001 -Florida Power &amp; Light Company"/>
    <n v="0"/>
    <n v="3"/>
    <x v="6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6"/>
  </r>
  <r>
    <n v="-1"/>
    <n v="1"/>
    <s v="0001 -Florida Power &amp; Light Company"/>
    <n v="0"/>
    <n v="3"/>
    <x v="6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6"/>
  </r>
  <r>
    <n v="-1"/>
    <n v="1"/>
    <s v="0001 -Florida Power &amp; Light Company"/>
    <n v="0"/>
    <n v="3"/>
    <x v="6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6"/>
  </r>
  <r>
    <n v="-1"/>
    <n v="1"/>
    <s v="0001 -Florida Power &amp; Light Company"/>
    <n v="0"/>
    <n v="3"/>
    <x v="6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6"/>
  </r>
  <r>
    <n v="-1"/>
    <n v="1"/>
    <s v="0001 -Florida Power &amp; Light Company"/>
    <n v="0"/>
    <n v="3"/>
    <x v="6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6"/>
  </r>
  <r>
    <n v="-1"/>
    <n v="1"/>
    <s v="0001 -Florida Power &amp; Light Company"/>
    <n v="0"/>
    <n v="3"/>
    <x v="6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6"/>
  </r>
  <r>
    <n v="-1"/>
    <n v="1"/>
    <s v="0001 -Florida Power &amp; Light Company"/>
    <n v="0"/>
    <n v="3"/>
    <x v="6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6"/>
  </r>
  <r>
    <n v="-1"/>
    <n v="1"/>
    <s v="0001 -Florida Power &amp; Light Company"/>
    <n v="0"/>
    <n v="3"/>
    <x v="6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6"/>
  </r>
  <r>
    <n v="-1"/>
    <n v="1"/>
    <s v="0001 -Florida Power &amp; Light Company"/>
    <n v="0"/>
    <n v="3"/>
    <x v="6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6"/>
  </r>
  <r>
    <n v="-1"/>
    <n v="1"/>
    <s v="0001 -Florida Power &amp; Light Company"/>
    <n v="0"/>
    <n v="3"/>
    <x v="6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6"/>
  </r>
  <r>
    <n v="-1"/>
    <n v="1"/>
    <s v="0001 -Florida Power &amp; Light Company"/>
    <n v="0"/>
    <n v="3"/>
    <x v="6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6"/>
  </r>
  <r>
    <n v="-1"/>
    <n v="1"/>
    <s v="0001 -Florida Power &amp; Light Company"/>
    <n v="0"/>
    <n v="3"/>
    <x v="6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6"/>
  </r>
  <r>
    <n v="-1"/>
    <n v="1"/>
    <s v="0001 -Florida Power &amp; Light Company"/>
    <n v="0"/>
    <n v="3"/>
    <x v="6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6"/>
  </r>
  <r>
    <n v="-1"/>
    <n v="1"/>
    <s v="0001 -Florida Power &amp; Light Company"/>
    <n v="0"/>
    <n v="3"/>
    <x v="6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6"/>
  </r>
  <r>
    <n v="-1"/>
    <n v="1"/>
    <s v="0001 -Florida Power &amp; Light Company"/>
    <n v="0"/>
    <n v="3"/>
    <x v="6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6"/>
  </r>
  <r>
    <n v="-1"/>
    <n v="1"/>
    <s v="0001 -Florida Power &amp; Light Company"/>
    <n v="0"/>
    <n v="3"/>
    <x v="6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6"/>
  </r>
  <r>
    <n v="-1"/>
    <n v="1"/>
    <s v="0001 -Florida Power &amp; Light Company"/>
    <n v="0"/>
    <n v="3"/>
    <x v="6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6"/>
  </r>
  <r>
    <n v="-1"/>
    <n v="1"/>
    <s v="0001 -Florida Power &amp; Light Company"/>
    <n v="0"/>
    <n v="3"/>
    <x v="6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6"/>
  </r>
  <r>
    <n v="-1"/>
    <n v="1"/>
    <s v="0001 -Florida Power &amp; Light Company"/>
    <n v="0"/>
    <n v="3"/>
    <x v="6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6"/>
  </r>
  <r>
    <n v="-1"/>
    <n v="1"/>
    <s v="0001 -Florida Power &amp; Light Company"/>
    <n v="0"/>
    <n v="3"/>
    <x v="6"/>
    <n v="2008"/>
    <n v="168"/>
    <n v="2014"/>
    <s v="V2008 Q1 - 50% Bonus"/>
    <n v="367"/>
    <s v="08. General Plant"/>
    <s v="Function"/>
    <n v="1589759.62"/>
    <n v="0"/>
    <n v="0"/>
    <n v="1602938.45"/>
    <n v="9593.5400000000009"/>
    <n v="1605324.95"/>
    <n v="-68952.509999999995"/>
    <n v="5202.8"/>
    <n v="1616117.29"/>
    <n v="1588560.82"/>
    <n v="5202.8"/>
    <n v="0"/>
    <n v="5202.8"/>
    <n v="0"/>
    <x v="6"/>
  </r>
  <r>
    <n v="-1"/>
    <n v="1"/>
    <s v="0001 -Florida Power &amp; Light Company"/>
    <n v="0"/>
    <n v="3"/>
    <x v="6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6"/>
  </r>
  <r>
    <n v="-1"/>
    <n v="1"/>
    <s v="0001 -Florida Power &amp; Light Company"/>
    <n v="0"/>
    <n v="3"/>
    <x v="6"/>
    <n v="2008"/>
    <n v="169"/>
    <n v="2014"/>
    <s v="V2008 Q2 - 50% Bonus"/>
    <n v="367"/>
    <s v="08. General Plant"/>
    <s v="Function"/>
    <n v="2341022.81"/>
    <n v="0"/>
    <n v="0"/>
    <n v="2362618.19"/>
    <n v="74337.919999999998"/>
    <n v="2282001.08"/>
    <n v="-174637.82"/>
    <n v="8915.48"/>
    <n v="2384213.56"/>
    <n v="2313148.25"/>
    <n v="8915.48"/>
    <n v="0"/>
    <n v="8915.48"/>
    <n v="0"/>
    <x v="6"/>
  </r>
  <r>
    <n v="-1"/>
    <n v="1"/>
    <s v="0001 -Florida Power &amp; Light Company"/>
    <n v="0"/>
    <n v="3"/>
    <x v="6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6"/>
  </r>
  <r>
    <n v="-1"/>
    <n v="1"/>
    <s v="0001 -Florida Power &amp; Light Company"/>
    <n v="0"/>
    <n v="3"/>
    <x v="6"/>
    <n v="2008"/>
    <n v="170"/>
    <n v="2014"/>
    <s v="V2008 Q3 - 50% Bonus"/>
    <n v="367"/>
    <s v="08. General Plant"/>
    <s v="Function"/>
    <n v="2558919.83"/>
    <n v="0"/>
    <n v="0"/>
    <n v="2559794.23"/>
    <n v="87056.75"/>
    <n v="2419198.94"/>
    <n v="-171244.15"/>
    <n v="360.99"/>
    <n v="2560668.63"/>
    <n v="2504506.89"/>
    <n v="360.99"/>
    <n v="0"/>
    <n v="360.99"/>
    <n v="0"/>
    <x v="6"/>
  </r>
  <r>
    <n v="-1"/>
    <n v="1"/>
    <s v="0001 -Florida Power &amp; Light Company"/>
    <n v="0"/>
    <n v="3"/>
    <x v="6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6"/>
  </r>
  <r>
    <n v="-1"/>
    <n v="1"/>
    <s v="0001 -Florida Power &amp; Light Company"/>
    <n v="0"/>
    <n v="3"/>
    <x v="6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6"/>
  </r>
  <r>
    <n v="-1"/>
    <n v="1"/>
    <s v="0001 -Florida Power &amp; Light Company"/>
    <n v="0"/>
    <n v="3"/>
    <x v="6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6"/>
  </r>
  <r>
    <n v="-1"/>
    <n v="1"/>
    <s v="0001 -Florida Power &amp; Light Company"/>
    <n v="0"/>
    <n v="3"/>
    <x v="6"/>
    <n v="2009"/>
    <n v="189"/>
    <n v="2014"/>
    <s v="V2009 Q1 - 50% Bonus"/>
    <n v="367"/>
    <s v="08. General Plant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  <x v="6"/>
  </r>
  <r>
    <n v="-1"/>
    <n v="1"/>
    <s v="0001 -Florida Power &amp; Light Company"/>
    <n v="0"/>
    <n v="3"/>
    <x v="6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6"/>
  </r>
  <r>
    <n v="-1"/>
    <n v="1"/>
    <s v="0001 -Florida Power &amp; Light Company"/>
    <n v="0"/>
    <n v="3"/>
    <x v="6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6"/>
  </r>
  <r>
    <n v="-1"/>
    <n v="1"/>
    <s v="0001 -Florida Power &amp; Light Company"/>
    <n v="0"/>
    <n v="3"/>
    <x v="6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6"/>
  </r>
  <r>
    <n v="-1"/>
    <n v="1"/>
    <s v="0001 -Florida Power &amp; Light Company"/>
    <n v="0"/>
    <n v="3"/>
    <x v="6"/>
    <n v="2009"/>
    <n v="191"/>
    <n v="2014"/>
    <s v="V2009 Q3 - 50% Bonus"/>
    <n v="367"/>
    <s v="08. General Plant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  <x v="6"/>
  </r>
  <r>
    <n v="-1"/>
    <n v="1"/>
    <s v="0001 -Florida Power &amp; Light Company"/>
    <n v="0"/>
    <n v="3"/>
    <x v="6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6"/>
  </r>
  <r>
    <n v="-1"/>
    <n v="1"/>
    <s v="0001 -Florida Power &amp; Light Company"/>
    <n v="0"/>
    <n v="3"/>
    <x v="6"/>
    <n v="2009"/>
    <n v="192"/>
    <n v="2014"/>
    <s v="V2009 Q4 - 50% Bonus"/>
    <n v="367"/>
    <s v="08. General Plant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  <x v="6"/>
  </r>
  <r>
    <n v="-1"/>
    <n v="1"/>
    <s v="0001 -Florida Power &amp; Light Company"/>
    <n v="0"/>
    <n v="3"/>
    <x v="6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6"/>
  </r>
  <r>
    <n v="-1"/>
    <n v="1"/>
    <s v="0001 -Florida Power &amp; Light Company"/>
    <n v="0"/>
    <n v="3"/>
    <x v="6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6"/>
  </r>
  <r>
    <n v="-1"/>
    <n v="1"/>
    <s v="0001 -Florida Power &amp; Light Company"/>
    <n v="0"/>
    <n v="3"/>
    <x v="6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6"/>
  </r>
  <r>
    <n v="-1"/>
    <n v="1"/>
    <s v="0001 -Florida Power &amp; Light Company"/>
    <n v="0"/>
    <n v="3"/>
    <x v="6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6"/>
  </r>
  <r>
    <n v="-1"/>
    <n v="1"/>
    <s v="0001 -Florida Power &amp; Light Company"/>
    <n v="0"/>
    <n v="3"/>
    <x v="6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6"/>
  </r>
  <r>
    <n v="-1"/>
    <n v="1"/>
    <s v="0001 -Florida Power &amp; Light Company"/>
    <n v="0"/>
    <n v="3"/>
    <x v="6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6"/>
  </r>
  <r>
    <n v="-1"/>
    <n v="1"/>
    <s v="0001 -Florida Power &amp; Light Company"/>
    <n v="0"/>
    <n v="3"/>
    <x v="6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6"/>
  </r>
  <r>
    <n v="-1"/>
    <n v="1"/>
    <s v="0001 -Florida Power &amp; Light Company"/>
    <n v="0"/>
    <n v="3"/>
    <x v="6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6"/>
  </r>
  <r>
    <n v="-1"/>
    <n v="1"/>
    <s v="0001 -Florida Power &amp; Light Company"/>
    <n v="0"/>
    <n v="3"/>
    <x v="6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6"/>
  </r>
  <r>
    <n v="-1"/>
    <n v="1"/>
    <s v="0001 -Florida Power &amp; Light Company"/>
    <n v="0"/>
    <n v="3"/>
    <x v="6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6"/>
  </r>
  <r>
    <n v="-1"/>
    <n v="1"/>
    <s v="0001 -Florida Power &amp; Light Company"/>
    <n v="0"/>
    <n v="3"/>
    <x v="6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6"/>
  </r>
  <r>
    <n v="-1"/>
    <n v="1"/>
    <s v="0001 -Florida Power &amp; Light Company"/>
    <n v="0"/>
    <n v="3"/>
    <x v="6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6"/>
  </r>
  <r>
    <n v="-1"/>
    <n v="1"/>
    <s v="0001 -Florida Power &amp; Light Company"/>
    <n v="0"/>
    <n v="3"/>
    <x v="6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6"/>
  </r>
  <r>
    <n v="-1"/>
    <n v="1"/>
    <s v="0001 -Florida Power &amp; Light Company"/>
    <n v="0"/>
    <n v="3"/>
    <x v="6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6"/>
  </r>
  <r>
    <n v="-1"/>
    <n v="1"/>
    <s v="0001 -Florida Power &amp; Light Company"/>
    <n v="0"/>
    <n v="3"/>
    <x v="6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6"/>
  </r>
  <r>
    <n v="-1"/>
    <n v="1"/>
    <s v="0001 -Florida Power &amp; Light Company"/>
    <n v="0"/>
    <n v="3"/>
    <x v="6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6"/>
  </r>
  <r>
    <n v="-1"/>
    <n v="1"/>
    <s v="0001 -Florida Power &amp; Light Company"/>
    <n v="0"/>
    <n v="3"/>
    <x v="6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6"/>
  </r>
  <r>
    <n v="-1"/>
    <n v="1"/>
    <s v="0001 -Florida Power &amp; Light Company"/>
    <n v="0"/>
    <n v="3"/>
    <x v="6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6"/>
  </r>
  <r>
    <n v="-1"/>
    <n v="1"/>
    <s v="0001 -Florida Power &amp; Light Company"/>
    <n v="0"/>
    <n v="3"/>
    <x v="6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6"/>
  </r>
  <r>
    <n v="-1"/>
    <n v="1"/>
    <s v="0001 -Florida Power &amp; Light Company"/>
    <n v="0"/>
    <n v="3"/>
    <x v="6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6"/>
  </r>
  <r>
    <n v="-1"/>
    <n v="1"/>
    <s v="0001 -Florida Power &amp; Light Company"/>
    <n v="0"/>
    <n v="3"/>
    <x v="6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6"/>
  </r>
  <r>
    <n v="-1"/>
    <n v="1"/>
    <s v="0001 -Florida Power &amp; Light Company"/>
    <n v="0"/>
    <n v="3"/>
    <x v="6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6"/>
  </r>
  <r>
    <n v="-1"/>
    <n v="1"/>
    <s v="0001 -Florida Power &amp; Light Company"/>
    <n v="0"/>
    <n v="3"/>
    <x v="6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6"/>
  </r>
  <r>
    <n v="-1"/>
    <n v="1"/>
    <s v="0001 -Florida Power &amp; Light Company"/>
    <n v="0"/>
    <n v="3"/>
    <x v="6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6"/>
  </r>
  <r>
    <n v="-1"/>
    <n v="1"/>
    <s v="0001 -Florida Power &amp; Light Company"/>
    <n v="0"/>
    <n v="3"/>
    <x v="6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6"/>
  </r>
  <r>
    <n v="-1"/>
    <n v="1"/>
    <s v="0001 -Florida Power &amp; Light Company"/>
    <n v="0"/>
    <n v="3"/>
    <x v="6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6"/>
  </r>
  <r>
    <n v="-1"/>
    <n v="1"/>
    <s v="0001 -Florida Power &amp; Light Company"/>
    <n v="0"/>
    <n v="3"/>
    <x v="6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6"/>
  </r>
  <r>
    <n v="-1"/>
    <n v="1"/>
    <s v="0001 -Florida Power &amp; Light Company"/>
    <n v="0"/>
    <n v="3"/>
    <x v="6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6"/>
  </r>
  <r>
    <n v="-1"/>
    <n v="1"/>
    <s v="0001 -Florida Power &amp; Light Company"/>
    <n v="0"/>
    <n v="3"/>
    <x v="6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6"/>
  </r>
  <r>
    <n v="-1"/>
    <n v="1"/>
    <s v="0001 -Florida Power &amp; Light Company"/>
    <n v="0"/>
    <n v="3"/>
    <x v="6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6"/>
  </r>
  <r>
    <n v="-1"/>
    <n v="1"/>
    <s v="0001 -Florida Power &amp; Light Company"/>
    <n v="0"/>
    <n v="3"/>
    <x v="6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6"/>
  </r>
  <r>
    <n v="-1"/>
    <n v="1"/>
    <s v="0001 -Florida Power &amp; Light Company"/>
    <n v="0"/>
    <n v="3"/>
    <x v="6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6"/>
  </r>
  <r>
    <n v="-1"/>
    <n v="1"/>
    <s v="0001 -Florida Power &amp; Light Company"/>
    <n v="0"/>
    <n v="3"/>
    <x v="6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6"/>
  </r>
  <r>
    <n v="-1"/>
    <n v="1"/>
    <s v="0001 -Florida Power &amp; Light Company"/>
    <n v="0"/>
    <n v="3"/>
    <x v="6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6"/>
  </r>
  <r>
    <n v="-1"/>
    <n v="1"/>
    <s v="0001 -Florida Power &amp; Light Company"/>
    <n v="0"/>
    <n v="3"/>
    <x v="6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6"/>
  </r>
  <r>
    <n v="-1"/>
    <n v="1"/>
    <s v="0001 -Florida Power &amp; Light Company"/>
    <n v="0"/>
    <n v="3"/>
    <x v="6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6"/>
  </r>
  <r>
    <n v="-1"/>
    <n v="1"/>
    <s v="0001 -Florida Power &amp; Light Company"/>
    <n v="0"/>
    <n v="3"/>
    <x v="6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6"/>
  </r>
  <r>
    <n v="-1"/>
    <n v="1"/>
    <s v="0001 -Florida Power &amp; Light Company"/>
    <n v="0"/>
    <n v="3"/>
    <x v="6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6"/>
  </r>
  <r>
    <n v="-1"/>
    <n v="1"/>
    <s v="0001 -Florida Power &amp; Light Company"/>
    <n v="0"/>
    <n v="3"/>
    <x v="6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6"/>
  </r>
  <r>
    <n v="-1"/>
    <n v="1"/>
    <s v="0001 -Florida Power &amp; Light Company"/>
    <n v="0"/>
    <n v="3"/>
    <x v="6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6"/>
  </r>
  <r>
    <n v="-1"/>
    <n v="1"/>
    <s v="0001 -Florida Power &amp; Light Company"/>
    <n v="0"/>
    <n v="3"/>
    <x v="6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6"/>
  </r>
  <r>
    <n v="-1"/>
    <n v="1"/>
    <s v="0001 -Florida Power &amp; Light Company"/>
    <n v="0"/>
    <n v="3"/>
    <x v="6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6"/>
  </r>
  <r>
    <n v="-1"/>
    <n v="1"/>
    <s v="0001 -Florida Power &amp; Light Company"/>
    <n v="0"/>
    <n v="3"/>
    <x v="6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6"/>
  </r>
  <r>
    <n v="-1"/>
    <n v="1"/>
    <s v="0001 -Florida Power &amp; Light Company"/>
    <n v="0"/>
    <n v="3"/>
    <x v="6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6"/>
  </r>
  <r>
    <n v="-1"/>
    <n v="1"/>
    <s v="0001 -Florida Power &amp; Light Company"/>
    <n v="0"/>
    <n v="3"/>
    <x v="6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6"/>
  </r>
  <r>
    <n v="-1"/>
    <n v="1"/>
    <s v="0001 -Florida Power &amp; Light Company"/>
    <n v="0"/>
    <n v="3"/>
    <x v="6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6"/>
  </r>
  <r>
    <n v="-1"/>
    <n v="1"/>
    <s v="0001 -Florida Power &amp; Light Company"/>
    <n v="0"/>
    <n v="3"/>
    <x v="6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6"/>
  </r>
  <r>
    <n v="-1"/>
    <n v="1"/>
    <s v="0001 -Florida Power &amp; Light Company"/>
    <n v="0"/>
    <n v="3"/>
    <x v="6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6"/>
  </r>
  <r>
    <n v="-1"/>
    <n v="1"/>
    <s v="0001 -Florida Power &amp; Light Company"/>
    <n v="0"/>
    <n v="3"/>
    <x v="6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6"/>
  </r>
  <r>
    <n v="-1"/>
    <n v="1"/>
    <s v="0001 -Florida Power &amp; Light Company"/>
    <n v="0"/>
    <n v="3"/>
    <x v="6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6"/>
  </r>
  <r>
    <n v="-1"/>
    <n v="1"/>
    <s v="0001 -Florida Power &amp; Light Company"/>
    <n v="0"/>
    <n v="3"/>
    <x v="6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6"/>
  </r>
  <r>
    <n v="-1"/>
    <n v="1"/>
    <s v="0001 -Florida Power &amp; Light Company"/>
    <n v="0"/>
    <n v="3"/>
    <x v="6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6"/>
  </r>
  <r>
    <n v="-1"/>
    <n v="1"/>
    <s v="0001 -Florida Power &amp; Light Company"/>
    <n v="0"/>
    <n v="3"/>
    <x v="6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6"/>
  </r>
  <r>
    <n v="-1"/>
    <n v="1"/>
    <s v="0001 -Florida Power &amp; Light Company"/>
    <n v="0"/>
    <n v="3"/>
    <x v="6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6"/>
  </r>
  <r>
    <n v="-1"/>
    <n v="1"/>
    <s v="0001 -Florida Power &amp; Light Company"/>
    <n v="0"/>
    <n v="3"/>
    <x v="6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6"/>
  </r>
  <r>
    <n v="-1"/>
    <n v="1"/>
    <s v="0001 -Florida Power &amp; Light Company"/>
    <n v="0"/>
    <n v="3"/>
    <x v="6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6"/>
  </r>
  <r>
    <n v="-1"/>
    <n v="1"/>
    <s v="0001 -Florida Power &amp; Light Company"/>
    <n v="0"/>
    <n v="3"/>
    <x v="6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6"/>
  </r>
  <r>
    <n v="-1"/>
    <n v="1"/>
    <s v="0001 -Florida Power &amp; Light Company"/>
    <n v="0"/>
    <n v="3"/>
    <x v="6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6"/>
  </r>
  <r>
    <n v="-1"/>
    <n v="1"/>
    <s v="0001 -Florida Power &amp; Light Company"/>
    <n v="0"/>
    <n v="3"/>
    <x v="6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6"/>
  </r>
  <r>
    <n v="-1"/>
    <n v="1"/>
    <s v="0001 -Florida Power &amp; Light Company"/>
    <n v="0"/>
    <n v="3"/>
    <x v="6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6"/>
  </r>
  <r>
    <n v="-1"/>
    <n v="1"/>
    <s v="0001 -Florida Power &amp; Light Company"/>
    <n v="0"/>
    <n v="3"/>
    <x v="6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6"/>
  </r>
  <r>
    <n v="-1"/>
    <n v="1"/>
    <s v="0001 -Florida Power &amp; Light Company"/>
    <n v="0"/>
    <n v="3"/>
    <x v="6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6"/>
  </r>
  <r>
    <n v="-1"/>
    <n v="1"/>
    <s v="0001 -Florida Power &amp; Light Company"/>
    <n v="0"/>
    <n v="3"/>
    <x v="6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6"/>
  </r>
  <r>
    <n v="-1"/>
    <n v="1"/>
    <s v="0001 -Florida Power &amp; Light Company"/>
    <n v="0"/>
    <n v="3"/>
    <x v="6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6"/>
  </r>
  <r>
    <n v="-1"/>
    <n v="1"/>
    <s v="0001 -Florida Power &amp; Light Company"/>
    <n v="0"/>
    <n v="3"/>
    <x v="6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6"/>
  </r>
  <r>
    <n v="-1"/>
    <n v="1"/>
    <s v="0001 -Florida Power &amp; Light Company"/>
    <n v="0"/>
    <n v="3"/>
    <x v="6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6"/>
  </r>
  <r>
    <n v="-1"/>
    <n v="1"/>
    <s v="0001 -Florida Power &amp; Light Company"/>
    <n v="0"/>
    <n v="3"/>
    <x v="6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6"/>
  </r>
  <r>
    <n v="-1"/>
    <n v="1"/>
    <s v="0001 -Florida Power &amp; Light Company"/>
    <n v="0"/>
    <n v="3"/>
    <x v="6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6"/>
  </r>
  <r>
    <n v="-1"/>
    <n v="1"/>
    <s v="0001 -Florida Power &amp; Light Company"/>
    <n v="0"/>
    <n v="3"/>
    <x v="6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6"/>
  </r>
  <r>
    <n v="-1"/>
    <n v="1"/>
    <s v="0001 -Florida Power &amp; Light Company"/>
    <n v="0"/>
    <n v="3"/>
    <x v="6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6"/>
  </r>
  <r>
    <n v="-1"/>
    <n v="1"/>
    <s v="0001 -Florida Power &amp; Light Company"/>
    <n v="0"/>
    <n v="3"/>
    <x v="6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6"/>
  </r>
  <r>
    <n v="-1"/>
    <n v="1"/>
    <s v="0001 -Florida Power &amp; Light Company"/>
    <n v="0"/>
    <n v="3"/>
    <x v="6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6"/>
  </r>
  <r>
    <n v="-1"/>
    <n v="1"/>
    <s v="0001 -Florida Power &amp; Light Company"/>
    <n v="0"/>
    <n v="3"/>
    <x v="6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6"/>
  </r>
  <r>
    <n v="-1"/>
    <n v="1"/>
    <s v="0001 -Florida Power &amp; Light Company"/>
    <n v="0"/>
    <n v="3"/>
    <x v="6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6"/>
  </r>
  <r>
    <n v="-1"/>
    <n v="1"/>
    <s v="0001 -Florida Power &amp; Light Company"/>
    <n v="0"/>
    <n v="3"/>
    <x v="6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6"/>
  </r>
  <r>
    <n v="-1"/>
    <n v="1"/>
    <s v="0001 -Florida Power &amp; Light Company"/>
    <n v="0"/>
    <n v="3"/>
    <x v="6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6"/>
  </r>
  <r>
    <n v="-1"/>
    <n v="1"/>
    <s v="0001 -Florida Power &amp; Light Company"/>
    <n v="0"/>
    <n v="3"/>
    <x v="6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6"/>
  </r>
  <r>
    <n v="-1"/>
    <n v="1"/>
    <s v="0001 -Florida Power &amp; Light Company"/>
    <n v="0"/>
    <n v="3"/>
    <x v="6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6"/>
  </r>
  <r>
    <n v="-1"/>
    <n v="1"/>
    <s v="0001 -Florida Power &amp; Light Company"/>
    <n v="0"/>
    <n v="3"/>
    <x v="6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6"/>
  </r>
  <r>
    <n v="-1"/>
    <n v="1"/>
    <s v="0001 -Florida Power &amp; Light Company"/>
    <n v="0"/>
    <n v="3"/>
    <x v="6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6"/>
  </r>
  <r>
    <n v="-1"/>
    <n v="1"/>
    <s v="0001 -Florida Power &amp; Light Company"/>
    <n v="0"/>
    <n v="3"/>
    <x v="6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6"/>
  </r>
  <r>
    <n v="-1"/>
    <n v="1"/>
    <s v="0001 -Florida Power &amp; Light Company"/>
    <n v="0"/>
    <n v="3"/>
    <x v="6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6"/>
  </r>
  <r>
    <n v="-1"/>
    <n v="1"/>
    <s v="0001 -Florida Power &amp; Light Company"/>
    <n v="0"/>
    <n v="3"/>
    <x v="6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6"/>
  </r>
  <r>
    <n v="-1"/>
    <n v="1"/>
    <s v="0001 -Florida Power &amp; Light Company"/>
    <n v="0"/>
    <n v="3"/>
    <x v="6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6"/>
  </r>
  <r>
    <n v="-1"/>
    <n v="1"/>
    <s v="0001 -Florida Power &amp; Light Company"/>
    <n v="0"/>
    <n v="3"/>
    <x v="6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6"/>
  </r>
  <r>
    <n v="-1"/>
    <n v="1"/>
    <s v="0001 -Florida Power &amp; Light Company"/>
    <n v="0"/>
    <n v="3"/>
    <x v="6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6"/>
  </r>
  <r>
    <n v="-1"/>
    <n v="1"/>
    <s v="0001 -Florida Power &amp; Light Company"/>
    <n v="0"/>
    <n v="3"/>
    <x v="6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6"/>
  </r>
  <r>
    <n v="-1"/>
    <n v="1"/>
    <s v="0001 -Florida Power &amp; Light Company"/>
    <n v="0"/>
    <n v="3"/>
    <x v="6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6"/>
  </r>
  <r>
    <n v="-1"/>
    <n v="1"/>
    <s v="0001 -Florida Power &amp; Light Company"/>
    <n v="0"/>
    <n v="3"/>
    <x v="6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6"/>
  </r>
  <r>
    <n v="-1"/>
    <n v="1"/>
    <s v="0001 -Florida Power &amp; Light Company"/>
    <n v="0"/>
    <n v="3"/>
    <x v="6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6"/>
  </r>
  <r>
    <n v="-1"/>
    <n v="1"/>
    <s v="0001 -Florida Power &amp; Light Company"/>
    <n v="0"/>
    <n v="3"/>
    <x v="6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6"/>
  </r>
  <r>
    <n v="-1"/>
    <n v="1"/>
    <s v="0001 -Florida Power &amp; Light Company"/>
    <n v="0"/>
    <n v="3"/>
    <x v="6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6"/>
  </r>
  <r>
    <n v="-1"/>
    <n v="1"/>
    <s v="0001 -Florida Power &amp; Light Company"/>
    <n v="0"/>
    <n v="3"/>
    <x v="6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6"/>
  </r>
  <r>
    <n v="-1"/>
    <n v="1"/>
    <s v="0001 -Florida Power &amp; Light Company"/>
    <n v="0"/>
    <n v="3"/>
    <x v="6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6"/>
  </r>
  <r>
    <n v="-1"/>
    <n v="1"/>
    <s v="0001 -Florida Power &amp; Light Company"/>
    <n v="0"/>
    <n v="3"/>
    <x v="6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6"/>
  </r>
  <r>
    <n v="-1"/>
    <n v="1"/>
    <s v="0001 -Florida Power &amp; Light Company"/>
    <n v="0"/>
    <n v="3"/>
    <x v="6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6"/>
  </r>
  <r>
    <n v="-1"/>
    <n v="1"/>
    <s v="0001 -Florida Power &amp; Light Company"/>
    <n v="0"/>
    <n v="3"/>
    <x v="6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6"/>
  </r>
  <r>
    <n v="-1"/>
    <n v="1"/>
    <s v="0001 -Florida Power &amp; Light Company"/>
    <n v="0"/>
    <n v="3"/>
    <x v="6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6"/>
  </r>
  <r>
    <n v="-1"/>
    <n v="1"/>
    <s v="0001 -Florida Power &amp; Light Company"/>
    <n v="0"/>
    <n v="3"/>
    <x v="6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6"/>
  </r>
  <r>
    <n v="-1"/>
    <n v="1"/>
    <s v="0001 -Florida Power &amp; Light Company"/>
    <n v="0"/>
    <n v="3"/>
    <x v="6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6"/>
  </r>
  <r>
    <n v="-1"/>
    <n v="1"/>
    <s v="0001 -Florida Power &amp; Light Company"/>
    <n v="0"/>
    <n v="3"/>
    <x v="6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6"/>
  </r>
  <r>
    <n v="-1"/>
    <n v="1"/>
    <s v="0001 -Florida Power &amp; Light Company"/>
    <n v="0"/>
    <n v="3"/>
    <x v="6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6"/>
  </r>
  <r>
    <n v="-1"/>
    <n v="1"/>
    <s v="0001 -Florida Power &amp; Light Company"/>
    <n v="0"/>
    <n v="3"/>
    <x v="6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6"/>
  </r>
  <r>
    <n v="-1"/>
    <n v="1"/>
    <s v="0001 -Florida Power &amp; Light Company"/>
    <n v="0"/>
    <n v="3"/>
    <x v="6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6"/>
  </r>
  <r>
    <n v="-1"/>
    <n v="1"/>
    <s v="0001 -Florida Power &amp; Light Company"/>
    <n v="0"/>
    <n v="3"/>
    <x v="6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6"/>
  </r>
  <r>
    <n v="-1"/>
    <n v="1"/>
    <s v="0001 -Florida Power &amp; Light Company"/>
    <n v="0"/>
    <n v="3"/>
    <x v="6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6"/>
  </r>
  <r>
    <n v="-1"/>
    <n v="1"/>
    <s v="0001 -Florida Power &amp; Light Company"/>
    <n v="0"/>
    <n v="3"/>
    <x v="6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6"/>
  </r>
  <r>
    <n v="-1"/>
    <n v="1"/>
    <s v="0001 -Florida Power &amp; Light Company"/>
    <n v="0"/>
    <n v="3"/>
    <x v="6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6"/>
  </r>
  <r>
    <n v="-1"/>
    <n v="1"/>
    <s v="0001 -Florida Power &amp; Light Company"/>
    <n v="0"/>
    <n v="3"/>
    <x v="6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6"/>
  </r>
  <r>
    <n v="-1"/>
    <n v="1"/>
    <s v="0001 -Florida Power &amp; Light Company"/>
    <n v="0"/>
    <n v="3"/>
    <x v="6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6"/>
  </r>
  <r>
    <n v="-1"/>
    <n v="1"/>
    <s v="0001 -Florida Power &amp; Light Company"/>
    <n v="0"/>
    <n v="3"/>
    <x v="6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6"/>
  </r>
  <r>
    <n v="-1"/>
    <n v="1"/>
    <s v="0001 -Florida Power &amp; Light Company"/>
    <n v="0"/>
    <n v="3"/>
    <x v="6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6"/>
  </r>
  <r>
    <n v="-1"/>
    <n v="1"/>
    <s v="0001 -Florida Power &amp; Light Company"/>
    <n v="0"/>
    <n v="3"/>
    <x v="6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6"/>
  </r>
  <r>
    <n v="-1"/>
    <n v="1"/>
    <s v="0001 -Florida Power &amp; Light Company"/>
    <n v="0"/>
    <n v="3"/>
    <x v="6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6"/>
  </r>
  <r>
    <n v="-1"/>
    <n v="1"/>
    <s v="0001 -Florida Power &amp; Light Company"/>
    <n v="0"/>
    <n v="3"/>
    <x v="6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6"/>
  </r>
  <r>
    <n v="-1"/>
    <n v="1"/>
    <s v="0001 -Florida Power &amp; Light Company"/>
    <n v="0"/>
    <n v="3"/>
    <x v="6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6"/>
  </r>
  <r>
    <n v="-1"/>
    <n v="1"/>
    <s v="0001 -Florida Power &amp; Light Company"/>
    <n v="0"/>
    <n v="3"/>
    <x v="6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6"/>
  </r>
  <r>
    <n v="-1"/>
    <n v="1"/>
    <s v="0001 -Florida Power &amp; Light Company"/>
    <n v="0"/>
    <n v="3"/>
    <x v="6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6"/>
  </r>
  <r>
    <n v="-1"/>
    <n v="1"/>
    <s v="0001 -Florida Power &amp; Light Company"/>
    <n v="0"/>
    <n v="3"/>
    <x v="6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6"/>
  </r>
  <r>
    <n v="-1"/>
    <n v="1"/>
    <s v="0001 -Florida Power &amp; Light Company"/>
    <n v="0"/>
    <n v="3"/>
    <x v="6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6"/>
  </r>
  <r>
    <n v="-1"/>
    <n v="1"/>
    <s v="0001 -Florida Power &amp; Light Company"/>
    <n v="0"/>
    <n v="3"/>
    <x v="6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6"/>
  </r>
  <r>
    <n v="-1"/>
    <n v="1"/>
    <s v="0001 -Florida Power &amp; Light Company"/>
    <n v="0"/>
    <n v="3"/>
    <x v="6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6"/>
  </r>
  <r>
    <n v="-1"/>
    <n v="1"/>
    <s v="0001 -Florida Power &amp; Light Company"/>
    <n v="0"/>
    <n v="3"/>
    <x v="6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6"/>
  </r>
  <r>
    <n v="-1"/>
    <n v="1"/>
    <s v="0001 -Florida Power &amp; Light Company"/>
    <n v="0"/>
    <n v="3"/>
    <x v="6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6"/>
  </r>
  <r>
    <n v="-1"/>
    <n v="1"/>
    <s v="0001 -Florida Power &amp; Light Company"/>
    <n v="0"/>
    <n v="3"/>
    <x v="6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6"/>
  </r>
  <r>
    <n v="-1"/>
    <n v="1"/>
    <s v="0001 -Florida Power &amp; Light Company"/>
    <n v="0"/>
    <n v="3"/>
    <x v="6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6"/>
  </r>
  <r>
    <n v="-1"/>
    <n v="1"/>
    <s v="0001 -Florida Power &amp; Light Company"/>
    <n v="0"/>
    <n v="3"/>
    <x v="6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6"/>
  </r>
  <r>
    <n v="-1"/>
    <n v="1"/>
    <s v="0001 -Florida Power &amp; Light Company"/>
    <n v="0"/>
    <n v="3"/>
    <x v="6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6"/>
  </r>
  <r>
    <n v="-1"/>
    <n v="1"/>
    <s v="0001 -Florida Power &amp; Light Company"/>
    <n v="0"/>
    <n v="3"/>
    <x v="6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6"/>
  </r>
  <r>
    <n v="-1"/>
    <n v="1"/>
    <s v="0001 -Florida Power &amp; Light Company"/>
    <n v="0"/>
    <n v="3"/>
    <x v="6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6"/>
  </r>
  <r>
    <n v="-1"/>
    <n v="1"/>
    <s v="0001 -Florida Power &amp; Light Company"/>
    <n v="0"/>
    <n v="3"/>
    <x v="6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6"/>
  </r>
  <r>
    <n v="-1"/>
    <n v="1"/>
    <s v="0001 -Florida Power &amp; Light Company"/>
    <n v="0"/>
    <n v="3"/>
    <x v="6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6"/>
  </r>
  <r>
    <n v="-1"/>
    <n v="1"/>
    <s v="0001 -Florida Power &amp; Light Company"/>
    <n v="0"/>
    <n v="3"/>
    <x v="6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6"/>
  </r>
  <r>
    <n v="-1"/>
    <n v="1"/>
    <s v="0001 -Florida Power &amp; Light Company"/>
    <n v="0"/>
    <n v="3"/>
    <x v="6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6"/>
  </r>
  <r>
    <n v="-1"/>
    <n v="1"/>
    <s v="0001 -Florida Power &amp; Light Company"/>
    <n v="0"/>
    <n v="3"/>
    <x v="6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6"/>
  </r>
  <r>
    <n v="-1"/>
    <n v="1"/>
    <s v="0001 -Florida Power &amp; Light Company"/>
    <n v="0"/>
    <n v="3"/>
    <x v="6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6"/>
  </r>
  <r>
    <n v="-1"/>
    <n v="1"/>
    <s v="0001 -Florida Power &amp; Light Company"/>
    <n v="0"/>
    <n v="3"/>
    <x v="6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6"/>
  </r>
  <r>
    <n v="-1"/>
    <n v="1"/>
    <s v="0001 -Florida Power &amp; Light Company"/>
    <n v="0"/>
    <n v="3"/>
    <x v="6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6"/>
  </r>
  <r>
    <n v="-1"/>
    <n v="1"/>
    <s v="0001 -Florida Power &amp; Light Company"/>
    <n v="0"/>
    <n v="3"/>
    <x v="6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6"/>
  </r>
  <r>
    <n v="-1"/>
    <n v="1"/>
    <s v="0001 -Florida Power &amp; Light Company"/>
    <n v="0"/>
    <n v="3"/>
    <x v="6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6"/>
  </r>
  <r>
    <n v="-1"/>
    <n v="1"/>
    <s v="0001 -Florida Power &amp; Light Company"/>
    <n v="0"/>
    <n v="3"/>
    <x v="6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6"/>
  </r>
  <r>
    <n v="-1"/>
    <n v="1"/>
    <s v="0001 -Florida Power &amp; Light Company"/>
    <n v="0"/>
    <n v="3"/>
    <x v="6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6"/>
  </r>
  <r>
    <n v="-1"/>
    <n v="1"/>
    <s v="0001 -Florida Power &amp; Light Company"/>
    <n v="0"/>
    <n v="3"/>
    <x v="6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6"/>
  </r>
  <r>
    <n v="-1"/>
    <n v="1"/>
    <s v="0001 -Florida Power &amp; Light Company"/>
    <n v="0"/>
    <n v="3"/>
    <x v="6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6"/>
  </r>
  <r>
    <n v="-1"/>
    <n v="1"/>
    <s v="0001 -Florida Power &amp; Light Company"/>
    <n v="0"/>
    <n v="3"/>
    <x v="6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6"/>
  </r>
  <r>
    <n v="-1"/>
    <n v="1"/>
    <s v="0001 -Florida Power &amp; Light Company"/>
    <n v="0"/>
    <n v="3"/>
    <x v="6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6"/>
  </r>
  <r>
    <n v="-1"/>
    <n v="1"/>
    <s v="0001 -Florida Power &amp; Light Company"/>
    <n v="0"/>
    <n v="3"/>
    <x v="6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6"/>
  </r>
  <r>
    <n v="-1"/>
    <n v="1"/>
    <s v="0001 -Florida Power &amp; Light Company"/>
    <n v="0"/>
    <n v="3"/>
    <x v="6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6"/>
  </r>
  <r>
    <n v="-1"/>
    <n v="1"/>
    <s v="0001 -Florida Power &amp; Light Company"/>
    <n v="0"/>
    <n v="3"/>
    <x v="6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6"/>
  </r>
  <r>
    <n v="-1"/>
    <n v="1"/>
    <s v="0001 -Florida Power &amp; Light Company"/>
    <n v="0"/>
    <n v="3"/>
    <x v="6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6"/>
  </r>
  <r>
    <n v="-1"/>
    <n v="1"/>
    <s v="0001 -Florida Power &amp; Light Company"/>
    <n v="0"/>
    <n v="3"/>
    <x v="6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6"/>
  </r>
  <r>
    <n v="-1"/>
    <n v="1"/>
    <s v="0001 -Florida Power &amp; Light Company"/>
    <n v="0"/>
    <n v="3"/>
    <x v="6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6"/>
  </r>
  <r>
    <n v="-1"/>
    <n v="1"/>
    <s v="0001 -Florida Power &amp; Light Company"/>
    <n v="0"/>
    <n v="3"/>
    <x v="6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6"/>
  </r>
  <r>
    <n v="-1"/>
    <n v="1"/>
    <s v="0001 -Florida Power &amp; Light Company"/>
    <n v="0"/>
    <n v="3"/>
    <x v="6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6"/>
  </r>
  <r>
    <n v="-1"/>
    <n v="1"/>
    <s v="0001 -Florida Power &amp; Light Company"/>
    <n v="0"/>
    <n v="3"/>
    <x v="6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6"/>
  </r>
  <r>
    <n v="-1"/>
    <n v="1"/>
    <s v="0001 -Florida Power &amp; Light Company"/>
    <n v="0"/>
    <n v="3"/>
    <x v="6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6"/>
  </r>
  <r>
    <n v="-1"/>
    <n v="1"/>
    <s v="0001 -Florida Power &amp; Light Company"/>
    <n v="0"/>
    <n v="3"/>
    <x v="6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6"/>
  </r>
  <r>
    <n v="-1"/>
    <n v="1"/>
    <s v="0001 -Florida Power &amp; Light Company"/>
    <n v="0"/>
    <n v="3"/>
    <x v="6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6"/>
  </r>
  <r>
    <n v="-1"/>
    <n v="1"/>
    <s v="0001 -Florida Power &amp; Light Company"/>
    <n v="0"/>
    <n v="3"/>
    <x v="6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6"/>
  </r>
  <r>
    <n v="-1"/>
    <n v="1"/>
    <s v="0001 -Florida Power &amp; Light Company"/>
    <n v="0"/>
    <n v="3"/>
    <x v="6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6"/>
  </r>
  <r>
    <n v="-1"/>
    <n v="1"/>
    <s v="0001 -Florida Power &amp; Light Company"/>
    <n v="0"/>
    <n v="3"/>
    <x v="6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6"/>
  </r>
  <r>
    <n v="-1"/>
    <n v="1"/>
    <s v="0001 -Florida Power &amp; Light Company"/>
    <n v="0"/>
    <n v="3"/>
    <x v="6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6"/>
  </r>
  <r>
    <n v="-1"/>
    <n v="1"/>
    <s v="0001 -Florida Power &amp; Light Company"/>
    <n v="0"/>
    <n v="3"/>
    <x v="6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6"/>
  </r>
  <r>
    <n v="-1"/>
    <n v="1"/>
    <s v="0001 -Florida Power &amp; Light Company"/>
    <n v="0"/>
    <n v="3"/>
    <x v="6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6"/>
  </r>
  <r>
    <n v="-1"/>
    <n v="1"/>
    <s v="0001 -Florida Power &amp; Light Company"/>
    <n v="0"/>
    <n v="3"/>
    <x v="6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6"/>
  </r>
  <r>
    <n v="-1"/>
    <n v="1"/>
    <s v="0001 -Florida Power &amp; Light Company"/>
    <n v="0"/>
    <n v="3"/>
    <x v="6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6"/>
  </r>
  <r>
    <n v="-1"/>
    <n v="1"/>
    <s v="0001 -Florida Power &amp; Light Company"/>
    <n v="0"/>
    <n v="3"/>
    <x v="6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6"/>
  </r>
  <r>
    <n v="-1"/>
    <n v="1"/>
    <s v="0001 -Florida Power &amp; Light Company"/>
    <n v="0"/>
    <n v="3"/>
    <x v="6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6"/>
  </r>
  <r>
    <n v="-1"/>
    <n v="1"/>
    <s v="0001 -Florida Power &amp; Light Company"/>
    <n v="0"/>
    <n v="3"/>
    <x v="6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6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6"/>
  </r>
  <r>
    <n v="-1"/>
    <n v="1"/>
    <s v="0001 -Florida Power &amp; Light Company"/>
    <n v="0"/>
    <n v="3"/>
    <x v="6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6"/>
  </r>
  <r>
    <n v="-1"/>
    <n v="1"/>
    <s v="0001 -Florida Power &amp; Light Company"/>
    <n v="0"/>
    <n v="3"/>
    <x v="6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6"/>
  </r>
  <r>
    <n v="-1"/>
    <n v="1"/>
    <s v="0001 -Florida Power &amp; Light Company"/>
    <n v="0"/>
    <n v="3"/>
    <x v="7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7"/>
  </r>
  <r>
    <n v="-1"/>
    <n v="1"/>
    <s v="0001 -Florida Power &amp; Light Company"/>
    <n v="0"/>
    <n v="3"/>
    <x v="7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7"/>
  </r>
  <r>
    <n v="-1"/>
    <n v="1"/>
    <s v="0001 -Florida Power &amp; Light Company"/>
    <n v="0"/>
    <n v="3"/>
    <x v="7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7"/>
  </r>
  <r>
    <n v="-1"/>
    <n v="1"/>
    <s v="0001 -Florida Power &amp; Light Company"/>
    <n v="0"/>
    <n v="3"/>
    <x v="7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7"/>
  </r>
  <r>
    <n v="-1"/>
    <n v="1"/>
    <s v="0001 -Florida Power &amp; Light Company"/>
    <n v="0"/>
    <n v="3"/>
    <x v="7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7"/>
  </r>
  <r>
    <n v="-1"/>
    <n v="1"/>
    <s v="0001 -Florida Power &amp; Light Company"/>
    <n v="0"/>
    <n v="3"/>
    <x v="7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7"/>
  </r>
  <r>
    <n v="-1"/>
    <n v="1"/>
    <s v="0001 -Florida Power &amp; Light Company"/>
    <n v="0"/>
    <n v="3"/>
    <x v="7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7"/>
  </r>
  <r>
    <n v="-1"/>
    <n v="1"/>
    <s v="0001 -Florida Power &amp; Light Company"/>
    <n v="0"/>
    <n v="3"/>
    <x v="7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7"/>
  </r>
  <r>
    <n v="-1"/>
    <n v="1"/>
    <s v="0001 -Florida Power &amp; Light Company"/>
    <n v="0"/>
    <n v="3"/>
    <x v="7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7"/>
  </r>
  <r>
    <n v="-1"/>
    <n v="1"/>
    <s v="0001 -Florida Power &amp; Light Company"/>
    <n v="0"/>
    <n v="3"/>
    <x v="7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7"/>
  </r>
  <r>
    <n v="-1"/>
    <n v="1"/>
    <s v="0001 -Florida Power &amp; Light Company"/>
    <n v="0"/>
    <n v="3"/>
    <x v="7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7"/>
  </r>
  <r>
    <n v="-1"/>
    <n v="1"/>
    <s v="0001 -Florida Power &amp; Light Company"/>
    <n v="0"/>
    <n v="3"/>
    <x v="7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7"/>
  </r>
  <r>
    <n v="-1"/>
    <n v="1"/>
    <s v="0001 -Florida Power &amp; Light Company"/>
    <n v="0"/>
    <n v="3"/>
    <x v="7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7"/>
  </r>
  <r>
    <n v="-1"/>
    <n v="1"/>
    <s v="0001 -Florida Power &amp; Light Company"/>
    <n v="0"/>
    <n v="3"/>
    <x v="7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7"/>
  </r>
  <r>
    <n v="-1"/>
    <n v="1"/>
    <s v="0001 -Florida Power &amp; Light Company"/>
    <n v="0"/>
    <n v="3"/>
    <x v="7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7"/>
  </r>
  <r>
    <n v="-1"/>
    <n v="1"/>
    <s v="0001 -Florida Power &amp; Light Company"/>
    <n v="0"/>
    <n v="3"/>
    <x v="7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7"/>
  </r>
  <r>
    <n v="-1"/>
    <n v="1"/>
    <s v="0001 -Florida Power &amp; Light Company"/>
    <n v="0"/>
    <n v="3"/>
    <x v="7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7"/>
  </r>
  <r>
    <n v="-1"/>
    <n v="1"/>
    <s v="0001 -Florida Power &amp; Light Company"/>
    <n v="0"/>
    <n v="3"/>
    <x v="7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7"/>
  </r>
  <r>
    <n v="-1"/>
    <n v="1"/>
    <s v="0001 -Florida Power &amp; Light Company"/>
    <n v="0"/>
    <n v="3"/>
    <x v="7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7"/>
  </r>
  <r>
    <n v="-1"/>
    <n v="1"/>
    <s v="0001 -Florida Power &amp; Light Company"/>
    <n v="0"/>
    <n v="3"/>
    <x v="7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7"/>
  </r>
  <r>
    <n v="-1"/>
    <n v="1"/>
    <s v="0001 -Florida Power &amp; Light Company"/>
    <n v="0"/>
    <n v="3"/>
    <x v="7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7"/>
  </r>
  <r>
    <n v="-1"/>
    <n v="1"/>
    <s v="0001 -Florida Power &amp; Light Company"/>
    <n v="0"/>
    <n v="3"/>
    <x v="7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7"/>
  </r>
  <r>
    <n v="-1"/>
    <n v="1"/>
    <s v="0001 -Florida Power &amp; Light Company"/>
    <n v="0"/>
    <n v="3"/>
    <x v="7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7"/>
  </r>
  <r>
    <n v="-1"/>
    <n v="1"/>
    <s v="0001 -Florida Power &amp; Light Company"/>
    <n v="0"/>
    <n v="3"/>
    <x v="7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7"/>
  </r>
  <r>
    <n v="-1"/>
    <n v="1"/>
    <s v="0001 -Florida Power &amp; Light Company"/>
    <n v="0"/>
    <n v="3"/>
    <x v="7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7"/>
  </r>
  <r>
    <n v="-1"/>
    <n v="1"/>
    <s v="0001 -Florida Power &amp; Light Company"/>
    <n v="0"/>
    <n v="3"/>
    <x v="7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7"/>
  </r>
  <r>
    <n v="-1"/>
    <n v="1"/>
    <s v="0001 -Florida Power &amp; Light Company"/>
    <n v="0"/>
    <n v="3"/>
    <x v="7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7"/>
  </r>
  <r>
    <n v="-1"/>
    <n v="1"/>
    <s v="0001 -Florida Power &amp; Light Company"/>
    <n v="0"/>
    <n v="3"/>
    <x v="7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7"/>
  </r>
  <r>
    <n v="-1"/>
    <n v="1"/>
    <s v="0001 -Florida Power &amp; Light Company"/>
    <n v="0"/>
    <n v="3"/>
    <x v="7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7"/>
  </r>
  <r>
    <n v="-1"/>
    <n v="1"/>
    <s v="0001 -Florida Power &amp; Light Company"/>
    <n v="0"/>
    <n v="3"/>
    <x v="7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7"/>
  </r>
  <r>
    <n v="-1"/>
    <n v="1"/>
    <s v="0001 -Florida Power &amp; Light Company"/>
    <n v="0"/>
    <n v="3"/>
    <x v="7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7"/>
  </r>
  <r>
    <n v="-1"/>
    <n v="1"/>
    <s v="0001 -Florida Power &amp; Light Company"/>
    <n v="0"/>
    <n v="3"/>
    <x v="7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7"/>
  </r>
  <r>
    <n v="-1"/>
    <n v="1"/>
    <s v="0001 -Florida Power &amp; Light Company"/>
    <n v="0"/>
    <n v="3"/>
    <x v="7"/>
    <n v="2009"/>
    <n v="191"/>
    <n v="2014"/>
    <s v="V2009 Q3 - 50% Bonus"/>
    <n v="367"/>
    <s v="01. Intangible"/>
    <s v="Function"/>
    <n v="1699250.34"/>
    <n v="0"/>
    <n v="0"/>
    <n v="1699250.34"/>
    <n v="11772.64"/>
    <n v="1352013.29"/>
    <n v="-812548.47"/>
    <n v="0"/>
    <n v="1699250.34"/>
    <n v="1363785.93"/>
    <n v="0"/>
    <n v="0"/>
    <n v="0"/>
    <n v="0"/>
    <x v="7"/>
  </r>
  <r>
    <n v="-1"/>
    <n v="1"/>
    <s v="0001 -Florida Power &amp; Light Company"/>
    <n v="0"/>
    <n v="3"/>
    <x v="7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7"/>
  </r>
  <r>
    <n v="-1"/>
    <n v="1"/>
    <s v="0001 -Florida Power &amp; Light Company"/>
    <n v="0"/>
    <n v="3"/>
    <x v="7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7"/>
  </r>
  <r>
    <n v="-1"/>
    <n v="1"/>
    <s v="0001 -Florida Power &amp; Light Company"/>
    <n v="0"/>
    <n v="3"/>
    <x v="7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7"/>
  </r>
  <r>
    <n v="-1"/>
    <n v="1"/>
    <s v="0001 -Florida Power &amp; Light Company"/>
    <n v="0"/>
    <n v="3"/>
    <x v="7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7"/>
  </r>
  <r>
    <n v="-1"/>
    <n v="1"/>
    <s v="0001 -Florida Power &amp; Light Company"/>
    <n v="0"/>
    <n v="3"/>
    <x v="7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7"/>
  </r>
  <r>
    <n v="-1"/>
    <n v="1"/>
    <s v="0001 -Florida Power &amp; Light Company"/>
    <n v="0"/>
    <n v="3"/>
    <x v="7"/>
    <n v="2010"/>
    <n v="216"/>
    <n v="2014"/>
    <s v="V2010 Q2 - 50% Bonus"/>
    <n v="367"/>
    <s v="01. Intangible"/>
    <s v="Function"/>
    <n v="580824.49"/>
    <n v="0"/>
    <n v="0"/>
    <n v="580824.49"/>
    <n v="0"/>
    <n v="580824.49"/>
    <n v="-68618.83"/>
    <n v="0"/>
    <n v="580824.49"/>
    <n v="580824.49"/>
    <n v="0"/>
    <n v="0"/>
    <n v="0"/>
    <n v="0"/>
    <x v="7"/>
  </r>
  <r>
    <n v="-1"/>
    <n v="1"/>
    <s v="0001 -Florida Power &amp; Light Company"/>
    <n v="0"/>
    <n v="3"/>
    <x v="7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7"/>
  </r>
  <r>
    <n v="-1"/>
    <n v="1"/>
    <s v="0001 -Florida Power &amp; Light Company"/>
    <n v="0"/>
    <n v="3"/>
    <x v="7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7"/>
  </r>
  <r>
    <n v="-1"/>
    <n v="1"/>
    <s v="0001 -Florida Power &amp; Light Company"/>
    <n v="0"/>
    <n v="3"/>
    <x v="7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7"/>
  </r>
  <r>
    <n v="-1"/>
    <n v="1"/>
    <s v="0001 -Florida Power &amp; Light Company"/>
    <n v="0"/>
    <n v="3"/>
    <x v="7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7"/>
  </r>
  <r>
    <n v="-1"/>
    <n v="1"/>
    <s v="0001 -Florida Power &amp; Light Company"/>
    <n v="0"/>
    <n v="3"/>
    <x v="7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7"/>
  </r>
  <r>
    <n v="-1"/>
    <n v="1"/>
    <s v="0001 -Florida Power &amp; Light Company"/>
    <n v="0"/>
    <n v="3"/>
    <x v="7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7"/>
  </r>
  <r>
    <n v="-1"/>
    <n v="1"/>
    <s v="0001 -Florida Power &amp; Light Company"/>
    <n v="0"/>
    <n v="3"/>
    <x v="7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7"/>
  </r>
  <r>
    <n v="-1"/>
    <n v="1"/>
    <s v="0001 -Florida Power &amp; Light Company"/>
    <n v="0"/>
    <n v="3"/>
    <x v="7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7"/>
  </r>
  <r>
    <n v="-1"/>
    <n v="1"/>
    <s v="0001 -Florida Power &amp; Light Company"/>
    <n v="0"/>
    <n v="3"/>
    <x v="7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7"/>
  </r>
  <r>
    <n v="-1"/>
    <n v="1"/>
    <s v="0001 -Florida Power &amp; Light Company"/>
    <n v="0"/>
    <n v="3"/>
    <x v="7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7"/>
  </r>
  <r>
    <n v="-1"/>
    <n v="1"/>
    <s v="0001 -Florida Power &amp; Light Company"/>
    <n v="0"/>
    <n v="3"/>
    <x v="7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7"/>
  </r>
  <r>
    <n v="-1"/>
    <n v="1"/>
    <s v="0001 -Florida Power &amp; Light Company"/>
    <n v="0"/>
    <n v="3"/>
    <x v="7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7"/>
  </r>
  <r>
    <n v="-1"/>
    <n v="1"/>
    <s v="0001 -Florida Power &amp; Light Company"/>
    <n v="0"/>
    <n v="3"/>
    <x v="7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7"/>
  </r>
  <r>
    <n v="-1"/>
    <n v="1"/>
    <s v="0001 -Florida Power &amp; Light Company"/>
    <n v="0"/>
    <n v="3"/>
    <x v="7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7"/>
  </r>
  <r>
    <n v="-1"/>
    <n v="1"/>
    <s v="0001 -Florida Power &amp; Light Company"/>
    <n v="0"/>
    <n v="3"/>
    <x v="7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7"/>
  </r>
  <r>
    <n v="-1"/>
    <n v="1"/>
    <s v="0001 -Florida Power &amp; Light Company"/>
    <n v="0"/>
    <n v="3"/>
    <x v="7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7"/>
  </r>
  <r>
    <n v="-1"/>
    <n v="1"/>
    <s v="0001 -Florida Power &amp; Light Company"/>
    <n v="0"/>
    <n v="3"/>
    <x v="7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69"/>
    <n v="1"/>
    <n v="2014"/>
    <s v="V1969"/>
    <n v="367"/>
    <s v="02. Steam"/>
    <s v="Function"/>
    <n v="31207503.66"/>
    <n v="0"/>
    <n v="0"/>
    <n v="31207503.66"/>
    <n v="0"/>
    <n v="31207503.66"/>
    <n v="-72827.8"/>
    <n v="0"/>
    <n v="31207503.66"/>
    <n v="31207503.66"/>
    <n v="0"/>
    <n v="0"/>
    <n v="0"/>
    <n v="0"/>
    <x v="7"/>
  </r>
  <r>
    <n v="-1"/>
    <n v="1"/>
    <s v="0001 -Florida Power &amp; Light Company"/>
    <n v="0"/>
    <n v="3"/>
    <x v="7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7"/>
  </r>
  <r>
    <n v="-1"/>
    <n v="1"/>
    <s v="0001 -Florida Power &amp; Light Company"/>
    <n v="0"/>
    <n v="3"/>
    <x v="7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7"/>
  </r>
  <r>
    <n v="-1"/>
    <n v="1"/>
    <s v="0001 -Florida Power &amp; Light Company"/>
    <n v="0"/>
    <n v="3"/>
    <x v="7"/>
    <n v="1974"/>
    <n v="6"/>
    <n v="2014"/>
    <s v="V1974"/>
    <n v="367"/>
    <s v="02. Steam"/>
    <s v="Function"/>
    <n v="1016024.96"/>
    <n v="0"/>
    <n v="0"/>
    <n v="1016024.96"/>
    <n v="0"/>
    <n v="1016024.96"/>
    <n v="0"/>
    <n v="0"/>
    <n v="1016024.96"/>
    <n v="1016024.96"/>
    <n v="0"/>
    <n v="0"/>
    <n v="0"/>
    <n v="0"/>
    <x v="7"/>
  </r>
  <r>
    <n v="-1"/>
    <n v="1"/>
    <s v="0001 -Florida Power &amp; Light Company"/>
    <n v="0"/>
    <n v="3"/>
    <x v="7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7"/>
  </r>
  <r>
    <n v="-1"/>
    <n v="1"/>
    <s v="0001 -Florida Power &amp; Light Company"/>
    <n v="0"/>
    <n v="3"/>
    <x v="7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7"/>
  </r>
  <r>
    <n v="-1"/>
    <n v="1"/>
    <s v="0001 -Florida Power &amp; Light Company"/>
    <n v="0"/>
    <n v="3"/>
    <x v="7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7"/>
  </r>
  <r>
    <n v="-1"/>
    <n v="1"/>
    <s v="0001 -Florida Power &amp; Light Company"/>
    <n v="0"/>
    <n v="3"/>
    <x v="7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7"/>
  </r>
  <r>
    <n v="-1"/>
    <n v="1"/>
    <s v="0001 -Florida Power &amp; Light Company"/>
    <n v="0"/>
    <n v="3"/>
    <x v="7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7"/>
  </r>
  <r>
    <n v="-1"/>
    <n v="1"/>
    <s v="0001 -Florida Power &amp; Light Company"/>
    <n v="0"/>
    <n v="3"/>
    <x v="7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7"/>
  </r>
  <r>
    <n v="-1"/>
    <n v="1"/>
    <s v="0001 -Florida Power &amp; Light Company"/>
    <n v="0"/>
    <n v="3"/>
    <x v="7"/>
    <n v="1981"/>
    <n v="15"/>
    <n v="2014"/>
    <s v="V1981"/>
    <n v="367"/>
    <s v="02. Steam"/>
    <s v="Function"/>
    <n v="208658492"/>
    <n v="0"/>
    <n v="0"/>
    <n v="208318271"/>
    <n v="0"/>
    <n v="208658492"/>
    <n v="-663587.56000000006"/>
    <n v="184589.64"/>
    <n v="208658492"/>
    <n v="208658492"/>
    <n v="184589.64"/>
    <n v="0"/>
    <n v="184589.64"/>
    <n v="0"/>
    <x v="7"/>
  </r>
  <r>
    <n v="-1"/>
    <n v="1"/>
    <s v="0001 -Florida Power &amp; Light Company"/>
    <n v="0"/>
    <n v="3"/>
    <x v="7"/>
    <n v="1982"/>
    <n v="16"/>
    <n v="2014"/>
    <s v="V1982"/>
    <n v="367"/>
    <s v="02. Steam"/>
    <s v="Function"/>
    <n v="28860690"/>
    <n v="0"/>
    <n v="0"/>
    <n v="28860690"/>
    <n v="0"/>
    <n v="28860690"/>
    <n v="-28606.09"/>
    <n v="6222.91"/>
    <n v="28860690"/>
    <n v="28860690"/>
    <n v="6222.91"/>
    <n v="0"/>
    <n v="6222.91"/>
    <n v="0"/>
    <x v="7"/>
  </r>
  <r>
    <n v="-1"/>
    <n v="1"/>
    <s v="0001 -Florida Power &amp; Light Company"/>
    <n v="0"/>
    <n v="3"/>
    <x v="7"/>
    <n v="1983"/>
    <n v="17"/>
    <n v="2014"/>
    <s v="V1983"/>
    <n v="367"/>
    <s v="02. Steam"/>
    <s v="Function"/>
    <n v="5960232"/>
    <n v="0"/>
    <n v="0"/>
    <n v="5960232"/>
    <n v="0"/>
    <n v="5960232"/>
    <n v="0"/>
    <n v="0"/>
    <n v="5960232"/>
    <n v="5960232"/>
    <n v="0"/>
    <n v="0"/>
    <n v="0"/>
    <n v="0"/>
    <x v="7"/>
  </r>
  <r>
    <n v="-1"/>
    <n v="1"/>
    <s v="0001 -Florida Power &amp; Light Company"/>
    <n v="0"/>
    <n v="3"/>
    <x v="7"/>
    <n v="1984"/>
    <n v="18"/>
    <n v="2014"/>
    <s v="V1984"/>
    <n v="367"/>
    <s v="02. Steam"/>
    <s v="Function"/>
    <n v="7001756.0999999996"/>
    <n v="0"/>
    <n v="0"/>
    <n v="7001756.0999999996"/>
    <n v="0"/>
    <n v="7001756.0999999996"/>
    <n v="0"/>
    <n v="0"/>
    <n v="7001756.0999999996"/>
    <n v="7001756.0999999996"/>
    <n v="0"/>
    <n v="0"/>
    <n v="0"/>
    <n v="0"/>
    <x v="7"/>
  </r>
  <r>
    <n v="-1"/>
    <n v="1"/>
    <s v="0001 -Florida Power &amp; Light Company"/>
    <n v="0"/>
    <n v="3"/>
    <x v="7"/>
    <n v="1985"/>
    <n v="19"/>
    <n v="2014"/>
    <s v="V1985"/>
    <n v="367"/>
    <s v="02. Steam"/>
    <s v="Function"/>
    <n v="9255116.3499999996"/>
    <n v="0"/>
    <n v="0"/>
    <n v="9255116.3499999996"/>
    <n v="0"/>
    <n v="9255116.3499999996"/>
    <n v="-26164.18"/>
    <n v="8263.8700000000008"/>
    <n v="9255116.3499999996"/>
    <n v="9255116.3499999996"/>
    <n v="8263.8700000000008"/>
    <n v="0"/>
    <n v="8263.8700000000008"/>
    <n v="0"/>
    <x v="7"/>
  </r>
  <r>
    <n v="-1"/>
    <n v="1"/>
    <s v="0001 -Florida Power &amp; Light Company"/>
    <n v="0"/>
    <n v="3"/>
    <x v="7"/>
    <n v="1986"/>
    <n v="20"/>
    <n v="2014"/>
    <s v="V1986"/>
    <n v="367"/>
    <s v="02. Steam"/>
    <s v="Function"/>
    <n v="176309275.41999999"/>
    <n v="0"/>
    <n v="0"/>
    <n v="176309275.41999999"/>
    <n v="0"/>
    <n v="176309275.41999999"/>
    <n v="-177668.27"/>
    <n v="47823.94"/>
    <n v="176309275.41999999"/>
    <n v="176309275.41999999"/>
    <n v="47823.94"/>
    <n v="0"/>
    <n v="47823.94"/>
    <n v="0"/>
    <x v="7"/>
  </r>
  <r>
    <n v="-1"/>
    <n v="1"/>
    <s v="0001 -Florida Power &amp; Light Company"/>
    <n v="0"/>
    <n v="3"/>
    <x v="7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7"/>
  </r>
  <r>
    <n v="-1"/>
    <n v="1"/>
    <s v="0001 -Florida Power &amp; Light Company"/>
    <n v="0"/>
    <n v="3"/>
    <x v="7"/>
    <n v="1987"/>
    <n v="21"/>
    <n v="2014"/>
    <s v="V1987A"/>
    <n v="367"/>
    <s v="02. Steam"/>
    <s v="Function"/>
    <n v="6740389.7000000002"/>
    <n v="0"/>
    <n v="0"/>
    <n v="6153000.7000000002"/>
    <n v="0"/>
    <n v="6740389.7000000002"/>
    <n v="0"/>
    <n v="0"/>
    <n v="6740389.7000000002"/>
    <n v="6740389.7000000002"/>
    <n v="0"/>
    <n v="0"/>
    <n v="0"/>
    <n v="0"/>
    <x v="7"/>
  </r>
  <r>
    <n v="-1"/>
    <n v="1"/>
    <s v="0001 -Florida Power &amp; Light Company"/>
    <n v="0"/>
    <n v="3"/>
    <x v="7"/>
    <n v="1988"/>
    <n v="24"/>
    <n v="2014"/>
    <s v="V1988"/>
    <n v="367"/>
    <s v="02. Steam"/>
    <s v="Function"/>
    <n v="16703869.07"/>
    <n v="0"/>
    <n v="0"/>
    <n v="1392599.51"/>
    <n v="557039.80000000005"/>
    <n v="15570611.640000001"/>
    <n v="-383795.79"/>
    <n v="61772.46"/>
    <n v="16974936.440000001"/>
    <n v="15875344.539999999"/>
    <n v="43011.99"/>
    <n v="0"/>
    <n v="61772.46"/>
    <n v="0"/>
    <x v="7"/>
  </r>
  <r>
    <n v="-1"/>
    <n v="1"/>
    <s v="0001 -Florida Power &amp; Light Company"/>
    <n v="0"/>
    <n v="3"/>
    <x v="7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7"/>
  </r>
  <r>
    <n v="-1"/>
    <n v="1"/>
    <s v="0001 -Florida Power &amp; Light Company"/>
    <n v="0"/>
    <n v="3"/>
    <x v="7"/>
    <n v="1989"/>
    <n v="26"/>
    <n v="2014"/>
    <s v="V1989"/>
    <n v="367"/>
    <s v="02. Steam"/>
    <s v="Function"/>
    <n v="16493596.67"/>
    <n v="0"/>
    <n v="0"/>
    <n v="2024009.6"/>
    <n v="578287.88"/>
    <n v="14642625.210000001"/>
    <n v="-190179.8"/>
    <n v="55410.84"/>
    <n v="16677917.880000001"/>
    <n v="15055934.289999999"/>
    <n v="36068.42"/>
    <n v="0"/>
    <n v="55410.84"/>
    <n v="0"/>
    <x v="7"/>
  </r>
  <r>
    <n v="-1"/>
    <n v="1"/>
    <s v="0001 -Florida Power &amp; Light Company"/>
    <n v="0"/>
    <n v="3"/>
    <x v="7"/>
    <n v="1990"/>
    <n v="28"/>
    <n v="2014"/>
    <s v="V1990"/>
    <n v="367"/>
    <s v="02. Steam"/>
    <s v="Function"/>
    <n v="8563371.6400000006"/>
    <n v="0"/>
    <n v="0"/>
    <n v="1334974.6200000001"/>
    <n v="296660.73"/>
    <n v="7251739.8300000001"/>
    <n v="-41118.03"/>
    <n v="7324.98"/>
    <n v="8588691.0099999998"/>
    <n v="7526595.0800000001"/>
    <n v="3811.1"/>
    <n v="0"/>
    <n v="7324.98"/>
    <n v="0"/>
    <x v="7"/>
  </r>
  <r>
    <n v="-1"/>
    <n v="1"/>
    <s v="0001 -Florida Power &amp; Light Company"/>
    <n v="0"/>
    <n v="3"/>
    <x v="7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7"/>
  </r>
  <r>
    <n v="-1"/>
    <n v="1"/>
    <s v="0001 -Florida Power &amp; Light Company"/>
    <n v="0"/>
    <n v="3"/>
    <x v="7"/>
    <n v="1991"/>
    <n v="29"/>
    <n v="2014"/>
    <s v="V1991"/>
    <n v="367"/>
    <s v="02. Steam"/>
    <s v="Function"/>
    <n v="109032583.95999999"/>
    <n v="0"/>
    <n v="0"/>
    <n v="19777958.41"/>
    <n v="3595988.84"/>
    <n v="90204773.540000007"/>
    <n v="-1044839.27"/>
    <n v="297402.52"/>
    <n v="110077379.38"/>
    <n v="92928053.209999993"/>
    <n v="125316.27"/>
    <n v="0"/>
    <n v="297402.52"/>
    <n v="0"/>
    <x v="7"/>
  </r>
  <r>
    <n v="-1"/>
    <n v="1"/>
    <s v="0001 -Florida Power &amp; Light Company"/>
    <n v="0"/>
    <n v="3"/>
    <x v="7"/>
    <n v="1992"/>
    <n v="30"/>
    <n v="2014"/>
    <s v="V1992"/>
    <n v="367"/>
    <s v="02. Steam"/>
    <s v="Function"/>
    <n v="14569955.689999999"/>
    <n v="0"/>
    <n v="0"/>
    <n v="3265494.8"/>
    <n v="502383.31"/>
    <n v="11435551.039999999"/>
    <n v="-426882.11"/>
    <n v="47908.94"/>
    <n v="14718017.699999999"/>
    <n v="11821205.02"/>
    <n v="16576.259999999998"/>
    <n v="0"/>
    <n v="47908.94"/>
    <n v="0"/>
    <x v="7"/>
  </r>
  <r>
    <n v="-1"/>
    <n v="1"/>
    <s v="0001 -Florida Power &amp; Light Company"/>
    <n v="0"/>
    <n v="3"/>
    <x v="7"/>
    <n v="1993"/>
    <n v="31"/>
    <n v="2014"/>
    <s v="V1993"/>
    <n v="367"/>
    <s v="02. Steam"/>
    <s v="Function"/>
    <n v="223427991.03"/>
    <n v="0"/>
    <n v="0"/>
    <n v="49495082.509999998"/>
    <n v="7273727.6100000003"/>
    <n v="169636814.69"/>
    <n v="-869143.37"/>
    <n v="243779.09"/>
    <n v="224297134.40000001"/>
    <n v="176241030.13"/>
    <n v="44147.88"/>
    <n v="0"/>
    <n v="243779.09"/>
    <n v="0"/>
    <x v="7"/>
  </r>
  <r>
    <n v="-1"/>
    <n v="1"/>
    <s v="0001 -Florida Power &amp; Light Company"/>
    <n v="0"/>
    <n v="3"/>
    <x v="7"/>
    <n v="1994"/>
    <n v="32"/>
    <n v="2014"/>
    <s v="V1994"/>
    <n v="367"/>
    <s v="02. Steam"/>
    <s v="Function"/>
    <n v="99778848.069999993"/>
    <n v="0"/>
    <n v="0"/>
    <n v="20404903.59"/>
    <n v="3122561.93"/>
    <n v="73519227.829999998"/>
    <n v="-333332.46999999997"/>
    <n v="99457.83"/>
    <n v="100106300.54000001"/>
    <n v="76400153.950000003"/>
    <n v="13641.16"/>
    <n v="0"/>
    <n v="99457.83"/>
    <n v="0"/>
    <x v="7"/>
  </r>
  <r>
    <n v="-1"/>
    <n v="1"/>
    <s v="0001 -Florida Power &amp; Light Company"/>
    <n v="0"/>
    <n v="3"/>
    <x v="7"/>
    <n v="1995"/>
    <n v="33"/>
    <n v="2014"/>
    <s v="V1995"/>
    <n v="367"/>
    <s v="02. Steam"/>
    <s v="Function"/>
    <n v="87289859.790000007"/>
    <n v="0"/>
    <n v="0"/>
    <n v="17642984.539999999"/>
    <n v="2194081.7799999998"/>
    <n v="66514448.689999998"/>
    <n v="-203473.84"/>
    <n v="25163.51"/>
    <n v="87371334.980000004"/>
    <n v="68651371.349999994"/>
    <n v="847.43"/>
    <n v="0"/>
    <n v="25163.51"/>
    <n v="0"/>
    <x v="7"/>
  </r>
  <r>
    <n v="-1"/>
    <n v="1"/>
    <s v="0001 -Florida Power &amp; Light Company"/>
    <n v="0"/>
    <n v="3"/>
    <x v="7"/>
    <n v="1996"/>
    <n v="34"/>
    <n v="2014"/>
    <s v="V1996"/>
    <n v="367"/>
    <s v="02. Steam"/>
    <s v="Function"/>
    <n v="2765806.4"/>
    <n v="0"/>
    <n v="0"/>
    <n v="-1618278.5"/>
    <n v="79180.66"/>
    <n v="1941325.49"/>
    <n v="-12319.76"/>
    <n v="1782.17"/>
    <n v="2773949.4"/>
    <n v="2015036.5"/>
    <n v="-891.19"/>
    <n v="0"/>
    <n v="1782.17"/>
    <n v="0"/>
    <x v="7"/>
  </r>
  <r>
    <n v="-1"/>
    <n v="1"/>
    <s v="0001 -Florida Power &amp; Light Company"/>
    <n v="0"/>
    <n v="3"/>
    <x v="7"/>
    <n v="1997"/>
    <n v="35"/>
    <n v="2014"/>
    <s v="V1997"/>
    <n v="367"/>
    <s v="02. Steam"/>
    <s v="Function"/>
    <n v="5480628.8399999999"/>
    <n v="0"/>
    <n v="0"/>
    <n v="-1680606.38"/>
    <n v="220605.53"/>
    <n v="5521840.7800000003"/>
    <n v="-36117.160000000003"/>
    <n v="3564.54"/>
    <n v="5494126.3799999999"/>
    <n v="5730720.9199999999"/>
    <n v="1792.38"/>
    <n v="0"/>
    <n v="3564.54"/>
    <n v="0"/>
    <x v="7"/>
  </r>
  <r>
    <n v="-1"/>
    <n v="1"/>
    <s v="0001 -Florida Power &amp; Light Company"/>
    <n v="0"/>
    <n v="3"/>
    <x v="7"/>
    <n v="1998"/>
    <n v="59"/>
    <n v="2014"/>
    <s v="V1998"/>
    <n v="367"/>
    <s v="02. Steam"/>
    <s v="Function"/>
    <n v="8599003.7899999991"/>
    <n v="0"/>
    <n v="0"/>
    <n v="3977815.67"/>
    <n v="142463.93"/>
    <n v="6819794.8499999996"/>
    <n v="-3791.92"/>
    <n v="5133.5600000000004"/>
    <n v="8601285.9800000004"/>
    <n v="6960886.1500000004"/>
    <n v="4224.01"/>
    <n v="0"/>
    <n v="5133.5600000000004"/>
    <n v="0"/>
    <x v="7"/>
  </r>
  <r>
    <n v="-1"/>
    <n v="1"/>
    <s v="0001 -Florida Power &amp; Light Company"/>
    <n v="0"/>
    <n v="3"/>
    <x v="7"/>
    <n v="1999"/>
    <n v="60"/>
    <n v="2014"/>
    <s v="V1999"/>
    <n v="367"/>
    <s v="02. Steam"/>
    <s v="Function"/>
    <n v="28094608.300000001"/>
    <n v="0"/>
    <n v="0"/>
    <n v="1413236.6"/>
    <n v="62998.14"/>
    <n v="27748083.210000001"/>
    <n v="0"/>
    <n v="0"/>
    <n v="28094608.300000001"/>
    <n v="27811081.350000001"/>
    <n v="0"/>
    <n v="0"/>
    <n v="0"/>
    <n v="0"/>
    <x v="7"/>
  </r>
  <r>
    <n v="-1"/>
    <n v="1"/>
    <s v="0001 -Florida Power &amp; Light Company"/>
    <n v="0"/>
    <n v="3"/>
    <x v="7"/>
    <n v="2000"/>
    <n v="61"/>
    <n v="2014"/>
    <s v="V2000"/>
    <n v="367"/>
    <s v="02. Steam"/>
    <s v="Function"/>
    <n v="107052.12"/>
    <n v="0"/>
    <n v="0"/>
    <n v="107052.12"/>
    <n v="3457.64"/>
    <n v="84579.8"/>
    <n v="0"/>
    <n v="0"/>
    <n v="107052.12"/>
    <n v="88037.440000000002"/>
    <n v="0"/>
    <n v="0"/>
    <n v="0"/>
    <n v="0"/>
    <x v="7"/>
  </r>
  <r>
    <n v="-1"/>
    <n v="1"/>
    <s v="0001 -Florida Power &amp; Light Company"/>
    <n v="0"/>
    <n v="3"/>
    <x v="7"/>
    <n v="2001"/>
    <n v="62"/>
    <n v="2014"/>
    <s v="V2001"/>
    <n v="367"/>
    <s v="02. Steam"/>
    <s v="Function"/>
    <n v="11551590.289999999"/>
    <n v="0"/>
    <n v="0"/>
    <n v="8062504.96"/>
    <n v="368383.67"/>
    <n v="8788437.7400000002"/>
    <n v="0"/>
    <n v="0"/>
    <n v="11551590.289999999"/>
    <n v="9156821.4100000001"/>
    <n v="0"/>
    <n v="0"/>
    <n v="0"/>
    <n v="0"/>
    <x v="7"/>
  </r>
  <r>
    <n v="-1"/>
    <n v="1"/>
    <s v="0001 -Florida Power &amp; Light Company"/>
    <n v="0"/>
    <n v="3"/>
    <x v="7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7"/>
  </r>
  <r>
    <n v="-1"/>
    <n v="1"/>
    <s v="0001 -Florida Power &amp; Light Company"/>
    <n v="0"/>
    <n v="3"/>
    <x v="7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7"/>
  </r>
  <r>
    <n v="-1"/>
    <n v="1"/>
    <s v="0001 -Florida Power &amp; Light Company"/>
    <n v="0"/>
    <n v="3"/>
    <x v="7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7"/>
  </r>
  <r>
    <n v="-1"/>
    <n v="1"/>
    <s v="0001 -Florida Power &amp; Light Company"/>
    <n v="0"/>
    <n v="3"/>
    <x v="7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7"/>
  </r>
  <r>
    <n v="-1"/>
    <n v="1"/>
    <s v="0001 -Florida Power &amp; Light Company"/>
    <n v="0"/>
    <n v="3"/>
    <x v="7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7"/>
  </r>
  <r>
    <n v="-1"/>
    <n v="1"/>
    <s v="0001 -Florida Power &amp; Light Company"/>
    <n v="0"/>
    <n v="3"/>
    <x v="7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7"/>
  </r>
  <r>
    <n v="-1"/>
    <n v="1"/>
    <s v="0001 -Florida Power &amp; Light Company"/>
    <n v="0"/>
    <n v="3"/>
    <x v="7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7"/>
  </r>
  <r>
    <n v="-1"/>
    <n v="1"/>
    <s v="0001 -Florida Power &amp; Light Company"/>
    <n v="0"/>
    <n v="3"/>
    <x v="7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7"/>
  </r>
  <r>
    <n v="-1"/>
    <n v="1"/>
    <s v="0001 -Florida Power &amp; Light Company"/>
    <n v="0"/>
    <n v="3"/>
    <x v="7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7"/>
  </r>
  <r>
    <n v="-1"/>
    <n v="1"/>
    <s v="0001 -Florida Power &amp; Light Company"/>
    <n v="0"/>
    <n v="3"/>
    <x v="7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7"/>
  </r>
  <r>
    <n v="-1"/>
    <n v="1"/>
    <s v="0001 -Florida Power &amp; Light Company"/>
    <n v="0"/>
    <n v="3"/>
    <x v="7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7"/>
  </r>
  <r>
    <n v="-1"/>
    <n v="1"/>
    <s v="0001 -Florida Power &amp; Light Company"/>
    <n v="0"/>
    <n v="3"/>
    <x v="7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7"/>
  </r>
  <r>
    <n v="-1"/>
    <n v="1"/>
    <s v="0001 -Florida Power &amp; Light Company"/>
    <n v="0"/>
    <n v="3"/>
    <x v="7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7"/>
  </r>
  <r>
    <n v="-1"/>
    <n v="1"/>
    <s v="0001 -Florida Power &amp; Light Company"/>
    <n v="0"/>
    <n v="3"/>
    <x v="7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7"/>
  </r>
  <r>
    <n v="-1"/>
    <n v="1"/>
    <s v="0001 -Florida Power &amp; Light Company"/>
    <n v="0"/>
    <n v="3"/>
    <x v="7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7"/>
  </r>
  <r>
    <n v="-1"/>
    <n v="1"/>
    <s v="0001 -Florida Power &amp; Light Company"/>
    <n v="0"/>
    <n v="3"/>
    <x v="7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7"/>
  </r>
  <r>
    <n v="-1"/>
    <n v="1"/>
    <s v="0001 -Florida Power &amp; Light Company"/>
    <n v="0"/>
    <n v="3"/>
    <x v="7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7"/>
  </r>
  <r>
    <n v="-1"/>
    <n v="1"/>
    <s v="0001 -Florida Power &amp; Light Company"/>
    <n v="0"/>
    <n v="3"/>
    <x v="7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7"/>
  </r>
  <r>
    <n v="-1"/>
    <n v="1"/>
    <s v="0001 -Florida Power &amp; Light Company"/>
    <n v="0"/>
    <n v="3"/>
    <x v="7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7"/>
  </r>
  <r>
    <n v="-1"/>
    <n v="1"/>
    <s v="0001 -Florida Power &amp; Light Company"/>
    <n v="0"/>
    <n v="3"/>
    <x v="7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7"/>
  </r>
  <r>
    <n v="-1"/>
    <n v="1"/>
    <s v="0001 -Florida Power &amp; Light Company"/>
    <n v="0"/>
    <n v="3"/>
    <x v="7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7"/>
  </r>
  <r>
    <n v="-1"/>
    <n v="1"/>
    <s v="0001 -Florida Power &amp; Light Company"/>
    <n v="0"/>
    <n v="3"/>
    <x v="7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7"/>
  </r>
  <r>
    <n v="-1"/>
    <n v="1"/>
    <s v="0001 -Florida Power &amp; Light Company"/>
    <n v="0"/>
    <n v="3"/>
    <x v="7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7"/>
  </r>
  <r>
    <n v="-1"/>
    <n v="1"/>
    <s v="0001 -Florida Power &amp; Light Company"/>
    <n v="0"/>
    <n v="3"/>
    <x v="7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7"/>
  </r>
  <r>
    <n v="-1"/>
    <n v="1"/>
    <s v="0001 -Florida Power &amp; Light Company"/>
    <n v="0"/>
    <n v="3"/>
    <x v="7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7"/>
  </r>
  <r>
    <n v="-1"/>
    <n v="1"/>
    <s v="0001 -Florida Power &amp; Light Company"/>
    <n v="0"/>
    <n v="3"/>
    <x v="7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7"/>
  </r>
  <r>
    <n v="-1"/>
    <n v="1"/>
    <s v="0001 -Florida Power &amp; Light Company"/>
    <n v="0"/>
    <n v="3"/>
    <x v="7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7"/>
  </r>
  <r>
    <n v="-1"/>
    <n v="1"/>
    <s v="0001 -Florida Power &amp; Light Company"/>
    <n v="0"/>
    <n v="3"/>
    <x v="7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7"/>
  </r>
  <r>
    <n v="-1"/>
    <n v="1"/>
    <s v="0001 -Florida Power &amp; Light Company"/>
    <n v="0"/>
    <n v="3"/>
    <x v="7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7"/>
  </r>
  <r>
    <n v="-1"/>
    <n v="1"/>
    <s v="0001 -Florida Power &amp; Light Company"/>
    <n v="0"/>
    <n v="3"/>
    <x v="7"/>
    <n v="2005"/>
    <n v="66"/>
    <n v="2014"/>
    <s v="V2005"/>
    <n v="367"/>
    <s v="02. Steam"/>
    <s v="Function"/>
    <n v="40189522.57"/>
    <n v="0"/>
    <n v="0"/>
    <n v="25346932.59"/>
    <n v="1753017.45"/>
    <n v="20472422.850000001"/>
    <n v="-596160.97"/>
    <n v="302865.21999999997"/>
    <n v="40785536.170000002"/>
    <n v="21921930.690000001"/>
    <n v="10361.23"/>
    <n v="0"/>
    <n v="302865.21999999997"/>
    <n v="0"/>
    <x v="7"/>
  </r>
  <r>
    <n v="-1"/>
    <n v="1"/>
    <s v="0001 -Florida Power &amp; Light Company"/>
    <n v="0"/>
    <n v="3"/>
    <x v="7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7"/>
  </r>
  <r>
    <n v="-1"/>
    <n v="1"/>
    <s v="0001 -Florida Power &amp; Light Company"/>
    <n v="0"/>
    <n v="3"/>
    <x v="7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7"/>
  </r>
  <r>
    <n v="-1"/>
    <n v="1"/>
    <s v="0001 -Florida Power &amp; Light Company"/>
    <n v="0"/>
    <n v="3"/>
    <x v="7"/>
    <n v="2006"/>
    <n v="67"/>
    <n v="2014"/>
    <s v="V2006"/>
    <n v="367"/>
    <s v="02. Steam"/>
    <s v="Function"/>
    <n v="47087956.409999996"/>
    <n v="0"/>
    <n v="0"/>
    <n v="37346299.009999998"/>
    <n v="2069294.66"/>
    <n v="21783644.609999999"/>
    <n v="-786462.87"/>
    <n v="440997.56"/>
    <n v="47865070.299999997"/>
    <n v="23491869.989999998"/>
    <n v="24952.94"/>
    <n v="0"/>
    <n v="440997.56"/>
    <n v="0"/>
    <x v="7"/>
  </r>
  <r>
    <n v="-1"/>
    <n v="1"/>
    <s v="0001 -Florida Power &amp; Light Company"/>
    <n v="0"/>
    <n v="3"/>
    <x v="7"/>
    <n v="2007"/>
    <n v="74"/>
    <n v="2014"/>
    <s v="V2007"/>
    <n v="367"/>
    <s v="02. Steam"/>
    <s v="Function"/>
    <n v="88584581.549999997"/>
    <n v="0"/>
    <n v="0"/>
    <n v="65157795.520000003"/>
    <n v="3985594.4"/>
    <n v="35813143.729999997"/>
    <n v="-2034980"/>
    <n v="131057.22"/>
    <n v="89113027.420000002"/>
    <n v="39576948.899999999"/>
    <n v="-175599.43"/>
    <n v="0"/>
    <n v="131057.22"/>
    <n v="0"/>
    <x v="7"/>
  </r>
  <r>
    <n v="-1"/>
    <n v="1"/>
    <s v="0001 -Florida Power &amp; Light Company"/>
    <n v="0"/>
    <n v="3"/>
    <x v="7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7"/>
  </r>
  <r>
    <n v="-1"/>
    <n v="1"/>
    <s v="0001 -Florida Power &amp; Light Company"/>
    <n v="0"/>
    <n v="3"/>
    <x v="7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7"/>
  </r>
  <r>
    <n v="-1"/>
    <n v="1"/>
    <s v="0001 -Florida Power &amp; Light Company"/>
    <n v="0"/>
    <n v="3"/>
    <x v="7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7"/>
  </r>
  <r>
    <n v="-1"/>
    <n v="1"/>
    <s v="0001 -Florida Power &amp; Light Company"/>
    <n v="0"/>
    <n v="3"/>
    <x v="7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7"/>
  </r>
  <r>
    <n v="-1"/>
    <n v="1"/>
    <s v="0001 -Florida Power &amp; Light Company"/>
    <n v="0"/>
    <n v="3"/>
    <x v="7"/>
    <n v="2008"/>
    <n v="165"/>
    <n v="2014"/>
    <s v="V2008 Q2"/>
    <n v="367"/>
    <s v="02. Steam"/>
    <s v="Function"/>
    <n v="7447012.5300000003"/>
    <n v="0"/>
    <n v="0"/>
    <n v="7663821.7199999997"/>
    <n v="367821.96"/>
    <n v="2827798.14"/>
    <n v="-433618.38"/>
    <n v="230203.61"/>
    <n v="7880630.9100000001"/>
    <n v="3031384.97"/>
    <n v="-39179.64"/>
    <n v="0"/>
    <n v="230203.61"/>
    <n v="0"/>
    <x v="7"/>
  </r>
  <r>
    <n v="-1"/>
    <n v="1"/>
    <s v="0001 -Florida Power &amp; Light Company"/>
    <n v="0"/>
    <n v="3"/>
    <x v="7"/>
    <n v="2008"/>
    <n v="169"/>
    <n v="2014"/>
    <s v="V2008 Q2 - 50% Bonus"/>
    <n v="367"/>
    <s v="02. Steam"/>
    <s v="Function"/>
    <n v="469241.58"/>
    <n v="0"/>
    <n v="0"/>
    <n v="481082.73"/>
    <n v="20127.45"/>
    <n v="216921.93"/>
    <n v="-23682.31"/>
    <n v="25145.4"/>
    <n v="492923.89"/>
    <n v="228079.59"/>
    <n v="10432.879999999999"/>
    <n v="0"/>
    <n v="25145.4"/>
    <n v="0"/>
    <x v="7"/>
  </r>
  <r>
    <n v="-1"/>
    <n v="1"/>
    <s v="0001 -Florida Power &amp; Light Company"/>
    <n v="0"/>
    <n v="3"/>
    <x v="7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7"/>
  </r>
  <r>
    <n v="-1"/>
    <n v="1"/>
    <s v="0001 -Florida Power &amp; Light Company"/>
    <n v="0"/>
    <n v="3"/>
    <x v="7"/>
    <n v="2008"/>
    <n v="170"/>
    <n v="2014"/>
    <s v="V2008 Q3 - 50% Bonus"/>
    <n v="367"/>
    <s v="02. Steam"/>
    <s v="Function"/>
    <n v="-3816805.45"/>
    <n v="0"/>
    <n v="0"/>
    <n v="-3931046.91"/>
    <n v="-197996.92"/>
    <n v="-1330115.83"/>
    <n v="228482.92"/>
    <n v="22046.21"/>
    <n v="-4045288.37"/>
    <n v="-1444364.62"/>
    <n v="166781"/>
    <n v="0"/>
    <n v="22046.21"/>
    <n v="0"/>
    <x v="7"/>
  </r>
  <r>
    <n v="-1"/>
    <n v="1"/>
    <s v="0001 -Florida Power &amp; Light Company"/>
    <n v="0"/>
    <n v="3"/>
    <x v="7"/>
    <n v="2008"/>
    <n v="167"/>
    <n v="2014"/>
    <s v="V2008 Q4"/>
    <n v="367"/>
    <s v="02. Steam"/>
    <s v="Function"/>
    <n v="5889343.3200000003"/>
    <n v="0"/>
    <n v="0"/>
    <n v="6059029.21"/>
    <n v="301006.06"/>
    <n v="2115619.59"/>
    <n v="-339371.78"/>
    <n v="120089.61"/>
    <n v="6228715.0999999996"/>
    <n v="2296381.14"/>
    <n v="-99037.66"/>
    <n v="0"/>
    <n v="120089.61"/>
    <n v="0"/>
    <x v="7"/>
  </r>
  <r>
    <n v="-1"/>
    <n v="1"/>
    <s v="0001 -Florida Power &amp; Light Company"/>
    <n v="0"/>
    <n v="3"/>
    <x v="7"/>
    <n v="2008"/>
    <n v="171"/>
    <n v="2014"/>
    <s v="V2008 Q4 - 50% Bonus"/>
    <n v="367"/>
    <s v="02. Steam"/>
    <s v="Function"/>
    <n v="6480137.1200000001"/>
    <n v="0"/>
    <n v="0"/>
    <n v="6665559.7599999998"/>
    <n v="327549.28000000003"/>
    <n v="2359009.31"/>
    <n v="-370845.27"/>
    <n v="262453.53999999998"/>
    <n v="6850982.3899999997"/>
    <n v="2555162.5499999998"/>
    <n v="23004.31"/>
    <n v="0"/>
    <n v="262453.53999999998"/>
    <n v="0"/>
    <x v="7"/>
  </r>
  <r>
    <n v="-1"/>
    <n v="1"/>
    <s v="0001 -Florida Power &amp; Light Company"/>
    <n v="0"/>
    <n v="3"/>
    <x v="7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7"/>
  </r>
  <r>
    <n v="-1"/>
    <n v="1"/>
    <s v="0001 -Florida Power &amp; Light Company"/>
    <n v="0"/>
    <n v="3"/>
    <x v="7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7"/>
  </r>
  <r>
    <n v="-1"/>
    <n v="1"/>
    <s v="0001 -Florida Power &amp; Light Company"/>
    <n v="0"/>
    <n v="3"/>
    <x v="7"/>
    <n v="2009"/>
    <n v="186"/>
    <n v="2014"/>
    <s v="V2009 Q2"/>
    <n v="367"/>
    <s v="02. Steam"/>
    <s v="Function"/>
    <n v="119706.24000000001"/>
    <n v="0"/>
    <n v="0"/>
    <n v="121378.62"/>
    <n v="7314.22"/>
    <n v="38837.199999999997"/>
    <n v="-3344.76"/>
    <n v="1565.86"/>
    <n v="123051"/>
    <n v="45053.05"/>
    <n v="-680.53"/>
    <n v="0"/>
    <n v="1565.86"/>
    <n v="0"/>
    <x v="7"/>
  </r>
  <r>
    <n v="-1"/>
    <n v="1"/>
    <s v="0001 -Florida Power &amp; Light Company"/>
    <n v="0"/>
    <n v="3"/>
    <x v="7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7"/>
  </r>
  <r>
    <n v="-1"/>
    <n v="1"/>
    <s v="0001 -Florida Power &amp; Light Company"/>
    <n v="0"/>
    <n v="3"/>
    <x v="7"/>
    <n v="2009"/>
    <n v="187"/>
    <n v="2014"/>
    <s v="V2009 Q3"/>
    <n v="367"/>
    <s v="02. Steam"/>
    <s v="Function"/>
    <n v="7546"/>
    <n v="0"/>
    <n v="0"/>
    <n v="7546"/>
    <n v="2431.5500000000002"/>
    <n v="5114.45"/>
    <n v="0"/>
    <n v="0"/>
    <n v="7546"/>
    <n v="7546"/>
    <n v="0"/>
    <n v="0"/>
    <n v="0"/>
    <n v="0"/>
    <x v="7"/>
  </r>
  <r>
    <n v="-1"/>
    <n v="1"/>
    <s v="0001 -Florida Power &amp; Light Company"/>
    <n v="0"/>
    <n v="3"/>
    <x v="7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7"/>
  </r>
  <r>
    <n v="-1"/>
    <n v="1"/>
    <s v="0001 -Florida Power &amp; Light Company"/>
    <n v="0"/>
    <n v="3"/>
    <x v="7"/>
    <n v="2009"/>
    <n v="188"/>
    <n v="2014"/>
    <s v="V2009 Q4"/>
    <n v="367"/>
    <s v="02. Steam"/>
    <s v="Function"/>
    <n v="55397.47"/>
    <n v="0"/>
    <n v="0"/>
    <n v="56108.480000000003"/>
    <n v="4893.37"/>
    <n v="17946.54"/>
    <n v="-1422.01"/>
    <n v="509.87"/>
    <n v="56819.48"/>
    <n v="22410.51"/>
    <n v="-482.74"/>
    <n v="0"/>
    <n v="509.87"/>
    <n v="0"/>
    <x v="7"/>
  </r>
  <r>
    <n v="-1"/>
    <n v="1"/>
    <s v="0001 -Florida Power &amp; Light Company"/>
    <n v="0"/>
    <n v="3"/>
    <x v="7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7"/>
  </r>
  <r>
    <n v="-1"/>
    <n v="1"/>
    <s v="0001 -Florida Power &amp; Light Company"/>
    <n v="0"/>
    <n v="3"/>
    <x v="7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7"/>
  </r>
  <r>
    <n v="-1"/>
    <n v="1"/>
    <s v="0001 -Florida Power &amp; Light Company"/>
    <n v="0"/>
    <n v="3"/>
    <x v="7"/>
    <n v="2010"/>
    <n v="215"/>
    <n v="2014"/>
    <s v="V2010 Q1 - 50% Bonus"/>
    <n v="367"/>
    <s v="02. Steam"/>
    <s v="Function"/>
    <n v="7369774.75"/>
    <n v="0"/>
    <n v="0"/>
    <n v="7380582.9299999997"/>
    <n v="412375.2"/>
    <n v="1973335.24"/>
    <n v="-25878.93"/>
    <n v="21454.17"/>
    <n v="7391391.1100000003"/>
    <n v="2379480.1800000002"/>
    <n v="6068.08"/>
    <n v="0"/>
    <n v="21454.17"/>
    <n v="0"/>
    <x v="7"/>
  </r>
  <r>
    <n v="-1"/>
    <n v="1"/>
    <s v="0001 -Florida Power &amp; Light Company"/>
    <n v="0"/>
    <n v="3"/>
    <x v="7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7"/>
  </r>
  <r>
    <n v="-1"/>
    <n v="1"/>
    <s v="0001 -Florida Power &amp; Light Company"/>
    <n v="0"/>
    <n v="3"/>
    <x v="7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7"/>
  </r>
  <r>
    <n v="-1"/>
    <n v="1"/>
    <s v="0001 -Florida Power &amp; Light Company"/>
    <n v="0"/>
    <n v="3"/>
    <x v="7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7"/>
  </r>
  <r>
    <n v="-1"/>
    <n v="1"/>
    <s v="0001 -Florida Power &amp; Light Company"/>
    <n v="0"/>
    <n v="3"/>
    <x v="7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7"/>
    <n v="2014"/>
    <s v="V2010 Q3 - 50% Bonus"/>
    <n v="367"/>
    <s v="02. Steam"/>
    <s v="Function"/>
    <n v="2821903.46"/>
    <n v="0"/>
    <n v="0"/>
    <n v="2821903.46"/>
    <n v="163638.71"/>
    <n v="686665.8"/>
    <n v="-117606.44"/>
    <n v="0"/>
    <n v="2821903.46"/>
    <n v="850304.51"/>
    <n v="0"/>
    <n v="0"/>
    <n v="0"/>
    <n v="0"/>
    <x v="7"/>
  </r>
  <r>
    <n v="-1"/>
    <n v="1"/>
    <s v="0001 -Florida Power &amp; Light Company"/>
    <n v="0"/>
    <n v="3"/>
    <x v="7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7"/>
  </r>
  <r>
    <n v="-1"/>
    <n v="1"/>
    <s v="0001 -Florida Power &amp; Light Company"/>
    <n v="0"/>
    <n v="3"/>
    <x v="7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7"/>
  </r>
  <r>
    <n v="-1"/>
    <n v="1"/>
    <s v="0001 -Florida Power &amp; Light Company"/>
    <n v="0"/>
    <n v="3"/>
    <x v="7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7"/>
  </r>
  <r>
    <n v="-1"/>
    <n v="1"/>
    <s v="0001 -Florida Power &amp; Light Company"/>
    <n v="0"/>
    <n v="3"/>
    <x v="7"/>
    <n v="2011"/>
    <n v="125"/>
    <n v="2014"/>
    <s v="V2011"/>
    <n v="367"/>
    <s v="02. Steam"/>
    <s v="Function"/>
    <n v="1508936.88"/>
    <n v="0"/>
    <n v="0"/>
    <n v="1298087.98"/>
    <n v="111008.83"/>
    <n v="353148.4"/>
    <n v="-32770.980000000003"/>
    <n v="20406.64"/>
    <n v="1531513.55"/>
    <n v="459476.1"/>
    <n v="2511.1"/>
    <n v="0"/>
    <n v="20406.64"/>
    <n v="0"/>
    <x v="7"/>
  </r>
  <r>
    <n v="-1"/>
    <n v="1"/>
    <s v="0001 -Florida Power &amp; Light Company"/>
    <n v="0"/>
    <n v="3"/>
    <x v="7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7"/>
  </r>
  <r>
    <n v="-1"/>
    <n v="1"/>
    <s v="0001 -Florida Power &amp; Light Company"/>
    <n v="0"/>
    <n v="3"/>
    <x v="7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7"/>
  </r>
  <r>
    <n v="-1"/>
    <n v="1"/>
    <s v="0001 -Florida Power &amp; Light Company"/>
    <n v="0"/>
    <n v="3"/>
    <x v="7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7"/>
  </r>
  <r>
    <n v="-1"/>
    <n v="1"/>
    <s v="0001 -Florida Power &amp; Light Company"/>
    <n v="0"/>
    <n v="3"/>
    <x v="7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7"/>
  </r>
  <r>
    <n v="-1"/>
    <n v="1"/>
    <s v="0001 -Florida Power &amp; Light Company"/>
    <n v="0"/>
    <n v="3"/>
    <x v="7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7"/>
  </r>
  <r>
    <n v="-1"/>
    <n v="1"/>
    <s v="0001 -Florida Power &amp; Light Company"/>
    <n v="0"/>
    <n v="3"/>
    <x v="7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7"/>
  </r>
  <r>
    <n v="-1"/>
    <n v="1"/>
    <s v="0001 -Florida Power &amp; Light Company"/>
    <n v="0"/>
    <n v="3"/>
    <x v="7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7"/>
  </r>
  <r>
    <n v="-1"/>
    <n v="1"/>
    <s v="0001 -Florida Power &amp; Light Company"/>
    <n v="0"/>
    <n v="3"/>
    <x v="7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7"/>
  </r>
  <r>
    <n v="-1"/>
    <n v="1"/>
    <s v="0001 -Florida Power &amp; Light Company"/>
    <n v="0"/>
    <n v="3"/>
    <x v="7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7"/>
  </r>
  <r>
    <n v="-1"/>
    <n v="1"/>
    <s v="0001 -Florida Power &amp; Light Company"/>
    <n v="0"/>
    <n v="3"/>
    <x v="7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72"/>
    <n v="4"/>
    <n v="2014"/>
    <s v="V1972"/>
    <n v="367"/>
    <s v="03. Nuclear"/>
    <s v="Function"/>
    <n v="94817241"/>
    <n v="0"/>
    <n v="0"/>
    <n v="0"/>
    <n v="0"/>
    <n v="94817241"/>
    <n v="-580346.55000000005"/>
    <n v="214770.78"/>
    <n v="94817241"/>
    <n v="94817241"/>
    <n v="214770.78"/>
    <n v="0"/>
    <n v="214770.78"/>
    <n v="0"/>
    <x v="7"/>
  </r>
  <r>
    <n v="-1"/>
    <n v="1"/>
    <s v="0001 -Florida Power &amp; Light Company"/>
    <n v="0"/>
    <n v="3"/>
    <x v="7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7"/>
  </r>
  <r>
    <n v="-1"/>
    <n v="1"/>
    <s v="0001 -Florida Power &amp; Light Company"/>
    <n v="0"/>
    <n v="3"/>
    <x v="7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7"/>
  </r>
  <r>
    <n v="-1"/>
    <n v="1"/>
    <s v="0001 -Florida Power &amp; Light Company"/>
    <n v="0"/>
    <n v="3"/>
    <x v="7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7"/>
  </r>
  <r>
    <n v="-1"/>
    <n v="1"/>
    <s v="0001 -Florida Power &amp; Light Company"/>
    <n v="0"/>
    <n v="3"/>
    <x v="7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7"/>
  </r>
  <r>
    <n v="-1"/>
    <n v="1"/>
    <s v="0001 -Florida Power &amp; Light Company"/>
    <n v="0"/>
    <n v="3"/>
    <x v="7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7"/>
  </r>
  <r>
    <n v="-1"/>
    <n v="1"/>
    <s v="0001 -Florida Power &amp; Light Company"/>
    <n v="0"/>
    <n v="3"/>
    <x v="7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7"/>
  </r>
  <r>
    <n v="-1"/>
    <n v="1"/>
    <s v="0001 -Florida Power &amp; Light Company"/>
    <n v="0"/>
    <n v="3"/>
    <x v="7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7"/>
  </r>
  <r>
    <n v="-1"/>
    <n v="1"/>
    <s v="0001 -Florida Power &amp; Light Company"/>
    <n v="0"/>
    <n v="3"/>
    <x v="7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7"/>
  </r>
  <r>
    <n v="-1"/>
    <n v="1"/>
    <s v="0001 -Florida Power &amp; Light Company"/>
    <n v="0"/>
    <n v="3"/>
    <x v="7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7"/>
  </r>
  <r>
    <n v="-1"/>
    <n v="1"/>
    <s v="0001 -Florida Power &amp; Light Company"/>
    <n v="0"/>
    <n v="3"/>
    <x v="7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7"/>
  </r>
  <r>
    <n v="-1"/>
    <n v="1"/>
    <s v="0001 -Florida Power &amp; Light Company"/>
    <n v="0"/>
    <n v="3"/>
    <x v="7"/>
    <n v="1981"/>
    <n v="15"/>
    <n v="2014"/>
    <s v="V1981"/>
    <n v="367"/>
    <s v="03. Nuclear"/>
    <s v="Function"/>
    <n v="23621486"/>
    <n v="0"/>
    <n v="0"/>
    <n v="22965528"/>
    <n v="0"/>
    <n v="23621486"/>
    <n v="-43168.79"/>
    <n v="0"/>
    <n v="23621486"/>
    <n v="23621486"/>
    <n v="0"/>
    <n v="0"/>
    <n v="0"/>
    <n v="0"/>
    <x v="7"/>
  </r>
  <r>
    <n v="-1"/>
    <n v="1"/>
    <s v="0001 -Florida Power &amp; Light Company"/>
    <n v="0"/>
    <n v="3"/>
    <x v="7"/>
    <n v="1982"/>
    <n v="16"/>
    <n v="2014"/>
    <s v="V1982"/>
    <n v="367"/>
    <s v="03. Nuclear"/>
    <s v="Function"/>
    <n v="126246998"/>
    <n v="0"/>
    <n v="0"/>
    <n v="125201100"/>
    <n v="0"/>
    <n v="126246998"/>
    <n v="-552809.37"/>
    <n v="0"/>
    <n v="126246998"/>
    <n v="126246998"/>
    <n v="0"/>
    <n v="0"/>
    <n v="0"/>
    <n v="0"/>
    <x v="7"/>
  </r>
  <r>
    <n v="-1"/>
    <n v="1"/>
    <s v="0001 -Florida Power &amp; Light Company"/>
    <n v="0"/>
    <n v="3"/>
    <x v="7"/>
    <n v="1983"/>
    <n v="17"/>
    <n v="2014"/>
    <s v="V1983"/>
    <n v="367"/>
    <s v="03. Nuclear"/>
    <s v="Function"/>
    <n v="1069531503"/>
    <n v="0"/>
    <n v="0"/>
    <n v="1063107625"/>
    <n v="0"/>
    <n v="1069531503"/>
    <n v="-4408543.75"/>
    <n v="2415762.67"/>
    <n v="1069531503"/>
    <n v="1069531503"/>
    <n v="2415762.67"/>
    <n v="0"/>
    <n v="2415762.67"/>
    <n v="0"/>
    <x v="7"/>
  </r>
  <r>
    <n v="-1"/>
    <n v="1"/>
    <s v="0001 -Florida Power &amp; Light Company"/>
    <n v="0"/>
    <n v="3"/>
    <x v="7"/>
    <n v="1984"/>
    <n v="18"/>
    <n v="2014"/>
    <s v="V1984"/>
    <n v="367"/>
    <s v="03. Nuclear"/>
    <s v="Function"/>
    <n v="114551564"/>
    <n v="0"/>
    <n v="0"/>
    <n v="113987846"/>
    <n v="0"/>
    <n v="114551564"/>
    <n v="-529491.54"/>
    <n v="350546.67"/>
    <n v="114551564"/>
    <n v="114551564"/>
    <n v="350546.67"/>
    <n v="0"/>
    <n v="350546.67"/>
    <n v="0"/>
    <x v="7"/>
  </r>
  <r>
    <n v="-1"/>
    <n v="1"/>
    <s v="0001 -Florida Power &amp; Light Company"/>
    <n v="0"/>
    <n v="3"/>
    <x v="7"/>
    <n v="1985"/>
    <n v="19"/>
    <n v="2014"/>
    <s v="V1985"/>
    <n v="367"/>
    <s v="03. Nuclear"/>
    <s v="Function"/>
    <n v="75611855"/>
    <n v="0"/>
    <n v="0"/>
    <n v="75478255"/>
    <n v="0"/>
    <n v="75611855"/>
    <n v="-611621.03"/>
    <n v="412573.42"/>
    <n v="75611855"/>
    <n v="75611855"/>
    <n v="412573.42"/>
    <n v="0"/>
    <n v="412573.42"/>
    <n v="0"/>
    <x v="7"/>
  </r>
  <r>
    <n v="-1"/>
    <n v="1"/>
    <s v="0001 -Florida Power &amp; Light Company"/>
    <n v="0"/>
    <n v="3"/>
    <x v="7"/>
    <n v="1986"/>
    <n v="20"/>
    <n v="2014"/>
    <s v="V1986"/>
    <n v="367"/>
    <s v="03. Nuclear"/>
    <s v="Function"/>
    <n v="117308903"/>
    <n v="0"/>
    <n v="0"/>
    <n v="114668896"/>
    <n v="0"/>
    <n v="117439896"/>
    <n v="-124017"/>
    <n v="0"/>
    <n v="117439896"/>
    <n v="117308903"/>
    <n v="0"/>
    <n v="0"/>
    <n v="0"/>
    <n v="0"/>
    <x v="7"/>
  </r>
  <r>
    <n v="-1"/>
    <n v="1"/>
    <s v="0001 -Florida Power &amp; Light Company"/>
    <n v="0"/>
    <n v="3"/>
    <x v="7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7"/>
  </r>
  <r>
    <n v="-1"/>
    <n v="1"/>
    <s v="0001 -Florida Power &amp; Light Company"/>
    <n v="0"/>
    <n v="3"/>
    <x v="7"/>
    <n v="1987"/>
    <n v="21"/>
    <n v="2014"/>
    <s v="V1987A"/>
    <n v="367"/>
    <s v="03. Nuclear"/>
    <s v="Function"/>
    <n v="93063749.939999998"/>
    <n v="0"/>
    <n v="0"/>
    <n v="93063749.939999998"/>
    <n v="0"/>
    <n v="93226711.239999995"/>
    <n v="-162961.29999999999"/>
    <n v="117391.29"/>
    <n v="93226711.239999995"/>
    <n v="93063749.939999998"/>
    <n v="117391.29"/>
    <n v="0"/>
    <n v="117391.29"/>
    <n v="0"/>
    <x v="7"/>
  </r>
  <r>
    <n v="-1"/>
    <n v="1"/>
    <s v="0001 -Florida Power &amp; Light Company"/>
    <n v="0"/>
    <n v="3"/>
    <x v="7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7"/>
  </r>
  <r>
    <n v="-1"/>
    <n v="1"/>
    <s v="0001 -Florida Power &amp; Light Company"/>
    <n v="0"/>
    <n v="3"/>
    <x v="7"/>
    <n v="1988"/>
    <n v="23"/>
    <n v="2014"/>
    <s v="V1988A"/>
    <n v="367"/>
    <s v="03. Nuclear"/>
    <s v="Function"/>
    <n v="31891468.649999999"/>
    <n v="0"/>
    <n v="0"/>
    <n v="31891468.649999999"/>
    <n v="0"/>
    <n v="31891511.09"/>
    <n v="-42.44"/>
    <n v="34.700000000000003"/>
    <n v="31891511.09"/>
    <n v="31891468.649999999"/>
    <n v="34.700000000000003"/>
    <n v="0"/>
    <n v="34.700000000000003"/>
    <n v="0"/>
    <x v="7"/>
  </r>
  <r>
    <n v="-1"/>
    <n v="1"/>
    <s v="0001 -Florida Power &amp; Light Company"/>
    <n v="0"/>
    <n v="3"/>
    <x v="7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7"/>
  </r>
  <r>
    <n v="-1"/>
    <n v="1"/>
    <s v="0001 -Florida Power &amp; Light Company"/>
    <n v="0"/>
    <n v="3"/>
    <x v="7"/>
    <n v="1989"/>
    <n v="25"/>
    <n v="2014"/>
    <s v="V1989A"/>
    <n v="367"/>
    <s v="03. Nuclear"/>
    <s v="Function"/>
    <n v="37918164.390000001"/>
    <n v="0"/>
    <n v="0"/>
    <n v="37918164.390000001"/>
    <n v="0"/>
    <n v="37981792.68"/>
    <n v="-63628.29"/>
    <n v="46292.79"/>
    <n v="37981792.68"/>
    <n v="37918164.390000001"/>
    <n v="46292.79"/>
    <n v="0"/>
    <n v="46292.79"/>
    <n v="0"/>
    <x v="7"/>
  </r>
  <r>
    <n v="-1"/>
    <n v="1"/>
    <s v="0001 -Florida Power &amp; Light Company"/>
    <n v="0"/>
    <n v="3"/>
    <x v="7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7"/>
  </r>
  <r>
    <n v="-1"/>
    <n v="1"/>
    <s v="0001 -Florida Power &amp; Light Company"/>
    <n v="0"/>
    <n v="3"/>
    <x v="7"/>
    <n v="1990"/>
    <n v="27"/>
    <n v="2014"/>
    <s v="V1990A"/>
    <n v="367"/>
    <s v="03. Nuclear"/>
    <s v="Function"/>
    <n v="1153065.27"/>
    <n v="0"/>
    <n v="0"/>
    <n v="1153065.27"/>
    <n v="0"/>
    <n v="1192793.1399999999"/>
    <n v="-39727.870000000003"/>
    <n v="23889.85"/>
    <n v="1192793.1399999999"/>
    <n v="1153065.27"/>
    <n v="23889.85"/>
    <n v="0"/>
    <n v="23889.85"/>
    <n v="0"/>
    <x v="7"/>
  </r>
  <r>
    <n v="-1"/>
    <n v="1"/>
    <s v="0001 -Florida Power &amp; Light Company"/>
    <n v="0"/>
    <n v="3"/>
    <x v="7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7"/>
  </r>
  <r>
    <n v="-1"/>
    <n v="1"/>
    <s v="0001 -Florida Power &amp; Light Company"/>
    <n v="0"/>
    <n v="3"/>
    <x v="7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7"/>
  </r>
  <r>
    <n v="-1"/>
    <n v="1"/>
    <s v="0001 -Florida Power &amp; Light Company"/>
    <n v="0"/>
    <n v="3"/>
    <x v="7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7"/>
  </r>
  <r>
    <n v="-1"/>
    <n v="1"/>
    <s v="0001 -Florida Power &amp; Light Company"/>
    <n v="0"/>
    <n v="3"/>
    <x v="7"/>
    <n v="1994"/>
    <n v="32"/>
    <n v="2014"/>
    <s v="V1994"/>
    <n v="367"/>
    <s v="03. Nuclear"/>
    <s v="Function"/>
    <n v="41365734.450000003"/>
    <n v="0"/>
    <n v="0"/>
    <n v="28216940.690000001"/>
    <n v="1013356.99"/>
    <n v="40352377.460000001"/>
    <n v="-373800.55"/>
    <n v="0"/>
    <n v="41365734.450000003"/>
    <n v="41365734.450000003"/>
    <n v="0"/>
    <n v="0"/>
    <n v="0"/>
    <n v="0"/>
    <x v="7"/>
  </r>
  <r>
    <n v="-1"/>
    <n v="1"/>
    <s v="0001 -Florida Power &amp; Light Company"/>
    <n v="0"/>
    <n v="3"/>
    <x v="7"/>
    <n v="1995"/>
    <n v="33"/>
    <n v="2014"/>
    <s v="V1995"/>
    <n v="367"/>
    <s v="03. Nuclear"/>
    <s v="Function"/>
    <n v="28926773.48"/>
    <n v="0"/>
    <n v="0"/>
    <n v="19331186.920000002"/>
    <n v="1406429.42"/>
    <n v="26936419.739999998"/>
    <n v="-206339.73"/>
    <n v="94124.17"/>
    <n v="29050502.690000001"/>
    <n v="28225038.870000001"/>
    <n v="88205.25"/>
    <n v="0"/>
    <n v="94124.17"/>
    <n v="0"/>
    <x v="7"/>
  </r>
  <r>
    <n v="-1"/>
    <n v="1"/>
    <s v="0001 -Florida Power &amp; Light Company"/>
    <n v="0"/>
    <n v="3"/>
    <x v="7"/>
    <n v="1996"/>
    <n v="34"/>
    <n v="2014"/>
    <s v="V1996"/>
    <n v="367"/>
    <s v="03. Nuclear"/>
    <s v="Function"/>
    <n v="22633672.91"/>
    <n v="0"/>
    <n v="0"/>
    <n v="9852768.1199999992"/>
    <n v="1019122.36"/>
    <n v="20358436.199999999"/>
    <n v="-283158.58"/>
    <n v="191583.04"/>
    <n v="22910796.57"/>
    <n v="21107722.039999999"/>
    <n v="184295.9"/>
    <n v="0"/>
    <n v="191583.04"/>
    <n v="0"/>
    <x v="7"/>
  </r>
  <r>
    <n v="-1"/>
    <n v="1"/>
    <s v="0001 -Florida Power &amp; Light Company"/>
    <n v="0"/>
    <n v="3"/>
    <x v="7"/>
    <n v="1997"/>
    <n v="35"/>
    <n v="2014"/>
    <s v="V1997"/>
    <n v="367"/>
    <s v="03. Nuclear"/>
    <s v="Function"/>
    <n v="49819557.799999997"/>
    <n v="0"/>
    <n v="0"/>
    <n v="43928099.25"/>
    <n v="2196404.96"/>
    <n v="42132140.420000002"/>
    <n v="0"/>
    <n v="0"/>
    <n v="49819557.799999997"/>
    <n v="44328545.380000003"/>
    <n v="0"/>
    <n v="0"/>
    <n v="0"/>
    <n v="0"/>
    <x v="7"/>
  </r>
  <r>
    <n v="-1"/>
    <n v="1"/>
    <s v="0001 -Florida Power &amp; Light Company"/>
    <n v="0"/>
    <n v="3"/>
    <x v="7"/>
    <n v="1998"/>
    <n v="59"/>
    <n v="2014"/>
    <s v="V1998"/>
    <n v="367"/>
    <s v="03. Nuclear"/>
    <s v="Function"/>
    <n v="15278354.16"/>
    <n v="0"/>
    <n v="0"/>
    <n v="10854044.380000001"/>
    <n v="592167.46"/>
    <n v="12643078.449999999"/>
    <n v="-32965.339999999997"/>
    <n v="29454.98"/>
    <n v="15311319.5"/>
    <n v="13208480.08"/>
    <n v="23255.46"/>
    <n v="0"/>
    <n v="29454.98"/>
    <n v="0"/>
    <x v="7"/>
  </r>
  <r>
    <n v="-1"/>
    <n v="1"/>
    <s v="0001 -Florida Power &amp; Light Company"/>
    <n v="0"/>
    <n v="3"/>
    <x v="7"/>
    <n v="1999"/>
    <n v="60"/>
    <n v="2014"/>
    <s v="V1999"/>
    <n v="367"/>
    <s v="03. Nuclear"/>
    <s v="Function"/>
    <n v="9411340.1099999994"/>
    <n v="0"/>
    <n v="0"/>
    <n v="5424872.1299999999"/>
    <n v="202736.08"/>
    <n v="9395754.0199999996"/>
    <n v="-189954.27"/>
    <n v="197449.69"/>
    <n v="9601294.3800000008"/>
    <n v="9411340.1099999994"/>
    <n v="194645.41"/>
    <n v="0"/>
    <n v="197449.69"/>
    <n v="0"/>
    <x v="7"/>
  </r>
  <r>
    <n v="-1"/>
    <n v="1"/>
    <s v="0001 -Florida Power &amp; Light Company"/>
    <n v="0"/>
    <n v="3"/>
    <x v="7"/>
    <n v="2000"/>
    <n v="61"/>
    <n v="2014"/>
    <s v="V2000"/>
    <n v="367"/>
    <s v="03. Nuclear"/>
    <s v="Function"/>
    <n v="5281977.4800000004"/>
    <n v="0"/>
    <n v="0"/>
    <n v="4089970.99"/>
    <n v="166958.23000000001"/>
    <n v="5053004.45"/>
    <n v="-22384.720000000001"/>
    <n v="42264.34"/>
    <n v="5304362.2"/>
    <n v="5198905.2699999996"/>
    <n v="40937.040000000001"/>
    <n v="0"/>
    <n v="42264.34"/>
    <n v="0"/>
    <x v="7"/>
  </r>
  <r>
    <n v="-1"/>
    <n v="1"/>
    <s v="0001 -Florida Power &amp; Light Company"/>
    <n v="0"/>
    <n v="3"/>
    <x v="7"/>
    <n v="2001"/>
    <n v="62"/>
    <n v="2014"/>
    <s v="V2001"/>
    <n v="367"/>
    <s v="03. Nuclear"/>
    <s v="Function"/>
    <n v="3767860.43"/>
    <n v="0"/>
    <n v="0"/>
    <n v="3343210.52"/>
    <n v="78223.539999999994"/>
    <n v="3610276.2"/>
    <n v="-41087.629999999997"/>
    <n v="49321.43"/>
    <n v="3808948.06"/>
    <n v="3652264.44"/>
    <n v="44469.1"/>
    <n v="0"/>
    <n v="49321.43"/>
    <n v="0"/>
    <x v="7"/>
  </r>
  <r>
    <n v="-1"/>
    <n v="1"/>
    <s v="0001 -Florida Power &amp; Light Company"/>
    <n v="0"/>
    <n v="3"/>
    <x v="7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7"/>
  </r>
  <r>
    <n v="-1"/>
    <n v="1"/>
    <s v="0001 -Florida Power &amp; Light Company"/>
    <n v="0"/>
    <n v="3"/>
    <x v="7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7"/>
  </r>
  <r>
    <n v="-1"/>
    <n v="1"/>
    <s v="0001 -Florida Power &amp; Light Company"/>
    <n v="0"/>
    <n v="3"/>
    <x v="7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7"/>
  </r>
  <r>
    <n v="-1"/>
    <n v="1"/>
    <s v="0001 -Florida Power &amp; Light Company"/>
    <n v="0"/>
    <n v="3"/>
    <x v="7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7"/>
  </r>
  <r>
    <n v="-1"/>
    <n v="1"/>
    <s v="0001 -Florida Power &amp; Light Company"/>
    <n v="0"/>
    <n v="3"/>
    <x v="7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7"/>
  </r>
  <r>
    <n v="-1"/>
    <n v="1"/>
    <s v="0001 -Florida Power &amp; Light Company"/>
    <n v="0"/>
    <n v="3"/>
    <x v="7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7"/>
  </r>
  <r>
    <n v="-1"/>
    <n v="1"/>
    <s v="0001 -Florida Power &amp; Light Company"/>
    <n v="0"/>
    <n v="3"/>
    <x v="7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7"/>
  </r>
  <r>
    <n v="-1"/>
    <n v="1"/>
    <s v="0001 -Florida Power &amp; Light Company"/>
    <n v="0"/>
    <n v="3"/>
    <x v="7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7"/>
  </r>
  <r>
    <n v="-1"/>
    <n v="1"/>
    <s v="0001 -Florida Power &amp; Light Company"/>
    <n v="0"/>
    <n v="3"/>
    <x v="7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7"/>
  </r>
  <r>
    <n v="-1"/>
    <n v="1"/>
    <s v="0001 -Florida Power &amp; Light Company"/>
    <n v="0"/>
    <n v="3"/>
    <x v="7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7"/>
  </r>
  <r>
    <n v="-1"/>
    <n v="1"/>
    <s v="0001 -Florida Power &amp; Light Company"/>
    <n v="0"/>
    <n v="3"/>
    <x v="7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7"/>
  </r>
  <r>
    <n v="-1"/>
    <n v="1"/>
    <s v="0001 -Florida Power &amp; Light Company"/>
    <n v="0"/>
    <n v="3"/>
    <x v="7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7"/>
  </r>
  <r>
    <n v="-1"/>
    <n v="1"/>
    <s v="0001 -Florida Power &amp; Light Company"/>
    <n v="0"/>
    <n v="3"/>
    <x v="7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7"/>
  </r>
  <r>
    <n v="-1"/>
    <n v="1"/>
    <s v="0001 -Florida Power &amp; Light Company"/>
    <n v="0"/>
    <n v="3"/>
    <x v="7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7"/>
  </r>
  <r>
    <n v="-1"/>
    <n v="1"/>
    <s v="0001 -Florida Power &amp; Light Company"/>
    <n v="0"/>
    <n v="3"/>
    <x v="7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7"/>
  </r>
  <r>
    <n v="-1"/>
    <n v="1"/>
    <s v="0001 -Florida Power &amp; Light Company"/>
    <n v="0"/>
    <n v="3"/>
    <x v="7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7"/>
  </r>
  <r>
    <n v="-1"/>
    <n v="1"/>
    <s v="0001 -Florida Power &amp; Light Company"/>
    <n v="0"/>
    <n v="3"/>
    <x v="7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7"/>
  </r>
  <r>
    <n v="-1"/>
    <n v="1"/>
    <s v="0001 -Florida Power &amp; Light Company"/>
    <n v="0"/>
    <n v="3"/>
    <x v="7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7"/>
  </r>
  <r>
    <n v="-1"/>
    <n v="1"/>
    <s v="0001 -Florida Power &amp; Light Company"/>
    <n v="0"/>
    <n v="3"/>
    <x v="7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7"/>
  </r>
  <r>
    <n v="-1"/>
    <n v="1"/>
    <s v="0001 -Florida Power &amp; Light Company"/>
    <n v="0"/>
    <n v="3"/>
    <x v="7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7"/>
  </r>
  <r>
    <n v="-1"/>
    <n v="1"/>
    <s v="0001 -Florida Power &amp; Light Company"/>
    <n v="0"/>
    <n v="3"/>
    <x v="7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7"/>
  </r>
  <r>
    <n v="-1"/>
    <n v="1"/>
    <s v="0001 -Florida Power &amp; Light Company"/>
    <n v="0"/>
    <n v="3"/>
    <x v="7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7"/>
  </r>
  <r>
    <n v="-1"/>
    <n v="1"/>
    <s v="0001 -Florida Power &amp; Light Company"/>
    <n v="0"/>
    <n v="3"/>
    <x v="7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7"/>
  </r>
  <r>
    <n v="-1"/>
    <n v="1"/>
    <s v="0001 -Florida Power &amp; Light Company"/>
    <n v="0"/>
    <n v="3"/>
    <x v="7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7"/>
  </r>
  <r>
    <n v="-1"/>
    <n v="1"/>
    <s v="0001 -Florida Power &amp; Light Company"/>
    <n v="0"/>
    <n v="3"/>
    <x v="7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7"/>
  </r>
  <r>
    <n v="-1"/>
    <n v="1"/>
    <s v="0001 -Florida Power &amp; Light Company"/>
    <n v="0"/>
    <n v="3"/>
    <x v="7"/>
    <n v="2005"/>
    <n v="66"/>
    <n v="2014"/>
    <s v="V2005"/>
    <n v="367"/>
    <s v="03. Nuclear"/>
    <s v="Function"/>
    <n v="117289053.05"/>
    <n v="0"/>
    <n v="0"/>
    <n v="55596314.350000001"/>
    <n v="6224107.79"/>
    <n v="77022781.739999995"/>
    <n v="-630595.36"/>
    <n v="232789.29"/>
    <n v="117529361.62"/>
    <n v="83091407.969999999"/>
    <n v="147962.28"/>
    <n v="0"/>
    <n v="232789.29"/>
    <n v="0"/>
    <x v="7"/>
  </r>
  <r>
    <n v="-1"/>
    <n v="1"/>
    <s v="0001 -Florida Power &amp; Light Company"/>
    <n v="0"/>
    <n v="3"/>
    <x v="7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7"/>
  </r>
  <r>
    <n v="-1"/>
    <n v="1"/>
    <s v="0001 -Florida Power &amp; Light Company"/>
    <n v="0"/>
    <n v="3"/>
    <x v="7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7"/>
  </r>
  <r>
    <n v="-1"/>
    <n v="1"/>
    <s v="0001 -Florida Power &amp; Light Company"/>
    <n v="0"/>
    <n v="3"/>
    <x v="7"/>
    <n v="2006"/>
    <n v="67"/>
    <n v="2014"/>
    <s v="V2006"/>
    <n v="367"/>
    <s v="03. Nuclear"/>
    <s v="Function"/>
    <n v="63251037.130000003"/>
    <n v="0"/>
    <n v="0"/>
    <n v="44142638.219999999"/>
    <n v="3162941.64"/>
    <n v="39536187.460000001"/>
    <n v="-2114091.94"/>
    <n v="0"/>
    <n v="63251037.130000003"/>
    <n v="42699129.100000001"/>
    <n v="0"/>
    <n v="0"/>
    <n v="0"/>
    <n v="0"/>
    <x v="7"/>
  </r>
  <r>
    <n v="-1"/>
    <n v="1"/>
    <s v="0001 -Florida Power &amp; Light Company"/>
    <n v="0"/>
    <n v="3"/>
    <x v="7"/>
    <n v="2007"/>
    <n v="74"/>
    <n v="2014"/>
    <s v="V2007"/>
    <n v="367"/>
    <s v="03. Nuclear"/>
    <s v="Function"/>
    <n v="163146603.46000001"/>
    <n v="0"/>
    <n v="0"/>
    <n v="95541136.120000005"/>
    <n v="9612254.8399999999"/>
    <n v="83914209.769999996"/>
    <n v="-3750234.84"/>
    <n v="0"/>
    <n v="163146603.46000001"/>
    <n v="93526464.609999999"/>
    <n v="0"/>
    <n v="0"/>
    <n v="0"/>
    <n v="0"/>
    <x v="7"/>
  </r>
  <r>
    <n v="-1"/>
    <n v="1"/>
    <s v="0001 -Florida Power &amp; Light Company"/>
    <n v="0"/>
    <n v="3"/>
    <x v="7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7"/>
  </r>
  <r>
    <n v="-1"/>
    <n v="1"/>
    <s v="0001 -Florida Power &amp; Light Company"/>
    <n v="0"/>
    <n v="3"/>
    <x v="7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7"/>
  </r>
  <r>
    <n v="-1"/>
    <n v="1"/>
    <s v="0001 -Florida Power &amp; Light Company"/>
    <n v="0"/>
    <n v="3"/>
    <x v="7"/>
    <n v="2008"/>
    <n v="164"/>
    <n v="2014"/>
    <s v="V2008 Q1"/>
    <n v="367"/>
    <s v="03. Nuclear"/>
    <s v="Function"/>
    <n v="195763179.05000001"/>
    <n v="0"/>
    <n v="0"/>
    <n v="195797727.02000001"/>
    <n v="11655018.210000001"/>
    <n v="91100733.780000001"/>
    <n v="-475328.13"/>
    <n v="52703.15"/>
    <n v="195832275"/>
    <n v="102721846.42"/>
    <n v="17512.77"/>
    <n v="0"/>
    <n v="52703.15"/>
    <n v="0"/>
    <x v="7"/>
  </r>
  <r>
    <n v="-1"/>
    <n v="1"/>
    <s v="0001 -Florida Power &amp; Light Company"/>
    <n v="0"/>
    <n v="3"/>
    <x v="7"/>
    <n v="2008"/>
    <n v="168"/>
    <n v="2014"/>
    <s v="V2008 Q1 - 50% Bonus"/>
    <n v="367"/>
    <s v="03. Nuclear"/>
    <s v="Function"/>
    <n v="156006.96"/>
    <n v="0"/>
    <n v="0"/>
    <n v="156030.22"/>
    <n v="7933.39"/>
    <n v="105793.82"/>
    <n v="-7047.5"/>
    <n v="63.78"/>
    <n v="156053.47"/>
    <n v="113704.39"/>
    <n v="40.090000000000003"/>
    <n v="0"/>
    <n v="63.78"/>
    <n v="0"/>
    <x v="7"/>
  </r>
  <r>
    <n v="-1"/>
    <n v="1"/>
    <s v="0001 -Florida Power &amp; Light Company"/>
    <n v="0"/>
    <n v="3"/>
    <x v="7"/>
    <n v="2008"/>
    <n v="165"/>
    <n v="2014"/>
    <s v="V2008 Q2"/>
    <n v="367"/>
    <s v="03. Nuclear"/>
    <s v="Function"/>
    <n v="18941507.170000002"/>
    <n v="0"/>
    <n v="0"/>
    <n v="18946391.370000001"/>
    <n v="1144096.98"/>
    <n v="8691684.3599999994"/>
    <n v="-115860.31"/>
    <n v="10162.81"/>
    <n v="18951275.57"/>
    <n v="9831132.1400000006"/>
    <n v="5043.62"/>
    <n v="0"/>
    <n v="10162.81"/>
    <n v="0"/>
    <x v="7"/>
  </r>
  <r>
    <n v="-1"/>
    <n v="1"/>
    <s v="0001 -Florida Power &amp; Light Company"/>
    <n v="0"/>
    <n v="3"/>
    <x v="7"/>
    <n v="2008"/>
    <n v="169"/>
    <n v="2014"/>
    <s v="V2008 Q2 - 50% Bonus"/>
    <n v="367"/>
    <s v="03. Nuclear"/>
    <s v="Function"/>
    <n v="970979.92"/>
    <n v="0"/>
    <n v="0"/>
    <n v="971088.21"/>
    <n v="67823.77"/>
    <n v="685472.22"/>
    <n v="-109375.2"/>
    <n v="435.36"/>
    <n v="971196.51"/>
    <n v="753192.88"/>
    <n v="321.88"/>
    <n v="0"/>
    <n v="435.36"/>
    <n v="0"/>
    <x v="7"/>
  </r>
  <r>
    <n v="-1"/>
    <n v="1"/>
    <s v="0001 -Florida Power &amp; Light Company"/>
    <n v="0"/>
    <n v="3"/>
    <x v="7"/>
    <n v="2008"/>
    <n v="166"/>
    <n v="2014"/>
    <s v="V2008 Q3"/>
    <n v="367"/>
    <s v="03. Nuclear"/>
    <s v="Function"/>
    <n v="7306967.2699999996"/>
    <n v="0"/>
    <n v="0"/>
    <n v="7308759"/>
    <n v="453691.37"/>
    <n v="3388115.96"/>
    <n v="-103885.8"/>
    <n v="3600.92"/>
    <n v="7310550.7400000002"/>
    <n v="3840154.69"/>
    <n v="1670.09"/>
    <n v="0"/>
    <n v="3600.92"/>
    <n v="0"/>
    <x v="7"/>
  </r>
  <r>
    <n v="-1"/>
    <n v="1"/>
    <s v="0001 -Florida Power &amp; Light Company"/>
    <n v="0"/>
    <n v="3"/>
    <x v="7"/>
    <n v="2008"/>
    <n v="170"/>
    <n v="2014"/>
    <s v="V2008 Q3 - 50% Bonus"/>
    <n v="367"/>
    <s v="03. Nuclear"/>
    <s v="Function"/>
    <n v="4500432.88"/>
    <n v="0"/>
    <n v="0"/>
    <n v="4501493.6500000004"/>
    <n v="279218.18"/>
    <n v="2163090.3199999998"/>
    <n v="-110986.62"/>
    <n v="4263.74"/>
    <n v="4502554.42"/>
    <n v="2441330.08"/>
    <n v="3120.62"/>
    <n v="0"/>
    <n v="4263.74"/>
    <n v="0"/>
    <x v="7"/>
  </r>
  <r>
    <n v="-1"/>
    <n v="1"/>
    <s v="0001 -Florida Power &amp; Light Company"/>
    <n v="0"/>
    <n v="3"/>
    <x v="7"/>
    <n v="2008"/>
    <n v="167"/>
    <n v="2014"/>
    <s v="V2008 Q4"/>
    <n v="367"/>
    <s v="03. Nuclear"/>
    <s v="Function"/>
    <n v="10640309.9"/>
    <n v="0"/>
    <n v="0"/>
    <n v="10643348.08"/>
    <n v="586544.56000000006"/>
    <n v="4145622.56"/>
    <n v="-6076.35"/>
    <n v="6776.4"/>
    <n v="10646386.25"/>
    <n v="4729454.49"/>
    <n v="3412.69"/>
    <n v="0"/>
    <n v="6776.4"/>
    <n v="0"/>
    <x v="7"/>
  </r>
  <r>
    <n v="-1"/>
    <n v="1"/>
    <s v="0001 -Florida Power &amp; Light Company"/>
    <n v="0"/>
    <n v="3"/>
    <x v="7"/>
    <n v="2008"/>
    <n v="171"/>
    <n v="2014"/>
    <s v="V2008 Q4 - 50% Bonus"/>
    <n v="367"/>
    <s v="03. Nuclear"/>
    <s v="Function"/>
    <n v="5973310.4699999997"/>
    <n v="0"/>
    <n v="0"/>
    <n v="5974616.21"/>
    <n v="374809.87"/>
    <n v="2945612"/>
    <n v="-215332.22"/>
    <n v="5824.67"/>
    <n v="5975921.9400000004"/>
    <n v="3319256.04"/>
    <n v="4379.03"/>
    <n v="0"/>
    <n v="5824.67"/>
    <n v="0"/>
    <x v="7"/>
  </r>
  <r>
    <n v="-1"/>
    <n v="1"/>
    <s v="0001 -Florida Power &amp; Light Company"/>
    <n v="0"/>
    <n v="3"/>
    <x v="7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5"/>
    <n v="2014"/>
    <s v="V2009 Q1"/>
    <n v="367"/>
    <s v="03. Nuclear"/>
    <s v="Function"/>
    <n v="2217966.35"/>
    <n v="0"/>
    <n v="0"/>
    <n v="2257711.79"/>
    <n v="170245.31"/>
    <n v="1145863.3400000001"/>
    <n v="-160924.85999999999"/>
    <n v="59153.74"/>
    <n v="2297457.2200000002"/>
    <n v="1281828.6100000001"/>
    <n v="13942.91"/>
    <n v="0"/>
    <n v="59153.74"/>
    <n v="0"/>
    <x v="7"/>
  </r>
  <r>
    <n v="-1"/>
    <n v="1"/>
    <s v="0001 -Florida Power &amp; Light Company"/>
    <n v="0"/>
    <n v="3"/>
    <x v="7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7"/>
  </r>
  <r>
    <n v="-1"/>
    <n v="1"/>
    <s v="0001 -Florida Power &amp; Light Company"/>
    <n v="0"/>
    <n v="3"/>
    <x v="7"/>
    <n v="2009"/>
    <n v="186"/>
    <n v="2014"/>
    <s v="V2009 Q2"/>
    <n v="367"/>
    <s v="03. Nuclear"/>
    <s v="Function"/>
    <n v="2456276"/>
    <n v="0"/>
    <n v="0"/>
    <n v="2456276"/>
    <n v="171819.25"/>
    <n v="1113527.73"/>
    <n v="-46616.84"/>
    <n v="0"/>
    <n v="2456276"/>
    <n v="1285346.98"/>
    <n v="0"/>
    <n v="0"/>
    <n v="0"/>
    <n v="0"/>
    <x v="7"/>
  </r>
  <r>
    <n v="-1"/>
    <n v="1"/>
    <s v="0001 -Florida Power &amp; Light Company"/>
    <n v="0"/>
    <n v="3"/>
    <x v="7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7"/>
  </r>
  <r>
    <n v="-1"/>
    <n v="1"/>
    <s v="0001 -Florida Power &amp; Light Company"/>
    <n v="0"/>
    <n v="3"/>
    <x v="7"/>
    <n v="2009"/>
    <n v="187"/>
    <n v="2014"/>
    <s v="V2009 Q3"/>
    <n v="367"/>
    <s v="03. Nuclear"/>
    <s v="Function"/>
    <n v="115705.99"/>
    <n v="0"/>
    <n v="0"/>
    <n v="115705.99"/>
    <n v="13600.9"/>
    <n v="80043.61"/>
    <n v="-15197.2"/>
    <n v="0"/>
    <n v="115705.99"/>
    <n v="93644.51"/>
    <n v="0"/>
    <n v="0"/>
    <n v="0"/>
    <n v="0"/>
    <x v="7"/>
  </r>
  <r>
    <n v="-1"/>
    <n v="1"/>
    <s v="0001 -Florida Power &amp; Light Company"/>
    <n v="0"/>
    <n v="3"/>
    <x v="7"/>
    <n v="2009"/>
    <n v="191"/>
    <n v="2014"/>
    <s v="V2009 Q3 - 50% Bonus"/>
    <n v="367"/>
    <s v="03. Nuclear"/>
    <s v="Function"/>
    <n v="15357396.529999999"/>
    <n v="0"/>
    <n v="0"/>
    <n v="15494757.65"/>
    <n v="998545.09"/>
    <n v="6077827.5"/>
    <n v="-370698.28"/>
    <n v="350175.77"/>
    <n v="15632118.76"/>
    <n v="6966460.3499999996"/>
    <n v="185365.78"/>
    <n v="0"/>
    <n v="350175.77"/>
    <n v="0"/>
    <x v="7"/>
  </r>
  <r>
    <n v="-1"/>
    <n v="1"/>
    <s v="0001 -Florida Power &amp; Light Company"/>
    <n v="0"/>
    <n v="3"/>
    <x v="7"/>
    <n v="2009"/>
    <n v="188"/>
    <n v="2014"/>
    <s v="V2009 Q4"/>
    <n v="367"/>
    <s v="03. Nuclear"/>
    <s v="Function"/>
    <n v="2892407.79"/>
    <n v="0"/>
    <n v="0"/>
    <n v="2967467.93"/>
    <n v="186311.2"/>
    <n v="1040296.17"/>
    <n v="-150120.29"/>
    <n v="244683.08"/>
    <n v="3042528.08"/>
    <n v="1168885.3500000001"/>
    <n v="152284.79999999999"/>
    <n v="0"/>
    <n v="244683.08"/>
    <n v="0"/>
    <x v="7"/>
  </r>
  <r>
    <n v="-1"/>
    <n v="1"/>
    <s v="0001 -Florida Power &amp; Light Company"/>
    <n v="0"/>
    <n v="3"/>
    <x v="7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7"/>
  </r>
  <r>
    <n v="-1"/>
    <n v="1"/>
    <s v="0001 -Florida Power &amp; Light Company"/>
    <n v="0"/>
    <n v="3"/>
    <x v="7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7"/>
  </r>
  <r>
    <n v="-1"/>
    <n v="1"/>
    <s v="0001 -Florida Power &amp; Light Company"/>
    <n v="0"/>
    <n v="3"/>
    <x v="7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7"/>
  </r>
  <r>
    <n v="-1"/>
    <n v="1"/>
    <s v="0001 -Florida Power &amp; Light Company"/>
    <n v="0"/>
    <n v="3"/>
    <x v="7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7"/>
  </r>
  <r>
    <n v="-1"/>
    <n v="1"/>
    <s v="0001 -Florida Power &amp; Light Company"/>
    <n v="0"/>
    <n v="3"/>
    <x v="7"/>
    <n v="2010"/>
    <n v="216"/>
    <n v="2014"/>
    <s v="V2010 Q2 - 50% Bonus"/>
    <n v="367"/>
    <s v="03. Nuclear"/>
    <s v="Function"/>
    <n v="31229074.800000001"/>
    <n v="0"/>
    <n v="0"/>
    <n v="31305062.030000001"/>
    <n v="2151288.73"/>
    <n v="10146555.1"/>
    <n v="-151974.47"/>
    <n v="185426.56"/>
    <n v="31381049.27"/>
    <n v="12244540.300000001"/>
    <n v="86755.61"/>
    <n v="0"/>
    <n v="185426.56"/>
    <n v="0"/>
    <x v="7"/>
  </r>
  <r>
    <n v="-1"/>
    <n v="1"/>
    <s v="0001 -Florida Power &amp; Light Company"/>
    <n v="0"/>
    <n v="3"/>
    <x v="7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7"/>
  </r>
  <r>
    <n v="-1"/>
    <n v="1"/>
    <s v="0001 -Florida Power &amp; Light Company"/>
    <n v="0"/>
    <n v="3"/>
    <x v="7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7"/>
    <n v="2014"/>
    <s v="V2010 Q3 - 50% Bonus"/>
    <n v="367"/>
    <s v="03. Nuclear"/>
    <s v="Function"/>
    <n v="3676493.35"/>
    <n v="0"/>
    <n v="0"/>
    <n v="3676493.35"/>
    <n v="270963.62"/>
    <n v="1306464.9099999999"/>
    <n v="-218285.37"/>
    <n v="0"/>
    <n v="3676493.35"/>
    <n v="1577428.53"/>
    <n v="0"/>
    <n v="0"/>
    <n v="0"/>
    <n v="0"/>
    <x v="7"/>
  </r>
  <r>
    <n v="-1"/>
    <n v="1"/>
    <s v="0001 -Florida Power &amp; Light Company"/>
    <n v="0"/>
    <n v="3"/>
    <x v="7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7"/>
  </r>
  <r>
    <n v="-1"/>
    <n v="1"/>
    <s v="0001 -Florida Power &amp; Light Company"/>
    <n v="0"/>
    <n v="3"/>
    <x v="7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7"/>
  </r>
  <r>
    <n v="-1"/>
    <n v="1"/>
    <s v="0001 -Florida Power &amp; Light Company"/>
    <n v="0"/>
    <n v="3"/>
    <x v="7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7"/>
  </r>
  <r>
    <n v="-1"/>
    <n v="1"/>
    <s v="0001 -Florida Power &amp; Light Company"/>
    <n v="0"/>
    <n v="3"/>
    <x v="7"/>
    <n v="2011"/>
    <n v="125"/>
    <n v="2014"/>
    <s v="V2011"/>
    <n v="367"/>
    <s v="03. Nuclear"/>
    <s v="Function"/>
    <n v="27103776.780000001"/>
    <n v="0"/>
    <n v="0"/>
    <n v="21433539.620000001"/>
    <n v="2238090.77"/>
    <n v="6962693.9800000004"/>
    <n v="-355214.9"/>
    <n v="200756.41"/>
    <n v="27209711.640000001"/>
    <n v="9172290.9299999997"/>
    <n v="123315.38"/>
    <n v="0"/>
    <n v="200756.41"/>
    <n v="0"/>
    <x v="7"/>
  </r>
  <r>
    <n v="-1"/>
    <n v="1"/>
    <s v="0001 -Florida Power &amp; Light Company"/>
    <n v="0"/>
    <n v="3"/>
    <x v="7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7"/>
  </r>
  <r>
    <n v="-1"/>
    <n v="1"/>
    <s v="0001 -Florida Power &amp; Light Company"/>
    <n v="0"/>
    <n v="3"/>
    <x v="7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7"/>
  </r>
  <r>
    <n v="-1"/>
    <n v="1"/>
    <s v="0001 -Florida Power &amp; Light Company"/>
    <n v="0"/>
    <n v="3"/>
    <x v="7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7"/>
  </r>
  <r>
    <n v="-1"/>
    <n v="1"/>
    <s v="0001 -Florida Power &amp; Light Company"/>
    <n v="0"/>
    <n v="3"/>
    <x v="7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7"/>
  </r>
  <r>
    <n v="-1"/>
    <n v="1"/>
    <s v="0001 -Florida Power &amp; Light Company"/>
    <n v="0"/>
    <n v="3"/>
    <x v="7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7"/>
  </r>
  <r>
    <n v="-1"/>
    <n v="1"/>
    <s v="0001 -Florida Power &amp; Light Company"/>
    <n v="0"/>
    <n v="3"/>
    <x v="7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7"/>
  </r>
  <r>
    <n v="-1"/>
    <n v="1"/>
    <s v="0001 -Florida Power &amp; Light Company"/>
    <n v="0"/>
    <n v="3"/>
    <x v="7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7"/>
  </r>
  <r>
    <n v="-1"/>
    <n v="1"/>
    <s v="0001 -Florida Power &amp; Light Company"/>
    <n v="0"/>
    <n v="3"/>
    <x v="7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7"/>
  </r>
  <r>
    <n v="-1"/>
    <n v="1"/>
    <s v="0001 -Florida Power &amp; Light Company"/>
    <n v="0"/>
    <n v="3"/>
    <x v="7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7"/>
  </r>
  <r>
    <n v="-1"/>
    <n v="1"/>
    <s v="0001 -Florida Power &amp; Light Company"/>
    <n v="0"/>
    <n v="3"/>
    <x v="7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7"/>
  </r>
  <r>
    <n v="-1"/>
    <n v="1"/>
    <s v="0001 -Florida Power &amp; Light Company"/>
    <n v="0"/>
    <n v="3"/>
    <x v="7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7"/>
  </r>
  <r>
    <n v="-1"/>
    <n v="1"/>
    <s v="0001 -Florida Power &amp; Light Company"/>
    <n v="0"/>
    <n v="3"/>
    <x v="7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7"/>
  </r>
  <r>
    <n v="-1"/>
    <n v="1"/>
    <s v="0001 -Florida Power &amp; Light Company"/>
    <n v="0"/>
    <n v="3"/>
    <x v="7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7"/>
  </r>
  <r>
    <n v="-1"/>
    <n v="1"/>
    <s v="0001 -Florida Power &amp; Light Company"/>
    <n v="0"/>
    <n v="3"/>
    <x v="7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7"/>
  </r>
  <r>
    <n v="-1"/>
    <n v="1"/>
    <s v="0001 -Florida Power &amp; Light Company"/>
    <n v="0"/>
    <n v="3"/>
    <x v="7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7"/>
  </r>
  <r>
    <n v="-1"/>
    <n v="1"/>
    <s v="0001 -Florida Power &amp; Light Company"/>
    <n v="0"/>
    <n v="3"/>
    <x v="7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7"/>
  </r>
  <r>
    <n v="-1"/>
    <n v="1"/>
    <s v="0001 -Florida Power &amp; Light Company"/>
    <n v="0"/>
    <n v="3"/>
    <x v="7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7"/>
  </r>
  <r>
    <n v="-1"/>
    <n v="1"/>
    <s v="0001 -Florida Power &amp; Light Company"/>
    <n v="0"/>
    <n v="3"/>
    <x v="7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7"/>
  </r>
  <r>
    <n v="-1"/>
    <n v="1"/>
    <s v="0001 -Florida Power &amp; Light Company"/>
    <n v="0"/>
    <n v="3"/>
    <x v="7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7"/>
  </r>
  <r>
    <n v="-1"/>
    <n v="1"/>
    <s v="0001 -Florida Power &amp; Light Company"/>
    <n v="0"/>
    <n v="3"/>
    <x v="7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7"/>
  </r>
  <r>
    <n v="-1"/>
    <n v="1"/>
    <s v="0001 -Florida Power &amp; Light Company"/>
    <n v="0"/>
    <n v="3"/>
    <x v="7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7"/>
  </r>
  <r>
    <n v="-1"/>
    <n v="1"/>
    <s v="0001 -Florida Power &amp; Light Company"/>
    <n v="0"/>
    <n v="3"/>
    <x v="7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7"/>
  </r>
  <r>
    <n v="-1"/>
    <n v="1"/>
    <s v="0001 -Florida Power &amp; Light Company"/>
    <n v="0"/>
    <n v="3"/>
    <x v="7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7"/>
  </r>
  <r>
    <n v="-1"/>
    <n v="1"/>
    <s v="0001 -Florida Power &amp; Light Company"/>
    <n v="0"/>
    <n v="3"/>
    <x v="7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7"/>
  </r>
  <r>
    <n v="-1"/>
    <n v="1"/>
    <s v="0001 -Florida Power &amp; Light Company"/>
    <n v="0"/>
    <n v="3"/>
    <x v="7"/>
    <n v="2011"/>
    <n v="125"/>
    <n v="2014"/>
    <s v="V2011"/>
    <n v="367"/>
    <s v="04. Nuclear Fuel"/>
    <s v="Function"/>
    <n v="52512460.469999999"/>
    <n v="0"/>
    <n v="0"/>
    <n v="21871439.789999999"/>
    <n v="8748575.9199999999"/>
    <n v="30641020.68"/>
    <n v="0"/>
    <n v="0"/>
    <n v="52512460.469999999"/>
    <n v="39389596.600000001"/>
    <n v="0"/>
    <n v="0"/>
    <n v="0"/>
    <n v="0"/>
    <x v="7"/>
  </r>
  <r>
    <n v="-1"/>
    <n v="1"/>
    <s v="0001 -Florida Power &amp; Light Company"/>
    <n v="0"/>
    <n v="3"/>
    <x v="7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1"/>
    <n v="234"/>
    <n v="2014"/>
    <s v="V2011 - 50% Bonus"/>
    <n v="367"/>
    <s v="04. Nuclear Fuel"/>
    <s v="Function"/>
    <n v="19713020.390000001"/>
    <n v="0"/>
    <n v="0"/>
    <n v="8210472.9900000002"/>
    <n v="3284189.2"/>
    <n v="11502547.4"/>
    <n v="0"/>
    <n v="0"/>
    <n v="19713020.390000001"/>
    <n v="14786736.6"/>
    <n v="0"/>
    <n v="0"/>
    <n v="0"/>
    <n v="0"/>
    <x v="7"/>
  </r>
  <r>
    <n v="-1"/>
    <n v="1"/>
    <s v="0001 -Florida Power &amp; Light Company"/>
    <n v="0"/>
    <n v="3"/>
    <x v="7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7"/>
  </r>
  <r>
    <n v="-1"/>
    <n v="1"/>
    <s v="0001 -Florida Power &amp; Light Company"/>
    <n v="0"/>
    <n v="3"/>
    <x v="7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7"/>
  </r>
  <r>
    <n v="-1"/>
    <n v="1"/>
    <s v="0001 -Florida Power &amp; Light Company"/>
    <n v="0"/>
    <n v="3"/>
    <x v="7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7"/>
  </r>
  <r>
    <n v="-1"/>
    <n v="1"/>
    <s v="0001 -Florida Power &amp; Light Company"/>
    <n v="0"/>
    <n v="3"/>
    <x v="7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7"/>
  </r>
  <r>
    <n v="-1"/>
    <n v="1"/>
    <s v="0001 -Florida Power &amp; Light Company"/>
    <n v="0"/>
    <n v="3"/>
    <x v="7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7"/>
  </r>
  <r>
    <n v="-1"/>
    <n v="1"/>
    <s v="0001 -Florida Power &amp; Light Company"/>
    <n v="0"/>
    <n v="3"/>
    <x v="7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69"/>
    <n v="1"/>
    <n v="2014"/>
    <s v="V1969"/>
    <n v="367"/>
    <s v="05. Other Production"/>
    <s v="Function"/>
    <n v="9370635.0500000007"/>
    <n v="0"/>
    <n v="0"/>
    <n v="9444341.3599999994"/>
    <n v="0"/>
    <n v="9444341.3599999994"/>
    <n v="-304790.92"/>
    <n v="14578.53"/>
    <n v="9444341.3599999994"/>
    <n v="9370635.0500000007"/>
    <n v="14578.53"/>
    <n v="0"/>
    <n v="14578.53"/>
    <n v="0"/>
    <x v="7"/>
  </r>
  <r>
    <n v="-1"/>
    <n v="1"/>
    <s v="0001 -Florida Power &amp; Light Company"/>
    <n v="0"/>
    <n v="3"/>
    <x v="7"/>
    <n v="1970"/>
    <n v="2"/>
    <n v="2014"/>
    <s v="V1970"/>
    <n v="367"/>
    <s v="05. Other Production"/>
    <s v="Function"/>
    <n v="19694910.27"/>
    <n v="0"/>
    <n v="0"/>
    <n v="20082802.77"/>
    <n v="0"/>
    <n v="20082802.77"/>
    <n v="-387892.5"/>
    <n v="67815.429999999993"/>
    <n v="20082802.77"/>
    <n v="19694910.27"/>
    <n v="67815.429999999993"/>
    <n v="0"/>
    <n v="67815.429999999993"/>
    <n v="0"/>
    <x v="7"/>
  </r>
  <r>
    <n v="-1"/>
    <n v="1"/>
    <s v="0001 -Florida Power &amp; Light Company"/>
    <n v="0"/>
    <n v="3"/>
    <x v="7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7"/>
  </r>
  <r>
    <n v="-1"/>
    <n v="1"/>
    <s v="0001 -Florida Power &amp; Light Company"/>
    <n v="0"/>
    <n v="3"/>
    <x v="7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7"/>
  </r>
  <r>
    <n v="-1"/>
    <n v="1"/>
    <s v="0001 -Florida Power &amp; Light Company"/>
    <n v="0"/>
    <n v="3"/>
    <x v="7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7"/>
  </r>
  <r>
    <n v="-1"/>
    <n v="1"/>
    <s v="0001 -Florida Power &amp; Light Company"/>
    <n v="0"/>
    <n v="3"/>
    <x v="7"/>
    <n v="1974"/>
    <n v="6"/>
    <n v="2014"/>
    <s v="V1974"/>
    <n v="367"/>
    <s v="05. Other Production"/>
    <s v="Function"/>
    <n v="54713917.039999999"/>
    <n v="0"/>
    <n v="0"/>
    <n v="54675045.039999999"/>
    <n v="0"/>
    <n v="54713917.039999999"/>
    <n v="-129653.01"/>
    <n v="0"/>
    <n v="54713917.039999999"/>
    <n v="54713917.039999999"/>
    <n v="0"/>
    <n v="0"/>
    <n v="0"/>
    <n v="0"/>
    <x v="7"/>
  </r>
  <r>
    <n v="-1"/>
    <n v="1"/>
    <s v="0001 -Florida Power &amp; Light Company"/>
    <n v="0"/>
    <n v="3"/>
    <x v="7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7"/>
  </r>
  <r>
    <n v="-1"/>
    <n v="1"/>
    <s v="0001 -Florida Power &amp; Light Company"/>
    <n v="0"/>
    <n v="3"/>
    <x v="7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7"/>
  </r>
  <r>
    <n v="-1"/>
    <n v="1"/>
    <s v="0001 -Florida Power &amp; Light Company"/>
    <n v="0"/>
    <n v="3"/>
    <x v="7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7"/>
  </r>
  <r>
    <n v="-1"/>
    <n v="1"/>
    <s v="0001 -Florida Power &amp; Light Company"/>
    <n v="0"/>
    <n v="3"/>
    <x v="7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7"/>
  </r>
  <r>
    <n v="-1"/>
    <n v="1"/>
    <s v="0001 -Florida Power &amp; Light Company"/>
    <n v="0"/>
    <n v="3"/>
    <x v="7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7"/>
  </r>
  <r>
    <n v="-1"/>
    <n v="1"/>
    <s v="0001 -Florida Power &amp; Light Company"/>
    <n v="0"/>
    <n v="3"/>
    <x v="7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7"/>
  </r>
  <r>
    <n v="-1"/>
    <n v="1"/>
    <s v="0001 -Florida Power &amp; Light Company"/>
    <n v="0"/>
    <n v="3"/>
    <x v="7"/>
    <n v="1981"/>
    <n v="15"/>
    <n v="2014"/>
    <s v="V1981"/>
    <n v="367"/>
    <s v="05. Other Production"/>
    <s v="Function"/>
    <n v="312285"/>
    <n v="0"/>
    <n v="0"/>
    <n v="312285"/>
    <n v="0"/>
    <n v="312285"/>
    <n v="-124440.8"/>
    <n v="23217.18"/>
    <n v="312285"/>
    <n v="312285"/>
    <n v="23217.18"/>
    <n v="0"/>
    <n v="23217.18"/>
    <n v="0"/>
    <x v="7"/>
  </r>
  <r>
    <n v="-1"/>
    <n v="1"/>
    <s v="0001 -Florida Power &amp; Light Company"/>
    <n v="0"/>
    <n v="3"/>
    <x v="7"/>
    <n v="1982"/>
    <n v="16"/>
    <n v="2014"/>
    <s v="V1982"/>
    <n v="367"/>
    <s v="05. Other Production"/>
    <s v="Function"/>
    <n v="7640318"/>
    <n v="0"/>
    <n v="0"/>
    <n v="7589149"/>
    <n v="0"/>
    <n v="7640318"/>
    <n v="-3578222.45"/>
    <n v="692820.92"/>
    <n v="7640318"/>
    <n v="7640318"/>
    <n v="692820.92"/>
    <n v="0"/>
    <n v="692820.92"/>
    <n v="0"/>
    <x v="7"/>
  </r>
  <r>
    <n v="-1"/>
    <n v="1"/>
    <s v="0001 -Florida Power &amp; Light Company"/>
    <n v="0"/>
    <n v="3"/>
    <x v="7"/>
    <n v="1983"/>
    <n v="17"/>
    <n v="2014"/>
    <s v="V1983"/>
    <n v="367"/>
    <s v="05. Other Production"/>
    <s v="Function"/>
    <n v="0"/>
    <n v="0"/>
    <n v="0"/>
    <n v="928715"/>
    <n v="0"/>
    <n v="928715"/>
    <n v="-283864.57"/>
    <n v="0"/>
    <n v="928715"/>
    <n v="0"/>
    <n v="0"/>
    <n v="0"/>
    <n v="0"/>
    <n v="0"/>
    <x v="7"/>
  </r>
  <r>
    <n v="-1"/>
    <n v="1"/>
    <s v="0001 -Florida Power &amp; Light Company"/>
    <n v="0"/>
    <n v="3"/>
    <x v="7"/>
    <n v="1984"/>
    <n v="18"/>
    <n v="2014"/>
    <s v="V1984"/>
    <n v="367"/>
    <s v="05. Other Production"/>
    <s v="Function"/>
    <n v="1508921.9"/>
    <n v="0"/>
    <n v="0"/>
    <n v="1508921.9"/>
    <n v="0"/>
    <n v="1508921.9"/>
    <n v="-194120.16"/>
    <n v="42760.76"/>
    <n v="1508921.9"/>
    <n v="1508921.9"/>
    <n v="42760.76"/>
    <n v="0"/>
    <n v="42760.76"/>
    <n v="0"/>
    <x v="7"/>
  </r>
  <r>
    <n v="-1"/>
    <n v="1"/>
    <s v="0001 -Florida Power &amp; Light Company"/>
    <n v="0"/>
    <n v="3"/>
    <x v="7"/>
    <n v="1985"/>
    <n v="19"/>
    <n v="2014"/>
    <s v="V1985"/>
    <n v="367"/>
    <s v="05. Other Production"/>
    <s v="Function"/>
    <n v="2862498.65"/>
    <n v="0"/>
    <n v="0"/>
    <n v="2684626.65"/>
    <n v="0"/>
    <n v="2862498.65"/>
    <n v="-238970.07"/>
    <n v="51688.67"/>
    <n v="2862498.65"/>
    <n v="2862498.65"/>
    <n v="51688.67"/>
    <n v="0"/>
    <n v="51688.67"/>
    <n v="0"/>
    <x v="7"/>
  </r>
  <r>
    <n v="-1"/>
    <n v="1"/>
    <s v="0001 -Florida Power &amp; Light Company"/>
    <n v="0"/>
    <n v="3"/>
    <x v="7"/>
    <n v="1986"/>
    <n v="20"/>
    <n v="2014"/>
    <s v="V1986"/>
    <n v="367"/>
    <s v="05. Other Production"/>
    <s v="Function"/>
    <n v="646305.57999999996"/>
    <n v="0"/>
    <n v="0"/>
    <n v="654734.57999999996"/>
    <n v="0"/>
    <n v="654734.57999999996"/>
    <n v="-199113.71"/>
    <n v="37267.96"/>
    <n v="654734.57999999996"/>
    <n v="646305.57999999996"/>
    <n v="37267.96"/>
    <n v="0"/>
    <n v="37267.96"/>
    <n v="0"/>
    <x v="7"/>
  </r>
  <r>
    <n v="-1"/>
    <n v="1"/>
    <s v="0001 -Florida Power &amp; Light Company"/>
    <n v="0"/>
    <n v="3"/>
    <x v="7"/>
    <n v="1987"/>
    <n v="22"/>
    <n v="2014"/>
    <s v="V1987"/>
    <n v="367"/>
    <s v="05. Other Production"/>
    <s v="Function"/>
    <n v="534787.71"/>
    <n v="0"/>
    <n v="0"/>
    <n v="44697.58"/>
    <n v="29798.400000000001"/>
    <n v="1145840.6399999999"/>
    <n v="-673540.57"/>
    <n v="151183.84"/>
    <n v="1208328.28"/>
    <n v="525818.54"/>
    <n v="127463.76"/>
    <n v="0"/>
    <n v="151183.84"/>
    <n v="0"/>
    <x v="7"/>
  </r>
  <r>
    <n v="-1"/>
    <n v="1"/>
    <s v="0001 -Florida Power &amp; Light Company"/>
    <n v="0"/>
    <n v="3"/>
    <x v="7"/>
    <n v="1987"/>
    <n v="21"/>
    <n v="2014"/>
    <s v="V1987A"/>
    <n v="367"/>
    <s v="05. Other Production"/>
    <s v="Function"/>
    <n v="465525.72"/>
    <n v="0"/>
    <n v="0"/>
    <n v="465525.72"/>
    <n v="0"/>
    <n v="1081095.8400000001"/>
    <n v="-615570.12"/>
    <n v="88113.2"/>
    <n v="1081095.8400000001"/>
    <n v="465525.72"/>
    <n v="88113.2"/>
    <n v="0"/>
    <n v="88113.2"/>
    <n v="0"/>
    <x v="7"/>
  </r>
  <r>
    <n v="-1"/>
    <n v="1"/>
    <s v="0001 -Florida Power &amp; Light Company"/>
    <n v="0"/>
    <n v="3"/>
    <x v="7"/>
    <n v="1988"/>
    <n v="24"/>
    <n v="2014"/>
    <s v="V1988"/>
    <n v="367"/>
    <s v="05. Other Production"/>
    <s v="Function"/>
    <n v="735634.17"/>
    <n v="0"/>
    <n v="0"/>
    <n v="71469.440000000002"/>
    <n v="28587.78"/>
    <n v="846626.74"/>
    <n v="-190749.25"/>
    <n v="39878.85"/>
    <n v="926383.42"/>
    <n v="697724.85"/>
    <n v="26619.27"/>
    <n v="0"/>
    <n v="39878.85"/>
    <n v="0"/>
    <x v="7"/>
  </r>
  <r>
    <n v="-1"/>
    <n v="1"/>
    <s v="0001 -Florida Power &amp; Light Company"/>
    <n v="0"/>
    <n v="3"/>
    <x v="7"/>
    <n v="1989"/>
    <n v="26"/>
    <n v="2014"/>
    <s v="V1989"/>
    <n v="367"/>
    <s v="05. Other Production"/>
    <s v="Function"/>
    <n v="326372.65000000002"/>
    <n v="0"/>
    <n v="0"/>
    <n v="61301.78"/>
    <n v="47785.22"/>
    <n v="537615.96"/>
    <n v="-412932.39"/>
    <n v="0"/>
    <n v="617840.92000000004"/>
    <n v="326372.65000000002"/>
    <n v="-32439.74"/>
    <n v="0"/>
    <n v="0"/>
    <n v="0"/>
    <x v="7"/>
  </r>
  <r>
    <n v="-1"/>
    <n v="1"/>
    <s v="0001 -Florida Power &amp; Light Company"/>
    <n v="0"/>
    <n v="3"/>
    <x v="7"/>
    <n v="1990"/>
    <n v="28"/>
    <n v="2014"/>
    <s v="V1990"/>
    <n v="367"/>
    <s v="05. Other Production"/>
    <s v="Function"/>
    <n v="4428078.95"/>
    <n v="0"/>
    <n v="0"/>
    <n v="748406.61"/>
    <n v="166312.41"/>
    <n v="4377431.59"/>
    <n v="-756669.77"/>
    <n v="172454.69"/>
    <n v="5184748.72"/>
    <n v="3891804.06"/>
    <n v="67724.87"/>
    <n v="0"/>
    <n v="172454.69"/>
    <n v="0"/>
    <x v="7"/>
  </r>
  <r>
    <n v="-1"/>
    <n v="1"/>
    <s v="0001 -Florida Power &amp; Light Company"/>
    <n v="0"/>
    <n v="3"/>
    <x v="7"/>
    <n v="1991"/>
    <n v="29"/>
    <n v="2014"/>
    <s v="V1991"/>
    <n v="367"/>
    <s v="05. Other Production"/>
    <s v="Function"/>
    <n v="5097324.03"/>
    <n v="0"/>
    <n v="0"/>
    <n v="949877.61"/>
    <n v="172704.85"/>
    <n v="4147446.42"/>
    <n v="-581804.93000000005"/>
    <n v="0"/>
    <n v="5097324.03"/>
    <n v="4320151.2699999996"/>
    <n v="0"/>
    <n v="0"/>
    <n v="0"/>
    <n v="0"/>
    <x v="7"/>
  </r>
  <r>
    <n v="-1"/>
    <n v="1"/>
    <s v="0001 -Florida Power &amp; Light Company"/>
    <n v="0"/>
    <n v="3"/>
    <x v="7"/>
    <n v="1992"/>
    <n v="30"/>
    <n v="2014"/>
    <s v="V1992"/>
    <n v="367"/>
    <s v="05. Other Production"/>
    <s v="Function"/>
    <n v="16435199.279999999"/>
    <n v="0"/>
    <n v="0"/>
    <n v="6869349.9199999999"/>
    <n v="1056822.01"/>
    <n v="33563186.409999996"/>
    <n v="-27327029.27"/>
    <n v="6669982.7000000002"/>
    <n v="43534054.25"/>
    <n v="13247033.17"/>
    <n v="944102.98"/>
    <n v="0"/>
    <n v="6669982.7000000002"/>
    <n v="0"/>
    <x v="7"/>
  </r>
  <r>
    <n v="-1"/>
    <n v="1"/>
    <s v="0001 -Florida Power &amp; Light Company"/>
    <n v="0"/>
    <n v="3"/>
    <x v="7"/>
    <n v="1993"/>
    <n v="31"/>
    <n v="2014"/>
    <s v="V1993"/>
    <n v="367"/>
    <s v="05. Other Production"/>
    <s v="Function"/>
    <n v="552255794.85000002"/>
    <n v="0"/>
    <n v="0"/>
    <n v="136027812.09"/>
    <n v="18136996.27"/>
    <n v="419751362.30000001"/>
    <n v="-5006375.8499999996"/>
    <n v="711401.76"/>
    <n v="556258279.20000005"/>
    <n v="434780203.36000001"/>
    <n v="-182927.38"/>
    <n v="0"/>
    <n v="711401.76"/>
    <n v="0"/>
    <x v="7"/>
  </r>
  <r>
    <n v="-1"/>
    <n v="1"/>
    <s v="0001 -Florida Power &amp; Light Company"/>
    <n v="0"/>
    <n v="3"/>
    <x v="7"/>
    <n v="1994"/>
    <n v="32"/>
    <n v="2014"/>
    <s v="V1994"/>
    <n v="367"/>
    <s v="05. Other Production"/>
    <s v="Function"/>
    <n v="157435236.36000001"/>
    <n v="0"/>
    <n v="0"/>
    <n v="42895598.859999999"/>
    <n v="5046538.5199999996"/>
    <n v="123068412.45999999"/>
    <n v="-13224844.380000001"/>
    <n v="1678825.81"/>
    <n v="167209213.78"/>
    <n v="120684884.13"/>
    <n v="-665084.77"/>
    <n v="0"/>
    <n v="1678825.81"/>
    <n v="0"/>
    <x v="7"/>
  </r>
  <r>
    <n v="-1"/>
    <n v="1"/>
    <s v="0001 -Florida Power &amp; Light Company"/>
    <n v="0"/>
    <n v="3"/>
    <x v="7"/>
    <n v="1995"/>
    <n v="33"/>
    <n v="2014"/>
    <s v="V1995"/>
    <n v="367"/>
    <s v="05. Other Production"/>
    <s v="Function"/>
    <n v="17487649.100000001"/>
    <n v="0"/>
    <n v="0"/>
    <n v="5727333.2000000002"/>
    <n v="602876.27"/>
    <n v="13039363.689999999"/>
    <n v="-1514855.2"/>
    <n v="257274.92"/>
    <n v="19002504.300000001"/>
    <n v="12574177.789999999"/>
    <n v="-189518.11"/>
    <n v="0"/>
    <n v="257274.92"/>
    <n v="0"/>
    <x v="7"/>
  </r>
  <r>
    <n v="-1"/>
    <n v="1"/>
    <s v="0001 -Florida Power &amp; Light Company"/>
    <n v="0"/>
    <n v="3"/>
    <x v="7"/>
    <n v="1996"/>
    <n v="34"/>
    <n v="2014"/>
    <s v="V1996"/>
    <n v="367"/>
    <s v="05. Other Production"/>
    <s v="Function"/>
    <n v="8781391.4700000007"/>
    <n v="0"/>
    <n v="0"/>
    <n v="3000266.98"/>
    <n v="285739.73"/>
    <n v="5797428.79"/>
    <n v="-252019.63"/>
    <n v="2453.89"/>
    <n v="8801092.7100000009"/>
    <n v="6069937.6399999997"/>
    <n v="-4016.48"/>
    <n v="0"/>
    <n v="2453.89"/>
    <n v="0"/>
    <x v="7"/>
  </r>
  <r>
    <n v="-1"/>
    <n v="1"/>
    <s v="0001 -Florida Power &amp; Light Company"/>
    <n v="0"/>
    <n v="3"/>
    <x v="7"/>
    <n v="1997"/>
    <n v="35"/>
    <n v="2014"/>
    <s v="V1997"/>
    <n v="367"/>
    <s v="05. Other Production"/>
    <s v="Function"/>
    <n v="741896.98"/>
    <n v="0"/>
    <n v="0"/>
    <n v="186125.95"/>
    <n v="128382.51"/>
    <n v="1530409.98"/>
    <n v="-1354944.65"/>
    <n v="0"/>
    <n v="1797376.71"/>
    <n v="741896.98"/>
    <n v="-138584.22"/>
    <n v="0"/>
    <n v="0"/>
    <n v="0"/>
    <x v="7"/>
  </r>
  <r>
    <n v="-1"/>
    <n v="1"/>
    <s v="0001 -Florida Power &amp; Light Company"/>
    <n v="0"/>
    <n v="3"/>
    <x v="7"/>
    <n v="1998"/>
    <n v="59"/>
    <n v="2014"/>
    <s v="V1998"/>
    <n v="367"/>
    <s v="05. Other Production"/>
    <s v="Function"/>
    <n v="4271974.6500000004"/>
    <n v="0"/>
    <n v="0"/>
    <n v="1788627.76"/>
    <n v="143090.22"/>
    <n v="2671368.98"/>
    <n v="-237010.39"/>
    <n v="34780.26"/>
    <n v="4508985.04"/>
    <n v="2671506.36"/>
    <n v="-59277.29"/>
    <n v="0"/>
    <n v="34780.26"/>
    <n v="0"/>
    <x v="7"/>
  </r>
  <r>
    <n v="-1"/>
    <n v="1"/>
    <s v="0001 -Florida Power &amp; Light Company"/>
    <n v="0"/>
    <n v="3"/>
    <x v="7"/>
    <n v="1999"/>
    <n v="60"/>
    <n v="2014"/>
    <s v="V1999"/>
    <n v="367"/>
    <s v="05. Other Production"/>
    <s v="Function"/>
    <n v="18605627.210000001"/>
    <n v="0"/>
    <n v="0"/>
    <n v="5705347.7699999996"/>
    <n v="939015.91"/>
    <n v="18677782.010000002"/>
    <n v="-5963452.75"/>
    <n v="934829.21"/>
    <n v="24569079.960000001"/>
    <n v="14974627.609999999"/>
    <n v="-386453.22"/>
    <n v="0"/>
    <n v="934829.21"/>
    <n v="0"/>
    <x v="7"/>
  </r>
  <r>
    <n v="-1"/>
    <n v="1"/>
    <s v="0001 -Florida Power &amp; Light Company"/>
    <n v="0"/>
    <n v="3"/>
    <x v="7"/>
    <n v="2000"/>
    <n v="61"/>
    <n v="2014"/>
    <s v="V2000"/>
    <n v="367"/>
    <s v="05. Other Production"/>
    <s v="Function"/>
    <n v="108111435.14"/>
    <n v="0"/>
    <n v="0"/>
    <n v="10162986.84"/>
    <n v="6465718.7199999997"/>
    <n v="101948302.45999999"/>
    <n v="-3699270.41"/>
    <n v="750165.24"/>
    <n v="111810705.55"/>
    <n v="104933190.53"/>
    <n v="531725.47"/>
    <n v="0"/>
    <n v="750165.24"/>
    <n v="0"/>
    <x v="7"/>
  </r>
  <r>
    <n v="-1"/>
    <n v="1"/>
    <s v="0001 -Florida Power &amp; Light Company"/>
    <n v="0"/>
    <n v="3"/>
    <x v="7"/>
    <n v="2001"/>
    <n v="62"/>
    <n v="2014"/>
    <s v="V2001"/>
    <n v="367"/>
    <s v="05. Other Production"/>
    <s v="Function"/>
    <n v="191327884.03999999"/>
    <n v="0"/>
    <n v="0"/>
    <n v="28687480.420000002"/>
    <n v="11313670.560000001"/>
    <n v="164616945.59"/>
    <n v="-1696904.56"/>
    <n v="323531.59000000003"/>
    <n v="193024788.59999999"/>
    <n v="174431578.16999999"/>
    <n v="125665"/>
    <n v="0"/>
    <n v="323531.59000000003"/>
    <n v="0"/>
    <x v="7"/>
  </r>
  <r>
    <n v="-1"/>
    <n v="1"/>
    <s v="0001 -Florida Power &amp; Light Company"/>
    <n v="0"/>
    <n v="3"/>
    <x v="7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7"/>
  </r>
  <r>
    <n v="-1"/>
    <n v="1"/>
    <s v="0001 -Florida Power &amp; Light Company"/>
    <n v="0"/>
    <n v="3"/>
    <x v="7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7"/>
  </r>
  <r>
    <n v="-1"/>
    <n v="1"/>
    <s v="0001 -Florida Power &amp; Light Company"/>
    <n v="0"/>
    <n v="3"/>
    <x v="7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7"/>
  </r>
  <r>
    <n v="-1"/>
    <n v="1"/>
    <s v="0001 -Florida Power &amp; Light Company"/>
    <n v="0"/>
    <n v="3"/>
    <x v="7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7"/>
  </r>
  <r>
    <n v="-1"/>
    <n v="1"/>
    <s v="0001 -Florida Power &amp; Light Company"/>
    <n v="0"/>
    <n v="3"/>
    <x v="7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7"/>
  </r>
  <r>
    <n v="-1"/>
    <n v="1"/>
    <s v="0001 -Florida Power &amp; Light Company"/>
    <n v="0"/>
    <n v="3"/>
    <x v="7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7"/>
  </r>
  <r>
    <n v="-1"/>
    <n v="1"/>
    <s v="0001 -Florida Power &amp; Light Company"/>
    <n v="0"/>
    <n v="3"/>
    <x v="7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7"/>
  </r>
  <r>
    <n v="-1"/>
    <n v="1"/>
    <s v="0001 -Florida Power &amp; Light Company"/>
    <n v="0"/>
    <n v="3"/>
    <x v="7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7"/>
  </r>
  <r>
    <n v="-1"/>
    <n v="1"/>
    <s v="0001 -Florida Power &amp; Light Company"/>
    <n v="0"/>
    <n v="3"/>
    <x v="7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7"/>
  </r>
  <r>
    <n v="-1"/>
    <n v="1"/>
    <s v="0001 -Florida Power &amp; Light Company"/>
    <n v="0"/>
    <n v="3"/>
    <x v="7"/>
    <n v="2003"/>
    <n v="64"/>
    <n v="2014"/>
    <s v="V2003"/>
    <n v="367"/>
    <s v="05. Other Production"/>
    <s v="Function"/>
    <n v="222519655.24000001"/>
    <n v="0"/>
    <n v="0"/>
    <n v="94011972.739999995"/>
    <n v="9894093.5399999991"/>
    <n v="129650423.88"/>
    <n v="-6952391.5099999998"/>
    <n v="227995.41"/>
    <n v="223946857.08000001"/>
    <n v="138690290.77000001"/>
    <n v="-344979.77"/>
    <n v="0"/>
    <n v="227995.41"/>
    <n v="0"/>
    <x v="7"/>
  </r>
  <r>
    <n v="-1"/>
    <n v="1"/>
    <s v="0001 -Florida Power &amp; Light Company"/>
    <n v="0"/>
    <n v="3"/>
    <x v="7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7"/>
  </r>
  <r>
    <n v="-1"/>
    <n v="1"/>
    <s v="0001 -Florida Power &amp; Light Company"/>
    <n v="0"/>
    <n v="3"/>
    <x v="7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7"/>
  </r>
  <r>
    <n v="-1"/>
    <n v="1"/>
    <s v="0001 -Florida Power &amp; Light Company"/>
    <n v="0"/>
    <n v="3"/>
    <x v="7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7"/>
  </r>
  <r>
    <n v="-1"/>
    <n v="1"/>
    <s v="0001 -Florida Power &amp; Light Company"/>
    <n v="0"/>
    <n v="3"/>
    <x v="7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7"/>
  </r>
  <r>
    <n v="-1"/>
    <n v="1"/>
    <s v="0001 -Florida Power &amp; Light Company"/>
    <n v="0"/>
    <n v="3"/>
    <x v="7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7"/>
  </r>
  <r>
    <n v="-1"/>
    <n v="1"/>
    <s v="0001 -Florida Power &amp; Light Company"/>
    <n v="0"/>
    <n v="3"/>
    <x v="7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7"/>
  </r>
  <r>
    <n v="-1"/>
    <n v="1"/>
    <s v="0001 -Florida Power &amp; Light Company"/>
    <n v="0"/>
    <n v="3"/>
    <x v="7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7"/>
  </r>
  <r>
    <n v="-1"/>
    <n v="1"/>
    <s v="0001 -Florida Power &amp; Light Company"/>
    <n v="0"/>
    <n v="3"/>
    <x v="7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7"/>
  </r>
  <r>
    <n v="-1"/>
    <n v="1"/>
    <s v="0001 -Florida Power &amp; Light Company"/>
    <n v="0"/>
    <n v="3"/>
    <x v="7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7"/>
  </r>
  <r>
    <n v="-1"/>
    <n v="1"/>
    <s v="0001 -Florida Power &amp; Light Company"/>
    <n v="0"/>
    <n v="3"/>
    <x v="7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7"/>
  </r>
  <r>
    <n v="-1"/>
    <n v="1"/>
    <s v="0001 -Florida Power &amp; Light Company"/>
    <n v="0"/>
    <n v="3"/>
    <x v="7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7"/>
  </r>
  <r>
    <n v="-1"/>
    <n v="1"/>
    <s v="0001 -Florida Power &amp; Light Company"/>
    <n v="0"/>
    <n v="3"/>
    <x v="7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7"/>
  </r>
  <r>
    <n v="-1"/>
    <n v="1"/>
    <s v="0001 -Florida Power &amp; Light Company"/>
    <n v="0"/>
    <n v="3"/>
    <x v="7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7"/>
  </r>
  <r>
    <n v="-1"/>
    <n v="1"/>
    <s v="0001 -Florida Power &amp; Light Company"/>
    <n v="0"/>
    <n v="3"/>
    <x v="7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7"/>
  </r>
  <r>
    <n v="-1"/>
    <n v="1"/>
    <s v="0001 -Florida Power &amp; Light Company"/>
    <n v="0"/>
    <n v="3"/>
    <x v="7"/>
    <n v="2005"/>
    <n v="66"/>
    <n v="2014"/>
    <s v="V2005"/>
    <n v="367"/>
    <s v="05. Other Production"/>
    <s v="Function"/>
    <n v="33040927.289999999"/>
    <n v="0"/>
    <n v="0"/>
    <n v="17082787.010000002"/>
    <n v="1434578.95"/>
    <n v="16778881.530000001"/>
    <n v="-550553.38"/>
    <n v="176712.32000000001"/>
    <n v="33357845.149999999"/>
    <n v="18052076.140000001"/>
    <n v="21178.79"/>
    <n v="0"/>
    <n v="176712.32000000001"/>
    <n v="0"/>
    <x v="7"/>
  </r>
  <r>
    <n v="-1"/>
    <n v="1"/>
    <s v="0001 -Florida Power &amp; Light Company"/>
    <n v="0"/>
    <n v="3"/>
    <x v="7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7"/>
  </r>
  <r>
    <n v="-1"/>
    <n v="1"/>
    <s v="0001 -Florida Power &amp; Light Company"/>
    <n v="0"/>
    <n v="3"/>
    <x v="7"/>
    <n v="2006"/>
    <n v="67"/>
    <n v="2014"/>
    <s v="V2006"/>
    <n v="367"/>
    <s v="05. Other Production"/>
    <s v="Function"/>
    <n v="11798846.43"/>
    <n v="0"/>
    <n v="0"/>
    <n v="5950923.29"/>
    <n v="439726.16"/>
    <n v="7261480.1500000004"/>
    <n v="-1614589.11"/>
    <n v="2275311.69"/>
    <n v="13128949.800000001"/>
    <n v="7083216.8899999997"/>
    <n v="1563197.74"/>
    <n v="0"/>
    <n v="2275311.69"/>
    <n v="0"/>
    <x v="7"/>
  </r>
  <r>
    <n v="-1"/>
    <n v="1"/>
    <s v="0001 -Florida Power &amp; Light Company"/>
    <n v="0"/>
    <n v="3"/>
    <x v="7"/>
    <n v="2007"/>
    <n v="74"/>
    <n v="2014"/>
    <s v="V2007"/>
    <n v="367"/>
    <s v="05. Other Production"/>
    <s v="Function"/>
    <n v="409679697.25999999"/>
    <n v="0"/>
    <n v="0"/>
    <n v="252634080.13"/>
    <n v="18934057.890000001"/>
    <n v="172961006.34999999"/>
    <n v="-24195859.390000001"/>
    <n v="4267655.43"/>
    <n v="431247680.91000003"/>
    <n v="182776776.18000001"/>
    <n v="-8182040.1600000001"/>
    <n v="0"/>
    <n v="4267655.43"/>
    <n v="0"/>
    <x v="7"/>
  </r>
  <r>
    <n v="-1"/>
    <n v="1"/>
    <s v="0001 -Florida Power &amp; Light Company"/>
    <n v="0"/>
    <n v="3"/>
    <x v="7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164"/>
    <n v="2014"/>
    <s v="V2008 Q1"/>
    <n v="367"/>
    <s v="05. Other Production"/>
    <s v="Function"/>
    <n v="9230501.6699999999"/>
    <n v="0"/>
    <n v="0"/>
    <n v="10233036.9"/>
    <n v="494717.71"/>
    <n v="4240420.34"/>
    <n v="-2959008.05"/>
    <n v="780166.71"/>
    <n v="11235572.119999999"/>
    <n v="3951195.61"/>
    <n v="-440961.29"/>
    <n v="0"/>
    <n v="780166.71"/>
    <n v="0"/>
    <x v="7"/>
  </r>
  <r>
    <n v="-1"/>
    <n v="1"/>
    <s v="0001 -Florida Power &amp; Light Company"/>
    <n v="0"/>
    <n v="3"/>
    <x v="7"/>
    <n v="2008"/>
    <n v="168"/>
    <n v="2014"/>
    <s v="V2008 Q1 - 50% Bonus"/>
    <n v="367"/>
    <s v="05. Other Production"/>
    <s v="Function"/>
    <n v="172791.21"/>
    <n v="0"/>
    <n v="0"/>
    <n v="191616.16"/>
    <n v="11711.62"/>
    <n v="113543.31"/>
    <n v="-61038.17"/>
    <n v="29527.08"/>
    <n v="210441.12"/>
    <n v="110534.57"/>
    <n v="6597.53"/>
    <n v="0"/>
    <n v="29527.08"/>
    <n v="0"/>
    <x v="7"/>
  </r>
  <r>
    <n v="-1"/>
    <n v="1"/>
    <s v="0001 -Florida Power &amp; Light Company"/>
    <n v="0"/>
    <n v="3"/>
    <x v="7"/>
    <n v="2008"/>
    <n v="165"/>
    <n v="2014"/>
    <s v="V2008 Q2"/>
    <n v="367"/>
    <s v="05. Other Production"/>
    <s v="Function"/>
    <n v="23403530.440000001"/>
    <n v="0"/>
    <n v="0"/>
    <n v="27543637.670000002"/>
    <n v="1346106.05"/>
    <n v="11380326.949999999"/>
    <n v="-8356214.96"/>
    <n v="1830674.76"/>
    <n v="31683744.91"/>
    <n v="9590260.3699999992"/>
    <n v="-3313367.08"/>
    <n v="0"/>
    <n v="1830674.76"/>
    <n v="0"/>
    <x v="7"/>
  </r>
  <r>
    <n v="-1"/>
    <n v="1"/>
    <s v="0001 -Florida Power &amp; Light Company"/>
    <n v="0"/>
    <n v="3"/>
    <x v="7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7"/>
  </r>
  <r>
    <n v="-1"/>
    <n v="1"/>
    <s v="0001 -Florida Power &amp; Light Company"/>
    <n v="0"/>
    <n v="3"/>
    <x v="7"/>
    <n v="2008"/>
    <n v="166"/>
    <n v="2014"/>
    <s v="V2008 Q3"/>
    <n v="367"/>
    <s v="05. Other Production"/>
    <s v="Function"/>
    <n v="6996416.6500000004"/>
    <n v="0"/>
    <n v="0"/>
    <n v="8275966.7800000003"/>
    <n v="416087.58"/>
    <n v="3168219.06"/>
    <n v="-2559763.44"/>
    <n v="764460.41"/>
    <n v="9555516.9100000001"/>
    <n v="2646294.0299999998"/>
    <n v="-856627.24"/>
    <n v="0"/>
    <n v="764460.41"/>
    <n v="0"/>
    <x v="7"/>
  </r>
  <r>
    <n v="-1"/>
    <n v="1"/>
    <s v="0001 -Florida Power &amp; Light Company"/>
    <n v="0"/>
    <n v="3"/>
    <x v="7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7"/>
  </r>
  <r>
    <n v="-1"/>
    <n v="1"/>
    <s v="0001 -Florida Power &amp; Light Company"/>
    <n v="0"/>
    <n v="3"/>
    <x v="7"/>
    <n v="2008"/>
    <n v="167"/>
    <n v="2014"/>
    <s v="V2008 Q4"/>
    <n v="367"/>
    <s v="05. Other Production"/>
    <s v="Function"/>
    <n v="-11096521.529999999"/>
    <n v="0"/>
    <n v="0"/>
    <n v="-13330034.609999999"/>
    <n v="-769626.39"/>
    <n v="-3875750.66"/>
    <n v="4467026.16"/>
    <n v="853724.18"/>
    <n v="-15563547.689999999"/>
    <n v="-3140181.23"/>
    <n v="3815554.52"/>
    <n v="0"/>
    <n v="853724.18"/>
    <n v="0"/>
    <x v="7"/>
  </r>
  <r>
    <n v="-1"/>
    <n v="1"/>
    <s v="0001 -Florida Power &amp; Light Company"/>
    <n v="0"/>
    <n v="3"/>
    <x v="7"/>
    <n v="2008"/>
    <n v="171"/>
    <n v="2014"/>
    <s v="V2008 Q4 - 50% Bonus"/>
    <n v="367"/>
    <s v="05. Other Production"/>
    <s v="Function"/>
    <n v="-1197727.28"/>
    <n v="0"/>
    <n v="0"/>
    <n v="-1450624.66"/>
    <n v="-69894.350000000006"/>
    <n v="-442839.44"/>
    <n v="450002.2"/>
    <n v="183648.44"/>
    <n v="-1703522.05"/>
    <n v="-333523.12"/>
    <n v="510232.54"/>
    <n v="0"/>
    <n v="183648.44"/>
    <n v="0"/>
    <x v="7"/>
  </r>
  <r>
    <n v="-1"/>
    <n v="1"/>
    <s v="0001 -Florida Power &amp; Light Company"/>
    <n v="0"/>
    <n v="3"/>
    <x v="7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5"/>
    <n v="2014"/>
    <s v="V2009 Q1"/>
    <n v="367"/>
    <s v="05. Other Production"/>
    <s v="Function"/>
    <n v="-103847.61"/>
    <n v="0"/>
    <n v="0"/>
    <n v="-103847.61"/>
    <n v="37082.07"/>
    <n v="-194082.71"/>
    <n v="-65676.800000000003"/>
    <n v="0"/>
    <n v="-103847.61"/>
    <n v="-157000.64000000001"/>
    <n v="0"/>
    <n v="0"/>
    <n v="0"/>
    <n v="0"/>
    <x v="7"/>
  </r>
  <r>
    <n v="-1"/>
    <n v="1"/>
    <s v="0001 -Florida Power &amp; Light Company"/>
    <n v="0"/>
    <n v="3"/>
    <x v="7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7"/>
  </r>
  <r>
    <n v="-1"/>
    <n v="1"/>
    <s v="0001 -Florida Power &amp; Light Company"/>
    <n v="0"/>
    <n v="3"/>
    <x v="7"/>
    <n v="2009"/>
    <n v="186"/>
    <n v="2014"/>
    <s v="V2009 Q2"/>
    <n v="367"/>
    <s v="05. Other Production"/>
    <s v="Function"/>
    <n v="9808.8799999999992"/>
    <n v="0"/>
    <n v="0"/>
    <n v="9808.8799999999992"/>
    <n v="1198.7"/>
    <n v="6962.07"/>
    <n v="-1657.84"/>
    <n v="0"/>
    <n v="9808.8799999999992"/>
    <n v="8160.77"/>
    <n v="0"/>
    <n v="0"/>
    <n v="0"/>
    <n v="0"/>
    <x v="7"/>
  </r>
  <r>
    <n v="-1"/>
    <n v="1"/>
    <s v="0001 -Florida Power &amp; Light Company"/>
    <n v="0"/>
    <n v="3"/>
    <x v="7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7"/>
  </r>
  <r>
    <n v="-1"/>
    <n v="1"/>
    <s v="0001 -Florida Power &amp; Light Company"/>
    <n v="0"/>
    <n v="3"/>
    <x v="7"/>
    <n v="2009"/>
    <n v="187"/>
    <n v="2014"/>
    <s v="V2009 Q3"/>
    <n v="367"/>
    <s v="05. Other Production"/>
    <s v="Function"/>
    <n v="196108395.37"/>
    <n v="0"/>
    <n v="0"/>
    <n v="200175628.97"/>
    <n v="10681686.43"/>
    <n v="58927880.609999999"/>
    <n v="-10658423.630000001"/>
    <n v="1513637.67"/>
    <n v="204242862.56"/>
    <n v="67045745.670000002"/>
    <n v="-4057008.15"/>
    <n v="0"/>
    <n v="1513637.67"/>
    <n v="0"/>
    <x v="7"/>
  </r>
  <r>
    <n v="-1"/>
    <n v="1"/>
    <s v="0001 -Florida Power &amp; Light Company"/>
    <n v="0"/>
    <n v="3"/>
    <x v="7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"/>
    <n v="-8286314.9699999997"/>
    <n v="3441252.09"/>
    <n v="158695911.62"/>
    <n v="51462521.75"/>
    <n v="-2227638.16"/>
    <n v="0"/>
    <n v="3441252.09"/>
    <n v="0"/>
    <x v="7"/>
  </r>
  <r>
    <n v="-1"/>
    <n v="1"/>
    <s v="0001 -Florida Power &amp; Light Company"/>
    <n v="0"/>
    <n v="3"/>
    <x v="7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7"/>
  </r>
  <r>
    <n v="-1"/>
    <n v="1"/>
    <s v="0001 -Florida Power &amp; Light Company"/>
    <n v="0"/>
    <n v="3"/>
    <x v="7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7"/>
  </r>
  <r>
    <n v="-1"/>
    <n v="1"/>
    <s v="0001 -Florida Power &amp; Light Company"/>
    <n v="0"/>
    <n v="3"/>
    <x v="7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7"/>
  </r>
  <r>
    <n v="-1"/>
    <n v="1"/>
    <s v="0001 -Florida Power &amp; Light Company"/>
    <n v="0"/>
    <n v="3"/>
    <x v="7"/>
    <n v="2010"/>
    <n v="215"/>
    <n v="2014"/>
    <s v="V2010 Q1 - 50% Bonus"/>
    <n v="367"/>
    <s v="05. Other Production"/>
    <s v="Function"/>
    <n v="993132.88"/>
    <n v="0"/>
    <n v="0"/>
    <n v="1207088.75"/>
    <n v="88095.88"/>
    <n v="665546.31999999995"/>
    <n v="-472862.22"/>
    <n v="1232150.23"/>
    <n v="1421044.63"/>
    <n v="630294.42000000004"/>
    <n v="927586.25"/>
    <n v="0"/>
    <n v="1232150.23"/>
    <n v="0"/>
    <x v="7"/>
  </r>
  <r>
    <n v="-1"/>
    <n v="1"/>
    <s v="0001 -Florida Power &amp; Light Company"/>
    <n v="0"/>
    <n v="3"/>
    <x v="7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7"/>
  </r>
  <r>
    <n v="-1"/>
    <n v="1"/>
    <s v="0001 -Florida Power &amp; Light Company"/>
    <n v="0"/>
    <n v="3"/>
    <x v="7"/>
    <n v="2010"/>
    <n v="216"/>
    <n v="2014"/>
    <s v="V2010 Q2 - 50% Bonus"/>
    <n v="367"/>
    <s v="05. Other Production"/>
    <s v="Function"/>
    <n v="38016886.229999997"/>
    <n v="0"/>
    <n v="0"/>
    <n v="44680006.350000001"/>
    <n v="4015810.18"/>
    <n v="28214492.460000001"/>
    <n v="-13332329.380000001"/>
    <n v="11112437.83"/>
    <n v="51343126.460000001"/>
    <n v="28574455.300000001"/>
    <n v="1442044.95"/>
    <n v="0"/>
    <n v="11112437.83"/>
    <n v="0"/>
    <x v="7"/>
  </r>
  <r>
    <n v="-1"/>
    <n v="1"/>
    <s v="0001 -Florida Power &amp; Light Company"/>
    <n v="0"/>
    <n v="3"/>
    <x v="7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7"/>
  </r>
  <r>
    <n v="-1"/>
    <n v="1"/>
    <s v="0001 -Florida Power &amp; Light Company"/>
    <n v="0"/>
    <n v="3"/>
    <x v="7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4"/>
    <n v="-4677366.2300000004"/>
    <n v="4137001.37"/>
    <n v="9027916.3599999994"/>
    <n v="1430100.19"/>
    <n v="797639.03"/>
    <n v="0"/>
    <n v="4137001.37"/>
    <n v="0"/>
    <x v="7"/>
  </r>
  <r>
    <n v="-1"/>
    <n v="1"/>
    <s v="0001 -Florida Power &amp; Light Company"/>
    <n v="0"/>
    <n v="3"/>
    <x v="7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7"/>
  </r>
  <r>
    <n v="-1"/>
    <n v="1"/>
    <s v="0001 -Florida Power &amp; Light Company"/>
    <n v="0"/>
    <n v="3"/>
    <x v="7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7"/>
  </r>
  <r>
    <n v="-1"/>
    <n v="1"/>
    <s v="0001 -Florida Power &amp; Light Company"/>
    <n v="0"/>
    <n v="3"/>
    <x v="7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7"/>
  </r>
  <r>
    <n v="-1"/>
    <n v="1"/>
    <s v="0001 -Florida Power &amp; Light Company"/>
    <n v="0"/>
    <n v="3"/>
    <x v="7"/>
    <n v="2011"/>
    <n v="125"/>
    <n v="2014"/>
    <s v="V2011"/>
    <n v="367"/>
    <s v="05. Other Production"/>
    <s v="Function"/>
    <n v="23232681.539999999"/>
    <n v="0"/>
    <n v="0"/>
    <n v="17372360.57"/>
    <n v="2189324.75"/>
    <n v="7331193.7699999996"/>
    <n v="-1986268.66"/>
    <n v="371114.68"/>
    <n v="25200139.350000001"/>
    <n v="8705006.3200000003"/>
    <n v="-780830.93"/>
    <n v="0"/>
    <n v="371114.68"/>
    <n v="0"/>
    <x v="7"/>
  </r>
  <r>
    <n v="-1"/>
    <n v="1"/>
    <s v="0001 -Florida Power &amp; Light Company"/>
    <n v="0"/>
    <n v="3"/>
    <x v="7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7"/>
  </r>
  <r>
    <n v="-1"/>
    <n v="1"/>
    <s v="0001 -Florida Power &amp; Light Company"/>
    <n v="0"/>
    <n v="3"/>
    <x v="7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7"/>
  </r>
  <r>
    <n v="-1"/>
    <n v="1"/>
    <s v="0001 -Florida Power &amp; Light Company"/>
    <n v="0"/>
    <n v="3"/>
    <x v="7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7"/>
  </r>
  <r>
    <n v="-1"/>
    <n v="1"/>
    <s v="0001 -Florida Power &amp; Light Company"/>
    <n v="0"/>
    <n v="3"/>
    <x v="7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7"/>
  </r>
  <r>
    <n v="-1"/>
    <n v="1"/>
    <s v="0001 -Florida Power &amp; Light Company"/>
    <n v="0"/>
    <n v="3"/>
    <x v="7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7"/>
  </r>
  <r>
    <n v="-1"/>
    <n v="1"/>
    <s v="0001 -Florida Power &amp; Light Company"/>
    <n v="0"/>
    <n v="3"/>
    <x v="7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7"/>
  </r>
  <r>
    <n v="-1"/>
    <n v="1"/>
    <s v="0001 -Florida Power &amp; Light Company"/>
    <n v="0"/>
    <n v="3"/>
    <x v="7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7"/>
  </r>
  <r>
    <n v="-1"/>
    <n v="1"/>
    <s v="0001 -Florida Power &amp; Light Company"/>
    <n v="0"/>
    <n v="3"/>
    <x v="7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3"/>
    <n v="231"/>
    <n v="2014"/>
    <s v="V2013 - 50% Bonus"/>
    <n v="367"/>
    <s v="05. Other Production"/>
    <s v="Function"/>
    <n v="553356655.37"/>
    <n v="0"/>
    <n v="0"/>
    <n v="538068334.16999996"/>
    <n v="40912254.18"/>
    <n v="21541432.100000001"/>
    <n v="-12288633.390000001"/>
    <n v="4656521.0999999996"/>
    <n v="565410828.13"/>
    <n v="61566543.530000001"/>
    <n v="-6510508.9000000004"/>
    <n v="0"/>
    <n v="4656521.0999999996"/>
    <n v="0"/>
    <x v="7"/>
  </r>
  <r>
    <n v="-1"/>
    <n v="1"/>
    <s v="0001 -Florida Power &amp; Light Company"/>
    <n v="0"/>
    <n v="3"/>
    <x v="7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4"/>
    <n v="363"/>
    <n v="2014"/>
    <s v="V2014 - 50% Bonus"/>
    <n v="367"/>
    <s v="05. Other Production"/>
    <s v="Function"/>
    <n v="700694149.78999996"/>
    <n v="700694149.79999995"/>
    <n v="0"/>
    <n v="700694149.79999995"/>
    <n v="729311627.14999998"/>
    <n v="0"/>
    <n v="700694149.79999995"/>
    <n v="0"/>
    <n v="0"/>
    <n v="28617477.359999999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69"/>
    <n v="1"/>
    <n v="2014"/>
    <s v="V1969"/>
    <n v="367"/>
    <s v="06. Transmission"/>
    <s v="Function"/>
    <n v="91009143.159999996"/>
    <n v="0"/>
    <n v="0"/>
    <n v="92728848.659999996"/>
    <n v="0"/>
    <n v="92728848.659999996"/>
    <n v="-2012576.15"/>
    <n v="391557.97"/>
    <n v="92728848.659999996"/>
    <n v="91009143.159999996"/>
    <n v="391557.97"/>
    <n v="0"/>
    <n v="391557.97"/>
    <n v="0"/>
    <x v="7"/>
  </r>
  <r>
    <n v="-1"/>
    <n v="1"/>
    <s v="0001 -Florida Power &amp; Light Company"/>
    <n v="0"/>
    <n v="3"/>
    <x v="7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7"/>
  </r>
  <r>
    <n v="-1"/>
    <n v="1"/>
    <s v="0001 -Florida Power &amp; Light Company"/>
    <n v="0"/>
    <n v="3"/>
    <x v="7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7"/>
  </r>
  <r>
    <n v="-1"/>
    <n v="1"/>
    <s v="0001 -Florida Power &amp; Light Company"/>
    <n v="0"/>
    <n v="3"/>
    <x v="7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7"/>
  </r>
  <r>
    <n v="-1"/>
    <n v="1"/>
    <s v="0001 -Florida Power &amp; Light Company"/>
    <n v="0"/>
    <n v="3"/>
    <x v="7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7"/>
  </r>
  <r>
    <n v="-1"/>
    <n v="1"/>
    <s v="0001 -Florida Power &amp; Light Company"/>
    <n v="0"/>
    <n v="3"/>
    <x v="7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7"/>
  </r>
  <r>
    <n v="-1"/>
    <n v="1"/>
    <s v="0001 -Florida Power &amp; Light Company"/>
    <n v="0"/>
    <n v="3"/>
    <x v="7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7"/>
  </r>
  <r>
    <n v="-1"/>
    <n v="1"/>
    <s v="0001 -Florida Power &amp; Light Company"/>
    <n v="0"/>
    <n v="3"/>
    <x v="7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7"/>
  </r>
  <r>
    <n v="-1"/>
    <n v="1"/>
    <s v="0001 -Florida Power &amp; Light Company"/>
    <n v="0"/>
    <n v="3"/>
    <x v="7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7"/>
  </r>
  <r>
    <n v="-1"/>
    <n v="1"/>
    <s v="0001 -Florida Power &amp; Light Company"/>
    <n v="0"/>
    <n v="3"/>
    <x v="7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7"/>
  </r>
  <r>
    <n v="-1"/>
    <n v="1"/>
    <s v="0001 -Florida Power &amp; Light Company"/>
    <n v="0"/>
    <n v="3"/>
    <x v="7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7"/>
  </r>
  <r>
    <n v="-1"/>
    <n v="1"/>
    <s v="0001 -Florida Power &amp; Light Company"/>
    <n v="0"/>
    <n v="3"/>
    <x v="7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7"/>
  </r>
  <r>
    <n v="-1"/>
    <n v="1"/>
    <s v="0001 -Florida Power &amp; Light Company"/>
    <n v="0"/>
    <n v="3"/>
    <x v="7"/>
    <n v="1981"/>
    <n v="15"/>
    <n v="2014"/>
    <s v="V1981"/>
    <n v="367"/>
    <s v="06. Transmission"/>
    <s v="Function"/>
    <n v="30936138"/>
    <n v="0"/>
    <n v="0"/>
    <n v="30936138"/>
    <n v="21064.19"/>
    <n v="30230488.420000002"/>
    <n v="-238697.49"/>
    <n v="32360.3"/>
    <n v="30936138"/>
    <n v="30251552.609999999"/>
    <n v="32360.3"/>
    <n v="0"/>
    <n v="32360.3"/>
    <n v="0"/>
    <x v="7"/>
  </r>
  <r>
    <n v="-1"/>
    <n v="1"/>
    <s v="0001 -Florida Power &amp; Light Company"/>
    <n v="0"/>
    <n v="3"/>
    <x v="7"/>
    <n v="1982"/>
    <n v="16"/>
    <n v="2014"/>
    <s v="V1982"/>
    <n v="367"/>
    <s v="06. Transmission"/>
    <s v="Function"/>
    <n v="57939572"/>
    <n v="0"/>
    <n v="0"/>
    <n v="57939572"/>
    <n v="58384.9"/>
    <n v="55926774.700000003"/>
    <n v="-157795.45000000001"/>
    <n v="21.24"/>
    <n v="57939572"/>
    <n v="55985159.600000001"/>
    <n v="21.24"/>
    <n v="0"/>
    <n v="21.24"/>
    <n v="0"/>
    <x v="7"/>
  </r>
  <r>
    <n v="-1"/>
    <n v="1"/>
    <s v="0001 -Florida Power &amp; Light Company"/>
    <n v="0"/>
    <n v="3"/>
    <x v="7"/>
    <n v="1983"/>
    <n v="17"/>
    <n v="2014"/>
    <s v="V1983"/>
    <n v="367"/>
    <s v="06. Transmission"/>
    <s v="Function"/>
    <n v="39252027"/>
    <n v="0"/>
    <n v="0"/>
    <n v="39252027"/>
    <n v="33229.629999999997"/>
    <n v="38076821.159999996"/>
    <n v="-36316"/>
    <n v="6364.13"/>
    <n v="39252027"/>
    <n v="38110050.789999999"/>
    <n v="6364.13"/>
    <n v="0"/>
    <n v="6364.13"/>
    <n v="0"/>
    <x v="7"/>
  </r>
  <r>
    <n v="-1"/>
    <n v="1"/>
    <s v="0001 -Florida Power &amp; Light Company"/>
    <n v="0"/>
    <n v="3"/>
    <x v="7"/>
    <n v="1984"/>
    <n v="18"/>
    <n v="2014"/>
    <s v="V1984"/>
    <n v="367"/>
    <s v="06. Transmission"/>
    <s v="Function"/>
    <n v="209326102.33000001"/>
    <n v="0"/>
    <n v="0"/>
    <n v="209326102.33000001"/>
    <n v="314173.09000000003"/>
    <n v="197859162.16999999"/>
    <n v="-2232618.36"/>
    <n v="598265.9"/>
    <n v="209326102.33000001"/>
    <n v="198173335.25999999"/>
    <n v="598265.9"/>
    <n v="0"/>
    <n v="598265.9"/>
    <n v="0"/>
    <x v="7"/>
  </r>
  <r>
    <n v="-1"/>
    <n v="1"/>
    <s v="0001 -Florida Power &amp; Light Company"/>
    <n v="0"/>
    <n v="3"/>
    <x v="7"/>
    <n v="1985"/>
    <n v="19"/>
    <n v="2014"/>
    <s v="V1985"/>
    <n v="367"/>
    <s v="06. Transmission"/>
    <s v="Function"/>
    <n v="66746164.719999999"/>
    <n v="0"/>
    <n v="0"/>
    <n v="66746164.719999999"/>
    <n v="95646.23"/>
    <n v="63159871.079999998"/>
    <n v="-1123600.73"/>
    <n v="300930.11"/>
    <n v="66746164.719999999"/>
    <n v="63255517.310000002"/>
    <n v="300930.11"/>
    <n v="0"/>
    <n v="300930.11"/>
    <n v="0"/>
    <x v="7"/>
  </r>
  <r>
    <n v="-1"/>
    <n v="1"/>
    <s v="0001 -Florida Power &amp; Light Company"/>
    <n v="0"/>
    <n v="3"/>
    <x v="7"/>
    <n v="1986"/>
    <n v="20"/>
    <n v="2014"/>
    <s v="V1986"/>
    <n v="367"/>
    <s v="06. Transmission"/>
    <s v="Function"/>
    <n v="39515808.43"/>
    <n v="0"/>
    <n v="0"/>
    <n v="39515808.43"/>
    <n v="33600.57"/>
    <n v="38222221"/>
    <n v="-178971.5"/>
    <n v="36101.56"/>
    <n v="39515808.43"/>
    <n v="38255821.57"/>
    <n v="36101.56"/>
    <n v="0"/>
    <n v="36101.56"/>
    <n v="0"/>
    <x v="7"/>
  </r>
  <r>
    <n v="-1"/>
    <n v="1"/>
    <s v="0001 -Florida Power &amp; Light Company"/>
    <n v="0"/>
    <n v="3"/>
    <x v="7"/>
    <n v="1987"/>
    <n v="22"/>
    <n v="2014"/>
    <s v="V1987"/>
    <n v="367"/>
    <s v="06. Transmission"/>
    <s v="Function"/>
    <n v="33859633.789999999"/>
    <n v="0"/>
    <n v="0"/>
    <n v="3447722.45"/>
    <n v="872613.55"/>
    <n v="31265537.940000001"/>
    <n v="-961529.33"/>
    <n v="173541.88"/>
    <n v="34582660.700000003"/>
    <n v="31470763.98"/>
    <n v="117902.48"/>
    <n v="0"/>
    <n v="173541.88"/>
    <n v="0"/>
    <x v="7"/>
  </r>
  <r>
    <n v="-1"/>
    <n v="1"/>
    <s v="0001 -Florida Power &amp; Light Company"/>
    <n v="0"/>
    <n v="3"/>
    <x v="7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7"/>
  </r>
  <r>
    <n v="-1"/>
    <n v="1"/>
    <s v="0001 -Florida Power &amp; Light Company"/>
    <n v="0"/>
    <n v="3"/>
    <x v="7"/>
    <n v="1988"/>
    <n v="24"/>
    <n v="2014"/>
    <s v="V1988"/>
    <n v="367"/>
    <s v="06. Transmission"/>
    <s v="Function"/>
    <n v="59192315.950000003"/>
    <n v="0"/>
    <n v="0"/>
    <n v="12453514.23"/>
    <n v="1584394.88"/>
    <n v="49392018.170000002"/>
    <n v="-1001863.12"/>
    <n v="105999.49"/>
    <n v="59615300.859999999"/>
    <n v="50601379.460000001"/>
    <n v="58048.17"/>
    <n v="0"/>
    <n v="105999.49"/>
    <n v="0"/>
    <x v="7"/>
  </r>
  <r>
    <n v="-1"/>
    <n v="1"/>
    <s v="0001 -Florida Power &amp; Light Company"/>
    <n v="0"/>
    <n v="3"/>
    <x v="7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7"/>
  </r>
  <r>
    <n v="-1"/>
    <n v="1"/>
    <s v="0001 -Florida Power &amp; Light Company"/>
    <n v="0"/>
    <n v="3"/>
    <x v="7"/>
    <n v="1989"/>
    <n v="26"/>
    <n v="2014"/>
    <s v="V1989"/>
    <n v="367"/>
    <s v="06. Transmission"/>
    <s v="Function"/>
    <n v="38873289.369999997"/>
    <n v="0"/>
    <n v="0"/>
    <n v="8284528.1500000004"/>
    <n v="893342.9"/>
    <n v="32207526.219999999"/>
    <n v="-538097.23"/>
    <n v="69251.820000000007"/>
    <n v="39167668.969999999"/>
    <n v="32841429.34"/>
    <n v="34312"/>
    <n v="0"/>
    <n v="69251.820000000007"/>
    <n v="0"/>
    <x v="7"/>
  </r>
  <r>
    <n v="-1"/>
    <n v="1"/>
    <s v="0001 -Florida Power &amp; Light Company"/>
    <n v="0"/>
    <n v="3"/>
    <x v="7"/>
    <n v="1990"/>
    <n v="28"/>
    <n v="2014"/>
    <s v="V1990"/>
    <n v="367"/>
    <s v="06. Transmission"/>
    <s v="Function"/>
    <n v="53590422.450000003"/>
    <n v="0"/>
    <n v="0"/>
    <n v="12705794.130000001"/>
    <n v="1308410.07"/>
    <n v="43108172.57"/>
    <n v="-836555.27"/>
    <n v="142008.01"/>
    <n v="54252814"/>
    <n v="43854134.07"/>
    <n v="42065.03"/>
    <n v="0"/>
    <n v="142008.01"/>
    <n v="0"/>
    <x v="7"/>
  </r>
  <r>
    <n v="-1"/>
    <n v="1"/>
    <s v="0001 -Florida Power &amp; Light Company"/>
    <n v="0"/>
    <n v="3"/>
    <x v="7"/>
    <n v="1991"/>
    <n v="29"/>
    <n v="2014"/>
    <s v="V1991"/>
    <n v="367"/>
    <s v="06. Transmission"/>
    <s v="Function"/>
    <n v="55000254.43"/>
    <n v="0"/>
    <n v="0"/>
    <n v="14431349.93"/>
    <n v="1336078.6200000001"/>
    <n v="42424563.960000001"/>
    <n v="-486773.21"/>
    <n v="40768.910000000003"/>
    <n v="55204842.649999999"/>
    <n v="43592131.93"/>
    <n v="4691.33"/>
    <n v="0"/>
    <n v="40768.910000000003"/>
    <n v="0"/>
    <x v="7"/>
  </r>
  <r>
    <n v="-1"/>
    <n v="1"/>
    <s v="0001 -Florida Power &amp; Light Company"/>
    <n v="0"/>
    <n v="3"/>
    <x v="7"/>
    <n v="1992"/>
    <n v="30"/>
    <n v="2014"/>
    <s v="V1992"/>
    <n v="367"/>
    <s v="06. Transmission"/>
    <s v="Function"/>
    <n v="56147789.039999999"/>
    <n v="0"/>
    <n v="0"/>
    <n v="13093263.41"/>
    <n v="1480439.25"/>
    <n v="43754510.700000003"/>
    <n v="-680091.55"/>
    <n v="125817.94"/>
    <n v="56694194.880000003"/>
    <n v="44804031.240000002"/>
    <n v="10330.82"/>
    <n v="0"/>
    <n v="125817.94"/>
    <n v="0"/>
    <x v="7"/>
  </r>
  <r>
    <n v="-1"/>
    <n v="1"/>
    <s v="0001 -Florida Power &amp; Light Company"/>
    <n v="0"/>
    <n v="3"/>
    <x v="7"/>
    <n v="1993"/>
    <n v="31"/>
    <n v="2014"/>
    <s v="V1993"/>
    <n v="367"/>
    <s v="06. Transmission"/>
    <s v="Function"/>
    <n v="111187263.45999999"/>
    <n v="0"/>
    <n v="0"/>
    <n v="38107060"/>
    <n v="2915027.34"/>
    <n v="77649604.25"/>
    <n v="-1171569.29"/>
    <n v="88544.34"/>
    <n v="111566328.05"/>
    <n v="80281257.709999993"/>
    <n v="-7146.37"/>
    <n v="0"/>
    <n v="88544.34"/>
    <n v="0"/>
    <x v="7"/>
  </r>
  <r>
    <n v="-1"/>
    <n v="1"/>
    <s v="0001 -Florida Power &amp; Light Company"/>
    <n v="0"/>
    <n v="3"/>
    <x v="7"/>
    <n v="1994"/>
    <n v="32"/>
    <n v="2014"/>
    <s v="V1994"/>
    <n v="367"/>
    <s v="06. Transmission"/>
    <s v="Function"/>
    <n v="102864032.01000001"/>
    <n v="0"/>
    <n v="0"/>
    <n v="35363548"/>
    <n v="2907048.3"/>
    <n v="69970716.310000002"/>
    <n v="-1037457.86"/>
    <n v="231895.04000000001"/>
    <n v="103805305.98"/>
    <n v="72208603.25"/>
    <n v="-40217.57"/>
    <n v="0"/>
    <n v="231895.04000000001"/>
    <n v="0"/>
    <x v="7"/>
  </r>
  <r>
    <n v="-1"/>
    <n v="1"/>
    <s v="0001 -Florida Power &amp; Light Company"/>
    <n v="0"/>
    <n v="3"/>
    <x v="7"/>
    <n v="1995"/>
    <n v="33"/>
    <n v="2014"/>
    <s v="V1995"/>
    <n v="367"/>
    <s v="06. Transmission"/>
    <s v="Function"/>
    <n v="46265114.490000002"/>
    <n v="0"/>
    <n v="0"/>
    <n v="16030751.15"/>
    <n v="1216910.71"/>
    <n v="31227340.870000001"/>
    <n v="-559172.06000000006"/>
    <n v="87963.31"/>
    <n v="46639960.469999999"/>
    <n v="32184680.969999999"/>
    <n v="-27312.06"/>
    <n v="0"/>
    <n v="87963.31"/>
    <n v="0"/>
    <x v="7"/>
  </r>
  <r>
    <n v="-1"/>
    <n v="1"/>
    <s v="0001 -Florida Power &amp; Light Company"/>
    <n v="0"/>
    <n v="3"/>
    <x v="7"/>
    <n v="1996"/>
    <n v="34"/>
    <n v="2014"/>
    <s v="V1996"/>
    <n v="367"/>
    <s v="06. Transmission"/>
    <s v="Function"/>
    <n v="84848854.359999999"/>
    <n v="0"/>
    <n v="0"/>
    <n v="35716802.039999999"/>
    <n v="2333355.2999999998"/>
    <n v="51532718.460000001"/>
    <n v="-393992.29"/>
    <n v="95689.42"/>
    <n v="85213883.650000006"/>
    <n v="53630709.840000004"/>
    <n v="-33975.94"/>
    <n v="0"/>
    <n v="95689.42"/>
    <n v="0"/>
    <x v="7"/>
  </r>
  <r>
    <n v="-1"/>
    <n v="1"/>
    <s v="0001 -Florida Power &amp; Light Company"/>
    <n v="0"/>
    <n v="3"/>
    <x v="7"/>
    <n v="1997"/>
    <n v="35"/>
    <n v="2014"/>
    <s v="V1997"/>
    <n v="367"/>
    <s v="06. Transmission"/>
    <s v="Function"/>
    <n v="39218635.530000001"/>
    <n v="0"/>
    <n v="0"/>
    <n v="8125697.1299999999"/>
    <n v="1645829.09"/>
    <n v="32043407.710000001"/>
    <n v="-487142.63"/>
    <n v="84089.57"/>
    <n v="39568901.140000001"/>
    <n v="33384826.510000002"/>
    <n v="38234.25"/>
    <n v="0"/>
    <n v="84089.57"/>
    <n v="0"/>
    <x v="7"/>
  </r>
  <r>
    <n v="-1"/>
    <n v="1"/>
    <s v="0001 -Florida Power &amp; Light Company"/>
    <n v="0"/>
    <n v="3"/>
    <x v="7"/>
    <n v="1998"/>
    <n v="59"/>
    <n v="2014"/>
    <s v="V1998"/>
    <n v="367"/>
    <s v="06. Transmission"/>
    <s v="Function"/>
    <n v="29411462.25"/>
    <n v="0"/>
    <n v="0"/>
    <n v="12919454.140000001"/>
    <n v="801272.75"/>
    <n v="17304731.350000001"/>
    <n v="-687008.34"/>
    <n v="115399.94"/>
    <n v="29947999.559999999"/>
    <n v="17777740.84"/>
    <n v="-92874.11"/>
    <n v="0"/>
    <n v="115399.94"/>
    <n v="0"/>
    <x v="7"/>
  </r>
  <r>
    <n v="-1"/>
    <n v="1"/>
    <s v="0001 -Florida Power &amp; Light Company"/>
    <n v="0"/>
    <n v="3"/>
    <x v="7"/>
    <n v="1999"/>
    <n v="60"/>
    <n v="2014"/>
    <s v="V1999"/>
    <n v="367"/>
    <s v="06. Transmission"/>
    <s v="Function"/>
    <n v="54706135.899999999"/>
    <n v="0"/>
    <n v="0"/>
    <n v="14945679.189999999"/>
    <n v="2409995.84"/>
    <n v="41172700.93"/>
    <n v="-1342572.49"/>
    <n v="254564.01"/>
    <n v="55803896.640000001"/>
    <n v="42729813.939999998"/>
    <n v="9686.1"/>
    <n v="0"/>
    <n v="254564.01"/>
    <n v="0"/>
    <x v="7"/>
  </r>
  <r>
    <n v="-1"/>
    <n v="1"/>
    <s v="0001 -Florida Power &amp; Light Company"/>
    <n v="0"/>
    <n v="3"/>
    <x v="7"/>
    <n v="2000"/>
    <n v="61"/>
    <n v="2014"/>
    <s v="V2000"/>
    <n v="367"/>
    <s v="06. Transmission"/>
    <s v="Function"/>
    <n v="75501638.450000003"/>
    <n v="0"/>
    <n v="0"/>
    <n v="24031022.280000001"/>
    <n v="3275093.16"/>
    <n v="52871065.159999996"/>
    <n v="-851506.91"/>
    <n v="116761.14"/>
    <n v="75979623.090000004"/>
    <n v="55795800.270000003"/>
    <n v="-10865.46"/>
    <n v="0"/>
    <n v="116761.14"/>
    <n v="0"/>
    <x v="7"/>
  </r>
  <r>
    <n v="-1"/>
    <n v="1"/>
    <s v="0001 -Florida Power &amp; Light Company"/>
    <n v="0"/>
    <n v="3"/>
    <x v="7"/>
    <n v="2001"/>
    <n v="62"/>
    <n v="2014"/>
    <s v="V2001"/>
    <n v="367"/>
    <s v="06. Transmission"/>
    <s v="Function"/>
    <n v="64613538.119999997"/>
    <n v="0"/>
    <n v="0"/>
    <n v="22818826.93"/>
    <n v="2822822.23"/>
    <n v="43003147.549999997"/>
    <n v="-456982.28"/>
    <n v="136129.01"/>
    <n v="64970906.799999997"/>
    <n v="45580018.649999999"/>
    <n v="24711.46"/>
    <n v="0"/>
    <n v="136129.01"/>
    <n v="0"/>
    <x v="7"/>
  </r>
  <r>
    <n v="-1"/>
    <n v="1"/>
    <s v="0001 -Florida Power &amp; Light Company"/>
    <n v="0"/>
    <n v="3"/>
    <x v="7"/>
    <n v="2001"/>
    <n v="69"/>
    <n v="2014"/>
    <s v="V2001 Bonus"/>
    <n v="367"/>
    <s v="06. Transmission"/>
    <s v="Function"/>
    <n v="993600.03"/>
    <n v="0"/>
    <n v="0"/>
    <n v="997092.56"/>
    <n v="44480.3"/>
    <n v="889337.66"/>
    <n v="-7234.28"/>
    <n v="3819.67"/>
    <n v="1000585.1"/>
    <n v="927453.7"/>
    <n v="3198.86"/>
    <n v="0"/>
    <n v="3819.67"/>
    <n v="0"/>
    <x v="7"/>
  </r>
  <r>
    <n v="-1"/>
    <n v="1"/>
    <s v="0001 -Florida Power &amp; Light Company"/>
    <n v="0"/>
    <n v="3"/>
    <x v="7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7"/>
  </r>
  <r>
    <n v="-1"/>
    <n v="1"/>
    <s v="0001 -Florida Power &amp; Light Company"/>
    <n v="0"/>
    <n v="3"/>
    <x v="7"/>
    <n v="2002"/>
    <n v="80"/>
    <n v="2014"/>
    <s v="V2002 Bonus Q1"/>
    <n v="367"/>
    <s v="06. Transmission"/>
    <s v="Function"/>
    <n v="8264982.0099999998"/>
    <n v="0"/>
    <n v="0"/>
    <n v="8330229.0899999999"/>
    <n v="371444.92"/>
    <n v="5353477.92"/>
    <n v="-131463.53"/>
    <n v="33805.24"/>
    <n v="8395476.1799999997"/>
    <n v="5638802.2699999996"/>
    <n v="-10568.36"/>
    <n v="0"/>
    <n v="33805.24"/>
    <n v="0"/>
    <x v="7"/>
  </r>
  <r>
    <n v="-1"/>
    <n v="1"/>
    <s v="0001 -Florida Power &amp; Light Company"/>
    <n v="0"/>
    <n v="3"/>
    <x v="7"/>
    <n v="2002"/>
    <n v="81"/>
    <n v="2014"/>
    <s v="V2002 Bonus Q2"/>
    <n v="367"/>
    <s v="06. Transmission"/>
    <s v="Function"/>
    <n v="7802191.1500000004"/>
    <n v="0"/>
    <n v="0"/>
    <n v="7863784.7999999998"/>
    <n v="350960.72"/>
    <n v="4963298.09"/>
    <n v="-124102.37"/>
    <n v="32366.21"/>
    <n v="7925378.4500000002"/>
    <n v="5234363.37"/>
    <n v="-10925.66"/>
    <n v="0"/>
    <n v="32366.21"/>
    <n v="0"/>
    <x v="7"/>
  </r>
  <r>
    <n v="-1"/>
    <n v="1"/>
    <s v="0001 -Florida Power &amp; Light Company"/>
    <n v="0"/>
    <n v="3"/>
    <x v="7"/>
    <n v="2002"/>
    <n v="82"/>
    <n v="2014"/>
    <s v="V2002 Bonus Q3"/>
    <n v="367"/>
    <s v="06. Transmission"/>
    <s v="Function"/>
    <n v="5747231.21"/>
    <n v="0"/>
    <n v="0"/>
    <n v="5792602.1900000004"/>
    <n v="258407.98"/>
    <n v="3591967.77"/>
    <n v="-91416.02"/>
    <n v="23841.53"/>
    <n v="5837973.1699999999"/>
    <n v="3792520.36"/>
    <n v="-9045.0300000000007"/>
    <n v="0"/>
    <n v="23841.53"/>
    <n v="0"/>
    <x v="7"/>
  </r>
  <r>
    <n v="-1"/>
    <n v="1"/>
    <s v="0001 -Florida Power &amp; Light Company"/>
    <n v="0"/>
    <n v="3"/>
    <x v="7"/>
    <n v="2002"/>
    <n v="83"/>
    <n v="2014"/>
    <s v="V2002 Bonus Q4"/>
    <n v="367"/>
    <s v="06. Transmission"/>
    <s v="Function"/>
    <n v="7670530.9000000004"/>
    <n v="0"/>
    <n v="0"/>
    <n v="7731085.1500000004"/>
    <n v="344651.78"/>
    <n v="4708706.45"/>
    <n v="-122008.15"/>
    <n v="31820.03"/>
    <n v="7791639.4100000001"/>
    <n v="4977469.4400000004"/>
    <n v="-13399.7"/>
    <n v="0"/>
    <n v="31820.03"/>
    <n v="0"/>
    <x v="7"/>
  </r>
  <r>
    <n v="-1"/>
    <n v="1"/>
    <s v="0001 -Florida Power &amp; Light Company"/>
    <n v="0"/>
    <n v="3"/>
    <x v="7"/>
    <n v="2002"/>
    <n v="76"/>
    <n v="2014"/>
    <s v="V2002 Q1"/>
    <n v="367"/>
    <s v="06. Transmission"/>
    <s v="Function"/>
    <n v="22214506.350000001"/>
    <n v="0"/>
    <n v="0"/>
    <n v="22389876.609999999"/>
    <n v="998364.6"/>
    <n v="14389180.109999999"/>
    <n v="-353345.93"/>
    <n v="83048.92"/>
    <n v="22565246.870000001"/>
    <n v="15156068.26"/>
    <n v="-36215.15"/>
    <n v="0"/>
    <n v="83048.92"/>
    <n v="0"/>
    <x v="7"/>
  </r>
  <r>
    <n v="-1"/>
    <n v="1"/>
    <s v="0001 -Florida Power &amp; Light Company"/>
    <n v="0"/>
    <n v="3"/>
    <x v="7"/>
    <n v="2002"/>
    <n v="77"/>
    <n v="2014"/>
    <s v="V2002 Q2"/>
    <n v="367"/>
    <s v="06. Transmission"/>
    <s v="Function"/>
    <n v="12495573.050000001"/>
    <n v="0"/>
    <n v="0"/>
    <n v="12564420.119999999"/>
    <n v="560750.06999999995"/>
    <n v="7911710.0099999998"/>
    <n v="-197822.53"/>
    <n v="32937.120000000003"/>
    <n v="12633267.18"/>
    <n v="8383155.1100000003"/>
    <n v="-15452.04"/>
    <n v="0"/>
    <n v="32937.120000000003"/>
    <n v="0"/>
    <x v="7"/>
  </r>
  <r>
    <n v="-1"/>
    <n v="1"/>
    <s v="0001 -Florida Power &amp; Light Company"/>
    <n v="0"/>
    <n v="3"/>
    <x v="7"/>
    <n v="2002"/>
    <n v="78"/>
    <n v="2014"/>
    <s v="V2002 Q3"/>
    <n v="367"/>
    <s v="06. Transmission"/>
    <s v="Function"/>
    <n v="4668016.41"/>
    <n v="0"/>
    <n v="0"/>
    <n v="4702247.9000000004"/>
    <n v="194963.73"/>
    <n v="3041927.9"/>
    <n v="-68971.539999999994"/>
    <n v="16303.64"/>
    <n v="4736479.4000000004"/>
    <n v="3193240.65"/>
    <n v="-8508.3799999999992"/>
    <n v="0"/>
    <n v="16303.64"/>
    <n v="0"/>
    <x v="7"/>
  </r>
  <r>
    <n v="-1"/>
    <n v="1"/>
    <s v="0001 -Florida Power &amp; Light Company"/>
    <n v="0"/>
    <n v="3"/>
    <x v="7"/>
    <n v="2002"/>
    <n v="79"/>
    <n v="2014"/>
    <s v="V2002 Q4"/>
    <n v="367"/>
    <s v="06. Transmission"/>
    <s v="Function"/>
    <n v="8899910.7200000007"/>
    <n v="0"/>
    <n v="0"/>
    <n v="8968958"/>
    <n v="392990.74"/>
    <n v="5522693.8799999999"/>
    <n v="-139120.35999999999"/>
    <n v="32911.81"/>
    <n v="9038005.2799999993"/>
    <n v="5829151.8099999996"/>
    <n v="-18649.939999999999"/>
    <n v="0"/>
    <n v="32911.81"/>
    <n v="0"/>
    <x v="7"/>
  </r>
  <r>
    <n v="-1"/>
    <n v="1"/>
    <s v="0001 -Florida Power &amp; Light Company"/>
    <n v="0"/>
    <n v="3"/>
    <x v="7"/>
    <n v="2003"/>
    <n v="64"/>
    <n v="2014"/>
    <s v="V2003"/>
    <n v="367"/>
    <s v="06. Transmission"/>
    <s v="Function"/>
    <n v="3306285.11"/>
    <n v="0"/>
    <n v="0"/>
    <n v="2347578.04"/>
    <n v="96275.03"/>
    <n v="1383726.88"/>
    <n v="-39996.25"/>
    <n v="14520.75"/>
    <n v="3317285.36"/>
    <n v="1473417.47"/>
    <n v="10104.94"/>
    <n v="0"/>
    <n v="14520.75"/>
    <n v="0"/>
    <x v="7"/>
  </r>
  <r>
    <n v="-1"/>
    <n v="1"/>
    <s v="0001 -Florida Power &amp; Light Company"/>
    <n v="0"/>
    <n v="3"/>
    <x v="7"/>
    <n v="2003"/>
    <n v="70"/>
    <n v="2014"/>
    <s v="V2003 Bonus-30%"/>
    <n v="367"/>
    <s v="06. Transmission"/>
    <s v="Function"/>
    <n v="44684748.369999997"/>
    <n v="0"/>
    <n v="0"/>
    <n v="45226298.079999998"/>
    <n v="2016607.46"/>
    <n v="33602824.479999997"/>
    <n v="-1089961.3500000001"/>
    <n v="455470.59"/>
    <n v="45767847.799999997"/>
    <n v="34800192.409999996"/>
    <n v="191610.69"/>
    <n v="0"/>
    <n v="455470.59"/>
    <n v="0"/>
    <x v="7"/>
  </r>
  <r>
    <n v="-1"/>
    <n v="1"/>
    <s v="0001 -Florida Power &amp; Light Company"/>
    <n v="0"/>
    <n v="3"/>
    <x v="7"/>
    <n v="2003"/>
    <n v="84"/>
    <n v="2014"/>
    <s v="V2003 Bonus-50%"/>
    <n v="367"/>
    <s v="06. Transmission"/>
    <s v="Function"/>
    <n v="4437428.6399999997"/>
    <n v="0"/>
    <n v="0"/>
    <n v="4491231.8899999997"/>
    <n v="0"/>
    <n v="4545035.1500000004"/>
    <n v="-108288.24"/>
    <n v="82203.48"/>
    <n v="4545035.1500000004"/>
    <n v="4437428.6399999997"/>
    <n v="82203.48"/>
    <n v="0"/>
    <n v="82203.48"/>
    <n v="0"/>
    <x v="7"/>
  </r>
  <r>
    <n v="-1"/>
    <n v="1"/>
    <s v="0001 -Florida Power &amp; Light Company"/>
    <n v="0"/>
    <n v="3"/>
    <x v="7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7"/>
  </r>
  <r>
    <n v="-1"/>
    <n v="1"/>
    <s v="0001 -Florida Power &amp; Light Company"/>
    <n v="0"/>
    <n v="3"/>
    <x v="7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7"/>
  </r>
  <r>
    <n v="-1"/>
    <n v="1"/>
    <s v="0001 -Florida Power &amp; Light Company"/>
    <n v="0"/>
    <n v="3"/>
    <x v="7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7"/>
  </r>
  <r>
    <n v="-1"/>
    <n v="1"/>
    <s v="0001 -Florida Power &amp; Light Company"/>
    <n v="0"/>
    <n v="3"/>
    <x v="7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7"/>
  </r>
  <r>
    <n v="-1"/>
    <n v="1"/>
    <s v="0001 -Florida Power &amp; Light Company"/>
    <n v="0"/>
    <n v="3"/>
    <x v="7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7"/>
  </r>
  <r>
    <n v="-1"/>
    <n v="1"/>
    <s v="0001 -Florida Power &amp; Light Company"/>
    <n v="0"/>
    <n v="3"/>
    <x v="7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7"/>
  </r>
  <r>
    <n v="-1"/>
    <n v="1"/>
    <s v="0001 -Florida Power &amp; Light Company"/>
    <n v="0"/>
    <n v="3"/>
    <x v="7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7"/>
  </r>
  <r>
    <n v="-1"/>
    <n v="1"/>
    <s v="0001 -Florida Power &amp; Light Company"/>
    <n v="0"/>
    <n v="3"/>
    <x v="7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7"/>
  </r>
  <r>
    <n v="-1"/>
    <n v="1"/>
    <s v="0001 -Florida Power &amp; Light Company"/>
    <n v="0"/>
    <n v="3"/>
    <x v="7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7"/>
  </r>
  <r>
    <n v="-1"/>
    <n v="1"/>
    <s v="0001 -Florida Power &amp; Light Company"/>
    <n v="0"/>
    <n v="3"/>
    <x v="7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7"/>
  </r>
  <r>
    <n v="-1"/>
    <n v="1"/>
    <s v="0001 -Florida Power &amp; Light Company"/>
    <n v="0"/>
    <n v="3"/>
    <x v="7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7"/>
  </r>
  <r>
    <n v="-1"/>
    <n v="1"/>
    <s v="0001 -Florida Power &amp; Light Company"/>
    <n v="0"/>
    <n v="3"/>
    <x v="7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7"/>
  </r>
  <r>
    <n v="-1"/>
    <n v="1"/>
    <s v="0001 -Florida Power &amp; Light Company"/>
    <n v="0"/>
    <n v="3"/>
    <x v="7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7"/>
  </r>
  <r>
    <n v="-1"/>
    <n v="1"/>
    <s v="0001 -Florida Power &amp; Light Company"/>
    <n v="0"/>
    <n v="3"/>
    <x v="7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7"/>
  </r>
  <r>
    <n v="-1"/>
    <n v="1"/>
    <s v="0001 -Florida Power &amp; Light Company"/>
    <n v="0"/>
    <n v="3"/>
    <x v="7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7"/>
  </r>
  <r>
    <n v="-1"/>
    <n v="1"/>
    <s v="0001 -Florida Power &amp; Light Company"/>
    <n v="0"/>
    <n v="3"/>
    <x v="7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7"/>
  </r>
  <r>
    <n v="-1"/>
    <n v="1"/>
    <s v="0001 -Florida Power &amp; Light Company"/>
    <n v="0"/>
    <n v="3"/>
    <x v="7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7"/>
  </r>
  <r>
    <n v="-1"/>
    <n v="1"/>
    <s v="0001 -Florida Power &amp; Light Company"/>
    <n v="0"/>
    <n v="3"/>
    <x v="7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7"/>
  </r>
  <r>
    <n v="-1"/>
    <n v="1"/>
    <s v="0001 -Florida Power &amp; Light Company"/>
    <n v="0"/>
    <n v="3"/>
    <x v="7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7"/>
  </r>
  <r>
    <n v="-1"/>
    <n v="1"/>
    <s v="0001 -Florida Power &amp; Light Company"/>
    <n v="0"/>
    <n v="3"/>
    <x v="7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7"/>
  </r>
  <r>
    <n v="-1"/>
    <n v="1"/>
    <s v="0001 -Florida Power &amp; Light Company"/>
    <n v="0"/>
    <n v="3"/>
    <x v="7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7"/>
  </r>
  <r>
    <n v="-1"/>
    <n v="1"/>
    <s v="0001 -Florida Power &amp; Light Company"/>
    <n v="0"/>
    <n v="3"/>
    <x v="7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7"/>
  </r>
  <r>
    <n v="-1"/>
    <n v="1"/>
    <s v="0001 -Florida Power &amp; Light Company"/>
    <n v="0"/>
    <n v="3"/>
    <x v="7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7"/>
  </r>
  <r>
    <n v="-1"/>
    <n v="1"/>
    <s v="0001 -Florida Power &amp; Light Company"/>
    <n v="0"/>
    <n v="3"/>
    <x v="7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7"/>
  </r>
  <r>
    <n v="-1"/>
    <n v="1"/>
    <s v="0001 -Florida Power &amp; Light Company"/>
    <n v="0"/>
    <n v="3"/>
    <x v="7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7"/>
  </r>
  <r>
    <n v="-1"/>
    <n v="1"/>
    <s v="0001 -Florida Power &amp; Light Company"/>
    <n v="0"/>
    <n v="3"/>
    <x v="7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7"/>
  </r>
  <r>
    <n v="-1"/>
    <n v="1"/>
    <s v="0001 -Florida Power &amp; Light Company"/>
    <n v="0"/>
    <n v="3"/>
    <x v="7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7"/>
  </r>
  <r>
    <n v="-1"/>
    <n v="1"/>
    <s v="0001 -Florida Power &amp; Light Company"/>
    <n v="0"/>
    <n v="3"/>
    <x v="7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7"/>
  </r>
  <r>
    <n v="-1"/>
    <n v="1"/>
    <s v="0001 -Florida Power &amp; Light Company"/>
    <n v="0"/>
    <n v="3"/>
    <x v="7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7"/>
  </r>
  <r>
    <n v="-1"/>
    <n v="1"/>
    <s v="0001 -Florida Power &amp; Light Company"/>
    <n v="0"/>
    <n v="3"/>
    <x v="7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7"/>
  </r>
  <r>
    <n v="-1"/>
    <n v="1"/>
    <s v="0001 -Florida Power &amp; Light Company"/>
    <n v="0"/>
    <n v="3"/>
    <x v="7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7"/>
  </r>
  <r>
    <n v="-1"/>
    <n v="1"/>
    <s v="0001 -Florida Power &amp; Light Company"/>
    <n v="0"/>
    <n v="3"/>
    <x v="7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7"/>
  </r>
  <r>
    <n v="-1"/>
    <n v="1"/>
    <s v="0001 -Florida Power &amp; Light Company"/>
    <n v="0"/>
    <n v="3"/>
    <x v="7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7"/>
  </r>
  <r>
    <n v="-1"/>
    <n v="1"/>
    <s v="0001 -Florida Power &amp; Light Company"/>
    <n v="0"/>
    <n v="3"/>
    <x v="7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7"/>
  </r>
  <r>
    <n v="-1"/>
    <n v="1"/>
    <s v="0001 -Florida Power &amp; Light Company"/>
    <n v="0"/>
    <n v="3"/>
    <x v="7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7"/>
  </r>
  <r>
    <n v="-1"/>
    <n v="1"/>
    <s v="0001 -Florida Power &amp; Light Company"/>
    <n v="0"/>
    <n v="3"/>
    <x v="7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7"/>
  </r>
  <r>
    <n v="-1"/>
    <n v="1"/>
    <s v="0001 -Florida Power &amp; Light Company"/>
    <n v="0"/>
    <n v="3"/>
    <x v="7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7"/>
  </r>
  <r>
    <n v="-1"/>
    <n v="1"/>
    <s v="0001 -Florida Power &amp; Light Company"/>
    <n v="0"/>
    <n v="3"/>
    <x v="7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7"/>
  </r>
  <r>
    <n v="-1"/>
    <n v="1"/>
    <s v="0001 -Florida Power &amp; Light Company"/>
    <n v="0"/>
    <n v="3"/>
    <x v="7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7"/>
  </r>
  <r>
    <n v="-1"/>
    <n v="1"/>
    <s v="0001 -Florida Power &amp; Light Company"/>
    <n v="0"/>
    <n v="3"/>
    <x v="7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7"/>
  </r>
  <r>
    <n v="-1"/>
    <n v="1"/>
    <s v="0001 -Florida Power &amp; Light Company"/>
    <n v="0"/>
    <n v="3"/>
    <x v="7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7"/>
  </r>
  <r>
    <n v="-1"/>
    <n v="1"/>
    <s v="0001 -Florida Power &amp; Light Company"/>
    <n v="0"/>
    <n v="3"/>
    <x v="7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7"/>
  </r>
  <r>
    <n v="-1"/>
    <n v="1"/>
    <s v="0001 -Florida Power &amp; Light Company"/>
    <n v="0"/>
    <n v="3"/>
    <x v="7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7"/>
  </r>
  <r>
    <n v="-1"/>
    <n v="1"/>
    <s v="0001 -Florida Power &amp; Light Company"/>
    <n v="0"/>
    <n v="3"/>
    <x v="7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7"/>
  </r>
  <r>
    <n v="-1"/>
    <n v="1"/>
    <s v="0001 -Florida Power &amp; Light Company"/>
    <n v="0"/>
    <n v="3"/>
    <x v="7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7"/>
  </r>
  <r>
    <n v="-1"/>
    <n v="1"/>
    <s v="0001 -Florida Power &amp; Light Company"/>
    <n v="0"/>
    <n v="3"/>
    <x v="7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7"/>
  </r>
  <r>
    <n v="-1"/>
    <n v="1"/>
    <s v="0001 -Florida Power &amp; Light Company"/>
    <n v="0"/>
    <n v="3"/>
    <x v="7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7"/>
  </r>
  <r>
    <n v="-1"/>
    <n v="1"/>
    <s v="0001 -Florida Power &amp; Light Company"/>
    <n v="0"/>
    <n v="3"/>
    <x v="7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7"/>
  </r>
  <r>
    <n v="-1"/>
    <n v="1"/>
    <s v="0001 -Florida Power &amp; Light Company"/>
    <n v="0"/>
    <n v="3"/>
    <x v="7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7"/>
  </r>
  <r>
    <n v="-1"/>
    <n v="1"/>
    <s v="0001 -Florida Power &amp; Light Company"/>
    <n v="0"/>
    <n v="3"/>
    <x v="7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7"/>
  </r>
  <r>
    <n v="-1"/>
    <n v="1"/>
    <s v="0001 -Florida Power &amp; Light Company"/>
    <n v="0"/>
    <n v="3"/>
    <x v="7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7"/>
  </r>
  <r>
    <n v="-1"/>
    <n v="1"/>
    <s v="0001 -Florida Power &amp; Light Company"/>
    <n v="0"/>
    <n v="3"/>
    <x v="7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7"/>
  </r>
  <r>
    <n v="-1"/>
    <n v="1"/>
    <s v="0001 -Florida Power &amp; Light Company"/>
    <n v="0"/>
    <n v="3"/>
    <x v="7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7"/>
  </r>
  <r>
    <n v="-1"/>
    <n v="1"/>
    <s v="0001 -Florida Power &amp; Light Company"/>
    <n v="0"/>
    <n v="3"/>
    <x v="7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7"/>
  </r>
  <r>
    <n v="-1"/>
    <n v="1"/>
    <s v="0001 -Florida Power &amp; Light Company"/>
    <n v="0"/>
    <n v="3"/>
    <x v="7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7"/>
  </r>
  <r>
    <n v="-1"/>
    <n v="1"/>
    <s v="0001 -Florida Power &amp; Light Company"/>
    <n v="0"/>
    <n v="3"/>
    <x v="7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7"/>
  </r>
  <r>
    <n v="-1"/>
    <n v="1"/>
    <s v="0001 -Florida Power &amp; Light Company"/>
    <n v="0"/>
    <n v="3"/>
    <x v="7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69"/>
    <n v="1"/>
    <n v="2014"/>
    <s v="V1969"/>
    <n v="367"/>
    <s v="07. Distribution"/>
    <s v="Function"/>
    <n v="187842572.86000001"/>
    <n v="0"/>
    <n v="0"/>
    <n v="190588623.08000001"/>
    <n v="0"/>
    <n v="190588623.08000001"/>
    <n v="-4315101.34"/>
    <n v="89845.82"/>
    <n v="190588623.08000001"/>
    <n v="187842572.86000001"/>
    <n v="89845.82"/>
    <n v="0"/>
    <n v="89845.82"/>
    <n v="0"/>
    <x v="7"/>
  </r>
  <r>
    <n v="-1"/>
    <n v="1"/>
    <s v="0001 -Florida Power &amp; Light Company"/>
    <n v="0"/>
    <n v="3"/>
    <x v="7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7"/>
  </r>
  <r>
    <n v="-1"/>
    <n v="1"/>
    <s v="0001 -Florida Power &amp; Light Company"/>
    <n v="0"/>
    <n v="3"/>
    <x v="7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7"/>
  </r>
  <r>
    <n v="-1"/>
    <n v="1"/>
    <s v="0001 -Florida Power &amp; Light Company"/>
    <n v="0"/>
    <n v="3"/>
    <x v="7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7"/>
  </r>
  <r>
    <n v="-1"/>
    <n v="1"/>
    <s v="0001 -Florida Power &amp; Light Company"/>
    <n v="0"/>
    <n v="3"/>
    <x v="7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7"/>
  </r>
  <r>
    <n v="-1"/>
    <n v="1"/>
    <s v="0001 -Florida Power &amp; Light Company"/>
    <n v="0"/>
    <n v="3"/>
    <x v="7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7"/>
  </r>
  <r>
    <n v="-1"/>
    <n v="1"/>
    <s v="0001 -Florida Power &amp; Light Company"/>
    <n v="0"/>
    <n v="3"/>
    <x v="7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7"/>
  </r>
  <r>
    <n v="-1"/>
    <n v="1"/>
    <s v="0001 -Florida Power &amp; Light Company"/>
    <n v="0"/>
    <n v="3"/>
    <x v="7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7"/>
  </r>
  <r>
    <n v="-1"/>
    <n v="1"/>
    <s v="0001 -Florida Power &amp; Light Company"/>
    <n v="0"/>
    <n v="3"/>
    <x v="7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7"/>
  </r>
  <r>
    <n v="-1"/>
    <n v="1"/>
    <s v="0001 -Florida Power &amp; Light Company"/>
    <n v="0"/>
    <n v="3"/>
    <x v="7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7"/>
  </r>
  <r>
    <n v="-1"/>
    <n v="1"/>
    <s v="0001 -Florida Power &amp; Light Company"/>
    <n v="0"/>
    <n v="3"/>
    <x v="7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7"/>
  </r>
  <r>
    <n v="-1"/>
    <n v="1"/>
    <s v="0001 -Florida Power &amp; Light Company"/>
    <n v="0"/>
    <n v="3"/>
    <x v="7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7"/>
  </r>
  <r>
    <n v="-1"/>
    <n v="1"/>
    <s v="0001 -Florida Power &amp; Light Company"/>
    <n v="0"/>
    <n v="3"/>
    <x v="7"/>
    <n v="1981"/>
    <n v="15"/>
    <n v="2014"/>
    <s v="V1981"/>
    <n v="367"/>
    <s v="07. Distribution"/>
    <s v="Function"/>
    <n v="155496963"/>
    <n v="0"/>
    <n v="0"/>
    <n v="151615690"/>
    <n v="0"/>
    <n v="155496963"/>
    <n v="-1868849.89"/>
    <n v="56037.23"/>
    <n v="155496963"/>
    <n v="155496963"/>
    <n v="56037.23"/>
    <n v="0"/>
    <n v="56037.23"/>
    <n v="0"/>
    <x v="7"/>
  </r>
  <r>
    <n v="-1"/>
    <n v="1"/>
    <s v="0001 -Florida Power &amp; Light Company"/>
    <n v="0"/>
    <n v="3"/>
    <x v="7"/>
    <n v="1982"/>
    <n v="16"/>
    <n v="2014"/>
    <s v="V1982"/>
    <n v="367"/>
    <s v="07. Distribution"/>
    <s v="Function"/>
    <n v="144786894.34"/>
    <n v="0"/>
    <n v="0"/>
    <n v="144786894.34"/>
    <n v="0"/>
    <n v="144786894.34"/>
    <n v="-1231270.83"/>
    <n v="36523.769999999997"/>
    <n v="144786894.34"/>
    <n v="144786894.34"/>
    <n v="36523.769999999997"/>
    <n v="0"/>
    <n v="36523.769999999997"/>
    <n v="0"/>
    <x v="7"/>
  </r>
  <r>
    <n v="-1"/>
    <n v="1"/>
    <s v="0001 -Florida Power &amp; Light Company"/>
    <n v="0"/>
    <n v="3"/>
    <x v="7"/>
    <n v="1983"/>
    <n v="17"/>
    <n v="2014"/>
    <s v="V1983"/>
    <n v="367"/>
    <s v="07. Distribution"/>
    <s v="Function"/>
    <n v="144754074.12"/>
    <n v="0"/>
    <n v="0"/>
    <n v="144754074.12"/>
    <n v="0"/>
    <n v="144754074.12"/>
    <n v="-1761355.14"/>
    <n v="58481.87"/>
    <n v="144754074.12"/>
    <n v="144754074.12"/>
    <n v="58481.87"/>
    <n v="0"/>
    <n v="58481.87"/>
    <n v="0"/>
    <x v="7"/>
  </r>
  <r>
    <n v="-1"/>
    <n v="1"/>
    <s v="0001 -Florida Power &amp; Light Company"/>
    <n v="0"/>
    <n v="3"/>
    <x v="7"/>
    <n v="1984"/>
    <n v="18"/>
    <n v="2014"/>
    <s v="V1984"/>
    <n v="367"/>
    <s v="07. Distribution"/>
    <s v="Function"/>
    <n v="160449370.50999999"/>
    <n v="0"/>
    <n v="0"/>
    <n v="160449370.50999999"/>
    <n v="0"/>
    <n v="160449370.50999999"/>
    <n v="-2357271.5499999998"/>
    <n v="94201.21"/>
    <n v="160449370.50999999"/>
    <n v="160449370.50999999"/>
    <n v="94201.21"/>
    <n v="0"/>
    <n v="94201.21"/>
    <n v="0"/>
    <x v="7"/>
  </r>
  <r>
    <n v="-1"/>
    <n v="1"/>
    <s v="0001 -Florida Power &amp; Light Company"/>
    <n v="0"/>
    <n v="3"/>
    <x v="7"/>
    <n v="1985"/>
    <n v="19"/>
    <n v="2014"/>
    <s v="V1985"/>
    <n v="367"/>
    <s v="07. Distribution"/>
    <s v="Function"/>
    <n v="155277159.61000001"/>
    <n v="0"/>
    <n v="0"/>
    <n v="155277159.61000001"/>
    <n v="0"/>
    <n v="155277159.61000001"/>
    <n v="-3095067.76"/>
    <n v="135552.37"/>
    <n v="155277159.61000001"/>
    <n v="155277159.61000001"/>
    <n v="135552.37"/>
    <n v="0"/>
    <n v="135552.37"/>
    <n v="0"/>
    <x v="7"/>
  </r>
  <r>
    <n v="-1"/>
    <n v="1"/>
    <s v="0001 -Florida Power &amp; Light Company"/>
    <n v="0"/>
    <n v="3"/>
    <x v="7"/>
    <n v="1986"/>
    <n v="20"/>
    <n v="2014"/>
    <s v="V1986"/>
    <n v="367"/>
    <s v="07. Distribution"/>
    <s v="Function"/>
    <n v="157409763.72999999"/>
    <n v="0"/>
    <n v="0"/>
    <n v="157409763.72999999"/>
    <n v="0"/>
    <n v="157409763.72999999"/>
    <n v="-2516155.5299999998"/>
    <n v="97926.18"/>
    <n v="157409763.72999999"/>
    <n v="157409763.72999999"/>
    <n v="97926.18"/>
    <n v="0"/>
    <n v="97926.18"/>
    <n v="0"/>
    <x v="7"/>
  </r>
  <r>
    <n v="-1"/>
    <n v="1"/>
    <s v="0001 -Florida Power &amp; Light Company"/>
    <n v="0"/>
    <n v="3"/>
    <x v="7"/>
    <n v="1987"/>
    <n v="22"/>
    <n v="2014"/>
    <s v="V1987"/>
    <n v="367"/>
    <s v="07. Distribution"/>
    <s v="Function"/>
    <n v="97737380.219999999"/>
    <n v="0"/>
    <n v="0"/>
    <n v="9313257.4399999995"/>
    <n v="2660928.04"/>
    <n v="89730177.659999996"/>
    <n v="-1697642.58"/>
    <n v="84541.91"/>
    <n v="99112406.829999998"/>
    <n v="91134316.359999999"/>
    <n v="-33695.360000000001"/>
    <n v="0"/>
    <n v="84541.91"/>
    <n v="0"/>
    <x v="7"/>
  </r>
  <r>
    <n v="-1"/>
    <n v="1"/>
    <s v="0001 -Florida Power &amp; Light Company"/>
    <n v="0"/>
    <n v="3"/>
    <x v="7"/>
    <n v="1988"/>
    <n v="24"/>
    <n v="2014"/>
    <s v="V1988"/>
    <n v="367"/>
    <s v="07. Distribution"/>
    <s v="Function"/>
    <n v="113351140.33"/>
    <n v="0"/>
    <n v="0"/>
    <n v="14000269.699999999"/>
    <n v="3111167.93"/>
    <n v="100812945.48999999"/>
    <n v="-2131261.6800000002"/>
    <n v="89115.97"/>
    <n v="114914348.59"/>
    <n v="102540697.89"/>
    <n v="-90676.76"/>
    <n v="0"/>
    <n v="89115.97"/>
    <n v="0"/>
    <x v="7"/>
  </r>
  <r>
    <n v="-1"/>
    <n v="1"/>
    <s v="0001 -Florida Power &amp; Light Company"/>
    <n v="0"/>
    <n v="3"/>
    <x v="7"/>
    <n v="1989"/>
    <n v="26"/>
    <n v="2014"/>
    <s v="V1989"/>
    <n v="367"/>
    <s v="07. Distribution"/>
    <s v="Function"/>
    <n v="140985675.09"/>
    <n v="0"/>
    <n v="0"/>
    <n v="21055469.739999998"/>
    <n v="3828263.4"/>
    <n v="121688155.68000001"/>
    <n v="-2479159.44"/>
    <n v="123671.37"/>
    <n v="142893867.46000001"/>
    <n v="123881394.08"/>
    <n v="-149496"/>
    <n v="0"/>
    <n v="123671.37"/>
    <n v="0"/>
    <x v="7"/>
  </r>
  <r>
    <n v="-1"/>
    <n v="1"/>
    <s v="0001 -Florida Power &amp; Light Company"/>
    <n v="0"/>
    <n v="3"/>
    <x v="7"/>
    <n v="1990"/>
    <n v="28"/>
    <n v="2014"/>
    <s v="V1990"/>
    <n v="367"/>
    <s v="07. Distribution"/>
    <s v="Function"/>
    <n v="188557689.72999999"/>
    <n v="0"/>
    <n v="0"/>
    <n v="33380776.41"/>
    <n v="5135498.93"/>
    <n v="157289053.93000001"/>
    <n v="-3110145.36"/>
    <n v="123880.99"/>
    <n v="190885488.78999999"/>
    <n v="160494892.5"/>
    <n v="-274257.71000000002"/>
    <n v="0"/>
    <n v="123880.99"/>
    <n v="0"/>
    <x v="7"/>
  </r>
  <r>
    <n v="-1"/>
    <n v="1"/>
    <s v="0001 -Florida Power &amp; Light Company"/>
    <n v="0"/>
    <n v="3"/>
    <x v="7"/>
    <n v="1991"/>
    <n v="29"/>
    <n v="2014"/>
    <s v="V1991"/>
    <n v="367"/>
    <s v="07. Distribution"/>
    <s v="Function"/>
    <n v="198885888.12"/>
    <n v="0"/>
    <n v="0"/>
    <n v="34856465.670000002"/>
    <n v="4647517.1399999997"/>
    <n v="166355616.84999999"/>
    <n v="-3064343.65"/>
    <n v="117232.78"/>
    <n v="201463643.05000001"/>
    <n v="168894958.78999999"/>
    <n v="-352346.95"/>
    <n v="0"/>
    <n v="117232.78"/>
    <n v="0"/>
    <x v="7"/>
  </r>
  <r>
    <n v="-1"/>
    <n v="1"/>
    <s v="0001 -Florida Power &amp; Light Company"/>
    <n v="0"/>
    <n v="3"/>
    <x v="7"/>
    <n v="1992"/>
    <n v="30"/>
    <n v="2014"/>
    <s v="V1992"/>
    <n v="367"/>
    <s v="07. Distribution"/>
    <s v="Function"/>
    <n v="174419120.21000001"/>
    <n v="0"/>
    <n v="0"/>
    <n v="39219990.009999998"/>
    <n v="4614114.16"/>
    <n v="137311371.06999999"/>
    <n v="-2943624.91"/>
    <n v="108728.97"/>
    <n v="176817480.75999999"/>
    <n v="140065702.93000001"/>
    <n v="-429849.27"/>
    <n v="0"/>
    <n v="108728.97"/>
    <n v="0"/>
    <x v="7"/>
  </r>
  <r>
    <n v="-1"/>
    <n v="1"/>
    <s v="0001 -Florida Power &amp; Light Company"/>
    <n v="0"/>
    <n v="3"/>
    <x v="7"/>
    <n v="1993"/>
    <n v="31"/>
    <n v="2014"/>
    <s v="V1993"/>
    <n v="367"/>
    <s v="07. Distribution"/>
    <s v="Function"/>
    <n v="168476397.41999999"/>
    <n v="0"/>
    <n v="0"/>
    <n v="36083618.939999998"/>
    <n v="3798269.98"/>
    <n v="133761617.34"/>
    <n v="-2066223.11"/>
    <n v="71296.19"/>
    <n v="170038688.90000001"/>
    <n v="136364137.66999999"/>
    <n v="-295245.64"/>
    <n v="0"/>
    <n v="71296.19"/>
    <n v="0"/>
    <x v="7"/>
  </r>
  <r>
    <n v="-1"/>
    <n v="1"/>
    <s v="0001 -Florida Power &amp; Light Company"/>
    <n v="0"/>
    <n v="3"/>
    <x v="7"/>
    <n v="1994"/>
    <n v="32"/>
    <n v="2014"/>
    <s v="V1994"/>
    <n v="367"/>
    <s v="07. Distribution"/>
    <s v="Function"/>
    <n v="162410355.72"/>
    <n v="0"/>
    <n v="0"/>
    <n v="42564625.159999996"/>
    <n v="4330881.95"/>
    <n v="121474738.43000001"/>
    <n v="-2379668.8199999998"/>
    <n v="78776.850000000006"/>
    <n v="164314078.65000001"/>
    <n v="124425033.70999999"/>
    <n v="-444359.4"/>
    <n v="0"/>
    <n v="78776.850000000006"/>
    <n v="0"/>
    <x v="7"/>
  </r>
  <r>
    <n v="-1"/>
    <n v="1"/>
    <s v="0001 -Florida Power &amp; Light Company"/>
    <n v="0"/>
    <n v="3"/>
    <x v="7"/>
    <n v="1995"/>
    <n v="33"/>
    <n v="2014"/>
    <s v="V1995"/>
    <n v="367"/>
    <s v="07. Distribution"/>
    <s v="Function"/>
    <n v="160677319.22999999"/>
    <n v="0"/>
    <n v="0"/>
    <n v="42933522.329999998"/>
    <n v="4103841.76"/>
    <n v="119326882.42"/>
    <n v="-2316942.56"/>
    <n v="87088.24"/>
    <n v="162570456.11000001"/>
    <n v="122130502.77"/>
    <n v="-505827.23"/>
    <n v="0"/>
    <n v="87088.24"/>
    <n v="0"/>
    <x v="7"/>
  </r>
  <r>
    <n v="-1"/>
    <n v="1"/>
    <s v="0001 -Florida Power &amp; Light Company"/>
    <n v="0"/>
    <n v="3"/>
    <x v="7"/>
    <n v="1996"/>
    <n v="34"/>
    <n v="2014"/>
    <s v="V1996"/>
    <n v="367"/>
    <s v="07. Distribution"/>
    <s v="Function"/>
    <n v="180043739.03"/>
    <n v="0"/>
    <n v="0"/>
    <n v="59423867.909999996"/>
    <n v="5068983.29"/>
    <n v="122068971.68000001"/>
    <n v="-2358820.0699999998"/>
    <n v="72784.509999999995"/>
    <n v="181811724.09999999"/>
    <n v="125982096.72"/>
    <n v="-539342.31000000006"/>
    <n v="0"/>
    <n v="72784.509999999995"/>
    <n v="0"/>
    <x v="7"/>
  </r>
  <r>
    <n v="-1"/>
    <n v="1"/>
    <s v="0001 -Florida Power &amp; Light Company"/>
    <n v="0"/>
    <n v="3"/>
    <x v="7"/>
    <n v="1997"/>
    <n v="35"/>
    <n v="2014"/>
    <s v="V1997"/>
    <n v="367"/>
    <s v="07. Distribution"/>
    <s v="Function"/>
    <n v="172388977.78"/>
    <n v="0"/>
    <n v="0"/>
    <n v="13914754.85"/>
    <n v="6443660.8099999996"/>
    <n v="154766062.75999999"/>
    <n v="-2301988.19"/>
    <n v="86680.13"/>
    <n v="174186739.77000001"/>
    <n v="159630644.40000001"/>
    <n v="-132002.70000000001"/>
    <n v="0"/>
    <n v="86680.13"/>
    <n v="0"/>
    <x v="7"/>
  </r>
  <r>
    <n v="-1"/>
    <n v="1"/>
    <s v="0001 -Florida Power &amp; Light Company"/>
    <n v="0"/>
    <n v="3"/>
    <x v="7"/>
    <n v="1998"/>
    <n v="59"/>
    <n v="2014"/>
    <s v="V1998"/>
    <n v="367"/>
    <s v="07. Distribution"/>
    <s v="Function"/>
    <n v="242845477.66999999"/>
    <n v="0"/>
    <n v="0"/>
    <n v="106835039.37"/>
    <n v="6996811.9100000001"/>
    <n v="151898463.50999999"/>
    <n v="-2816198.4"/>
    <n v="109277.11"/>
    <n v="245153584.53"/>
    <n v="157536790.53"/>
    <n v="-840344.86"/>
    <n v="0"/>
    <n v="109277.11"/>
    <n v="0"/>
    <x v="7"/>
  </r>
  <r>
    <n v="-1"/>
    <n v="1"/>
    <s v="0001 -Florida Power &amp; Light Company"/>
    <n v="0"/>
    <n v="3"/>
    <x v="7"/>
    <n v="1999"/>
    <n v="60"/>
    <n v="2014"/>
    <s v="V1999"/>
    <n v="367"/>
    <s v="07. Distribution"/>
    <s v="Function"/>
    <n v="174231994.80000001"/>
    <n v="0"/>
    <n v="0"/>
    <n v="47775343.380000003"/>
    <n v="6804122.6799999997"/>
    <n v="140885977.37"/>
    <n v="-2652481.79"/>
    <n v="125066.56"/>
    <n v="176193682.15000001"/>
    <n v="146146982.69999999"/>
    <n v="-293503.43"/>
    <n v="0"/>
    <n v="125066.56"/>
    <n v="0"/>
    <x v="7"/>
  </r>
  <r>
    <n v="-1"/>
    <n v="1"/>
    <s v="0001 -Florida Power &amp; Light Company"/>
    <n v="0"/>
    <n v="3"/>
    <x v="7"/>
    <n v="2000"/>
    <n v="61"/>
    <n v="2014"/>
    <s v="V2000"/>
    <n v="367"/>
    <s v="07. Distribution"/>
    <s v="Function"/>
    <n v="214385350.52000001"/>
    <n v="0"/>
    <n v="0"/>
    <n v="42913889.600000001"/>
    <n v="5868378.5700000003"/>
    <n v="184339060.84999999"/>
    <n v="-2374725.3199999998"/>
    <n v="105949.51"/>
    <n v="216011422.44"/>
    <n v="188819700.25"/>
    <n v="-132383.25"/>
    <n v="0"/>
    <n v="105949.51"/>
    <n v="0"/>
    <x v="7"/>
  </r>
  <r>
    <n v="-1"/>
    <n v="1"/>
    <s v="0001 -Florida Power &amp; Light Company"/>
    <n v="0"/>
    <n v="3"/>
    <x v="7"/>
    <n v="2001"/>
    <n v="62"/>
    <n v="2014"/>
    <s v="V2001"/>
    <n v="367"/>
    <s v="07. Distribution"/>
    <s v="Function"/>
    <n v="218602066.50999999"/>
    <n v="0"/>
    <n v="0"/>
    <n v="82766233.239999995"/>
    <n v="9176216.2599999998"/>
    <n v="152388915.63999999"/>
    <n v="-3420843.95"/>
    <n v="142483.6"/>
    <n v="221503661.62"/>
    <n v="159550415.66999999"/>
    <n v="-744395.28"/>
    <n v="0"/>
    <n v="142483.6"/>
    <n v="0"/>
    <x v="7"/>
  </r>
  <r>
    <n v="-1"/>
    <n v="1"/>
    <s v="0001 -Florida Power &amp; Light Company"/>
    <n v="0"/>
    <n v="3"/>
    <x v="7"/>
    <n v="2001"/>
    <n v="69"/>
    <n v="2014"/>
    <s v="V2001 Bonus"/>
    <n v="367"/>
    <s v="07. Distribution"/>
    <s v="Function"/>
    <n v="23800105.629999999"/>
    <n v="0"/>
    <n v="0"/>
    <n v="23961015.16"/>
    <n v="968181.02"/>
    <n v="18787498.170000002"/>
    <n v="-415047.54"/>
    <n v="22129.200000000001"/>
    <n v="24121924.699999999"/>
    <n v="19498915.109999999"/>
    <n v="-42925.79"/>
    <n v="0"/>
    <n v="22129.200000000001"/>
    <n v="0"/>
    <x v="7"/>
  </r>
  <r>
    <n v="-1"/>
    <n v="1"/>
    <s v="0001 -Florida Power &amp; Light Company"/>
    <n v="0"/>
    <n v="3"/>
    <x v="7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7"/>
  </r>
  <r>
    <n v="-1"/>
    <n v="1"/>
    <s v="0001 -Florida Power &amp; Light Company"/>
    <n v="0"/>
    <n v="3"/>
    <x v="7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7"/>
  </r>
  <r>
    <n v="-1"/>
    <n v="1"/>
    <s v="0001 -Florida Power &amp; Light Company"/>
    <n v="0"/>
    <n v="3"/>
    <x v="7"/>
    <n v="2002"/>
    <n v="80"/>
    <n v="2014"/>
    <s v="V2002 Bonus Q1"/>
    <n v="367"/>
    <s v="07. Distribution"/>
    <s v="Function"/>
    <n v="54424959.909999996"/>
    <n v="0"/>
    <n v="0"/>
    <n v="54675340.920000002"/>
    <n v="2366005.4"/>
    <n v="38330627.799999997"/>
    <n v="-603077.76"/>
    <n v="25039.63"/>
    <n v="54925721.920000002"/>
    <n v="40349362.890000001"/>
    <n v="-128452.07"/>
    <n v="0"/>
    <n v="25039.63"/>
    <n v="0"/>
    <x v="7"/>
  </r>
  <r>
    <n v="-1"/>
    <n v="1"/>
    <s v="0001 -Florida Power &amp; Light Company"/>
    <n v="0"/>
    <n v="3"/>
    <x v="7"/>
    <n v="2002"/>
    <n v="81"/>
    <n v="2014"/>
    <s v="V2002 Bonus Q2"/>
    <n v="367"/>
    <s v="07. Distribution"/>
    <s v="Function"/>
    <n v="67882908.129999995"/>
    <n v="0"/>
    <n v="0"/>
    <n v="68193818.060000002"/>
    <n v="2928673.17"/>
    <n v="47138331.020000003"/>
    <n v="-752366.16"/>
    <n v="31256.1"/>
    <n v="68504727.980000004"/>
    <n v="49643076.649999999"/>
    <n v="-166636.21"/>
    <n v="0"/>
    <n v="31256.1"/>
    <n v="0"/>
    <x v="7"/>
  </r>
  <r>
    <n v="-1"/>
    <n v="1"/>
    <s v="0001 -Florida Power &amp; Light Company"/>
    <n v="0"/>
    <n v="3"/>
    <x v="7"/>
    <n v="2002"/>
    <n v="82"/>
    <n v="2014"/>
    <s v="V2002 Bonus Q3"/>
    <n v="367"/>
    <s v="07. Distribution"/>
    <s v="Function"/>
    <n v="57103927.57"/>
    <n v="0"/>
    <n v="0"/>
    <n v="57367413.200000003"/>
    <n v="2470130"/>
    <n v="38877795.869999997"/>
    <n v="-635783.32999999996"/>
    <n v="26505.18"/>
    <n v="57630898.829999998"/>
    <n v="40995162.710000001"/>
    <n v="-147702.92000000001"/>
    <n v="0"/>
    <n v="26505.18"/>
    <n v="0"/>
    <x v="7"/>
  </r>
  <r>
    <n v="-1"/>
    <n v="1"/>
    <s v="0001 -Florida Power &amp; Light Company"/>
    <n v="0"/>
    <n v="3"/>
    <x v="7"/>
    <n v="2002"/>
    <n v="83"/>
    <n v="2014"/>
    <s v="V2002 Bonus Q4"/>
    <n v="367"/>
    <s v="07. Distribution"/>
    <s v="Function"/>
    <n v="74861462.769999996"/>
    <n v="0"/>
    <n v="0"/>
    <n v="75209588.799999997"/>
    <n v="3299308.96"/>
    <n v="49678217.130000003"/>
    <n v="-827628.58"/>
    <n v="34758.47"/>
    <n v="75557714.840000004"/>
    <n v="52521132.229999997"/>
    <n v="-205099.74"/>
    <n v="0"/>
    <n v="34758.47"/>
    <n v="0"/>
    <x v="7"/>
  </r>
  <r>
    <n v="-1"/>
    <n v="1"/>
    <s v="0001 -Florida Power &amp; Light Company"/>
    <n v="0"/>
    <n v="3"/>
    <x v="7"/>
    <n v="2002"/>
    <n v="76"/>
    <n v="2014"/>
    <s v="V2002 Q1"/>
    <n v="367"/>
    <s v="07. Distribution"/>
    <s v="Function"/>
    <n v="1702901.34"/>
    <n v="0"/>
    <n v="0"/>
    <n v="1704631.85"/>
    <n v="63855.33"/>
    <n v="589693.12"/>
    <n v="-1935.14"/>
    <n v="4672.82"/>
    <n v="1706362.37"/>
    <n v="650071.81000000006"/>
    <n v="4688.43"/>
    <n v="0"/>
    <n v="4672.82"/>
    <n v="0"/>
    <x v="7"/>
  </r>
  <r>
    <n v="-1"/>
    <n v="1"/>
    <s v="0001 -Florida Power &amp; Light Company"/>
    <n v="0"/>
    <n v="3"/>
    <x v="7"/>
    <n v="2002"/>
    <n v="77"/>
    <n v="2014"/>
    <s v="V2002 Q2"/>
    <n v="367"/>
    <s v="07. Distribution"/>
    <s v="Function"/>
    <n v="4850131.9800000004"/>
    <n v="0"/>
    <n v="0"/>
    <n v="4851111.4000000004"/>
    <n v="21403.33"/>
    <n v="4386378.95"/>
    <n v="-4161.0200000000004"/>
    <n v="1773.59"/>
    <n v="4852090.82"/>
    <n v="4405806.3499999996"/>
    <n v="1790.68"/>
    <n v="0"/>
    <n v="1773.59"/>
    <n v="0"/>
    <x v="7"/>
  </r>
  <r>
    <n v="-1"/>
    <n v="1"/>
    <s v="0001 -Florida Power &amp; Light Company"/>
    <n v="0"/>
    <n v="3"/>
    <x v="7"/>
    <n v="2002"/>
    <n v="78"/>
    <n v="2014"/>
    <s v="V2002 Q3"/>
    <n v="367"/>
    <s v="07. Distribution"/>
    <s v="Function"/>
    <n v="3092476.64"/>
    <n v="0"/>
    <n v="0"/>
    <n v="3089730.84"/>
    <n v="35850.720000000001"/>
    <n v="2408077.36"/>
    <n v="6275.75"/>
    <n v="524.14"/>
    <n v="3086985.04"/>
    <n v="2449401.1"/>
    <n v="542.72"/>
    <n v="0"/>
    <n v="524.14"/>
    <n v="0"/>
    <x v="7"/>
  </r>
  <r>
    <n v="-1"/>
    <n v="1"/>
    <s v="0001 -Florida Power &amp; Light Company"/>
    <n v="0"/>
    <n v="3"/>
    <x v="7"/>
    <n v="2002"/>
    <n v="79"/>
    <n v="2014"/>
    <s v="V2002 Q4"/>
    <n v="367"/>
    <s v="07. Distribution"/>
    <s v="Function"/>
    <n v="1701928.02"/>
    <n v="0"/>
    <n v="0"/>
    <n v="1702721.82"/>
    <n v="24169.42"/>
    <n v="1205789.08"/>
    <n v="-4580.47"/>
    <n v="4868.66"/>
    <n v="1703515.61"/>
    <n v="1228350.8400000001"/>
    <n v="4888.7299999999996"/>
    <n v="0"/>
    <n v="4868.66"/>
    <n v="0"/>
    <x v="7"/>
  </r>
  <r>
    <n v="-1"/>
    <n v="1"/>
    <s v="0001 -Florida Power &amp; Light Company"/>
    <n v="0"/>
    <n v="3"/>
    <x v="7"/>
    <n v="2003"/>
    <n v="64"/>
    <n v="2014"/>
    <s v="V2003"/>
    <n v="367"/>
    <s v="07. Distribution"/>
    <s v="Function"/>
    <n v="12118813.58"/>
    <n v="0"/>
    <n v="0"/>
    <n v="8151141.4699999997"/>
    <n v="583392.74"/>
    <n v="7011338.0599999996"/>
    <n v="-2027.43"/>
    <n v="20.45"/>
    <n v="12119425.48"/>
    <n v="7594263.4199999999"/>
    <n v="-124.08"/>
    <n v="0"/>
    <n v="20.45"/>
    <n v="0"/>
    <x v="7"/>
  </r>
  <r>
    <n v="-1"/>
    <n v="1"/>
    <s v="0001 -Florida Power &amp; Light Company"/>
    <n v="0"/>
    <n v="3"/>
    <x v="7"/>
    <n v="2003"/>
    <n v="70"/>
    <n v="2014"/>
    <s v="V2003 Bonus-30%"/>
    <n v="367"/>
    <s v="07. Distribution"/>
    <s v="Function"/>
    <n v="170125143.81999999"/>
    <n v="0"/>
    <n v="0"/>
    <n v="170734277.12"/>
    <n v="7353245.0300000003"/>
    <n v="106021052.23999999"/>
    <n v="-1520246.91"/>
    <n v="66854.64"/>
    <n v="171343410.38999999"/>
    <n v="112617492.88"/>
    <n v="-394607.53"/>
    <n v="0"/>
    <n v="66854.64"/>
    <n v="0"/>
    <x v="7"/>
  </r>
  <r>
    <n v="-1"/>
    <n v="1"/>
    <s v="0001 -Florida Power &amp; Light Company"/>
    <n v="0"/>
    <n v="3"/>
    <x v="7"/>
    <n v="2003"/>
    <n v="84"/>
    <n v="2014"/>
    <s v="V2003 Bonus-50%"/>
    <n v="367"/>
    <s v="07. Distribution"/>
    <s v="Function"/>
    <n v="81367494.299999997"/>
    <n v="0"/>
    <n v="0"/>
    <n v="81697752.549999997"/>
    <n v="3608954.87"/>
    <n v="52250403.530000001"/>
    <n v="-804955.89"/>
    <n v="50598.63"/>
    <n v="82028010.790000007"/>
    <n v="55427190.159999996"/>
    <n v="-177749.6"/>
    <n v="0"/>
    <n v="50598.63"/>
    <n v="0"/>
    <x v="7"/>
  </r>
  <r>
    <n v="-1"/>
    <n v="1"/>
    <s v="0001 -Florida Power &amp; Light Company"/>
    <n v="0"/>
    <n v="3"/>
    <x v="7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7"/>
  </r>
  <r>
    <n v="-1"/>
    <n v="1"/>
    <s v="0001 -Florida Power &amp; Light Company"/>
    <n v="0"/>
    <n v="3"/>
    <x v="7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7"/>
  </r>
  <r>
    <n v="-1"/>
    <n v="1"/>
    <s v="0001 -Florida Power &amp; Light Company"/>
    <n v="0"/>
    <n v="3"/>
    <x v="7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7"/>
  </r>
  <r>
    <n v="-1"/>
    <n v="1"/>
    <s v="0001 -Florida Power &amp; Light Company"/>
    <n v="0"/>
    <n v="3"/>
    <x v="7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7"/>
  </r>
  <r>
    <n v="-1"/>
    <n v="1"/>
    <s v="0001 -Florida Power &amp; Light Company"/>
    <n v="0"/>
    <n v="3"/>
    <x v="7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7"/>
  </r>
  <r>
    <n v="-1"/>
    <n v="1"/>
    <s v="0001 -Florida Power &amp; Light Company"/>
    <n v="0"/>
    <n v="3"/>
    <x v="7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7"/>
  </r>
  <r>
    <n v="-1"/>
    <n v="1"/>
    <s v="0001 -Florida Power &amp; Light Company"/>
    <n v="0"/>
    <n v="3"/>
    <x v="7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7"/>
  </r>
  <r>
    <n v="-1"/>
    <n v="1"/>
    <s v="0001 -Florida Power &amp; Light Company"/>
    <n v="0"/>
    <n v="3"/>
    <x v="7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7"/>
  </r>
  <r>
    <n v="-1"/>
    <n v="1"/>
    <s v="0001 -Florida Power &amp; Light Company"/>
    <n v="0"/>
    <n v="3"/>
    <x v="7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7"/>
  </r>
  <r>
    <n v="-1"/>
    <n v="1"/>
    <s v="0001 -Florida Power &amp; Light Company"/>
    <n v="0"/>
    <n v="3"/>
    <x v="7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7"/>
  </r>
  <r>
    <n v="-1"/>
    <n v="1"/>
    <s v="0001 -Florida Power &amp; Light Company"/>
    <n v="0"/>
    <n v="3"/>
    <x v="7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7"/>
  </r>
  <r>
    <n v="-1"/>
    <n v="1"/>
    <s v="0001 -Florida Power &amp; Light Company"/>
    <n v="0"/>
    <n v="3"/>
    <x v="7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7"/>
  </r>
  <r>
    <n v="-1"/>
    <n v="1"/>
    <s v="0001 -Florida Power &amp; Light Company"/>
    <n v="0"/>
    <n v="3"/>
    <x v="7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7"/>
  </r>
  <r>
    <n v="-1"/>
    <n v="1"/>
    <s v="0001 -Florida Power &amp; Light Company"/>
    <n v="0"/>
    <n v="3"/>
    <x v="7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7"/>
  </r>
  <r>
    <n v="-1"/>
    <n v="1"/>
    <s v="0001 -Florida Power &amp; Light Company"/>
    <n v="0"/>
    <n v="3"/>
    <x v="7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7"/>
  </r>
  <r>
    <n v="-1"/>
    <n v="1"/>
    <s v="0001 -Florida Power &amp; Light Company"/>
    <n v="0"/>
    <n v="3"/>
    <x v="7"/>
    <n v="2005"/>
    <n v="66"/>
    <n v="2014"/>
    <s v="V2005"/>
    <n v="367"/>
    <s v="07. Distribution"/>
    <s v="Function"/>
    <n v="787920160.86000001"/>
    <n v="0"/>
    <n v="0"/>
    <n v="547602438.88999999"/>
    <n v="22501504.629999999"/>
    <n v="546104270.58000004"/>
    <n v="-7354006.9299999997"/>
    <n v="186755.33"/>
    <n v="793925429.38999999"/>
    <n v="565498892.97000003"/>
    <n v="-2711630.95"/>
    <n v="0"/>
    <n v="186755.33"/>
    <n v="0"/>
    <x v="7"/>
  </r>
  <r>
    <n v="-1"/>
    <n v="1"/>
    <s v="0001 -Florida Power &amp; Light Company"/>
    <n v="0"/>
    <n v="3"/>
    <x v="7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7"/>
  </r>
  <r>
    <n v="-1"/>
    <n v="1"/>
    <s v="0001 -Florida Power &amp; Light Company"/>
    <n v="0"/>
    <n v="3"/>
    <x v="7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7"/>
  </r>
  <r>
    <n v="-1"/>
    <n v="1"/>
    <s v="0001 -Florida Power &amp; Light Company"/>
    <n v="0"/>
    <n v="3"/>
    <x v="7"/>
    <n v="2006"/>
    <n v="67"/>
    <n v="2014"/>
    <s v="V2006"/>
    <n v="367"/>
    <s v="07. Distribution"/>
    <s v="Function"/>
    <n v="486246487.74000001"/>
    <n v="0"/>
    <n v="0"/>
    <n v="288020744.68000001"/>
    <n v="20216007.960000001"/>
    <n v="245215315.53"/>
    <n v="-3586276.95"/>
    <n v="122317.7"/>
    <n v="488905156.83999997"/>
    <n v="264146792.09"/>
    <n v="-1251820"/>
    <n v="0"/>
    <n v="122317.7"/>
    <n v="0"/>
    <x v="7"/>
  </r>
  <r>
    <n v="-1"/>
    <n v="1"/>
    <s v="0001 -Florida Power &amp; Light Company"/>
    <n v="0"/>
    <n v="3"/>
    <x v="7"/>
    <n v="2007"/>
    <n v="74"/>
    <n v="2014"/>
    <s v="V2007"/>
    <n v="367"/>
    <s v="07. Distribution"/>
    <s v="Function"/>
    <n v="535953891.60000002"/>
    <n v="0"/>
    <n v="0"/>
    <n v="337400636.06"/>
    <n v="25214563.77"/>
    <n v="237200656.84999999"/>
    <n v="-4263423.97"/>
    <n v="112844.06"/>
    <n v="539162949.16999996"/>
    <n v="261018373.47999999"/>
    <n v="-1699366.39"/>
    <n v="0"/>
    <n v="112844.06"/>
    <n v="0"/>
    <x v="7"/>
  </r>
  <r>
    <n v="-1"/>
    <n v="1"/>
    <s v="0001 -Florida Power &amp; Light Company"/>
    <n v="0"/>
    <n v="3"/>
    <x v="7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7"/>
  </r>
  <r>
    <n v="-1"/>
    <n v="1"/>
    <s v="0001 -Florida Power &amp; Light Company"/>
    <n v="0"/>
    <n v="3"/>
    <x v="7"/>
    <n v="2008"/>
    <n v="164"/>
    <n v="2014"/>
    <s v="V2008 Q1"/>
    <n v="367"/>
    <s v="07. Distribution"/>
    <s v="Function"/>
    <n v="61404045.479999997"/>
    <n v="0"/>
    <n v="0"/>
    <n v="61610080.450000003"/>
    <n v="3180100.67"/>
    <n v="26168716.739999998"/>
    <n v="-494790.53"/>
    <n v="14943.57"/>
    <n v="61816115.399999999"/>
    <n v="29183888.850000001"/>
    <n v="-232197.8"/>
    <n v="0"/>
    <n v="14943.57"/>
    <n v="0"/>
    <x v="7"/>
  </r>
  <r>
    <n v="-1"/>
    <n v="1"/>
    <s v="0001 -Florida Power &amp; Light Company"/>
    <n v="0"/>
    <n v="3"/>
    <x v="7"/>
    <n v="2008"/>
    <n v="168"/>
    <n v="2014"/>
    <s v="V2008 Q1 - 50% Bonus"/>
    <n v="367"/>
    <s v="07. Distribution"/>
    <s v="Function"/>
    <n v="10293875.93"/>
    <n v="0"/>
    <n v="0"/>
    <n v="10327986.08"/>
    <n v="575886.06999999995"/>
    <n v="4743608.12"/>
    <n v="-193468.16"/>
    <n v="4961.2700000000004"/>
    <n v="10362096.220000001"/>
    <n v="5292544.42"/>
    <n v="-36309.24"/>
    <n v="0"/>
    <n v="4961.2700000000004"/>
    <n v="0"/>
    <x v="7"/>
  </r>
  <r>
    <n v="-1"/>
    <n v="1"/>
    <s v="0001 -Florida Power &amp; Light Company"/>
    <n v="0"/>
    <n v="3"/>
    <x v="7"/>
    <n v="2008"/>
    <n v="165"/>
    <n v="2014"/>
    <s v="V2008 Q2"/>
    <n v="367"/>
    <s v="07. Distribution"/>
    <s v="Function"/>
    <n v="80450100.129999995"/>
    <n v="0"/>
    <n v="0"/>
    <n v="80763827.629999995"/>
    <n v="4122008"/>
    <n v="31109950.039999999"/>
    <n v="-710233.53"/>
    <n v="25095.24"/>
    <n v="81077555.120000005"/>
    <n v="34991761.119999997"/>
    <n v="-362162.83"/>
    <n v="0"/>
    <n v="25095.24"/>
    <n v="0"/>
    <x v="7"/>
  </r>
  <r>
    <n v="-1"/>
    <n v="1"/>
    <s v="0001 -Florida Power &amp; Light Company"/>
    <n v="0"/>
    <n v="3"/>
    <x v="7"/>
    <n v="2008"/>
    <n v="169"/>
    <n v="2014"/>
    <s v="V2008 Q2 - 50% Bonus"/>
    <n v="367"/>
    <s v="07. Distribution"/>
    <s v="Function"/>
    <n v="34557865.640000001"/>
    <n v="0"/>
    <n v="0"/>
    <n v="34689754.670000002"/>
    <n v="1757938.61"/>
    <n v="13894438.810000001"/>
    <n v="-408810.6"/>
    <n v="21045.25"/>
    <n v="34821643.68"/>
    <n v="15551319.800000001"/>
    <n v="-141675.16"/>
    <n v="0"/>
    <n v="21045.25"/>
    <n v="0"/>
    <x v="7"/>
  </r>
  <r>
    <n v="-1"/>
    <n v="1"/>
    <s v="0001 -Florida Power &amp; Light Company"/>
    <n v="0"/>
    <n v="3"/>
    <x v="7"/>
    <n v="2008"/>
    <n v="166"/>
    <n v="2014"/>
    <s v="V2008 Q3"/>
    <n v="367"/>
    <s v="07. Distribution"/>
    <s v="Function"/>
    <n v="47754421.939999998"/>
    <n v="0"/>
    <n v="0"/>
    <n v="47914820.189999998"/>
    <n v="2806618.46"/>
    <n v="19306008.109999999"/>
    <n v="-380561.54"/>
    <n v="11759.73"/>
    <n v="48075218.439999998"/>
    <n v="21992251.379999999"/>
    <n v="-188661.59"/>
    <n v="0"/>
    <n v="11759.73"/>
    <n v="0"/>
    <x v="7"/>
  </r>
  <r>
    <n v="-1"/>
    <n v="1"/>
    <s v="0001 -Florida Power &amp; Light Company"/>
    <n v="0"/>
    <n v="3"/>
    <x v="7"/>
    <n v="2008"/>
    <n v="170"/>
    <n v="2014"/>
    <s v="V2008 Q3 - 50% Bonus"/>
    <n v="367"/>
    <s v="07. Distribution"/>
    <s v="Function"/>
    <n v="24887626.52"/>
    <n v="0"/>
    <n v="0"/>
    <n v="24983846.370000001"/>
    <n v="1279389.79"/>
    <n v="9266160.7799999993"/>
    <n v="-217916.41"/>
    <n v="14106.45"/>
    <n v="25080066.219999999"/>
    <n v="10474344.08"/>
    <n v="-107126.74"/>
    <n v="0"/>
    <n v="14106.45"/>
    <n v="0"/>
    <x v="7"/>
  </r>
  <r>
    <n v="-1"/>
    <n v="1"/>
    <s v="0001 -Florida Power &amp; Light Company"/>
    <n v="0"/>
    <n v="3"/>
    <x v="7"/>
    <n v="2008"/>
    <n v="167"/>
    <n v="2014"/>
    <s v="V2008 Q4"/>
    <n v="367"/>
    <s v="07. Distribution"/>
    <s v="Function"/>
    <n v="58398257.359999999"/>
    <n v="0"/>
    <n v="0"/>
    <n v="58606260.700000003"/>
    <n v="3392738.79"/>
    <n v="22326998.760000002"/>
    <n v="-486439.78"/>
    <n v="14654.81"/>
    <n v="58814264.060000002"/>
    <n v="25569480.34"/>
    <n v="-251094.68"/>
    <n v="0"/>
    <n v="14654.81"/>
    <n v="0"/>
    <x v="7"/>
  </r>
  <r>
    <n v="-1"/>
    <n v="1"/>
    <s v="0001 -Florida Power &amp; Light Company"/>
    <n v="0"/>
    <n v="3"/>
    <x v="7"/>
    <n v="2008"/>
    <n v="171"/>
    <n v="2014"/>
    <s v="V2008 Q4 - 50% Bonus"/>
    <n v="367"/>
    <s v="07. Distribution"/>
    <s v="Function"/>
    <n v="21041430.489999998"/>
    <n v="0"/>
    <n v="0"/>
    <n v="21116214.84"/>
    <n v="1191551.82"/>
    <n v="8114230.1900000004"/>
    <n v="-249996.44"/>
    <n v="12215.61"/>
    <n v="21190999.190000001"/>
    <n v="9252060.3699999992"/>
    <n v="-83631.460000000006"/>
    <n v="0"/>
    <n v="12215.61"/>
    <n v="0"/>
    <x v="7"/>
  </r>
  <r>
    <n v="-1"/>
    <n v="1"/>
    <s v="0001 -Florida Power &amp; Light Company"/>
    <n v="0"/>
    <n v="3"/>
    <x v="7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5"/>
    <n v="2014"/>
    <s v="V2009 Q1"/>
    <n v="367"/>
    <s v="07. Distribution"/>
    <s v="Function"/>
    <n v="13568155.99"/>
    <n v="0"/>
    <n v="0"/>
    <n v="13609833.060000001"/>
    <n v="1027226.34"/>
    <n v="6483355.7800000003"/>
    <n v="-255792.6"/>
    <n v="3537.2"/>
    <n v="13651510.109999999"/>
    <n v="7478248.5099999998"/>
    <n v="-47483.32"/>
    <n v="0"/>
    <n v="3537.2"/>
    <n v="0"/>
    <x v="7"/>
  </r>
  <r>
    <n v="-1"/>
    <n v="1"/>
    <s v="0001 -Florida Power &amp; Light Company"/>
    <n v="0"/>
    <n v="3"/>
    <x v="7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7"/>
  </r>
  <r>
    <n v="-1"/>
    <n v="1"/>
    <s v="0001 -Florida Power &amp; Light Company"/>
    <n v="0"/>
    <n v="3"/>
    <x v="7"/>
    <n v="2009"/>
    <n v="186"/>
    <n v="2014"/>
    <s v="V2009 Q2"/>
    <n v="367"/>
    <s v="07. Distribution"/>
    <s v="Function"/>
    <n v="26805929.899999999"/>
    <n v="0"/>
    <n v="0"/>
    <n v="26937348.239999998"/>
    <n v="1723850.14"/>
    <n v="10285957.32"/>
    <n v="-310392.02"/>
    <n v="10002.65"/>
    <n v="27068766.600000001"/>
    <n v="11920137.26"/>
    <n v="-163163.84"/>
    <n v="0"/>
    <n v="10002.65"/>
    <n v="0"/>
    <x v="7"/>
  </r>
  <r>
    <n v="-1"/>
    <n v="1"/>
    <s v="0001 -Florida Power &amp; Light Company"/>
    <n v="0"/>
    <n v="3"/>
    <x v="7"/>
    <n v="2009"/>
    <n v="190"/>
    <n v="2014"/>
    <s v="V2009 Q2 - 50% Bonus"/>
    <n v="367"/>
    <s v="07. Distribution"/>
    <s v="Function"/>
    <n v="30168425.879999999"/>
    <n v="0"/>
    <n v="0"/>
    <n v="30428830.32"/>
    <n v="1619821.49"/>
    <n v="9654956.1099999994"/>
    <n v="-563543.21"/>
    <n v="39877.800000000003"/>
    <n v="30689234.75"/>
    <n v="11102885.08"/>
    <n v="-309038.56"/>
    <n v="0"/>
    <n v="39877.800000000003"/>
    <n v="0"/>
    <x v="7"/>
  </r>
  <r>
    <n v="-1"/>
    <n v="1"/>
    <s v="0001 -Florida Power &amp; Light Company"/>
    <n v="0"/>
    <n v="3"/>
    <x v="7"/>
    <n v="2009"/>
    <n v="187"/>
    <n v="2014"/>
    <s v="V2009 Q3"/>
    <n v="367"/>
    <s v="07. Distribution"/>
    <s v="Function"/>
    <n v="18314668.359999999"/>
    <n v="0"/>
    <n v="0"/>
    <n v="18327290.329999998"/>
    <n v="1393142.79"/>
    <n v="7953059.2699999996"/>
    <n v="-475607.97"/>
    <n v="902.2"/>
    <n v="18339912.300000001"/>
    <n v="9333114.6099999994"/>
    <n v="-11254.29"/>
    <n v="0"/>
    <n v="902.2"/>
    <n v="0"/>
    <x v="7"/>
  </r>
  <r>
    <n v="-1"/>
    <n v="1"/>
    <s v="0001 -Florida Power &amp; Light Company"/>
    <n v="0"/>
    <n v="3"/>
    <x v="7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7"/>
  </r>
  <r>
    <n v="-1"/>
    <n v="1"/>
    <s v="0001 -Florida Power &amp; Light Company"/>
    <n v="0"/>
    <n v="3"/>
    <x v="7"/>
    <n v="2009"/>
    <n v="188"/>
    <n v="2014"/>
    <s v="V2009 Q4"/>
    <n v="367"/>
    <s v="07. Distribution"/>
    <s v="Function"/>
    <n v="18344547.050000001"/>
    <n v="0"/>
    <n v="0"/>
    <n v="18367558.960000001"/>
    <n v="1425663.81"/>
    <n v="7787343.7699999996"/>
    <n v="-96717.66"/>
    <n v="1593.3"/>
    <n v="18390570.879999999"/>
    <n v="9187251.9600000009"/>
    <n v="-18674.91"/>
    <n v="0"/>
    <n v="1593.3"/>
    <n v="0"/>
    <x v="7"/>
  </r>
  <r>
    <n v="-1"/>
    <n v="1"/>
    <s v="0001 -Florida Power &amp; Light Company"/>
    <n v="0"/>
    <n v="3"/>
    <x v="7"/>
    <n v="2009"/>
    <n v="192"/>
    <n v="2014"/>
    <s v="V2009 Q4 - 50% Bonus"/>
    <n v="367"/>
    <s v="07. Distribution"/>
    <s v="Function"/>
    <n v="43739765.130000003"/>
    <n v="0"/>
    <n v="0"/>
    <n v="44105698.109999999"/>
    <n v="2615053.0299999998"/>
    <n v="15498361.119999999"/>
    <n v="-911846.92"/>
    <n v="58898.51"/>
    <n v="44471631.090000004"/>
    <n v="17857052.829999998"/>
    <n v="-416606.12"/>
    <n v="0"/>
    <n v="58898.51"/>
    <n v="0"/>
    <x v="7"/>
  </r>
  <r>
    <n v="-1"/>
    <n v="1"/>
    <s v="0001 -Florida Power &amp; Light Company"/>
    <n v="0"/>
    <n v="3"/>
    <x v="7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7"/>
  </r>
  <r>
    <n v="-1"/>
    <n v="1"/>
    <s v="0001 -Florida Power &amp; Light Company"/>
    <n v="0"/>
    <n v="3"/>
    <x v="7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7"/>
  </r>
  <r>
    <n v="-1"/>
    <n v="1"/>
    <s v="0001 -Florida Power &amp; Light Company"/>
    <n v="0"/>
    <n v="3"/>
    <x v="7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7"/>
  </r>
  <r>
    <n v="-1"/>
    <n v="1"/>
    <s v="0001 -Florida Power &amp; Light Company"/>
    <n v="0"/>
    <n v="3"/>
    <x v="7"/>
    <n v="2010"/>
    <n v="216"/>
    <n v="2014"/>
    <s v="V2010 Q2 - 50% Bonus"/>
    <n v="367"/>
    <s v="07. Distribution"/>
    <s v="Function"/>
    <n v="32492303.27"/>
    <n v="0"/>
    <n v="0"/>
    <n v="32696688.920000002"/>
    <n v="2241466.7799999998"/>
    <n v="12328480.310000001"/>
    <n v="-571580.02"/>
    <n v="35115.370000000003"/>
    <n v="32901074.579999998"/>
    <n v="14456672.65"/>
    <n v="-260381.51"/>
    <n v="0"/>
    <n v="35115.370000000003"/>
    <n v="0"/>
    <x v="7"/>
  </r>
  <r>
    <n v="-1"/>
    <n v="1"/>
    <s v="0001 -Florida Power &amp; Light Company"/>
    <n v="0"/>
    <n v="3"/>
    <x v="7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7"/>
  </r>
  <r>
    <n v="-1"/>
    <n v="1"/>
    <s v="0001 -Florida Power &amp; Light Company"/>
    <n v="0"/>
    <n v="3"/>
    <x v="7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7"/>
    <n v="2014"/>
    <s v="V2010 Q3 - 50% Bonus"/>
    <n v="367"/>
    <s v="07. Distribution"/>
    <s v="Function"/>
    <n v="34475066.93"/>
    <n v="0"/>
    <n v="0"/>
    <n v="34651204.700000003"/>
    <n v="2417225.65"/>
    <n v="12351839.92"/>
    <n v="-466855.82"/>
    <n v="29574.61"/>
    <n v="34827342.479999997"/>
    <n v="14675394.380000001"/>
    <n v="-229029.74"/>
    <n v="0"/>
    <n v="29574.61"/>
    <n v="0"/>
    <x v="7"/>
  </r>
  <r>
    <n v="-1"/>
    <n v="1"/>
    <s v="0001 -Florida Power &amp; Light Company"/>
    <n v="0"/>
    <n v="3"/>
    <x v="7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7"/>
  </r>
  <r>
    <n v="-1"/>
    <n v="1"/>
    <s v="0001 -Florida Power &amp; Light Company"/>
    <n v="0"/>
    <n v="3"/>
    <x v="7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7"/>
  </r>
  <r>
    <n v="-1"/>
    <n v="1"/>
    <s v="0001 -Florida Power &amp; Light Company"/>
    <n v="0"/>
    <n v="3"/>
    <x v="7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7"/>
  </r>
  <r>
    <n v="-1"/>
    <n v="1"/>
    <s v="0001 -Florida Power &amp; Light Company"/>
    <n v="0"/>
    <n v="3"/>
    <x v="7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7"/>
  </r>
  <r>
    <n v="-1"/>
    <n v="1"/>
    <s v="0001 -Florida Power &amp; Light Company"/>
    <n v="0"/>
    <n v="3"/>
    <x v="7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7"/>
  </r>
  <r>
    <n v="-1"/>
    <n v="1"/>
    <s v="0001 -Florida Power &amp; Light Company"/>
    <n v="0"/>
    <n v="3"/>
    <x v="7"/>
    <n v="2011"/>
    <n v="234"/>
    <n v="2014"/>
    <s v="V2011 - 50% Bonus"/>
    <n v="367"/>
    <s v="07. Distribution"/>
    <s v="Function"/>
    <n v="92976762.150000006"/>
    <n v="0"/>
    <n v="0"/>
    <n v="44687557.920000002"/>
    <n v="14016988.859999999"/>
    <n v="48617780.950000003"/>
    <n v="-470531.68"/>
    <n v="35398.76"/>
    <n v="93435279.560000002"/>
    <n v="62406813.130000003"/>
    <n v="-195161.99"/>
    <n v="0"/>
    <n v="35398.76"/>
    <n v="0"/>
    <x v="7"/>
  </r>
  <r>
    <n v="-1"/>
    <n v="1"/>
    <s v="0001 -Florida Power &amp; Light Company"/>
    <n v="0"/>
    <n v="3"/>
    <x v="7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7"/>
  </r>
  <r>
    <n v="-1"/>
    <n v="1"/>
    <s v="0001 -Florida Power &amp; Light Company"/>
    <n v="0"/>
    <n v="3"/>
    <x v="7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7"/>
  </r>
  <r>
    <n v="-1"/>
    <n v="1"/>
    <s v="0001 -Florida Power &amp; Light Company"/>
    <n v="0"/>
    <n v="3"/>
    <x v="7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7"/>
  </r>
  <r>
    <n v="-1"/>
    <n v="1"/>
    <s v="0001 -Florida Power &amp; Light Company"/>
    <n v="0"/>
    <n v="3"/>
    <x v="7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7"/>
  </r>
  <r>
    <n v="-1"/>
    <n v="1"/>
    <s v="0001 -Florida Power &amp; Light Company"/>
    <n v="0"/>
    <n v="3"/>
    <x v="7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7"/>
  </r>
  <r>
    <n v="-1"/>
    <n v="1"/>
    <s v="0001 -Florida Power &amp; Light Company"/>
    <n v="0"/>
    <n v="3"/>
    <x v="7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7"/>
  </r>
  <r>
    <n v="-1"/>
    <n v="1"/>
    <s v="0001 -Florida Power &amp; Light Company"/>
    <n v="0"/>
    <n v="3"/>
    <x v="7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7"/>
  </r>
  <r>
    <n v="-1"/>
    <n v="1"/>
    <s v="0001 -Florida Power &amp; Light Company"/>
    <n v="0"/>
    <n v="3"/>
    <x v="7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7"/>
  </r>
  <r>
    <n v="-1"/>
    <n v="1"/>
    <s v="0001 -Florida Power &amp; Light Company"/>
    <n v="0"/>
    <n v="3"/>
    <x v="7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7"/>
  </r>
  <r>
    <n v="-1"/>
    <n v="1"/>
    <s v="0001 -Florida Power &amp; Light Company"/>
    <n v="0"/>
    <n v="3"/>
    <x v="7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7"/>
  </r>
  <r>
    <n v="-1"/>
    <n v="1"/>
    <s v="0001 -Florida Power &amp; Light Company"/>
    <n v="0"/>
    <n v="3"/>
    <x v="7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7"/>
  </r>
  <r>
    <n v="-1"/>
    <n v="1"/>
    <s v="0001 -Florida Power &amp; Light Company"/>
    <n v="0"/>
    <n v="3"/>
    <x v="7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7"/>
  </r>
  <r>
    <n v="-1"/>
    <n v="1"/>
    <s v="0001 -Florida Power &amp; Light Company"/>
    <n v="0"/>
    <n v="3"/>
    <x v="7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7"/>
  </r>
  <r>
    <n v="-1"/>
    <n v="1"/>
    <s v="0001 -Florida Power &amp; Light Company"/>
    <n v="0"/>
    <n v="3"/>
    <x v="7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7"/>
  </r>
  <r>
    <n v="-1"/>
    <n v="1"/>
    <s v="0001 -Florida Power &amp; Light Company"/>
    <n v="0"/>
    <n v="3"/>
    <x v="7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7"/>
  </r>
  <r>
    <n v="-1"/>
    <n v="1"/>
    <s v="0001 -Florida Power &amp; Light Company"/>
    <n v="0"/>
    <n v="3"/>
    <x v="7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7"/>
  </r>
  <r>
    <n v="-1"/>
    <n v="1"/>
    <s v="0001 -Florida Power &amp; Light Company"/>
    <n v="0"/>
    <n v="3"/>
    <x v="7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7"/>
  </r>
  <r>
    <n v="-1"/>
    <n v="1"/>
    <s v="0001 -Florida Power &amp; Light Company"/>
    <n v="0"/>
    <n v="3"/>
    <x v="7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7"/>
  </r>
  <r>
    <n v="-1"/>
    <n v="1"/>
    <s v="0001 -Florida Power &amp; Light Company"/>
    <n v="0"/>
    <n v="3"/>
    <x v="7"/>
    <n v="1981"/>
    <n v="15"/>
    <n v="2014"/>
    <s v="V1981"/>
    <n v="367"/>
    <s v="08. General Plant"/>
    <s v="Function"/>
    <n v="4462276"/>
    <n v="0"/>
    <n v="0"/>
    <n v="1688.65"/>
    <n v="0"/>
    <n v="4465653.3"/>
    <n v="-3377.3"/>
    <n v="0"/>
    <n v="4465653.3"/>
    <n v="4462276"/>
    <n v="0"/>
    <n v="0"/>
    <n v="0"/>
    <n v="0"/>
    <x v="7"/>
  </r>
  <r>
    <n v="-1"/>
    <n v="1"/>
    <s v="0001 -Florida Power &amp; Light Company"/>
    <n v="0"/>
    <n v="3"/>
    <x v="7"/>
    <n v="1982"/>
    <n v="16"/>
    <n v="2014"/>
    <s v="V1982"/>
    <n v="367"/>
    <s v="08. General Plant"/>
    <s v="Function"/>
    <n v="22922237.98"/>
    <n v="0"/>
    <n v="0"/>
    <n v="19834460.210000001"/>
    <n v="316777.58"/>
    <n v="19013188.760000002"/>
    <n v="-613046.52"/>
    <n v="96979.02"/>
    <n v="23350566.43"/>
    <n v="18975660.719999999"/>
    <n v="22956.19"/>
    <n v="0"/>
    <n v="96979.02"/>
    <n v="0"/>
    <x v="7"/>
  </r>
  <r>
    <n v="-1"/>
    <n v="1"/>
    <s v="0001 -Florida Power &amp; Light Company"/>
    <n v="0"/>
    <n v="3"/>
    <x v="7"/>
    <n v="1983"/>
    <n v="17"/>
    <n v="2014"/>
    <s v="V1983"/>
    <n v="367"/>
    <s v="08. General Plant"/>
    <s v="Function"/>
    <n v="5990906.9500000002"/>
    <n v="0"/>
    <n v="0"/>
    <n v="210079.46"/>
    <n v="4668.42"/>
    <n v="4656181.05"/>
    <n v="-74692.7"/>
    <n v="8651.5400000000009"/>
    <n v="6022295.9699999997"/>
    <n v="4634061.42"/>
    <n v="4050.57"/>
    <n v="0"/>
    <n v="8651.5400000000009"/>
    <n v="0"/>
    <x v="7"/>
  </r>
  <r>
    <n v="-1"/>
    <n v="1"/>
    <s v="0001 -Florida Power &amp; Light Company"/>
    <n v="0"/>
    <n v="3"/>
    <x v="7"/>
    <n v="1984"/>
    <n v="18"/>
    <n v="2014"/>
    <s v="V1984"/>
    <n v="367"/>
    <s v="08. General Plant"/>
    <s v="Function"/>
    <n v="8647440.9800000004"/>
    <n v="0"/>
    <n v="0"/>
    <n v="4564220.9800000004"/>
    <n v="101427.04"/>
    <n v="5326555.5"/>
    <n v="-108142.2"/>
    <n v="10115.48"/>
    <n v="8647440.9800000004"/>
    <n v="5427982.54"/>
    <n v="10115.48"/>
    <n v="0"/>
    <n v="10115.48"/>
    <n v="0"/>
    <x v="7"/>
  </r>
  <r>
    <n v="-1"/>
    <n v="1"/>
    <s v="0001 -Florida Power &amp; Light Company"/>
    <n v="0"/>
    <n v="3"/>
    <x v="7"/>
    <n v="1985"/>
    <n v="19"/>
    <n v="2014"/>
    <s v="V1985"/>
    <n v="367"/>
    <s v="08. General Plant"/>
    <s v="Function"/>
    <n v="8155382.6100000003"/>
    <n v="0"/>
    <n v="0"/>
    <n v="4218882.57"/>
    <n v="70601"/>
    <n v="6611103.2699999996"/>
    <n v="-52243.62"/>
    <n v="5479.8"/>
    <n v="8156190.54"/>
    <n v="6681023.75"/>
    <n v="5352.4"/>
    <n v="0"/>
    <n v="5479.8"/>
    <n v="0"/>
    <x v="7"/>
  </r>
  <r>
    <n v="-1"/>
    <n v="1"/>
    <s v="0001 -Florida Power &amp; Light Company"/>
    <n v="0"/>
    <n v="3"/>
    <x v="7"/>
    <n v="1986"/>
    <n v="20"/>
    <n v="2014"/>
    <s v="V1986"/>
    <n v="367"/>
    <s v="08. General Plant"/>
    <s v="Function"/>
    <n v="31845472.539999999"/>
    <n v="0"/>
    <n v="0"/>
    <n v="27544305.699999999"/>
    <n v="595364.24"/>
    <n v="21774498.02"/>
    <n v="-620879.48"/>
    <n v="89151.3"/>
    <n v="32422432.859999999"/>
    <n v="21877866.09"/>
    <n v="4187.1400000000003"/>
    <n v="0"/>
    <n v="89151.3"/>
    <n v="0"/>
    <x v="7"/>
  </r>
  <r>
    <n v="-1"/>
    <n v="1"/>
    <s v="0001 -Florida Power &amp; Light Company"/>
    <n v="0"/>
    <n v="3"/>
    <x v="7"/>
    <n v="1987"/>
    <n v="22"/>
    <n v="2014"/>
    <s v="V1987"/>
    <n v="367"/>
    <s v="08. General Plant"/>
    <s v="Function"/>
    <n v="11684357.5"/>
    <n v="0"/>
    <n v="0"/>
    <n v="6252929.7599999998"/>
    <n v="156323.24"/>
    <n v="9659690.8100000005"/>
    <n v="-108170.11"/>
    <n v="3796.85"/>
    <n v="11792527.609999999"/>
    <n v="9716069.4299999997"/>
    <n v="-4428.6400000000003"/>
    <n v="0"/>
    <n v="3796.85"/>
    <n v="0"/>
    <x v="7"/>
  </r>
  <r>
    <n v="-1"/>
    <n v="1"/>
    <s v="0001 -Florida Power &amp; Light Company"/>
    <n v="0"/>
    <n v="3"/>
    <x v="7"/>
    <n v="1987"/>
    <n v="21"/>
    <n v="2014"/>
    <s v="V1987A"/>
    <n v="367"/>
    <s v="08. General Plant"/>
    <s v="Function"/>
    <n v="78097.929999999993"/>
    <n v="0"/>
    <n v="0"/>
    <n v="78254.89"/>
    <n v="3.93"/>
    <n v="78411.86"/>
    <n v="-313.93"/>
    <n v="50.52"/>
    <n v="78411.86"/>
    <n v="78097.929999999993"/>
    <n v="54.45"/>
    <n v="0"/>
    <n v="50.52"/>
    <n v="0"/>
    <x v="7"/>
  </r>
  <r>
    <n v="-1"/>
    <n v="1"/>
    <s v="0001 -Florida Power &amp; Light Company"/>
    <n v="0"/>
    <n v="3"/>
    <x v="7"/>
    <n v="1988"/>
    <n v="24"/>
    <n v="2014"/>
    <s v="V1988"/>
    <n v="367"/>
    <s v="08. General Plant"/>
    <s v="Function"/>
    <n v="10754801.609999999"/>
    <n v="0"/>
    <n v="0"/>
    <n v="5771670.9199999999"/>
    <n v="144291.76999999999"/>
    <n v="8718202.8100000005"/>
    <n v="-78788.56"/>
    <n v="9829.67"/>
    <n v="10833590.17"/>
    <n v="8798530.8699999992"/>
    <n v="-4995.17"/>
    <n v="0"/>
    <n v="9829.67"/>
    <n v="0"/>
    <x v="7"/>
  </r>
  <r>
    <n v="-1"/>
    <n v="1"/>
    <s v="0001 -Florida Power &amp; Light Company"/>
    <n v="0"/>
    <n v="3"/>
    <x v="7"/>
    <n v="1989"/>
    <n v="26"/>
    <n v="2014"/>
    <s v="V1989"/>
    <n v="367"/>
    <s v="08. General Plant"/>
    <s v="Function"/>
    <n v="32177363.640000001"/>
    <n v="0"/>
    <n v="0"/>
    <n v="26966374.640000001"/>
    <n v="674159.38"/>
    <n v="21876084.649999999"/>
    <n v="-156138"/>
    <n v="19570.72"/>
    <n v="32333501.640000001"/>
    <n v="22427059.989999998"/>
    <n v="-13383.24"/>
    <n v="0"/>
    <n v="19570.72"/>
    <n v="0"/>
    <x v="7"/>
  </r>
  <r>
    <n v="-1"/>
    <n v="1"/>
    <s v="0001 -Florida Power &amp; Light Company"/>
    <n v="0"/>
    <n v="3"/>
    <x v="7"/>
    <n v="1990"/>
    <n v="28"/>
    <n v="2014"/>
    <s v="V1990"/>
    <n v="367"/>
    <s v="08. General Plant"/>
    <s v="Function"/>
    <n v="26374164.640000001"/>
    <n v="0"/>
    <n v="0"/>
    <n v="15340494.890000001"/>
    <n v="383512.38"/>
    <n v="20193734.02"/>
    <n v="-139625.28"/>
    <n v="19652.04"/>
    <n v="26513789.920000002"/>
    <n v="20482071.059999999"/>
    <n v="-24797.89"/>
    <n v="0"/>
    <n v="19652.04"/>
    <n v="0"/>
    <x v="7"/>
  </r>
  <r>
    <n v="-1"/>
    <n v="1"/>
    <s v="0001 -Florida Power &amp; Light Company"/>
    <n v="0"/>
    <n v="3"/>
    <x v="7"/>
    <n v="1991"/>
    <n v="29"/>
    <n v="2014"/>
    <s v="V1991"/>
    <n v="367"/>
    <s v="08. General Plant"/>
    <s v="Function"/>
    <n v="23141845.649999999"/>
    <n v="0"/>
    <n v="0"/>
    <n v="17760824.390000001"/>
    <n v="444020.61"/>
    <n v="16529664.83"/>
    <n v="-1397950.4"/>
    <n v="214341.25"/>
    <n v="24539796.050000001"/>
    <n v="16164863.48"/>
    <n v="-374787.18"/>
    <n v="0"/>
    <n v="214341.25"/>
    <n v="0"/>
    <x v="7"/>
  </r>
  <r>
    <n v="-1"/>
    <n v="1"/>
    <s v="0001 -Florida Power &amp; Light Company"/>
    <n v="0"/>
    <n v="3"/>
    <x v="7"/>
    <n v="1992"/>
    <n v="30"/>
    <n v="2014"/>
    <s v="V1992"/>
    <n v="367"/>
    <s v="08. General Plant"/>
    <s v="Function"/>
    <n v="31831143.640000001"/>
    <n v="0"/>
    <n v="0"/>
    <n v="31311600.59"/>
    <n v="782790.01"/>
    <n v="17569500.390000001"/>
    <n v="-286710.99"/>
    <n v="40078.22"/>
    <n v="32117854.629999999"/>
    <n v="18176543.93"/>
    <n v="-70886.320000000007"/>
    <n v="0"/>
    <n v="40078.22"/>
    <n v="0"/>
    <x v="7"/>
  </r>
  <r>
    <n v="-1"/>
    <n v="1"/>
    <s v="0001 -Florida Power &amp; Light Company"/>
    <n v="0"/>
    <n v="3"/>
    <x v="7"/>
    <n v="1993"/>
    <n v="31"/>
    <n v="2014"/>
    <s v="V1993"/>
    <n v="367"/>
    <s v="08. General Plant"/>
    <s v="Function"/>
    <n v="14656864.699999999"/>
    <n v="0"/>
    <n v="0"/>
    <n v="12694137.07"/>
    <n v="317353.43"/>
    <n v="8693253.7100000009"/>
    <n v="-278137.12"/>
    <n v="51250.3"/>
    <n v="14935001.82"/>
    <n v="8867105.9000000004"/>
    <n v="-83385.570000000007"/>
    <n v="0"/>
    <n v="51250.3"/>
    <n v="0"/>
    <x v="7"/>
  </r>
  <r>
    <n v="-1"/>
    <n v="1"/>
    <s v="0001 -Florida Power &amp; Light Company"/>
    <n v="0"/>
    <n v="3"/>
    <x v="7"/>
    <n v="1994"/>
    <n v="32"/>
    <n v="2014"/>
    <s v="V1994"/>
    <n v="367"/>
    <s v="08. General Plant"/>
    <s v="Function"/>
    <n v="12542903.35"/>
    <n v="0"/>
    <n v="0"/>
    <n v="12598847.699999999"/>
    <n v="314971.18"/>
    <n v="6188932.0099999998"/>
    <n v="-131101.01999999999"/>
    <n v="21294.48"/>
    <n v="12674004.369999999"/>
    <n v="6438296.4699999997"/>
    <n v="-44199.79"/>
    <n v="0"/>
    <n v="21294.48"/>
    <n v="0"/>
    <x v="7"/>
  </r>
  <r>
    <n v="-1"/>
    <n v="1"/>
    <s v="0001 -Florida Power &amp; Light Company"/>
    <n v="0"/>
    <n v="3"/>
    <x v="7"/>
    <n v="1995"/>
    <n v="33"/>
    <n v="2014"/>
    <s v="V1995"/>
    <n v="367"/>
    <s v="08. General Plant"/>
    <s v="Function"/>
    <n v="7546698.2999999998"/>
    <n v="0"/>
    <n v="0"/>
    <n v="6693473.5999999996"/>
    <n v="167336.84"/>
    <n v="4431513.87"/>
    <n v="-606870"/>
    <n v="86575.44"/>
    <n v="8153568.2999999998"/>
    <n v="4295986.3899999997"/>
    <n v="-217430.24"/>
    <n v="0"/>
    <n v="86575.44"/>
    <n v="0"/>
    <x v="7"/>
  </r>
  <r>
    <n v="-1"/>
    <n v="1"/>
    <s v="0001 -Florida Power &amp; Light Company"/>
    <n v="0"/>
    <n v="3"/>
    <x v="7"/>
    <n v="1996"/>
    <n v="34"/>
    <n v="2014"/>
    <s v="V1996"/>
    <n v="367"/>
    <s v="08. General Plant"/>
    <s v="Function"/>
    <n v="13099929.51"/>
    <n v="0"/>
    <n v="0"/>
    <n v="12520316.119999999"/>
    <n v="313007.90000000002"/>
    <n v="6195245.1500000004"/>
    <n v="-164537.09"/>
    <n v="22866.9"/>
    <n v="13264466.6"/>
    <n v="6427167.2699999996"/>
    <n v="-60584.35"/>
    <n v="0"/>
    <n v="22866.9"/>
    <n v="0"/>
    <x v="7"/>
  </r>
  <r>
    <n v="-1"/>
    <n v="1"/>
    <s v="0001 -Florida Power &amp; Light Company"/>
    <n v="0"/>
    <n v="3"/>
    <x v="7"/>
    <n v="1997"/>
    <n v="35"/>
    <n v="2014"/>
    <s v="V1997"/>
    <n v="367"/>
    <s v="08. General Plant"/>
    <s v="Function"/>
    <n v="14249290.52"/>
    <n v="0"/>
    <n v="0"/>
    <n v="3955839.26"/>
    <n v="86826.3"/>
    <n v="11920095.810000001"/>
    <n v="-228536.4"/>
    <n v="26717.65"/>
    <n v="14477826.92"/>
    <n v="11851282.109999999"/>
    <n v="-46178.720000000001"/>
    <n v="0"/>
    <n v="26717.65"/>
    <n v="0"/>
    <x v="7"/>
  </r>
  <r>
    <n v="-1"/>
    <n v="1"/>
    <s v="0001 -Florida Power &amp; Light Company"/>
    <n v="0"/>
    <n v="3"/>
    <x v="7"/>
    <n v="1998"/>
    <n v="59"/>
    <n v="2014"/>
    <s v="V1998"/>
    <n v="367"/>
    <s v="08. General Plant"/>
    <s v="Function"/>
    <n v="8413051.3599999994"/>
    <n v="0"/>
    <n v="0"/>
    <n v="957416.88"/>
    <n v="17670.79"/>
    <n v="7795436.6500000004"/>
    <n v="-55586.94"/>
    <n v="5409.08"/>
    <n v="8468638.3000000007"/>
    <n v="7760273.6900000004"/>
    <n v="2655.91"/>
    <n v="0"/>
    <n v="5409.08"/>
    <n v="0"/>
    <x v="7"/>
  </r>
  <r>
    <n v="-1"/>
    <n v="1"/>
    <s v="0001 -Florida Power &amp; Light Company"/>
    <n v="0"/>
    <n v="3"/>
    <x v="7"/>
    <n v="1999"/>
    <n v="60"/>
    <n v="2014"/>
    <s v="V1999"/>
    <n v="367"/>
    <s v="08. General Plant"/>
    <s v="Function"/>
    <n v="21762318.289999999"/>
    <n v="0"/>
    <n v="0"/>
    <n v="21390657.75"/>
    <n v="240174.34"/>
    <n v="16709439.52"/>
    <n v="-954963.99"/>
    <n v="113505.25"/>
    <n v="22710649.760000002"/>
    <n v="16313096.49"/>
    <n v="-198308.86"/>
    <n v="0"/>
    <n v="113505.25"/>
    <n v="0"/>
    <x v="7"/>
  </r>
  <r>
    <n v="-1"/>
    <n v="1"/>
    <s v="0001 -Florida Power &amp; Light Company"/>
    <n v="0"/>
    <n v="3"/>
    <x v="7"/>
    <n v="2000"/>
    <n v="61"/>
    <n v="2014"/>
    <s v="V2000"/>
    <n v="367"/>
    <s v="08. General Plant"/>
    <s v="Function"/>
    <n v="38327036.609999999"/>
    <n v="0"/>
    <n v="0"/>
    <n v="36919958.530000001"/>
    <n v="204509.82"/>
    <n v="33135768.809999999"/>
    <n v="-48657.04"/>
    <n v="5526.08"/>
    <n v="38367701.549999997"/>
    <n v="33322977.489999998"/>
    <n v="-17837.7"/>
    <n v="0"/>
    <n v="5526.08"/>
    <n v="0"/>
    <x v="7"/>
  </r>
  <r>
    <n v="-1"/>
    <n v="1"/>
    <s v="0001 -Florida Power &amp; Light Company"/>
    <n v="0"/>
    <n v="3"/>
    <x v="7"/>
    <n v="2001"/>
    <n v="62"/>
    <n v="2014"/>
    <s v="V2001"/>
    <n v="367"/>
    <s v="08. General Plant"/>
    <s v="Function"/>
    <n v="67750722.219999999"/>
    <n v="0"/>
    <n v="0"/>
    <n v="50641701.880000003"/>
    <n v="134033.5"/>
    <n v="64372729.409999996"/>
    <n v="-245181.81"/>
    <n v="34766.589999999997"/>
    <n v="67995893.920000002"/>
    <n v="64419065.460000001"/>
    <n v="-122707.68"/>
    <n v="0"/>
    <n v="34766.589999999997"/>
    <n v="0"/>
    <x v="7"/>
  </r>
  <r>
    <n v="-1"/>
    <n v="1"/>
    <s v="0001 -Florida Power &amp; Light Company"/>
    <n v="0"/>
    <n v="3"/>
    <x v="7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7"/>
  </r>
  <r>
    <n v="-1"/>
    <n v="1"/>
    <s v="0001 -Florida Power &amp; Light Company"/>
    <n v="0"/>
    <n v="3"/>
    <x v="7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7"/>
  </r>
  <r>
    <n v="-1"/>
    <n v="1"/>
    <s v="0001 -Florida Power &amp; Light Company"/>
    <n v="0"/>
    <n v="3"/>
    <x v="7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7"/>
  </r>
  <r>
    <n v="-1"/>
    <n v="1"/>
    <s v="0001 -Florida Power &amp; Light Company"/>
    <n v="0"/>
    <n v="3"/>
    <x v="7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7"/>
  </r>
  <r>
    <n v="-1"/>
    <n v="1"/>
    <s v="0001 -Florida Power &amp; Light Company"/>
    <n v="0"/>
    <n v="3"/>
    <x v="7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7"/>
  </r>
  <r>
    <n v="-1"/>
    <n v="1"/>
    <s v="0001 -Florida Power &amp; Light Company"/>
    <n v="0"/>
    <n v="3"/>
    <x v="7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7"/>
  </r>
  <r>
    <n v="-1"/>
    <n v="1"/>
    <s v="0001 -Florida Power &amp; Light Company"/>
    <n v="0"/>
    <n v="3"/>
    <x v="7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7"/>
  </r>
  <r>
    <n v="-1"/>
    <n v="1"/>
    <s v="0001 -Florida Power &amp; Light Company"/>
    <n v="0"/>
    <n v="3"/>
    <x v="7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7"/>
  </r>
  <r>
    <n v="-1"/>
    <n v="1"/>
    <s v="0001 -Florida Power &amp; Light Company"/>
    <n v="0"/>
    <n v="3"/>
    <x v="7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7"/>
  </r>
  <r>
    <n v="-1"/>
    <n v="1"/>
    <s v="0001 -Florida Power &amp; Light Company"/>
    <n v="0"/>
    <n v="3"/>
    <x v="7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7"/>
  </r>
  <r>
    <n v="-1"/>
    <n v="1"/>
    <s v="0001 -Florida Power &amp; Light Company"/>
    <n v="0"/>
    <n v="3"/>
    <x v="7"/>
    <n v="2003"/>
    <n v="64"/>
    <n v="2014"/>
    <s v="V2003"/>
    <n v="367"/>
    <s v="08. General Plant"/>
    <s v="Function"/>
    <n v="6907750.1100000003"/>
    <n v="0"/>
    <n v="0"/>
    <n v="6860872.4400000004"/>
    <n v="127870.18"/>
    <n v="3319185.06"/>
    <n v="-73182.23"/>
    <n v="10559.74"/>
    <n v="6980932.3399999999"/>
    <n v="3425343.54"/>
    <n v="-40910.800000000003"/>
    <n v="0"/>
    <n v="10559.74"/>
    <n v="0"/>
    <x v="7"/>
  </r>
  <r>
    <n v="-1"/>
    <n v="1"/>
    <s v="0001 -Florida Power &amp; Light Company"/>
    <n v="0"/>
    <n v="3"/>
    <x v="7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7"/>
  </r>
  <r>
    <n v="-1"/>
    <n v="1"/>
    <s v="0001 -Florida Power &amp; Light Company"/>
    <n v="0"/>
    <n v="3"/>
    <x v="7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7"/>
  </r>
  <r>
    <n v="-1"/>
    <n v="1"/>
    <s v="0001 -Florida Power &amp; Light Company"/>
    <n v="0"/>
    <n v="3"/>
    <x v="7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7"/>
  </r>
  <r>
    <n v="-1"/>
    <n v="1"/>
    <s v="0001 -Florida Power &amp; Light Company"/>
    <n v="0"/>
    <n v="3"/>
    <x v="7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7"/>
  </r>
  <r>
    <n v="-1"/>
    <n v="1"/>
    <s v="0001 -Florida Power &amp; Light Company"/>
    <n v="0"/>
    <n v="3"/>
    <x v="7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7"/>
  </r>
  <r>
    <n v="-1"/>
    <n v="1"/>
    <s v="0001 -Florida Power &amp; Light Company"/>
    <n v="0"/>
    <n v="3"/>
    <x v="7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7"/>
  </r>
  <r>
    <n v="-1"/>
    <n v="1"/>
    <s v="0001 -Florida Power &amp; Light Company"/>
    <n v="0"/>
    <n v="3"/>
    <x v="7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7"/>
  </r>
  <r>
    <n v="-1"/>
    <n v="1"/>
    <s v="0001 -Florida Power &amp; Light Company"/>
    <n v="0"/>
    <n v="3"/>
    <x v="7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7"/>
  </r>
  <r>
    <n v="-1"/>
    <n v="1"/>
    <s v="0001 -Florida Power &amp; Light Company"/>
    <n v="0"/>
    <n v="3"/>
    <x v="7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7"/>
  </r>
  <r>
    <n v="-1"/>
    <n v="1"/>
    <s v="0001 -Florida Power &amp; Light Company"/>
    <n v="0"/>
    <n v="3"/>
    <x v="7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7"/>
  </r>
  <r>
    <n v="-1"/>
    <n v="1"/>
    <s v="0001 -Florida Power &amp; Light Company"/>
    <n v="0"/>
    <n v="3"/>
    <x v="7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7"/>
  </r>
  <r>
    <n v="-1"/>
    <n v="1"/>
    <s v="0001 -Florida Power &amp; Light Company"/>
    <n v="0"/>
    <n v="3"/>
    <x v="7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7"/>
  </r>
  <r>
    <n v="-1"/>
    <n v="1"/>
    <s v="0001 -Florida Power &amp; Light Company"/>
    <n v="0"/>
    <n v="3"/>
    <x v="7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7"/>
  </r>
  <r>
    <n v="-1"/>
    <n v="1"/>
    <s v="0001 -Florida Power &amp; Light Company"/>
    <n v="0"/>
    <n v="3"/>
    <x v="7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7"/>
  </r>
  <r>
    <n v="-1"/>
    <n v="1"/>
    <s v="0001 -Florida Power &amp; Light Company"/>
    <n v="0"/>
    <n v="3"/>
    <x v="7"/>
    <n v="2005"/>
    <n v="66"/>
    <n v="2014"/>
    <s v="V2005"/>
    <n v="367"/>
    <s v="08. General Plant"/>
    <s v="Function"/>
    <n v="59321133.270000003"/>
    <n v="0"/>
    <n v="0"/>
    <n v="22427393.27"/>
    <n v="102710.83"/>
    <n v="58176488.479999997"/>
    <n v="-2341372.7799999998"/>
    <n v="218302"/>
    <n v="61500613.990000002"/>
    <n v="56492923.659999996"/>
    <n v="-174903.09"/>
    <n v="0"/>
    <n v="218302"/>
    <n v="0"/>
    <x v="7"/>
  </r>
  <r>
    <n v="-1"/>
    <n v="1"/>
    <s v="0001 -Florida Power &amp; Light Company"/>
    <n v="0"/>
    <n v="3"/>
    <x v="7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7"/>
  </r>
  <r>
    <n v="-1"/>
    <n v="1"/>
    <s v="0001 -Florida Power &amp; Light Company"/>
    <n v="0"/>
    <n v="3"/>
    <x v="7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7"/>
  </r>
  <r>
    <n v="-1"/>
    <n v="1"/>
    <s v="0001 -Florida Power &amp; Light Company"/>
    <n v="0"/>
    <n v="3"/>
    <x v="7"/>
    <n v="2006"/>
    <n v="67"/>
    <n v="2014"/>
    <s v="V2006"/>
    <n v="367"/>
    <s v="08. General Plant"/>
    <s v="Function"/>
    <n v="42513568.600000001"/>
    <n v="0"/>
    <n v="0"/>
    <n v="12185661.439999999"/>
    <n v="-107476.18"/>
    <n v="46699984.039999999"/>
    <n v="-2193311.6800000002"/>
    <n v="101652.88"/>
    <n v="43398209.189999998"/>
    <n v="45739676.009999998"/>
    <n v="69844.13"/>
    <n v="0"/>
    <n v="101652.88"/>
    <n v="0"/>
    <x v="7"/>
  </r>
  <r>
    <n v="-1"/>
    <n v="1"/>
    <s v="0001 -Florida Power &amp; Light Company"/>
    <n v="0"/>
    <n v="3"/>
    <x v="7"/>
    <n v="2007"/>
    <n v="74"/>
    <n v="2014"/>
    <s v="V2007"/>
    <n v="367"/>
    <s v="08. General Plant"/>
    <s v="Function"/>
    <n v="51508842.240000002"/>
    <n v="0"/>
    <n v="0"/>
    <n v="26031571.640000001"/>
    <n v="1325625.56"/>
    <n v="44797920.18"/>
    <n v="-9765037.6600000001"/>
    <n v="57107.29"/>
    <n v="52225979.829999998"/>
    <n v="45472550.659999996"/>
    <n v="-9035.27"/>
    <n v="0"/>
    <n v="57107.29"/>
    <n v="0"/>
    <x v="7"/>
  </r>
  <r>
    <n v="-1"/>
    <n v="1"/>
    <s v="0001 -Florida Power &amp; Light Company"/>
    <n v="0"/>
    <n v="3"/>
    <x v="7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164"/>
    <n v="2014"/>
    <s v="V2008 Q1"/>
    <n v="367"/>
    <s v="08. General Plant"/>
    <s v="Function"/>
    <n v="7564214.3300000001"/>
    <n v="0"/>
    <n v="0"/>
    <n v="7662772.6799999997"/>
    <n v="239866.74"/>
    <n v="7179349.4199999999"/>
    <n v="-528747.86"/>
    <n v="20737.349999999999"/>
    <n v="7761331.0300000003"/>
    <n v="7254749.71"/>
    <n v="-11912.9"/>
    <n v="0"/>
    <n v="20737.349999999999"/>
    <n v="0"/>
    <x v="7"/>
  </r>
  <r>
    <n v="-1"/>
    <n v="1"/>
    <s v="0001 -Florida Power &amp; Light Company"/>
    <n v="0"/>
    <n v="3"/>
    <x v="7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5"/>
    <n v="-68952.509999999995"/>
    <n v="5202.8"/>
    <n v="1616117.3"/>
    <n v="1588560.82"/>
    <n v="5202.8"/>
    <n v="0"/>
    <n v="5202.8"/>
    <n v="0"/>
    <x v="7"/>
  </r>
  <r>
    <n v="-1"/>
    <n v="1"/>
    <s v="0001 -Florida Power &amp; Light Company"/>
    <n v="0"/>
    <n v="3"/>
    <x v="7"/>
    <n v="2008"/>
    <n v="165"/>
    <n v="2014"/>
    <s v="V2008 Q2"/>
    <n v="367"/>
    <s v="08. General Plant"/>
    <s v="Function"/>
    <n v="5620692.5800000001"/>
    <n v="0"/>
    <n v="0"/>
    <n v="5718376.4900000002"/>
    <n v="254426.07"/>
    <n v="4641904.29"/>
    <n v="-255354.86"/>
    <n v="23833.78"/>
    <n v="5816060.4100000001"/>
    <n v="4784607.21"/>
    <n v="-59810.91"/>
    <n v="0"/>
    <n v="23833.78"/>
    <n v="0"/>
    <x v="7"/>
  </r>
  <r>
    <n v="-1"/>
    <n v="1"/>
    <s v="0001 -Florida Power &amp; Light Company"/>
    <n v="0"/>
    <n v="3"/>
    <x v="7"/>
    <n v="2008"/>
    <n v="169"/>
    <n v="2014"/>
    <s v="V2008 Q2 - 50% Bonus"/>
    <n v="367"/>
    <s v="08. General Plant"/>
    <s v="Function"/>
    <n v="2341022.7799999998"/>
    <n v="0"/>
    <n v="0"/>
    <n v="2362618.16"/>
    <n v="74337.91"/>
    <n v="2282001.04"/>
    <n v="-174637.82"/>
    <n v="8915.48"/>
    <n v="2384213.5299999998"/>
    <n v="2313148.2000000002"/>
    <n v="8915.48"/>
    <n v="0"/>
    <n v="8915.48"/>
    <n v="0"/>
    <x v="7"/>
  </r>
  <r>
    <n v="-1"/>
    <n v="1"/>
    <s v="0001 -Florida Power &amp; Light Company"/>
    <n v="0"/>
    <n v="3"/>
    <x v="7"/>
    <n v="2008"/>
    <n v="166"/>
    <n v="2014"/>
    <s v="V2008 Q3"/>
    <n v="367"/>
    <s v="08. General Plant"/>
    <s v="Function"/>
    <n v="5109537.72"/>
    <n v="0"/>
    <n v="0"/>
    <n v="5160687.21"/>
    <n v="226821.99"/>
    <n v="3878834.98"/>
    <n v="-173729.06"/>
    <n v="13743.08"/>
    <n v="5211836.67"/>
    <n v="4069917.77"/>
    <n v="-52816.66"/>
    <n v="0"/>
    <n v="13743.08"/>
    <n v="0"/>
    <x v="7"/>
  </r>
  <r>
    <n v="-1"/>
    <n v="1"/>
    <s v="0001 -Florida Power &amp; Light Company"/>
    <n v="0"/>
    <n v="3"/>
    <x v="7"/>
    <n v="2008"/>
    <n v="170"/>
    <n v="2014"/>
    <s v="V2008 Q3 - 50% Bonus"/>
    <n v="367"/>
    <s v="08. General Plant"/>
    <s v="Function"/>
    <n v="2558919.86"/>
    <n v="0"/>
    <n v="0"/>
    <n v="2559794.2599999998"/>
    <n v="87056.75"/>
    <n v="2419198.9700000002"/>
    <n v="-171244.15"/>
    <n v="360.99"/>
    <n v="2560668.66"/>
    <n v="2504506.92"/>
    <n v="360.99"/>
    <n v="0"/>
    <n v="360.99"/>
    <n v="0"/>
    <x v="7"/>
  </r>
  <r>
    <n v="-1"/>
    <n v="1"/>
    <s v="0001 -Florida Power &amp; Light Company"/>
    <n v="0"/>
    <n v="3"/>
    <x v="7"/>
    <n v="2008"/>
    <n v="167"/>
    <n v="2014"/>
    <s v="V2008 Q4"/>
    <n v="367"/>
    <s v="08. General Plant"/>
    <s v="Function"/>
    <n v="5808386.9699999997"/>
    <n v="0"/>
    <n v="0"/>
    <n v="5916204.54"/>
    <n v="235821.71"/>
    <n v="4066296.5"/>
    <n v="-290686.95"/>
    <n v="30027.23"/>
    <n v="6024022.0999999996"/>
    <n v="4250502.8899999997"/>
    <n v="-133992.57"/>
    <n v="0"/>
    <n v="30027.23"/>
    <n v="0"/>
    <x v="7"/>
  </r>
  <r>
    <n v="-1"/>
    <n v="1"/>
    <s v="0001 -Florida Power &amp; Light Company"/>
    <n v="0"/>
    <n v="3"/>
    <x v="7"/>
    <n v="2008"/>
    <n v="171"/>
    <n v="2014"/>
    <s v="V2008 Q4 - 50% Bonus"/>
    <n v="367"/>
    <s v="08. General Plant"/>
    <s v="Function"/>
    <n v="9831918.5399999991"/>
    <n v="0"/>
    <n v="0"/>
    <n v="9835826.0899999999"/>
    <n v="615903.37"/>
    <n v="8684958.9299999997"/>
    <n v="-276357.99"/>
    <n v="1613.2"/>
    <n v="9839733.6300000008"/>
    <n v="9293047.2100000009"/>
    <n v="1613.2"/>
    <n v="0"/>
    <n v="1613.2"/>
    <n v="0"/>
    <x v="7"/>
  </r>
  <r>
    <n v="-1"/>
    <n v="1"/>
    <s v="0001 -Florida Power &amp; Light Company"/>
    <n v="0"/>
    <n v="3"/>
    <x v="7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5"/>
    <n v="2014"/>
    <s v="V2009 Q1"/>
    <n v="367"/>
    <s v="08. General Plant"/>
    <s v="Function"/>
    <n v="6659586.4400000004"/>
    <n v="0"/>
    <n v="0"/>
    <n v="6662114.3099999996"/>
    <n v="182916.28"/>
    <n v="6317382"/>
    <n v="-2087056.56"/>
    <n v="736.1"/>
    <n v="6664642.1799999997"/>
    <n v="6499590.5300000003"/>
    <n v="-3611.88"/>
    <n v="0"/>
    <n v="736.1"/>
    <n v="0"/>
    <x v="7"/>
  </r>
  <r>
    <n v="-1"/>
    <n v="1"/>
    <s v="0001 -Florida Power &amp; Light Company"/>
    <n v="0"/>
    <n v="3"/>
    <x v="7"/>
    <n v="2009"/>
    <n v="189"/>
    <n v="2014"/>
    <s v="V2009 Q1 - 50% Bonus"/>
    <n v="367"/>
    <s v="08. General Plant"/>
    <s v="Function"/>
    <n v="4002342.44"/>
    <n v="0"/>
    <n v="0"/>
    <n v="4002342.44"/>
    <n v="188892.11"/>
    <n v="3661038.41"/>
    <n v="-343815.51"/>
    <n v="0"/>
    <n v="4002342.44"/>
    <n v="3849930.52"/>
    <n v="0"/>
    <n v="0"/>
    <n v="0"/>
    <n v="0"/>
    <x v="7"/>
  </r>
  <r>
    <n v="-1"/>
    <n v="1"/>
    <s v="0001 -Florida Power &amp; Light Company"/>
    <n v="0"/>
    <n v="3"/>
    <x v="7"/>
    <n v="2009"/>
    <n v="186"/>
    <n v="2014"/>
    <s v="V2009 Q2"/>
    <n v="367"/>
    <s v="08. General Plant"/>
    <s v="Function"/>
    <n v="5476762.5199999996"/>
    <n v="0"/>
    <n v="0"/>
    <n v="5477828.9900000002"/>
    <n v="386188.49"/>
    <n v="4908474.97"/>
    <n v="-1627993.23"/>
    <n v="301.47000000000003"/>
    <n v="5478895.46"/>
    <n v="5294242.3899999997"/>
    <n v="-1410.4"/>
    <n v="0"/>
    <n v="301.47000000000003"/>
    <n v="0"/>
    <x v="7"/>
  </r>
  <r>
    <n v="-1"/>
    <n v="1"/>
    <s v="0001 -Florida Power &amp; Light Company"/>
    <n v="0"/>
    <n v="3"/>
    <x v="7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7"/>
  </r>
  <r>
    <n v="-1"/>
    <n v="1"/>
    <s v="0001 -Florida Power &amp; Light Company"/>
    <n v="0"/>
    <n v="3"/>
    <x v="7"/>
    <n v="2009"/>
    <n v="187"/>
    <n v="2014"/>
    <s v="V2009 Q3"/>
    <n v="367"/>
    <s v="08. General Plant"/>
    <s v="Function"/>
    <n v="1866393.4"/>
    <n v="0"/>
    <n v="0"/>
    <n v="1885358.09"/>
    <n v="119089.37"/>
    <n v="917471.33"/>
    <n v="-384708.65"/>
    <n v="5030.4399999999996"/>
    <n v="1904322.78"/>
    <n v="1024073.91"/>
    <n v="-20412.16"/>
    <n v="0"/>
    <n v="5030.4399999999996"/>
    <n v="0"/>
    <x v="7"/>
  </r>
  <r>
    <n v="-1"/>
    <n v="1"/>
    <s v="0001 -Florida Power &amp; Light Company"/>
    <n v="0"/>
    <n v="3"/>
    <x v="7"/>
    <n v="2009"/>
    <n v="191"/>
    <n v="2014"/>
    <s v="V2009 Q3 - 50% Bonus"/>
    <n v="367"/>
    <s v="08. General Plant"/>
    <s v="Function"/>
    <n v="3852110.1"/>
    <n v="0"/>
    <n v="0"/>
    <n v="3855517.13"/>
    <n v="305037.19"/>
    <n v="2992495.52"/>
    <n v="-505462.39"/>
    <n v="989.05"/>
    <n v="3858924.16"/>
    <n v="3296666.3"/>
    <n v="-4958.6000000000004"/>
    <n v="0"/>
    <n v="989.05"/>
    <n v="0"/>
    <x v="7"/>
  </r>
  <r>
    <n v="-1"/>
    <n v="1"/>
    <s v="0001 -Florida Power &amp; Light Company"/>
    <n v="0"/>
    <n v="3"/>
    <x v="7"/>
    <n v="2009"/>
    <n v="188"/>
    <n v="2014"/>
    <s v="V2009 Q4"/>
    <n v="367"/>
    <s v="08. General Plant"/>
    <s v="Function"/>
    <n v="1798744.01"/>
    <n v="0"/>
    <n v="0"/>
    <n v="1807730.1"/>
    <n v="202000.2"/>
    <n v="1195374.68"/>
    <n v="-496883.32"/>
    <n v="2202.7199999999998"/>
    <n v="1816716.19"/>
    <n v="1388788.48"/>
    <n v="-7183.07"/>
    <n v="0"/>
    <n v="2202.7199999999998"/>
    <n v="0"/>
    <x v="7"/>
  </r>
  <r>
    <n v="-1"/>
    <n v="1"/>
    <s v="0001 -Florida Power &amp; Light Company"/>
    <n v="0"/>
    <n v="3"/>
    <x v="7"/>
    <n v="2009"/>
    <n v="192"/>
    <n v="2014"/>
    <s v="V2009 Q4 - 50% Bonus"/>
    <n v="367"/>
    <s v="08. General Plant"/>
    <s v="Function"/>
    <n v="6151326.29"/>
    <n v="0"/>
    <n v="0"/>
    <n v="6153748.25"/>
    <n v="562548.18999999994"/>
    <n v="5157742.5599999996"/>
    <n v="-2052674.73"/>
    <n v="705.58"/>
    <n v="6156170.21"/>
    <n v="5719716.3099999996"/>
    <n v="-3563.9"/>
    <n v="0"/>
    <n v="705.58"/>
    <n v="0"/>
    <x v="7"/>
  </r>
  <r>
    <n v="-1"/>
    <n v="1"/>
    <s v="0001 -Florida Power &amp; Light Company"/>
    <n v="0"/>
    <n v="3"/>
    <x v="7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7"/>
  </r>
  <r>
    <n v="-1"/>
    <n v="1"/>
    <s v="0001 -Florida Power &amp; Light Company"/>
    <n v="0"/>
    <n v="3"/>
    <x v="7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7"/>
  </r>
  <r>
    <n v="-1"/>
    <n v="1"/>
    <s v="0001 -Florida Power &amp; Light Company"/>
    <n v="0"/>
    <n v="3"/>
    <x v="7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7"/>
  </r>
  <r>
    <n v="-1"/>
    <n v="1"/>
    <s v="0001 -Florida Power &amp; Light Company"/>
    <n v="0"/>
    <n v="3"/>
    <x v="7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7"/>
  </r>
  <r>
    <n v="-1"/>
    <n v="1"/>
    <s v="0001 -Florida Power &amp; Light Company"/>
    <n v="0"/>
    <n v="3"/>
    <x v="7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7"/>
  </r>
  <r>
    <n v="-1"/>
    <n v="1"/>
    <s v="0001 -Florida Power &amp; Light Company"/>
    <n v="0"/>
    <n v="3"/>
    <x v="7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7"/>
  </r>
  <r>
    <n v="-1"/>
    <n v="1"/>
    <s v="0001 -Florida Power &amp; Light Company"/>
    <n v="0"/>
    <n v="3"/>
    <x v="7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7"/>
  </r>
  <r>
    <n v="-1"/>
    <n v="1"/>
    <s v="0001 -Florida Power &amp; Light Company"/>
    <n v="0"/>
    <n v="3"/>
    <x v="7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7"/>
  </r>
  <r>
    <n v="-1"/>
    <n v="1"/>
    <s v="0001 -Florida Power &amp; Light Company"/>
    <n v="0"/>
    <n v="3"/>
    <x v="7"/>
    <n v="2011"/>
    <n v="125"/>
    <n v="2014"/>
    <s v="V2011"/>
    <n v="367"/>
    <s v="08. General Plant"/>
    <s v="Function"/>
    <n v="3855996.99"/>
    <n v="0"/>
    <n v="0"/>
    <n v="3892631.09"/>
    <n v="104321.23"/>
    <n v="261263.97"/>
    <n v="-73268.2"/>
    <n v="10610.49"/>
    <n v="3929265.19"/>
    <n v="360094.22"/>
    <n v="-57166.73"/>
    <n v="0"/>
    <n v="10610.49"/>
    <n v="0"/>
    <x v="7"/>
  </r>
  <r>
    <n v="-1"/>
    <n v="1"/>
    <s v="0001 -Florida Power &amp; Light Company"/>
    <n v="0"/>
    <n v="3"/>
    <x v="7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7"/>
  </r>
  <r>
    <n v="-1"/>
    <n v="1"/>
    <s v="0001 -Florida Power &amp; Light Company"/>
    <n v="0"/>
    <n v="3"/>
    <x v="7"/>
    <n v="2011"/>
    <n v="234"/>
    <n v="2014"/>
    <s v="V2011 - 50% Bonus"/>
    <n v="367"/>
    <s v="08. General Plant"/>
    <s v="Function"/>
    <n v="26180.95"/>
    <n v="0"/>
    <n v="0"/>
    <n v="26180.95"/>
    <n v="3206.9"/>
    <n v="11750.01"/>
    <n v="0"/>
    <n v="0"/>
    <n v="26180.95"/>
    <n v="14956.91"/>
    <n v="0"/>
    <n v="0"/>
    <n v="0"/>
    <n v="0"/>
    <x v="7"/>
  </r>
  <r>
    <n v="-1"/>
    <n v="1"/>
    <s v="0001 -Florida Power &amp; Light Company"/>
    <n v="0"/>
    <n v="3"/>
    <x v="7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7"/>
  </r>
  <r>
    <n v="-1"/>
    <n v="1"/>
    <s v="0001 -Florida Power &amp; Light Company"/>
    <n v="0"/>
    <n v="3"/>
    <x v="7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7"/>
  </r>
  <r>
    <n v="-1"/>
    <n v="1"/>
    <s v="0001 -Florida Power &amp; Light Company"/>
    <n v="0"/>
    <n v="3"/>
    <x v="7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7"/>
  </r>
  <r>
    <n v="-1"/>
    <n v="1"/>
    <s v="0001 -Florida Power &amp; Light Company"/>
    <n v="0"/>
    <n v="3"/>
    <x v="7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7"/>
  </r>
  <r>
    <n v="-1"/>
    <n v="1"/>
    <s v="0001 -Florida Power &amp; Light Company"/>
    <n v="0"/>
    <n v="3"/>
    <x v="7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7"/>
  </r>
  <r>
    <n v="-1"/>
    <n v="1"/>
    <s v="0001 -Florida Power &amp; Light Company"/>
    <n v="0"/>
    <n v="3"/>
    <x v="7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7"/>
  </r>
  <r>
    <n v="-1"/>
    <n v="1"/>
    <s v="0001 -Florida Power &amp; Light Company"/>
    <n v="0"/>
    <n v="3"/>
    <x v="7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7"/>
  </r>
  <r>
    <n v="-1"/>
    <n v="1"/>
    <s v="0001 -Florida Power &amp; Light Company"/>
    <n v="0"/>
    <n v="3"/>
    <x v="7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7"/>
  </r>
  <r>
    <n v="-1"/>
    <n v="1"/>
    <s v="0001 -Florida Power &amp; Light Company"/>
    <n v="0"/>
    <n v="3"/>
    <x v="7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7"/>
  </r>
  <r>
    <n v="-1"/>
    <n v="1"/>
    <s v="0001 -Florida Power &amp; Light Company"/>
    <n v="0"/>
    <n v="3"/>
    <x v="7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7"/>
  </r>
  <r>
    <n v="-1"/>
    <n v="1"/>
    <s v="0001 -Florida Power &amp; Light Company"/>
    <n v="0"/>
    <n v="3"/>
    <x v="7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7"/>
  </r>
  <r>
    <n v="-1"/>
    <n v="1"/>
    <s v="0001 -Florida Power &amp; Light Company"/>
    <n v="0"/>
    <n v="3"/>
    <x v="7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7"/>
  </r>
  <r>
    <n v="-1"/>
    <n v="1"/>
    <s v="0001 -Florida Power &amp; Light Company"/>
    <n v="0"/>
    <n v="3"/>
    <x v="7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7"/>
  </r>
  <r>
    <n v="-1"/>
    <n v="1"/>
    <s v="0001 -Florida Power &amp; Light Company"/>
    <n v="0"/>
    <n v="3"/>
    <x v="7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7"/>
  </r>
  <r>
    <n v="-1"/>
    <n v="1"/>
    <s v="0001 -Florida Power &amp; Light Company"/>
    <n v="0"/>
    <n v="3"/>
    <x v="7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7"/>
  </r>
  <r>
    <n v="-1"/>
    <n v="1"/>
    <s v="0001 -Florida Power &amp; Light Company"/>
    <n v="0"/>
    <n v="3"/>
    <x v="7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7"/>
  </r>
  <r>
    <n v="-1"/>
    <n v="1"/>
    <s v="0001 -Florida Power &amp; Light Company"/>
    <n v="0"/>
    <n v="3"/>
    <x v="7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7"/>
  </r>
  <r>
    <n v="-1"/>
    <n v="1"/>
    <s v="0001 -Florida Power &amp; Light Company"/>
    <n v="0"/>
    <n v="3"/>
    <x v="7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7"/>
  </r>
  <r>
    <n v="-1"/>
    <n v="1"/>
    <s v="0001 -Florida Power &amp; Light Company"/>
    <n v="0"/>
    <n v="3"/>
    <x v="7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7"/>
  </r>
  <r>
    <n v="-1"/>
    <n v="1"/>
    <s v="0001 -Florida Power &amp; Light Company"/>
    <n v="0"/>
    <n v="3"/>
    <x v="7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7"/>
  </r>
  <r>
    <n v="-1"/>
    <n v="1"/>
    <s v="0001 -Florida Power &amp; Light Company"/>
    <n v="0"/>
    <n v="3"/>
    <x v="7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7"/>
  </r>
  <r>
    <n v="-1"/>
    <n v="1"/>
    <s v="0001 -Florida Power &amp; Light Company"/>
    <n v="0"/>
    <n v="3"/>
    <x v="7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7"/>
  </r>
  <r>
    <n v="-1"/>
    <n v="1"/>
    <s v="0001 -Florida Power &amp; Light Company"/>
    <n v="0"/>
    <n v="3"/>
    <x v="7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7"/>
  </r>
  <r>
    <n v="-1"/>
    <n v="1"/>
    <s v="0001 -Florida Power &amp; Light Company"/>
    <n v="0"/>
    <n v="3"/>
    <x v="7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7"/>
  </r>
  <r>
    <n v="-1"/>
    <n v="1"/>
    <s v="0001 -Florida Power &amp; Light Company"/>
    <n v="0"/>
    <n v="3"/>
    <x v="7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7"/>
  </r>
  <r>
    <n v="-1"/>
    <n v="1"/>
    <s v="0001 -Florida Power &amp; Light Company"/>
    <n v="0"/>
    <n v="3"/>
    <x v="7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7"/>
  </r>
  <r>
    <n v="-1"/>
    <n v="1"/>
    <s v="0001 -Florida Power &amp; Light Company"/>
    <n v="0"/>
    <n v="3"/>
    <x v="7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7"/>
  </r>
  <r>
    <n v="-1"/>
    <n v="1"/>
    <s v="0001 -Florida Power &amp; Light Company"/>
    <n v="0"/>
    <n v="3"/>
    <x v="7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7"/>
  </r>
  <r>
    <n v="-1"/>
    <n v="1"/>
    <s v="0001 -Florida Power &amp; Light Company"/>
    <n v="0"/>
    <n v="3"/>
    <x v="7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7"/>
  </r>
  <r>
    <n v="-1"/>
    <n v="1"/>
    <s v="0001 -Florida Power &amp; Light Company"/>
    <n v="0"/>
    <n v="3"/>
    <x v="7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7"/>
  </r>
  <r>
    <n v="-1"/>
    <n v="1"/>
    <s v="0001 -Florida Power &amp; Light Company"/>
    <n v="0"/>
    <n v="3"/>
    <x v="7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7"/>
  </r>
  <r>
    <n v="-1"/>
    <n v="1"/>
    <s v="0001 -Florida Power &amp; Light Company"/>
    <n v="0"/>
    <n v="3"/>
    <x v="7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7"/>
  </r>
  <r>
    <n v="-1"/>
    <n v="1"/>
    <s v="0001 -Florida Power &amp; Light Company"/>
    <n v="0"/>
    <n v="3"/>
    <x v="7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7"/>
  </r>
  <r>
    <n v="-1"/>
    <n v="1"/>
    <s v="0001 -Florida Power &amp; Light Company"/>
    <n v="0"/>
    <n v="3"/>
    <x v="7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7"/>
  </r>
  <r>
    <n v="-1"/>
    <n v="1"/>
    <s v="0001 -Florida Power &amp; Light Company"/>
    <n v="0"/>
    <n v="3"/>
    <x v="7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7"/>
  </r>
  <r>
    <n v="-1"/>
    <n v="1"/>
    <s v="0001 -Florida Power &amp; Light Company"/>
    <n v="0"/>
    <n v="3"/>
    <x v="7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7"/>
  </r>
  <r>
    <n v="-1"/>
    <n v="1"/>
    <s v="0001 -Florida Power &amp; Light Company"/>
    <n v="0"/>
    <n v="3"/>
    <x v="7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7"/>
  </r>
  <r>
    <n v="-1"/>
    <n v="1"/>
    <s v="0001 -Florida Power &amp; Light Company"/>
    <n v="0"/>
    <n v="3"/>
    <x v="7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7"/>
  </r>
  <r>
    <n v="-1"/>
    <n v="1"/>
    <s v="0001 -Florida Power &amp; Light Company"/>
    <n v="0"/>
    <n v="3"/>
    <x v="7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7"/>
  </r>
  <r>
    <n v="-1"/>
    <n v="1"/>
    <s v="0001 -Florida Power &amp; Light Company"/>
    <n v="0"/>
    <n v="3"/>
    <x v="7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7"/>
  </r>
  <r>
    <n v="-1"/>
    <n v="1"/>
    <s v="0001 -Florida Power &amp; Light Company"/>
    <n v="0"/>
    <n v="3"/>
    <x v="7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7"/>
  </r>
  <r>
    <n v="-1"/>
    <n v="1"/>
    <s v="0001 -Florida Power &amp; Light Company"/>
    <n v="0"/>
    <n v="3"/>
    <x v="7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7"/>
  </r>
  <r>
    <n v="-1"/>
    <n v="1"/>
    <s v="0001 -Florida Power &amp; Light Company"/>
    <n v="0"/>
    <n v="3"/>
    <x v="7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7"/>
  </r>
  <r>
    <n v="-1"/>
    <n v="1"/>
    <s v="0001 -Florida Power &amp; Light Company"/>
    <n v="0"/>
    <n v="3"/>
    <x v="7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7"/>
  </r>
  <r>
    <n v="-1"/>
    <n v="1"/>
    <s v="0001 -Florida Power &amp; Light Company"/>
    <n v="0"/>
    <n v="3"/>
    <x v="7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7"/>
  </r>
  <r>
    <n v="-1"/>
    <n v="1"/>
    <s v="0001 -Florida Power &amp; Light Company"/>
    <n v="0"/>
    <n v="3"/>
    <x v="7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7"/>
  </r>
  <r>
    <n v="-1"/>
    <n v="1"/>
    <s v="0001 -Florida Power &amp; Light Company"/>
    <n v="0"/>
    <n v="3"/>
    <x v="7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7"/>
  </r>
  <r>
    <n v="-1"/>
    <n v="1"/>
    <s v="0001 -Florida Power &amp; Light Company"/>
    <n v="0"/>
    <n v="3"/>
    <x v="7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7"/>
  </r>
  <r>
    <n v="-1"/>
    <n v="1"/>
    <s v="0001 -Florida Power &amp; Light Company"/>
    <n v="0"/>
    <n v="3"/>
    <x v="7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7"/>
  </r>
  <r>
    <n v="-1"/>
    <n v="1"/>
    <s v="0001 -Florida Power &amp; Light Company"/>
    <n v="0"/>
    <n v="3"/>
    <x v="7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7"/>
  </r>
  <r>
    <n v="-1"/>
    <n v="1"/>
    <s v="0001 -Florida Power &amp; Light Company"/>
    <n v="0"/>
    <n v="3"/>
    <x v="7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7"/>
  </r>
  <r>
    <n v="-1"/>
    <n v="1"/>
    <s v="0001 -Florida Power &amp; Light Company"/>
    <n v="0"/>
    <n v="3"/>
    <x v="7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7"/>
  </r>
  <r>
    <n v="-1"/>
    <n v="1"/>
    <s v="0001 -Florida Power &amp; Light Company"/>
    <n v="0"/>
    <n v="3"/>
    <x v="7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7"/>
  </r>
  <r>
    <n v="-1"/>
    <n v="1"/>
    <s v="0001 -Florida Power &amp; Light Company"/>
    <n v="0"/>
    <n v="3"/>
    <x v="7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7"/>
  </r>
  <r>
    <n v="-1"/>
    <n v="1"/>
    <s v="0001 -Florida Power &amp; Light Company"/>
    <n v="0"/>
    <n v="3"/>
    <x v="7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7"/>
  </r>
  <r>
    <n v="-1"/>
    <n v="1"/>
    <s v="0001 -Florida Power &amp; Light Company"/>
    <n v="0"/>
    <n v="3"/>
    <x v="7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7"/>
  </r>
  <r>
    <n v="-1"/>
    <n v="1"/>
    <s v="0001 -Florida Power &amp; Light Company"/>
    <n v="0"/>
    <n v="3"/>
    <x v="7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7"/>
  </r>
  <r>
    <n v="-1"/>
    <n v="1"/>
    <s v="0001 -Florida Power &amp; Light Company"/>
    <n v="0"/>
    <n v="3"/>
    <x v="7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7"/>
  </r>
  <r>
    <n v="-1"/>
    <n v="1"/>
    <s v="0001 -Florida Power &amp; Light Company"/>
    <n v="0"/>
    <n v="3"/>
    <x v="7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7"/>
  </r>
  <r>
    <n v="-1"/>
    <n v="1"/>
    <s v="0001 -Florida Power &amp; Light Company"/>
    <n v="0"/>
    <n v="3"/>
    <x v="7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7"/>
  </r>
  <r>
    <n v="-1"/>
    <n v="1"/>
    <s v="0001 -Florida Power &amp; Light Company"/>
    <n v="0"/>
    <n v="3"/>
    <x v="7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7"/>
  </r>
  <r>
    <n v="-1"/>
    <n v="1"/>
    <s v="0001 -Florida Power &amp; Light Company"/>
    <n v="0"/>
    <n v="3"/>
    <x v="7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7"/>
  </r>
  <r>
    <n v="-1"/>
    <n v="1"/>
    <s v="0001 -Florida Power &amp; Light Company"/>
    <n v="0"/>
    <n v="3"/>
    <x v="7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7"/>
  </r>
  <r>
    <n v="-1"/>
    <n v="1"/>
    <s v="0001 -Florida Power &amp; Light Company"/>
    <n v="0"/>
    <n v="3"/>
    <x v="7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7"/>
  </r>
  <r>
    <n v="-1"/>
    <n v="1"/>
    <s v="0001 -Florida Power &amp; Light Company"/>
    <n v="0"/>
    <n v="3"/>
    <x v="7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7"/>
  </r>
  <r>
    <n v="-1"/>
    <n v="1"/>
    <s v="0001 -Florida Power &amp; Light Company"/>
    <n v="0"/>
    <n v="3"/>
    <x v="7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7"/>
  </r>
  <r>
    <n v="-1"/>
    <n v="1"/>
    <s v="0001 -Florida Power &amp; Light Company"/>
    <n v="0"/>
    <n v="3"/>
    <x v="7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7"/>
  </r>
  <r>
    <n v="-1"/>
    <n v="1"/>
    <s v="0001 -Florida Power &amp; Light Company"/>
    <n v="0"/>
    <n v="3"/>
    <x v="7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7"/>
  </r>
  <r>
    <n v="-1"/>
    <n v="1"/>
    <s v="0001 -Florida Power &amp; Light Company"/>
    <n v="0"/>
    <n v="3"/>
    <x v="7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7"/>
  </r>
  <r>
    <n v="-1"/>
    <n v="1"/>
    <s v="0001 -Florida Power &amp; Light Company"/>
    <n v="0"/>
    <n v="3"/>
    <x v="7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7"/>
  </r>
  <r>
    <n v="-1"/>
    <n v="1"/>
    <s v="0001 -Florida Power &amp; Light Company"/>
    <n v="0"/>
    <n v="3"/>
    <x v="7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7"/>
  </r>
  <r>
    <n v="-1"/>
    <n v="1"/>
    <s v="0001 -Florida Power &amp; Light Company"/>
    <n v="0"/>
    <n v="3"/>
    <x v="7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7"/>
  </r>
  <r>
    <n v="-1"/>
    <n v="1"/>
    <s v="0001 -Florida Power &amp; Light Company"/>
    <n v="0"/>
    <n v="3"/>
    <x v="7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91"/>
    <n v="29"/>
    <n v="2014"/>
    <s v="V1991"/>
    <n v="367"/>
    <s v="10. Scherer Acq"/>
    <s v="Function"/>
    <n v="23083342"/>
    <n v="0"/>
    <n v="0"/>
    <n v="4069012.99"/>
    <n v="739819.8"/>
    <n v="19014329.010000002"/>
    <n v="0"/>
    <n v="0"/>
    <n v="23083342"/>
    <n v="19754148.809999999"/>
    <n v="0"/>
    <n v="0"/>
    <n v="0"/>
    <n v="0"/>
    <x v="7"/>
  </r>
  <r>
    <n v="-1"/>
    <n v="1"/>
    <s v="0001 -Florida Power &amp; Light Company"/>
    <n v="0"/>
    <n v="3"/>
    <x v="7"/>
    <n v="1993"/>
    <n v="31"/>
    <n v="2014"/>
    <s v="V1993"/>
    <n v="367"/>
    <s v="10. Scherer Acq"/>
    <s v="Function"/>
    <n v="42164398"/>
    <n v="0"/>
    <n v="0"/>
    <n v="10135254.34"/>
    <n v="1351363.87"/>
    <n v="32029143.66"/>
    <n v="0"/>
    <n v="0"/>
    <n v="42164398"/>
    <n v="33380507.530000001"/>
    <n v="0"/>
    <n v="0"/>
    <n v="0"/>
    <n v="0"/>
    <x v="7"/>
  </r>
  <r>
    <n v="-1"/>
    <n v="1"/>
    <s v="0001 -Florida Power &amp; Light Company"/>
    <n v="0"/>
    <n v="3"/>
    <x v="7"/>
    <n v="1994"/>
    <n v="32"/>
    <n v="2014"/>
    <s v="V1994"/>
    <n v="367"/>
    <s v="10. Scherer Acq"/>
    <s v="Function"/>
    <n v="25172650"/>
    <n v="0"/>
    <n v="0"/>
    <n v="6857650.2000000002"/>
    <n v="806781.97"/>
    <n v="18314999.800000001"/>
    <n v="0"/>
    <n v="0"/>
    <n v="25172650"/>
    <n v="19121781.77"/>
    <n v="0"/>
    <n v="0"/>
    <n v="0"/>
    <n v="0"/>
    <x v="7"/>
  </r>
  <r>
    <n v="-1"/>
    <n v="1"/>
    <s v="0001 -Florida Power &amp; Light Company"/>
    <n v="0"/>
    <n v="3"/>
    <x v="7"/>
    <n v="1995"/>
    <n v="33"/>
    <n v="2014"/>
    <s v="V1995"/>
    <n v="367"/>
    <s v="10. Scherer Acq"/>
    <s v="Function"/>
    <n v="16962480"/>
    <n v="0"/>
    <n v="0"/>
    <n v="5164643.68"/>
    <n v="543645.89"/>
    <n v="11797836.32"/>
    <n v="0"/>
    <n v="0"/>
    <n v="16962480"/>
    <n v="12341482.210000001"/>
    <n v="0"/>
    <n v="0"/>
    <n v="0"/>
    <n v="0"/>
    <x v="7"/>
  </r>
  <r>
    <n v="-1"/>
    <n v="1"/>
    <s v="0001 -Florida Power &amp; Light Company"/>
    <n v="0"/>
    <n v="3"/>
    <x v="7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7"/>
  </r>
  <r>
    <n v="-1"/>
    <n v="1"/>
    <s v="0001 -Florida Power &amp; Light Company"/>
    <n v="0"/>
    <n v="3"/>
    <x v="7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7"/>
  </r>
  <r>
    <n v="-1"/>
    <n v="1"/>
    <s v="0001 -Florida Power &amp; Light Company"/>
    <n v="0"/>
    <n v="3"/>
    <x v="7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7"/>
  </r>
  <r>
    <n v="-1"/>
    <n v="1"/>
    <s v="0001 -Florida Power &amp; Light Company"/>
    <n v="0"/>
    <n v="3"/>
    <x v="7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7"/>
  </r>
  <r>
    <n v="-1"/>
    <n v="1"/>
    <s v="0001 -Florida Power &amp; Light Company"/>
    <n v="0"/>
    <n v="3"/>
    <x v="7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7"/>
  </r>
  <r>
    <n v="-1"/>
    <n v="1"/>
    <s v="0001 -Florida Power &amp; Light Company"/>
    <n v="0"/>
    <n v="3"/>
    <x v="7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7"/>
  </r>
  <r>
    <n v="-1"/>
    <n v="1"/>
    <s v="0001 -Florida Power &amp; Light Company"/>
    <n v="0"/>
    <n v="3"/>
    <x v="7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7"/>
  </r>
  <r>
    <n v="-1"/>
    <n v="1"/>
    <s v="0001 -Florida Power &amp; Light Company"/>
    <n v="0"/>
    <n v="3"/>
    <x v="7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7"/>
  </r>
  <r>
    <n v="-1"/>
    <n v="1"/>
    <s v="0001 -Florida Power &amp; Light Company"/>
    <n v="0"/>
    <n v="3"/>
    <x v="7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7"/>
  </r>
  <r>
    <n v="-1"/>
    <n v="1"/>
    <s v="0001 -Florida Power &amp; Light Company"/>
    <n v="0"/>
    <n v="3"/>
    <x v="7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7"/>
  </r>
  <r>
    <n v="-1"/>
    <n v="1"/>
    <s v="0001 -Florida Power &amp; Light Company"/>
    <n v="0"/>
    <n v="3"/>
    <x v="7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7"/>
  </r>
  <r>
    <n v="-1"/>
    <n v="1"/>
    <s v="0001 -Florida Power &amp; Light Company"/>
    <n v="0"/>
    <n v="3"/>
    <x v="7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7"/>
  </r>
  <r>
    <n v="-1"/>
    <n v="1"/>
    <s v="0001 -Florida Power &amp; Light Company"/>
    <n v="0"/>
    <n v="3"/>
    <x v="7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7"/>
  </r>
  <r>
    <n v="-1"/>
    <n v="1"/>
    <s v="0001 -Florida Power &amp; Light Company"/>
    <n v="0"/>
    <n v="3"/>
    <x v="7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7"/>
  </r>
  <r>
    <n v="-1"/>
    <n v="1"/>
    <s v="0001 -Florida Power &amp; Light Company"/>
    <n v="0"/>
    <n v="3"/>
    <x v="7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7"/>
  </r>
  <r>
    <n v="-1"/>
    <n v="1"/>
    <s v="0001 -Florida Power &amp; Light Company"/>
    <n v="0"/>
    <n v="3"/>
    <x v="7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7"/>
  </r>
  <r>
    <n v="-1"/>
    <n v="1"/>
    <s v="0001 -Florida Power &amp; Light Company"/>
    <n v="0"/>
    <n v="3"/>
    <x v="7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7"/>
  </r>
  <r>
    <n v="-1"/>
    <n v="1"/>
    <s v="0001 -Florida Power &amp; Light Company"/>
    <n v="0"/>
    <n v="3"/>
    <x v="7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7"/>
  </r>
  <r>
    <n v="-1"/>
    <n v="1"/>
    <s v="0001 -Florida Power &amp; Light Company"/>
    <n v="0"/>
    <n v="3"/>
    <x v="7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7"/>
  </r>
  <r>
    <n v="-1"/>
    <n v="1"/>
    <s v="0001 -Florida Power &amp; Light Company"/>
    <n v="0"/>
    <n v="3"/>
    <x v="7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7"/>
  </r>
  <r>
    <n v="-1"/>
    <n v="1"/>
    <s v="0001 -Florida Power &amp; Light Company"/>
    <n v="0"/>
    <n v="3"/>
    <x v="7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7"/>
  </r>
  <r>
    <n v="-1"/>
    <n v="1"/>
    <s v="0001 -Florida Power &amp; Light Company"/>
    <n v="0"/>
    <n v="3"/>
    <x v="7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7"/>
  </r>
  <r>
    <n v="-1"/>
    <n v="1"/>
    <s v="0001 -Florida Power &amp; Light Company"/>
    <n v="0"/>
    <n v="3"/>
    <x v="7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7"/>
  </r>
  <r>
    <n v="-1"/>
    <n v="1"/>
    <s v="0001 -Florida Power &amp; Light Company"/>
    <n v="0"/>
    <n v="3"/>
    <x v="7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7"/>
  </r>
  <r>
    <n v="-1"/>
    <n v="1"/>
    <s v="0001 -Florida Power &amp; Light Company"/>
    <n v="0"/>
    <n v="3"/>
    <x v="7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7"/>
  </r>
  <r>
    <n v="-1"/>
    <n v="1"/>
    <s v="0001 -Florida Power &amp; Light Company"/>
    <n v="0"/>
    <n v="3"/>
    <x v="7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7"/>
  </r>
  <r>
    <n v="-1"/>
    <n v="1"/>
    <s v="0001 -Florida Power &amp; Light Company"/>
    <n v="0"/>
    <n v="3"/>
    <x v="7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7"/>
  </r>
  <r>
    <n v="-1"/>
    <n v="1"/>
    <s v="0001 -Florida Power &amp; Light Company"/>
    <n v="0"/>
    <n v="3"/>
    <x v="7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7"/>
  </r>
  <r>
    <n v="-1"/>
    <n v="1"/>
    <s v="0001 -Florida Power &amp; Light Company"/>
    <n v="0"/>
    <n v="3"/>
    <x v="7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7"/>
  </r>
  <r>
    <n v="-1"/>
    <n v="1"/>
    <s v="0001 -Florida Power &amp; Light Company"/>
    <n v="0"/>
    <n v="3"/>
    <x v="7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7"/>
  </r>
  <r>
    <n v="-1"/>
    <n v="1"/>
    <s v="0001 -Florida Power &amp; Light Company"/>
    <n v="0"/>
    <n v="3"/>
    <x v="7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7"/>
  </r>
  <r>
    <n v="-1"/>
    <n v="1"/>
    <s v="0001 -Florida Power &amp; Light Company"/>
    <n v="0"/>
    <n v="3"/>
    <x v="7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7"/>
  </r>
  <r>
    <n v="-1"/>
    <n v="1"/>
    <s v="0001 -Florida Power &amp; Light Company"/>
    <n v="0"/>
    <n v="3"/>
    <x v="7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7"/>
  </r>
  <r>
    <n v="-1"/>
    <n v="1"/>
    <s v="0001 -Florida Power &amp; Light Company"/>
    <n v="0"/>
    <n v="3"/>
    <x v="7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7"/>
  </r>
  <r>
    <n v="-1"/>
    <n v="1"/>
    <s v="0001 -Florida Power &amp; Light Company"/>
    <n v="0"/>
    <n v="3"/>
    <x v="7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7"/>
  </r>
  <r>
    <n v="-1"/>
    <n v="1"/>
    <s v="0001 -Florida Power &amp; Light Company"/>
    <n v="0"/>
    <n v="3"/>
    <x v="7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7"/>
  </r>
  <r>
    <n v="-1"/>
    <n v="1"/>
    <s v="0001 -Florida Power &amp; Light Company"/>
    <n v="0"/>
    <n v="3"/>
    <x v="7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7"/>
  </r>
  <r>
    <n v="-1"/>
    <n v="1"/>
    <s v="0001 -Florida Power &amp; Light Company"/>
    <n v="0"/>
    <n v="3"/>
    <x v="7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7"/>
  </r>
  <r>
    <n v="-1"/>
    <n v="1"/>
    <s v="0001 -Florida Power &amp; Light Company"/>
    <n v="0"/>
    <n v="3"/>
    <x v="7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7"/>
  </r>
  <r>
    <n v="-1"/>
    <n v="1"/>
    <s v="0001 -Florida Power &amp; Light Company"/>
    <n v="0"/>
    <n v="3"/>
    <x v="7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7"/>
  </r>
  <r>
    <n v="-1"/>
    <n v="1"/>
    <s v="0001 -Florida Power &amp; Light Company"/>
    <n v="0"/>
    <n v="3"/>
    <x v="7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7"/>
  </r>
  <r>
    <n v="-1"/>
    <n v="1"/>
    <s v="0001 -Florida Power &amp; Light Company"/>
    <n v="0"/>
    <n v="3"/>
    <x v="7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7"/>
  </r>
  <r>
    <n v="-1"/>
    <n v="1"/>
    <s v="0001 -Florida Power &amp; Light Company"/>
    <n v="0"/>
    <n v="3"/>
    <x v="7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7"/>
  </r>
  <r>
    <n v="-1"/>
    <n v="1"/>
    <s v="0001 -Florida Power &amp; Light Company"/>
    <n v="0"/>
    <n v="3"/>
    <x v="7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7"/>
  </r>
  <r>
    <n v="-1"/>
    <n v="1"/>
    <s v="0001 -Florida Power &amp; Light Company"/>
    <n v="0"/>
    <n v="3"/>
    <x v="7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7"/>
  </r>
  <r>
    <n v="-1"/>
    <n v="1"/>
    <s v="0001 -Florida Power &amp; Light Company"/>
    <n v="0"/>
    <n v="3"/>
    <x v="7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7"/>
  </r>
  <r>
    <n v="-1"/>
    <n v="1"/>
    <s v="0001 -Florida Power &amp; Light Company"/>
    <n v="0"/>
    <n v="3"/>
    <x v="7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7"/>
  </r>
  <r>
    <n v="-1"/>
    <n v="1"/>
    <s v="0001 -Florida Power &amp; Light Company"/>
    <n v="0"/>
    <n v="3"/>
    <x v="7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7"/>
  </r>
  <r>
    <n v="-1"/>
    <n v="1"/>
    <s v="0001 -Florida Power &amp; Light Company"/>
    <n v="0"/>
    <n v="3"/>
    <x v="7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7"/>
  </r>
  <r>
    <n v="-1"/>
    <n v="1"/>
    <s v="0001 -Florida Power &amp; Light Company"/>
    <n v="0"/>
    <n v="3"/>
    <x v="7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7"/>
  </r>
  <r>
    <n v="-1"/>
    <n v="1"/>
    <s v="0001 -Florida Power &amp; Light Company"/>
    <n v="0"/>
    <n v="3"/>
    <x v="7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7"/>
  </r>
  <r>
    <n v="-1"/>
    <n v="1"/>
    <s v="0001 -Florida Power &amp; Light Company"/>
    <n v="0"/>
    <n v="3"/>
    <x v="7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7"/>
  </r>
  <r>
    <n v="-1"/>
    <n v="1"/>
    <s v="0001 -Florida Power &amp; Light Company"/>
    <n v="0"/>
    <n v="3"/>
    <x v="7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7"/>
  </r>
  <r>
    <n v="-1"/>
    <n v="1"/>
    <s v="0001 -Florida Power &amp; Light Company"/>
    <n v="0"/>
    <n v="3"/>
    <x v="7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7"/>
  </r>
  <r>
    <n v="-1"/>
    <n v="1"/>
    <s v="0001 -Florida Power &amp; Light Company"/>
    <n v="0"/>
    <n v="3"/>
    <x v="7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7"/>
  </r>
  <r>
    <n v="-1"/>
    <n v="1"/>
    <s v="0001 -Florida Power &amp; Light Company"/>
    <n v="0"/>
    <n v="3"/>
    <x v="7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7"/>
  </r>
  <r>
    <n v="-1"/>
    <n v="1"/>
    <s v="0001 -Florida Power &amp; Light Company"/>
    <n v="0"/>
    <n v="3"/>
    <x v="7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7"/>
  </r>
  <r>
    <n v="-1"/>
    <n v="1"/>
    <s v="0001 -Florida Power &amp; Light Company"/>
    <n v="0"/>
    <n v="3"/>
    <x v="7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7"/>
  </r>
  <r>
    <n v="-1"/>
    <n v="1"/>
    <s v="0001 -Florida Power &amp; Light Company"/>
    <n v="0"/>
    <n v="3"/>
    <x v="7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7"/>
  </r>
  <r>
    <n v="-1"/>
    <n v="1"/>
    <s v="0001 -Florida Power &amp; Light Company"/>
    <n v="0"/>
    <n v="3"/>
    <x v="7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7"/>
  </r>
  <r>
    <n v="-1"/>
    <n v="1"/>
    <s v="0001 -Florida Power &amp; Light Company"/>
    <n v="0"/>
    <n v="3"/>
    <x v="7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7"/>
  </r>
  <r>
    <n v="-1"/>
    <n v="1"/>
    <s v="0001 -Florida Power &amp; Light Company"/>
    <n v="0"/>
    <n v="3"/>
    <x v="7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7"/>
  </r>
  <r>
    <n v="-1"/>
    <n v="1"/>
    <s v="0001 -Florida Power &amp; Light Company"/>
    <n v="0"/>
    <n v="3"/>
    <x v="7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7"/>
  </r>
  <r>
    <n v="-1"/>
    <n v="1"/>
    <s v="0001 -Florida Power &amp; Light Company"/>
    <n v="0"/>
    <n v="3"/>
    <x v="7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7"/>
  </r>
  <r>
    <n v="-1"/>
    <n v="1"/>
    <s v="0001 -Florida Power &amp; Light Company"/>
    <n v="0"/>
    <n v="3"/>
    <x v="7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7"/>
  </r>
  <r>
    <n v="-1"/>
    <n v="1"/>
    <s v="0001 -Florida Power &amp; Light Company"/>
    <n v="0"/>
    <n v="3"/>
    <x v="7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7"/>
  </r>
  <r>
    <n v="-1"/>
    <n v="1"/>
    <s v="0001 -Florida Power &amp; Light Company"/>
    <n v="0"/>
    <n v="3"/>
    <x v="7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7"/>
  </r>
  <r>
    <n v="-1"/>
    <n v="1"/>
    <s v="0001 -Florida Power &amp; Light Company"/>
    <n v="0"/>
    <n v="3"/>
    <x v="7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7"/>
  </r>
  <r>
    <n v="-1"/>
    <n v="1"/>
    <s v="0001 -Florida Power &amp; Light Company"/>
    <n v="0"/>
    <n v="3"/>
    <x v="7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7"/>
  </r>
  <r>
    <n v="-1"/>
    <n v="1"/>
    <s v="0001 -Florida Power &amp; Light Company"/>
    <n v="0"/>
    <n v="3"/>
    <x v="7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7"/>
  </r>
  <r>
    <n v="-1"/>
    <n v="1"/>
    <s v="0001 -Florida Power &amp; Light Company"/>
    <n v="0"/>
    <n v="3"/>
    <x v="7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7"/>
  </r>
  <r>
    <n v="-1"/>
    <n v="1"/>
    <s v="0001 -Florida Power &amp; Light Company"/>
    <n v="0"/>
    <n v="3"/>
    <x v="7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7"/>
  </r>
  <r>
    <n v="-1"/>
    <n v="1"/>
    <s v="0001 -Florida Power &amp; Light Company"/>
    <n v="0"/>
    <n v="3"/>
    <x v="7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7"/>
  </r>
  <r>
    <n v="-1"/>
    <n v="1"/>
    <s v="0001 -Florida Power &amp; Light Company"/>
    <n v="0"/>
    <n v="3"/>
    <x v="7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7"/>
  </r>
  <r>
    <n v="-1"/>
    <n v="1"/>
    <s v="0001 -Florida Power &amp; Light Company"/>
    <n v="0"/>
    <n v="3"/>
    <x v="7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7"/>
  </r>
  <r>
    <n v="-1"/>
    <n v="1"/>
    <s v="0001 -Florida Power &amp; Light Company"/>
    <n v="0"/>
    <n v="3"/>
    <x v="7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7"/>
  </r>
  <r>
    <n v="-1"/>
    <n v="1"/>
    <s v="0001 -Florida Power &amp; Light Company"/>
    <n v="0"/>
    <n v="3"/>
    <x v="7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7"/>
  </r>
  <r>
    <n v="-1"/>
    <n v="1"/>
    <s v="0001 -Florida Power &amp; Light Company"/>
    <n v="0"/>
    <n v="3"/>
    <x v="7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7"/>
  </r>
  <r>
    <n v="-1"/>
    <n v="1"/>
    <s v="0001 -Florida Power &amp; Light Company"/>
    <n v="0"/>
    <n v="3"/>
    <x v="7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7"/>
  </r>
  <r>
    <n v="-1"/>
    <n v="1"/>
    <s v="0001 -Florida Power &amp; Light Company"/>
    <n v="0"/>
    <n v="3"/>
    <x v="7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7"/>
  </r>
  <r>
    <n v="-1"/>
    <n v="1"/>
    <s v="0001 -Florida Power &amp; Light Company"/>
    <n v="0"/>
    <n v="3"/>
    <x v="7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7"/>
  </r>
  <r>
    <n v="-1"/>
    <n v="1"/>
    <s v="0001 -Florida Power &amp; Light Company"/>
    <n v="0"/>
    <n v="3"/>
    <x v="7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7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7"/>
  </r>
  <r>
    <n v="-1"/>
    <n v="1"/>
    <s v="0001 -Florida Power &amp; Light Company"/>
    <n v="0"/>
    <n v="3"/>
    <x v="7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7"/>
  </r>
  <r>
    <n v="-1"/>
    <n v="1"/>
    <s v="0001 -Florida Power &amp; Light Company"/>
    <n v="0"/>
    <n v="3"/>
    <x v="7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7"/>
  </r>
  <r>
    <n v="-1"/>
    <n v="1"/>
    <s v="0001 -Florida Power &amp; Light Company"/>
    <n v="0"/>
    <n v="3"/>
    <x v="8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8"/>
  </r>
  <r>
    <n v="-1"/>
    <n v="1"/>
    <s v="0001 -Florida Power &amp; Light Company"/>
    <n v="0"/>
    <n v="3"/>
    <x v="8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8"/>
  </r>
  <r>
    <n v="-1"/>
    <n v="1"/>
    <s v="0001 -Florida Power &amp; Light Company"/>
    <n v="0"/>
    <n v="3"/>
    <x v="8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8"/>
  </r>
  <r>
    <n v="-1"/>
    <n v="1"/>
    <s v="0001 -Florida Power &amp; Light Company"/>
    <n v="0"/>
    <n v="3"/>
    <x v="8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8"/>
  </r>
  <r>
    <n v="-1"/>
    <n v="1"/>
    <s v="0001 -Florida Power &amp; Light Company"/>
    <n v="0"/>
    <n v="3"/>
    <x v="8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8"/>
  </r>
  <r>
    <n v="-1"/>
    <n v="1"/>
    <s v="0001 -Florida Power &amp; Light Company"/>
    <n v="0"/>
    <n v="3"/>
    <x v="8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8"/>
  </r>
  <r>
    <n v="-1"/>
    <n v="1"/>
    <s v="0001 -Florida Power &amp; Light Company"/>
    <n v="0"/>
    <n v="3"/>
    <x v="8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8"/>
  </r>
  <r>
    <n v="-1"/>
    <n v="1"/>
    <s v="0001 -Florida Power &amp; Light Company"/>
    <n v="0"/>
    <n v="3"/>
    <x v="8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8"/>
  </r>
  <r>
    <n v="-1"/>
    <n v="1"/>
    <s v="0001 -Florida Power &amp; Light Company"/>
    <n v="0"/>
    <n v="3"/>
    <x v="8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8"/>
  </r>
  <r>
    <n v="-1"/>
    <n v="1"/>
    <s v="0001 -Florida Power &amp; Light Company"/>
    <n v="0"/>
    <n v="3"/>
    <x v="8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8"/>
  </r>
  <r>
    <n v="-1"/>
    <n v="1"/>
    <s v="0001 -Florida Power &amp; Light Company"/>
    <n v="0"/>
    <n v="3"/>
    <x v="8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8"/>
  </r>
  <r>
    <n v="-1"/>
    <n v="1"/>
    <s v="0001 -Florida Power &amp; Light Company"/>
    <n v="0"/>
    <n v="3"/>
    <x v="8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8"/>
  </r>
  <r>
    <n v="-1"/>
    <n v="1"/>
    <s v="0001 -Florida Power &amp; Light Company"/>
    <n v="0"/>
    <n v="3"/>
    <x v="8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8"/>
  </r>
  <r>
    <n v="-1"/>
    <n v="1"/>
    <s v="0001 -Florida Power &amp; Light Company"/>
    <n v="0"/>
    <n v="3"/>
    <x v="8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8"/>
  </r>
  <r>
    <n v="-1"/>
    <n v="1"/>
    <s v="0001 -Florida Power &amp; Light Company"/>
    <n v="0"/>
    <n v="3"/>
    <x v="8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8"/>
  </r>
  <r>
    <n v="-1"/>
    <n v="1"/>
    <s v="0001 -Florida Power &amp; Light Company"/>
    <n v="0"/>
    <n v="3"/>
    <x v="8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8"/>
  </r>
  <r>
    <n v="-1"/>
    <n v="1"/>
    <s v="0001 -Florida Power &amp; Light Company"/>
    <n v="0"/>
    <n v="3"/>
    <x v="8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8"/>
  </r>
  <r>
    <n v="-1"/>
    <n v="1"/>
    <s v="0001 -Florida Power &amp; Light Company"/>
    <n v="0"/>
    <n v="3"/>
    <x v="8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8"/>
  </r>
  <r>
    <n v="-1"/>
    <n v="1"/>
    <s v="0001 -Florida Power &amp; Light Company"/>
    <n v="0"/>
    <n v="3"/>
    <x v="8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8"/>
  </r>
  <r>
    <n v="-1"/>
    <n v="1"/>
    <s v="0001 -Florida Power &amp; Light Company"/>
    <n v="0"/>
    <n v="3"/>
    <x v="8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8"/>
  </r>
  <r>
    <n v="-1"/>
    <n v="1"/>
    <s v="0001 -Florida Power &amp; Light Company"/>
    <n v="0"/>
    <n v="3"/>
    <x v="8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8"/>
  </r>
  <r>
    <n v="-1"/>
    <n v="1"/>
    <s v="0001 -Florida Power &amp; Light Company"/>
    <n v="0"/>
    <n v="3"/>
    <x v="8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8"/>
  </r>
  <r>
    <n v="-1"/>
    <n v="1"/>
    <s v="0001 -Florida Power &amp; Light Company"/>
    <n v="0"/>
    <n v="3"/>
    <x v="8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8"/>
  </r>
  <r>
    <n v="-1"/>
    <n v="1"/>
    <s v="0001 -Florida Power &amp; Light Company"/>
    <n v="0"/>
    <n v="3"/>
    <x v="8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8"/>
  </r>
  <r>
    <n v="-1"/>
    <n v="1"/>
    <s v="0001 -Florida Power &amp; Light Company"/>
    <n v="0"/>
    <n v="3"/>
    <x v="8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8"/>
  </r>
  <r>
    <n v="-1"/>
    <n v="1"/>
    <s v="0001 -Florida Power &amp; Light Company"/>
    <n v="0"/>
    <n v="3"/>
    <x v="8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8"/>
  </r>
  <r>
    <n v="-1"/>
    <n v="1"/>
    <s v="0001 -Florida Power &amp; Light Company"/>
    <n v="0"/>
    <n v="3"/>
    <x v="8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8"/>
  </r>
  <r>
    <n v="-1"/>
    <n v="1"/>
    <s v="0001 -Florida Power &amp; Light Company"/>
    <n v="0"/>
    <n v="3"/>
    <x v="8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8"/>
  </r>
  <r>
    <n v="-1"/>
    <n v="1"/>
    <s v="0001 -Florida Power &amp; Light Company"/>
    <n v="0"/>
    <n v="3"/>
    <x v="8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8"/>
  </r>
  <r>
    <n v="-1"/>
    <n v="1"/>
    <s v="0001 -Florida Power &amp; Light Company"/>
    <n v="0"/>
    <n v="3"/>
    <x v="8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8"/>
  </r>
  <r>
    <n v="-1"/>
    <n v="1"/>
    <s v="0001 -Florida Power &amp; Light Company"/>
    <n v="0"/>
    <n v="3"/>
    <x v="8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8"/>
  </r>
  <r>
    <n v="-1"/>
    <n v="1"/>
    <s v="0001 -Florida Power &amp; Light Company"/>
    <n v="0"/>
    <n v="3"/>
    <x v="8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8"/>
  </r>
  <r>
    <n v="-1"/>
    <n v="1"/>
    <s v="0001 -Florida Power &amp; Light Company"/>
    <n v="0"/>
    <n v="3"/>
    <x v="8"/>
    <n v="2009"/>
    <n v="191"/>
    <n v="2014"/>
    <s v="V2009 Q3 - 50% Bonus"/>
    <n v="367"/>
    <s v="01. Intangible"/>
    <s v="Function"/>
    <n v="1699250.34"/>
    <n v="0"/>
    <n v="0"/>
    <n v="1699250.34"/>
    <n v="11772.64"/>
    <n v="1352013.29"/>
    <n v="-812548.47"/>
    <n v="0"/>
    <n v="1699250.34"/>
    <n v="1363785.93"/>
    <n v="0"/>
    <n v="0"/>
    <n v="0"/>
    <n v="0"/>
    <x v="8"/>
  </r>
  <r>
    <n v="-1"/>
    <n v="1"/>
    <s v="0001 -Florida Power &amp; Light Company"/>
    <n v="0"/>
    <n v="3"/>
    <x v="8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8"/>
  </r>
  <r>
    <n v="-1"/>
    <n v="1"/>
    <s v="0001 -Florida Power &amp; Light Company"/>
    <n v="0"/>
    <n v="3"/>
    <x v="8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8"/>
  </r>
  <r>
    <n v="-1"/>
    <n v="1"/>
    <s v="0001 -Florida Power &amp; Light Company"/>
    <n v="0"/>
    <n v="3"/>
    <x v="8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8"/>
  </r>
  <r>
    <n v="-1"/>
    <n v="1"/>
    <s v="0001 -Florida Power &amp; Light Company"/>
    <n v="0"/>
    <n v="3"/>
    <x v="8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8"/>
  </r>
  <r>
    <n v="-1"/>
    <n v="1"/>
    <s v="0001 -Florida Power &amp; Light Company"/>
    <n v="0"/>
    <n v="3"/>
    <x v="8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8"/>
  </r>
  <r>
    <n v="-1"/>
    <n v="1"/>
    <s v="0001 -Florida Power &amp; Light Company"/>
    <n v="0"/>
    <n v="3"/>
    <x v="8"/>
    <n v="2010"/>
    <n v="216"/>
    <n v="2014"/>
    <s v="V2010 Q2 - 50% Bonus"/>
    <n v="367"/>
    <s v="01. Intangible"/>
    <s v="Function"/>
    <n v="580824.49"/>
    <n v="0"/>
    <n v="0"/>
    <n v="580824.49"/>
    <n v="0"/>
    <n v="580824.49"/>
    <n v="-68618.83"/>
    <n v="0"/>
    <n v="580824.49"/>
    <n v="580824.49"/>
    <n v="0"/>
    <n v="0"/>
    <n v="0"/>
    <n v="0"/>
    <x v="8"/>
  </r>
  <r>
    <n v="-1"/>
    <n v="1"/>
    <s v="0001 -Florida Power &amp; Light Company"/>
    <n v="0"/>
    <n v="3"/>
    <x v="8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8"/>
  </r>
  <r>
    <n v="-1"/>
    <n v="1"/>
    <s v="0001 -Florida Power &amp; Light Company"/>
    <n v="0"/>
    <n v="3"/>
    <x v="8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8"/>
  </r>
  <r>
    <n v="-1"/>
    <n v="1"/>
    <s v="0001 -Florida Power &amp; Light Company"/>
    <n v="0"/>
    <n v="3"/>
    <x v="8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8"/>
  </r>
  <r>
    <n v="-1"/>
    <n v="1"/>
    <s v="0001 -Florida Power &amp; Light Company"/>
    <n v="0"/>
    <n v="3"/>
    <x v="8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8"/>
  </r>
  <r>
    <n v="-1"/>
    <n v="1"/>
    <s v="0001 -Florida Power &amp; Light Company"/>
    <n v="0"/>
    <n v="3"/>
    <x v="8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8"/>
  </r>
  <r>
    <n v="-1"/>
    <n v="1"/>
    <s v="0001 -Florida Power &amp; Light Company"/>
    <n v="0"/>
    <n v="3"/>
    <x v="8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8"/>
  </r>
  <r>
    <n v="-1"/>
    <n v="1"/>
    <s v="0001 -Florida Power &amp; Light Company"/>
    <n v="0"/>
    <n v="3"/>
    <x v="8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8"/>
  </r>
  <r>
    <n v="-1"/>
    <n v="1"/>
    <s v="0001 -Florida Power &amp; Light Company"/>
    <n v="0"/>
    <n v="3"/>
    <x v="8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8"/>
  </r>
  <r>
    <n v="-1"/>
    <n v="1"/>
    <s v="0001 -Florida Power &amp; Light Company"/>
    <n v="0"/>
    <n v="3"/>
    <x v="8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8"/>
  </r>
  <r>
    <n v="-1"/>
    <n v="1"/>
    <s v="0001 -Florida Power &amp; Light Company"/>
    <n v="0"/>
    <n v="3"/>
    <x v="8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8"/>
  </r>
  <r>
    <n v="-1"/>
    <n v="1"/>
    <s v="0001 -Florida Power &amp; Light Company"/>
    <n v="0"/>
    <n v="3"/>
    <x v="8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8"/>
  </r>
  <r>
    <n v="-1"/>
    <n v="1"/>
    <s v="0001 -Florida Power &amp; Light Company"/>
    <n v="0"/>
    <n v="3"/>
    <x v="8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8"/>
  </r>
  <r>
    <n v="-1"/>
    <n v="1"/>
    <s v="0001 -Florida Power &amp; Light Company"/>
    <n v="0"/>
    <n v="3"/>
    <x v="8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8"/>
  </r>
  <r>
    <n v="-1"/>
    <n v="1"/>
    <s v="0001 -Florida Power &amp; Light Company"/>
    <n v="0"/>
    <n v="3"/>
    <x v="8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8"/>
  </r>
  <r>
    <n v="-1"/>
    <n v="1"/>
    <s v="0001 -Florida Power &amp; Light Company"/>
    <n v="0"/>
    <n v="3"/>
    <x v="8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8"/>
  </r>
  <r>
    <n v="-1"/>
    <n v="1"/>
    <s v="0001 -Florida Power &amp; Light Company"/>
    <n v="0"/>
    <n v="3"/>
    <x v="8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8"/>
  </r>
  <r>
    <n v="-1"/>
    <n v="1"/>
    <s v="0001 -Florida Power &amp; Light Company"/>
    <n v="0"/>
    <n v="3"/>
    <x v="8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69"/>
    <n v="1"/>
    <n v="2014"/>
    <s v="V1969"/>
    <n v="367"/>
    <s v="02. Steam"/>
    <s v="Function"/>
    <n v="31207503.66"/>
    <n v="0"/>
    <n v="0"/>
    <n v="31207503.66"/>
    <n v="0"/>
    <n v="31207503.66"/>
    <n v="-72827.8"/>
    <n v="0"/>
    <n v="31207503.66"/>
    <n v="31207503.66"/>
    <n v="0"/>
    <n v="0"/>
    <n v="0"/>
    <n v="0"/>
    <x v="8"/>
  </r>
  <r>
    <n v="-1"/>
    <n v="1"/>
    <s v="0001 -Florida Power &amp; Light Company"/>
    <n v="0"/>
    <n v="3"/>
    <x v="8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8"/>
  </r>
  <r>
    <n v="-1"/>
    <n v="1"/>
    <s v="0001 -Florida Power &amp; Light Company"/>
    <n v="0"/>
    <n v="3"/>
    <x v="8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8"/>
  </r>
  <r>
    <n v="-1"/>
    <n v="1"/>
    <s v="0001 -Florida Power &amp; Light Company"/>
    <n v="0"/>
    <n v="3"/>
    <x v="8"/>
    <n v="1974"/>
    <n v="6"/>
    <n v="2014"/>
    <s v="V1974"/>
    <n v="367"/>
    <s v="02. Steam"/>
    <s v="Function"/>
    <n v="1016024.96"/>
    <n v="0"/>
    <n v="0"/>
    <n v="1016024.96"/>
    <n v="0"/>
    <n v="1016024.96"/>
    <n v="0"/>
    <n v="0"/>
    <n v="1016024.96"/>
    <n v="1016024.96"/>
    <n v="0"/>
    <n v="0"/>
    <n v="0"/>
    <n v="0"/>
    <x v="8"/>
  </r>
  <r>
    <n v="-1"/>
    <n v="1"/>
    <s v="0001 -Florida Power &amp; Light Company"/>
    <n v="0"/>
    <n v="3"/>
    <x v="8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8"/>
  </r>
  <r>
    <n v="-1"/>
    <n v="1"/>
    <s v="0001 -Florida Power &amp; Light Company"/>
    <n v="0"/>
    <n v="3"/>
    <x v="8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8"/>
  </r>
  <r>
    <n v="-1"/>
    <n v="1"/>
    <s v="0001 -Florida Power &amp; Light Company"/>
    <n v="0"/>
    <n v="3"/>
    <x v="8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8"/>
  </r>
  <r>
    <n v="-1"/>
    <n v="1"/>
    <s v="0001 -Florida Power &amp; Light Company"/>
    <n v="0"/>
    <n v="3"/>
    <x v="8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8"/>
  </r>
  <r>
    <n v="-1"/>
    <n v="1"/>
    <s v="0001 -Florida Power &amp; Light Company"/>
    <n v="0"/>
    <n v="3"/>
    <x v="8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8"/>
  </r>
  <r>
    <n v="-1"/>
    <n v="1"/>
    <s v="0001 -Florida Power &amp; Light Company"/>
    <n v="0"/>
    <n v="3"/>
    <x v="8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8"/>
  </r>
  <r>
    <n v="-1"/>
    <n v="1"/>
    <s v="0001 -Florida Power &amp; Light Company"/>
    <n v="0"/>
    <n v="3"/>
    <x v="8"/>
    <n v="1981"/>
    <n v="15"/>
    <n v="2014"/>
    <s v="V1981"/>
    <n v="367"/>
    <s v="02. Steam"/>
    <s v="Function"/>
    <n v="208658492"/>
    <n v="0"/>
    <n v="0"/>
    <n v="208318271"/>
    <n v="0"/>
    <n v="208658492"/>
    <n v="-663587.56000000006"/>
    <n v="184589.64"/>
    <n v="208658492"/>
    <n v="208658492"/>
    <n v="184589.64"/>
    <n v="0"/>
    <n v="184589.64"/>
    <n v="0"/>
    <x v="8"/>
  </r>
  <r>
    <n v="-1"/>
    <n v="1"/>
    <s v="0001 -Florida Power &amp; Light Company"/>
    <n v="0"/>
    <n v="3"/>
    <x v="8"/>
    <n v="1982"/>
    <n v="16"/>
    <n v="2014"/>
    <s v="V1982"/>
    <n v="367"/>
    <s v="02. Steam"/>
    <s v="Function"/>
    <n v="28860690"/>
    <n v="0"/>
    <n v="0"/>
    <n v="28860690"/>
    <n v="0"/>
    <n v="28860690"/>
    <n v="-28606.09"/>
    <n v="6222.91"/>
    <n v="28860690"/>
    <n v="28860690"/>
    <n v="6222.91"/>
    <n v="0"/>
    <n v="6222.91"/>
    <n v="0"/>
    <x v="8"/>
  </r>
  <r>
    <n v="-1"/>
    <n v="1"/>
    <s v="0001 -Florida Power &amp; Light Company"/>
    <n v="0"/>
    <n v="3"/>
    <x v="8"/>
    <n v="1983"/>
    <n v="17"/>
    <n v="2014"/>
    <s v="V1983"/>
    <n v="367"/>
    <s v="02. Steam"/>
    <s v="Function"/>
    <n v="5960232"/>
    <n v="0"/>
    <n v="0"/>
    <n v="5960232"/>
    <n v="0"/>
    <n v="5960232"/>
    <n v="0"/>
    <n v="0"/>
    <n v="5960232"/>
    <n v="5960232"/>
    <n v="0"/>
    <n v="0"/>
    <n v="0"/>
    <n v="0"/>
    <x v="8"/>
  </r>
  <r>
    <n v="-1"/>
    <n v="1"/>
    <s v="0001 -Florida Power &amp; Light Company"/>
    <n v="0"/>
    <n v="3"/>
    <x v="8"/>
    <n v="1984"/>
    <n v="18"/>
    <n v="2014"/>
    <s v="V1984"/>
    <n v="367"/>
    <s v="02. Steam"/>
    <s v="Function"/>
    <n v="7001756.0999999996"/>
    <n v="0"/>
    <n v="0"/>
    <n v="7001756.0999999996"/>
    <n v="0"/>
    <n v="7001756.0999999996"/>
    <n v="0"/>
    <n v="0"/>
    <n v="7001756.0999999996"/>
    <n v="7001756.0999999996"/>
    <n v="0"/>
    <n v="0"/>
    <n v="0"/>
    <n v="0"/>
    <x v="8"/>
  </r>
  <r>
    <n v="-1"/>
    <n v="1"/>
    <s v="0001 -Florida Power &amp; Light Company"/>
    <n v="0"/>
    <n v="3"/>
    <x v="8"/>
    <n v="1985"/>
    <n v="19"/>
    <n v="2014"/>
    <s v="V1985"/>
    <n v="367"/>
    <s v="02. Steam"/>
    <s v="Function"/>
    <n v="9255116.3499999996"/>
    <n v="0"/>
    <n v="0"/>
    <n v="9255116.3499999996"/>
    <n v="0"/>
    <n v="9255116.3499999996"/>
    <n v="-26164.18"/>
    <n v="8263.8700000000008"/>
    <n v="9255116.3499999996"/>
    <n v="9255116.3499999996"/>
    <n v="8263.8700000000008"/>
    <n v="0"/>
    <n v="8263.8700000000008"/>
    <n v="0"/>
    <x v="8"/>
  </r>
  <r>
    <n v="-1"/>
    <n v="1"/>
    <s v="0001 -Florida Power &amp; Light Company"/>
    <n v="0"/>
    <n v="3"/>
    <x v="8"/>
    <n v="1986"/>
    <n v="20"/>
    <n v="2014"/>
    <s v="V1986"/>
    <n v="367"/>
    <s v="02. Steam"/>
    <s v="Function"/>
    <n v="176309275.41999999"/>
    <n v="0"/>
    <n v="0"/>
    <n v="176309275.41999999"/>
    <n v="0"/>
    <n v="176309275.41999999"/>
    <n v="-177668.27"/>
    <n v="47823.94"/>
    <n v="176309275.41999999"/>
    <n v="176309275.41999999"/>
    <n v="47823.94"/>
    <n v="0"/>
    <n v="47823.94"/>
    <n v="0"/>
    <x v="8"/>
  </r>
  <r>
    <n v="-1"/>
    <n v="1"/>
    <s v="0001 -Florida Power &amp; Light Company"/>
    <n v="0"/>
    <n v="3"/>
    <x v="8"/>
    <n v="1987"/>
    <n v="22"/>
    <n v="2014"/>
    <s v="V1987"/>
    <n v="367"/>
    <s v="02. Steam"/>
    <s v="Function"/>
    <n v="253006.17"/>
    <n v="0"/>
    <n v="0"/>
    <n v="253006.17"/>
    <n v="0"/>
    <n v="253006.17"/>
    <n v="0"/>
    <n v="0"/>
    <n v="253006.17"/>
    <n v="253006.17"/>
    <n v="0"/>
    <n v="0"/>
    <n v="0"/>
    <n v="0"/>
    <x v="8"/>
  </r>
  <r>
    <n v="-1"/>
    <n v="1"/>
    <s v="0001 -Florida Power &amp; Light Company"/>
    <n v="0"/>
    <n v="3"/>
    <x v="8"/>
    <n v="1987"/>
    <n v="21"/>
    <n v="2014"/>
    <s v="V1987A"/>
    <n v="367"/>
    <s v="02. Steam"/>
    <s v="Function"/>
    <n v="6787607.6200000001"/>
    <n v="0"/>
    <n v="0"/>
    <n v="6787607.6200000001"/>
    <n v="0"/>
    <n v="6787607.6200000001"/>
    <n v="0"/>
    <n v="0"/>
    <n v="6787607.6200000001"/>
    <n v="6787607.6200000001"/>
    <n v="0"/>
    <n v="0"/>
    <n v="0"/>
    <n v="0"/>
    <x v="8"/>
  </r>
  <r>
    <n v="-1"/>
    <n v="1"/>
    <s v="0001 -Florida Power &amp; Light Company"/>
    <n v="0"/>
    <n v="3"/>
    <x v="8"/>
    <n v="1988"/>
    <n v="24"/>
    <n v="2014"/>
    <s v="V1988"/>
    <n v="367"/>
    <s v="02. Steam"/>
    <s v="Function"/>
    <n v="15108791.92"/>
    <n v="0"/>
    <n v="0"/>
    <n v="15231273.73"/>
    <n v="548965.82999999996"/>
    <n v="13551796.380000001"/>
    <n v="-346836.31"/>
    <n v="61772.46"/>
    <n v="15353755.539999999"/>
    <n v="13881266.039999999"/>
    <n v="36305"/>
    <n v="0"/>
    <n v="61772.46"/>
    <n v="0"/>
    <x v="8"/>
  </r>
  <r>
    <n v="-1"/>
    <n v="1"/>
    <s v="0001 -Florida Power &amp; Light Company"/>
    <n v="0"/>
    <n v="3"/>
    <x v="8"/>
    <n v="1988"/>
    <n v="23"/>
    <n v="2014"/>
    <s v="V1988A"/>
    <n v="367"/>
    <s v="02. Steam"/>
    <s v="Function"/>
    <n v="68115713.069999993"/>
    <n v="0"/>
    <n v="0"/>
    <n v="68115713.069999993"/>
    <n v="2570400.9300000002"/>
    <n v="63183992.390000001"/>
    <n v="-1650013.32"/>
    <n v="571185.88"/>
    <n v="69765726.390000001"/>
    <n v="64260043.090000004"/>
    <n v="415522.79"/>
    <n v="0"/>
    <n v="571185.88"/>
    <n v="0"/>
    <x v="8"/>
  </r>
  <r>
    <n v="-1"/>
    <n v="1"/>
    <s v="0001 -Florida Power &amp; Light Company"/>
    <n v="0"/>
    <n v="3"/>
    <x v="8"/>
    <n v="1989"/>
    <n v="26"/>
    <n v="2014"/>
    <s v="V1989"/>
    <n v="367"/>
    <s v="02. Steam"/>
    <s v="Function"/>
    <n v="15913923.76"/>
    <n v="0"/>
    <n v="0"/>
    <n v="16002842.789999999"/>
    <n v="580025.30000000005"/>
    <n v="13656669.779999999"/>
    <n v="-183490.58"/>
    <n v="55410.84"/>
    <n v="16091761.82"/>
    <n v="14082622.48"/>
    <n v="31645.38"/>
    <n v="0"/>
    <n v="55410.84"/>
    <n v="0"/>
    <x v="8"/>
  </r>
  <r>
    <n v="-1"/>
    <n v="1"/>
    <s v="0001 -Florida Power &amp; Light Company"/>
    <n v="0"/>
    <n v="3"/>
    <x v="8"/>
    <n v="1990"/>
    <n v="28"/>
    <n v="2014"/>
    <s v="V1990"/>
    <n v="367"/>
    <s v="02. Steam"/>
    <s v="Function"/>
    <n v="8563371.6400000006"/>
    <n v="0"/>
    <n v="0"/>
    <n v="8576031.3300000001"/>
    <n v="305371.3"/>
    <n v="6975659"/>
    <n v="-41118.03"/>
    <n v="7324.98"/>
    <n v="8588691.0099999998"/>
    <n v="7260028.25"/>
    <n v="3007.67"/>
    <n v="0"/>
    <n v="7324.98"/>
    <n v="0"/>
    <x v="8"/>
  </r>
  <r>
    <n v="-1"/>
    <n v="1"/>
    <s v="0001 -Florida Power &amp; Light Company"/>
    <n v="0"/>
    <n v="3"/>
    <x v="8"/>
    <n v="1990"/>
    <n v="27"/>
    <n v="2014"/>
    <s v="V1990A"/>
    <n v="367"/>
    <s v="02. Steam"/>
    <s v="Function"/>
    <n v="1249904.94"/>
    <n v="0"/>
    <n v="0"/>
    <n v="1249904.94"/>
    <n v="44639.48"/>
    <n v="1054141.48"/>
    <n v="-6093"/>
    <n v="1437.44"/>
    <n v="1255997.94"/>
    <n v="1093667.19"/>
    <n v="458.21"/>
    <n v="0"/>
    <n v="1437.44"/>
    <n v="0"/>
    <x v="8"/>
  </r>
  <r>
    <n v="-1"/>
    <n v="1"/>
    <s v="0001 -Florida Power &amp; Light Company"/>
    <n v="0"/>
    <n v="3"/>
    <x v="8"/>
    <n v="1991"/>
    <n v="29"/>
    <n v="2014"/>
    <s v="V1991"/>
    <n v="367"/>
    <s v="02. Steam"/>
    <s v="Function"/>
    <n v="109032583.95999999"/>
    <n v="0"/>
    <n v="0"/>
    <n v="109554981.67"/>
    <n v="3898666.08"/>
    <n v="87687967.980000004"/>
    <n v="-1044839.27"/>
    <n v="297402.52"/>
    <n v="110077379.38"/>
    <n v="90736450.049999997"/>
    <n v="102791.11"/>
    <n v="0"/>
    <n v="297402.52"/>
    <n v="0"/>
    <x v="8"/>
  </r>
  <r>
    <n v="-1"/>
    <n v="1"/>
    <s v="0001 -Florida Power &amp; Light Company"/>
    <n v="0"/>
    <n v="3"/>
    <x v="8"/>
    <n v="1992"/>
    <n v="30"/>
    <n v="2014"/>
    <s v="V1992"/>
    <n v="367"/>
    <s v="02. Steam"/>
    <s v="Function"/>
    <n v="14569955.689999999"/>
    <n v="0"/>
    <n v="0"/>
    <n v="14643986.689999999"/>
    <n v="508715.8"/>
    <n v="10809994.35"/>
    <n v="-426882.11"/>
    <n v="47908.94"/>
    <n v="14718017.699999999"/>
    <n v="11208416.73"/>
    <n v="10140.34"/>
    <n v="0"/>
    <n v="47908.94"/>
    <n v="0"/>
    <x v="8"/>
  </r>
  <r>
    <n v="-1"/>
    <n v="1"/>
    <s v="0001 -Florida Power &amp; Light Company"/>
    <n v="0"/>
    <n v="3"/>
    <x v="8"/>
    <n v="1993"/>
    <n v="31"/>
    <n v="2014"/>
    <s v="V1993"/>
    <n v="367"/>
    <s v="02. Steam"/>
    <s v="Function"/>
    <n v="223427991.03"/>
    <n v="0"/>
    <n v="0"/>
    <n v="223862562.71000001"/>
    <n v="7938838.8899999997"/>
    <n v="162225993.38999999"/>
    <n v="-869143.37"/>
    <n v="243779.09"/>
    <n v="224297134.40000001"/>
    <n v="169522108.53999999"/>
    <n v="17359.46"/>
    <n v="0"/>
    <n v="243779.09"/>
    <n v="0"/>
    <x v="8"/>
  </r>
  <r>
    <n v="-1"/>
    <n v="1"/>
    <s v="0001 -Florida Power &amp; Light Company"/>
    <n v="0"/>
    <n v="3"/>
    <x v="8"/>
    <n v="1994"/>
    <n v="32"/>
    <n v="2014"/>
    <s v="V1994"/>
    <n v="367"/>
    <s v="02. Steam"/>
    <s v="Function"/>
    <n v="99778848.069999993"/>
    <n v="0"/>
    <n v="0"/>
    <n v="20405701.539999999"/>
    <n v="3122655.81"/>
    <n v="73518428.629999995"/>
    <n v="-333332.46999999997"/>
    <n v="99457.83"/>
    <n v="100106300.54000001"/>
    <n v="76399450.980000004"/>
    <n v="13638.82"/>
    <n v="0"/>
    <n v="99457.83"/>
    <n v="0"/>
    <x v="8"/>
  </r>
  <r>
    <n v="-1"/>
    <n v="1"/>
    <s v="0001 -Florida Power &amp; Light Company"/>
    <n v="0"/>
    <n v="3"/>
    <x v="8"/>
    <n v="1995"/>
    <n v="33"/>
    <n v="2014"/>
    <s v="V1995"/>
    <n v="367"/>
    <s v="02. Steam"/>
    <s v="Function"/>
    <n v="87289859.790000007"/>
    <n v="0"/>
    <n v="0"/>
    <n v="17643476.280000001"/>
    <n v="2194133.54"/>
    <n v="66513956.670000002"/>
    <n v="-203473.84"/>
    <n v="25163.51"/>
    <n v="87371334.980000004"/>
    <n v="68650931.620000005"/>
    <n v="846.9"/>
    <n v="0"/>
    <n v="25163.51"/>
    <n v="0"/>
    <x v="8"/>
  </r>
  <r>
    <n v="-1"/>
    <n v="1"/>
    <s v="0001 -Florida Power &amp; Light Company"/>
    <n v="0"/>
    <n v="3"/>
    <x v="8"/>
    <n v="1996"/>
    <n v="34"/>
    <n v="2014"/>
    <s v="V1996"/>
    <n v="367"/>
    <s v="02. Steam"/>
    <s v="Function"/>
    <n v="2765806.4"/>
    <n v="0"/>
    <n v="0"/>
    <n v="-1618278.5"/>
    <n v="79180.66"/>
    <n v="1941325.49"/>
    <n v="-12319.76"/>
    <n v="1782.17"/>
    <n v="2773949.4"/>
    <n v="2015036.5"/>
    <n v="-891.19"/>
    <n v="0"/>
    <n v="1782.17"/>
    <n v="0"/>
    <x v="8"/>
  </r>
  <r>
    <n v="-1"/>
    <n v="1"/>
    <s v="0001 -Florida Power &amp; Light Company"/>
    <n v="0"/>
    <n v="3"/>
    <x v="8"/>
    <n v="1997"/>
    <n v="35"/>
    <n v="2014"/>
    <s v="V1997"/>
    <n v="367"/>
    <s v="02. Steam"/>
    <s v="Function"/>
    <n v="5480628.8399999999"/>
    <n v="0"/>
    <n v="0"/>
    <n v="-1680606.38"/>
    <n v="220605.53"/>
    <n v="5521840.7800000003"/>
    <n v="-36117.160000000003"/>
    <n v="3564.54"/>
    <n v="5494126.3799999999"/>
    <n v="5730720.9199999999"/>
    <n v="1792.38"/>
    <n v="0"/>
    <n v="3564.54"/>
    <n v="0"/>
    <x v="8"/>
  </r>
  <r>
    <n v="-1"/>
    <n v="1"/>
    <s v="0001 -Florida Power &amp; Light Company"/>
    <n v="0"/>
    <n v="3"/>
    <x v="8"/>
    <n v="1998"/>
    <n v="59"/>
    <n v="2014"/>
    <s v="V1998"/>
    <n v="367"/>
    <s v="02. Steam"/>
    <s v="Function"/>
    <n v="8599003.7899999991"/>
    <n v="0"/>
    <n v="0"/>
    <n v="3977815.67"/>
    <n v="142463.93"/>
    <n v="6819794.8499999996"/>
    <n v="-3791.92"/>
    <n v="5133.5600000000004"/>
    <n v="8601285.9800000004"/>
    <n v="6960886.1500000004"/>
    <n v="4224.01"/>
    <n v="0"/>
    <n v="5133.5600000000004"/>
    <n v="0"/>
    <x v="8"/>
  </r>
  <r>
    <n v="-1"/>
    <n v="1"/>
    <s v="0001 -Florida Power &amp; Light Company"/>
    <n v="0"/>
    <n v="3"/>
    <x v="8"/>
    <n v="1999"/>
    <n v="60"/>
    <n v="2014"/>
    <s v="V1999"/>
    <n v="367"/>
    <s v="02. Steam"/>
    <s v="Function"/>
    <n v="28094608.300000001"/>
    <n v="0"/>
    <n v="0"/>
    <n v="1413236.6"/>
    <n v="62998.14"/>
    <n v="27748083.210000001"/>
    <n v="0"/>
    <n v="0"/>
    <n v="28094608.300000001"/>
    <n v="27811081.350000001"/>
    <n v="0"/>
    <n v="0"/>
    <n v="0"/>
    <n v="0"/>
    <x v="8"/>
  </r>
  <r>
    <n v="-1"/>
    <n v="1"/>
    <s v="0001 -Florida Power &amp; Light Company"/>
    <n v="0"/>
    <n v="3"/>
    <x v="8"/>
    <n v="2000"/>
    <n v="61"/>
    <n v="2014"/>
    <s v="V2000"/>
    <n v="367"/>
    <s v="02. Steam"/>
    <s v="Function"/>
    <n v="107052.12"/>
    <n v="0"/>
    <n v="0"/>
    <n v="107052.12"/>
    <n v="3457.64"/>
    <n v="84579.8"/>
    <n v="0"/>
    <n v="0"/>
    <n v="107052.12"/>
    <n v="88037.440000000002"/>
    <n v="0"/>
    <n v="0"/>
    <n v="0"/>
    <n v="0"/>
    <x v="8"/>
  </r>
  <r>
    <n v="-1"/>
    <n v="1"/>
    <s v="0001 -Florida Power &amp; Light Company"/>
    <n v="0"/>
    <n v="3"/>
    <x v="8"/>
    <n v="2001"/>
    <n v="62"/>
    <n v="2014"/>
    <s v="V2001"/>
    <n v="367"/>
    <s v="02. Steam"/>
    <s v="Function"/>
    <n v="11551590.289999999"/>
    <n v="0"/>
    <n v="0"/>
    <n v="8062504.96"/>
    <n v="368383.67"/>
    <n v="8788437.7400000002"/>
    <n v="0"/>
    <n v="0"/>
    <n v="11551590.289999999"/>
    <n v="9156821.4100000001"/>
    <n v="0"/>
    <n v="0"/>
    <n v="0"/>
    <n v="0"/>
    <x v="8"/>
  </r>
  <r>
    <n v="-1"/>
    <n v="1"/>
    <s v="0001 -Florida Power &amp; Light Company"/>
    <n v="0"/>
    <n v="3"/>
    <x v="8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8"/>
  </r>
  <r>
    <n v="-1"/>
    <n v="1"/>
    <s v="0001 -Florida Power &amp; Light Company"/>
    <n v="0"/>
    <n v="3"/>
    <x v="8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8"/>
  </r>
  <r>
    <n v="-1"/>
    <n v="1"/>
    <s v="0001 -Florida Power &amp; Light Company"/>
    <n v="0"/>
    <n v="3"/>
    <x v="8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8"/>
  </r>
  <r>
    <n v="-1"/>
    <n v="1"/>
    <s v="0001 -Florida Power &amp; Light Company"/>
    <n v="0"/>
    <n v="3"/>
    <x v="8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8"/>
  </r>
  <r>
    <n v="-1"/>
    <n v="1"/>
    <s v="0001 -Florida Power &amp; Light Company"/>
    <n v="0"/>
    <n v="3"/>
    <x v="8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8"/>
  </r>
  <r>
    <n v="-1"/>
    <n v="1"/>
    <s v="0001 -Florida Power &amp; Light Company"/>
    <n v="0"/>
    <n v="3"/>
    <x v="8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8"/>
  </r>
  <r>
    <n v="-1"/>
    <n v="1"/>
    <s v="0001 -Florida Power &amp; Light Company"/>
    <n v="0"/>
    <n v="3"/>
    <x v="8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8"/>
  </r>
  <r>
    <n v="-1"/>
    <n v="1"/>
    <s v="0001 -Florida Power &amp; Light Company"/>
    <n v="0"/>
    <n v="3"/>
    <x v="8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8"/>
  </r>
  <r>
    <n v="-1"/>
    <n v="1"/>
    <s v="0001 -Florida Power &amp; Light Company"/>
    <n v="0"/>
    <n v="3"/>
    <x v="8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8"/>
  </r>
  <r>
    <n v="-1"/>
    <n v="1"/>
    <s v="0001 -Florida Power &amp; Light Company"/>
    <n v="0"/>
    <n v="3"/>
    <x v="8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8"/>
  </r>
  <r>
    <n v="-1"/>
    <n v="1"/>
    <s v="0001 -Florida Power &amp; Light Company"/>
    <n v="0"/>
    <n v="3"/>
    <x v="8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8"/>
  </r>
  <r>
    <n v="-1"/>
    <n v="1"/>
    <s v="0001 -Florida Power &amp; Light Company"/>
    <n v="0"/>
    <n v="3"/>
    <x v="8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8"/>
  </r>
  <r>
    <n v="-1"/>
    <n v="1"/>
    <s v="0001 -Florida Power &amp; Light Company"/>
    <n v="0"/>
    <n v="3"/>
    <x v="8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8"/>
  </r>
  <r>
    <n v="-1"/>
    <n v="1"/>
    <s v="0001 -Florida Power &amp; Light Company"/>
    <n v="0"/>
    <n v="3"/>
    <x v="8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8"/>
  </r>
  <r>
    <n v="-1"/>
    <n v="1"/>
    <s v="0001 -Florida Power &amp; Light Company"/>
    <n v="0"/>
    <n v="3"/>
    <x v="8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8"/>
  </r>
  <r>
    <n v="-1"/>
    <n v="1"/>
    <s v="0001 -Florida Power &amp; Light Company"/>
    <n v="0"/>
    <n v="3"/>
    <x v="8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8"/>
  </r>
  <r>
    <n v="-1"/>
    <n v="1"/>
    <s v="0001 -Florida Power &amp; Light Company"/>
    <n v="0"/>
    <n v="3"/>
    <x v="8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8"/>
  </r>
  <r>
    <n v="-1"/>
    <n v="1"/>
    <s v="0001 -Florida Power &amp; Light Company"/>
    <n v="0"/>
    <n v="3"/>
    <x v="8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8"/>
  </r>
  <r>
    <n v="-1"/>
    <n v="1"/>
    <s v="0001 -Florida Power &amp; Light Company"/>
    <n v="0"/>
    <n v="3"/>
    <x v="8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8"/>
  </r>
  <r>
    <n v="-1"/>
    <n v="1"/>
    <s v="0001 -Florida Power &amp; Light Company"/>
    <n v="0"/>
    <n v="3"/>
    <x v="8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8"/>
  </r>
  <r>
    <n v="-1"/>
    <n v="1"/>
    <s v="0001 -Florida Power &amp; Light Company"/>
    <n v="0"/>
    <n v="3"/>
    <x v="8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8"/>
  </r>
  <r>
    <n v="-1"/>
    <n v="1"/>
    <s v="0001 -Florida Power &amp; Light Company"/>
    <n v="0"/>
    <n v="3"/>
    <x v="8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8"/>
  </r>
  <r>
    <n v="-1"/>
    <n v="1"/>
    <s v="0001 -Florida Power &amp; Light Company"/>
    <n v="0"/>
    <n v="3"/>
    <x v="8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8"/>
  </r>
  <r>
    <n v="-1"/>
    <n v="1"/>
    <s v="0001 -Florida Power &amp; Light Company"/>
    <n v="0"/>
    <n v="3"/>
    <x v="8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8"/>
  </r>
  <r>
    <n v="-1"/>
    <n v="1"/>
    <s v="0001 -Florida Power &amp; Light Company"/>
    <n v="0"/>
    <n v="3"/>
    <x v="8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8"/>
  </r>
  <r>
    <n v="-1"/>
    <n v="1"/>
    <s v="0001 -Florida Power &amp; Light Company"/>
    <n v="0"/>
    <n v="3"/>
    <x v="8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8"/>
  </r>
  <r>
    <n v="-1"/>
    <n v="1"/>
    <s v="0001 -Florida Power &amp; Light Company"/>
    <n v="0"/>
    <n v="3"/>
    <x v="8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8"/>
  </r>
  <r>
    <n v="-1"/>
    <n v="1"/>
    <s v="0001 -Florida Power &amp; Light Company"/>
    <n v="0"/>
    <n v="3"/>
    <x v="8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8"/>
  </r>
  <r>
    <n v="-1"/>
    <n v="1"/>
    <s v="0001 -Florida Power &amp; Light Company"/>
    <n v="0"/>
    <n v="3"/>
    <x v="8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8"/>
  </r>
  <r>
    <n v="-1"/>
    <n v="1"/>
    <s v="0001 -Florida Power &amp; Light Company"/>
    <n v="0"/>
    <n v="3"/>
    <x v="8"/>
    <n v="2005"/>
    <n v="66"/>
    <n v="2014"/>
    <s v="V2005"/>
    <n v="367"/>
    <s v="02. Steam"/>
    <s v="Function"/>
    <n v="40189522.57"/>
    <n v="0"/>
    <n v="0"/>
    <n v="25346932.59"/>
    <n v="1753017.45"/>
    <n v="20472422.850000001"/>
    <n v="-596160.97"/>
    <n v="302865.21999999997"/>
    <n v="40785536.170000002"/>
    <n v="21921930.690000001"/>
    <n v="10361.23"/>
    <n v="0"/>
    <n v="302865.21999999997"/>
    <n v="0"/>
    <x v="8"/>
  </r>
  <r>
    <n v="-1"/>
    <n v="1"/>
    <s v="0001 -Florida Power &amp; Light Company"/>
    <n v="0"/>
    <n v="3"/>
    <x v="8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8"/>
  </r>
  <r>
    <n v="-1"/>
    <n v="1"/>
    <s v="0001 -Florida Power &amp; Light Company"/>
    <n v="0"/>
    <n v="3"/>
    <x v="8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8"/>
  </r>
  <r>
    <n v="-1"/>
    <n v="1"/>
    <s v="0001 -Florida Power &amp; Light Company"/>
    <n v="0"/>
    <n v="3"/>
    <x v="8"/>
    <n v="2006"/>
    <n v="67"/>
    <n v="2014"/>
    <s v="V2006"/>
    <n v="367"/>
    <s v="02. Steam"/>
    <s v="Function"/>
    <n v="47087956.409999996"/>
    <n v="0"/>
    <n v="0"/>
    <n v="37346299.009999998"/>
    <n v="2069294.66"/>
    <n v="21783644.609999999"/>
    <n v="-786462.87"/>
    <n v="440997.56"/>
    <n v="47865070.299999997"/>
    <n v="23491869.989999998"/>
    <n v="24952.94"/>
    <n v="0"/>
    <n v="440997.56"/>
    <n v="0"/>
    <x v="8"/>
  </r>
  <r>
    <n v="-1"/>
    <n v="1"/>
    <s v="0001 -Florida Power &amp; Light Company"/>
    <n v="0"/>
    <n v="3"/>
    <x v="8"/>
    <n v="2007"/>
    <n v="74"/>
    <n v="2014"/>
    <s v="V2007"/>
    <n v="367"/>
    <s v="02. Steam"/>
    <s v="Function"/>
    <n v="88584581.549999997"/>
    <n v="0"/>
    <n v="0"/>
    <n v="65157795.520000003"/>
    <n v="3985594.4"/>
    <n v="35813143.729999997"/>
    <n v="-2034980"/>
    <n v="131057.22"/>
    <n v="89113027.420000002"/>
    <n v="39576948.899999999"/>
    <n v="-175599.43"/>
    <n v="0"/>
    <n v="131057.22"/>
    <n v="0"/>
    <x v="8"/>
  </r>
  <r>
    <n v="-1"/>
    <n v="1"/>
    <s v="0001 -Florida Power &amp; Light Company"/>
    <n v="0"/>
    <n v="3"/>
    <x v="8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8"/>
  </r>
  <r>
    <n v="-1"/>
    <n v="1"/>
    <s v="0001 -Florida Power &amp; Light Company"/>
    <n v="0"/>
    <n v="3"/>
    <x v="8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8"/>
  </r>
  <r>
    <n v="-1"/>
    <n v="1"/>
    <s v="0001 -Florida Power &amp; Light Company"/>
    <n v="0"/>
    <n v="3"/>
    <x v="8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8"/>
  </r>
  <r>
    <n v="-1"/>
    <n v="1"/>
    <s v="0001 -Florida Power &amp; Light Company"/>
    <n v="0"/>
    <n v="3"/>
    <x v="8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8"/>
  </r>
  <r>
    <n v="-1"/>
    <n v="1"/>
    <s v="0001 -Florida Power &amp; Light Company"/>
    <n v="0"/>
    <n v="3"/>
    <x v="8"/>
    <n v="2008"/>
    <n v="165"/>
    <n v="2014"/>
    <s v="V2008 Q2"/>
    <n v="367"/>
    <s v="02. Steam"/>
    <s v="Function"/>
    <n v="7447012.5300000003"/>
    <n v="0"/>
    <n v="0"/>
    <n v="7663821.7199999997"/>
    <n v="367821.96"/>
    <n v="2827798.14"/>
    <n v="-433618.38"/>
    <n v="230203.61"/>
    <n v="7880630.9100000001"/>
    <n v="3031384.97"/>
    <n v="-39179.64"/>
    <n v="0"/>
    <n v="230203.61"/>
    <n v="0"/>
    <x v="8"/>
  </r>
  <r>
    <n v="-1"/>
    <n v="1"/>
    <s v="0001 -Florida Power &amp; Light Company"/>
    <n v="0"/>
    <n v="3"/>
    <x v="8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8"/>
  </r>
  <r>
    <n v="-1"/>
    <n v="1"/>
    <s v="0001 -Florida Power &amp; Light Company"/>
    <n v="0"/>
    <n v="3"/>
    <x v="8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8"/>
  </r>
  <r>
    <n v="-1"/>
    <n v="1"/>
    <s v="0001 -Florida Power &amp; Light Company"/>
    <n v="0"/>
    <n v="3"/>
    <x v="8"/>
    <n v="2008"/>
    <n v="170"/>
    <n v="2014"/>
    <s v="V2008 Q3 - 50% Bonus"/>
    <n v="367"/>
    <s v="02. Steam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  <x v="8"/>
  </r>
  <r>
    <n v="-1"/>
    <n v="1"/>
    <s v="0001 -Florida Power &amp; Light Company"/>
    <n v="0"/>
    <n v="3"/>
    <x v="8"/>
    <n v="2008"/>
    <n v="167"/>
    <n v="2014"/>
    <s v="V2008 Q4"/>
    <n v="367"/>
    <s v="02. Steam"/>
    <s v="Function"/>
    <n v="5889343.3200000003"/>
    <n v="0"/>
    <n v="0"/>
    <n v="6059029.21"/>
    <n v="301006.06"/>
    <n v="2115619.59"/>
    <n v="-339371.78"/>
    <n v="120089.61"/>
    <n v="6228715.0999999996"/>
    <n v="2296381.14"/>
    <n v="-99037.66"/>
    <n v="0"/>
    <n v="120089.61"/>
    <n v="0"/>
    <x v="8"/>
  </r>
  <r>
    <n v="-1"/>
    <n v="1"/>
    <s v="0001 -Florida Power &amp; Light Company"/>
    <n v="0"/>
    <n v="3"/>
    <x v="8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8"/>
  </r>
  <r>
    <n v="-1"/>
    <n v="1"/>
    <s v="0001 -Florida Power &amp; Light Company"/>
    <n v="0"/>
    <n v="3"/>
    <x v="8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8"/>
  </r>
  <r>
    <n v="-1"/>
    <n v="1"/>
    <s v="0001 -Florida Power &amp; Light Company"/>
    <n v="0"/>
    <n v="3"/>
    <x v="8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8"/>
  </r>
  <r>
    <n v="-1"/>
    <n v="1"/>
    <s v="0001 -Florida Power &amp; Light Company"/>
    <n v="0"/>
    <n v="3"/>
    <x v="8"/>
    <n v="2009"/>
    <n v="186"/>
    <n v="2014"/>
    <s v="V2009 Q2"/>
    <n v="367"/>
    <s v="02. Steam"/>
    <s v="Function"/>
    <n v="119706.24000000001"/>
    <n v="0"/>
    <n v="0"/>
    <n v="121378.62"/>
    <n v="7314.22"/>
    <n v="38837.199999999997"/>
    <n v="-3344.76"/>
    <n v="1565.86"/>
    <n v="123051"/>
    <n v="45053.05"/>
    <n v="-680.53"/>
    <n v="0"/>
    <n v="1565.86"/>
    <n v="0"/>
    <x v="8"/>
  </r>
  <r>
    <n v="-1"/>
    <n v="1"/>
    <s v="0001 -Florida Power &amp; Light Company"/>
    <n v="0"/>
    <n v="3"/>
    <x v="8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8"/>
  </r>
  <r>
    <n v="-1"/>
    <n v="1"/>
    <s v="0001 -Florida Power &amp; Light Company"/>
    <n v="0"/>
    <n v="3"/>
    <x v="8"/>
    <n v="2009"/>
    <n v="187"/>
    <n v="2014"/>
    <s v="V2009 Q3"/>
    <n v="367"/>
    <s v="02. Steam"/>
    <s v="Function"/>
    <n v="7546"/>
    <n v="0"/>
    <n v="0"/>
    <n v="7546"/>
    <n v="2431.5500000000002"/>
    <n v="5114.45"/>
    <n v="0"/>
    <n v="0"/>
    <n v="7546"/>
    <n v="7546"/>
    <n v="0"/>
    <n v="0"/>
    <n v="0"/>
    <n v="0"/>
    <x v="8"/>
  </r>
  <r>
    <n v="-1"/>
    <n v="1"/>
    <s v="0001 -Florida Power &amp; Light Company"/>
    <n v="0"/>
    <n v="3"/>
    <x v="8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8"/>
  </r>
  <r>
    <n v="-1"/>
    <n v="1"/>
    <s v="0001 -Florida Power &amp; Light Company"/>
    <n v="0"/>
    <n v="3"/>
    <x v="8"/>
    <n v="2009"/>
    <n v="188"/>
    <n v="2014"/>
    <s v="V2009 Q4"/>
    <n v="367"/>
    <s v="02. Steam"/>
    <s v="Function"/>
    <n v="55397.47"/>
    <n v="0"/>
    <n v="0"/>
    <n v="56108.480000000003"/>
    <n v="4893.37"/>
    <n v="17946.54"/>
    <n v="-1422.01"/>
    <n v="509.87"/>
    <n v="56819.48"/>
    <n v="22410.51"/>
    <n v="-482.74"/>
    <n v="0"/>
    <n v="509.87"/>
    <n v="0"/>
    <x v="8"/>
  </r>
  <r>
    <n v="-1"/>
    <n v="1"/>
    <s v="0001 -Florida Power &amp; Light Company"/>
    <n v="0"/>
    <n v="3"/>
    <x v="8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8"/>
  </r>
  <r>
    <n v="-1"/>
    <n v="1"/>
    <s v="0001 -Florida Power &amp; Light Company"/>
    <n v="0"/>
    <n v="3"/>
    <x v="8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8"/>
  </r>
  <r>
    <n v="-1"/>
    <n v="1"/>
    <s v="0001 -Florida Power &amp; Light Company"/>
    <n v="0"/>
    <n v="3"/>
    <x v="8"/>
    <n v="2010"/>
    <n v="215"/>
    <n v="2014"/>
    <s v="V2010 Q1 - 50% Bonus"/>
    <n v="367"/>
    <s v="02. Steam"/>
    <s v="Function"/>
    <n v="7369774.75"/>
    <n v="0"/>
    <n v="0"/>
    <n v="7380582.9299999997"/>
    <n v="412375.2"/>
    <n v="1973335.24"/>
    <n v="-25878.93"/>
    <n v="21454.17"/>
    <n v="7391391.1100000003"/>
    <n v="2379480.1800000002"/>
    <n v="6068.08"/>
    <n v="0"/>
    <n v="21454.17"/>
    <n v="0"/>
    <x v="8"/>
  </r>
  <r>
    <n v="-1"/>
    <n v="1"/>
    <s v="0001 -Florida Power &amp; Light Company"/>
    <n v="0"/>
    <n v="3"/>
    <x v="8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8"/>
  </r>
  <r>
    <n v="-1"/>
    <n v="1"/>
    <s v="0001 -Florida Power &amp; Light Company"/>
    <n v="0"/>
    <n v="3"/>
    <x v="8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8"/>
  </r>
  <r>
    <n v="-1"/>
    <n v="1"/>
    <s v="0001 -Florida Power &amp; Light Company"/>
    <n v="0"/>
    <n v="3"/>
    <x v="8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8"/>
  </r>
  <r>
    <n v="-1"/>
    <n v="1"/>
    <s v="0001 -Florida Power &amp; Light Company"/>
    <n v="0"/>
    <n v="3"/>
    <x v="8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7"/>
    <n v="2014"/>
    <s v="V2010 Q3 - 50% Bonus"/>
    <n v="367"/>
    <s v="02. Steam"/>
    <s v="Function"/>
    <n v="2821903.46"/>
    <n v="0"/>
    <n v="0"/>
    <n v="2821903.46"/>
    <n v="163638.71"/>
    <n v="686665.8"/>
    <n v="-117606.44"/>
    <n v="0"/>
    <n v="2821903.46"/>
    <n v="850304.51"/>
    <n v="0"/>
    <n v="0"/>
    <n v="0"/>
    <n v="0"/>
    <x v="8"/>
  </r>
  <r>
    <n v="-1"/>
    <n v="1"/>
    <s v="0001 -Florida Power &amp; Light Company"/>
    <n v="0"/>
    <n v="3"/>
    <x v="8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8"/>
  </r>
  <r>
    <n v="-1"/>
    <n v="1"/>
    <s v="0001 -Florida Power &amp; Light Company"/>
    <n v="0"/>
    <n v="3"/>
    <x v="8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8"/>
  </r>
  <r>
    <n v="-1"/>
    <n v="1"/>
    <s v="0001 -Florida Power &amp; Light Company"/>
    <n v="0"/>
    <n v="3"/>
    <x v="8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8"/>
  </r>
  <r>
    <n v="-1"/>
    <n v="1"/>
    <s v="0001 -Florida Power &amp; Light Company"/>
    <n v="0"/>
    <n v="3"/>
    <x v="8"/>
    <n v="2011"/>
    <n v="125"/>
    <n v="2014"/>
    <s v="V2011"/>
    <n v="367"/>
    <s v="02. Steam"/>
    <s v="Function"/>
    <n v="1508936.88"/>
    <n v="0"/>
    <n v="0"/>
    <n v="1298087.98"/>
    <n v="111008.83"/>
    <n v="353148.4"/>
    <n v="-32770.980000000003"/>
    <n v="20406.64"/>
    <n v="1531513.55"/>
    <n v="459476.1"/>
    <n v="2511.1"/>
    <n v="0"/>
    <n v="20406.64"/>
    <n v="0"/>
    <x v="8"/>
  </r>
  <r>
    <n v="-1"/>
    <n v="1"/>
    <s v="0001 -Florida Power &amp; Light Company"/>
    <n v="0"/>
    <n v="3"/>
    <x v="8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8"/>
  </r>
  <r>
    <n v="-1"/>
    <n v="1"/>
    <s v="0001 -Florida Power &amp; Light Company"/>
    <n v="0"/>
    <n v="3"/>
    <x v="8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8"/>
  </r>
  <r>
    <n v="-1"/>
    <n v="1"/>
    <s v="0001 -Florida Power &amp; Light Company"/>
    <n v="0"/>
    <n v="3"/>
    <x v="8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8"/>
  </r>
  <r>
    <n v="-1"/>
    <n v="1"/>
    <s v="0001 -Florida Power &amp; Light Company"/>
    <n v="0"/>
    <n v="3"/>
    <x v="8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8"/>
  </r>
  <r>
    <n v="-1"/>
    <n v="1"/>
    <s v="0001 -Florida Power &amp; Light Company"/>
    <n v="0"/>
    <n v="3"/>
    <x v="8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8"/>
  </r>
  <r>
    <n v="-1"/>
    <n v="1"/>
    <s v="0001 -Florida Power &amp; Light Company"/>
    <n v="0"/>
    <n v="3"/>
    <x v="8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8"/>
  </r>
  <r>
    <n v="-1"/>
    <n v="1"/>
    <s v="0001 -Florida Power &amp; Light Company"/>
    <n v="0"/>
    <n v="3"/>
    <x v="8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8"/>
  </r>
  <r>
    <n v="-1"/>
    <n v="1"/>
    <s v="0001 -Florida Power &amp; Light Company"/>
    <n v="0"/>
    <n v="3"/>
    <x v="8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8"/>
  </r>
  <r>
    <n v="-1"/>
    <n v="1"/>
    <s v="0001 -Florida Power &amp; Light Company"/>
    <n v="0"/>
    <n v="3"/>
    <x v="8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8"/>
  </r>
  <r>
    <n v="-1"/>
    <n v="1"/>
    <s v="0001 -Florida Power &amp; Light Company"/>
    <n v="0"/>
    <n v="3"/>
    <x v="8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72"/>
    <n v="4"/>
    <n v="2014"/>
    <s v="V1972"/>
    <n v="367"/>
    <s v="03. Nuclear"/>
    <s v="Function"/>
    <n v="94817241"/>
    <n v="0"/>
    <n v="0"/>
    <n v="0"/>
    <n v="0"/>
    <n v="94817241"/>
    <n v="-580346.55000000005"/>
    <n v="214770.78"/>
    <n v="94817241"/>
    <n v="94817241"/>
    <n v="214770.78"/>
    <n v="0"/>
    <n v="214770.78"/>
    <n v="0"/>
    <x v="8"/>
  </r>
  <r>
    <n v="-1"/>
    <n v="1"/>
    <s v="0001 -Florida Power &amp; Light Company"/>
    <n v="0"/>
    <n v="3"/>
    <x v="8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8"/>
  </r>
  <r>
    <n v="-1"/>
    <n v="1"/>
    <s v="0001 -Florida Power &amp; Light Company"/>
    <n v="0"/>
    <n v="3"/>
    <x v="8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8"/>
  </r>
  <r>
    <n v="-1"/>
    <n v="1"/>
    <s v="0001 -Florida Power &amp; Light Company"/>
    <n v="0"/>
    <n v="3"/>
    <x v="8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8"/>
  </r>
  <r>
    <n v="-1"/>
    <n v="1"/>
    <s v="0001 -Florida Power &amp; Light Company"/>
    <n v="0"/>
    <n v="3"/>
    <x v="8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8"/>
  </r>
  <r>
    <n v="-1"/>
    <n v="1"/>
    <s v="0001 -Florida Power &amp; Light Company"/>
    <n v="0"/>
    <n v="3"/>
    <x v="8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8"/>
  </r>
  <r>
    <n v="-1"/>
    <n v="1"/>
    <s v="0001 -Florida Power &amp; Light Company"/>
    <n v="0"/>
    <n v="3"/>
    <x v="8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8"/>
  </r>
  <r>
    <n v="-1"/>
    <n v="1"/>
    <s v="0001 -Florida Power &amp; Light Company"/>
    <n v="0"/>
    <n v="3"/>
    <x v="8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8"/>
  </r>
  <r>
    <n v="-1"/>
    <n v="1"/>
    <s v="0001 -Florida Power &amp; Light Company"/>
    <n v="0"/>
    <n v="3"/>
    <x v="8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8"/>
  </r>
  <r>
    <n v="-1"/>
    <n v="1"/>
    <s v="0001 -Florida Power &amp; Light Company"/>
    <n v="0"/>
    <n v="3"/>
    <x v="8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8"/>
  </r>
  <r>
    <n v="-1"/>
    <n v="1"/>
    <s v="0001 -Florida Power &amp; Light Company"/>
    <n v="0"/>
    <n v="3"/>
    <x v="8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8"/>
  </r>
  <r>
    <n v="-1"/>
    <n v="1"/>
    <s v="0001 -Florida Power &amp; Light Company"/>
    <n v="0"/>
    <n v="3"/>
    <x v="8"/>
    <n v="1981"/>
    <n v="15"/>
    <n v="2014"/>
    <s v="V1981"/>
    <n v="367"/>
    <s v="03. Nuclear"/>
    <s v="Function"/>
    <n v="23621486"/>
    <n v="0"/>
    <n v="0"/>
    <n v="22965528"/>
    <n v="0"/>
    <n v="23621486"/>
    <n v="-43168.79"/>
    <n v="0"/>
    <n v="23621486"/>
    <n v="23621486"/>
    <n v="0"/>
    <n v="0"/>
    <n v="0"/>
    <n v="0"/>
    <x v="8"/>
  </r>
  <r>
    <n v="-1"/>
    <n v="1"/>
    <s v="0001 -Florida Power &amp; Light Company"/>
    <n v="0"/>
    <n v="3"/>
    <x v="8"/>
    <n v="1982"/>
    <n v="16"/>
    <n v="2014"/>
    <s v="V1982"/>
    <n v="367"/>
    <s v="03. Nuclear"/>
    <s v="Function"/>
    <n v="126246998"/>
    <n v="0"/>
    <n v="0"/>
    <n v="125201100"/>
    <n v="0"/>
    <n v="126246998"/>
    <n v="-552809.37"/>
    <n v="0"/>
    <n v="126246998"/>
    <n v="126246998"/>
    <n v="0"/>
    <n v="0"/>
    <n v="0"/>
    <n v="0"/>
    <x v="8"/>
  </r>
  <r>
    <n v="-1"/>
    <n v="1"/>
    <s v="0001 -Florida Power &amp; Light Company"/>
    <n v="0"/>
    <n v="3"/>
    <x v="8"/>
    <n v="1983"/>
    <n v="17"/>
    <n v="2014"/>
    <s v="V1983"/>
    <n v="367"/>
    <s v="03. Nuclear"/>
    <s v="Function"/>
    <n v="1069531503"/>
    <n v="0"/>
    <n v="0"/>
    <n v="1063107625"/>
    <n v="0"/>
    <n v="1069531503"/>
    <n v="-4408543.75"/>
    <n v="2415762.67"/>
    <n v="1069531503"/>
    <n v="1069531503"/>
    <n v="2415762.67"/>
    <n v="0"/>
    <n v="2415762.67"/>
    <n v="0"/>
    <x v="8"/>
  </r>
  <r>
    <n v="-1"/>
    <n v="1"/>
    <s v="0001 -Florida Power &amp; Light Company"/>
    <n v="0"/>
    <n v="3"/>
    <x v="8"/>
    <n v="1984"/>
    <n v="18"/>
    <n v="2014"/>
    <s v="V1984"/>
    <n v="367"/>
    <s v="03. Nuclear"/>
    <s v="Function"/>
    <n v="114551564"/>
    <n v="0"/>
    <n v="0"/>
    <n v="113987846"/>
    <n v="0"/>
    <n v="114551564"/>
    <n v="-529491.54"/>
    <n v="350546.67"/>
    <n v="114551564"/>
    <n v="114551564"/>
    <n v="350546.67"/>
    <n v="0"/>
    <n v="350546.67"/>
    <n v="0"/>
    <x v="8"/>
  </r>
  <r>
    <n v="-1"/>
    <n v="1"/>
    <s v="0001 -Florida Power &amp; Light Company"/>
    <n v="0"/>
    <n v="3"/>
    <x v="8"/>
    <n v="1985"/>
    <n v="19"/>
    <n v="2014"/>
    <s v="V1985"/>
    <n v="367"/>
    <s v="03. Nuclear"/>
    <s v="Function"/>
    <n v="75611855"/>
    <n v="0"/>
    <n v="0"/>
    <n v="75478255"/>
    <n v="0"/>
    <n v="75611855"/>
    <n v="-611621.03"/>
    <n v="412573.42"/>
    <n v="75611855"/>
    <n v="75611855"/>
    <n v="412573.42"/>
    <n v="0"/>
    <n v="412573.42"/>
    <n v="0"/>
    <x v="8"/>
  </r>
  <r>
    <n v="-1"/>
    <n v="1"/>
    <s v="0001 -Florida Power &amp; Light Company"/>
    <n v="0"/>
    <n v="3"/>
    <x v="8"/>
    <n v="1986"/>
    <n v="20"/>
    <n v="2014"/>
    <s v="V1986"/>
    <n v="367"/>
    <s v="03. Nuclear"/>
    <s v="Function"/>
    <n v="117308903"/>
    <n v="0"/>
    <n v="0"/>
    <n v="114668896"/>
    <n v="0"/>
    <n v="117439896"/>
    <n v="-124017"/>
    <n v="0"/>
    <n v="117439896"/>
    <n v="117308903"/>
    <n v="0"/>
    <n v="0"/>
    <n v="0"/>
    <n v="0"/>
    <x v="8"/>
  </r>
  <r>
    <n v="-1"/>
    <n v="1"/>
    <s v="0001 -Florida Power &amp; Light Company"/>
    <n v="0"/>
    <n v="3"/>
    <x v="8"/>
    <n v="1987"/>
    <n v="22"/>
    <n v="2014"/>
    <s v="V1987"/>
    <n v="367"/>
    <s v="03. Nuclear"/>
    <s v="Function"/>
    <n v="30488148.649999999"/>
    <n v="0"/>
    <n v="0"/>
    <n v="30722549.699999999"/>
    <n v="-0.01"/>
    <n v="30956950.75"/>
    <n v="-535312.81000000006"/>
    <n v="378578.3"/>
    <n v="30956950.75"/>
    <n v="30488148.649999999"/>
    <n v="378578.3"/>
    <n v="0"/>
    <n v="378578.3"/>
    <n v="0"/>
    <x v="8"/>
  </r>
  <r>
    <n v="-1"/>
    <n v="1"/>
    <s v="0001 -Florida Power &amp; Light Company"/>
    <n v="0"/>
    <n v="3"/>
    <x v="8"/>
    <n v="1987"/>
    <n v="21"/>
    <n v="2014"/>
    <s v="V1987A"/>
    <n v="367"/>
    <s v="03. Nuclear"/>
    <s v="Function"/>
    <n v="61422074.689999998"/>
    <n v="0"/>
    <n v="0"/>
    <n v="61422074.689999998"/>
    <n v="-0.01"/>
    <n v="61529629.149999999"/>
    <n v="-107554.46"/>
    <n v="117391.29"/>
    <n v="61529629.149999999"/>
    <n v="61422074.689999998"/>
    <n v="117391.29"/>
    <n v="0"/>
    <n v="117391.29"/>
    <n v="0"/>
    <x v="8"/>
  </r>
  <r>
    <n v="-1"/>
    <n v="1"/>
    <s v="0001 -Florida Power &amp; Light Company"/>
    <n v="0"/>
    <n v="3"/>
    <x v="8"/>
    <n v="1988"/>
    <n v="24"/>
    <n v="2014"/>
    <s v="V1988"/>
    <n v="367"/>
    <s v="03. Nuclear"/>
    <s v="Function"/>
    <n v="13764362.800000001"/>
    <n v="0"/>
    <n v="0"/>
    <n v="13806114.23"/>
    <n v="0"/>
    <n v="13847865.65"/>
    <n v="-221757.57"/>
    <n v="63140.17"/>
    <n v="13847865.65"/>
    <n v="13764362.800000001"/>
    <n v="63140.17"/>
    <n v="0"/>
    <n v="63140.17"/>
    <n v="0"/>
    <x v="8"/>
  </r>
  <r>
    <n v="-1"/>
    <n v="1"/>
    <s v="0001 -Florida Power &amp; Light Company"/>
    <n v="0"/>
    <n v="3"/>
    <x v="8"/>
    <n v="1988"/>
    <n v="23"/>
    <n v="2014"/>
    <s v="V1988A"/>
    <n v="367"/>
    <s v="03. Nuclear"/>
    <s v="Function"/>
    <n v="24875345.859999999"/>
    <n v="0"/>
    <n v="0"/>
    <n v="24875345.859999999"/>
    <n v="0"/>
    <n v="24875378.960000001"/>
    <n v="-33.1"/>
    <n v="34.700000000000003"/>
    <n v="24875378.960000001"/>
    <n v="24875345.859999999"/>
    <n v="34.700000000000003"/>
    <n v="0"/>
    <n v="34.700000000000003"/>
    <n v="0"/>
    <x v="8"/>
  </r>
  <r>
    <n v="-1"/>
    <n v="1"/>
    <s v="0001 -Florida Power &amp; Light Company"/>
    <n v="0"/>
    <n v="3"/>
    <x v="8"/>
    <n v="1989"/>
    <n v="26"/>
    <n v="2014"/>
    <s v="V1989"/>
    <n v="367"/>
    <s v="03. Nuclear"/>
    <s v="Function"/>
    <n v="20962045.43"/>
    <n v="0"/>
    <n v="0"/>
    <n v="20979218.170000002"/>
    <n v="0"/>
    <n v="20996390.91"/>
    <n v="-34435.300000000003"/>
    <n v="31069.88"/>
    <n v="20996390.91"/>
    <n v="20962045.43"/>
    <n v="31069.88"/>
    <n v="0"/>
    <n v="31069.88"/>
    <n v="0"/>
    <x v="8"/>
  </r>
  <r>
    <n v="-1"/>
    <n v="1"/>
    <s v="0001 -Florida Power &amp; Light Company"/>
    <n v="0"/>
    <n v="3"/>
    <x v="8"/>
    <n v="1989"/>
    <n v="25"/>
    <n v="2014"/>
    <s v="V1989A"/>
    <n v="367"/>
    <s v="03. Nuclear"/>
    <s v="Function"/>
    <n v="34884711.25"/>
    <n v="0"/>
    <n v="0"/>
    <n v="34884711.25"/>
    <n v="0"/>
    <n v="34943249.280000001"/>
    <n v="-58538.03"/>
    <n v="46292.79"/>
    <n v="34943249.280000001"/>
    <n v="34884711.25"/>
    <n v="46292.79"/>
    <n v="0"/>
    <n v="46292.79"/>
    <n v="0"/>
    <x v="8"/>
  </r>
  <r>
    <n v="-1"/>
    <n v="1"/>
    <s v="0001 -Florida Power &amp; Light Company"/>
    <n v="0"/>
    <n v="3"/>
    <x v="8"/>
    <n v="1990"/>
    <n v="28"/>
    <n v="2014"/>
    <s v="V1990"/>
    <n v="367"/>
    <s v="03. Nuclear"/>
    <s v="Function"/>
    <n v="32078459.390000001"/>
    <n v="0"/>
    <n v="0"/>
    <n v="2447597"/>
    <n v="0"/>
    <n v="32473962.18"/>
    <n v="-1022911.04"/>
    <n v="331042.88"/>
    <n v="32473962.18"/>
    <n v="32078459.390000001"/>
    <n v="331042.88"/>
    <n v="0"/>
    <n v="331042.88"/>
    <n v="0"/>
    <x v="8"/>
  </r>
  <r>
    <n v="-1"/>
    <n v="1"/>
    <s v="0001 -Florida Power &amp; Light Company"/>
    <n v="0"/>
    <n v="3"/>
    <x v="8"/>
    <n v="1990"/>
    <n v="27"/>
    <n v="2014"/>
    <s v="V1990A"/>
    <n v="367"/>
    <s v="03. Nuclear"/>
    <s v="Function"/>
    <n v="1153065.27"/>
    <n v="0"/>
    <n v="0"/>
    <n v="0"/>
    <n v="0"/>
    <n v="1192793.1399999999"/>
    <n v="-39727.870000000003"/>
    <n v="23889.85"/>
    <n v="1192793.1399999999"/>
    <n v="1153065.27"/>
    <n v="23889.85"/>
    <n v="0"/>
    <n v="23889.85"/>
    <n v="0"/>
    <x v="8"/>
  </r>
  <r>
    <n v="-1"/>
    <n v="1"/>
    <s v="0001 -Florida Power &amp; Light Company"/>
    <n v="0"/>
    <n v="3"/>
    <x v="8"/>
    <n v="1991"/>
    <n v="29"/>
    <n v="2014"/>
    <s v="V1991"/>
    <n v="367"/>
    <s v="03. Nuclear"/>
    <s v="Function"/>
    <n v="226514351.74000001"/>
    <n v="0"/>
    <n v="0"/>
    <n v="21535113.5"/>
    <n v="464778.06"/>
    <n v="223958076.52000001"/>
    <n v="0"/>
    <n v="0"/>
    <n v="226514351.74000001"/>
    <n v="224422854.58000001"/>
    <n v="0"/>
    <n v="0"/>
    <n v="0"/>
    <n v="0"/>
    <x v="8"/>
  </r>
  <r>
    <n v="-1"/>
    <n v="1"/>
    <s v="0001 -Florida Power &amp; Light Company"/>
    <n v="0"/>
    <n v="3"/>
    <x v="8"/>
    <n v="1992"/>
    <n v="30"/>
    <n v="2014"/>
    <s v="V1992"/>
    <n v="367"/>
    <s v="03. Nuclear"/>
    <s v="Function"/>
    <n v="19367161.800000001"/>
    <n v="0"/>
    <n v="0"/>
    <n v="588974.89"/>
    <n v="0"/>
    <n v="19430379.379999999"/>
    <n v="-551991.69999999995"/>
    <n v="60594.38"/>
    <n v="19430379.379999999"/>
    <n v="19367161.800000001"/>
    <n v="60594.38"/>
    <n v="0"/>
    <n v="60594.38"/>
    <n v="0"/>
    <x v="8"/>
  </r>
  <r>
    <n v="-1"/>
    <n v="1"/>
    <s v="0001 -Florida Power &amp; Light Company"/>
    <n v="0"/>
    <n v="3"/>
    <x v="8"/>
    <n v="1993"/>
    <n v="31"/>
    <n v="2014"/>
    <s v="V1993"/>
    <n v="367"/>
    <s v="03. Nuclear"/>
    <s v="Function"/>
    <n v="43035194.149999999"/>
    <n v="0"/>
    <n v="0"/>
    <n v="31874906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8"/>
  </r>
  <r>
    <n v="-1"/>
    <n v="1"/>
    <s v="0001 -Florida Power &amp; Light Company"/>
    <n v="0"/>
    <n v="3"/>
    <x v="8"/>
    <n v="1994"/>
    <n v="32"/>
    <n v="2014"/>
    <s v="V1994"/>
    <n v="367"/>
    <s v="03. Nuclear"/>
    <s v="Function"/>
    <n v="41365734.450000003"/>
    <n v="0"/>
    <n v="0"/>
    <n v="28216940.690000001"/>
    <n v="1013356.99"/>
    <n v="40352377.460000001"/>
    <n v="-373800.55"/>
    <n v="0"/>
    <n v="41365734.450000003"/>
    <n v="41365734.450000003"/>
    <n v="0"/>
    <n v="0"/>
    <n v="0"/>
    <n v="0"/>
    <x v="8"/>
  </r>
  <r>
    <n v="-1"/>
    <n v="1"/>
    <s v="0001 -Florida Power &amp; Light Company"/>
    <n v="0"/>
    <n v="3"/>
    <x v="8"/>
    <n v="1995"/>
    <n v="33"/>
    <n v="2014"/>
    <s v="V1995"/>
    <n v="367"/>
    <s v="03. Nuclear"/>
    <s v="Function"/>
    <n v="28926773.48"/>
    <n v="0"/>
    <n v="0"/>
    <n v="19331186.920000002"/>
    <n v="1406429.42"/>
    <n v="26936419.739999998"/>
    <n v="-206339.73"/>
    <n v="94124.17"/>
    <n v="29050502.690000001"/>
    <n v="28225038.870000001"/>
    <n v="88205.25"/>
    <n v="0"/>
    <n v="94124.17"/>
    <n v="0"/>
    <x v="8"/>
  </r>
  <r>
    <n v="-1"/>
    <n v="1"/>
    <s v="0001 -Florida Power &amp; Light Company"/>
    <n v="0"/>
    <n v="3"/>
    <x v="8"/>
    <n v="1996"/>
    <n v="34"/>
    <n v="2014"/>
    <s v="V1996"/>
    <n v="367"/>
    <s v="03. Nuclear"/>
    <s v="Function"/>
    <n v="22633672.91"/>
    <n v="0"/>
    <n v="0"/>
    <n v="9852768.1199999992"/>
    <n v="1019122.36"/>
    <n v="20358436.199999999"/>
    <n v="-283158.58"/>
    <n v="191583.04"/>
    <n v="22910796.57"/>
    <n v="21107722.039999999"/>
    <n v="184295.9"/>
    <n v="0"/>
    <n v="191583.04"/>
    <n v="0"/>
    <x v="8"/>
  </r>
  <r>
    <n v="-1"/>
    <n v="1"/>
    <s v="0001 -Florida Power &amp; Light Company"/>
    <n v="0"/>
    <n v="3"/>
    <x v="8"/>
    <n v="1997"/>
    <n v="35"/>
    <n v="2014"/>
    <s v="V1997"/>
    <n v="367"/>
    <s v="03. Nuclear"/>
    <s v="Function"/>
    <n v="49819557.799999997"/>
    <n v="0"/>
    <n v="0"/>
    <n v="43928099.25"/>
    <n v="2196404.96"/>
    <n v="42132140.420000002"/>
    <n v="0"/>
    <n v="0"/>
    <n v="49819557.799999997"/>
    <n v="44328545.380000003"/>
    <n v="0"/>
    <n v="0"/>
    <n v="0"/>
    <n v="0"/>
    <x v="8"/>
  </r>
  <r>
    <n v="-1"/>
    <n v="1"/>
    <s v="0001 -Florida Power &amp; Light Company"/>
    <n v="0"/>
    <n v="3"/>
    <x v="8"/>
    <n v="1998"/>
    <n v="59"/>
    <n v="2014"/>
    <s v="V1998"/>
    <n v="367"/>
    <s v="03. Nuclear"/>
    <s v="Function"/>
    <n v="15278354.16"/>
    <n v="0"/>
    <n v="0"/>
    <n v="10854044.380000001"/>
    <n v="592167.46"/>
    <n v="12643078.449999999"/>
    <n v="-32965.339999999997"/>
    <n v="29454.98"/>
    <n v="15311319.5"/>
    <n v="13208480.08"/>
    <n v="23255.46"/>
    <n v="0"/>
    <n v="29454.98"/>
    <n v="0"/>
    <x v="8"/>
  </r>
  <r>
    <n v="-1"/>
    <n v="1"/>
    <s v="0001 -Florida Power &amp; Light Company"/>
    <n v="0"/>
    <n v="3"/>
    <x v="8"/>
    <n v="1999"/>
    <n v="60"/>
    <n v="2014"/>
    <s v="V1999"/>
    <n v="367"/>
    <s v="03. Nuclear"/>
    <s v="Function"/>
    <n v="9411340.1099999994"/>
    <n v="0"/>
    <n v="0"/>
    <n v="5424872.1299999999"/>
    <n v="202736.08"/>
    <n v="9395754.0199999996"/>
    <n v="-189954.27"/>
    <n v="197449.69"/>
    <n v="9601294.3800000008"/>
    <n v="9411340.1099999994"/>
    <n v="194645.41"/>
    <n v="0"/>
    <n v="197449.69"/>
    <n v="0"/>
    <x v="8"/>
  </r>
  <r>
    <n v="-1"/>
    <n v="1"/>
    <s v="0001 -Florida Power &amp; Light Company"/>
    <n v="0"/>
    <n v="3"/>
    <x v="8"/>
    <n v="2000"/>
    <n v="61"/>
    <n v="2014"/>
    <s v="V2000"/>
    <n v="367"/>
    <s v="03. Nuclear"/>
    <s v="Function"/>
    <n v="5281977.4800000004"/>
    <n v="0"/>
    <n v="0"/>
    <n v="4089970.99"/>
    <n v="166958.23000000001"/>
    <n v="5053004.45"/>
    <n v="-22384.720000000001"/>
    <n v="42264.34"/>
    <n v="5304362.2"/>
    <n v="5198905.2699999996"/>
    <n v="40937.040000000001"/>
    <n v="0"/>
    <n v="42264.34"/>
    <n v="0"/>
    <x v="8"/>
  </r>
  <r>
    <n v="-1"/>
    <n v="1"/>
    <s v="0001 -Florida Power &amp; Light Company"/>
    <n v="0"/>
    <n v="3"/>
    <x v="8"/>
    <n v="2001"/>
    <n v="62"/>
    <n v="2014"/>
    <s v="V2001"/>
    <n v="367"/>
    <s v="03. Nuclear"/>
    <s v="Function"/>
    <n v="3767860.43"/>
    <n v="0"/>
    <n v="0"/>
    <n v="3343210.52"/>
    <n v="78223.539999999994"/>
    <n v="3610276.2"/>
    <n v="-41087.629999999997"/>
    <n v="49321.43"/>
    <n v="3808948.06"/>
    <n v="3652264.44"/>
    <n v="44469.1"/>
    <n v="0"/>
    <n v="49321.43"/>
    <n v="0"/>
    <x v="8"/>
  </r>
  <r>
    <n v="-1"/>
    <n v="1"/>
    <s v="0001 -Florida Power &amp; Light Company"/>
    <n v="0"/>
    <n v="3"/>
    <x v="8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8"/>
  </r>
  <r>
    <n v="-1"/>
    <n v="1"/>
    <s v="0001 -Florida Power &amp; Light Company"/>
    <n v="0"/>
    <n v="3"/>
    <x v="8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8"/>
  </r>
  <r>
    <n v="-1"/>
    <n v="1"/>
    <s v="0001 -Florida Power &amp; Light Company"/>
    <n v="0"/>
    <n v="3"/>
    <x v="8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8"/>
  </r>
  <r>
    <n v="-1"/>
    <n v="1"/>
    <s v="0001 -Florida Power &amp; Light Company"/>
    <n v="0"/>
    <n v="3"/>
    <x v="8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8"/>
  </r>
  <r>
    <n v="-1"/>
    <n v="1"/>
    <s v="0001 -Florida Power &amp; Light Company"/>
    <n v="0"/>
    <n v="3"/>
    <x v="8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8"/>
  </r>
  <r>
    <n v="-1"/>
    <n v="1"/>
    <s v="0001 -Florida Power &amp; Light Company"/>
    <n v="0"/>
    <n v="3"/>
    <x v="8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8"/>
  </r>
  <r>
    <n v="-1"/>
    <n v="1"/>
    <s v="0001 -Florida Power &amp; Light Company"/>
    <n v="0"/>
    <n v="3"/>
    <x v="8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8"/>
  </r>
  <r>
    <n v="-1"/>
    <n v="1"/>
    <s v="0001 -Florida Power &amp; Light Company"/>
    <n v="0"/>
    <n v="3"/>
    <x v="8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8"/>
  </r>
  <r>
    <n v="-1"/>
    <n v="1"/>
    <s v="0001 -Florida Power &amp; Light Company"/>
    <n v="0"/>
    <n v="3"/>
    <x v="8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8"/>
  </r>
  <r>
    <n v="-1"/>
    <n v="1"/>
    <s v="0001 -Florida Power &amp; Light Company"/>
    <n v="0"/>
    <n v="3"/>
    <x v="8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8"/>
  </r>
  <r>
    <n v="-1"/>
    <n v="1"/>
    <s v="0001 -Florida Power &amp; Light Company"/>
    <n v="0"/>
    <n v="3"/>
    <x v="8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8"/>
  </r>
  <r>
    <n v="-1"/>
    <n v="1"/>
    <s v="0001 -Florida Power &amp; Light Company"/>
    <n v="0"/>
    <n v="3"/>
    <x v="8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8"/>
  </r>
  <r>
    <n v="-1"/>
    <n v="1"/>
    <s v="0001 -Florida Power &amp; Light Company"/>
    <n v="0"/>
    <n v="3"/>
    <x v="8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8"/>
  </r>
  <r>
    <n v="-1"/>
    <n v="1"/>
    <s v="0001 -Florida Power &amp; Light Company"/>
    <n v="0"/>
    <n v="3"/>
    <x v="8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8"/>
  </r>
  <r>
    <n v="-1"/>
    <n v="1"/>
    <s v="0001 -Florida Power &amp; Light Company"/>
    <n v="0"/>
    <n v="3"/>
    <x v="8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8"/>
  </r>
  <r>
    <n v="-1"/>
    <n v="1"/>
    <s v="0001 -Florida Power &amp; Light Company"/>
    <n v="0"/>
    <n v="3"/>
    <x v="8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8"/>
  </r>
  <r>
    <n v="-1"/>
    <n v="1"/>
    <s v="0001 -Florida Power &amp; Light Company"/>
    <n v="0"/>
    <n v="3"/>
    <x v="8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8"/>
  </r>
  <r>
    <n v="-1"/>
    <n v="1"/>
    <s v="0001 -Florida Power &amp; Light Company"/>
    <n v="0"/>
    <n v="3"/>
    <x v="8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8"/>
  </r>
  <r>
    <n v="-1"/>
    <n v="1"/>
    <s v="0001 -Florida Power &amp; Light Company"/>
    <n v="0"/>
    <n v="3"/>
    <x v="8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8"/>
  </r>
  <r>
    <n v="-1"/>
    <n v="1"/>
    <s v="0001 -Florida Power &amp; Light Company"/>
    <n v="0"/>
    <n v="3"/>
    <x v="8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8"/>
  </r>
  <r>
    <n v="-1"/>
    <n v="1"/>
    <s v="0001 -Florida Power &amp; Light Company"/>
    <n v="0"/>
    <n v="3"/>
    <x v="8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8"/>
  </r>
  <r>
    <n v="-1"/>
    <n v="1"/>
    <s v="0001 -Florida Power &amp; Light Company"/>
    <n v="0"/>
    <n v="3"/>
    <x v="8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8"/>
  </r>
  <r>
    <n v="-1"/>
    <n v="1"/>
    <s v="0001 -Florida Power &amp; Light Company"/>
    <n v="0"/>
    <n v="3"/>
    <x v="8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8"/>
  </r>
  <r>
    <n v="-1"/>
    <n v="1"/>
    <s v="0001 -Florida Power &amp; Light Company"/>
    <n v="0"/>
    <n v="3"/>
    <x v="8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8"/>
  </r>
  <r>
    <n v="-1"/>
    <n v="1"/>
    <s v="0001 -Florida Power &amp; Light Company"/>
    <n v="0"/>
    <n v="3"/>
    <x v="8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8"/>
  </r>
  <r>
    <n v="-1"/>
    <n v="1"/>
    <s v="0001 -Florida Power &amp; Light Company"/>
    <n v="0"/>
    <n v="3"/>
    <x v="8"/>
    <n v="2005"/>
    <n v="66"/>
    <n v="2014"/>
    <s v="V2005"/>
    <n v="367"/>
    <s v="03. Nuclear"/>
    <s v="Function"/>
    <n v="117289053.05"/>
    <n v="0"/>
    <n v="0"/>
    <n v="55596314.350000001"/>
    <n v="6224107.79"/>
    <n v="77022781.739999995"/>
    <n v="-630595.36"/>
    <n v="232789.29"/>
    <n v="117529361.62"/>
    <n v="83091407.969999999"/>
    <n v="147962.28"/>
    <n v="0"/>
    <n v="232789.29"/>
    <n v="0"/>
    <x v="8"/>
  </r>
  <r>
    <n v="-1"/>
    <n v="1"/>
    <s v="0001 -Florida Power &amp; Light Company"/>
    <n v="0"/>
    <n v="3"/>
    <x v="8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8"/>
  </r>
  <r>
    <n v="-1"/>
    <n v="1"/>
    <s v="0001 -Florida Power &amp; Light Company"/>
    <n v="0"/>
    <n v="3"/>
    <x v="8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8"/>
  </r>
  <r>
    <n v="-1"/>
    <n v="1"/>
    <s v="0001 -Florida Power &amp; Light Company"/>
    <n v="0"/>
    <n v="3"/>
    <x v="8"/>
    <n v="2006"/>
    <n v="67"/>
    <n v="2014"/>
    <s v="V2006"/>
    <n v="367"/>
    <s v="03. Nuclear"/>
    <s v="Function"/>
    <n v="63251037.130000003"/>
    <n v="0"/>
    <n v="0"/>
    <n v="44142638.219999999"/>
    <n v="3162941.64"/>
    <n v="39536187.460000001"/>
    <n v="-2114091.94"/>
    <n v="0"/>
    <n v="63251037.130000003"/>
    <n v="42699129.100000001"/>
    <n v="0"/>
    <n v="0"/>
    <n v="0"/>
    <n v="0"/>
    <x v="8"/>
  </r>
  <r>
    <n v="-1"/>
    <n v="1"/>
    <s v="0001 -Florida Power &amp; Light Company"/>
    <n v="0"/>
    <n v="3"/>
    <x v="8"/>
    <n v="2007"/>
    <n v="74"/>
    <n v="2014"/>
    <s v="V2007"/>
    <n v="367"/>
    <s v="03. Nuclear"/>
    <s v="Function"/>
    <n v="163146603.46000001"/>
    <n v="0"/>
    <n v="0"/>
    <n v="95541136.120000005"/>
    <n v="9612254.8399999999"/>
    <n v="83914209.769999996"/>
    <n v="-3750234.84"/>
    <n v="0"/>
    <n v="163146603.46000001"/>
    <n v="93526464.609999999"/>
    <n v="0"/>
    <n v="0"/>
    <n v="0"/>
    <n v="0"/>
    <x v="8"/>
  </r>
  <r>
    <n v="-1"/>
    <n v="1"/>
    <s v="0001 -Florida Power &amp; Light Company"/>
    <n v="0"/>
    <n v="3"/>
    <x v="8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8"/>
  </r>
  <r>
    <n v="-1"/>
    <n v="1"/>
    <s v="0001 -Florida Power &amp; Light Company"/>
    <n v="0"/>
    <n v="3"/>
    <x v="8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8"/>
  </r>
  <r>
    <n v="-1"/>
    <n v="1"/>
    <s v="0001 -Florida Power &amp; Light Company"/>
    <n v="0"/>
    <n v="3"/>
    <x v="8"/>
    <n v="2008"/>
    <n v="164"/>
    <n v="2014"/>
    <s v="V2008 Q1"/>
    <n v="367"/>
    <s v="03. Nuclear"/>
    <s v="Function"/>
    <n v="195763179.05000001"/>
    <n v="0"/>
    <n v="0"/>
    <n v="195797727.02000001"/>
    <n v="11655018.210000001"/>
    <n v="91100733.780000001"/>
    <n v="-475328.13"/>
    <n v="52703.15"/>
    <n v="195832275"/>
    <n v="102721846.42"/>
    <n v="17512.77"/>
    <n v="0"/>
    <n v="52703.15"/>
    <n v="0"/>
    <x v="8"/>
  </r>
  <r>
    <n v="-1"/>
    <n v="1"/>
    <s v="0001 -Florida Power &amp; Light Company"/>
    <n v="0"/>
    <n v="3"/>
    <x v="8"/>
    <n v="2008"/>
    <n v="168"/>
    <n v="2014"/>
    <s v="V2008 Q1 - 50% Bonus"/>
    <n v="367"/>
    <s v="03. Nuclear"/>
    <s v="Function"/>
    <n v="156006.95000000001"/>
    <n v="0"/>
    <n v="0"/>
    <n v="156030.21"/>
    <n v="7933.39"/>
    <n v="105793.82"/>
    <n v="-7047.5"/>
    <n v="63.78"/>
    <n v="156053.46"/>
    <n v="113704.39"/>
    <n v="40.090000000000003"/>
    <n v="0"/>
    <n v="63.78"/>
    <n v="0"/>
    <x v="8"/>
  </r>
  <r>
    <n v="-1"/>
    <n v="1"/>
    <s v="0001 -Florida Power &amp; Light Company"/>
    <n v="0"/>
    <n v="3"/>
    <x v="8"/>
    <n v="2008"/>
    <n v="165"/>
    <n v="2014"/>
    <s v="V2008 Q2"/>
    <n v="367"/>
    <s v="03. Nuclear"/>
    <s v="Function"/>
    <n v="18941507.170000002"/>
    <n v="0"/>
    <n v="0"/>
    <n v="18946391.370000001"/>
    <n v="1144096.98"/>
    <n v="8691684.3599999994"/>
    <n v="-115860.31"/>
    <n v="10162.81"/>
    <n v="18951275.57"/>
    <n v="9831132.1400000006"/>
    <n v="5043.62"/>
    <n v="0"/>
    <n v="10162.81"/>
    <n v="0"/>
    <x v="8"/>
  </r>
  <r>
    <n v="-1"/>
    <n v="1"/>
    <s v="0001 -Florida Power &amp; Light Company"/>
    <n v="0"/>
    <n v="3"/>
    <x v="8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8"/>
  </r>
  <r>
    <n v="-1"/>
    <n v="1"/>
    <s v="0001 -Florida Power &amp; Light Company"/>
    <n v="0"/>
    <n v="3"/>
    <x v="8"/>
    <n v="2008"/>
    <n v="166"/>
    <n v="2014"/>
    <s v="V2008 Q3"/>
    <n v="367"/>
    <s v="03. Nuclear"/>
    <s v="Function"/>
    <n v="7306967.2699999996"/>
    <n v="0"/>
    <n v="0"/>
    <n v="7308759"/>
    <n v="453691.37"/>
    <n v="3388115.96"/>
    <n v="-103885.8"/>
    <n v="3600.92"/>
    <n v="7310550.7400000002"/>
    <n v="3840154.69"/>
    <n v="1670.09"/>
    <n v="0"/>
    <n v="3600.92"/>
    <n v="0"/>
    <x v="8"/>
  </r>
  <r>
    <n v="-1"/>
    <n v="1"/>
    <s v="0001 -Florida Power &amp; Light Company"/>
    <n v="0"/>
    <n v="3"/>
    <x v="8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8"/>
  </r>
  <r>
    <n v="-1"/>
    <n v="1"/>
    <s v="0001 -Florida Power &amp; Light Company"/>
    <n v="0"/>
    <n v="3"/>
    <x v="8"/>
    <n v="2008"/>
    <n v="167"/>
    <n v="2014"/>
    <s v="V2008 Q4"/>
    <n v="367"/>
    <s v="03. Nuclear"/>
    <s v="Function"/>
    <n v="10640309.9"/>
    <n v="0"/>
    <n v="0"/>
    <n v="10643348.08"/>
    <n v="586544.56000000006"/>
    <n v="4145622.56"/>
    <n v="-6076.35"/>
    <n v="6776.4"/>
    <n v="10646386.25"/>
    <n v="4729454.49"/>
    <n v="3412.69"/>
    <n v="0"/>
    <n v="6776.4"/>
    <n v="0"/>
    <x v="8"/>
  </r>
  <r>
    <n v="-1"/>
    <n v="1"/>
    <s v="0001 -Florida Power &amp; Light Company"/>
    <n v="0"/>
    <n v="3"/>
    <x v="8"/>
    <n v="2008"/>
    <n v="171"/>
    <n v="2014"/>
    <s v="V2008 Q4 - 50% Bonus"/>
    <n v="367"/>
    <s v="03. Nuclear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  <x v="8"/>
  </r>
  <r>
    <n v="-1"/>
    <n v="1"/>
    <s v="0001 -Florida Power &amp; Light Company"/>
    <n v="0"/>
    <n v="3"/>
    <x v="8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5"/>
    <n v="2014"/>
    <s v="V2009 Q1"/>
    <n v="367"/>
    <s v="03. Nuclear"/>
    <s v="Function"/>
    <n v="2217966.35"/>
    <n v="0"/>
    <n v="0"/>
    <n v="2257711.79"/>
    <n v="170245.31"/>
    <n v="1145863.3400000001"/>
    <n v="-160924.85999999999"/>
    <n v="59153.74"/>
    <n v="2297457.2200000002"/>
    <n v="1281828.6100000001"/>
    <n v="13942.91"/>
    <n v="0"/>
    <n v="59153.74"/>
    <n v="0"/>
    <x v="8"/>
  </r>
  <r>
    <n v="-1"/>
    <n v="1"/>
    <s v="0001 -Florida Power &amp; Light Company"/>
    <n v="0"/>
    <n v="3"/>
    <x v="8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8"/>
  </r>
  <r>
    <n v="-1"/>
    <n v="1"/>
    <s v="0001 -Florida Power &amp; Light Company"/>
    <n v="0"/>
    <n v="3"/>
    <x v="8"/>
    <n v="2009"/>
    <n v="186"/>
    <n v="2014"/>
    <s v="V2009 Q2"/>
    <n v="367"/>
    <s v="03. Nuclear"/>
    <s v="Function"/>
    <n v="2456276"/>
    <n v="0"/>
    <n v="0"/>
    <n v="2456276"/>
    <n v="171819.25"/>
    <n v="1113527.73"/>
    <n v="-46616.84"/>
    <n v="0"/>
    <n v="2456276"/>
    <n v="1285346.98"/>
    <n v="0"/>
    <n v="0"/>
    <n v="0"/>
    <n v="0"/>
    <x v="8"/>
  </r>
  <r>
    <n v="-1"/>
    <n v="1"/>
    <s v="0001 -Florida Power &amp; Light Company"/>
    <n v="0"/>
    <n v="3"/>
    <x v="8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8"/>
  </r>
  <r>
    <n v="-1"/>
    <n v="1"/>
    <s v="0001 -Florida Power &amp; Light Company"/>
    <n v="0"/>
    <n v="3"/>
    <x v="8"/>
    <n v="2009"/>
    <n v="187"/>
    <n v="2014"/>
    <s v="V2009 Q3"/>
    <n v="367"/>
    <s v="03. Nuclear"/>
    <s v="Function"/>
    <n v="115705.99"/>
    <n v="0"/>
    <n v="0"/>
    <n v="115705.99"/>
    <n v="13600.9"/>
    <n v="80043.61"/>
    <n v="-15197.2"/>
    <n v="0"/>
    <n v="115705.99"/>
    <n v="93644.51"/>
    <n v="0"/>
    <n v="0"/>
    <n v="0"/>
    <n v="0"/>
    <x v="8"/>
  </r>
  <r>
    <n v="-1"/>
    <n v="1"/>
    <s v="0001 -Florida Power &amp; Light Company"/>
    <n v="0"/>
    <n v="3"/>
    <x v="8"/>
    <n v="2009"/>
    <n v="191"/>
    <n v="2014"/>
    <s v="V2009 Q3 - 50% Bonus"/>
    <n v="367"/>
    <s v="03. Nuclear"/>
    <s v="Function"/>
    <n v="15357396.529999999"/>
    <n v="0"/>
    <n v="0"/>
    <n v="15494757.65"/>
    <n v="998545.09"/>
    <n v="6077827.5"/>
    <n v="-370698.28"/>
    <n v="350175.77"/>
    <n v="15632118.76"/>
    <n v="6966460.3499999996"/>
    <n v="185365.78"/>
    <n v="0"/>
    <n v="350175.77"/>
    <n v="0"/>
    <x v="8"/>
  </r>
  <r>
    <n v="-1"/>
    <n v="1"/>
    <s v="0001 -Florida Power &amp; Light Company"/>
    <n v="0"/>
    <n v="3"/>
    <x v="8"/>
    <n v="2009"/>
    <n v="188"/>
    <n v="2014"/>
    <s v="V2009 Q4"/>
    <n v="367"/>
    <s v="03. Nuclear"/>
    <s v="Function"/>
    <n v="2892407.79"/>
    <n v="0"/>
    <n v="0"/>
    <n v="2967467.93"/>
    <n v="186311.2"/>
    <n v="1040296.17"/>
    <n v="-150120.29"/>
    <n v="244683.08"/>
    <n v="3042528.08"/>
    <n v="1168885.3500000001"/>
    <n v="152284.79999999999"/>
    <n v="0"/>
    <n v="244683.08"/>
    <n v="0"/>
    <x v="8"/>
  </r>
  <r>
    <n v="-1"/>
    <n v="1"/>
    <s v="0001 -Florida Power &amp; Light Company"/>
    <n v="0"/>
    <n v="3"/>
    <x v="8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8"/>
  </r>
  <r>
    <n v="-1"/>
    <n v="1"/>
    <s v="0001 -Florida Power &amp; Light Company"/>
    <n v="0"/>
    <n v="3"/>
    <x v="8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8"/>
  </r>
  <r>
    <n v="-1"/>
    <n v="1"/>
    <s v="0001 -Florida Power &amp; Light Company"/>
    <n v="0"/>
    <n v="3"/>
    <x v="8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8"/>
  </r>
  <r>
    <n v="-1"/>
    <n v="1"/>
    <s v="0001 -Florida Power &amp; Light Company"/>
    <n v="0"/>
    <n v="3"/>
    <x v="8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8"/>
  </r>
  <r>
    <n v="-1"/>
    <n v="1"/>
    <s v="0001 -Florida Power &amp; Light Company"/>
    <n v="0"/>
    <n v="3"/>
    <x v="8"/>
    <n v="2010"/>
    <n v="216"/>
    <n v="2014"/>
    <s v="V2010 Q2 - 50% Bonus"/>
    <n v="367"/>
    <s v="03. Nuclear"/>
    <s v="Function"/>
    <n v="31229074.800000001"/>
    <n v="0"/>
    <n v="0"/>
    <n v="31305062.030000001"/>
    <n v="2151288.73"/>
    <n v="10146555.1"/>
    <n v="-151974.47"/>
    <n v="185426.56"/>
    <n v="31381049.27"/>
    <n v="12244540.300000001"/>
    <n v="86755.61"/>
    <n v="0"/>
    <n v="185426.56"/>
    <n v="0"/>
    <x v="8"/>
  </r>
  <r>
    <n v="-1"/>
    <n v="1"/>
    <s v="0001 -Florida Power &amp; Light Company"/>
    <n v="0"/>
    <n v="3"/>
    <x v="8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8"/>
  </r>
  <r>
    <n v="-1"/>
    <n v="1"/>
    <s v="0001 -Florida Power &amp; Light Company"/>
    <n v="0"/>
    <n v="3"/>
    <x v="8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7"/>
    <n v="2014"/>
    <s v="V2010 Q3 - 50% Bonus"/>
    <n v="367"/>
    <s v="03. Nuclear"/>
    <s v="Function"/>
    <n v="3676493.35"/>
    <n v="0"/>
    <n v="0"/>
    <n v="3676493.35"/>
    <n v="270963.62"/>
    <n v="1306464.9099999999"/>
    <n v="-218285.37"/>
    <n v="0"/>
    <n v="3676493.35"/>
    <n v="1577428.53"/>
    <n v="0"/>
    <n v="0"/>
    <n v="0"/>
    <n v="0"/>
    <x v="8"/>
  </r>
  <r>
    <n v="-1"/>
    <n v="1"/>
    <s v="0001 -Florida Power &amp; Light Company"/>
    <n v="0"/>
    <n v="3"/>
    <x v="8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8"/>
  </r>
  <r>
    <n v="-1"/>
    <n v="1"/>
    <s v="0001 -Florida Power &amp; Light Company"/>
    <n v="0"/>
    <n v="3"/>
    <x v="8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8"/>
  </r>
  <r>
    <n v="-1"/>
    <n v="1"/>
    <s v="0001 -Florida Power &amp; Light Company"/>
    <n v="0"/>
    <n v="3"/>
    <x v="8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8"/>
  </r>
  <r>
    <n v="-1"/>
    <n v="1"/>
    <s v="0001 -Florida Power &amp; Light Company"/>
    <n v="0"/>
    <n v="3"/>
    <x v="8"/>
    <n v="2011"/>
    <n v="125"/>
    <n v="2014"/>
    <s v="V2011"/>
    <n v="367"/>
    <s v="03. Nuclear"/>
    <s v="Function"/>
    <n v="27103776.780000001"/>
    <n v="0"/>
    <n v="0"/>
    <n v="21433539.620000001"/>
    <n v="2238090.77"/>
    <n v="6962693.9800000004"/>
    <n v="-355214.9"/>
    <n v="200756.41"/>
    <n v="27209711.640000001"/>
    <n v="9172290.9299999997"/>
    <n v="123315.38"/>
    <n v="0"/>
    <n v="200756.41"/>
    <n v="0"/>
    <x v="8"/>
  </r>
  <r>
    <n v="-1"/>
    <n v="1"/>
    <s v="0001 -Florida Power &amp; Light Company"/>
    <n v="0"/>
    <n v="3"/>
    <x v="8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8"/>
  </r>
  <r>
    <n v="-1"/>
    <n v="1"/>
    <s v="0001 -Florida Power &amp; Light Company"/>
    <n v="0"/>
    <n v="3"/>
    <x v="8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8"/>
  </r>
  <r>
    <n v="-1"/>
    <n v="1"/>
    <s v="0001 -Florida Power &amp; Light Company"/>
    <n v="0"/>
    <n v="3"/>
    <x v="8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8"/>
  </r>
  <r>
    <n v="-1"/>
    <n v="1"/>
    <s v="0001 -Florida Power &amp; Light Company"/>
    <n v="0"/>
    <n v="3"/>
    <x v="8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8"/>
  </r>
  <r>
    <n v="-1"/>
    <n v="1"/>
    <s v="0001 -Florida Power &amp; Light Company"/>
    <n v="0"/>
    <n v="3"/>
    <x v="8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8"/>
  </r>
  <r>
    <n v="-1"/>
    <n v="1"/>
    <s v="0001 -Florida Power &amp; Light Company"/>
    <n v="0"/>
    <n v="3"/>
    <x v="8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8"/>
  </r>
  <r>
    <n v="-1"/>
    <n v="1"/>
    <s v="0001 -Florida Power &amp; Light Company"/>
    <n v="0"/>
    <n v="3"/>
    <x v="8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8"/>
  </r>
  <r>
    <n v="-1"/>
    <n v="1"/>
    <s v="0001 -Florida Power &amp; Light Company"/>
    <n v="0"/>
    <n v="3"/>
    <x v="8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8"/>
  </r>
  <r>
    <n v="-1"/>
    <n v="1"/>
    <s v="0001 -Florida Power &amp; Light Company"/>
    <n v="0"/>
    <n v="3"/>
    <x v="8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8"/>
  </r>
  <r>
    <n v="-1"/>
    <n v="1"/>
    <s v="0001 -Florida Power &amp; Light Company"/>
    <n v="0"/>
    <n v="3"/>
    <x v="8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8"/>
  </r>
  <r>
    <n v="-1"/>
    <n v="1"/>
    <s v="0001 -Florida Power &amp; Light Company"/>
    <n v="0"/>
    <n v="3"/>
    <x v="8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8"/>
  </r>
  <r>
    <n v="-1"/>
    <n v="1"/>
    <s v="0001 -Florida Power &amp; Light Company"/>
    <n v="0"/>
    <n v="3"/>
    <x v="8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8"/>
  </r>
  <r>
    <n v="-1"/>
    <n v="1"/>
    <s v="0001 -Florida Power &amp; Light Company"/>
    <n v="0"/>
    <n v="3"/>
    <x v="8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8"/>
  </r>
  <r>
    <n v="-1"/>
    <n v="1"/>
    <s v="0001 -Florida Power &amp; Light Company"/>
    <n v="0"/>
    <n v="3"/>
    <x v="8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8"/>
  </r>
  <r>
    <n v="-1"/>
    <n v="1"/>
    <s v="0001 -Florida Power &amp; Light Company"/>
    <n v="0"/>
    <n v="3"/>
    <x v="8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8"/>
  </r>
  <r>
    <n v="-1"/>
    <n v="1"/>
    <s v="0001 -Florida Power &amp; Light Company"/>
    <n v="0"/>
    <n v="3"/>
    <x v="8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8"/>
  </r>
  <r>
    <n v="-1"/>
    <n v="1"/>
    <s v="0001 -Florida Power &amp; Light Company"/>
    <n v="0"/>
    <n v="3"/>
    <x v="8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8"/>
  </r>
  <r>
    <n v="-1"/>
    <n v="1"/>
    <s v="0001 -Florida Power &amp; Light Company"/>
    <n v="0"/>
    <n v="3"/>
    <x v="8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8"/>
  </r>
  <r>
    <n v="-1"/>
    <n v="1"/>
    <s v="0001 -Florida Power &amp; Light Company"/>
    <n v="0"/>
    <n v="3"/>
    <x v="8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170"/>
    <n v="2014"/>
    <s v="V2008 Q3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8"/>
  </r>
  <r>
    <n v="-1"/>
    <n v="1"/>
    <s v="0001 -Florida Power &amp; Light Company"/>
    <n v="0"/>
    <n v="3"/>
    <x v="8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8"/>
  </r>
  <r>
    <n v="-1"/>
    <n v="1"/>
    <s v="0001 -Florida Power &amp; Light Company"/>
    <n v="0"/>
    <n v="3"/>
    <x v="8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8"/>
  </r>
  <r>
    <n v="-1"/>
    <n v="1"/>
    <s v="0001 -Florida Power &amp; Light Company"/>
    <n v="0"/>
    <n v="3"/>
    <x v="8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8"/>
  </r>
  <r>
    <n v="-1"/>
    <n v="1"/>
    <s v="0001 -Florida Power &amp; Light Company"/>
    <n v="0"/>
    <n v="3"/>
    <x v="8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8"/>
  </r>
  <r>
    <n v="-1"/>
    <n v="1"/>
    <s v="0001 -Florida Power &amp; Light Company"/>
    <n v="0"/>
    <n v="3"/>
    <x v="8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8"/>
  </r>
  <r>
    <n v="-1"/>
    <n v="1"/>
    <s v="0001 -Florida Power &amp; Light Company"/>
    <n v="0"/>
    <n v="3"/>
    <x v="8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8"/>
  </r>
  <r>
    <n v="-1"/>
    <n v="1"/>
    <s v="0001 -Florida Power &amp; Light Company"/>
    <n v="0"/>
    <n v="3"/>
    <x v="8"/>
    <n v="2011"/>
    <n v="125"/>
    <n v="2014"/>
    <s v="V2011"/>
    <n v="367"/>
    <s v="04. Nuclear Fuel"/>
    <s v="Function"/>
    <n v="52512460.469999999"/>
    <n v="0"/>
    <n v="0"/>
    <n v="21871439.789999999"/>
    <n v="8748575.9199999999"/>
    <n v="30641020.68"/>
    <n v="0"/>
    <n v="0"/>
    <n v="52512460.469999999"/>
    <n v="39389596.600000001"/>
    <n v="0"/>
    <n v="0"/>
    <n v="0"/>
    <n v="0"/>
    <x v="8"/>
  </r>
  <r>
    <n v="-1"/>
    <n v="1"/>
    <s v="0001 -Florida Power &amp; Light Company"/>
    <n v="0"/>
    <n v="3"/>
    <x v="8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1"/>
    <n v="234"/>
    <n v="2014"/>
    <s v="V2011 - 50% Bonus"/>
    <n v="367"/>
    <s v="04. Nuclear Fuel"/>
    <s v="Function"/>
    <n v="19713020.390000001"/>
    <n v="0"/>
    <n v="0"/>
    <n v="8210472.9900000002"/>
    <n v="3284189.2"/>
    <n v="11502547.4"/>
    <n v="0"/>
    <n v="0"/>
    <n v="19713020.390000001"/>
    <n v="14786736.6"/>
    <n v="0"/>
    <n v="0"/>
    <n v="0"/>
    <n v="0"/>
    <x v="8"/>
  </r>
  <r>
    <n v="-1"/>
    <n v="1"/>
    <s v="0001 -Florida Power &amp; Light Company"/>
    <n v="0"/>
    <n v="3"/>
    <x v="8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8"/>
  </r>
  <r>
    <n v="-1"/>
    <n v="1"/>
    <s v="0001 -Florida Power &amp; Light Company"/>
    <n v="0"/>
    <n v="3"/>
    <x v="8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8"/>
  </r>
  <r>
    <n v="-1"/>
    <n v="1"/>
    <s v="0001 -Florida Power &amp; Light Company"/>
    <n v="0"/>
    <n v="3"/>
    <x v="8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8"/>
  </r>
  <r>
    <n v="-1"/>
    <n v="1"/>
    <s v="0001 -Florida Power &amp; Light Company"/>
    <n v="0"/>
    <n v="3"/>
    <x v="8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8"/>
  </r>
  <r>
    <n v="-1"/>
    <n v="1"/>
    <s v="0001 -Florida Power &amp; Light Company"/>
    <n v="0"/>
    <n v="3"/>
    <x v="8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8"/>
  </r>
  <r>
    <n v="-1"/>
    <n v="1"/>
    <s v="0001 -Florida Power &amp; Light Company"/>
    <n v="0"/>
    <n v="3"/>
    <x v="8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69"/>
    <n v="1"/>
    <n v="2014"/>
    <s v="V1969"/>
    <n v="367"/>
    <s v="05. Other Production"/>
    <s v="Function"/>
    <n v="9370635.0500000007"/>
    <n v="0"/>
    <n v="0"/>
    <n v="9444341.3599999994"/>
    <n v="0"/>
    <n v="9444341.3599999994"/>
    <n v="-304790.92"/>
    <n v="14578.53"/>
    <n v="9444341.3599999994"/>
    <n v="9370635.0500000007"/>
    <n v="14578.53"/>
    <n v="0"/>
    <n v="14578.53"/>
    <n v="0"/>
    <x v="8"/>
  </r>
  <r>
    <n v="-1"/>
    <n v="1"/>
    <s v="0001 -Florida Power &amp; Light Company"/>
    <n v="0"/>
    <n v="3"/>
    <x v="8"/>
    <n v="1970"/>
    <n v="2"/>
    <n v="2014"/>
    <s v="V1970"/>
    <n v="367"/>
    <s v="05. Other Production"/>
    <s v="Function"/>
    <n v="19694910.27"/>
    <n v="0"/>
    <n v="0"/>
    <n v="20082802.77"/>
    <n v="0"/>
    <n v="20082802.77"/>
    <n v="-387892.5"/>
    <n v="67815.429999999993"/>
    <n v="20082802.77"/>
    <n v="19694910.27"/>
    <n v="67815.429999999993"/>
    <n v="0"/>
    <n v="67815.429999999993"/>
    <n v="0"/>
    <x v="8"/>
  </r>
  <r>
    <n v="-1"/>
    <n v="1"/>
    <s v="0001 -Florida Power &amp; Light Company"/>
    <n v="0"/>
    <n v="3"/>
    <x v="8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8"/>
  </r>
  <r>
    <n v="-1"/>
    <n v="1"/>
    <s v="0001 -Florida Power &amp; Light Company"/>
    <n v="0"/>
    <n v="3"/>
    <x v="8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8"/>
  </r>
  <r>
    <n v="-1"/>
    <n v="1"/>
    <s v="0001 -Florida Power &amp; Light Company"/>
    <n v="0"/>
    <n v="3"/>
    <x v="8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8"/>
  </r>
  <r>
    <n v="-1"/>
    <n v="1"/>
    <s v="0001 -Florida Power &amp; Light Company"/>
    <n v="0"/>
    <n v="3"/>
    <x v="8"/>
    <n v="1974"/>
    <n v="6"/>
    <n v="2014"/>
    <s v="V1974"/>
    <n v="367"/>
    <s v="05. Other Production"/>
    <s v="Function"/>
    <n v="54713917.039999999"/>
    <n v="0"/>
    <n v="0"/>
    <n v="54675045.039999999"/>
    <n v="0"/>
    <n v="54713917.039999999"/>
    <n v="-129653.01"/>
    <n v="0"/>
    <n v="54713917.039999999"/>
    <n v="54713917.039999999"/>
    <n v="0"/>
    <n v="0"/>
    <n v="0"/>
    <n v="0"/>
    <x v="8"/>
  </r>
  <r>
    <n v="-1"/>
    <n v="1"/>
    <s v="0001 -Florida Power &amp; Light Company"/>
    <n v="0"/>
    <n v="3"/>
    <x v="8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8"/>
  </r>
  <r>
    <n v="-1"/>
    <n v="1"/>
    <s v="0001 -Florida Power &amp; Light Company"/>
    <n v="0"/>
    <n v="3"/>
    <x v="8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8"/>
  </r>
  <r>
    <n v="-1"/>
    <n v="1"/>
    <s v="0001 -Florida Power &amp; Light Company"/>
    <n v="0"/>
    <n v="3"/>
    <x v="8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8"/>
  </r>
  <r>
    <n v="-1"/>
    <n v="1"/>
    <s v="0001 -Florida Power &amp; Light Company"/>
    <n v="0"/>
    <n v="3"/>
    <x v="8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8"/>
  </r>
  <r>
    <n v="-1"/>
    <n v="1"/>
    <s v="0001 -Florida Power &amp; Light Company"/>
    <n v="0"/>
    <n v="3"/>
    <x v="8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8"/>
  </r>
  <r>
    <n v="-1"/>
    <n v="1"/>
    <s v="0001 -Florida Power &amp; Light Company"/>
    <n v="0"/>
    <n v="3"/>
    <x v="8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8"/>
  </r>
  <r>
    <n v="-1"/>
    <n v="1"/>
    <s v="0001 -Florida Power &amp; Light Company"/>
    <n v="0"/>
    <n v="3"/>
    <x v="8"/>
    <n v="1981"/>
    <n v="15"/>
    <n v="2014"/>
    <s v="V1981"/>
    <n v="367"/>
    <s v="05. Other Production"/>
    <s v="Function"/>
    <n v="312285"/>
    <n v="0"/>
    <n v="0"/>
    <n v="312285"/>
    <n v="0"/>
    <n v="312285"/>
    <n v="-124440.8"/>
    <n v="23217.18"/>
    <n v="312285"/>
    <n v="312285"/>
    <n v="23217.18"/>
    <n v="0"/>
    <n v="23217.18"/>
    <n v="0"/>
    <x v="8"/>
  </r>
  <r>
    <n v="-1"/>
    <n v="1"/>
    <s v="0001 -Florida Power &amp; Light Company"/>
    <n v="0"/>
    <n v="3"/>
    <x v="8"/>
    <n v="1982"/>
    <n v="16"/>
    <n v="2014"/>
    <s v="V1982"/>
    <n v="367"/>
    <s v="05. Other Production"/>
    <s v="Function"/>
    <n v="7640318"/>
    <n v="0"/>
    <n v="0"/>
    <n v="7589149"/>
    <n v="0"/>
    <n v="7640318"/>
    <n v="-3578222.45"/>
    <n v="692820.92"/>
    <n v="7640318"/>
    <n v="7640318"/>
    <n v="692820.92"/>
    <n v="0"/>
    <n v="692820.92"/>
    <n v="0"/>
    <x v="8"/>
  </r>
  <r>
    <n v="-1"/>
    <n v="1"/>
    <s v="0001 -Florida Power &amp; Light Company"/>
    <n v="0"/>
    <n v="3"/>
    <x v="8"/>
    <n v="1983"/>
    <n v="17"/>
    <n v="2014"/>
    <s v="V1983"/>
    <n v="367"/>
    <s v="05. Other Production"/>
    <s v="Function"/>
    <n v="0"/>
    <n v="0"/>
    <n v="0"/>
    <n v="928715"/>
    <n v="0"/>
    <n v="928715"/>
    <n v="-283864.57"/>
    <n v="0"/>
    <n v="928715"/>
    <n v="0"/>
    <n v="0"/>
    <n v="0"/>
    <n v="0"/>
    <n v="0"/>
    <x v="8"/>
  </r>
  <r>
    <n v="-1"/>
    <n v="1"/>
    <s v="0001 -Florida Power &amp; Light Company"/>
    <n v="0"/>
    <n v="3"/>
    <x v="8"/>
    <n v="1984"/>
    <n v="18"/>
    <n v="2014"/>
    <s v="V1984"/>
    <n v="367"/>
    <s v="05. Other Production"/>
    <s v="Function"/>
    <n v="1508921.9"/>
    <n v="0"/>
    <n v="0"/>
    <n v="1508921.9"/>
    <n v="0"/>
    <n v="1508921.9"/>
    <n v="-194120.16"/>
    <n v="42760.76"/>
    <n v="1508921.9"/>
    <n v="1508921.9"/>
    <n v="42760.76"/>
    <n v="0"/>
    <n v="42760.76"/>
    <n v="0"/>
    <x v="8"/>
  </r>
  <r>
    <n v="-1"/>
    <n v="1"/>
    <s v="0001 -Florida Power &amp; Light Company"/>
    <n v="0"/>
    <n v="3"/>
    <x v="8"/>
    <n v="1985"/>
    <n v="19"/>
    <n v="2014"/>
    <s v="V1985"/>
    <n v="367"/>
    <s v="05. Other Production"/>
    <s v="Function"/>
    <n v="2862498.65"/>
    <n v="0"/>
    <n v="0"/>
    <n v="2684626.65"/>
    <n v="0"/>
    <n v="2862498.65"/>
    <n v="-238970.07"/>
    <n v="51688.67"/>
    <n v="2862498.65"/>
    <n v="2862498.65"/>
    <n v="51688.67"/>
    <n v="0"/>
    <n v="51688.67"/>
    <n v="0"/>
    <x v="8"/>
  </r>
  <r>
    <n v="-1"/>
    <n v="1"/>
    <s v="0001 -Florida Power &amp; Light Company"/>
    <n v="0"/>
    <n v="3"/>
    <x v="8"/>
    <n v="1986"/>
    <n v="20"/>
    <n v="2014"/>
    <s v="V1986"/>
    <n v="367"/>
    <s v="05. Other Production"/>
    <s v="Function"/>
    <n v="646305.57999999996"/>
    <n v="0"/>
    <n v="0"/>
    <n v="654734.57999999996"/>
    <n v="0"/>
    <n v="654734.57999999996"/>
    <n v="-199113.71"/>
    <n v="37267.96"/>
    <n v="654734.57999999996"/>
    <n v="646305.57999999996"/>
    <n v="37267.96"/>
    <n v="0"/>
    <n v="37267.96"/>
    <n v="0"/>
    <x v="8"/>
  </r>
  <r>
    <n v="-1"/>
    <n v="1"/>
    <s v="0001 -Florida Power &amp; Light Company"/>
    <n v="0"/>
    <n v="3"/>
    <x v="8"/>
    <n v="1987"/>
    <n v="22"/>
    <n v="2014"/>
    <s v="V1987"/>
    <n v="367"/>
    <s v="05. Other Production"/>
    <s v="Function"/>
    <n v="445617.61"/>
    <n v="0"/>
    <n v="0"/>
    <n v="725587.32"/>
    <n v="27585.29"/>
    <n v="903613.71"/>
    <n v="-559939.42000000004"/>
    <n v="151183.84"/>
    <n v="1005557.03"/>
    <n v="418326.34"/>
    <n v="104117.07"/>
    <n v="0"/>
    <n v="151183.84"/>
    <n v="0"/>
    <x v="8"/>
  </r>
  <r>
    <n v="-1"/>
    <n v="1"/>
    <s v="0001 -Florida Power &amp; Light Company"/>
    <n v="0"/>
    <n v="3"/>
    <x v="8"/>
    <n v="1987"/>
    <n v="21"/>
    <n v="2014"/>
    <s v="V1987A"/>
    <n v="367"/>
    <s v="05. Other Production"/>
    <s v="Function"/>
    <n v="468786.8"/>
    <n v="0"/>
    <n v="0"/>
    <n v="468786.8"/>
    <n v="18383.8"/>
    <n v="897841.25"/>
    <n v="-619882.26"/>
    <n v="88113.2"/>
    <n v="1088669.06"/>
    <n v="404999.11"/>
    <n v="-20543.12"/>
    <n v="0"/>
    <n v="88113.2"/>
    <n v="0"/>
    <x v="8"/>
  </r>
  <r>
    <n v="-1"/>
    <n v="1"/>
    <s v="0001 -Florida Power &amp; Light Company"/>
    <n v="0"/>
    <n v="3"/>
    <x v="8"/>
    <n v="1988"/>
    <n v="24"/>
    <n v="2014"/>
    <s v="V1988"/>
    <n v="367"/>
    <s v="05. Other Production"/>
    <s v="Function"/>
    <n v="664941.15"/>
    <n v="0"/>
    <n v="0"/>
    <n v="751130.37"/>
    <n v="28048.97"/>
    <n v="733533.95"/>
    <n v="-172378.45"/>
    <n v="39878.85"/>
    <n v="837319.6"/>
    <n v="607520.06999999995"/>
    <n v="21563.25"/>
    <n v="0"/>
    <n v="39878.85"/>
    <n v="0"/>
    <x v="8"/>
  </r>
  <r>
    <n v="-1"/>
    <n v="1"/>
    <s v="0001 -Florida Power &amp; Light Company"/>
    <n v="0"/>
    <n v="3"/>
    <x v="8"/>
    <n v="1989"/>
    <n v="26"/>
    <n v="2014"/>
    <s v="V1989"/>
    <n v="367"/>
    <s v="05. Other Production"/>
    <s v="Function"/>
    <n v="314294.09000000003"/>
    <n v="0"/>
    <n v="0"/>
    <n v="454517.17"/>
    <n v="60008.97"/>
    <n v="490833.88"/>
    <n v="-397317.02"/>
    <n v="0"/>
    <n v="594740.25"/>
    <n v="314294.09000000003"/>
    <n v="-43897.41"/>
    <n v="0"/>
    <n v="0"/>
    <n v="0"/>
    <x v="8"/>
  </r>
  <r>
    <n v="-1"/>
    <n v="1"/>
    <s v="0001 -Florida Power &amp; Light Company"/>
    <n v="0"/>
    <n v="3"/>
    <x v="8"/>
    <n v="1990"/>
    <n v="28"/>
    <n v="2014"/>
    <s v="V1990"/>
    <n v="367"/>
    <s v="05. Other Production"/>
    <s v="Function"/>
    <n v="4428078.95"/>
    <n v="0"/>
    <n v="0"/>
    <n v="4806413.83"/>
    <n v="171657.71"/>
    <n v="4211794.4400000004"/>
    <n v="-756669.77"/>
    <n v="172454.69"/>
    <n v="5184748.72"/>
    <n v="3755264.77"/>
    <n v="43972.29"/>
    <n v="0"/>
    <n v="172454.69"/>
    <n v="0"/>
    <x v="8"/>
  </r>
  <r>
    <n v="-1"/>
    <n v="1"/>
    <s v="0001 -Florida Power &amp; Light Company"/>
    <n v="0"/>
    <n v="3"/>
    <x v="8"/>
    <n v="1991"/>
    <n v="29"/>
    <n v="2014"/>
    <s v="V1991"/>
    <n v="367"/>
    <s v="05. Other Production"/>
    <s v="Function"/>
    <n v="5097324.03"/>
    <n v="0"/>
    <n v="0"/>
    <n v="5097324.03"/>
    <n v="182047.35999999999"/>
    <n v="3987209.36"/>
    <n v="-581804.93000000005"/>
    <n v="0"/>
    <n v="5097324.03"/>
    <n v="4169256.72"/>
    <n v="0"/>
    <n v="0"/>
    <n v="0"/>
    <n v="0"/>
    <x v="8"/>
  </r>
  <r>
    <n v="-1"/>
    <n v="1"/>
    <s v="0001 -Florida Power &amp; Light Company"/>
    <n v="0"/>
    <n v="3"/>
    <x v="8"/>
    <n v="1992"/>
    <n v="30"/>
    <n v="2014"/>
    <s v="V1992"/>
    <n v="367"/>
    <s v="05. Other Production"/>
    <s v="Function"/>
    <n v="16435199.279999999"/>
    <n v="0"/>
    <n v="0"/>
    <n v="29984626.77"/>
    <n v="1070141.55"/>
    <n v="31653219.489999998"/>
    <n v="-27327029.27"/>
    <n v="6669982.7000000002"/>
    <n v="43534054.25"/>
    <n v="12532592.880000001"/>
    <n v="-238104.1"/>
    <n v="0"/>
    <n v="6669982.7000000002"/>
    <n v="0"/>
    <x v="8"/>
  </r>
  <r>
    <n v="-1"/>
    <n v="1"/>
    <s v="0001 -Florida Power &amp; Light Company"/>
    <n v="0"/>
    <n v="3"/>
    <x v="8"/>
    <n v="1993"/>
    <n v="31"/>
    <n v="2014"/>
    <s v="V1993"/>
    <n v="367"/>
    <s v="05. Other Production"/>
    <s v="Function"/>
    <n v="552255794.85000002"/>
    <n v="0"/>
    <n v="0"/>
    <n v="554257037.02999997"/>
    <n v="19758458.239999998"/>
    <n v="402058208.26999998"/>
    <n v="-5006375.8499999996"/>
    <n v="711401.76"/>
    <n v="556258279.20000005"/>
    <n v="418826997.33999997"/>
    <n v="-301413.42"/>
    <n v="0"/>
    <n v="711401.76"/>
    <n v="0"/>
    <x v="8"/>
  </r>
  <r>
    <n v="-1"/>
    <n v="1"/>
    <s v="0001 -Florida Power &amp; Light Company"/>
    <n v="0"/>
    <n v="3"/>
    <x v="8"/>
    <n v="1994"/>
    <n v="32"/>
    <n v="2014"/>
    <s v="V1994"/>
    <n v="367"/>
    <s v="05. Other Production"/>
    <s v="Function"/>
    <n v="157435236.36000001"/>
    <n v="0"/>
    <n v="0"/>
    <n v="42895598.859999999"/>
    <n v="5046538.5199999996"/>
    <n v="123068412.45999999"/>
    <n v="-13224844.380000001"/>
    <n v="1678825.81"/>
    <n v="167209213.78"/>
    <n v="120684884.13"/>
    <n v="-665084.77"/>
    <n v="0"/>
    <n v="1678825.81"/>
    <n v="0"/>
    <x v="8"/>
  </r>
  <r>
    <n v="-1"/>
    <n v="1"/>
    <s v="0001 -Florida Power &amp; Light Company"/>
    <n v="0"/>
    <n v="3"/>
    <x v="8"/>
    <n v="1995"/>
    <n v="33"/>
    <n v="2014"/>
    <s v="V1995"/>
    <n v="367"/>
    <s v="05. Other Production"/>
    <s v="Function"/>
    <n v="17487649.100000001"/>
    <n v="0"/>
    <n v="0"/>
    <n v="5727333.2000000002"/>
    <n v="602876.27"/>
    <n v="13039363.689999999"/>
    <n v="-1514855.2"/>
    <n v="257274.92"/>
    <n v="19002504.300000001"/>
    <n v="12574177.789999999"/>
    <n v="-189518.11"/>
    <n v="0"/>
    <n v="257274.92"/>
    <n v="0"/>
    <x v="8"/>
  </r>
  <r>
    <n v="-1"/>
    <n v="1"/>
    <s v="0001 -Florida Power &amp; Light Company"/>
    <n v="0"/>
    <n v="3"/>
    <x v="8"/>
    <n v="1996"/>
    <n v="34"/>
    <n v="2014"/>
    <s v="V1996"/>
    <n v="367"/>
    <s v="05. Other Production"/>
    <s v="Function"/>
    <n v="8781391.4700000007"/>
    <n v="0"/>
    <n v="0"/>
    <n v="3000266.98"/>
    <n v="285739.73"/>
    <n v="5797428.79"/>
    <n v="-252019.63"/>
    <n v="2453.89"/>
    <n v="8801092.7100000009"/>
    <n v="6069937.6399999997"/>
    <n v="-4016.48"/>
    <n v="0"/>
    <n v="2453.89"/>
    <n v="0"/>
    <x v="8"/>
  </r>
  <r>
    <n v="-1"/>
    <n v="1"/>
    <s v="0001 -Florida Power &amp; Light Company"/>
    <n v="0"/>
    <n v="3"/>
    <x v="8"/>
    <n v="1997"/>
    <n v="35"/>
    <n v="2014"/>
    <s v="V1997"/>
    <n v="367"/>
    <s v="05. Other Production"/>
    <s v="Function"/>
    <n v="741896.98"/>
    <n v="0"/>
    <n v="0"/>
    <n v="186125.95"/>
    <n v="128382.51"/>
    <n v="1530409.98"/>
    <n v="-1354944.65"/>
    <n v="0"/>
    <n v="1797376.71"/>
    <n v="741896.98"/>
    <n v="-138584.22"/>
    <n v="0"/>
    <n v="0"/>
    <n v="0"/>
    <x v="8"/>
  </r>
  <r>
    <n v="-1"/>
    <n v="1"/>
    <s v="0001 -Florida Power &amp; Light Company"/>
    <n v="0"/>
    <n v="3"/>
    <x v="8"/>
    <n v="1998"/>
    <n v="59"/>
    <n v="2014"/>
    <s v="V1998"/>
    <n v="367"/>
    <s v="05. Other Production"/>
    <s v="Function"/>
    <n v="4271974.6500000004"/>
    <n v="0"/>
    <n v="0"/>
    <n v="1788627.76"/>
    <n v="143090.22"/>
    <n v="2671368.98"/>
    <n v="-237010.39"/>
    <n v="34780.26"/>
    <n v="4508985.04"/>
    <n v="2671506.36"/>
    <n v="-59277.29"/>
    <n v="0"/>
    <n v="34780.26"/>
    <n v="0"/>
    <x v="8"/>
  </r>
  <r>
    <n v="-1"/>
    <n v="1"/>
    <s v="0001 -Florida Power &amp; Light Company"/>
    <n v="0"/>
    <n v="3"/>
    <x v="8"/>
    <n v="1999"/>
    <n v="60"/>
    <n v="2014"/>
    <s v="V1999"/>
    <n v="367"/>
    <s v="05. Other Production"/>
    <s v="Function"/>
    <n v="18605627.210000001"/>
    <n v="0"/>
    <n v="0"/>
    <n v="5705347.7699999996"/>
    <n v="939015.91"/>
    <n v="18677782.010000002"/>
    <n v="-5963452.75"/>
    <n v="934829.21"/>
    <n v="24569079.960000001"/>
    <n v="14974627.609999999"/>
    <n v="-386453.22"/>
    <n v="0"/>
    <n v="934829.21"/>
    <n v="0"/>
    <x v="8"/>
  </r>
  <r>
    <n v="-1"/>
    <n v="1"/>
    <s v="0001 -Florida Power &amp; Light Company"/>
    <n v="0"/>
    <n v="3"/>
    <x v="8"/>
    <n v="2000"/>
    <n v="61"/>
    <n v="2014"/>
    <s v="V2000"/>
    <n v="367"/>
    <s v="05. Other Production"/>
    <s v="Function"/>
    <n v="108111435.14"/>
    <n v="0"/>
    <n v="0"/>
    <n v="10162986.84"/>
    <n v="6465718.7199999997"/>
    <n v="101948302.45999999"/>
    <n v="-3699270.41"/>
    <n v="750165.24"/>
    <n v="111810705.55"/>
    <n v="104933190.53"/>
    <n v="531725.47"/>
    <n v="0"/>
    <n v="750165.24"/>
    <n v="0"/>
    <x v="8"/>
  </r>
  <r>
    <n v="-1"/>
    <n v="1"/>
    <s v="0001 -Florida Power &amp; Light Company"/>
    <n v="0"/>
    <n v="3"/>
    <x v="8"/>
    <n v="2001"/>
    <n v="62"/>
    <n v="2014"/>
    <s v="V2001"/>
    <n v="367"/>
    <s v="05. Other Production"/>
    <s v="Function"/>
    <n v="191327884.03999999"/>
    <n v="0"/>
    <n v="0"/>
    <n v="28687480.420000002"/>
    <n v="11313670.560000001"/>
    <n v="164616945.59"/>
    <n v="-1696904.56"/>
    <n v="323531.59000000003"/>
    <n v="193024788.59999999"/>
    <n v="174431578.16999999"/>
    <n v="125665"/>
    <n v="0"/>
    <n v="323531.59000000003"/>
    <n v="0"/>
    <x v="8"/>
  </r>
  <r>
    <n v="-1"/>
    <n v="1"/>
    <s v="0001 -Florida Power &amp; Light Company"/>
    <n v="0"/>
    <n v="3"/>
    <x v="8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8"/>
  </r>
  <r>
    <n v="-1"/>
    <n v="1"/>
    <s v="0001 -Florida Power &amp; Light Company"/>
    <n v="0"/>
    <n v="3"/>
    <x v="8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8"/>
  </r>
  <r>
    <n v="-1"/>
    <n v="1"/>
    <s v="0001 -Florida Power &amp; Light Company"/>
    <n v="0"/>
    <n v="3"/>
    <x v="8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8"/>
  </r>
  <r>
    <n v="-1"/>
    <n v="1"/>
    <s v="0001 -Florida Power &amp; Light Company"/>
    <n v="0"/>
    <n v="3"/>
    <x v="8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8"/>
  </r>
  <r>
    <n v="-1"/>
    <n v="1"/>
    <s v="0001 -Florida Power &amp; Light Company"/>
    <n v="0"/>
    <n v="3"/>
    <x v="8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8"/>
  </r>
  <r>
    <n v="-1"/>
    <n v="1"/>
    <s v="0001 -Florida Power &amp; Light Company"/>
    <n v="0"/>
    <n v="3"/>
    <x v="8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8"/>
  </r>
  <r>
    <n v="-1"/>
    <n v="1"/>
    <s v="0001 -Florida Power &amp; Light Company"/>
    <n v="0"/>
    <n v="3"/>
    <x v="8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8"/>
  </r>
  <r>
    <n v="-1"/>
    <n v="1"/>
    <s v="0001 -Florida Power &amp; Light Company"/>
    <n v="0"/>
    <n v="3"/>
    <x v="8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8"/>
  </r>
  <r>
    <n v="-1"/>
    <n v="1"/>
    <s v="0001 -Florida Power &amp; Light Company"/>
    <n v="0"/>
    <n v="3"/>
    <x v="8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8"/>
  </r>
  <r>
    <n v="-1"/>
    <n v="1"/>
    <s v="0001 -Florida Power &amp; Light Company"/>
    <n v="0"/>
    <n v="3"/>
    <x v="8"/>
    <n v="2003"/>
    <n v="64"/>
    <n v="2014"/>
    <s v="V2003"/>
    <n v="367"/>
    <s v="05. Other Production"/>
    <s v="Function"/>
    <n v="222519655.24000001"/>
    <n v="0"/>
    <n v="0"/>
    <n v="94011972.739999995"/>
    <n v="9894093.5399999991"/>
    <n v="129650423.88"/>
    <n v="-6952391.5099999998"/>
    <n v="227995.41"/>
    <n v="223946857.08000001"/>
    <n v="138690290.77000001"/>
    <n v="-344979.77"/>
    <n v="0"/>
    <n v="227995.41"/>
    <n v="0"/>
    <x v="8"/>
  </r>
  <r>
    <n v="-1"/>
    <n v="1"/>
    <s v="0001 -Florida Power &amp; Light Company"/>
    <n v="0"/>
    <n v="3"/>
    <x v="8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8"/>
  </r>
  <r>
    <n v="-1"/>
    <n v="1"/>
    <s v="0001 -Florida Power &amp; Light Company"/>
    <n v="0"/>
    <n v="3"/>
    <x v="8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8"/>
  </r>
  <r>
    <n v="-1"/>
    <n v="1"/>
    <s v="0001 -Florida Power &amp; Light Company"/>
    <n v="0"/>
    <n v="3"/>
    <x v="8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8"/>
  </r>
  <r>
    <n v="-1"/>
    <n v="1"/>
    <s v="0001 -Florida Power &amp; Light Company"/>
    <n v="0"/>
    <n v="3"/>
    <x v="8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8"/>
  </r>
  <r>
    <n v="-1"/>
    <n v="1"/>
    <s v="0001 -Florida Power &amp; Light Company"/>
    <n v="0"/>
    <n v="3"/>
    <x v="8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8"/>
  </r>
  <r>
    <n v="-1"/>
    <n v="1"/>
    <s v="0001 -Florida Power &amp; Light Company"/>
    <n v="0"/>
    <n v="3"/>
    <x v="8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8"/>
  </r>
  <r>
    <n v="-1"/>
    <n v="1"/>
    <s v="0001 -Florida Power &amp; Light Company"/>
    <n v="0"/>
    <n v="3"/>
    <x v="8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8"/>
  </r>
  <r>
    <n v="-1"/>
    <n v="1"/>
    <s v="0001 -Florida Power &amp; Light Company"/>
    <n v="0"/>
    <n v="3"/>
    <x v="8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8"/>
  </r>
  <r>
    <n v="-1"/>
    <n v="1"/>
    <s v="0001 -Florida Power &amp; Light Company"/>
    <n v="0"/>
    <n v="3"/>
    <x v="8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8"/>
  </r>
  <r>
    <n v="-1"/>
    <n v="1"/>
    <s v="0001 -Florida Power &amp; Light Company"/>
    <n v="0"/>
    <n v="3"/>
    <x v="8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8"/>
  </r>
  <r>
    <n v="-1"/>
    <n v="1"/>
    <s v="0001 -Florida Power &amp; Light Company"/>
    <n v="0"/>
    <n v="3"/>
    <x v="8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8"/>
  </r>
  <r>
    <n v="-1"/>
    <n v="1"/>
    <s v="0001 -Florida Power &amp; Light Company"/>
    <n v="0"/>
    <n v="3"/>
    <x v="8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8"/>
  </r>
  <r>
    <n v="-1"/>
    <n v="1"/>
    <s v="0001 -Florida Power &amp; Light Company"/>
    <n v="0"/>
    <n v="3"/>
    <x v="8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8"/>
  </r>
  <r>
    <n v="-1"/>
    <n v="1"/>
    <s v="0001 -Florida Power &amp; Light Company"/>
    <n v="0"/>
    <n v="3"/>
    <x v="8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8"/>
  </r>
  <r>
    <n v="-1"/>
    <n v="1"/>
    <s v="0001 -Florida Power &amp; Light Company"/>
    <n v="0"/>
    <n v="3"/>
    <x v="8"/>
    <n v="2005"/>
    <n v="66"/>
    <n v="2014"/>
    <s v="V2005"/>
    <n v="367"/>
    <s v="05. Other Production"/>
    <s v="Function"/>
    <n v="33040927.289999999"/>
    <n v="0"/>
    <n v="0"/>
    <n v="17082787.010000002"/>
    <n v="1434578.95"/>
    <n v="16778881.530000001"/>
    <n v="-550553.38"/>
    <n v="176712.32000000001"/>
    <n v="33357845.149999999"/>
    <n v="18052076.140000001"/>
    <n v="21178.79"/>
    <n v="0"/>
    <n v="176712.32000000001"/>
    <n v="0"/>
    <x v="8"/>
  </r>
  <r>
    <n v="-1"/>
    <n v="1"/>
    <s v="0001 -Florida Power &amp; Light Company"/>
    <n v="0"/>
    <n v="3"/>
    <x v="8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8"/>
  </r>
  <r>
    <n v="-1"/>
    <n v="1"/>
    <s v="0001 -Florida Power &amp; Light Company"/>
    <n v="0"/>
    <n v="3"/>
    <x v="8"/>
    <n v="2006"/>
    <n v="67"/>
    <n v="2014"/>
    <s v="V2006"/>
    <n v="367"/>
    <s v="05. Other Production"/>
    <s v="Function"/>
    <n v="11798846.43"/>
    <n v="0"/>
    <n v="0"/>
    <n v="5950923.29"/>
    <n v="439726.16"/>
    <n v="7261480.1500000004"/>
    <n v="-1614589.11"/>
    <n v="2275311.69"/>
    <n v="13128949.800000001"/>
    <n v="7083216.8899999997"/>
    <n v="1563197.74"/>
    <n v="0"/>
    <n v="2275311.69"/>
    <n v="0"/>
    <x v="8"/>
  </r>
  <r>
    <n v="-1"/>
    <n v="1"/>
    <s v="0001 -Florida Power &amp; Light Company"/>
    <n v="0"/>
    <n v="3"/>
    <x v="8"/>
    <n v="2007"/>
    <n v="74"/>
    <n v="2014"/>
    <s v="V2007"/>
    <n v="367"/>
    <s v="05. Other Production"/>
    <s v="Function"/>
    <n v="409679697.25999999"/>
    <n v="0"/>
    <n v="0"/>
    <n v="252634080.13"/>
    <n v="18934057.890000001"/>
    <n v="172961006.34999999"/>
    <n v="-24195859.390000001"/>
    <n v="4267655.43"/>
    <n v="431247680.91000003"/>
    <n v="182776776.18000001"/>
    <n v="-8182040.1600000001"/>
    <n v="0"/>
    <n v="4267655.43"/>
    <n v="0"/>
    <x v="8"/>
  </r>
  <r>
    <n v="-1"/>
    <n v="1"/>
    <s v="0001 -Florida Power &amp; Light Company"/>
    <n v="0"/>
    <n v="3"/>
    <x v="8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164"/>
    <n v="2014"/>
    <s v="V2008 Q1"/>
    <n v="367"/>
    <s v="05. Other Production"/>
    <s v="Function"/>
    <n v="9230501.6699999999"/>
    <n v="0"/>
    <n v="0"/>
    <n v="10233036.9"/>
    <n v="494717.71"/>
    <n v="4240420.34"/>
    <n v="-2959008.05"/>
    <n v="780166.71"/>
    <n v="11235572.119999999"/>
    <n v="3951195.61"/>
    <n v="-440961.29"/>
    <n v="0"/>
    <n v="780166.71"/>
    <n v="0"/>
    <x v="8"/>
  </r>
  <r>
    <n v="-1"/>
    <n v="1"/>
    <s v="0001 -Florida Power &amp; Light Company"/>
    <n v="0"/>
    <n v="3"/>
    <x v="8"/>
    <n v="2008"/>
    <n v="168"/>
    <n v="2014"/>
    <s v="V2008 Q1 - 50% Bonus"/>
    <n v="367"/>
    <s v="05. Other Production"/>
    <s v="Function"/>
    <n v="172791.2"/>
    <n v="0"/>
    <n v="0"/>
    <n v="191616.15"/>
    <n v="11711.62"/>
    <n v="113543.31"/>
    <n v="-61038.17"/>
    <n v="29527.08"/>
    <n v="210441.11"/>
    <n v="110534.56"/>
    <n v="6597.53"/>
    <n v="0"/>
    <n v="29527.08"/>
    <n v="0"/>
    <x v="8"/>
  </r>
  <r>
    <n v="-1"/>
    <n v="1"/>
    <s v="0001 -Florida Power &amp; Light Company"/>
    <n v="0"/>
    <n v="3"/>
    <x v="8"/>
    <n v="2008"/>
    <n v="165"/>
    <n v="2014"/>
    <s v="V2008 Q2"/>
    <n v="367"/>
    <s v="05. Other Production"/>
    <s v="Function"/>
    <n v="23403530.440000001"/>
    <n v="0"/>
    <n v="0"/>
    <n v="27543637.670000002"/>
    <n v="1346106.05"/>
    <n v="11380326.949999999"/>
    <n v="-8356214.96"/>
    <n v="1830674.76"/>
    <n v="31683744.91"/>
    <n v="9590260.3699999992"/>
    <n v="-3313367.08"/>
    <n v="0"/>
    <n v="1830674.76"/>
    <n v="0"/>
    <x v="8"/>
  </r>
  <r>
    <n v="-1"/>
    <n v="1"/>
    <s v="0001 -Florida Power &amp; Light Company"/>
    <n v="0"/>
    <n v="3"/>
    <x v="8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8"/>
  </r>
  <r>
    <n v="-1"/>
    <n v="1"/>
    <s v="0001 -Florida Power &amp; Light Company"/>
    <n v="0"/>
    <n v="3"/>
    <x v="8"/>
    <n v="2008"/>
    <n v="166"/>
    <n v="2014"/>
    <s v="V2008 Q3"/>
    <n v="367"/>
    <s v="05. Other Production"/>
    <s v="Function"/>
    <n v="6996416.6500000004"/>
    <n v="0"/>
    <n v="0"/>
    <n v="8275966.7800000003"/>
    <n v="416087.58"/>
    <n v="3168219.06"/>
    <n v="-2559763.44"/>
    <n v="764460.41"/>
    <n v="9555516.9100000001"/>
    <n v="2646294.0299999998"/>
    <n v="-856627.24"/>
    <n v="0"/>
    <n v="764460.41"/>
    <n v="0"/>
    <x v="8"/>
  </r>
  <r>
    <n v="-1"/>
    <n v="1"/>
    <s v="0001 -Florida Power &amp; Light Company"/>
    <n v="0"/>
    <n v="3"/>
    <x v="8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8"/>
  </r>
  <r>
    <n v="-1"/>
    <n v="1"/>
    <s v="0001 -Florida Power &amp; Light Company"/>
    <n v="0"/>
    <n v="3"/>
    <x v="8"/>
    <n v="2008"/>
    <n v="167"/>
    <n v="2014"/>
    <s v="V2008 Q4"/>
    <n v="367"/>
    <s v="05. Other Production"/>
    <s v="Function"/>
    <n v="-11096521.529999999"/>
    <n v="0"/>
    <n v="0"/>
    <n v="-13330034.609999999"/>
    <n v="-769626.39"/>
    <n v="-3875750.66"/>
    <n v="4467026.16"/>
    <n v="853724.18"/>
    <n v="-15563547.689999999"/>
    <n v="-3140181.23"/>
    <n v="3815554.52"/>
    <n v="0"/>
    <n v="853724.18"/>
    <n v="0"/>
    <x v="8"/>
  </r>
  <r>
    <n v="-1"/>
    <n v="1"/>
    <s v="0001 -Florida Power &amp; Light Company"/>
    <n v="0"/>
    <n v="3"/>
    <x v="8"/>
    <n v="2008"/>
    <n v="171"/>
    <n v="2014"/>
    <s v="V2008 Q4 - 50% Bonus"/>
    <n v="367"/>
    <s v="05. Other Production"/>
    <s v="Function"/>
    <n v="-1197727.27"/>
    <n v="0"/>
    <n v="0"/>
    <n v="-1450624.65"/>
    <n v="-69894.350000000006"/>
    <n v="-442839.43"/>
    <n v="450002.2"/>
    <n v="183648.44"/>
    <n v="-1703522.04"/>
    <n v="-333523.11"/>
    <n v="510232.54"/>
    <n v="0"/>
    <n v="183648.44"/>
    <n v="0"/>
    <x v="8"/>
  </r>
  <r>
    <n v="-1"/>
    <n v="1"/>
    <s v="0001 -Florida Power &amp; Light Company"/>
    <n v="0"/>
    <n v="3"/>
    <x v="8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5"/>
    <n v="2014"/>
    <s v="V2009 Q1"/>
    <n v="367"/>
    <s v="05. Other Production"/>
    <s v="Function"/>
    <n v="-103847.61"/>
    <n v="0"/>
    <n v="0"/>
    <n v="-103847.61"/>
    <n v="37082.07"/>
    <n v="-194082.71"/>
    <n v="-65676.800000000003"/>
    <n v="0"/>
    <n v="-103847.61"/>
    <n v="-157000.64000000001"/>
    <n v="0"/>
    <n v="0"/>
    <n v="0"/>
    <n v="0"/>
    <x v="8"/>
  </r>
  <r>
    <n v="-1"/>
    <n v="1"/>
    <s v="0001 -Florida Power &amp; Light Company"/>
    <n v="0"/>
    <n v="3"/>
    <x v="8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8"/>
  </r>
  <r>
    <n v="-1"/>
    <n v="1"/>
    <s v="0001 -Florida Power &amp; Light Company"/>
    <n v="0"/>
    <n v="3"/>
    <x v="8"/>
    <n v="2009"/>
    <n v="186"/>
    <n v="2014"/>
    <s v="V2009 Q2"/>
    <n v="367"/>
    <s v="05. Other Production"/>
    <s v="Function"/>
    <n v="9808.8799999999992"/>
    <n v="0"/>
    <n v="0"/>
    <n v="9808.8799999999992"/>
    <n v="1198.7"/>
    <n v="6962.07"/>
    <n v="-1657.84"/>
    <n v="0"/>
    <n v="9808.8799999999992"/>
    <n v="8160.77"/>
    <n v="0"/>
    <n v="0"/>
    <n v="0"/>
    <n v="0"/>
    <x v="8"/>
  </r>
  <r>
    <n v="-1"/>
    <n v="1"/>
    <s v="0001 -Florida Power &amp; Light Company"/>
    <n v="0"/>
    <n v="3"/>
    <x v="8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8"/>
  </r>
  <r>
    <n v="-1"/>
    <n v="1"/>
    <s v="0001 -Florida Power &amp; Light Company"/>
    <n v="0"/>
    <n v="3"/>
    <x v="8"/>
    <n v="2009"/>
    <n v="187"/>
    <n v="2014"/>
    <s v="V2009 Q3"/>
    <n v="367"/>
    <s v="05. Other Production"/>
    <s v="Function"/>
    <n v="196108395.37"/>
    <n v="0"/>
    <n v="0"/>
    <n v="200175628.97"/>
    <n v="10681686.43"/>
    <n v="58927880.609999999"/>
    <n v="-10658423.630000001"/>
    <n v="1513637.67"/>
    <n v="204242862.56"/>
    <n v="67045745.670000002"/>
    <n v="-4057008.15"/>
    <n v="0"/>
    <n v="1513637.67"/>
    <n v="0"/>
    <x v="8"/>
  </r>
  <r>
    <n v="-1"/>
    <n v="1"/>
    <s v="0001 -Florida Power &amp; Light Company"/>
    <n v="0"/>
    <n v="3"/>
    <x v="8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"/>
    <n v="-8286314.9699999997"/>
    <n v="3441252.09"/>
    <n v="158695911.62"/>
    <n v="51462521.75"/>
    <n v="-2227638.16"/>
    <n v="0"/>
    <n v="3441252.09"/>
    <n v="0"/>
    <x v="8"/>
  </r>
  <r>
    <n v="-1"/>
    <n v="1"/>
    <s v="0001 -Florida Power &amp; Light Company"/>
    <n v="0"/>
    <n v="3"/>
    <x v="8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8"/>
  </r>
  <r>
    <n v="-1"/>
    <n v="1"/>
    <s v="0001 -Florida Power &amp; Light Company"/>
    <n v="0"/>
    <n v="3"/>
    <x v="8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8"/>
  </r>
  <r>
    <n v="-1"/>
    <n v="1"/>
    <s v="0001 -Florida Power &amp; Light Company"/>
    <n v="0"/>
    <n v="3"/>
    <x v="8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8"/>
  </r>
  <r>
    <n v="-1"/>
    <n v="1"/>
    <s v="0001 -Florida Power &amp; Light Company"/>
    <n v="0"/>
    <n v="3"/>
    <x v="8"/>
    <n v="2010"/>
    <n v="215"/>
    <n v="2014"/>
    <s v="V2010 Q1 - 50% Bonus"/>
    <n v="367"/>
    <s v="05. Other Production"/>
    <s v="Function"/>
    <n v="993132.88"/>
    <n v="0"/>
    <n v="0"/>
    <n v="1207088.75"/>
    <n v="88095.88"/>
    <n v="665546.31999999995"/>
    <n v="-472862.22"/>
    <n v="1232150.23"/>
    <n v="1421044.63"/>
    <n v="630294.42000000004"/>
    <n v="927586.25"/>
    <n v="0"/>
    <n v="1232150.23"/>
    <n v="0"/>
    <x v="8"/>
  </r>
  <r>
    <n v="-1"/>
    <n v="1"/>
    <s v="0001 -Florida Power &amp; Light Company"/>
    <n v="0"/>
    <n v="3"/>
    <x v="8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8"/>
  </r>
  <r>
    <n v="-1"/>
    <n v="1"/>
    <s v="0001 -Florida Power &amp; Light Company"/>
    <n v="0"/>
    <n v="3"/>
    <x v="8"/>
    <n v="2010"/>
    <n v="216"/>
    <n v="2014"/>
    <s v="V2010 Q2 - 50% Bonus"/>
    <n v="367"/>
    <s v="05. Other Production"/>
    <s v="Function"/>
    <n v="38016886.229999997"/>
    <n v="0"/>
    <n v="0"/>
    <n v="44680006.350000001"/>
    <n v="4015810.18"/>
    <n v="28214492.460000001"/>
    <n v="-13332329.380000001"/>
    <n v="11112437.83"/>
    <n v="51343126.460000001"/>
    <n v="28574455.300000001"/>
    <n v="1442044.95"/>
    <n v="0"/>
    <n v="11112437.83"/>
    <n v="0"/>
    <x v="8"/>
  </r>
  <r>
    <n v="-1"/>
    <n v="1"/>
    <s v="0001 -Florida Power &amp; Light Company"/>
    <n v="0"/>
    <n v="3"/>
    <x v="8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8"/>
  </r>
  <r>
    <n v="-1"/>
    <n v="1"/>
    <s v="0001 -Florida Power &amp; Light Company"/>
    <n v="0"/>
    <n v="3"/>
    <x v="8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4"/>
    <n v="-4677366.2300000004"/>
    <n v="4137001.37"/>
    <n v="9027916.3599999994"/>
    <n v="1430100.19"/>
    <n v="797639.03"/>
    <n v="0"/>
    <n v="4137001.37"/>
    <n v="0"/>
    <x v="8"/>
  </r>
  <r>
    <n v="-1"/>
    <n v="1"/>
    <s v="0001 -Florida Power &amp; Light Company"/>
    <n v="0"/>
    <n v="3"/>
    <x v="8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8"/>
  </r>
  <r>
    <n v="-1"/>
    <n v="1"/>
    <s v="0001 -Florida Power &amp; Light Company"/>
    <n v="0"/>
    <n v="3"/>
    <x v="8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8"/>
  </r>
  <r>
    <n v="-1"/>
    <n v="1"/>
    <s v="0001 -Florida Power &amp; Light Company"/>
    <n v="0"/>
    <n v="3"/>
    <x v="8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8"/>
  </r>
  <r>
    <n v="-1"/>
    <n v="1"/>
    <s v="0001 -Florida Power &amp; Light Company"/>
    <n v="0"/>
    <n v="3"/>
    <x v="8"/>
    <n v="2011"/>
    <n v="125"/>
    <n v="2014"/>
    <s v="V2011"/>
    <n v="367"/>
    <s v="05. Other Production"/>
    <s v="Function"/>
    <n v="23232681.539999999"/>
    <n v="0"/>
    <n v="0"/>
    <n v="17372360.57"/>
    <n v="2189324.75"/>
    <n v="7331193.7699999996"/>
    <n v="-1986268.66"/>
    <n v="371114.68"/>
    <n v="25200139.350000001"/>
    <n v="8705006.3200000003"/>
    <n v="-780830.93"/>
    <n v="0"/>
    <n v="371114.68"/>
    <n v="0"/>
    <x v="8"/>
  </r>
  <r>
    <n v="-1"/>
    <n v="1"/>
    <s v="0001 -Florida Power &amp; Light Company"/>
    <n v="0"/>
    <n v="3"/>
    <x v="8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8"/>
  </r>
  <r>
    <n v="-1"/>
    <n v="1"/>
    <s v="0001 -Florida Power &amp; Light Company"/>
    <n v="0"/>
    <n v="3"/>
    <x v="8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8"/>
  </r>
  <r>
    <n v="-1"/>
    <n v="1"/>
    <s v="0001 -Florida Power &amp; Light Company"/>
    <n v="0"/>
    <n v="3"/>
    <x v="8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8"/>
  </r>
  <r>
    <n v="-1"/>
    <n v="1"/>
    <s v="0001 -Florida Power &amp; Light Company"/>
    <n v="0"/>
    <n v="3"/>
    <x v="8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8"/>
  </r>
  <r>
    <n v="-1"/>
    <n v="1"/>
    <s v="0001 -Florida Power &amp; Light Company"/>
    <n v="0"/>
    <n v="3"/>
    <x v="8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8"/>
  </r>
  <r>
    <n v="-1"/>
    <n v="1"/>
    <s v="0001 -Florida Power &amp; Light Company"/>
    <n v="0"/>
    <n v="3"/>
    <x v="8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8"/>
  </r>
  <r>
    <n v="-1"/>
    <n v="1"/>
    <s v="0001 -Florida Power &amp; Light Company"/>
    <n v="0"/>
    <n v="3"/>
    <x v="8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8"/>
  </r>
  <r>
    <n v="-1"/>
    <n v="1"/>
    <s v="0001 -Florida Power &amp; Light Company"/>
    <n v="0"/>
    <n v="3"/>
    <x v="8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3"/>
    <n v="231"/>
    <n v="2014"/>
    <s v="V2013 - 50% Bonus"/>
    <n v="367"/>
    <s v="05. Other Production"/>
    <s v="Function"/>
    <n v="553356655.37"/>
    <n v="0"/>
    <n v="0"/>
    <n v="538068334.16999996"/>
    <n v="40912254.18"/>
    <n v="21541432.100000001"/>
    <n v="-12288633.390000001"/>
    <n v="4656521.0999999996"/>
    <n v="565410828.13"/>
    <n v="61566543.530000001"/>
    <n v="-6510508.9000000004"/>
    <n v="0"/>
    <n v="4656521.0999999996"/>
    <n v="0"/>
    <x v="8"/>
  </r>
  <r>
    <n v="-1"/>
    <n v="1"/>
    <s v="0001 -Florida Power &amp; Light Company"/>
    <n v="0"/>
    <n v="3"/>
    <x v="8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4"/>
    <n v="363"/>
    <n v="2014"/>
    <s v="V2014 - 50% Bonus"/>
    <n v="367"/>
    <s v="05. Other Production"/>
    <s v="Function"/>
    <n v="700694149.78999996"/>
    <n v="700694149.79999995"/>
    <n v="0"/>
    <n v="700694149.79999995"/>
    <n v="729311627.14999998"/>
    <n v="0"/>
    <n v="700694149.79999995"/>
    <n v="0"/>
    <n v="0"/>
    <n v="28617477.359999999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69"/>
    <n v="1"/>
    <n v="2014"/>
    <s v="V1969"/>
    <n v="367"/>
    <s v="06. Transmission"/>
    <s v="Function"/>
    <n v="91009143.159999996"/>
    <n v="0"/>
    <n v="0"/>
    <n v="92728848.659999996"/>
    <n v="0"/>
    <n v="92728848.659999996"/>
    <n v="-2012576.15"/>
    <n v="391557.97"/>
    <n v="92728848.659999996"/>
    <n v="91009143.159999996"/>
    <n v="391557.97"/>
    <n v="0"/>
    <n v="391557.97"/>
    <n v="0"/>
    <x v="8"/>
  </r>
  <r>
    <n v="-1"/>
    <n v="1"/>
    <s v="0001 -Florida Power &amp; Light Company"/>
    <n v="0"/>
    <n v="3"/>
    <x v="8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8"/>
  </r>
  <r>
    <n v="-1"/>
    <n v="1"/>
    <s v="0001 -Florida Power &amp; Light Company"/>
    <n v="0"/>
    <n v="3"/>
    <x v="8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8"/>
  </r>
  <r>
    <n v="-1"/>
    <n v="1"/>
    <s v="0001 -Florida Power &amp; Light Company"/>
    <n v="0"/>
    <n v="3"/>
    <x v="8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8"/>
  </r>
  <r>
    <n v="-1"/>
    <n v="1"/>
    <s v="0001 -Florida Power &amp; Light Company"/>
    <n v="0"/>
    <n v="3"/>
    <x v="8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8"/>
  </r>
  <r>
    <n v="-1"/>
    <n v="1"/>
    <s v="0001 -Florida Power &amp; Light Company"/>
    <n v="0"/>
    <n v="3"/>
    <x v="8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8"/>
  </r>
  <r>
    <n v="-1"/>
    <n v="1"/>
    <s v="0001 -Florida Power &amp; Light Company"/>
    <n v="0"/>
    <n v="3"/>
    <x v="8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8"/>
  </r>
  <r>
    <n v="-1"/>
    <n v="1"/>
    <s v="0001 -Florida Power &amp; Light Company"/>
    <n v="0"/>
    <n v="3"/>
    <x v="8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8"/>
  </r>
  <r>
    <n v="-1"/>
    <n v="1"/>
    <s v="0001 -Florida Power &amp; Light Company"/>
    <n v="0"/>
    <n v="3"/>
    <x v="8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8"/>
  </r>
  <r>
    <n v="-1"/>
    <n v="1"/>
    <s v="0001 -Florida Power &amp; Light Company"/>
    <n v="0"/>
    <n v="3"/>
    <x v="8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8"/>
  </r>
  <r>
    <n v="-1"/>
    <n v="1"/>
    <s v="0001 -Florida Power &amp; Light Company"/>
    <n v="0"/>
    <n v="3"/>
    <x v="8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8"/>
  </r>
  <r>
    <n v="-1"/>
    <n v="1"/>
    <s v="0001 -Florida Power &amp; Light Company"/>
    <n v="0"/>
    <n v="3"/>
    <x v="8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8"/>
  </r>
  <r>
    <n v="-1"/>
    <n v="1"/>
    <s v="0001 -Florida Power &amp; Light Company"/>
    <n v="0"/>
    <n v="3"/>
    <x v="8"/>
    <n v="1981"/>
    <n v="15"/>
    <n v="2014"/>
    <s v="V1981"/>
    <n v="367"/>
    <s v="06. Transmission"/>
    <s v="Function"/>
    <n v="30936138"/>
    <n v="0"/>
    <n v="0"/>
    <n v="30936138"/>
    <n v="21064.19"/>
    <n v="30230488.420000002"/>
    <n v="-238697.49"/>
    <n v="32360.3"/>
    <n v="30936138"/>
    <n v="30251552.609999999"/>
    <n v="32360.3"/>
    <n v="0"/>
    <n v="32360.3"/>
    <n v="0"/>
    <x v="8"/>
  </r>
  <r>
    <n v="-1"/>
    <n v="1"/>
    <s v="0001 -Florida Power &amp; Light Company"/>
    <n v="0"/>
    <n v="3"/>
    <x v="8"/>
    <n v="1982"/>
    <n v="16"/>
    <n v="2014"/>
    <s v="V1982"/>
    <n v="367"/>
    <s v="06. Transmission"/>
    <s v="Function"/>
    <n v="57939572"/>
    <n v="0"/>
    <n v="0"/>
    <n v="57939572"/>
    <n v="58384.9"/>
    <n v="55926774.700000003"/>
    <n v="-157795.45000000001"/>
    <n v="21.24"/>
    <n v="57939572"/>
    <n v="55985159.600000001"/>
    <n v="21.24"/>
    <n v="0"/>
    <n v="21.24"/>
    <n v="0"/>
    <x v="8"/>
  </r>
  <r>
    <n v="-1"/>
    <n v="1"/>
    <s v="0001 -Florida Power &amp; Light Company"/>
    <n v="0"/>
    <n v="3"/>
    <x v="8"/>
    <n v="1983"/>
    <n v="17"/>
    <n v="2014"/>
    <s v="V1983"/>
    <n v="367"/>
    <s v="06. Transmission"/>
    <s v="Function"/>
    <n v="39252027"/>
    <n v="0"/>
    <n v="0"/>
    <n v="39252027"/>
    <n v="33229.629999999997"/>
    <n v="38076821.159999996"/>
    <n v="-36316"/>
    <n v="6364.13"/>
    <n v="39252027"/>
    <n v="38110050.789999999"/>
    <n v="6364.13"/>
    <n v="0"/>
    <n v="6364.13"/>
    <n v="0"/>
    <x v="8"/>
  </r>
  <r>
    <n v="-1"/>
    <n v="1"/>
    <s v="0001 -Florida Power &amp; Light Company"/>
    <n v="0"/>
    <n v="3"/>
    <x v="8"/>
    <n v="1984"/>
    <n v="18"/>
    <n v="2014"/>
    <s v="V1984"/>
    <n v="367"/>
    <s v="06. Transmission"/>
    <s v="Function"/>
    <n v="209876991.33000001"/>
    <n v="0"/>
    <n v="0"/>
    <n v="209876991.33000001"/>
    <n v="314173.09000000003"/>
    <n v="198410051.16999999"/>
    <n v="-2239359.5299999998"/>
    <n v="598265.9"/>
    <n v="209876991.33000001"/>
    <n v="198724224.25999999"/>
    <n v="598265.9"/>
    <n v="0"/>
    <n v="598265.9"/>
    <n v="0"/>
    <x v="8"/>
  </r>
  <r>
    <n v="-1"/>
    <n v="1"/>
    <s v="0001 -Florida Power &amp; Light Company"/>
    <n v="0"/>
    <n v="3"/>
    <x v="8"/>
    <n v="1985"/>
    <n v="19"/>
    <n v="2014"/>
    <s v="V1985"/>
    <n v="367"/>
    <s v="06. Transmission"/>
    <s v="Function"/>
    <n v="66922963.719999999"/>
    <n v="0"/>
    <n v="0"/>
    <n v="66922963.719999999"/>
    <n v="95646.23"/>
    <n v="63336670.079999998"/>
    <n v="-1127232.1399999999"/>
    <n v="300930.11"/>
    <n v="66922963.719999999"/>
    <n v="63432316.310000002"/>
    <n v="300930.11"/>
    <n v="0"/>
    <n v="300930.11"/>
    <n v="0"/>
    <x v="8"/>
  </r>
  <r>
    <n v="-1"/>
    <n v="1"/>
    <s v="0001 -Florida Power &amp; Light Company"/>
    <n v="0"/>
    <n v="3"/>
    <x v="8"/>
    <n v="1986"/>
    <n v="20"/>
    <n v="2014"/>
    <s v="V1986"/>
    <n v="367"/>
    <s v="06. Transmission"/>
    <s v="Function"/>
    <n v="39624839.43"/>
    <n v="0"/>
    <n v="0"/>
    <n v="39624839.43"/>
    <n v="33600.57"/>
    <n v="38331252"/>
    <n v="-179596.21"/>
    <n v="36101.56"/>
    <n v="39624839.43"/>
    <n v="38364852.57"/>
    <n v="36101.56"/>
    <n v="0"/>
    <n v="36101.56"/>
    <n v="0"/>
    <x v="8"/>
  </r>
  <r>
    <n v="-1"/>
    <n v="1"/>
    <s v="0001 -Florida Power &amp; Light Company"/>
    <n v="0"/>
    <n v="3"/>
    <x v="8"/>
    <n v="1987"/>
    <n v="22"/>
    <n v="2014"/>
    <s v="V1987"/>
    <n v="367"/>
    <s v="06. Transmission"/>
    <s v="Function"/>
    <n v="29857322.379999999"/>
    <n v="0"/>
    <n v="0"/>
    <n v="30175585.600000001"/>
    <n v="1172270.2"/>
    <n v="29062214.199999999"/>
    <n v="-846495.24"/>
    <n v="173541.88"/>
    <n v="30493848.82"/>
    <n v="29610457.350000001"/>
    <n v="161042.49"/>
    <n v="0"/>
    <n v="173541.88"/>
    <n v="0"/>
    <x v="8"/>
  </r>
  <r>
    <n v="-1"/>
    <n v="1"/>
    <s v="0001 -Florida Power &amp; Light Company"/>
    <n v="0"/>
    <n v="3"/>
    <x v="8"/>
    <n v="1987"/>
    <n v="21"/>
    <n v="2014"/>
    <s v="V1987A"/>
    <n v="367"/>
    <s v="06. Transmission"/>
    <s v="Function"/>
    <n v="2216470.23"/>
    <n v="0"/>
    <n v="0"/>
    <n v="2216470.23"/>
    <n v="80598.84"/>
    <n v="1989876.51"/>
    <n v="-64201.64"/>
    <n v="32927.94"/>
    <n v="2280068.09"/>
    <n v="2014971.79"/>
    <n v="24833.64"/>
    <n v="0"/>
    <n v="32927.94"/>
    <n v="0"/>
    <x v="8"/>
  </r>
  <r>
    <n v="-1"/>
    <n v="1"/>
    <s v="0001 -Florida Power &amp; Light Company"/>
    <n v="0"/>
    <n v="3"/>
    <x v="8"/>
    <n v="1988"/>
    <n v="24"/>
    <n v="2014"/>
    <s v="V1988"/>
    <n v="367"/>
    <s v="06. Transmission"/>
    <s v="Function"/>
    <n v="55153557.619999997"/>
    <n v="0"/>
    <n v="0"/>
    <n v="55349076.520000003"/>
    <n v="1801077.88"/>
    <n v="45113478.369999997"/>
    <n v="-926194.65"/>
    <n v="105999.49"/>
    <n v="55544595.43"/>
    <n v="46572259.359999999"/>
    <n v="57258.559999999998"/>
    <n v="0"/>
    <n v="105999.49"/>
    <n v="0"/>
    <x v="8"/>
  </r>
  <r>
    <n v="-1"/>
    <n v="1"/>
    <s v="0001 -Florida Power &amp; Light Company"/>
    <n v="0"/>
    <n v="3"/>
    <x v="8"/>
    <n v="1988"/>
    <n v="23"/>
    <n v="2014"/>
    <s v="V1988A"/>
    <n v="367"/>
    <s v="06. Transmission"/>
    <s v="Function"/>
    <n v="2610527.88"/>
    <n v="0"/>
    <n v="0"/>
    <n v="2610527.88"/>
    <n v="91597.42"/>
    <n v="2238902.1"/>
    <n v="-50144.44"/>
    <n v="15524.93"/>
    <n v="2658697.2000000002"/>
    <n v="2289935.89"/>
    <n v="7919.23"/>
    <n v="0"/>
    <n v="15524.93"/>
    <n v="0"/>
    <x v="8"/>
  </r>
  <r>
    <n v="-1"/>
    <n v="1"/>
    <s v="0001 -Florida Power &amp; Light Company"/>
    <n v="0"/>
    <n v="3"/>
    <x v="8"/>
    <n v="1989"/>
    <n v="26"/>
    <n v="2014"/>
    <s v="V1989"/>
    <n v="367"/>
    <s v="06. Transmission"/>
    <s v="Function"/>
    <n v="38144288.960000001"/>
    <n v="0"/>
    <n v="0"/>
    <n v="38288432.829999998"/>
    <n v="1227457.58"/>
    <n v="32245558.870000001"/>
    <n v="-526961.92000000004"/>
    <n v="69251.820000000007"/>
    <n v="38432576.710000001"/>
    <n v="33211860.5"/>
    <n v="42120.01"/>
    <n v="0"/>
    <n v="69251.820000000007"/>
    <n v="0"/>
    <x v="8"/>
  </r>
  <r>
    <n v="-1"/>
    <n v="1"/>
    <s v="0001 -Florida Power &amp; Light Company"/>
    <n v="0"/>
    <n v="3"/>
    <x v="8"/>
    <n v="1990"/>
    <n v="28"/>
    <n v="2014"/>
    <s v="V1990"/>
    <n v="367"/>
    <s v="06. Transmission"/>
    <s v="Function"/>
    <n v="53695725.57"/>
    <n v="0"/>
    <n v="0"/>
    <n v="54027633.649999999"/>
    <n v="1715276.9"/>
    <n v="43594509.960000001"/>
    <n v="-838354.44"/>
    <n v="142008.01"/>
    <n v="54359541.719999999"/>
    <n v="44738109.049999997"/>
    <n v="49869.68"/>
    <n v="0"/>
    <n v="142008.01"/>
    <n v="0"/>
    <x v="8"/>
  </r>
  <r>
    <n v="-1"/>
    <n v="1"/>
    <s v="0001 -Florida Power &amp; Light Company"/>
    <n v="0"/>
    <n v="3"/>
    <x v="8"/>
    <n v="1991"/>
    <n v="29"/>
    <n v="2014"/>
    <s v="V1991"/>
    <n v="367"/>
    <s v="06. Transmission"/>
    <s v="Function"/>
    <n v="55109062.939999998"/>
    <n v="0"/>
    <n v="0"/>
    <n v="55211579.450000003"/>
    <n v="1747556.37"/>
    <n v="42749746.93"/>
    <n v="-487831.54"/>
    <n v="40768.910000000003"/>
    <n v="55314095.969999999"/>
    <n v="44326627.43"/>
    <n v="6411.75"/>
    <n v="0"/>
    <n v="40768.910000000003"/>
    <n v="0"/>
    <x v="8"/>
  </r>
  <r>
    <n v="-1"/>
    <n v="1"/>
    <s v="0001 -Florida Power &amp; Light Company"/>
    <n v="0"/>
    <n v="3"/>
    <x v="8"/>
    <n v="1992"/>
    <n v="30"/>
    <n v="2014"/>
    <s v="V1992"/>
    <n v="367"/>
    <s v="06. Transmission"/>
    <s v="Function"/>
    <n v="56265733.149999999"/>
    <n v="0"/>
    <n v="0"/>
    <n v="56539517.310000002"/>
    <n v="1869516.84"/>
    <n v="43498597.43"/>
    <n v="-681538.44"/>
    <n v="125817.94"/>
    <n v="56813301.469999999"/>
    <n v="44937785.399999999"/>
    <n v="8578.49"/>
    <n v="0"/>
    <n v="125817.94"/>
    <n v="0"/>
    <x v="8"/>
  </r>
  <r>
    <n v="-1"/>
    <n v="1"/>
    <s v="0001 -Florida Power &amp; Light Company"/>
    <n v="0"/>
    <n v="3"/>
    <x v="8"/>
    <n v="1993"/>
    <n v="31"/>
    <n v="2014"/>
    <s v="V1993"/>
    <n v="367"/>
    <s v="06. Transmission"/>
    <s v="Function"/>
    <n v="111433263.17"/>
    <n v="0"/>
    <n v="0"/>
    <n v="111623274.48999999"/>
    <n v="3438329.06"/>
    <n v="75875929.780000001"/>
    <n v="-1174530.32"/>
    <n v="88544.34"/>
    <n v="111813285.81"/>
    <n v="79036752.269999996"/>
    <n v="-13971.73"/>
    <n v="0"/>
    <n v="88544.34"/>
    <n v="0"/>
    <x v="8"/>
  </r>
  <r>
    <n v="-1"/>
    <n v="1"/>
    <s v="0001 -Florida Power &amp; Light Company"/>
    <n v="0"/>
    <n v="3"/>
    <x v="8"/>
    <n v="1994"/>
    <n v="32"/>
    <n v="2014"/>
    <s v="V1994"/>
    <n v="367"/>
    <s v="06. Transmission"/>
    <s v="Function"/>
    <n v="103117377.02"/>
    <n v="0"/>
    <n v="0"/>
    <n v="35443568.25"/>
    <n v="2914669.28"/>
    <n v="70146110.329999998"/>
    <n v="-1040163.85"/>
    <n v="231895.04000000001"/>
    <n v="104061106.11"/>
    <n v="72389898.109999999"/>
    <n v="-40952.54"/>
    <n v="0"/>
    <n v="231895.04000000001"/>
    <n v="0"/>
    <x v="8"/>
  </r>
  <r>
    <n v="-1"/>
    <n v="1"/>
    <s v="0001 -Florida Power &amp; Light Company"/>
    <n v="0"/>
    <n v="3"/>
    <x v="8"/>
    <n v="1995"/>
    <n v="33"/>
    <n v="2014"/>
    <s v="V1995"/>
    <n v="367"/>
    <s v="06. Transmission"/>
    <s v="Function"/>
    <n v="46361613.409999996"/>
    <n v="0"/>
    <n v="0"/>
    <n v="16064121.369999999"/>
    <n v="1219812.47"/>
    <n v="31291182.07"/>
    <n v="-560455.93000000005"/>
    <n v="87963.31"/>
    <n v="46737320.039999999"/>
    <n v="32250846.690000001"/>
    <n v="-27595.48"/>
    <n v="0"/>
    <n v="87963.31"/>
    <n v="0"/>
    <x v="8"/>
  </r>
  <r>
    <n v="-1"/>
    <n v="1"/>
    <s v="0001 -Florida Power &amp; Light Company"/>
    <n v="0"/>
    <n v="3"/>
    <x v="8"/>
    <n v="1996"/>
    <n v="34"/>
    <n v="2014"/>
    <s v="V1996"/>
    <n v="367"/>
    <s v="06. Transmission"/>
    <s v="Function"/>
    <n v="85049774.519999996"/>
    <n v="0"/>
    <n v="0"/>
    <n v="35792172.609999999"/>
    <n v="2339384.9500000002"/>
    <n v="51659067.409999996"/>
    <n v="-395053.68"/>
    <n v="95689.42"/>
    <n v="85415787.170000002"/>
    <n v="53762458.340000004"/>
    <n v="-34329.21"/>
    <n v="0"/>
    <n v="95689.42"/>
    <n v="0"/>
    <x v="8"/>
  </r>
  <r>
    <n v="-1"/>
    <n v="1"/>
    <s v="0001 -Florida Power &amp; Light Company"/>
    <n v="0"/>
    <n v="3"/>
    <x v="8"/>
    <n v="1997"/>
    <n v="35"/>
    <n v="2014"/>
    <s v="V1997"/>
    <n v="367"/>
    <s v="06. Transmission"/>
    <s v="Function"/>
    <n v="39301966.710000001"/>
    <n v="0"/>
    <n v="0"/>
    <n v="8139077.1399999997"/>
    <n v="1649651.95"/>
    <n v="32114090.899999999"/>
    <n v="-488249.12"/>
    <n v="84089.57"/>
    <n v="39653027.909999996"/>
    <n v="33458645.93"/>
    <n v="38125.279999999999"/>
    <n v="0"/>
    <n v="84089.57"/>
    <n v="0"/>
    <x v="8"/>
  </r>
  <r>
    <n v="-1"/>
    <n v="1"/>
    <s v="0001 -Florida Power &amp; Light Company"/>
    <n v="0"/>
    <n v="3"/>
    <x v="8"/>
    <n v="1998"/>
    <n v="59"/>
    <n v="2014"/>
    <s v="V1998"/>
    <n v="367"/>
    <s v="06. Transmission"/>
    <s v="Function"/>
    <n v="29464583.219999999"/>
    <n v="0"/>
    <n v="0"/>
    <n v="12942752.4"/>
    <n v="802879.53"/>
    <n v="17335357.510000002"/>
    <n v="-688322.61"/>
    <n v="115399.94"/>
    <n v="30002146.940000001"/>
    <n v="17809377.890000001"/>
    <n v="-93304.639999999999"/>
    <n v="0"/>
    <n v="115399.94"/>
    <n v="0"/>
    <x v="8"/>
  </r>
  <r>
    <n v="-1"/>
    <n v="1"/>
    <s v="0001 -Florida Power &amp; Light Company"/>
    <n v="0"/>
    <n v="3"/>
    <x v="8"/>
    <n v="1999"/>
    <n v="60"/>
    <n v="2014"/>
    <s v="V1999"/>
    <n v="367"/>
    <s v="06. Transmission"/>
    <s v="Function"/>
    <n v="54826048.619999997"/>
    <n v="0"/>
    <n v="0"/>
    <n v="14975117.720000001"/>
    <n v="2415348.29"/>
    <n v="41265362.350000001"/>
    <n v="-1345617.42"/>
    <n v="254564.01"/>
    <n v="55926299.060000002"/>
    <n v="42825888.049999997"/>
    <n v="9136.16"/>
    <n v="0"/>
    <n v="254564.01"/>
    <n v="0"/>
    <x v="8"/>
  </r>
  <r>
    <n v="-1"/>
    <n v="1"/>
    <s v="0001 -Florida Power &amp; Light Company"/>
    <n v="0"/>
    <n v="3"/>
    <x v="8"/>
    <n v="2000"/>
    <n v="61"/>
    <n v="2014"/>
    <s v="V2000"/>
    <n v="367"/>
    <s v="06. Transmission"/>
    <s v="Function"/>
    <n v="75674245.219999999"/>
    <n v="0"/>
    <n v="0"/>
    <n v="24081128.59"/>
    <n v="3282801.81"/>
    <n v="52994538.460000001"/>
    <n v="-853533.1"/>
    <n v="116761.14"/>
    <n v="76153367.239999995"/>
    <n v="55926148.619999997"/>
    <n v="-11169.23"/>
    <n v="0"/>
    <n v="116761.14"/>
    <n v="0"/>
    <x v="8"/>
  </r>
  <r>
    <n v="-1"/>
    <n v="1"/>
    <s v="0001 -Florida Power &amp; Light Company"/>
    <n v="0"/>
    <n v="3"/>
    <x v="8"/>
    <n v="2001"/>
    <n v="62"/>
    <n v="2014"/>
    <s v="V2001"/>
    <n v="367"/>
    <s v="06. Transmission"/>
    <s v="Function"/>
    <n v="64655476.170000002"/>
    <n v="0"/>
    <n v="0"/>
    <n v="22832920.620000001"/>
    <n v="2824701.38"/>
    <n v="43031190.369999997"/>
    <n v="-457287.15"/>
    <n v="136129.01"/>
    <n v="65013083.259999998"/>
    <n v="45609776.780000001"/>
    <n v="24636.89"/>
    <n v="0"/>
    <n v="136129.01"/>
    <n v="0"/>
    <x v="8"/>
  </r>
  <r>
    <n v="-1"/>
    <n v="1"/>
    <s v="0001 -Florida Power &amp; Light Company"/>
    <n v="0"/>
    <n v="3"/>
    <x v="8"/>
    <n v="2001"/>
    <n v="69"/>
    <n v="2014"/>
    <s v="V2001 Bonus"/>
    <n v="367"/>
    <s v="06. Transmission"/>
    <s v="Function"/>
    <n v="994242.23"/>
    <n v="0"/>
    <n v="0"/>
    <n v="997737.03"/>
    <n v="44509.05"/>
    <n v="890835.87"/>
    <n v="-7238.96"/>
    <n v="3819.67"/>
    <n v="1001231.82"/>
    <n v="928970.1"/>
    <n v="3204.9"/>
    <n v="0"/>
    <n v="3819.67"/>
    <n v="0"/>
    <x v="8"/>
  </r>
  <r>
    <n v="-1"/>
    <n v="1"/>
    <s v="0001 -Florida Power &amp; Light Company"/>
    <n v="0"/>
    <n v="3"/>
    <x v="8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8"/>
  </r>
  <r>
    <n v="-1"/>
    <n v="1"/>
    <s v="0001 -Florida Power &amp; Light Company"/>
    <n v="0"/>
    <n v="3"/>
    <x v="8"/>
    <n v="2002"/>
    <n v="80"/>
    <n v="2014"/>
    <s v="V2002 Bonus Q1"/>
    <n v="367"/>
    <s v="06. Transmission"/>
    <s v="Function"/>
    <n v="8283966.4100000001"/>
    <n v="0"/>
    <n v="0"/>
    <n v="8349363.3600000003"/>
    <n v="372298.11"/>
    <n v="5365774.91"/>
    <n v="-131765.49"/>
    <n v="33805.24"/>
    <n v="8414760.3200000003"/>
    <n v="5651754.6299999999"/>
    <n v="-10670.28"/>
    <n v="0"/>
    <n v="33805.24"/>
    <n v="0"/>
    <x v="8"/>
  </r>
  <r>
    <n v="-1"/>
    <n v="1"/>
    <s v="0001 -Florida Power &amp; Light Company"/>
    <n v="0"/>
    <n v="3"/>
    <x v="8"/>
    <n v="2002"/>
    <n v="81"/>
    <n v="2014"/>
    <s v="V2002 Bonus Q2"/>
    <n v="367"/>
    <s v="06. Transmission"/>
    <s v="Function"/>
    <n v="7820270.0800000001"/>
    <n v="0"/>
    <n v="0"/>
    <n v="7882006.4500000002"/>
    <n v="351773.95"/>
    <n v="4974799.0199999996"/>
    <n v="-124389.94"/>
    <n v="32366.21"/>
    <n v="7943742.8300000001"/>
    <n v="5246492.4000000004"/>
    <n v="-11025.97"/>
    <n v="0"/>
    <n v="32366.21"/>
    <n v="0"/>
    <x v="8"/>
  </r>
  <r>
    <n v="-1"/>
    <n v="1"/>
    <s v="0001 -Florida Power &amp; Light Company"/>
    <n v="0"/>
    <n v="3"/>
    <x v="8"/>
    <n v="2002"/>
    <n v="82"/>
    <n v="2014"/>
    <s v="V2002 Bonus Q3"/>
    <n v="367"/>
    <s v="06. Transmission"/>
    <s v="Function"/>
    <n v="5760548.4800000004"/>
    <n v="0"/>
    <n v="0"/>
    <n v="5806024.5899999999"/>
    <n v="259006.76"/>
    <n v="3600291.23"/>
    <n v="-91627.839999999997"/>
    <n v="23841.53"/>
    <n v="5851500.7000000002"/>
    <n v="3801308.53"/>
    <n v="-9121.23"/>
    <n v="0"/>
    <n v="23841.53"/>
    <n v="0"/>
    <x v="8"/>
  </r>
  <r>
    <n v="-1"/>
    <n v="1"/>
    <s v="0001 -Florida Power &amp; Light Company"/>
    <n v="0"/>
    <n v="3"/>
    <x v="8"/>
    <n v="2002"/>
    <n v="83"/>
    <n v="2014"/>
    <s v="V2002 Bonus Q4"/>
    <n v="367"/>
    <s v="06. Transmission"/>
    <s v="Function"/>
    <n v="7688304.9500000002"/>
    <n v="0"/>
    <n v="0"/>
    <n v="7748999.5300000003"/>
    <n v="345450.4"/>
    <n v="4719617.08"/>
    <n v="-122290.87"/>
    <n v="31820.03"/>
    <n v="7809694.0999999996"/>
    <n v="4989002.8499999996"/>
    <n v="-13504.49"/>
    <n v="0"/>
    <n v="31820.03"/>
    <n v="0"/>
    <x v="8"/>
  </r>
  <r>
    <n v="-1"/>
    <n v="1"/>
    <s v="0001 -Florida Power &amp; Light Company"/>
    <n v="0"/>
    <n v="3"/>
    <x v="8"/>
    <n v="2002"/>
    <n v="76"/>
    <n v="2014"/>
    <s v="V2002 Q1"/>
    <n v="367"/>
    <s v="06. Transmission"/>
    <s v="Function"/>
    <n v="22262143.739999998"/>
    <n v="0"/>
    <n v="0"/>
    <n v="22437890.07"/>
    <n v="1000505.52"/>
    <n v="14420036.949999999"/>
    <n v="-354103.66"/>
    <n v="83048.92"/>
    <n v="22613636.399999999"/>
    <n v="15188569.619999999"/>
    <n v="-36470.9"/>
    <n v="0"/>
    <n v="83048.92"/>
    <n v="0"/>
    <x v="8"/>
  </r>
  <r>
    <n v="-1"/>
    <n v="1"/>
    <s v="0001 -Florida Power &amp; Light Company"/>
    <n v="0"/>
    <n v="3"/>
    <x v="8"/>
    <n v="2002"/>
    <n v="77"/>
    <n v="2014"/>
    <s v="V2002 Q2"/>
    <n v="367"/>
    <s v="06. Transmission"/>
    <s v="Function"/>
    <n v="12522507.710000001"/>
    <n v="0"/>
    <n v="0"/>
    <n v="12591503.17"/>
    <n v="561958.79"/>
    <n v="7928763.9100000001"/>
    <n v="-198248.94"/>
    <n v="32937.120000000003"/>
    <n v="12660498.640000001"/>
    <n v="8401225.2300000004"/>
    <n v="-15556.34"/>
    <n v="0"/>
    <n v="32937.120000000003"/>
    <n v="0"/>
    <x v="8"/>
  </r>
  <r>
    <n v="-1"/>
    <n v="1"/>
    <s v="0001 -Florida Power &amp; Light Company"/>
    <n v="0"/>
    <n v="3"/>
    <x v="8"/>
    <n v="2002"/>
    <n v="78"/>
    <n v="2014"/>
    <s v="V2002 Q3"/>
    <n v="367"/>
    <s v="06. Transmission"/>
    <s v="Function"/>
    <n v="4677332.96"/>
    <n v="0"/>
    <n v="0"/>
    <n v="4711638"/>
    <n v="195382.62"/>
    <n v="3047750.52"/>
    <n v="-69119.740000000005"/>
    <n v="16303.64"/>
    <n v="4745943.05"/>
    <n v="3199388.38"/>
    <n v="-8561.69"/>
    <n v="0"/>
    <n v="16303.64"/>
    <n v="0"/>
    <x v="8"/>
  </r>
  <r>
    <n v="-1"/>
    <n v="1"/>
    <s v="0001 -Florida Power &amp; Light Company"/>
    <n v="0"/>
    <n v="3"/>
    <x v="8"/>
    <n v="2002"/>
    <n v="79"/>
    <n v="2014"/>
    <s v="V2002 Q4"/>
    <n v="367"/>
    <s v="06. Transmission"/>
    <s v="Function"/>
    <n v="8918717.8000000007"/>
    <n v="0"/>
    <n v="0"/>
    <n v="8987913.5500000007"/>
    <n v="393835.78"/>
    <n v="5534239.5499999998"/>
    <n v="-139419.51"/>
    <n v="32911.81"/>
    <n v="9057109.3000000007"/>
    <n v="5841356.4400000004"/>
    <n v="-18760.8"/>
    <n v="0"/>
    <n v="32911.81"/>
    <n v="0"/>
    <x v="8"/>
  </r>
  <r>
    <n v="-1"/>
    <n v="1"/>
    <s v="0001 -Florida Power &amp; Light Company"/>
    <n v="0"/>
    <n v="3"/>
    <x v="8"/>
    <n v="2003"/>
    <n v="64"/>
    <n v="2014"/>
    <s v="V2003"/>
    <n v="367"/>
    <s v="06. Transmission"/>
    <s v="Function"/>
    <n v="3310121.92"/>
    <n v="0"/>
    <n v="0"/>
    <n v="2349209.36"/>
    <n v="96446.74"/>
    <n v="1385952.32"/>
    <n v="-40088.269999999997"/>
    <n v="14520.75"/>
    <n v="3321147.48"/>
    <n v="1475799.48"/>
    <n v="10094.780000000001"/>
    <n v="0"/>
    <n v="14520.75"/>
    <n v="0"/>
    <x v="8"/>
  </r>
  <r>
    <n v="-1"/>
    <n v="1"/>
    <s v="0001 -Florida Power &amp; Light Company"/>
    <n v="0"/>
    <n v="3"/>
    <x v="8"/>
    <n v="2003"/>
    <n v="70"/>
    <n v="2014"/>
    <s v="V2003 Bonus-30%"/>
    <n v="367"/>
    <s v="06. Transmission"/>
    <s v="Function"/>
    <n v="44827518.630000003"/>
    <n v="0"/>
    <n v="0"/>
    <n v="45370799.409999996"/>
    <n v="2023053.66"/>
    <n v="33688887.090000004"/>
    <n v="-1093445.43"/>
    <n v="455470.59"/>
    <n v="45914080.200000003"/>
    <n v="34890586.420000002"/>
    <n v="190263.35"/>
    <n v="0"/>
    <n v="455470.59"/>
    <n v="0"/>
    <x v="8"/>
  </r>
  <r>
    <n v="-1"/>
    <n v="1"/>
    <s v="0001 -Florida Power &amp; Light Company"/>
    <n v="0"/>
    <n v="3"/>
    <x v="8"/>
    <n v="2003"/>
    <n v="84"/>
    <n v="2014"/>
    <s v="V2003 Bonus-50%"/>
    <n v="367"/>
    <s v="06. Transmission"/>
    <s v="Function"/>
    <n v="4455833.6900000004"/>
    <n v="0"/>
    <n v="0"/>
    <n v="4509860.1100000003"/>
    <n v="0"/>
    <n v="4563886.5199999996"/>
    <n v="-108737.39"/>
    <n v="82203.48"/>
    <n v="4563886.5199999996"/>
    <n v="4455833.6900000004"/>
    <n v="82203.48"/>
    <n v="0"/>
    <n v="82203.48"/>
    <n v="0"/>
    <x v="8"/>
  </r>
  <r>
    <n v="-1"/>
    <n v="1"/>
    <s v="0001 -Florida Power &amp; Light Company"/>
    <n v="0"/>
    <n v="3"/>
    <x v="8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8"/>
  </r>
  <r>
    <n v="-1"/>
    <n v="1"/>
    <s v="0001 -Florida Power &amp; Light Company"/>
    <n v="0"/>
    <n v="3"/>
    <x v="8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8"/>
  </r>
  <r>
    <n v="-1"/>
    <n v="1"/>
    <s v="0001 -Florida Power &amp; Light Company"/>
    <n v="0"/>
    <n v="3"/>
    <x v="8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8"/>
  </r>
  <r>
    <n v="-1"/>
    <n v="1"/>
    <s v="0001 -Florida Power &amp; Light Company"/>
    <n v="0"/>
    <n v="3"/>
    <x v="8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8"/>
  </r>
  <r>
    <n v="-1"/>
    <n v="1"/>
    <s v="0001 -Florida Power &amp; Light Company"/>
    <n v="0"/>
    <n v="3"/>
    <x v="8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8"/>
  </r>
  <r>
    <n v="-1"/>
    <n v="1"/>
    <s v="0001 -Florida Power &amp; Light Company"/>
    <n v="0"/>
    <n v="3"/>
    <x v="8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8"/>
  </r>
  <r>
    <n v="-1"/>
    <n v="1"/>
    <s v="0001 -Florida Power &amp; Light Company"/>
    <n v="0"/>
    <n v="3"/>
    <x v="8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8"/>
  </r>
  <r>
    <n v="-1"/>
    <n v="1"/>
    <s v="0001 -Florida Power &amp; Light Company"/>
    <n v="0"/>
    <n v="3"/>
    <x v="8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8"/>
  </r>
  <r>
    <n v="-1"/>
    <n v="1"/>
    <s v="0001 -Florida Power &amp; Light Company"/>
    <n v="0"/>
    <n v="3"/>
    <x v="8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8"/>
  </r>
  <r>
    <n v="-1"/>
    <n v="1"/>
    <s v="0001 -Florida Power &amp; Light Company"/>
    <n v="0"/>
    <n v="3"/>
    <x v="8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8"/>
  </r>
  <r>
    <n v="-1"/>
    <n v="1"/>
    <s v="0001 -Florida Power &amp; Light Company"/>
    <n v="0"/>
    <n v="3"/>
    <x v="8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8"/>
  </r>
  <r>
    <n v="-1"/>
    <n v="1"/>
    <s v="0001 -Florida Power &amp; Light Company"/>
    <n v="0"/>
    <n v="3"/>
    <x v="8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8"/>
  </r>
  <r>
    <n v="-1"/>
    <n v="1"/>
    <s v="0001 -Florida Power &amp; Light Company"/>
    <n v="0"/>
    <n v="3"/>
    <x v="8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8"/>
  </r>
  <r>
    <n v="-1"/>
    <n v="1"/>
    <s v="0001 -Florida Power &amp; Light Company"/>
    <n v="0"/>
    <n v="3"/>
    <x v="8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8"/>
  </r>
  <r>
    <n v="-1"/>
    <n v="1"/>
    <s v="0001 -Florida Power &amp; Light Company"/>
    <n v="0"/>
    <n v="3"/>
    <x v="8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8"/>
  </r>
  <r>
    <n v="-1"/>
    <n v="1"/>
    <s v="0001 -Florida Power &amp; Light Company"/>
    <n v="0"/>
    <n v="3"/>
    <x v="8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8"/>
  </r>
  <r>
    <n v="-1"/>
    <n v="1"/>
    <s v="0001 -Florida Power &amp; Light Company"/>
    <n v="0"/>
    <n v="3"/>
    <x v="8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8"/>
  </r>
  <r>
    <n v="-1"/>
    <n v="1"/>
    <s v="0001 -Florida Power &amp; Light Company"/>
    <n v="0"/>
    <n v="3"/>
    <x v="8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8"/>
  </r>
  <r>
    <n v="-1"/>
    <n v="1"/>
    <s v="0001 -Florida Power &amp; Light Company"/>
    <n v="0"/>
    <n v="3"/>
    <x v="8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8"/>
  </r>
  <r>
    <n v="-1"/>
    <n v="1"/>
    <s v="0001 -Florida Power &amp; Light Company"/>
    <n v="0"/>
    <n v="3"/>
    <x v="8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8"/>
  </r>
  <r>
    <n v="-1"/>
    <n v="1"/>
    <s v="0001 -Florida Power &amp; Light Company"/>
    <n v="0"/>
    <n v="3"/>
    <x v="8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8"/>
  </r>
  <r>
    <n v="-1"/>
    <n v="1"/>
    <s v="0001 -Florida Power &amp; Light Company"/>
    <n v="0"/>
    <n v="3"/>
    <x v="8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8"/>
  </r>
  <r>
    <n v="-1"/>
    <n v="1"/>
    <s v="0001 -Florida Power &amp; Light Company"/>
    <n v="0"/>
    <n v="3"/>
    <x v="8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8"/>
  </r>
  <r>
    <n v="-1"/>
    <n v="1"/>
    <s v="0001 -Florida Power &amp; Light Company"/>
    <n v="0"/>
    <n v="3"/>
    <x v="8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8"/>
  </r>
  <r>
    <n v="-1"/>
    <n v="1"/>
    <s v="0001 -Florida Power &amp; Light Company"/>
    <n v="0"/>
    <n v="3"/>
    <x v="8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8"/>
  </r>
  <r>
    <n v="-1"/>
    <n v="1"/>
    <s v="0001 -Florida Power &amp; Light Company"/>
    <n v="0"/>
    <n v="3"/>
    <x v="8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8"/>
  </r>
  <r>
    <n v="-1"/>
    <n v="1"/>
    <s v="0001 -Florida Power &amp; Light Company"/>
    <n v="0"/>
    <n v="3"/>
    <x v="8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8"/>
  </r>
  <r>
    <n v="-1"/>
    <n v="1"/>
    <s v="0001 -Florida Power &amp; Light Company"/>
    <n v="0"/>
    <n v="3"/>
    <x v="8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8"/>
  </r>
  <r>
    <n v="-1"/>
    <n v="1"/>
    <s v="0001 -Florida Power &amp; Light Company"/>
    <n v="0"/>
    <n v="3"/>
    <x v="8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8"/>
  </r>
  <r>
    <n v="-1"/>
    <n v="1"/>
    <s v="0001 -Florida Power &amp; Light Company"/>
    <n v="0"/>
    <n v="3"/>
    <x v="8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8"/>
  </r>
  <r>
    <n v="-1"/>
    <n v="1"/>
    <s v="0001 -Florida Power &amp; Light Company"/>
    <n v="0"/>
    <n v="3"/>
    <x v="8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8"/>
  </r>
  <r>
    <n v="-1"/>
    <n v="1"/>
    <s v="0001 -Florida Power &amp; Light Company"/>
    <n v="0"/>
    <n v="3"/>
    <x v="8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8"/>
  </r>
  <r>
    <n v="-1"/>
    <n v="1"/>
    <s v="0001 -Florida Power &amp; Light Company"/>
    <n v="0"/>
    <n v="3"/>
    <x v="8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8"/>
  </r>
  <r>
    <n v="-1"/>
    <n v="1"/>
    <s v="0001 -Florida Power &amp; Light Company"/>
    <n v="0"/>
    <n v="3"/>
    <x v="8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8"/>
  </r>
  <r>
    <n v="-1"/>
    <n v="1"/>
    <s v="0001 -Florida Power &amp; Light Company"/>
    <n v="0"/>
    <n v="3"/>
    <x v="8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8"/>
  </r>
  <r>
    <n v="-1"/>
    <n v="1"/>
    <s v="0001 -Florida Power &amp; Light Company"/>
    <n v="0"/>
    <n v="3"/>
    <x v="8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8"/>
  </r>
  <r>
    <n v="-1"/>
    <n v="1"/>
    <s v="0001 -Florida Power &amp; Light Company"/>
    <n v="0"/>
    <n v="3"/>
    <x v="8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8"/>
  </r>
  <r>
    <n v="-1"/>
    <n v="1"/>
    <s v="0001 -Florida Power &amp; Light Company"/>
    <n v="0"/>
    <n v="3"/>
    <x v="8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8"/>
  </r>
  <r>
    <n v="-1"/>
    <n v="1"/>
    <s v="0001 -Florida Power &amp; Light Company"/>
    <n v="0"/>
    <n v="3"/>
    <x v="8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8"/>
  </r>
  <r>
    <n v="-1"/>
    <n v="1"/>
    <s v="0001 -Florida Power &amp; Light Company"/>
    <n v="0"/>
    <n v="3"/>
    <x v="8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8"/>
  </r>
  <r>
    <n v="-1"/>
    <n v="1"/>
    <s v="0001 -Florida Power &amp; Light Company"/>
    <n v="0"/>
    <n v="3"/>
    <x v="8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8"/>
  </r>
  <r>
    <n v="-1"/>
    <n v="1"/>
    <s v="0001 -Florida Power &amp; Light Company"/>
    <n v="0"/>
    <n v="3"/>
    <x v="8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8"/>
  </r>
  <r>
    <n v="-1"/>
    <n v="1"/>
    <s v="0001 -Florida Power &amp; Light Company"/>
    <n v="0"/>
    <n v="3"/>
    <x v="8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8"/>
  </r>
  <r>
    <n v="-1"/>
    <n v="1"/>
    <s v="0001 -Florida Power &amp; Light Company"/>
    <n v="0"/>
    <n v="3"/>
    <x v="8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8"/>
  </r>
  <r>
    <n v="-1"/>
    <n v="1"/>
    <s v="0001 -Florida Power &amp; Light Company"/>
    <n v="0"/>
    <n v="3"/>
    <x v="8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8"/>
  </r>
  <r>
    <n v="-1"/>
    <n v="1"/>
    <s v="0001 -Florida Power &amp; Light Company"/>
    <n v="0"/>
    <n v="3"/>
    <x v="8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8"/>
  </r>
  <r>
    <n v="-1"/>
    <n v="1"/>
    <s v="0001 -Florida Power &amp; Light Company"/>
    <n v="0"/>
    <n v="3"/>
    <x v="8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8"/>
  </r>
  <r>
    <n v="-1"/>
    <n v="1"/>
    <s v="0001 -Florida Power &amp; Light Company"/>
    <n v="0"/>
    <n v="3"/>
    <x v="8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8"/>
  </r>
  <r>
    <n v="-1"/>
    <n v="1"/>
    <s v="0001 -Florida Power &amp; Light Company"/>
    <n v="0"/>
    <n v="3"/>
    <x v="8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8"/>
  </r>
  <r>
    <n v="-1"/>
    <n v="1"/>
    <s v="0001 -Florida Power &amp; Light Company"/>
    <n v="0"/>
    <n v="3"/>
    <x v="8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8"/>
  </r>
  <r>
    <n v="-1"/>
    <n v="1"/>
    <s v="0001 -Florida Power &amp; Light Company"/>
    <n v="0"/>
    <n v="3"/>
    <x v="8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8"/>
  </r>
  <r>
    <n v="-1"/>
    <n v="1"/>
    <s v="0001 -Florida Power &amp; Light Company"/>
    <n v="0"/>
    <n v="3"/>
    <x v="8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8"/>
  </r>
  <r>
    <n v="-1"/>
    <n v="1"/>
    <s v="0001 -Florida Power &amp; Light Company"/>
    <n v="0"/>
    <n v="3"/>
    <x v="8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8"/>
  </r>
  <r>
    <n v="-1"/>
    <n v="1"/>
    <s v="0001 -Florida Power &amp; Light Company"/>
    <n v="0"/>
    <n v="3"/>
    <x v="8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8"/>
  </r>
  <r>
    <n v="-1"/>
    <n v="1"/>
    <s v="0001 -Florida Power &amp; Light Company"/>
    <n v="0"/>
    <n v="3"/>
    <x v="8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8"/>
  </r>
  <r>
    <n v="-1"/>
    <n v="1"/>
    <s v="0001 -Florida Power &amp; Light Company"/>
    <n v="0"/>
    <n v="3"/>
    <x v="8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8"/>
  </r>
  <r>
    <n v="-1"/>
    <n v="1"/>
    <s v="0001 -Florida Power &amp; Light Company"/>
    <n v="0"/>
    <n v="3"/>
    <x v="8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69"/>
    <n v="1"/>
    <n v="2014"/>
    <s v="V1969"/>
    <n v="367"/>
    <s v="07. Distribution"/>
    <s v="Function"/>
    <n v="187842572.86000001"/>
    <n v="0"/>
    <n v="0"/>
    <n v="190588623.08000001"/>
    <n v="0"/>
    <n v="190588623.08000001"/>
    <n v="-4315101.34"/>
    <n v="89845.82"/>
    <n v="190588623.08000001"/>
    <n v="187842572.86000001"/>
    <n v="89845.82"/>
    <n v="0"/>
    <n v="89845.82"/>
    <n v="0"/>
    <x v="8"/>
  </r>
  <r>
    <n v="-1"/>
    <n v="1"/>
    <s v="0001 -Florida Power &amp; Light Company"/>
    <n v="0"/>
    <n v="3"/>
    <x v="8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8"/>
  </r>
  <r>
    <n v="-1"/>
    <n v="1"/>
    <s v="0001 -Florida Power &amp; Light Company"/>
    <n v="0"/>
    <n v="3"/>
    <x v="8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8"/>
  </r>
  <r>
    <n v="-1"/>
    <n v="1"/>
    <s v="0001 -Florida Power &amp; Light Company"/>
    <n v="0"/>
    <n v="3"/>
    <x v="8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8"/>
  </r>
  <r>
    <n v="-1"/>
    <n v="1"/>
    <s v="0001 -Florida Power &amp; Light Company"/>
    <n v="0"/>
    <n v="3"/>
    <x v="8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8"/>
  </r>
  <r>
    <n v="-1"/>
    <n v="1"/>
    <s v="0001 -Florida Power &amp; Light Company"/>
    <n v="0"/>
    <n v="3"/>
    <x v="8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8"/>
  </r>
  <r>
    <n v="-1"/>
    <n v="1"/>
    <s v="0001 -Florida Power &amp; Light Company"/>
    <n v="0"/>
    <n v="3"/>
    <x v="8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8"/>
  </r>
  <r>
    <n v="-1"/>
    <n v="1"/>
    <s v="0001 -Florida Power &amp; Light Company"/>
    <n v="0"/>
    <n v="3"/>
    <x v="8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8"/>
  </r>
  <r>
    <n v="-1"/>
    <n v="1"/>
    <s v="0001 -Florida Power &amp; Light Company"/>
    <n v="0"/>
    <n v="3"/>
    <x v="8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8"/>
  </r>
  <r>
    <n v="-1"/>
    <n v="1"/>
    <s v="0001 -Florida Power &amp; Light Company"/>
    <n v="0"/>
    <n v="3"/>
    <x v="8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8"/>
  </r>
  <r>
    <n v="-1"/>
    <n v="1"/>
    <s v="0001 -Florida Power &amp; Light Company"/>
    <n v="0"/>
    <n v="3"/>
    <x v="8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8"/>
  </r>
  <r>
    <n v="-1"/>
    <n v="1"/>
    <s v="0001 -Florida Power &amp; Light Company"/>
    <n v="0"/>
    <n v="3"/>
    <x v="8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8"/>
  </r>
  <r>
    <n v="-1"/>
    <n v="1"/>
    <s v="0001 -Florida Power &amp; Light Company"/>
    <n v="0"/>
    <n v="3"/>
    <x v="8"/>
    <n v="1981"/>
    <n v="15"/>
    <n v="2014"/>
    <s v="V1981"/>
    <n v="367"/>
    <s v="07. Distribution"/>
    <s v="Function"/>
    <n v="155496963"/>
    <n v="0"/>
    <n v="0"/>
    <n v="151615690"/>
    <n v="0"/>
    <n v="155496963"/>
    <n v="-1868849.89"/>
    <n v="56037.23"/>
    <n v="155496963"/>
    <n v="155496963"/>
    <n v="56037.23"/>
    <n v="0"/>
    <n v="56037.23"/>
    <n v="0"/>
    <x v="8"/>
  </r>
  <r>
    <n v="-1"/>
    <n v="1"/>
    <s v="0001 -Florida Power &amp; Light Company"/>
    <n v="0"/>
    <n v="3"/>
    <x v="8"/>
    <n v="1982"/>
    <n v="16"/>
    <n v="2014"/>
    <s v="V1982"/>
    <n v="367"/>
    <s v="07. Distribution"/>
    <s v="Function"/>
    <n v="144786894.34"/>
    <n v="0"/>
    <n v="0"/>
    <n v="144786894.34"/>
    <n v="0"/>
    <n v="144786894.34"/>
    <n v="-1231270.83"/>
    <n v="36523.769999999997"/>
    <n v="144786894.34"/>
    <n v="144786894.34"/>
    <n v="36523.769999999997"/>
    <n v="0"/>
    <n v="36523.769999999997"/>
    <n v="0"/>
    <x v="8"/>
  </r>
  <r>
    <n v="-1"/>
    <n v="1"/>
    <s v="0001 -Florida Power &amp; Light Company"/>
    <n v="0"/>
    <n v="3"/>
    <x v="8"/>
    <n v="1983"/>
    <n v="17"/>
    <n v="2014"/>
    <s v="V1983"/>
    <n v="367"/>
    <s v="07. Distribution"/>
    <s v="Function"/>
    <n v="144754074.12"/>
    <n v="0"/>
    <n v="0"/>
    <n v="144754074.12"/>
    <n v="0"/>
    <n v="144754074.12"/>
    <n v="-1761355.14"/>
    <n v="58481.87"/>
    <n v="144754074.12"/>
    <n v="144754074.12"/>
    <n v="58481.87"/>
    <n v="0"/>
    <n v="58481.87"/>
    <n v="0"/>
    <x v="8"/>
  </r>
  <r>
    <n v="-1"/>
    <n v="1"/>
    <s v="0001 -Florida Power &amp; Light Company"/>
    <n v="0"/>
    <n v="3"/>
    <x v="8"/>
    <n v="1984"/>
    <n v="18"/>
    <n v="2014"/>
    <s v="V1984"/>
    <n v="367"/>
    <s v="07. Distribution"/>
    <s v="Function"/>
    <n v="160890723.50999999"/>
    <n v="0"/>
    <n v="0"/>
    <n v="160890723.50999999"/>
    <n v="0"/>
    <n v="160890723.50999999"/>
    <n v="-2365310.62"/>
    <n v="94201.21"/>
    <n v="160890723.50999999"/>
    <n v="160890723.50999999"/>
    <n v="94201.21"/>
    <n v="0"/>
    <n v="94201.21"/>
    <n v="0"/>
    <x v="8"/>
  </r>
  <r>
    <n v="-1"/>
    <n v="1"/>
    <s v="0001 -Florida Power &amp; Light Company"/>
    <n v="0"/>
    <n v="3"/>
    <x v="8"/>
    <n v="1985"/>
    <n v="19"/>
    <n v="2014"/>
    <s v="V1985"/>
    <n v="367"/>
    <s v="07. Distribution"/>
    <s v="Function"/>
    <n v="155704613.61000001"/>
    <n v="0"/>
    <n v="0"/>
    <n v="155704613.61000001"/>
    <n v="0"/>
    <n v="155704613.61000001"/>
    <n v="-3105322.41"/>
    <n v="135552.37"/>
    <n v="155704613.61000001"/>
    <n v="155704613.61000001"/>
    <n v="135552.37"/>
    <n v="0"/>
    <n v="135552.37"/>
    <n v="0"/>
    <x v="8"/>
  </r>
  <r>
    <n v="-1"/>
    <n v="1"/>
    <s v="0001 -Florida Power &amp; Light Company"/>
    <n v="0"/>
    <n v="3"/>
    <x v="8"/>
    <n v="1986"/>
    <n v="20"/>
    <n v="2014"/>
    <s v="V1986"/>
    <n v="367"/>
    <s v="07. Distribution"/>
    <s v="Function"/>
    <n v="157846555.72999999"/>
    <n v="0"/>
    <n v="0"/>
    <n v="157846555.72999999"/>
    <n v="0"/>
    <n v="157846555.72999999"/>
    <n v="-2524590.02"/>
    <n v="97926.18"/>
    <n v="157846555.72999999"/>
    <n v="157846555.72999999"/>
    <n v="97926.18"/>
    <n v="0"/>
    <n v="97926.18"/>
    <n v="0"/>
    <x v="8"/>
  </r>
  <r>
    <n v="-1"/>
    <n v="1"/>
    <s v="0001 -Florida Power &amp; Light Company"/>
    <n v="0"/>
    <n v="3"/>
    <x v="8"/>
    <n v="1987"/>
    <n v="22"/>
    <n v="2014"/>
    <s v="V1987"/>
    <n v="367"/>
    <s v="07. Distribution"/>
    <s v="Function"/>
    <n v="82303400.780000001"/>
    <n v="0"/>
    <n v="0"/>
    <n v="82881650.489999995"/>
    <n v="2803803.42"/>
    <n v="71823080.129999995"/>
    <n v="-1428787.32"/>
    <n v="84541.91"/>
    <n v="83459900.200000003"/>
    <n v="73620714.310000002"/>
    <n v="-65788.27"/>
    <n v="0"/>
    <n v="84541.91"/>
    <n v="0"/>
    <x v="8"/>
  </r>
  <r>
    <n v="-1"/>
    <n v="1"/>
    <s v="0001 -Florida Power &amp; Light Company"/>
    <n v="0"/>
    <n v="3"/>
    <x v="8"/>
    <n v="1988"/>
    <n v="24"/>
    <n v="2014"/>
    <s v="V1988"/>
    <n v="367"/>
    <s v="07. Distribution"/>
    <s v="Function"/>
    <n v="103726216.33"/>
    <n v="0"/>
    <n v="0"/>
    <n v="104441535.79000001"/>
    <n v="3399050.89"/>
    <n v="88269838.930000007"/>
    <n v="-1950351.05"/>
    <n v="89115.97"/>
    <n v="105156855.23999999"/>
    <n v="90455921.349999994"/>
    <n v="-128554.47"/>
    <n v="0"/>
    <n v="89115.97"/>
    <n v="0"/>
    <x v="8"/>
  </r>
  <r>
    <n v="-1"/>
    <n v="1"/>
    <s v="0001 -Florida Power &amp; Light Company"/>
    <n v="0"/>
    <n v="3"/>
    <x v="8"/>
    <n v="1989"/>
    <n v="26"/>
    <n v="2014"/>
    <s v="V1989"/>
    <n v="367"/>
    <s v="07. Distribution"/>
    <s v="Function"/>
    <n v="140936820.68000001"/>
    <n v="0"/>
    <n v="0"/>
    <n v="141783821.72"/>
    <n v="4432935.46"/>
    <n v="116658857.84"/>
    <n v="-2479452.7799999998"/>
    <n v="123671.37"/>
    <n v="142847744.75999999"/>
    <n v="119520333.3"/>
    <n v="-215792.7"/>
    <n v="0"/>
    <n v="123671.37"/>
    <n v="0"/>
    <x v="8"/>
  </r>
  <r>
    <n v="-1"/>
    <n v="1"/>
    <s v="0001 -Florida Power &amp; Light Company"/>
    <n v="0"/>
    <n v="3"/>
    <x v="8"/>
    <n v="1990"/>
    <n v="28"/>
    <n v="2014"/>
    <s v="V1990"/>
    <n v="367"/>
    <s v="07. Distribution"/>
    <s v="Function"/>
    <n v="193130924.52000001"/>
    <n v="0"/>
    <n v="0"/>
    <n v="193242070.91999999"/>
    <n v="6043024.9400000004"/>
    <n v="158141861.84999999"/>
    <n v="-3186839.93"/>
    <n v="123880.99"/>
    <n v="195518195.31"/>
    <n v="162238417.87"/>
    <n v="-316920.88"/>
    <n v="0"/>
    <n v="123880.99"/>
    <n v="0"/>
    <x v="8"/>
  </r>
  <r>
    <n v="-1"/>
    <n v="1"/>
    <s v="0001 -Florida Power &amp; Light Company"/>
    <n v="0"/>
    <n v="3"/>
    <x v="8"/>
    <n v="1991"/>
    <n v="29"/>
    <n v="2014"/>
    <s v="V1991"/>
    <n v="367"/>
    <s v="07. Distribution"/>
    <s v="Function"/>
    <n v="202194036.33000001"/>
    <n v="0"/>
    <n v="0"/>
    <n v="189124152.12"/>
    <n v="5972355.8799999999"/>
    <n v="168637058.12"/>
    <n v="-3119640.38"/>
    <n v="117232.78"/>
    <n v="204819877.43000001"/>
    <n v="172458991.71000001"/>
    <n v="-358186.03"/>
    <n v="0"/>
    <n v="117232.78"/>
    <n v="0"/>
    <x v="8"/>
  </r>
  <r>
    <n v="-1"/>
    <n v="1"/>
    <s v="0001 -Florida Power &amp; Light Company"/>
    <n v="0"/>
    <n v="3"/>
    <x v="8"/>
    <n v="1992"/>
    <n v="30"/>
    <n v="2014"/>
    <s v="V1992"/>
    <n v="367"/>
    <s v="07. Distribution"/>
    <s v="Function"/>
    <n v="177292902.72999999"/>
    <n v="0"/>
    <n v="0"/>
    <n v="169396858.93000001"/>
    <n v="5484156.4199999999"/>
    <n v="136445592.33000001"/>
    <n v="-2993970.78"/>
    <n v="108728.97"/>
    <n v="179733497.40000001"/>
    <n v="140076162.87"/>
    <n v="-478279.82"/>
    <n v="0"/>
    <n v="108728.97"/>
    <n v="0"/>
    <x v="8"/>
  </r>
  <r>
    <n v="-1"/>
    <n v="1"/>
    <s v="0001 -Florida Power &amp; Light Company"/>
    <n v="0"/>
    <n v="3"/>
    <x v="8"/>
    <n v="1993"/>
    <n v="31"/>
    <n v="2014"/>
    <s v="V1993"/>
    <n v="367"/>
    <s v="07. Distribution"/>
    <s v="Function"/>
    <n v="171352777.84999999"/>
    <n v="0"/>
    <n v="0"/>
    <n v="153509799.06999999"/>
    <n v="4731465.8"/>
    <n v="133848356.95999999"/>
    <n v="-2104767.0299999998"/>
    <n v="71296.19"/>
    <n v="172946066.97999999"/>
    <n v="137378152.63"/>
    <n v="-320322.8"/>
    <n v="0"/>
    <n v="71296.19"/>
    <n v="0"/>
    <x v="8"/>
  </r>
  <r>
    <n v="-1"/>
    <n v="1"/>
    <s v="0001 -Florida Power &amp; Light Company"/>
    <n v="0"/>
    <n v="3"/>
    <x v="8"/>
    <n v="1994"/>
    <n v="32"/>
    <n v="2014"/>
    <s v="V1994"/>
    <n v="367"/>
    <s v="07. Distribution"/>
    <s v="Function"/>
    <n v="162833362.25"/>
    <n v="0"/>
    <n v="0"/>
    <n v="42697504.780000001"/>
    <n v="4343537.1500000004"/>
    <n v="121769533.66"/>
    <n v="-2386184.17"/>
    <n v="78776.850000000006"/>
    <n v="164742616.68000001"/>
    <n v="124728596.78"/>
    <n v="-446003.55"/>
    <n v="0"/>
    <n v="78776.850000000006"/>
    <n v="0"/>
    <x v="8"/>
  </r>
  <r>
    <n v="-1"/>
    <n v="1"/>
    <s v="0001 -Florida Power &amp; Light Company"/>
    <n v="0"/>
    <n v="3"/>
    <x v="8"/>
    <n v="1995"/>
    <n v="33"/>
    <n v="2014"/>
    <s v="V1995"/>
    <n v="367"/>
    <s v="07. Distribution"/>
    <s v="Function"/>
    <n v="161061354.88999999"/>
    <n v="0"/>
    <n v="0"/>
    <n v="43066064.549999997"/>
    <n v="4115367.17"/>
    <n v="119583069.84"/>
    <n v="-2323493.02"/>
    <n v="87088.24"/>
    <n v="162960156.06"/>
    <n v="122394407.54000001"/>
    <n v="-507683.46"/>
    <n v="0"/>
    <n v="87088.24"/>
    <n v="0"/>
    <x v="8"/>
  </r>
  <r>
    <n v="-1"/>
    <n v="1"/>
    <s v="0001 -Florida Power &amp; Light Company"/>
    <n v="0"/>
    <n v="3"/>
    <x v="8"/>
    <n v="1996"/>
    <n v="34"/>
    <n v="2014"/>
    <s v="V1996"/>
    <n v="367"/>
    <s v="07. Distribution"/>
    <s v="Function"/>
    <n v="180514506.91"/>
    <n v="0"/>
    <n v="0"/>
    <n v="59600805.93"/>
    <n v="5083138.33"/>
    <n v="122366996.23"/>
    <n v="-2365312.56"/>
    <n v="72784.509999999995"/>
    <n v="182287650.87"/>
    <n v="126290968.69"/>
    <n v="-541193.56999999995"/>
    <n v="0"/>
    <n v="72784.509999999995"/>
    <n v="0"/>
    <x v="8"/>
  </r>
  <r>
    <n v="-1"/>
    <n v="1"/>
    <s v="0001 -Florida Power &amp; Light Company"/>
    <n v="0"/>
    <n v="3"/>
    <x v="8"/>
    <n v="1997"/>
    <n v="35"/>
    <n v="2014"/>
    <s v="V1997"/>
    <n v="367"/>
    <s v="07. Distribution"/>
    <s v="Function"/>
    <n v="172828727.47999999"/>
    <n v="0"/>
    <n v="0"/>
    <n v="13985463.359999999"/>
    <n v="6463863.2199999997"/>
    <n v="155140014.13"/>
    <n v="-2308439.5299999998"/>
    <n v="86680.13"/>
    <n v="174631826.09999999"/>
    <n v="160020192.63"/>
    <n v="-132733.76999999999"/>
    <n v="0"/>
    <n v="86680.13"/>
    <n v="0"/>
    <x v="8"/>
  </r>
  <r>
    <n v="-1"/>
    <n v="1"/>
    <s v="0001 -Florida Power &amp; Light Company"/>
    <n v="0"/>
    <n v="3"/>
    <x v="8"/>
    <n v="1998"/>
    <n v="59"/>
    <n v="2014"/>
    <s v="V1998"/>
    <n v="367"/>
    <s v="07. Distribution"/>
    <s v="Function"/>
    <n v="243361707.00999999"/>
    <n v="0"/>
    <n v="0"/>
    <n v="107060588.09999999"/>
    <n v="7012366.9900000002"/>
    <n v="152194416.65000001"/>
    <n v="-2824059.41"/>
    <n v="109277.11"/>
    <n v="245676547.99000001"/>
    <n v="157844387.00999999"/>
    <n v="-843167.24"/>
    <n v="0"/>
    <n v="109277.11"/>
    <n v="0"/>
    <x v="8"/>
  </r>
  <r>
    <n v="-1"/>
    <n v="1"/>
    <s v="0001 -Florida Power &amp; Light Company"/>
    <n v="0"/>
    <n v="3"/>
    <x v="8"/>
    <n v="1999"/>
    <n v="60"/>
    <n v="2014"/>
    <s v="V1999"/>
    <n v="367"/>
    <s v="07. Distribution"/>
    <s v="Function"/>
    <n v="174828716.75"/>
    <n v="0"/>
    <n v="0"/>
    <n v="47771022.369999997"/>
    <n v="6803337.04"/>
    <n v="141495080.37"/>
    <n v="-2661780.42"/>
    <n v="125066.56"/>
    <n v="176798435.36000001"/>
    <n v="146747216.47"/>
    <n v="-293451.11"/>
    <n v="0"/>
    <n v="125066.56"/>
    <n v="0"/>
    <x v="8"/>
  </r>
  <r>
    <n v="-1"/>
    <n v="1"/>
    <s v="0001 -Florida Power &amp; Light Company"/>
    <n v="0"/>
    <n v="3"/>
    <x v="8"/>
    <n v="2000"/>
    <n v="61"/>
    <n v="2014"/>
    <s v="V2000"/>
    <n v="367"/>
    <s v="07. Distribution"/>
    <s v="Function"/>
    <n v="214337205.52000001"/>
    <n v="0"/>
    <n v="0"/>
    <n v="42853126.159999996"/>
    <n v="5859030.3600000003"/>
    <n v="184351523.18000001"/>
    <n v="-2374166.2599999998"/>
    <n v="105949.51"/>
    <n v="215962857.41999999"/>
    <n v="188822747.16"/>
    <n v="-131896.01999999999"/>
    <n v="0"/>
    <n v="105949.51"/>
    <n v="0"/>
    <x v="8"/>
  </r>
  <r>
    <n v="-1"/>
    <n v="1"/>
    <s v="0001 -Florida Power &amp; Light Company"/>
    <n v="0"/>
    <n v="3"/>
    <x v="8"/>
    <n v="2001"/>
    <n v="62"/>
    <n v="2014"/>
    <s v="V2001"/>
    <n v="367"/>
    <s v="07. Distribution"/>
    <s v="Function"/>
    <n v="219293663.65000001"/>
    <n v="0"/>
    <n v="0"/>
    <n v="82984897.530000001"/>
    <n v="9205371.4299999997"/>
    <n v="152870172.33000001"/>
    <n v="-3432141.68"/>
    <n v="142483.6"/>
    <n v="222205132.43000001"/>
    <n v="160053846.87"/>
    <n v="-747288.29"/>
    <n v="0"/>
    <n v="142483.6"/>
    <n v="0"/>
    <x v="8"/>
  </r>
  <r>
    <n v="-1"/>
    <n v="1"/>
    <s v="0001 -Florida Power &amp; Light Company"/>
    <n v="0"/>
    <n v="3"/>
    <x v="8"/>
    <n v="2001"/>
    <n v="69"/>
    <n v="2014"/>
    <s v="V2001 Bonus"/>
    <n v="367"/>
    <s v="07. Distribution"/>
    <s v="Function"/>
    <n v="23874141.84"/>
    <n v="0"/>
    <n v="0"/>
    <n v="24035586.510000002"/>
    <n v="971507.65"/>
    <n v="18842570.629999999"/>
    <n v="-416257.19"/>
    <n v="22129.200000000001"/>
    <n v="24197031.18"/>
    <n v="19556505.539999999"/>
    <n v="-43187.4"/>
    <n v="0"/>
    <n v="22129.200000000001"/>
    <n v="0"/>
    <x v="8"/>
  </r>
  <r>
    <n v="-1"/>
    <n v="1"/>
    <s v="0001 -Florida Power &amp; Light Company"/>
    <n v="0"/>
    <n v="3"/>
    <x v="8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8"/>
  </r>
  <r>
    <n v="-1"/>
    <n v="1"/>
    <s v="0001 -Florida Power &amp; Light Company"/>
    <n v="0"/>
    <n v="3"/>
    <x v="8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8"/>
  </r>
  <r>
    <n v="-1"/>
    <n v="1"/>
    <s v="0001 -Florida Power &amp; Light Company"/>
    <n v="0"/>
    <n v="3"/>
    <x v="8"/>
    <n v="2002"/>
    <n v="80"/>
    <n v="2014"/>
    <s v="V2002 Bonus Q1"/>
    <n v="367"/>
    <s v="07. Distribution"/>
    <s v="Function"/>
    <n v="54565175.920000002"/>
    <n v="0"/>
    <n v="0"/>
    <n v="54816297.479999997"/>
    <n v="2372290.66"/>
    <n v="38420982.619999997"/>
    <n v="-604781.27"/>
    <n v="25039.63"/>
    <n v="55067419.020000003"/>
    <n v="40445025.520000003"/>
    <n v="-128955.71"/>
    <n v="0"/>
    <n v="25039.63"/>
    <n v="0"/>
    <x v="8"/>
  </r>
  <r>
    <n v="-1"/>
    <n v="1"/>
    <s v="0001 -Florida Power &amp; Light Company"/>
    <n v="0"/>
    <n v="3"/>
    <x v="8"/>
    <n v="2002"/>
    <n v="81"/>
    <n v="2014"/>
    <s v="V2002 Bonus Q2"/>
    <n v="367"/>
    <s v="07. Distribution"/>
    <s v="Function"/>
    <n v="68056838.200000003"/>
    <n v="0"/>
    <n v="0"/>
    <n v="68368666.719999999"/>
    <n v="2936476.66"/>
    <n v="47248406.079999998"/>
    <n v="-754479.26"/>
    <n v="31256.1"/>
    <n v="68680495.239999995"/>
    <n v="49759763.659999996"/>
    <n v="-167281.85999999999"/>
    <n v="0"/>
    <n v="31256.1"/>
    <n v="0"/>
    <x v="8"/>
  </r>
  <r>
    <n v="-1"/>
    <n v="1"/>
    <s v="0001 -Florida Power &amp; Light Company"/>
    <n v="0"/>
    <n v="3"/>
    <x v="8"/>
    <n v="2002"/>
    <n v="82"/>
    <n v="2014"/>
    <s v="V2002 Bonus Q3"/>
    <n v="367"/>
    <s v="07. Distribution"/>
    <s v="Function"/>
    <n v="57251530.490000002"/>
    <n v="0"/>
    <n v="0"/>
    <n v="57515795.670000002"/>
    <n v="2476749.34"/>
    <n v="38969571.560000002"/>
    <n v="-637576.57999999996"/>
    <n v="26505.18"/>
    <n v="57780060.859999999"/>
    <n v="41092563.689999998"/>
    <n v="-148267.97"/>
    <n v="0"/>
    <n v="26505.18"/>
    <n v="0"/>
    <x v="8"/>
  </r>
  <r>
    <n v="-1"/>
    <n v="1"/>
    <s v="0001 -Florida Power &amp; Light Company"/>
    <n v="0"/>
    <n v="3"/>
    <x v="8"/>
    <n v="2002"/>
    <n v="83"/>
    <n v="2014"/>
    <s v="V2002 Bonus Q4"/>
    <n v="367"/>
    <s v="07. Distribution"/>
    <s v="Function"/>
    <n v="75057596.400000006"/>
    <n v="0"/>
    <n v="0"/>
    <n v="75406758.299999997"/>
    <n v="3308098.78"/>
    <n v="49797997.979999997"/>
    <n v="-830011.43"/>
    <n v="34758.47"/>
    <n v="75755920.200000003"/>
    <n v="52648404.719999999"/>
    <n v="-205873.29"/>
    <n v="0"/>
    <n v="34758.47"/>
    <n v="0"/>
    <x v="8"/>
  </r>
  <r>
    <n v="-1"/>
    <n v="1"/>
    <s v="0001 -Florida Power &amp; Light Company"/>
    <n v="0"/>
    <n v="3"/>
    <x v="8"/>
    <n v="2002"/>
    <n v="76"/>
    <n v="2014"/>
    <s v="V2002 Q1"/>
    <n v="367"/>
    <s v="07. Distribution"/>
    <s v="Function"/>
    <n v="1698370.06"/>
    <n v="0"/>
    <n v="0"/>
    <n v="1700076.64"/>
    <n v="63855.32"/>
    <n v="585113.98"/>
    <n v="-1880.09"/>
    <n v="4672.82"/>
    <n v="1701783.23"/>
    <n v="645540.53"/>
    <n v="4688.43"/>
    <n v="0"/>
    <n v="4672.82"/>
    <n v="0"/>
    <x v="8"/>
  </r>
  <r>
    <n v="-1"/>
    <n v="1"/>
    <s v="0001 -Florida Power &amp; Light Company"/>
    <n v="0"/>
    <n v="3"/>
    <x v="8"/>
    <n v="2002"/>
    <n v="77"/>
    <n v="2014"/>
    <s v="V2002 Q2"/>
    <n v="367"/>
    <s v="07. Distribution"/>
    <s v="Function"/>
    <n v="4846353.42"/>
    <n v="0"/>
    <n v="0"/>
    <n v="4847321.76"/>
    <n v="21403.33"/>
    <n v="4382578.24"/>
    <n v="-4115.32"/>
    <n v="1773.59"/>
    <n v="4848290.1100000003"/>
    <n v="4402027.79"/>
    <n v="1790.68"/>
    <n v="0"/>
    <n v="1773.59"/>
    <n v="0"/>
    <x v="8"/>
  </r>
  <r>
    <n v="-1"/>
    <n v="1"/>
    <s v="0001 -Florida Power &amp; Light Company"/>
    <n v="0"/>
    <n v="3"/>
    <x v="8"/>
    <n v="2002"/>
    <n v="78"/>
    <n v="2014"/>
    <s v="V2002 Q3"/>
    <n v="367"/>
    <s v="07. Distribution"/>
    <s v="Function"/>
    <n v="3091586.93"/>
    <n v="0"/>
    <n v="0"/>
    <n v="3088836.43"/>
    <n v="35850.720000000001"/>
    <n v="2407178.25"/>
    <n v="6286.56"/>
    <n v="524.14"/>
    <n v="3086085.93"/>
    <n v="2448511.39"/>
    <n v="542.72"/>
    <n v="0"/>
    <n v="524.14"/>
    <n v="0"/>
    <x v="8"/>
  </r>
  <r>
    <n v="-1"/>
    <n v="1"/>
    <s v="0001 -Florida Power &amp; Light Company"/>
    <n v="0"/>
    <n v="3"/>
    <x v="8"/>
    <n v="2002"/>
    <n v="79"/>
    <n v="2014"/>
    <s v="V2002 Q4"/>
    <n v="367"/>
    <s v="07. Distribution"/>
    <s v="Function"/>
    <n v="1695753.31"/>
    <n v="0"/>
    <n v="0"/>
    <n v="1696514.49"/>
    <n v="24169.42"/>
    <n v="1199549.1399999999"/>
    <n v="-4400.16"/>
    <n v="4868.66"/>
    <n v="1697275.67"/>
    <n v="1222176.1299999999"/>
    <n v="4888.7299999999996"/>
    <n v="0"/>
    <n v="4868.66"/>
    <n v="0"/>
    <x v="8"/>
  </r>
  <r>
    <n v="-1"/>
    <n v="1"/>
    <s v="0001 -Florida Power &amp; Light Company"/>
    <n v="0"/>
    <n v="3"/>
    <x v="8"/>
    <n v="2003"/>
    <n v="64"/>
    <n v="2014"/>
    <s v="V2003"/>
    <n v="367"/>
    <s v="07. Distribution"/>
    <s v="Function"/>
    <n v="12119942.16"/>
    <n v="0"/>
    <n v="0"/>
    <n v="8151141.5"/>
    <n v="583392.75"/>
    <n v="7012466.6100000003"/>
    <n v="-2027.43"/>
    <n v="20.45"/>
    <n v="12120554.060000001"/>
    <n v="7595391.9800000004"/>
    <n v="-124.08"/>
    <n v="0"/>
    <n v="20.45"/>
    <n v="0"/>
    <x v="8"/>
  </r>
  <r>
    <n v="-1"/>
    <n v="1"/>
    <s v="0001 -Florida Power &amp; Light Company"/>
    <n v="0"/>
    <n v="3"/>
    <x v="8"/>
    <n v="2003"/>
    <n v="70"/>
    <n v="2014"/>
    <s v="V2003 Bonus-30%"/>
    <n v="367"/>
    <s v="07. Distribution"/>
    <s v="Function"/>
    <n v="170533630.68000001"/>
    <n v="0"/>
    <n v="0"/>
    <n v="171144394.41999999"/>
    <n v="7371540.3600000003"/>
    <n v="106258284.86"/>
    <n v="-1524111.6"/>
    <n v="66854.64"/>
    <n v="171755158.13"/>
    <n v="112871069.31"/>
    <n v="-395916.9"/>
    <n v="0"/>
    <n v="66854.64"/>
    <n v="0"/>
    <x v="8"/>
  </r>
  <r>
    <n v="-1"/>
    <n v="1"/>
    <s v="0001 -Florida Power &amp; Light Company"/>
    <n v="0"/>
    <n v="3"/>
    <x v="8"/>
    <n v="2003"/>
    <n v="84"/>
    <n v="2014"/>
    <s v="V2003 Bonus-50%"/>
    <n v="367"/>
    <s v="07. Distribution"/>
    <s v="Function"/>
    <n v="81556263.319999993"/>
    <n v="0"/>
    <n v="0"/>
    <n v="81887365.569999993"/>
    <n v="3617413.51"/>
    <n v="52360137.909999996"/>
    <n v="-806923.2"/>
    <n v="50598.63"/>
    <n v="82218467.819999993"/>
    <n v="55544372.960000001"/>
    <n v="-178427.4"/>
    <n v="0"/>
    <n v="50598.63"/>
    <n v="0"/>
    <x v="8"/>
  </r>
  <r>
    <n v="-1"/>
    <n v="1"/>
    <s v="0001 -Florida Power &amp; Light Company"/>
    <n v="0"/>
    <n v="3"/>
    <x v="8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8"/>
  </r>
  <r>
    <n v="-1"/>
    <n v="1"/>
    <s v="0001 -Florida Power &amp; Light Company"/>
    <n v="0"/>
    <n v="3"/>
    <x v="8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8"/>
  </r>
  <r>
    <n v="-1"/>
    <n v="1"/>
    <s v="0001 -Florida Power &amp; Light Company"/>
    <n v="0"/>
    <n v="3"/>
    <x v="8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8"/>
  </r>
  <r>
    <n v="-1"/>
    <n v="1"/>
    <s v="0001 -Florida Power &amp; Light Company"/>
    <n v="0"/>
    <n v="3"/>
    <x v="8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8"/>
  </r>
  <r>
    <n v="-1"/>
    <n v="1"/>
    <s v="0001 -Florida Power &amp; Light Company"/>
    <n v="0"/>
    <n v="3"/>
    <x v="8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8"/>
  </r>
  <r>
    <n v="-1"/>
    <n v="1"/>
    <s v="0001 -Florida Power &amp; Light Company"/>
    <n v="0"/>
    <n v="3"/>
    <x v="8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8"/>
  </r>
  <r>
    <n v="-1"/>
    <n v="1"/>
    <s v="0001 -Florida Power &amp; Light Company"/>
    <n v="0"/>
    <n v="3"/>
    <x v="8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8"/>
  </r>
  <r>
    <n v="-1"/>
    <n v="1"/>
    <s v="0001 -Florida Power &amp; Light Company"/>
    <n v="0"/>
    <n v="3"/>
    <x v="8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8"/>
  </r>
  <r>
    <n v="-1"/>
    <n v="1"/>
    <s v="0001 -Florida Power &amp; Light Company"/>
    <n v="0"/>
    <n v="3"/>
    <x v="8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8"/>
  </r>
  <r>
    <n v="-1"/>
    <n v="1"/>
    <s v="0001 -Florida Power &amp; Light Company"/>
    <n v="0"/>
    <n v="3"/>
    <x v="8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8"/>
  </r>
  <r>
    <n v="-1"/>
    <n v="1"/>
    <s v="0001 -Florida Power &amp; Light Company"/>
    <n v="0"/>
    <n v="3"/>
    <x v="8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8"/>
  </r>
  <r>
    <n v="-1"/>
    <n v="1"/>
    <s v="0001 -Florida Power &amp; Light Company"/>
    <n v="0"/>
    <n v="3"/>
    <x v="8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8"/>
  </r>
  <r>
    <n v="-1"/>
    <n v="1"/>
    <s v="0001 -Florida Power &amp; Light Company"/>
    <n v="0"/>
    <n v="3"/>
    <x v="8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8"/>
  </r>
  <r>
    <n v="-1"/>
    <n v="1"/>
    <s v="0001 -Florida Power &amp; Light Company"/>
    <n v="0"/>
    <n v="3"/>
    <x v="8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8"/>
  </r>
  <r>
    <n v="-1"/>
    <n v="1"/>
    <s v="0001 -Florida Power &amp; Light Company"/>
    <n v="0"/>
    <n v="3"/>
    <x v="8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8"/>
  </r>
  <r>
    <n v="-1"/>
    <n v="1"/>
    <s v="0001 -Florida Power &amp; Light Company"/>
    <n v="0"/>
    <n v="3"/>
    <x v="8"/>
    <n v="2005"/>
    <n v="66"/>
    <n v="2014"/>
    <s v="V2005"/>
    <n v="367"/>
    <s v="07. Distribution"/>
    <s v="Function"/>
    <n v="787920160.86000001"/>
    <n v="0"/>
    <n v="0"/>
    <n v="547602438.88999999"/>
    <n v="22501504.629999999"/>
    <n v="546104270.58000004"/>
    <n v="-7354006.9299999997"/>
    <n v="186755.33"/>
    <n v="793925429.38999999"/>
    <n v="565498892.97000003"/>
    <n v="-2711630.95"/>
    <n v="0"/>
    <n v="186755.33"/>
    <n v="0"/>
    <x v="8"/>
  </r>
  <r>
    <n v="-1"/>
    <n v="1"/>
    <s v="0001 -Florida Power &amp; Light Company"/>
    <n v="0"/>
    <n v="3"/>
    <x v="8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8"/>
  </r>
  <r>
    <n v="-1"/>
    <n v="1"/>
    <s v="0001 -Florida Power &amp; Light Company"/>
    <n v="0"/>
    <n v="3"/>
    <x v="8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8"/>
  </r>
  <r>
    <n v="-1"/>
    <n v="1"/>
    <s v="0001 -Florida Power &amp; Light Company"/>
    <n v="0"/>
    <n v="3"/>
    <x v="8"/>
    <n v="2006"/>
    <n v="67"/>
    <n v="2014"/>
    <s v="V2006"/>
    <n v="367"/>
    <s v="07. Distribution"/>
    <s v="Function"/>
    <n v="486246487.74000001"/>
    <n v="0"/>
    <n v="0"/>
    <n v="288020744.68000001"/>
    <n v="20216007.960000001"/>
    <n v="245215315.53"/>
    <n v="-3586276.95"/>
    <n v="122317.7"/>
    <n v="488905156.83999997"/>
    <n v="264146792.09"/>
    <n v="-1251820"/>
    <n v="0"/>
    <n v="122317.7"/>
    <n v="0"/>
    <x v="8"/>
  </r>
  <r>
    <n v="-1"/>
    <n v="1"/>
    <s v="0001 -Florida Power &amp; Light Company"/>
    <n v="0"/>
    <n v="3"/>
    <x v="8"/>
    <n v="2007"/>
    <n v="74"/>
    <n v="2014"/>
    <s v="V2007"/>
    <n v="367"/>
    <s v="07. Distribution"/>
    <s v="Function"/>
    <n v="535953891.60000002"/>
    <n v="0"/>
    <n v="0"/>
    <n v="337400636.06"/>
    <n v="25214563.77"/>
    <n v="237200656.84999999"/>
    <n v="-4263423.97"/>
    <n v="112844.06"/>
    <n v="539162949.16999996"/>
    <n v="261018373.47999999"/>
    <n v="-1699366.39"/>
    <n v="0"/>
    <n v="112844.06"/>
    <n v="0"/>
    <x v="8"/>
  </r>
  <r>
    <n v="-1"/>
    <n v="1"/>
    <s v="0001 -Florida Power &amp; Light Company"/>
    <n v="0"/>
    <n v="3"/>
    <x v="8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8"/>
  </r>
  <r>
    <n v="-1"/>
    <n v="1"/>
    <s v="0001 -Florida Power &amp; Light Company"/>
    <n v="0"/>
    <n v="3"/>
    <x v="8"/>
    <n v="2008"/>
    <n v="164"/>
    <n v="2014"/>
    <s v="V2008 Q1"/>
    <n v="367"/>
    <s v="07. Distribution"/>
    <s v="Function"/>
    <n v="61404045.479999997"/>
    <n v="0"/>
    <n v="0"/>
    <n v="61610080.450000003"/>
    <n v="3180100.67"/>
    <n v="26168716.739999998"/>
    <n v="-494790.53"/>
    <n v="14943.57"/>
    <n v="61816115.399999999"/>
    <n v="29183888.850000001"/>
    <n v="-232197.8"/>
    <n v="0"/>
    <n v="14943.57"/>
    <n v="0"/>
    <x v="8"/>
  </r>
  <r>
    <n v="-1"/>
    <n v="1"/>
    <s v="0001 -Florida Power &amp; Light Company"/>
    <n v="0"/>
    <n v="3"/>
    <x v="8"/>
    <n v="2008"/>
    <n v="168"/>
    <n v="2014"/>
    <s v="V2008 Q1 - 50% Bonus"/>
    <n v="367"/>
    <s v="07. Distribution"/>
    <s v="Function"/>
    <n v="10293875.91"/>
    <n v="0"/>
    <n v="0"/>
    <n v="10327986.060000001"/>
    <n v="575886.06999999995"/>
    <n v="4743608.1100000003"/>
    <n v="-193468.16"/>
    <n v="4961.2700000000004"/>
    <n v="10362096.199999999"/>
    <n v="5292544.41"/>
    <n v="-36309.24"/>
    <n v="0"/>
    <n v="4961.2700000000004"/>
    <n v="0"/>
    <x v="8"/>
  </r>
  <r>
    <n v="-1"/>
    <n v="1"/>
    <s v="0001 -Florida Power &amp; Light Company"/>
    <n v="0"/>
    <n v="3"/>
    <x v="8"/>
    <n v="2008"/>
    <n v="165"/>
    <n v="2014"/>
    <s v="V2008 Q2"/>
    <n v="367"/>
    <s v="07. Distribution"/>
    <s v="Function"/>
    <n v="80450100.129999995"/>
    <n v="0"/>
    <n v="0"/>
    <n v="80763827.629999995"/>
    <n v="4122008"/>
    <n v="31109950.039999999"/>
    <n v="-710233.53"/>
    <n v="25095.24"/>
    <n v="81077555.120000005"/>
    <n v="34991761.119999997"/>
    <n v="-362162.83"/>
    <n v="0"/>
    <n v="25095.24"/>
    <n v="0"/>
    <x v="8"/>
  </r>
  <r>
    <n v="-1"/>
    <n v="1"/>
    <s v="0001 -Florida Power &amp; Light Company"/>
    <n v="0"/>
    <n v="3"/>
    <x v="8"/>
    <n v="2008"/>
    <n v="169"/>
    <n v="2014"/>
    <s v="V2008 Q2 - 50% Bonus"/>
    <n v="367"/>
    <s v="07. Distribution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  <x v="8"/>
  </r>
  <r>
    <n v="-1"/>
    <n v="1"/>
    <s v="0001 -Florida Power &amp; Light Company"/>
    <n v="0"/>
    <n v="3"/>
    <x v="8"/>
    <n v="2008"/>
    <n v="166"/>
    <n v="2014"/>
    <s v="V2008 Q3"/>
    <n v="367"/>
    <s v="07. Distribution"/>
    <s v="Function"/>
    <n v="47754421.939999998"/>
    <n v="0"/>
    <n v="0"/>
    <n v="47914820.189999998"/>
    <n v="2806618.46"/>
    <n v="19306008.109999999"/>
    <n v="-380561.54"/>
    <n v="11759.73"/>
    <n v="48075218.439999998"/>
    <n v="21992251.379999999"/>
    <n v="-188661.59"/>
    <n v="0"/>
    <n v="11759.73"/>
    <n v="0"/>
    <x v="8"/>
  </r>
  <r>
    <n v="-1"/>
    <n v="1"/>
    <s v="0001 -Florida Power &amp; Light Company"/>
    <n v="0"/>
    <n v="3"/>
    <x v="8"/>
    <n v="2008"/>
    <n v="170"/>
    <n v="2014"/>
    <s v="V2008 Q3 - 50% Bonus"/>
    <n v="367"/>
    <s v="07. Distribution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  <x v="8"/>
  </r>
  <r>
    <n v="-1"/>
    <n v="1"/>
    <s v="0001 -Florida Power &amp; Light Company"/>
    <n v="0"/>
    <n v="3"/>
    <x v="8"/>
    <n v="2008"/>
    <n v="167"/>
    <n v="2014"/>
    <s v="V2008 Q4"/>
    <n v="367"/>
    <s v="07. Distribution"/>
    <s v="Function"/>
    <n v="58398257.359999999"/>
    <n v="0"/>
    <n v="0"/>
    <n v="58606260.700000003"/>
    <n v="3392738.79"/>
    <n v="22326998.760000002"/>
    <n v="-486439.78"/>
    <n v="14654.81"/>
    <n v="58814264.060000002"/>
    <n v="25569480.34"/>
    <n v="-251094.68"/>
    <n v="0"/>
    <n v="14654.81"/>
    <n v="0"/>
    <x v="8"/>
  </r>
  <r>
    <n v="-1"/>
    <n v="1"/>
    <s v="0001 -Florida Power &amp; Light Company"/>
    <n v="0"/>
    <n v="3"/>
    <x v="8"/>
    <n v="2008"/>
    <n v="171"/>
    <n v="2014"/>
    <s v="V2008 Q4 - 50% Bonus"/>
    <n v="367"/>
    <s v="07. Distribution"/>
    <s v="Function"/>
    <n v="21041430.489999998"/>
    <n v="0"/>
    <n v="0"/>
    <n v="21116214.84"/>
    <n v="1191551.82"/>
    <n v="8114230.2000000002"/>
    <n v="-249996.44"/>
    <n v="12215.61"/>
    <n v="21190999.190000001"/>
    <n v="9252060.3800000008"/>
    <n v="-83631.460000000006"/>
    <n v="0"/>
    <n v="12215.61"/>
    <n v="0"/>
    <x v="8"/>
  </r>
  <r>
    <n v="-1"/>
    <n v="1"/>
    <s v="0001 -Florida Power &amp; Light Company"/>
    <n v="0"/>
    <n v="3"/>
    <x v="8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5"/>
    <n v="2014"/>
    <s v="V2009 Q1"/>
    <n v="367"/>
    <s v="07. Distribution"/>
    <s v="Function"/>
    <n v="13568155.99"/>
    <n v="0"/>
    <n v="0"/>
    <n v="13609833.060000001"/>
    <n v="1027226.34"/>
    <n v="6483355.7800000003"/>
    <n v="-255792.6"/>
    <n v="3537.2"/>
    <n v="13651510.109999999"/>
    <n v="7478248.5099999998"/>
    <n v="-47483.32"/>
    <n v="0"/>
    <n v="3537.2"/>
    <n v="0"/>
    <x v="8"/>
  </r>
  <r>
    <n v="-1"/>
    <n v="1"/>
    <s v="0001 -Florida Power &amp; Light Company"/>
    <n v="0"/>
    <n v="3"/>
    <x v="8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8"/>
  </r>
  <r>
    <n v="-1"/>
    <n v="1"/>
    <s v="0001 -Florida Power &amp; Light Company"/>
    <n v="0"/>
    <n v="3"/>
    <x v="8"/>
    <n v="2009"/>
    <n v="186"/>
    <n v="2014"/>
    <s v="V2009 Q2"/>
    <n v="367"/>
    <s v="07. Distribution"/>
    <s v="Function"/>
    <n v="26805929.899999999"/>
    <n v="0"/>
    <n v="0"/>
    <n v="26937348.239999998"/>
    <n v="1723850.14"/>
    <n v="10285957.32"/>
    <n v="-310392.02"/>
    <n v="10002.65"/>
    <n v="27068766.600000001"/>
    <n v="11920137.26"/>
    <n v="-163163.84"/>
    <n v="0"/>
    <n v="10002.65"/>
    <n v="0"/>
    <x v="8"/>
  </r>
  <r>
    <n v="-1"/>
    <n v="1"/>
    <s v="0001 -Florida Power &amp; Light Company"/>
    <n v="0"/>
    <n v="3"/>
    <x v="8"/>
    <n v="2009"/>
    <n v="190"/>
    <n v="2014"/>
    <s v="V2009 Q2 - 50% Bonus"/>
    <n v="367"/>
    <s v="07. Distribution"/>
    <s v="Function"/>
    <n v="30168425.879999999"/>
    <n v="0"/>
    <n v="0"/>
    <n v="30428830.32"/>
    <n v="1619821.49"/>
    <n v="9654956.1099999994"/>
    <n v="-563543.21"/>
    <n v="39877.800000000003"/>
    <n v="30689234.75"/>
    <n v="11102885.08"/>
    <n v="-309038.56"/>
    <n v="0"/>
    <n v="39877.800000000003"/>
    <n v="0"/>
    <x v="8"/>
  </r>
  <r>
    <n v="-1"/>
    <n v="1"/>
    <s v="0001 -Florida Power &amp; Light Company"/>
    <n v="0"/>
    <n v="3"/>
    <x v="8"/>
    <n v="2009"/>
    <n v="187"/>
    <n v="2014"/>
    <s v="V2009 Q3"/>
    <n v="367"/>
    <s v="07. Distribution"/>
    <s v="Function"/>
    <n v="18314668.359999999"/>
    <n v="0"/>
    <n v="0"/>
    <n v="18327290.329999998"/>
    <n v="1393142.79"/>
    <n v="7953059.2699999996"/>
    <n v="-475607.97"/>
    <n v="902.2"/>
    <n v="18339912.300000001"/>
    <n v="9333114.6099999994"/>
    <n v="-11254.29"/>
    <n v="0"/>
    <n v="902.2"/>
    <n v="0"/>
    <x v="8"/>
  </r>
  <r>
    <n v="-1"/>
    <n v="1"/>
    <s v="0001 -Florida Power &amp; Light Company"/>
    <n v="0"/>
    <n v="3"/>
    <x v="8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8"/>
  </r>
  <r>
    <n v="-1"/>
    <n v="1"/>
    <s v="0001 -Florida Power &amp; Light Company"/>
    <n v="0"/>
    <n v="3"/>
    <x v="8"/>
    <n v="2009"/>
    <n v="188"/>
    <n v="2014"/>
    <s v="V2009 Q4"/>
    <n v="367"/>
    <s v="07. Distribution"/>
    <s v="Function"/>
    <n v="18344547.050000001"/>
    <n v="0"/>
    <n v="0"/>
    <n v="18367558.960000001"/>
    <n v="1425663.81"/>
    <n v="7787343.7699999996"/>
    <n v="-96717.66"/>
    <n v="1593.3"/>
    <n v="18390570.879999999"/>
    <n v="9187251.9600000009"/>
    <n v="-18674.91"/>
    <n v="0"/>
    <n v="1593.3"/>
    <n v="0"/>
    <x v="8"/>
  </r>
  <r>
    <n v="-1"/>
    <n v="1"/>
    <s v="0001 -Florida Power &amp; Light Company"/>
    <n v="0"/>
    <n v="3"/>
    <x v="8"/>
    <n v="2009"/>
    <n v="192"/>
    <n v="2014"/>
    <s v="V2009 Q4 - 50% Bonus"/>
    <n v="367"/>
    <s v="07. Distribution"/>
    <s v="Function"/>
    <n v="43739765.130000003"/>
    <n v="0"/>
    <n v="0"/>
    <n v="44105698.109999999"/>
    <n v="2615053.0299999998"/>
    <n v="15498361.119999999"/>
    <n v="-911846.92"/>
    <n v="58898.51"/>
    <n v="44471631.090000004"/>
    <n v="17857052.829999998"/>
    <n v="-416606.12"/>
    <n v="0"/>
    <n v="58898.51"/>
    <n v="0"/>
    <x v="8"/>
  </r>
  <r>
    <n v="-1"/>
    <n v="1"/>
    <s v="0001 -Florida Power &amp; Light Company"/>
    <n v="0"/>
    <n v="3"/>
    <x v="8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8"/>
  </r>
  <r>
    <n v="-1"/>
    <n v="1"/>
    <s v="0001 -Florida Power &amp; Light Company"/>
    <n v="0"/>
    <n v="3"/>
    <x v="8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8"/>
  </r>
  <r>
    <n v="-1"/>
    <n v="1"/>
    <s v="0001 -Florida Power &amp; Light Company"/>
    <n v="0"/>
    <n v="3"/>
    <x v="8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8"/>
  </r>
  <r>
    <n v="-1"/>
    <n v="1"/>
    <s v="0001 -Florida Power &amp; Light Company"/>
    <n v="0"/>
    <n v="3"/>
    <x v="8"/>
    <n v="2010"/>
    <n v="216"/>
    <n v="2014"/>
    <s v="V2010 Q2 - 50% Bonus"/>
    <n v="367"/>
    <s v="07. Distribution"/>
    <s v="Function"/>
    <n v="32492303.27"/>
    <n v="0"/>
    <n v="0"/>
    <n v="32696688.920000002"/>
    <n v="2241466.7799999998"/>
    <n v="12328480.310000001"/>
    <n v="-571580.02"/>
    <n v="35115.370000000003"/>
    <n v="32901074.579999998"/>
    <n v="14456672.65"/>
    <n v="-260381.51"/>
    <n v="0"/>
    <n v="35115.370000000003"/>
    <n v="0"/>
    <x v="8"/>
  </r>
  <r>
    <n v="-1"/>
    <n v="1"/>
    <s v="0001 -Florida Power &amp; Light Company"/>
    <n v="0"/>
    <n v="3"/>
    <x v="8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8"/>
  </r>
  <r>
    <n v="-1"/>
    <n v="1"/>
    <s v="0001 -Florida Power &amp; Light Company"/>
    <n v="0"/>
    <n v="3"/>
    <x v="8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7"/>
    <n v="2014"/>
    <s v="V2010 Q3 - 50% Bonus"/>
    <n v="367"/>
    <s v="07. Distribution"/>
    <s v="Function"/>
    <n v="34475066.93"/>
    <n v="0"/>
    <n v="0"/>
    <n v="34651204.700000003"/>
    <n v="2417225.65"/>
    <n v="12351839.92"/>
    <n v="-466855.82"/>
    <n v="29574.61"/>
    <n v="34827342.479999997"/>
    <n v="14675394.380000001"/>
    <n v="-229029.74"/>
    <n v="0"/>
    <n v="29574.61"/>
    <n v="0"/>
    <x v="8"/>
  </r>
  <r>
    <n v="-1"/>
    <n v="1"/>
    <s v="0001 -Florida Power &amp; Light Company"/>
    <n v="0"/>
    <n v="3"/>
    <x v="8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8"/>
  </r>
  <r>
    <n v="-1"/>
    <n v="1"/>
    <s v="0001 -Florida Power &amp; Light Company"/>
    <n v="0"/>
    <n v="3"/>
    <x v="8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8"/>
  </r>
  <r>
    <n v="-1"/>
    <n v="1"/>
    <s v="0001 -Florida Power &amp; Light Company"/>
    <n v="0"/>
    <n v="3"/>
    <x v="8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8"/>
  </r>
  <r>
    <n v="-1"/>
    <n v="1"/>
    <s v="0001 -Florida Power &amp; Light Company"/>
    <n v="0"/>
    <n v="3"/>
    <x v="8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8"/>
  </r>
  <r>
    <n v="-1"/>
    <n v="1"/>
    <s v="0001 -Florida Power &amp; Light Company"/>
    <n v="0"/>
    <n v="3"/>
    <x v="8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8"/>
  </r>
  <r>
    <n v="-1"/>
    <n v="1"/>
    <s v="0001 -Florida Power &amp; Light Company"/>
    <n v="0"/>
    <n v="3"/>
    <x v="8"/>
    <n v="2011"/>
    <n v="234"/>
    <n v="2014"/>
    <s v="V2011 - 50% Bonus"/>
    <n v="367"/>
    <s v="07. Distribution"/>
    <s v="Function"/>
    <n v="92976762.150000006"/>
    <n v="0"/>
    <n v="0"/>
    <n v="44687557.920000002"/>
    <n v="14016988.859999999"/>
    <n v="48617780.950000003"/>
    <n v="-470531.68"/>
    <n v="35398.76"/>
    <n v="93435279.560000002"/>
    <n v="62406813.130000003"/>
    <n v="-195161.99"/>
    <n v="0"/>
    <n v="35398.76"/>
    <n v="0"/>
    <x v="8"/>
  </r>
  <r>
    <n v="-1"/>
    <n v="1"/>
    <s v="0001 -Florida Power &amp; Light Company"/>
    <n v="0"/>
    <n v="3"/>
    <x v="8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8"/>
  </r>
  <r>
    <n v="-1"/>
    <n v="1"/>
    <s v="0001 -Florida Power &amp; Light Company"/>
    <n v="0"/>
    <n v="3"/>
    <x v="8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8"/>
  </r>
  <r>
    <n v="-1"/>
    <n v="1"/>
    <s v="0001 -Florida Power &amp; Light Company"/>
    <n v="0"/>
    <n v="3"/>
    <x v="8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8"/>
  </r>
  <r>
    <n v="-1"/>
    <n v="1"/>
    <s v="0001 -Florida Power &amp; Light Company"/>
    <n v="0"/>
    <n v="3"/>
    <x v="8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8"/>
  </r>
  <r>
    <n v="-1"/>
    <n v="1"/>
    <s v="0001 -Florida Power &amp; Light Company"/>
    <n v="0"/>
    <n v="3"/>
    <x v="8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8"/>
  </r>
  <r>
    <n v="-1"/>
    <n v="1"/>
    <s v="0001 -Florida Power &amp; Light Company"/>
    <n v="0"/>
    <n v="3"/>
    <x v="8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8"/>
  </r>
  <r>
    <n v="-1"/>
    <n v="1"/>
    <s v="0001 -Florida Power &amp; Light Company"/>
    <n v="0"/>
    <n v="3"/>
    <x v="8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8"/>
  </r>
  <r>
    <n v="-1"/>
    <n v="1"/>
    <s v="0001 -Florida Power &amp; Light Company"/>
    <n v="0"/>
    <n v="3"/>
    <x v="8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8"/>
  </r>
  <r>
    <n v="-1"/>
    <n v="1"/>
    <s v="0001 -Florida Power &amp; Light Company"/>
    <n v="0"/>
    <n v="3"/>
    <x v="8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8"/>
  </r>
  <r>
    <n v="-1"/>
    <n v="1"/>
    <s v="0001 -Florida Power &amp; Light Company"/>
    <n v="0"/>
    <n v="3"/>
    <x v="8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8"/>
  </r>
  <r>
    <n v="-1"/>
    <n v="1"/>
    <s v="0001 -Florida Power &amp; Light Company"/>
    <n v="0"/>
    <n v="3"/>
    <x v="8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8"/>
  </r>
  <r>
    <n v="-1"/>
    <n v="1"/>
    <s v="0001 -Florida Power &amp; Light Company"/>
    <n v="0"/>
    <n v="3"/>
    <x v="8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8"/>
  </r>
  <r>
    <n v="-1"/>
    <n v="1"/>
    <s v="0001 -Florida Power &amp; Light Company"/>
    <n v="0"/>
    <n v="3"/>
    <x v="8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8"/>
  </r>
  <r>
    <n v="-1"/>
    <n v="1"/>
    <s v="0001 -Florida Power &amp; Light Company"/>
    <n v="0"/>
    <n v="3"/>
    <x v="8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8"/>
  </r>
  <r>
    <n v="-1"/>
    <n v="1"/>
    <s v="0001 -Florida Power &amp; Light Company"/>
    <n v="0"/>
    <n v="3"/>
    <x v="8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8"/>
  </r>
  <r>
    <n v="-1"/>
    <n v="1"/>
    <s v="0001 -Florida Power &amp; Light Company"/>
    <n v="0"/>
    <n v="3"/>
    <x v="8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8"/>
  </r>
  <r>
    <n v="-1"/>
    <n v="1"/>
    <s v="0001 -Florida Power &amp; Light Company"/>
    <n v="0"/>
    <n v="3"/>
    <x v="8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8"/>
  </r>
  <r>
    <n v="-1"/>
    <n v="1"/>
    <s v="0001 -Florida Power &amp; Light Company"/>
    <n v="0"/>
    <n v="3"/>
    <x v="8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8"/>
  </r>
  <r>
    <n v="-1"/>
    <n v="1"/>
    <s v="0001 -Florida Power &amp; Light Company"/>
    <n v="0"/>
    <n v="3"/>
    <x v="8"/>
    <n v="1981"/>
    <n v="15"/>
    <n v="2014"/>
    <s v="V1981"/>
    <n v="367"/>
    <s v="08. General Plant"/>
    <s v="Function"/>
    <n v="4462276"/>
    <n v="0"/>
    <n v="0"/>
    <n v="1688.65"/>
    <n v="0"/>
    <n v="4465653.3"/>
    <n v="-3377.3"/>
    <n v="0"/>
    <n v="4465653.3"/>
    <n v="4462276"/>
    <n v="0"/>
    <n v="0"/>
    <n v="0"/>
    <n v="0"/>
    <x v="8"/>
  </r>
  <r>
    <n v="-1"/>
    <n v="1"/>
    <s v="0001 -Florida Power &amp; Light Company"/>
    <n v="0"/>
    <n v="3"/>
    <x v="8"/>
    <n v="1982"/>
    <n v="16"/>
    <n v="2014"/>
    <s v="V1982"/>
    <n v="367"/>
    <s v="08. General Plant"/>
    <s v="Function"/>
    <n v="22922237.98"/>
    <n v="0"/>
    <n v="0"/>
    <n v="19834460.210000001"/>
    <n v="321413.76000000001"/>
    <n v="19467982.59"/>
    <n v="-613046.52"/>
    <n v="96979.02"/>
    <n v="23350566.43"/>
    <n v="19443671.75"/>
    <n v="14375.18"/>
    <n v="0"/>
    <n v="96979.02"/>
    <n v="0"/>
    <x v="8"/>
  </r>
  <r>
    <n v="-1"/>
    <n v="1"/>
    <s v="0001 -Florida Power &amp; Light Company"/>
    <n v="0"/>
    <n v="3"/>
    <x v="8"/>
    <n v="1983"/>
    <n v="17"/>
    <n v="2014"/>
    <s v="V1983"/>
    <n v="367"/>
    <s v="08. General Plant"/>
    <s v="Function"/>
    <n v="5990906.9500000002"/>
    <n v="0"/>
    <n v="0"/>
    <n v="210079.46"/>
    <n v="4708.6499999999996"/>
    <n v="5842687.5899999999"/>
    <n v="-74692.7"/>
    <n v="8651.5400000000009"/>
    <n v="6022295.9699999997"/>
    <n v="5838892.9699999997"/>
    <n v="-14234.21"/>
    <n v="0"/>
    <n v="8651.5400000000009"/>
    <n v="0"/>
    <x v="8"/>
  </r>
  <r>
    <n v="-1"/>
    <n v="1"/>
    <s v="0001 -Florida Power &amp; Light Company"/>
    <n v="0"/>
    <n v="3"/>
    <x v="8"/>
    <n v="1984"/>
    <n v="18"/>
    <n v="2014"/>
    <s v="V1984"/>
    <n v="367"/>
    <s v="08. General Plant"/>
    <s v="Function"/>
    <n v="8647440.9800000004"/>
    <n v="0"/>
    <n v="0"/>
    <n v="4564220.9800000004"/>
    <n v="113755.51"/>
    <n v="6698568.0800000001"/>
    <n v="-108142.2"/>
    <n v="10115.48"/>
    <n v="8647440.9800000004"/>
    <n v="6812323.5899999999"/>
    <n v="10115.48"/>
    <n v="0"/>
    <n v="10115.48"/>
    <n v="0"/>
    <x v="8"/>
  </r>
  <r>
    <n v="-1"/>
    <n v="1"/>
    <s v="0001 -Florida Power &amp; Light Company"/>
    <n v="0"/>
    <n v="3"/>
    <x v="8"/>
    <n v="1985"/>
    <n v="19"/>
    <n v="2014"/>
    <s v="V1985"/>
    <n v="367"/>
    <s v="08. General Plant"/>
    <s v="Function"/>
    <n v="8155382.6100000003"/>
    <n v="0"/>
    <n v="0"/>
    <n v="4218882.57"/>
    <n v="75320.33"/>
    <n v="6734225.8799999999"/>
    <n v="-52243.62"/>
    <n v="5479.8"/>
    <n v="8156190.54"/>
    <n v="6809011.5099999998"/>
    <n v="5206.5600000000004"/>
    <n v="0"/>
    <n v="5479.8"/>
    <n v="0"/>
    <x v="8"/>
  </r>
  <r>
    <n v="-1"/>
    <n v="1"/>
    <s v="0001 -Florida Power &amp; Light Company"/>
    <n v="0"/>
    <n v="3"/>
    <x v="8"/>
    <n v="1986"/>
    <n v="20"/>
    <n v="2014"/>
    <s v="V1986"/>
    <n v="367"/>
    <s v="08. General Plant"/>
    <s v="Function"/>
    <n v="31845472.539999999"/>
    <n v="0"/>
    <n v="0"/>
    <n v="27544305.699999999"/>
    <n v="588396.94999999995"/>
    <n v="21866750.829999998"/>
    <n v="-620879.48"/>
    <n v="89151.3"/>
    <n v="32422432.859999999"/>
    <n v="21961471.600000001"/>
    <n v="5867.16"/>
    <n v="0"/>
    <n v="89151.3"/>
    <n v="0"/>
    <x v="8"/>
  </r>
  <r>
    <n v="-1"/>
    <n v="1"/>
    <s v="0001 -Florida Power &amp; Light Company"/>
    <n v="0"/>
    <n v="3"/>
    <x v="8"/>
    <n v="1987"/>
    <n v="22"/>
    <n v="2014"/>
    <s v="V1987"/>
    <n v="367"/>
    <s v="08. General Plant"/>
    <s v="Function"/>
    <n v="7527308.3700000001"/>
    <n v="0"/>
    <n v="0"/>
    <n v="7559546.46"/>
    <n v="151917.9"/>
    <n v="5406914.29"/>
    <n v="-64476.19"/>
    <n v="3796.85"/>
    <n v="7591784.5599999996"/>
    <n v="5502798.6500000004"/>
    <n v="-4645.79"/>
    <n v="0"/>
    <n v="3796.85"/>
    <n v="0"/>
    <x v="8"/>
  </r>
  <r>
    <n v="-1"/>
    <n v="1"/>
    <s v="0001 -Florida Power &amp; Light Company"/>
    <n v="0"/>
    <n v="3"/>
    <x v="8"/>
    <n v="1987"/>
    <n v="21"/>
    <n v="2014"/>
    <s v="V1987A"/>
    <n v="367"/>
    <s v="08. General Plant"/>
    <s v="Function"/>
    <n v="61261.21"/>
    <n v="0"/>
    <n v="0"/>
    <n v="61384.34"/>
    <n v="1534.61"/>
    <n v="38032.120000000003"/>
    <n v="-246.25"/>
    <n v="50.52"/>
    <n v="61507.46"/>
    <n v="39411.379999999997"/>
    <n v="-40.39"/>
    <n v="0"/>
    <n v="50.52"/>
    <n v="0"/>
    <x v="8"/>
  </r>
  <r>
    <n v="-1"/>
    <n v="1"/>
    <s v="0001 -Florida Power &amp; Light Company"/>
    <n v="0"/>
    <n v="3"/>
    <x v="8"/>
    <n v="1988"/>
    <n v="24"/>
    <n v="2014"/>
    <s v="V1988"/>
    <n v="367"/>
    <s v="08. General Plant"/>
    <s v="Function"/>
    <n v="8098328.8300000001"/>
    <n v="0"/>
    <n v="0"/>
    <n v="8130673.3300000001"/>
    <n v="139366.89000000001"/>
    <n v="5987812.3600000003"/>
    <n v="-64689"/>
    <n v="9829.67"/>
    <n v="8163017.8300000001"/>
    <n v="6077767.0899999999"/>
    <n v="-5447.19"/>
    <n v="0"/>
    <n v="9829.67"/>
    <n v="0"/>
    <x v="8"/>
  </r>
  <r>
    <n v="-1"/>
    <n v="1"/>
    <s v="0001 -Florida Power &amp; Light Company"/>
    <n v="0"/>
    <n v="3"/>
    <x v="8"/>
    <n v="1989"/>
    <n v="26"/>
    <n v="2014"/>
    <s v="V1989"/>
    <n v="367"/>
    <s v="08. General Plant"/>
    <s v="Function"/>
    <n v="30856332.289999999"/>
    <n v="0"/>
    <n v="0"/>
    <n v="30929547.73"/>
    <n v="671958.26"/>
    <n v="20514158.09"/>
    <n v="-146430.85999999999"/>
    <n v="19570.72"/>
    <n v="31002763.149999999"/>
    <n v="21072744.620000001"/>
    <n v="-13488.4"/>
    <n v="0"/>
    <n v="19570.72"/>
    <n v="0"/>
    <x v="8"/>
  </r>
  <r>
    <n v="-1"/>
    <n v="1"/>
    <s v="0001 -Florida Power &amp; Light Company"/>
    <n v="0"/>
    <n v="3"/>
    <x v="8"/>
    <n v="1990"/>
    <n v="28"/>
    <n v="2014"/>
    <s v="V1990"/>
    <n v="367"/>
    <s v="08. General Plant"/>
    <s v="Function"/>
    <n v="26374164.640000001"/>
    <n v="0"/>
    <n v="0"/>
    <n v="26443977.309999999"/>
    <n v="383512.38"/>
    <n v="20193584.43"/>
    <n v="-139625.28"/>
    <n v="19652.04"/>
    <n v="26513789.920000002"/>
    <n v="20481922.550000001"/>
    <n v="-24798.98"/>
    <n v="0"/>
    <n v="19652.04"/>
    <n v="0"/>
    <x v="8"/>
  </r>
  <r>
    <n v="-1"/>
    <n v="1"/>
    <s v="0001 -Florida Power &amp; Light Company"/>
    <n v="0"/>
    <n v="3"/>
    <x v="8"/>
    <n v="1991"/>
    <n v="29"/>
    <n v="2014"/>
    <s v="V1991"/>
    <n v="367"/>
    <s v="08. General Plant"/>
    <s v="Function"/>
    <n v="23141845.649999999"/>
    <n v="0"/>
    <n v="0"/>
    <n v="23840820.859999999"/>
    <n v="444020.61"/>
    <n v="16529664.83"/>
    <n v="-1397950.4"/>
    <n v="214341.25"/>
    <n v="24539796.050000001"/>
    <n v="16164863.48"/>
    <n v="-374787.18"/>
    <n v="0"/>
    <n v="214341.25"/>
    <n v="0"/>
    <x v="8"/>
  </r>
  <r>
    <n v="-1"/>
    <n v="1"/>
    <s v="0001 -Florida Power &amp; Light Company"/>
    <n v="0"/>
    <n v="3"/>
    <x v="8"/>
    <n v="1992"/>
    <n v="30"/>
    <n v="2014"/>
    <s v="V1992"/>
    <n v="367"/>
    <s v="08. General Plant"/>
    <s v="Function"/>
    <n v="31831143.640000001"/>
    <n v="0"/>
    <n v="0"/>
    <n v="31974499.149999999"/>
    <n v="782790.01"/>
    <n v="17569500.390000001"/>
    <n v="-286710.99"/>
    <n v="40078.22"/>
    <n v="32117854.629999999"/>
    <n v="18176543.93"/>
    <n v="-70886.320000000007"/>
    <n v="0"/>
    <n v="40078.22"/>
    <n v="0"/>
    <x v="8"/>
  </r>
  <r>
    <n v="-1"/>
    <n v="1"/>
    <s v="0001 -Florida Power &amp; Light Company"/>
    <n v="0"/>
    <n v="3"/>
    <x v="8"/>
    <n v="1993"/>
    <n v="31"/>
    <n v="2014"/>
    <s v="V1993"/>
    <n v="367"/>
    <s v="08. General Plant"/>
    <s v="Function"/>
    <n v="14656864.699999999"/>
    <n v="0"/>
    <n v="0"/>
    <n v="14795933.26"/>
    <n v="317353.43"/>
    <n v="8693253.7100000009"/>
    <n v="-278137.12"/>
    <n v="51250.3"/>
    <n v="14935001.82"/>
    <n v="8867105.9000000004"/>
    <n v="-83385.570000000007"/>
    <n v="0"/>
    <n v="51250.3"/>
    <n v="0"/>
    <x v="8"/>
  </r>
  <r>
    <n v="-1"/>
    <n v="1"/>
    <s v="0001 -Florida Power &amp; Light Company"/>
    <n v="0"/>
    <n v="3"/>
    <x v="8"/>
    <n v="1994"/>
    <n v="32"/>
    <n v="2014"/>
    <s v="V1994"/>
    <n v="367"/>
    <s v="08. General Plant"/>
    <s v="Function"/>
    <n v="12542903.35"/>
    <n v="0"/>
    <n v="0"/>
    <n v="12598847.699999999"/>
    <n v="314971.18"/>
    <n v="6188932.0099999998"/>
    <n v="-131101.01999999999"/>
    <n v="21294.48"/>
    <n v="12674004.369999999"/>
    <n v="6438296.4699999997"/>
    <n v="-44199.79"/>
    <n v="0"/>
    <n v="21294.48"/>
    <n v="0"/>
    <x v="8"/>
  </r>
  <r>
    <n v="-1"/>
    <n v="1"/>
    <s v="0001 -Florida Power &amp; Light Company"/>
    <n v="0"/>
    <n v="3"/>
    <x v="8"/>
    <n v="1995"/>
    <n v="33"/>
    <n v="2014"/>
    <s v="V1995"/>
    <n v="367"/>
    <s v="08. General Plant"/>
    <s v="Function"/>
    <n v="7546698.2999999998"/>
    <n v="0"/>
    <n v="0"/>
    <n v="6693473.5999999996"/>
    <n v="167336.84"/>
    <n v="4431513.87"/>
    <n v="-606870"/>
    <n v="86575.44"/>
    <n v="8153568.2999999998"/>
    <n v="4295986.3899999997"/>
    <n v="-217430.24"/>
    <n v="0"/>
    <n v="86575.44"/>
    <n v="0"/>
    <x v="8"/>
  </r>
  <r>
    <n v="-1"/>
    <n v="1"/>
    <s v="0001 -Florida Power &amp; Light Company"/>
    <n v="0"/>
    <n v="3"/>
    <x v="8"/>
    <n v="1996"/>
    <n v="34"/>
    <n v="2014"/>
    <s v="V1996"/>
    <n v="367"/>
    <s v="08. General Plant"/>
    <s v="Function"/>
    <n v="13099929.51"/>
    <n v="0"/>
    <n v="0"/>
    <n v="12520316.119999999"/>
    <n v="313007.90000000002"/>
    <n v="6195245.1500000004"/>
    <n v="-164537.09"/>
    <n v="22866.9"/>
    <n v="13264466.6"/>
    <n v="6427167.2699999996"/>
    <n v="-60584.35"/>
    <n v="0"/>
    <n v="22866.9"/>
    <n v="0"/>
    <x v="8"/>
  </r>
  <r>
    <n v="-1"/>
    <n v="1"/>
    <s v="0001 -Florida Power &amp; Light Company"/>
    <n v="0"/>
    <n v="3"/>
    <x v="8"/>
    <n v="1997"/>
    <n v="35"/>
    <n v="2014"/>
    <s v="V1997"/>
    <n v="367"/>
    <s v="08. General Plant"/>
    <s v="Function"/>
    <n v="14249290.52"/>
    <n v="0"/>
    <n v="0"/>
    <n v="3955839.26"/>
    <n v="86826.3"/>
    <n v="11920095.810000001"/>
    <n v="-228536.4"/>
    <n v="26717.65"/>
    <n v="14477826.92"/>
    <n v="11851282.109999999"/>
    <n v="-46178.720000000001"/>
    <n v="0"/>
    <n v="26717.65"/>
    <n v="0"/>
    <x v="8"/>
  </r>
  <r>
    <n v="-1"/>
    <n v="1"/>
    <s v="0001 -Florida Power &amp; Light Company"/>
    <n v="0"/>
    <n v="3"/>
    <x v="8"/>
    <n v="1998"/>
    <n v="59"/>
    <n v="2014"/>
    <s v="V1998"/>
    <n v="367"/>
    <s v="08. General Plant"/>
    <s v="Function"/>
    <n v="8413051.3599999994"/>
    <n v="0"/>
    <n v="0"/>
    <n v="957416.88"/>
    <n v="17670.79"/>
    <n v="7795436.6500000004"/>
    <n v="-55586.94"/>
    <n v="5409.08"/>
    <n v="8468638.3000000007"/>
    <n v="7760273.6900000004"/>
    <n v="2655.91"/>
    <n v="0"/>
    <n v="5409.08"/>
    <n v="0"/>
    <x v="8"/>
  </r>
  <r>
    <n v="-1"/>
    <n v="1"/>
    <s v="0001 -Florida Power &amp; Light Company"/>
    <n v="0"/>
    <n v="3"/>
    <x v="8"/>
    <n v="1999"/>
    <n v="60"/>
    <n v="2014"/>
    <s v="V1999"/>
    <n v="367"/>
    <s v="08. General Plant"/>
    <s v="Function"/>
    <n v="21762318.289999999"/>
    <n v="0"/>
    <n v="0"/>
    <n v="21390657.75"/>
    <n v="240174.34"/>
    <n v="16709439.52"/>
    <n v="-954963.99"/>
    <n v="113505.25"/>
    <n v="22710649.760000002"/>
    <n v="16313096.49"/>
    <n v="-198308.86"/>
    <n v="0"/>
    <n v="113505.25"/>
    <n v="0"/>
    <x v="8"/>
  </r>
  <r>
    <n v="-1"/>
    <n v="1"/>
    <s v="0001 -Florida Power &amp; Light Company"/>
    <n v="0"/>
    <n v="3"/>
    <x v="8"/>
    <n v="2000"/>
    <n v="61"/>
    <n v="2014"/>
    <s v="V2000"/>
    <n v="367"/>
    <s v="08. General Plant"/>
    <s v="Function"/>
    <n v="38327036.609999999"/>
    <n v="0"/>
    <n v="0"/>
    <n v="36919958.530000001"/>
    <n v="204509.82"/>
    <n v="33135768.809999999"/>
    <n v="-48657.04"/>
    <n v="5526.08"/>
    <n v="38367701.549999997"/>
    <n v="33322977.489999998"/>
    <n v="-17837.7"/>
    <n v="0"/>
    <n v="5526.08"/>
    <n v="0"/>
    <x v="8"/>
  </r>
  <r>
    <n v="-1"/>
    <n v="1"/>
    <s v="0001 -Florida Power &amp; Light Company"/>
    <n v="0"/>
    <n v="3"/>
    <x v="8"/>
    <n v="2001"/>
    <n v="62"/>
    <n v="2014"/>
    <s v="V2001"/>
    <n v="367"/>
    <s v="08. General Plant"/>
    <s v="Function"/>
    <n v="67750722.219999999"/>
    <n v="0"/>
    <n v="0"/>
    <n v="50641701.880000003"/>
    <n v="134033.5"/>
    <n v="64372729.409999996"/>
    <n v="-245181.81"/>
    <n v="34766.589999999997"/>
    <n v="67995893.920000002"/>
    <n v="64419065.460000001"/>
    <n v="-122707.68"/>
    <n v="0"/>
    <n v="34766.589999999997"/>
    <n v="0"/>
    <x v="8"/>
  </r>
  <r>
    <n v="-1"/>
    <n v="1"/>
    <s v="0001 -Florida Power &amp; Light Company"/>
    <n v="0"/>
    <n v="3"/>
    <x v="8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8"/>
  </r>
  <r>
    <n v="-1"/>
    <n v="1"/>
    <s v="0001 -Florida Power &amp; Light Company"/>
    <n v="0"/>
    <n v="3"/>
    <x v="8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8"/>
  </r>
  <r>
    <n v="-1"/>
    <n v="1"/>
    <s v="0001 -Florida Power &amp; Light Company"/>
    <n v="0"/>
    <n v="3"/>
    <x v="8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8"/>
  </r>
  <r>
    <n v="-1"/>
    <n v="1"/>
    <s v="0001 -Florida Power &amp; Light Company"/>
    <n v="0"/>
    <n v="3"/>
    <x v="8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8"/>
  </r>
  <r>
    <n v="-1"/>
    <n v="1"/>
    <s v="0001 -Florida Power &amp; Light Company"/>
    <n v="0"/>
    <n v="3"/>
    <x v="8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8"/>
  </r>
  <r>
    <n v="-1"/>
    <n v="1"/>
    <s v="0001 -Florida Power &amp; Light Company"/>
    <n v="0"/>
    <n v="3"/>
    <x v="8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8"/>
  </r>
  <r>
    <n v="-1"/>
    <n v="1"/>
    <s v="0001 -Florida Power &amp; Light Company"/>
    <n v="0"/>
    <n v="3"/>
    <x v="8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8"/>
  </r>
  <r>
    <n v="-1"/>
    <n v="1"/>
    <s v="0001 -Florida Power &amp; Light Company"/>
    <n v="0"/>
    <n v="3"/>
    <x v="8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8"/>
  </r>
  <r>
    <n v="-1"/>
    <n v="1"/>
    <s v="0001 -Florida Power &amp; Light Company"/>
    <n v="0"/>
    <n v="3"/>
    <x v="8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8"/>
  </r>
  <r>
    <n v="-1"/>
    <n v="1"/>
    <s v="0001 -Florida Power &amp; Light Company"/>
    <n v="0"/>
    <n v="3"/>
    <x v="8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8"/>
  </r>
  <r>
    <n v="-1"/>
    <n v="1"/>
    <s v="0001 -Florida Power &amp; Light Company"/>
    <n v="0"/>
    <n v="3"/>
    <x v="8"/>
    <n v="2003"/>
    <n v="64"/>
    <n v="2014"/>
    <s v="V2003"/>
    <n v="367"/>
    <s v="08. General Plant"/>
    <s v="Function"/>
    <n v="6907750.1100000003"/>
    <n v="0"/>
    <n v="0"/>
    <n v="6860872.4400000004"/>
    <n v="127870.18"/>
    <n v="3319185.06"/>
    <n v="-73182.23"/>
    <n v="10559.74"/>
    <n v="6980932.3399999999"/>
    <n v="3425343.54"/>
    <n v="-40910.800000000003"/>
    <n v="0"/>
    <n v="10559.74"/>
    <n v="0"/>
    <x v="8"/>
  </r>
  <r>
    <n v="-1"/>
    <n v="1"/>
    <s v="0001 -Florida Power &amp; Light Company"/>
    <n v="0"/>
    <n v="3"/>
    <x v="8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8"/>
  </r>
  <r>
    <n v="-1"/>
    <n v="1"/>
    <s v="0001 -Florida Power &amp; Light Company"/>
    <n v="0"/>
    <n v="3"/>
    <x v="8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8"/>
  </r>
  <r>
    <n v="-1"/>
    <n v="1"/>
    <s v="0001 -Florida Power &amp; Light Company"/>
    <n v="0"/>
    <n v="3"/>
    <x v="8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8"/>
  </r>
  <r>
    <n v="-1"/>
    <n v="1"/>
    <s v="0001 -Florida Power &amp; Light Company"/>
    <n v="0"/>
    <n v="3"/>
    <x v="8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8"/>
  </r>
  <r>
    <n v="-1"/>
    <n v="1"/>
    <s v="0001 -Florida Power &amp; Light Company"/>
    <n v="0"/>
    <n v="3"/>
    <x v="8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8"/>
  </r>
  <r>
    <n v="-1"/>
    <n v="1"/>
    <s v="0001 -Florida Power &amp; Light Company"/>
    <n v="0"/>
    <n v="3"/>
    <x v="8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8"/>
  </r>
  <r>
    <n v="-1"/>
    <n v="1"/>
    <s v="0001 -Florida Power &amp; Light Company"/>
    <n v="0"/>
    <n v="3"/>
    <x v="8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8"/>
  </r>
  <r>
    <n v="-1"/>
    <n v="1"/>
    <s v="0001 -Florida Power &amp; Light Company"/>
    <n v="0"/>
    <n v="3"/>
    <x v="8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8"/>
  </r>
  <r>
    <n v="-1"/>
    <n v="1"/>
    <s v="0001 -Florida Power &amp; Light Company"/>
    <n v="0"/>
    <n v="3"/>
    <x v="8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8"/>
  </r>
  <r>
    <n v="-1"/>
    <n v="1"/>
    <s v="0001 -Florida Power &amp; Light Company"/>
    <n v="0"/>
    <n v="3"/>
    <x v="8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8"/>
  </r>
  <r>
    <n v="-1"/>
    <n v="1"/>
    <s v="0001 -Florida Power &amp; Light Company"/>
    <n v="0"/>
    <n v="3"/>
    <x v="8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8"/>
  </r>
  <r>
    <n v="-1"/>
    <n v="1"/>
    <s v="0001 -Florida Power &amp; Light Company"/>
    <n v="0"/>
    <n v="3"/>
    <x v="8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8"/>
  </r>
  <r>
    <n v="-1"/>
    <n v="1"/>
    <s v="0001 -Florida Power &amp; Light Company"/>
    <n v="0"/>
    <n v="3"/>
    <x v="8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8"/>
  </r>
  <r>
    <n v="-1"/>
    <n v="1"/>
    <s v="0001 -Florida Power &amp; Light Company"/>
    <n v="0"/>
    <n v="3"/>
    <x v="8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8"/>
  </r>
  <r>
    <n v="-1"/>
    <n v="1"/>
    <s v="0001 -Florida Power &amp; Light Company"/>
    <n v="0"/>
    <n v="3"/>
    <x v="8"/>
    <n v="2005"/>
    <n v="66"/>
    <n v="2014"/>
    <s v="V2005"/>
    <n v="367"/>
    <s v="08. General Plant"/>
    <s v="Function"/>
    <n v="59321133.270000003"/>
    <n v="0"/>
    <n v="0"/>
    <n v="22427393.27"/>
    <n v="102710.83"/>
    <n v="58176488.479999997"/>
    <n v="-2341372.7799999998"/>
    <n v="218302"/>
    <n v="61500613.990000002"/>
    <n v="56492923.659999996"/>
    <n v="-174903.09"/>
    <n v="0"/>
    <n v="218302"/>
    <n v="0"/>
    <x v="8"/>
  </r>
  <r>
    <n v="-1"/>
    <n v="1"/>
    <s v="0001 -Florida Power &amp; Light Company"/>
    <n v="0"/>
    <n v="3"/>
    <x v="8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8"/>
  </r>
  <r>
    <n v="-1"/>
    <n v="1"/>
    <s v="0001 -Florida Power &amp; Light Company"/>
    <n v="0"/>
    <n v="3"/>
    <x v="8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8"/>
  </r>
  <r>
    <n v="-1"/>
    <n v="1"/>
    <s v="0001 -Florida Power &amp; Light Company"/>
    <n v="0"/>
    <n v="3"/>
    <x v="8"/>
    <n v="2006"/>
    <n v="67"/>
    <n v="2014"/>
    <s v="V2006"/>
    <n v="367"/>
    <s v="08. General Plant"/>
    <s v="Function"/>
    <n v="42513568.600000001"/>
    <n v="0"/>
    <n v="0"/>
    <n v="12185661.439999999"/>
    <n v="-107476.18"/>
    <n v="46699984.039999999"/>
    <n v="-2193311.6800000002"/>
    <n v="101652.88"/>
    <n v="43398209.189999998"/>
    <n v="45739676.009999998"/>
    <n v="69844.13"/>
    <n v="0"/>
    <n v="101652.88"/>
    <n v="0"/>
    <x v="8"/>
  </r>
  <r>
    <n v="-1"/>
    <n v="1"/>
    <s v="0001 -Florida Power &amp; Light Company"/>
    <n v="0"/>
    <n v="3"/>
    <x v="8"/>
    <n v="2007"/>
    <n v="74"/>
    <n v="2014"/>
    <s v="V2007"/>
    <n v="367"/>
    <s v="08. General Plant"/>
    <s v="Function"/>
    <n v="51508842.240000002"/>
    <n v="0"/>
    <n v="0"/>
    <n v="26031571.640000001"/>
    <n v="1325625.56"/>
    <n v="44797920.18"/>
    <n v="-9765037.6600000001"/>
    <n v="57107.29"/>
    <n v="52225979.829999998"/>
    <n v="45472550.659999996"/>
    <n v="-9035.27"/>
    <n v="0"/>
    <n v="57107.29"/>
    <n v="0"/>
    <x v="8"/>
  </r>
  <r>
    <n v="-1"/>
    <n v="1"/>
    <s v="0001 -Florida Power &amp; Light Company"/>
    <n v="0"/>
    <n v="3"/>
    <x v="8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164"/>
    <n v="2014"/>
    <s v="V2008 Q1"/>
    <n v="367"/>
    <s v="08. General Plant"/>
    <s v="Function"/>
    <n v="7564214.3300000001"/>
    <n v="0"/>
    <n v="0"/>
    <n v="7662772.6799999997"/>
    <n v="239866.74"/>
    <n v="7179349.4199999999"/>
    <n v="-528747.86"/>
    <n v="20737.349999999999"/>
    <n v="7761331.0300000003"/>
    <n v="7254749.71"/>
    <n v="-11912.9"/>
    <n v="0"/>
    <n v="20737.349999999999"/>
    <n v="0"/>
    <x v="8"/>
  </r>
  <r>
    <n v="-1"/>
    <n v="1"/>
    <s v="0001 -Florida Power &amp; Light Company"/>
    <n v="0"/>
    <n v="3"/>
    <x v="8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  <x v="8"/>
  </r>
  <r>
    <n v="-1"/>
    <n v="1"/>
    <s v="0001 -Florida Power &amp; Light Company"/>
    <n v="0"/>
    <n v="3"/>
    <x v="8"/>
    <n v="2008"/>
    <n v="165"/>
    <n v="2014"/>
    <s v="V2008 Q2"/>
    <n v="367"/>
    <s v="08. General Plant"/>
    <s v="Function"/>
    <n v="5620692.5800000001"/>
    <n v="0"/>
    <n v="0"/>
    <n v="5718376.4900000002"/>
    <n v="254426.07"/>
    <n v="4641904.29"/>
    <n v="-255354.86"/>
    <n v="23833.78"/>
    <n v="5816060.4100000001"/>
    <n v="4784607.21"/>
    <n v="-59810.91"/>
    <n v="0"/>
    <n v="23833.78"/>
    <n v="0"/>
    <x v="8"/>
  </r>
  <r>
    <n v="-1"/>
    <n v="1"/>
    <s v="0001 -Florida Power &amp; Light Company"/>
    <n v="0"/>
    <n v="3"/>
    <x v="8"/>
    <n v="2008"/>
    <n v="169"/>
    <n v="2014"/>
    <s v="V2008 Q2 - 50% Bonus"/>
    <n v="367"/>
    <s v="08. General Plant"/>
    <s v="Function"/>
    <n v="2341022.81"/>
    <n v="0"/>
    <n v="0"/>
    <n v="2362618.19"/>
    <n v="74337.919999999998"/>
    <n v="2282001.08"/>
    <n v="-174637.82"/>
    <n v="8915.48"/>
    <n v="2384213.56"/>
    <n v="2313148.25"/>
    <n v="8915.48"/>
    <n v="0"/>
    <n v="8915.48"/>
    <n v="0"/>
    <x v="8"/>
  </r>
  <r>
    <n v="-1"/>
    <n v="1"/>
    <s v="0001 -Florida Power &amp; Light Company"/>
    <n v="0"/>
    <n v="3"/>
    <x v="8"/>
    <n v="2008"/>
    <n v="166"/>
    <n v="2014"/>
    <s v="V2008 Q3"/>
    <n v="367"/>
    <s v="08. General Plant"/>
    <s v="Function"/>
    <n v="5109537.72"/>
    <n v="0"/>
    <n v="0"/>
    <n v="5160687.21"/>
    <n v="226821.99"/>
    <n v="3878834.98"/>
    <n v="-173729.06"/>
    <n v="13743.08"/>
    <n v="5211836.67"/>
    <n v="4069917.77"/>
    <n v="-52816.66"/>
    <n v="0"/>
    <n v="13743.08"/>
    <n v="0"/>
    <x v="8"/>
  </r>
  <r>
    <n v="-1"/>
    <n v="1"/>
    <s v="0001 -Florida Power &amp; Light Company"/>
    <n v="0"/>
    <n v="3"/>
    <x v="8"/>
    <n v="2008"/>
    <n v="170"/>
    <n v="2014"/>
    <s v="V2008 Q3 - 50% Bonus"/>
    <n v="367"/>
    <s v="08. General Plant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  <x v="8"/>
  </r>
  <r>
    <n v="-1"/>
    <n v="1"/>
    <s v="0001 -Florida Power &amp; Light Company"/>
    <n v="0"/>
    <n v="3"/>
    <x v="8"/>
    <n v="2008"/>
    <n v="167"/>
    <n v="2014"/>
    <s v="V2008 Q4"/>
    <n v="367"/>
    <s v="08. General Plant"/>
    <s v="Function"/>
    <n v="5808386.9699999997"/>
    <n v="0"/>
    <n v="0"/>
    <n v="5916204.54"/>
    <n v="235821.71"/>
    <n v="4066296.5"/>
    <n v="-290686.95"/>
    <n v="30027.23"/>
    <n v="6024022.0999999996"/>
    <n v="4250502.8899999997"/>
    <n v="-133992.57"/>
    <n v="0"/>
    <n v="30027.23"/>
    <n v="0"/>
    <x v="8"/>
  </r>
  <r>
    <n v="-1"/>
    <n v="1"/>
    <s v="0001 -Florida Power &amp; Light Company"/>
    <n v="0"/>
    <n v="3"/>
    <x v="8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8"/>
  </r>
  <r>
    <n v="-1"/>
    <n v="1"/>
    <s v="0001 -Florida Power &amp; Light Company"/>
    <n v="0"/>
    <n v="3"/>
    <x v="8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5"/>
    <n v="2014"/>
    <s v="V2009 Q1"/>
    <n v="367"/>
    <s v="08. General Plant"/>
    <s v="Function"/>
    <n v="6659586.4400000004"/>
    <n v="0"/>
    <n v="0"/>
    <n v="6662114.3099999996"/>
    <n v="182916.28"/>
    <n v="6317382"/>
    <n v="-2087056.56"/>
    <n v="736.1"/>
    <n v="6664642.1799999997"/>
    <n v="6499590.5300000003"/>
    <n v="-3611.88"/>
    <n v="0"/>
    <n v="736.1"/>
    <n v="0"/>
    <x v="8"/>
  </r>
  <r>
    <n v="-1"/>
    <n v="1"/>
    <s v="0001 -Florida Power &amp; Light Company"/>
    <n v="0"/>
    <n v="3"/>
    <x v="8"/>
    <n v="2009"/>
    <n v="189"/>
    <n v="2014"/>
    <s v="V2009 Q1 - 50% Bonus"/>
    <n v="367"/>
    <s v="08. General Plant"/>
    <s v="Function"/>
    <n v="4002342.44"/>
    <n v="0"/>
    <n v="0"/>
    <n v="4002342.44"/>
    <n v="188892.11"/>
    <n v="3661038.41"/>
    <n v="-343815.51"/>
    <n v="0"/>
    <n v="4002342.44"/>
    <n v="3849930.52"/>
    <n v="0"/>
    <n v="0"/>
    <n v="0"/>
    <n v="0"/>
    <x v="8"/>
  </r>
  <r>
    <n v="-1"/>
    <n v="1"/>
    <s v="0001 -Florida Power &amp; Light Company"/>
    <n v="0"/>
    <n v="3"/>
    <x v="8"/>
    <n v="2009"/>
    <n v="186"/>
    <n v="2014"/>
    <s v="V2009 Q2"/>
    <n v="367"/>
    <s v="08. General Plant"/>
    <s v="Function"/>
    <n v="5476762.5199999996"/>
    <n v="0"/>
    <n v="0"/>
    <n v="5477828.9900000002"/>
    <n v="386188.49"/>
    <n v="4908474.97"/>
    <n v="-1627993.23"/>
    <n v="301.47000000000003"/>
    <n v="5478895.46"/>
    <n v="5294242.3899999997"/>
    <n v="-1410.4"/>
    <n v="0"/>
    <n v="301.47000000000003"/>
    <n v="0"/>
    <x v="8"/>
  </r>
  <r>
    <n v="-1"/>
    <n v="1"/>
    <s v="0001 -Florida Power &amp; Light Company"/>
    <n v="0"/>
    <n v="3"/>
    <x v="8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8"/>
  </r>
  <r>
    <n v="-1"/>
    <n v="1"/>
    <s v="0001 -Florida Power &amp; Light Company"/>
    <n v="0"/>
    <n v="3"/>
    <x v="8"/>
    <n v="2009"/>
    <n v="187"/>
    <n v="2014"/>
    <s v="V2009 Q3"/>
    <n v="367"/>
    <s v="08. General Plant"/>
    <s v="Function"/>
    <n v="1866393.4"/>
    <n v="0"/>
    <n v="0"/>
    <n v="1885358.09"/>
    <n v="119089.37"/>
    <n v="917471.33"/>
    <n v="-384708.65"/>
    <n v="5030.4399999999996"/>
    <n v="1904322.78"/>
    <n v="1024073.91"/>
    <n v="-20412.16"/>
    <n v="0"/>
    <n v="5030.4399999999996"/>
    <n v="0"/>
    <x v="8"/>
  </r>
  <r>
    <n v="-1"/>
    <n v="1"/>
    <s v="0001 -Florida Power &amp; Light Company"/>
    <n v="0"/>
    <n v="3"/>
    <x v="8"/>
    <n v="2009"/>
    <n v="191"/>
    <n v="2014"/>
    <s v="V2009 Q3 - 50% Bonus"/>
    <n v="367"/>
    <s v="08. General Plant"/>
    <s v="Function"/>
    <n v="3852110.1"/>
    <n v="0"/>
    <n v="0"/>
    <n v="3855517.13"/>
    <n v="305037.19"/>
    <n v="2992495.52"/>
    <n v="-505462.39"/>
    <n v="989.05"/>
    <n v="3858924.16"/>
    <n v="3296666.3"/>
    <n v="-4958.6000000000004"/>
    <n v="0"/>
    <n v="989.05"/>
    <n v="0"/>
    <x v="8"/>
  </r>
  <r>
    <n v="-1"/>
    <n v="1"/>
    <s v="0001 -Florida Power &amp; Light Company"/>
    <n v="0"/>
    <n v="3"/>
    <x v="8"/>
    <n v="2009"/>
    <n v="188"/>
    <n v="2014"/>
    <s v="V2009 Q4"/>
    <n v="367"/>
    <s v="08. General Plant"/>
    <s v="Function"/>
    <n v="1798744.01"/>
    <n v="0"/>
    <n v="0"/>
    <n v="1807730.1"/>
    <n v="202000.2"/>
    <n v="1195374.68"/>
    <n v="-496883.32"/>
    <n v="2202.7199999999998"/>
    <n v="1816716.19"/>
    <n v="1388788.48"/>
    <n v="-7183.07"/>
    <n v="0"/>
    <n v="2202.7199999999998"/>
    <n v="0"/>
    <x v="8"/>
  </r>
  <r>
    <n v="-1"/>
    <n v="1"/>
    <s v="0001 -Florida Power &amp; Light Company"/>
    <n v="0"/>
    <n v="3"/>
    <x v="8"/>
    <n v="2009"/>
    <n v="192"/>
    <n v="2014"/>
    <s v="V2009 Q4 - 50% Bonus"/>
    <n v="367"/>
    <s v="08. General Plant"/>
    <s v="Function"/>
    <n v="6151326.29"/>
    <n v="0"/>
    <n v="0"/>
    <n v="6153748.25"/>
    <n v="562548.18999999994"/>
    <n v="5157742.5599999996"/>
    <n v="-2052674.73"/>
    <n v="705.58"/>
    <n v="6156170.21"/>
    <n v="5719716.3099999996"/>
    <n v="-3563.9"/>
    <n v="0"/>
    <n v="705.58"/>
    <n v="0"/>
    <x v="8"/>
  </r>
  <r>
    <n v="-1"/>
    <n v="1"/>
    <s v="0001 -Florida Power &amp; Light Company"/>
    <n v="0"/>
    <n v="3"/>
    <x v="8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8"/>
  </r>
  <r>
    <n v="-1"/>
    <n v="1"/>
    <s v="0001 -Florida Power &amp; Light Company"/>
    <n v="0"/>
    <n v="3"/>
    <x v="8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8"/>
  </r>
  <r>
    <n v="-1"/>
    <n v="1"/>
    <s v="0001 -Florida Power &amp; Light Company"/>
    <n v="0"/>
    <n v="3"/>
    <x v="8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8"/>
  </r>
  <r>
    <n v="-1"/>
    <n v="1"/>
    <s v="0001 -Florida Power &amp; Light Company"/>
    <n v="0"/>
    <n v="3"/>
    <x v="8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8"/>
  </r>
  <r>
    <n v="-1"/>
    <n v="1"/>
    <s v="0001 -Florida Power &amp; Light Company"/>
    <n v="0"/>
    <n v="3"/>
    <x v="8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8"/>
  </r>
  <r>
    <n v="-1"/>
    <n v="1"/>
    <s v="0001 -Florida Power &amp; Light Company"/>
    <n v="0"/>
    <n v="3"/>
    <x v="8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8"/>
  </r>
  <r>
    <n v="-1"/>
    <n v="1"/>
    <s v="0001 -Florida Power &amp; Light Company"/>
    <n v="0"/>
    <n v="3"/>
    <x v="8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8"/>
  </r>
  <r>
    <n v="-1"/>
    <n v="1"/>
    <s v="0001 -Florida Power &amp; Light Company"/>
    <n v="0"/>
    <n v="3"/>
    <x v="8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8"/>
  </r>
  <r>
    <n v="-1"/>
    <n v="1"/>
    <s v="0001 -Florida Power &amp; Light Company"/>
    <n v="0"/>
    <n v="3"/>
    <x v="8"/>
    <n v="2011"/>
    <n v="125"/>
    <n v="2014"/>
    <s v="V2011"/>
    <n v="367"/>
    <s v="08. General Plant"/>
    <s v="Function"/>
    <n v="3855996.99"/>
    <n v="0"/>
    <n v="0"/>
    <n v="3892631.09"/>
    <n v="104321.23"/>
    <n v="261263.97"/>
    <n v="-73268.2"/>
    <n v="10610.49"/>
    <n v="3929265.19"/>
    <n v="360094.22"/>
    <n v="-57166.73"/>
    <n v="0"/>
    <n v="10610.49"/>
    <n v="0"/>
    <x v="8"/>
  </r>
  <r>
    <n v="-1"/>
    <n v="1"/>
    <s v="0001 -Florida Power &amp; Light Company"/>
    <n v="0"/>
    <n v="3"/>
    <x v="8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8"/>
  </r>
  <r>
    <n v="-1"/>
    <n v="1"/>
    <s v="0001 -Florida Power &amp; Light Company"/>
    <n v="0"/>
    <n v="3"/>
    <x v="8"/>
    <n v="2011"/>
    <n v="234"/>
    <n v="2014"/>
    <s v="V2011 - 50% Bonus"/>
    <n v="367"/>
    <s v="08. General Plant"/>
    <s v="Function"/>
    <n v="26180.95"/>
    <n v="0"/>
    <n v="0"/>
    <n v="26180.95"/>
    <n v="3206.9"/>
    <n v="11750.01"/>
    <n v="0"/>
    <n v="0"/>
    <n v="26180.95"/>
    <n v="14956.91"/>
    <n v="0"/>
    <n v="0"/>
    <n v="0"/>
    <n v="0"/>
    <x v="8"/>
  </r>
  <r>
    <n v="-1"/>
    <n v="1"/>
    <s v="0001 -Florida Power &amp; Light Company"/>
    <n v="0"/>
    <n v="3"/>
    <x v="8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8"/>
  </r>
  <r>
    <n v="-1"/>
    <n v="1"/>
    <s v="0001 -Florida Power &amp; Light Company"/>
    <n v="0"/>
    <n v="3"/>
    <x v="8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8"/>
  </r>
  <r>
    <n v="-1"/>
    <n v="1"/>
    <s v="0001 -Florida Power &amp; Light Company"/>
    <n v="0"/>
    <n v="3"/>
    <x v="8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8"/>
  </r>
  <r>
    <n v="-1"/>
    <n v="1"/>
    <s v="0001 -Florida Power &amp; Light Company"/>
    <n v="0"/>
    <n v="3"/>
    <x v="8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8"/>
  </r>
  <r>
    <n v="-1"/>
    <n v="1"/>
    <s v="0001 -Florida Power &amp; Light Company"/>
    <n v="0"/>
    <n v="3"/>
    <x v="8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8"/>
  </r>
  <r>
    <n v="-1"/>
    <n v="1"/>
    <s v="0001 -Florida Power &amp; Light Company"/>
    <n v="0"/>
    <n v="3"/>
    <x v="8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8"/>
  </r>
  <r>
    <n v="-1"/>
    <n v="1"/>
    <s v="0001 -Florida Power &amp; Light Company"/>
    <n v="0"/>
    <n v="3"/>
    <x v="8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8"/>
  </r>
  <r>
    <n v="-1"/>
    <n v="1"/>
    <s v="0001 -Florida Power &amp; Light Company"/>
    <n v="0"/>
    <n v="3"/>
    <x v="8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8"/>
  </r>
  <r>
    <n v="-1"/>
    <n v="1"/>
    <s v="0001 -Florida Power &amp; Light Company"/>
    <n v="0"/>
    <n v="3"/>
    <x v="8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8"/>
  </r>
  <r>
    <n v="-1"/>
    <n v="1"/>
    <s v="0001 -Florida Power &amp; Light Company"/>
    <n v="0"/>
    <n v="3"/>
    <x v="8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8"/>
  </r>
  <r>
    <n v="-1"/>
    <n v="1"/>
    <s v="0001 -Florida Power &amp; Light Company"/>
    <n v="0"/>
    <n v="3"/>
    <x v="8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8"/>
  </r>
  <r>
    <n v="-1"/>
    <n v="1"/>
    <s v="0001 -Florida Power &amp; Light Company"/>
    <n v="0"/>
    <n v="3"/>
    <x v="8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8"/>
  </r>
  <r>
    <n v="-1"/>
    <n v="1"/>
    <s v="0001 -Florida Power &amp; Light Company"/>
    <n v="0"/>
    <n v="3"/>
    <x v="8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8"/>
  </r>
  <r>
    <n v="-1"/>
    <n v="1"/>
    <s v="0001 -Florida Power &amp; Light Company"/>
    <n v="0"/>
    <n v="3"/>
    <x v="8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8"/>
  </r>
  <r>
    <n v="-1"/>
    <n v="1"/>
    <s v="0001 -Florida Power &amp; Light Company"/>
    <n v="0"/>
    <n v="3"/>
    <x v="8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8"/>
  </r>
  <r>
    <n v="-1"/>
    <n v="1"/>
    <s v="0001 -Florida Power &amp; Light Company"/>
    <n v="0"/>
    <n v="3"/>
    <x v="8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8"/>
  </r>
  <r>
    <n v="-1"/>
    <n v="1"/>
    <s v="0001 -Florida Power &amp; Light Company"/>
    <n v="0"/>
    <n v="3"/>
    <x v="8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8"/>
  </r>
  <r>
    <n v="-1"/>
    <n v="1"/>
    <s v="0001 -Florida Power &amp; Light Company"/>
    <n v="0"/>
    <n v="3"/>
    <x v="8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8"/>
  </r>
  <r>
    <n v="-1"/>
    <n v="1"/>
    <s v="0001 -Florida Power &amp; Light Company"/>
    <n v="0"/>
    <n v="3"/>
    <x v="8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8"/>
  </r>
  <r>
    <n v="-1"/>
    <n v="1"/>
    <s v="0001 -Florida Power &amp; Light Company"/>
    <n v="0"/>
    <n v="3"/>
    <x v="8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8"/>
  </r>
  <r>
    <n v="-1"/>
    <n v="1"/>
    <s v="0001 -Florida Power &amp; Light Company"/>
    <n v="0"/>
    <n v="3"/>
    <x v="8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8"/>
  </r>
  <r>
    <n v="-1"/>
    <n v="1"/>
    <s v="0001 -Florida Power &amp; Light Company"/>
    <n v="0"/>
    <n v="3"/>
    <x v="8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8"/>
  </r>
  <r>
    <n v="-1"/>
    <n v="1"/>
    <s v="0001 -Florida Power &amp; Light Company"/>
    <n v="0"/>
    <n v="3"/>
    <x v="8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8"/>
  </r>
  <r>
    <n v="-1"/>
    <n v="1"/>
    <s v="0001 -Florida Power &amp; Light Company"/>
    <n v="0"/>
    <n v="3"/>
    <x v="8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8"/>
  </r>
  <r>
    <n v="-1"/>
    <n v="1"/>
    <s v="0001 -Florida Power &amp; Light Company"/>
    <n v="0"/>
    <n v="3"/>
    <x v="8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8"/>
  </r>
  <r>
    <n v="-1"/>
    <n v="1"/>
    <s v="0001 -Florida Power &amp; Light Company"/>
    <n v="0"/>
    <n v="3"/>
    <x v="8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8"/>
  </r>
  <r>
    <n v="-1"/>
    <n v="1"/>
    <s v="0001 -Florida Power &amp; Light Company"/>
    <n v="0"/>
    <n v="3"/>
    <x v="8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8"/>
  </r>
  <r>
    <n v="-1"/>
    <n v="1"/>
    <s v="0001 -Florida Power &amp; Light Company"/>
    <n v="0"/>
    <n v="3"/>
    <x v="8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8"/>
  </r>
  <r>
    <n v="-1"/>
    <n v="1"/>
    <s v="0001 -Florida Power &amp; Light Company"/>
    <n v="0"/>
    <n v="3"/>
    <x v="8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8"/>
  </r>
  <r>
    <n v="-1"/>
    <n v="1"/>
    <s v="0001 -Florida Power &amp; Light Company"/>
    <n v="0"/>
    <n v="3"/>
    <x v="8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8"/>
  </r>
  <r>
    <n v="-1"/>
    <n v="1"/>
    <s v="0001 -Florida Power &amp; Light Company"/>
    <n v="0"/>
    <n v="3"/>
    <x v="8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8"/>
  </r>
  <r>
    <n v="-1"/>
    <n v="1"/>
    <s v="0001 -Florida Power &amp; Light Company"/>
    <n v="0"/>
    <n v="3"/>
    <x v="8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8"/>
  </r>
  <r>
    <n v="-1"/>
    <n v="1"/>
    <s v="0001 -Florida Power &amp; Light Company"/>
    <n v="0"/>
    <n v="3"/>
    <x v="8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8"/>
  </r>
  <r>
    <n v="-1"/>
    <n v="1"/>
    <s v="0001 -Florida Power &amp; Light Company"/>
    <n v="0"/>
    <n v="3"/>
    <x v="8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8"/>
  </r>
  <r>
    <n v="-1"/>
    <n v="1"/>
    <s v="0001 -Florida Power &amp; Light Company"/>
    <n v="0"/>
    <n v="3"/>
    <x v="8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8"/>
  </r>
  <r>
    <n v="-1"/>
    <n v="1"/>
    <s v="0001 -Florida Power &amp; Light Company"/>
    <n v="0"/>
    <n v="3"/>
    <x v="8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8"/>
  </r>
  <r>
    <n v="-1"/>
    <n v="1"/>
    <s v="0001 -Florida Power &amp; Light Company"/>
    <n v="0"/>
    <n v="3"/>
    <x v="8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8"/>
  </r>
  <r>
    <n v="-1"/>
    <n v="1"/>
    <s v="0001 -Florida Power &amp; Light Company"/>
    <n v="0"/>
    <n v="3"/>
    <x v="8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8"/>
  </r>
  <r>
    <n v="-1"/>
    <n v="1"/>
    <s v="0001 -Florida Power &amp; Light Company"/>
    <n v="0"/>
    <n v="3"/>
    <x v="8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8"/>
  </r>
  <r>
    <n v="-1"/>
    <n v="1"/>
    <s v="0001 -Florida Power &amp; Light Company"/>
    <n v="0"/>
    <n v="3"/>
    <x v="8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8"/>
  </r>
  <r>
    <n v="-1"/>
    <n v="1"/>
    <s v="0001 -Florida Power &amp; Light Company"/>
    <n v="0"/>
    <n v="3"/>
    <x v="8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8"/>
  </r>
  <r>
    <n v="-1"/>
    <n v="1"/>
    <s v="0001 -Florida Power &amp; Light Company"/>
    <n v="0"/>
    <n v="3"/>
    <x v="8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8"/>
  </r>
  <r>
    <n v="-1"/>
    <n v="1"/>
    <s v="0001 -Florida Power &amp; Light Company"/>
    <n v="0"/>
    <n v="3"/>
    <x v="8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8"/>
  </r>
  <r>
    <n v="-1"/>
    <n v="1"/>
    <s v="0001 -Florida Power &amp; Light Company"/>
    <n v="0"/>
    <n v="3"/>
    <x v="8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8"/>
  </r>
  <r>
    <n v="-1"/>
    <n v="1"/>
    <s v="0001 -Florida Power &amp; Light Company"/>
    <n v="0"/>
    <n v="3"/>
    <x v="8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8"/>
  </r>
  <r>
    <n v="-1"/>
    <n v="1"/>
    <s v="0001 -Florida Power &amp; Light Company"/>
    <n v="0"/>
    <n v="3"/>
    <x v="8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8"/>
  </r>
  <r>
    <n v="-1"/>
    <n v="1"/>
    <s v="0001 -Florida Power &amp; Light Company"/>
    <n v="0"/>
    <n v="3"/>
    <x v="8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8"/>
  </r>
  <r>
    <n v="-1"/>
    <n v="1"/>
    <s v="0001 -Florida Power &amp; Light Company"/>
    <n v="0"/>
    <n v="3"/>
    <x v="8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8"/>
  </r>
  <r>
    <n v="-1"/>
    <n v="1"/>
    <s v="0001 -Florida Power &amp; Light Company"/>
    <n v="0"/>
    <n v="3"/>
    <x v="8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8"/>
  </r>
  <r>
    <n v="-1"/>
    <n v="1"/>
    <s v="0001 -Florida Power &amp; Light Company"/>
    <n v="0"/>
    <n v="3"/>
    <x v="8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8"/>
  </r>
  <r>
    <n v="-1"/>
    <n v="1"/>
    <s v="0001 -Florida Power &amp; Light Company"/>
    <n v="0"/>
    <n v="3"/>
    <x v="8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8"/>
  </r>
  <r>
    <n v="-1"/>
    <n v="1"/>
    <s v="0001 -Florida Power &amp; Light Company"/>
    <n v="0"/>
    <n v="3"/>
    <x v="8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8"/>
  </r>
  <r>
    <n v="-1"/>
    <n v="1"/>
    <s v="0001 -Florida Power &amp; Light Company"/>
    <n v="0"/>
    <n v="3"/>
    <x v="8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8"/>
  </r>
  <r>
    <n v="-1"/>
    <n v="1"/>
    <s v="0001 -Florida Power &amp; Light Company"/>
    <n v="0"/>
    <n v="3"/>
    <x v="8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8"/>
  </r>
  <r>
    <n v="-1"/>
    <n v="1"/>
    <s v="0001 -Florida Power &amp; Light Company"/>
    <n v="0"/>
    <n v="3"/>
    <x v="8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8"/>
  </r>
  <r>
    <n v="-1"/>
    <n v="1"/>
    <s v="0001 -Florida Power &amp; Light Company"/>
    <n v="0"/>
    <n v="3"/>
    <x v="8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8"/>
  </r>
  <r>
    <n v="-1"/>
    <n v="1"/>
    <s v="0001 -Florida Power &amp; Light Company"/>
    <n v="0"/>
    <n v="3"/>
    <x v="8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8"/>
  </r>
  <r>
    <n v="-1"/>
    <n v="1"/>
    <s v="0001 -Florida Power &amp; Light Company"/>
    <n v="0"/>
    <n v="3"/>
    <x v="8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8"/>
  </r>
  <r>
    <n v="-1"/>
    <n v="1"/>
    <s v="0001 -Florida Power &amp; Light Company"/>
    <n v="0"/>
    <n v="3"/>
    <x v="8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8"/>
  </r>
  <r>
    <n v="-1"/>
    <n v="1"/>
    <s v="0001 -Florida Power &amp; Light Company"/>
    <n v="0"/>
    <n v="3"/>
    <x v="8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8"/>
  </r>
  <r>
    <n v="-1"/>
    <n v="1"/>
    <s v="0001 -Florida Power &amp; Light Company"/>
    <n v="0"/>
    <n v="3"/>
    <x v="8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8"/>
  </r>
  <r>
    <n v="-1"/>
    <n v="1"/>
    <s v="0001 -Florida Power &amp; Light Company"/>
    <n v="0"/>
    <n v="3"/>
    <x v="8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8"/>
  </r>
  <r>
    <n v="-1"/>
    <n v="1"/>
    <s v="0001 -Florida Power &amp; Light Company"/>
    <n v="0"/>
    <n v="3"/>
    <x v="8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8"/>
  </r>
  <r>
    <n v="-1"/>
    <n v="1"/>
    <s v="0001 -Florida Power &amp; Light Company"/>
    <n v="0"/>
    <n v="3"/>
    <x v="8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8"/>
  </r>
  <r>
    <n v="-1"/>
    <n v="1"/>
    <s v="0001 -Florida Power &amp; Light Company"/>
    <n v="0"/>
    <n v="3"/>
    <x v="8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8"/>
  </r>
  <r>
    <n v="-1"/>
    <n v="1"/>
    <s v="0001 -Florida Power &amp; Light Company"/>
    <n v="0"/>
    <n v="3"/>
    <x v="8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8"/>
  </r>
  <r>
    <n v="-1"/>
    <n v="1"/>
    <s v="0001 -Florida Power &amp; Light Company"/>
    <n v="0"/>
    <n v="3"/>
    <x v="8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8"/>
  </r>
  <r>
    <n v="-1"/>
    <n v="1"/>
    <s v="0001 -Florida Power &amp; Light Company"/>
    <n v="0"/>
    <n v="3"/>
    <x v="8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8"/>
  </r>
  <r>
    <n v="-1"/>
    <n v="1"/>
    <s v="0001 -Florida Power &amp; Light Company"/>
    <n v="0"/>
    <n v="3"/>
    <x v="8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8"/>
  </r>
  <r>
    <n v="-1"/>
    <n v="1"/>
    <s v="0001 -Florida Power &amp; Light Company"/>
    <n v="0"/>
    <n v="3"/>
    <x v="8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8"/>
  </r>
  <r>
    <n v="-1"/>
    <n v="1"/>
    <s v="0001 -Florida Power &amp; Light Company"/>
    <n v="0"/>
    <n v="3"/>
    <x v="8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8"/>
  </r>
  <r>
    <n v="-1"/>
    <n v="1"/>
    <s v="0001 -Florida Power &amp; Light Company"/>
    <n v="0"/>
    <n v="3"/>
    <x v="8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8"/>
  </r>
  <r>
    <n v="-1"/>
    <n v="1"/>
    <s v="0001 -Florida Power &amp; Light Company"/>
    <n v="0"/>
    <n v="3"/>
    <x v="8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91"/>
    <n v="29"/>
    <n v="2014"/>
    <s v="V1991"/>
    <n v="367"/>
    <s v="10. Scherer Acq"/>
    <s v="Function"/>
    <n v="23083342"/>
    <n v="0"/>
    <n v="0"/>
    <n v="23083342"/>
    <n v="824405.4"/>
    <n v="18549120.199999999"/>
    <n v="0"/>
    <n v="0"/>
    <n v="23083342"/>
    <n v="19373525.600000001"/>
    <n v="0"/>
    <n v="0"/>
    <n v="0"/>
    <n v="0"/>
    <x v="8"/>
  </r>
  <r>
    <n v="-1"/>
    <n v="1"/>
    <s v="0001 -Florida Power &amp; Light Company"/>
    <n v="0"/>
    <n v="3"/>
    <x v="8"/>
    <n v="1993"/>
    <n v="31"/>
    <n v="2014"/>
    <s v="V1993"/>
    <n v="367"/>
    <s v="10. Scherer Acq"/>
    <s v="Function"/>
    <n v="42164398"/>
    <n v="0"/>
    <n v="0"/>
    <n v="42164398"/>
    <n v="1505871.96"/>
    <n v="30870373.280000001"/>
    <n v="0"/>
    <n v="0"/>
    <n v="42164398"/>
    <n v="32376245.239999998"/>
    <n v="0"/>
    <n v="0"/>
    <n v="0"/>
    <n v="0"/>
    <x v="8"/>
  </r>
  <r>
    <n v="-1"/>
    <n v="1"/>
    <s v="0001 -Florida Power &amp; Light Company"/>
    <n v="0"/>
    <n v="3"/>
    <x v="8"/>
    <n v="1994"/>
    <n v="32"/>
    <n v="2014"/>
    <s v="V1994"/>
    <n v="367"/>
    <s v="10. Scherer Acq"/>
    <s v="Function"/>
    <n v="25172650"/>
    <n v="0"/>
    <n v="0"/>
    <n v="6857650.2000000002"/>
    <n v="806781.97"/>
    <n v="18314999.800000001"/>
    <n v="0"/>
    <n v="0"/>
    <n v="25172650"/>
    <n v="19121781.77"/>
    <n v="0"/>
    <n v="0"/>
    <n v="0"/>
    <n v="0"/>
    <x v="8"/>
  </r>
  <r>
    <n v="-1"/>
    <n v="1"/>
    <s v="0001 -Florida Power &amp; Light Company"/>
    <n v="0"/>
    <n v="3"/>
    <x v="8"/>
    <n v="1995"/>
    <n v="33"/>
    <n v="2014"/>
    <s v="V1995"/>
    <n v="367"/>
    <s v="10. Scherer Acq"/>
    <s v="Function"/>
    <n v="16962480"/>
    <n v="0"/>
    <n v="0"/>
    <n v="5164643.68"/>
    <n v="543645.89"/>
    <n v="11797836.32"/>
    <n v="0"/>
    <n v="0"/>
    <n v="16962480"/>
    <n v="12341482.210000001"/>
    <n v="0"/>
    <n v="0"/>
    <n v="0"/>
    <n v="0"/>
    <x v="8"/>
  </r>
  <r>
    <n v="-1"/>
    <n v="1"/>
    <s v="0001 -Florida Power &amp; Light Company"/>
    <n v="0"/>
    <n v="3"/>
    <x v="8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8"/>
  </r>
  <r>
    <n v="-1"/>
    <n v="1"/>
    <s v="0001 -Florida Power &amp; Light Company"/>
    <n v="0"/>
    <n v="3"/>
    <x v="8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8"/>
  </r>
  <r>
    <n v="-1"/>
    <n v="1"/>
    <s v="0001 -Florida Power &amp; Light Company"/>
    <n v="0"/>
    <n v="3"/>
    <x v="8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8"/>
  </r>
  <r>
    <n v="-1"/>
    <n v="1"/>
    <s v="0001 -Florida Power &amp; Light Company"/>
    <n v="0"/>
    <n v="3"/>
    <x v="8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8"/>
  </r>
  <r>
    <n v="-1"/>
    <n v="1"/>
    <s v="0001 -Florida Power &amp; Light Company"/>
    <n v="0"/>
    <n v="3"/>
    <x v="8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8"/>
  </r>
  <r>
    <n v="-1"/>
    <n v="1"/>
    <s v="0001 -Florida Power &amp; Light Company"/>
    <n v="0"/>
    <n v="3"/>
    <x v="8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8"/>
  </r>
  <r>
    <n v="-1"/>
    <n v="1"/>
    <s v="0001 -Florida Power &amp; Light Company"/>
    <n v="0"/>
    <n v="3"/>
    <x v="8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8"/>
  </r>
  <r>
    <n v="-1"/>
    <n v="1"/>
    <s v="0001 -Florida Power &amp; Light Company"/>
    <n v="0"/>
    <n v="3"/>
    <x v="8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8"/>
  </r>
  <r>
    <n v="-1"/>
    <n v="1"/>
    <s v="0001 -Florida Power &amp; Light Company"/>
    <n v="0"/>
    <n v="3"/>
    <x v="8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8"/>
  </r>
  <r>
    <n v="-1"/>
    <n v="1"/>
    <s v="0001 -Florida Power &amp; Light Company"/>
    <n v="0"/>
    <n v="3"/>
    <x v="8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8"/>
  </r>
  <r>
    <n v="-1"/>
    <n v="1"/>
    <s v="0001 -Florida Power &amp; Light Company"/>
    <n v="0"/>
    <n v="3"/>
    <x v="8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8"/>
  </r>
  <r>
    <n v="-1"/>
    <n v="1"/>
    <s v="0001 -Florida Power &amp; Light Company"/>
    <n v="0"/>
    <n v="3"/>
    <x v="8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8"/>
  </r>
  <r>
    <n v="-1"/>
    <n v="1"/>
    <s v="0001 -Florida Power &amp; Light Company"/>
    <n v="0"/>
    <n v="3"/>
    <x v="8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8"/>
  </r>
  <r>
    <n v="-1"/>
    <n v="1"/>
    <s v="0001 -Florida Power &amp; Light Company"/>
    <n v="0"/>
    <n v="3"/>
    <x v="8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8"/>
  </r>
  <r>
    <n v="-1"/>
    <n v="1"/>
    <s v="0001 -Florida Power &amp; Light Company"/>
    <n v="0"/>
    <n v="3"/>
    <x v="8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8"/>
  </r>
  <r>
    <n v="-1"/>
    <n v="1"/>
    <s v="0001 -Florida Power &amp; Light Company"/>
    <n v="0"/>
    <n v="3"/>
    <x v="8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8"/>
  </r>
  <r>
    <n v="-1"/>
    <n v="1"/>
    <s v="0001 -Florida Power &amp; Light Company"/>
    <n v="0"/>
    <n v="3"/>
    <x v="8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8"/>
  </r>
  <r>
    <n v="-1"/>
    <n v="1"/>
    <s v="0001 -Florida Power &amp; Light Company"/>
    <n v="0"/>
    <n v="3"/>
    <x v="8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8"/>
  </r>
  <r>
    <n v="-1"/>
    <n v="1"/>
    <s v="0001 -Florida Power &amp; Light Company"/>
    <n v="0"/>
    <n v="3"/>
    <x v="8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8"/>
  </r>
  <r>
    <n v="-1"/>
    <n v="1"/>
    <s v="0001 -Florida Power &amp; Light Company"/>
    <n v="0"/>
    <n v="3"/>
    <x v="8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8"/>
  </r>
  <r>
    <n v="-1"/>
    <n v="1"/>
    <s v="0001 -Florida Power &amp; Light Company"/>
    <n v="0"/>
    <n v="3"/>
    <x v="8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8"/>
  </r>
  <r>
    <n v="-1"/>
    <n v="1"/>
    <s v="0001 -Florida Power &amp; Light Company"/>
    <n v="0"/>
    <n v="3"/>
    <x v="8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8"/>
  </r>
  <r>
    <n v="-1"/>
    <n v="1"/>
    <s v="0001 -Florida Power &amp; Light Company"/>
    <n v="0"/>
    <n v="3"/>
    <x v="8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8"/>
  </r>
  <r>
    <n v="-1"/>
    <n v="1"/>
    <s v="0001 -Florida Power &amp; Light Company"/>
    <n v="0"/>
    <n v="3"/>
    <x v="8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8"/>
  </r>
  <r>
    <n v="-1"/>
    <n v="1"/>
    <s v="0001 -Florida Power &amp; Light Company"/>
    <n v="0"/>
    <n v="3"/>
    <x v="8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8"/>
  </r>
  <r>
    <n v="-1"/>
    <n v="1"/>
    <s v="0001 -Florida Power &amp; Light Company"/>
    <n v="0"/>
    <n v="3"/>
    <x v="8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8"/>
  </r>
  <r>
    <n v="-1"/>
    <n v="1"/>
    <s v="0001 -Florida Power &amp; Light Company"/>
    <n v="0"/>
    <n v="3"/>
    <x v="8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8"/>
  </r>
  <r>
    <n v="-1"/>
    <n v="1"/>
    <s v="0001 -Florida Power &amp; Light Company"/>
    <n v="0"/>
    <n v="3"/>
    <x v="8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8"/>
  </r>
  <r>
    <n v="-1"/>
    <n v="1"/>
    <s v="0001 -Florida Power &amp; Light Company"/>
    <n v="0"/>
    <n v="3"/>
    <x v="8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8"/>
  </r>
  <r>
    <n v="-1"/>
    <n v="1"/>
    <s v="0001 -Florida Power &amp; Light Company"/>
    <n v="0"/>
    <n v="3"/>
    <x v="8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8"/>
  </r>
  <r>
    <n v="-1"/>
    <n v="1"/>
    <s v="0001 -Florida Power &amp; Light Company"/>
    <n v="0"/>
    <n v="3"/>
    <x v="8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8"/>
  </r>
  <r>
    <n v="-1"/>
    <n v="1"/>
    <s v="0001 -Florida Power &amp; Light Company"/>
    <n v="0"/>
    <n v="3"/>
    <x v="8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8"/>
  </r>
  <r>
    <n v="-1"/>
    <n v="1"/>
    <s v="0001 -Florida Power &amp; Light Company"/>
    <n v="0"/>
    <n v="3"/>
    <x v="8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8"/>
  </r>
  <r>
    <n v="-1"/>
    <n v="1"/>
    <s v="0001 -Florida Power &amp; Light Company"/>
    <n v="0"/>
    <n v="3"/>
    <x v="8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8"/>
  </r>
  <r>
    <n v="-1"/>
    <n v="1"/>
    <s v="0001 -Florida Power &amp; Light Company"/>
    <n v="0"/>
    <n v="3"/>
    <x v="8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8"/>
  </r>
  <r>
    <n v="-1"/>
    <n v="1"/>
    <s v="0001 -Florida Power &amp; Light Company"/>
    <n v="0"/>
    <n v="3"/>
    <x v="8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8"/>
  </r>
  <r>
    <n v="-1"/>
    <n v="1"/>
    <s v="0001 -Florida Power &amp; Light Company"/>
    <n v="0"/>
    <n v="3"/>
    <x v="8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8"/>
  </r>
  <r>
    <n v="-1"/>
    <n v="1"/>
    <s v="0001 -Florida Power &amp; Light Company"/>
    <n v="0"/>
    <n v="3"/>
    <x v="8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8"/>
  </r>
  <r>
    <n v="-1"/>
    <n v="1"/>
    <s v="0001 -Florida Power &amp; Light Company"/>
    <n v="0"/>
    <n v="3"/>
    <x v="8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8"/>
  </r>
  <r>
    <n v="-1"/>
    <n v="1"/>
    <s v="0001 -Florida Power &amp; Light Company"/>
    <n v="0"/>
    <n v="3"/>
    <x v="8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8"/>
  </r>
  <r>
    <n v="-1"/>
    <n v="1"/>
    <s v="0001 -Florida Power &amp; Light Company"/>
    <n v="0"/>
    <n v="3"/>
    <x v="8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8"/>
  </r>
  <r>
    <n v="-1"/>
    <n v="1"/>
    <s v="0001 -Florida Power &amp; Light Company"/>
    <n v="0"/>
    <n v="3"/>
    <x v="8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8"/>
  </r>
  <r>
    <n v="-1"/>
    <n v="1"/>
    <s v="0001 -Florida Power &amp; Light Company"/>
    <n v="0"/>
    <n v="3"/>
    <x v="8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8"/>
  </r>
  <r>
    <n v="-1"/>
    <n v="1"/>
    <s v="0001 -Florida Power &amp; Light Company"/>
    <n v="0"/>
    <n v="3"/>
    <x v="8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8"/>
  </r>
  <r>
    <n v="-1"/>
    <n v="1"/>
    <s v="0001 -Florida Power &amp; Light Company"/>
    <n v="0"/>
    <n v="3"/>
    <x v="8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8"/>
  </r>
  <r>
    <n v="-1"/>
    <n v="1"/>
    <s v="0001 -Florida Power &amp; Light Company"/>
    <n v="0"/>
    <n v="3"/>
    <x v="8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8"/>
  </r>
  <r>
    <n v="-1"/>
    <n v="1"/>
    <s v="0001 -Florida Power &amp; Light Company"/>
    <n v="0"/>
    <n v="3"/>
    <x v="8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8"/>
  </r>
  <r>
    <n v="-1"/>
    <n v="1"/>
    <s v="0001 -Florida Power &amp; Light Company"/>
    <n v="0"/>
    <n v="3"/>
    <x v="8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8"/>
  </r>
  <r>
    <n v="-1"/>
    <n v="1"/>
    <s v="0001 -Florida Power &amp; Light Company"/>
    <n v="0"/>
    <n v="3"/>
    <x v="8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8"/>
  </r>
  <r>
    <n v="-1"/>
    <n v="1"/>
    <s v="0001 -Florida Power &amp; Light Company"/>
    <n v="0"/>
    <n v="3"/>
    <x v="8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8"/>
  </r>
  <r>
    <n v="-1"/>
    <n v="1"/>
    <s v="0001 -Florida Power &amp; Light Company"/>
    <n v="0"/>
    <n v="3"/>
    <x v="8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8"/>
  </r>
  <r>
    <n v="-1"/>
    <n v="1"/>
    <s v="0001 -Florida Power &amp; Light Company"/>
    <n v="0"/>
    <n v="3"/>
    <x v="8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8"/>
  </r>
  <r>
    <n v="-1"/>
    <n v="1"/>
    <s v="0001 -Florida Power &amp; Light Company"/>
    <n v="0"/>
    <n v="3"/>
    <x v="8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8"/>
  </r>
  <r>
    <n v="-1"/>
    <n v="1"/>
    <s v="0001 -Florida Power &amp; Light Company"/>
    <n v="0"/>
    <n v="3"/>
    <x v="8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8"/>
  </r>
  <r>
    <n v="-1"/>
    <n v="1"/>
    <s v="0001 -Florida Power &amp; Light Company"/>
    <n v="0"/>
    <n v="3"/>
    <x v="8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8"/>
  </r>
  <r>
    <n v="-1"/>
    <n v="1"/>
    <s v="0001 -Florida Power &amp; Light Company"/>
    <n v="0"/>
    <n v="3"/>
    <x v="8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8"/>
  </r>
  <r>
    <n v="-1"/>
    <n v="1"/>
    <s v="0001 -Florida Power &amp; Light Company"/>
    <n v="0"/>
    <n v="3"/>
    <x v="8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8"/>
  </r>
  <r>
    <n v="-1"/>
    <n v="1"/>
    <s v="0001 -Florida Power &amp; Light Company"/>
    <n v="0"/>
    <n v="3"/>
    <x v="8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8"/>
  </r>
  <r>
    <n v="-1"/>
    <n v="1"/>
    <s v="0001 -Florida Power &amp; Light Company"/>
    <n v="0"/>
    <n v="3"/>
    <x v="8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8"/>
  </r>
  <r>
    <n v="-1"/>
    <n v="1"/>
    <s v="0001 -Florida Power &amp; Light Company"/>
    <n v="0"/>
    <n v="3"/>
    <x v="8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8"/>
  </r>
  <r>
    <n v="-1"/>
    <n v="1"/>
    <s v="0001 -Florida Power &amp; Light Company"/>
    <n v="0"/>
    <n v="3"/>
    <x v="8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8"/>
  </r>
  <r>
    <n v="-1"/>
    <n v="1"/>
    <s v="0001 -Florida Power &amp; Light Company"/>
    <n v="0"/>
    <n v="3"/>
    <x v="8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8"/>
  </r>
  <r>
    <n v="-1"/>
    <n v="1"/>
    <s v="0001 -Florida Power &amp; Light Company"/>
    <n v="0"/>
    <n v="3"/>
    <x v="8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8"/>
  </r>
  <r>
    <n v="-1"/>
    <n v="1"/>
    <s v="0001 -Florida Power &amp; Light Company"/>
    <n v="0"/>
    <n v="3"/>
    <x v="8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8"/>
  </r>
  <r>
    <n v="-1"/>
    <n v="1"/>
    <s v="0001 -Florida Power &amp; Light Company"/>
    <n v="0"/>
    <n v="3"/>
    <x v="8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8"/>
  </r>
  <r>
    <n v="-1"/>
    <n v="1"/>
    <s v="0001 -Florida Power &amp; Light Company"/>
    <n v="0"/>
    <n v="3"/>
    <x v="8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8"/>
  </r>
  <r>
    <n v="-1"/>
    <n v="1"/>
    <s v="0001 -Florida Power &amp; Light Company"/>
    <n v="0"/>
    <n v="3"/>
    <x v="8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8"/>
  </r>
  <r>
    <n v="-1"/>
    <n v="1"/>
    <s v="0001 -Florida Power &amp; Light Company"/>
    <n v="0"/>
    <n v="3"/>
    <x v="8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8"/>
  </r>
  <r>
    <n v="-1"/>
    <n v="1"/>
    <s v="0001 -Florida Power &amp; Light Company"/>
    <n v="0"/>
    <n v="3"/>
    <x v="8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8"/>
  </r>
  <r>
    <n v="-1"/>
    <n v="1"/>
    <s v="0001 -Florida Power &amp; Light Company"/>
    <n v="0"/>
    <n v="3"/>
    <x v="8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8"/>
  </r>
  <r>
    <n v="-1"/>
    <n v="1"/>
    <s v="0001 -Florida Power &amp; Light Company"/>
    <n v="0"/>
    <n v="3"/>
    <x v="8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8"/>
  </r>
  <r>
    <n v="-1"/>
    <n v="1"/>
    <s v="0001 -Florida Power &amp; Light Company"/>
    <n v="0"/>
    <n v="3"/>
    <x v="8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8"/>
  </r>
  <r>
    <n v="-1"/>
    <n v="1"/>
    <s v="0001 -Florida Power &amp; Light Company"/>
    <n v="0"/>
    <n v="3"/>
    <x v="8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8"/>
  </r>
  <r>
    <n v="-1"/>
    <n v="1"/>
    <s v="0001 -Florida Power &amp; Light Company"/>
    <n v="0"/>
    <n v="3"/>
    <x v="8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8"/>
  </r>
  <r>
    <n v="-1"/>
    <n v="1"/>
    <s v="0001 -Florida Power &amp; Light Company"/>
    <n v="0"/>
    <n v="3"/>
    <x v="8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8"/>
  </r>
  <r>
    <n v="-1"/>
    <n v="1"/>
    <s v="0001 -Florida Power &amp; Light Company"/>
    <n v="0"/>
    <n v="3"/>
    <x v="8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8"/>
  </r>
  <r>
    <n v="-1"/>
    <n v="1"/>
    <s v="0001 -Florida Power &amp; Light Company"/>
    <n v="0"/>
    <n v="3"/>
    <x v="8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8"/>
  </r>
  <r>
    <n v="-1"/>
    <n v="1"/>
    <s v="0001 -Florida Power &amp; Light Company"/>
    <n v="0"/>
    <n v="3"/>
    <x v="8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8"/>
  </r>
  <r>
    <n v="-1"/>
    <n v="1"/>
    <s v="0001 -Florida Power &amp; Light Company"/>
    <n v="0"/>
    <n v="3"/>
    <x v="8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8"/>
  </r>
  <r>
    <n v="-1"/>
    <n v="1"/>
    <s v="0001 -Florida Power &amp; Light Company"/>
    <n v="0"/>
    <n v="3"/>
    <x v="8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8"/>
  </r>
  <r>
    <n v="-1"/>
    <n v="1"/>
    <s v="0001 -Florida Power &amp; Light Company"/>
    <n v="0"/>
    <n v="3"/>
    <x v="8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8"/>
  </r>
  <r>
    <n v="-1"/>
    <n v="1"/>
    <s v="0001 -Florida Power &amp; Light Company"/>
    <n v="0"/>
    <n v="3"/>
    <x v="8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8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8"/>
  </r>
  <r>
    <n v="-1"/>
    <n v="1"/>
    <s v="0001 -Florida Power &amp; Light Company"/>
    <n v="0"/>
    <n v="3"/>
    <x v="8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8"/>
  </r>
  <r>
    <n v="-1"/>
    <n v="1"/>
    <s v="0001 -Florida Power &amp; Light Company"/>
    <n v="0"/>
    <n v="3"/>
    <x v="8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8"/>
  </r>
  <r>
    <n v="-1"/>
    <n v="1"/>
    <s v="0001 -Florida Power &amp; Light Company"/>
    <n v="0"/>
    <n v="3"/>
    <x v="9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9"/>
  </r>
  <r>
    <n v="-1"/>
    <n v="1"/>
    <s v="0001 -Florida Power &amp; Light Company"/>
    <n v="0"/>
    <n v="3"/>
    <x v="9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9"/>
  </r>
  <r>
    <n v="-1"/>
    <n v="1"/>
    <s v="0001 -Florida Power &amp; Light Company"/>
    <n v="0"/>
    <n v="3"/>
    <x v="9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9"/>
  </r>
  <r>
    <n v="-1"/>
    <n v="1"/>
    <s v="0001 -Florida Power &amp; Light Company"/>
    <n v="0"/>
    <n v="3"/>
    <x v="9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9"/>
  </r>
  <r>
    <n v="-1"/>
    <n v="1"/>
    <s v="0001 -Florida Power &amp; Light Company"/>
    <n v="0"/>
    <n v="3"/>
    <x v="9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9"/>
  </r>
  <r>
    <n v="-1"/>
    <n v="1"/>
    <s v="0001 -Florida Power &amp; Light Company"/>
    <n v="0"/>
    <n v="3"/>
    <x v="9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9"/>
  </r>
  <r>
    <n v="-1"/>
    <n v="1"/>
    <s v="0001 -Florida Power &amp; Light Company"/>
    <n v="0"/>
    <n v="3"/>
    <x v="9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9"/>
  </r>
  <r>
    <n v="-1"/>
    <n v="1"/>
    <s v="0001 -Florida Power &amp; Light Company"/>
    <n v="0"/>
    <n v="3"/>
    <x v="9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9"/>
  </r>
  <r>
    <n v="-1"/>
    <n v="1"/>
    <s v="0001 -Florida Power &amp; Light Company"/>
    <n v="0"/>
    <n v="3"/>
    <x v="9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9"/>
  </r>
  <r>
    <n v="-1"/>
    <n v="1"/>
    <s v="0001 -Florida Power &amp; Light Company"/>
    <n v="0"/>
    <n v="3"/>
    <x v="9"/>
    <n v="1992"/>
    <n v="30"/>
    <n v="2014"/>
    <s v="V1992"/>
    <n v="367"/>
    <s v="01. Intangible"/>
    <s v="Function"/>
    <n v="-22174111.84"/>
    <n v="0"/>
    <n v="0"/>
    <n v="642254.16"/>
    <n v="13930.6"/>
    <n v="-22414188.41"/>
    <n v="0"/>
    <n v="0"/>
    <n v="-22174111.84"/>
    <n v="-22400257.809999999"/>
    <n v="0"/>
    <n v="0"/>
    <n v="0"/>
    <n v="0"/>
    <x v="9"/>
  </r>
  <r>
    <n v="-1"/>
    <n v="1"/>
    <s v="0001 -Florida Power &amp; Light Company"/>
    <n v="0"/>
    <n v="3"/>
    <x v="9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9"/>
  </r>
  <r>
    <n v="-1"/>
    <n v="1"/>
    <s v="0001 -Florida Power &amp; Light Company"/>
    <n v="0"/>
    <n v="3"/>
    <x v="9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9"/>
  </r>
  <r>
    <n v="-1"/>
    <n v="1"/>
    <s v="0001 -Florida Power &amp; Light Company"/>
    <n v="0"/>
    <n v="3"/>
    <x v="9"/>
    <n v="2002"/>
    <n v="63"/>
    <n v="2014"/>
    <s v="V2002"/>
    <n v="367"/>
    <s v="01. Intangible"/>
    <s v="Function"/>
    <n v="20308321.329999998"/>
    <n v="0"/>
    <n v="0"/>
    <n v="5016190.8"/>
    <n v="235144.75"/>
    <n v="18273918.399999999"/>
    <n v="0"/>
    <n v="0"/>
    <n v="20308321.329999998"/>
    <n v="18509063.149999999"/>
    <n v="0"/>
    <n v="0"/>
    <n v="0"/>
    <n v="0"/>
    <x v="9"/>
  </r>
  <r>
    <n v="-1"/>
    <n v="1"/>
    <s v="0001 -Florida Power &amp; Light Company"/>
    <n v="0"/>
    <n v="3"/>
    <x v="9"/>
    <n v="2003"/>
    <n v="64"/>
    <n v="2014"/>
    <s v="V2003"/>
    <n v="367"/>
    <s v="01. Intangible"/>
    <s v="Function"/>
    <n v="6608692.4800000004"/>
    <n v="0"/>
    <n v="0"/>
    <n v="950694.51"/>
    <n v="39615.440000000002"/>
    <n v="6059182.1200000001"/>
    <n v="0"/>
    <n v="0"/>
    <n v="6608692.4800000004"/>
    <n v="6098797.5599999996"/>
    <n v="0"/>
    <n v="0"/>
    <n v="0"/>
    <n v="0"/>
    <x v="9"/>
  </r>
  <r>
    <n v="-1"/>
    <n v="1"/>
    <s v="0001 -Florida Power &amp; Light Company"/>
    <n v="0"/>
    <n v="3"/>
    <x v="9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9"/>
  </r>
  <r>
    <n v="-1"/>
    <n v="1"/>
    <s v="0001 -Florida Power &amp; Light Company"/>
    <n v="0"/>
    <n v="3"/>
    <x v="9"/>
    <n v="2004"/>
    <n v="92"/>
    <n v="2014"/>
    <s v="V2004 Q1"/>
    <n v="367"/>
    <s v="01. Intangible"/>
    <s v="Function"/>
    <n v="246781"/>
    <n v="0"/>
    <n v="0"/>
    <n v="0"/>
    <n v="0"/>
    <n v="246781"/>
    <n v="0"/>
    <n v="0"/>
    <n v="246781"/>
    <n v="246781"/>
    <n v="0"/>
    <n v="0"/>
    <n v="0"/>
    <n v="0"/>
    <x v="9"/>
  </r>
  <r>
    <n v="-1"/>
    <n v="1"/>
    <s v="0001 -Florida Power &amp; Light Company"/>
    <n v="0"/>
    <n v="3"/>
    <x v="9"/>
    <n v="2004"/>
    <n v="93"/>
    <n v="2014"/>
    <s v="V2004 Q2"/>
    <n v="367"/>
    <s v="01. Intangible"/>
    <s v="Function"/>
    <n v="156841"/>
    <n v="0"/>
    <n v="0"/>
    <n v="0"/>
    <n v="0"/>
    <n v="156841"/>
    <n v="0"/>
    <n v="0"/>
    <n v="156841"/>
    <n v="156841"/>
    <n v="0"/>
    <n v="0"/>
    <n v="0"/>
    <n v="0"/>
    <x v="9"/>
  </r>
  <r>
    <n v="-1"/>
    <n v="1"/>
    <s v="0001 -Florida Power &amp; Light Company"/>
    <n v="0"/>
    <n v="3"/>
    <x v="9"/>
    <n v="2004"/>
    <n v="94"/>
    <n v="2014"/>
    <s v="V2004 Q3"/>
    <n v="367"/>
    <s v="01. Intangible"/>
    <s v="Function"/>
    <n v="78982"/>
    <n v="0"/>
    <n v="0"/>
    <n v="0"/>
    <n v="0"/>
    <n v="78982"/>
    <n v="0"/>
    <n v="0"/>
    <n v="78982"/>
    <n v="78982"/>
    <n v="0"/>
    <n v="0"/>
    <n v="0"/>
    <n v="0"/>
    <x v="9"/>
  </r>
  <r>
    <n v="-1"/>
    <n v="1"/>
    <s v="0001 -Florida Power &amp; Light Company"/>
    <n v="0"/>
    <n v="3"/>
    <x v="9"/>
    <n v="2004"/>
    <n v="95"/>
    <n v="2014"/>
    <s v="V2004 Q4"/>
    <n v="367"/>
    <s v="01. Intangible"/>
    <s v="Function"/>
    <n v="421763"/>
    <n v="0"/>
    <n v="0"/>
    <n v="0"/>
    <n v="0"/>
    <n v="421763"/>
    <n v="0"/>
    <n v="0"/>
    <n v="421763"/>
    <n v="421763"/>
    <n v="0"/>
    <n v="0"/>
    <n v="0"/>
    <n v="0"/>
    <x v="9"/>
  </r>
  <r>
    <n v="-1"/>
    <n v="1"/>
    <s v="0001 -Florida Power &amp; Light Company"/>
    <n v="0"/>
    <n v="3"/>
    <x v="9"/>
    <n v="2005"/>
    <n v="66"/>
    <n v="2014"/>
    <s v="V2005"/>
    <n v="367"/>
    <s v="01. Intangible"/>
    <s v="Function"/>
    <n v="3636361.05"/>
    <n v="0"/>
    <n v="0"/>
    <n v="1503849.5"/>
    <n v="0"/>
    <n v="3636361.05"/>
    <n v="-71.209999999999994"/>
    <n v="0"/>
    <n v="3636361.05"/>
    <n v="3636361.05"/>
    <n v="0"/>
    <n v="0"/>
    <n v="0"/>
    <n v="0"/>
    <x v="9"/>
  </r>
  <r>
    <n v="-1"/>
    <n v="1"/>
    <s v="0001 -Florida Power &amp; Light Company"/>
    <n v="0"/>
    <n v="3"/>
    <x v="9"/>
    <n v="2006"/>
    <n v="67"/>
    <n v="2014"/>
    <s v="V2006"/>
    <n v="367"/>
    <s v="01. Intangible"/>
    <s v="Function"/>
    <n v="74054.990000000005"/>
    <n v="0"/>
    <n v="0"/>
    <n v="0"/>
    <n v="0"/>
    <n v="74054.990000000005"/>
    <n v="-300.48"/>
    <n v="0"/>
    <n v="74054.990000000005"/>
    <n v="74054.990000000005"/>
    <n v="0"/>
    <n v="0"/>
    <n v="0"/>
    <n v="0"/>
    <x v="9"/>
  </r>
  <r>
    <n v="-1"/>
    <n v="1"/>
    <s v="0001 -Florida Power &amp; Light Company"/>
    <n v="0"/>
    <n v="3"/>
    <x v="9"/>
    <n v="2007"/>
    <n v="74"/>
    <n v="2014"/>
    <s v="V2007"/>
    <n v="367"/>
    <s v="01. Intangible"/>
    <s v="Function"/>
    <n v="36125248.799999997"/>
    <n v="0"/>
    <n v="0"/>
    <n v="36078247.93"/>
    <n v="1438348.6"/>
    <n v="9953579.0600000005"/>
    <n v="-138.72999999999999"/>
    <n v="0"/>
    <n v="36125248.799999997"/>
    <n v="11391927.66"/>
    <n v="0"/>
    <n v="0"/>
    <n v="0"/>
    <n v="0"/>
    <x v="9"/>
  </r>
  <r>
    <n v="-1"/>
    <n v="1"/>
    <s v="0001 -Florida Power &amp; Light Company"/>
    <n v="0"/>
    <n v="3"/>
    <x v="9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64"/>
    <n v="2014"/>
    <s v="V2008 Q1"/>
    <n v="367"/>
    <s v="01. Intangible"/>
    <s v="Function"/>
    <n v="-4192.7299999999996"/>
    <n v="0"/>
    <n v="0"/>
    <n v="469.86"/>
    <n v="4383.1000000000004"/>
    <n v="203617"/>
    <n v="-27392.65"/>
    <n v="0"/>
    <n v="205623.92"/>
    <n v="-1816.55"/>
    <n v="0"/>
    <n v="0"/>
    <n v="0"/>
    <n v="0"/>
    <x v="9"/>
  </r>
  <r>
    <n v="-1"/>
    <n v="1"/>
    <s v="0001 -Florida Power &amp; Light Company"/>
    <n v="0"/>
    <n v="3"/>
    <x v="9"/>
    <n v="2008"/>
    <n v="165"/>
    <n v="2014"/>
    <s v="V2008 Q2"/>
    <n v="367"/>
    <s v="01. Intangible"/>
    <s v="Function"/>
    <n v="177769"/>
    <n v="0"/>
    <n v="0"/>
    <n v="179444.59"/>
    <n v="8786.35"/>
    <n v="114020.85"/>
    <n v="-9844.0499999999993"/>
    <n v="0"/>
    <n v="253170.54"/>
    <n v="47405.66"/>
    <n v="0"/>
    <n v="0"/>
    <n v="0"/>
    <n v="0"/>
    <x v="9"/>
  </r>
  <r>
    <n v="-1"/>
    <n v="1"/>
    <s v="0001 -Florida Power &amp; Light Company"/>
    <n v="0"/>
    <n v="3"/>
    <x v="9"/>
    <n v="2008"/>
    <n v="166"/>
    <n v="2014"/>
    <s v="V2008 Q3"/>
    <n v="367"/>
    <s v="01. Intangible"/>
    <s v="Function"/>
    <n v="0"/>
    <n v="0"/>
    <n v="0"/>
    <n v="5493.96"/>
    <n v="5493.96"/>
    <n v="241734.45"/>
    <n v="-32276.95"/>
    <n v="0"/>
    <n v="247228.41"/>
    <n v="0"/>
    <n v="0"/>
    <n v="0"/>
    <n v="0"/>
    <n v="0"/>
    <x v="9"/>
  </r>
  <r>
    <n v="-1"/>
    <n v="1"/>
    <s v="0001 -Florida Power &amp; Light Company"/>
    <n v="0"/>
    <n v="3"/>
    <x v="9"/>
    <n v="2008"/>
    <n v="170"/>
    <n v="2014"/>
    <s v="V2008 Q3 - 50% Bonus"/>
    <n v="367"/>
    <s v="01. Intangible"/>
    <s v="Function"/>
    <n v="0"/>
    <n v="0"/>
    <n v="0"/>
    <n v="8985.67"/>
    <n v="8985.67"/>
    <n v="395369.69"/>
    <n v="-52790.69"/>
    <n v="0"/>
    <n v="404355.36"/>
    <n v="0"/>
    <n v="0"/>
    <n v="0"/>
    <n v="0"/>
    <n v="0"/>
    <x v="9"/>
  </r>
  <r>
    <n v="-1"/>
    <n v="1"/>
    <s v="0001 -Florida Power &amp; Light Company"/>
    <n v="0"/>
    <n v="3"/>
    <x v="9"/>
    <n v="2008"/>
    <n v="167"/>
    <n v="2014"/>
    <s v="V2008 Q4"/>
    <n v="367"/>
    <s v="01. Intangible"/>
    <s v="Function"/>
    <n v="0"/>
    <n v="0"/>
    <n v="0"/>
    <n v="57974.51"/>
    <n v="57974.51"/>
    <n v="2550880.65"/>
    <n v="-340599.56"/>
    <n v="0"/>
    <n v="2608855.16"/>
    <n v="0"/>
    <n v="0"/>
    <n v="0"/>
    <n v="0"/>
    <n v="0"/>
    <x v="9"/>
  </r>
  <r>
    <n v="-1"/>
    <n v="1"/>
    <s v="0001 -Florida Power &amp; Light Company"/>
    <n v="0"/>
    <n v="3"/>
    <x v="9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5"/>
    <n v="2014"/>
    <s v="V2009 Q1"/>
    <n v="367"/>
    <s v="01. Intangible"/>
    <s v="Function"/>
    <n v="4511193.41"/>
    <n v="0"/>
    <n v="0"/>
    <n v="400998.83"/>
    <n v="300749.12"/>
    <n v="4110194.58"/>
    <n v="-2821759.97"/>
    <n v="0"/>
    <n v="4511193.41"/>
    <n v="4410943.7"/>
    <n v="0"/>
    <n v="0"/>
    <n v="0"/>
    <n v="0"/>
    <x v="9"/>
  </r>
  <r>
    <n v="-1"/>
    <n v="1"/>
    <s v="0001 -Florida Power &amp; Light Company"/>
    <n v="0"/>
    <n v="3"/>
    <x v="9"/>
    <n v="2009"/>
    <n v="189"/>
    <n v="2014"/>
    <s v="V2009 Q1 - 50% Bonus"/>
    <n v="367"/>
    <s v="01. Intangible"/>
    <s v="Function"/>
    <n v="970595.4"/>
    <n v="0"/>
    <n v="0"/>
    <n v="473053.88"/>
    <n v="64707.74"/>
    <n v="624895.88"/>
    <n v="-341575.39"/>
    <n v="0"/>
    <n v="970595.4"/>
    <n v="689603.62"/>
    <n v="0"/>
    <n v="0"/>
    <n v="0"/>
    <n v="0"/>
    <x v="9"/>
  </r>
  <r>
    <n v="-1"/>
    <n v="1"/>
    <s v="0001 -Florida Power &amp; Light Company"/>
    <n v="0"/>
    <n v="3"/>
    <x v="9"/>
    <n v="2009"/>
    <n v="186"/>
    <n v="2014"/>
    <s v="V2009 Q2"/>
    <n v="367"/>
    <s v="01. Intangible"/>
    <s v="Function"/>
    <n v="217205.52"/>
    <n v="0"/>
    <n v="0"/>
    <n v="19307.14"/>
    <n v="14480.36"/>
    <n v="197898.38"/>
    <n v="-135862.46"/>
    <n v="0"/>
    <n v="217205.52"/>
    <n v="212378.74"/>
    <n v="0"/>
    <n v="0"/>
    <n v="0"/>
    <n v="0"/>
    <x v="9"/>
  </r>
  <r>
    <n v="-1"/>
    <n v="1"/>
    <s v="0001 -Florida Power &amp; Light Company"/>
    <n v="0"/>
    <n v="3"/>
    <x v="9"/>
    <n v="2009"/>
    <n v="190"/>
    <n v="2014"/>
    <s v="V2009 Q2 - 50% Bonus"/>
    <n v="367"/>
    <s v="01. Intangible"/>
    <s v="Function"/>
    <n v="382866.66"/>
    <n v="0"/>
    <n v="0"/>
    <n v="34032.559999999998"/>
    <n v="25524.42"/>
    <n v="348834.1"/>
    <n v="-239483.81"/>
    <n v="0"/>
    <n v="382866.66"/>
    <n v="374358.52"/>
    <n v="0"/>
    <n v="0"/>
    <n v="0"/>
    <n v="0"/>
    <x v="9"/>
  </r>
  <r>
    <n v="-1"/>
    <n v="1"/>
    <s v="0001 -Florida Power &amp; Light Company"/>
    <n v="0"/>
    <n v="3"/>
    <x v="9"/>
    <n v="2009"/>
    <n v="187"/>
    <n v="2014"/>
    <s v="V2009 Q3"/>
    <n v="367"/>
    <s v="01. Intangible"/>
    <s v="Function"/>
    <n v="2355470.09"/>
    <n v="0"/>
    <n v="0"/>
    <n v="2354667.41"/>
    <n v="157005.29999999999"/>
    <n v="707027.19"/>
    <n v="-551.05999999999995"/>
    <n v="0"/>
    <n v="2355470.09"/>
    <n v="864032.49"/>
    <n v="0"/>
    <n v="0"/>
    <n v="0"/>
    <n v="0"/>
    <x v="9"/>
  </r>
  <r>
    <n v="-1"/>
    <n v="1"/>
    <s v="0001 -Florida Power &amp; Light Company"/>
    <n v="0"/>
    <n v="3"/>
    <x v="9"/>
    <n v="2009"/>
    <n v="191"/>
    <n v="2014"/>
    <s v="V2009 Q3 - 50% Bonus"/>
    <n v="367"/>
    <s v="01. Intangible"/>
    <s v="Function"/>
    <n v="2998284.76"/>
    <n v="0"/>
    <n v="0"/>
    <n v="631155.17000000004"/>
    <n v="184977.07"/>
    <n v="2420108.4700000002"/>
    <n v="-1625096.94"/>
    <n v="0"/>
    <n v="2998284.76"/>
    <n v="2605085.54"/>
    <n v="0"/>
    <n v="0"/>
    <n v="0"/>
    <n v="0"/>
    <x v="9"/>
  </r>
  <r>
    <n v="-1"/>
    <n v="1"/>
    <s v="0001 -Florida Power &amp; Light Company"/>
    <n v="0"/>
    <n v="3"/>
    <x v="9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9"/>
  </r>
  <r>
    <n v="-1"/>
    <n v="1"/>
    <s v="0001 -Florida Power &amp; Light Company"/>
    <n v="0"/>
    <n v="3"/>
    <x v="9"/>
    <n v="2009"/>
    <n v="192"/>
    <n v="2014"/>
    <s v="V2009 Q4 - 50% Bonus"/>
    <n v="367"/>
    <s v="01. Intangible"/>
    <s v="Function"/>
    <n v="7058566.8799999999"/>
    <n v="0"/>
    <n v="0"/>
    <n v="627427.6"/>
    <n v="470570.7"/>
    <n v="6431139.2800000003"/>
    <n v="-4415146.8499999996"/>
    <n v="0"/>
    <n v="7058566.8799999999"/>
    <n v="6901709.9800000004"/>
    <n v="0"/>
    <n v="0"/>
    <n v="0"/>
    <n v="0"/>
    <x v="9"/>
  </r>
  <r>
    <n v="-1"/>
    <n v="1"/>
    <s v="0001 -Florida Power &amp; Light Company"/>
    <n v="0"/>
    <n v="3"/>
    <x v="9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3"/>
    <n v="2014"/>
    <s v="V2010 Q1"/>
    <n v="367"/>
    <s v="01. Intangible"/>
    <s v="Function"/>
    <n v="31293557"/>
    <n v="0"/>
    <n v="0"/>
    <n v="6258761.6399999997"/>
    <n v="3477092.58"/>
    <n v="25034795.359999999"/>
    <n v="0"/>
    <n v="0"/>
    <n v="31293557"/>
    <n v="28511887.940000001"/>
    <n v="0"/>
    <n v="0"/>
    <n v="0"/>
    <n v="0"/>
    <x v="9"/>
  </r>
  <r>
    <n v="-1"/>
    <n v="1"/>
    <s v="0001 -Florida Power &amp; Light Company"/>
    <n v="0"/>
    <n v="3"/>
    <x v="9"/>
    <n v="2010"/>
    <n v="215"/>
    <n v="2014"/>
    <s v="V2010 Q1 - 50% Bonus"/>
    <n v="367"/>
    <s v="01. Intangible"/>
    <s v="Function"/>
    <n v="1217691.68"/>
    <n v="0"/>
    <n v="0"/>
    <n v="243538.36"/>
    <n v="135299.20000000001"/>
    <n v="974153.32"/>
    <n v="-143858.57"/>
    <n v="0"/>
    <n v="1217691.68"/>
    <n v="1109452.52"/>
    <n v="0"/>
    <n v="0"/>
    <n v="0"/>
    <n v="0"/>
    <x v="9"/>
  </r>
  <r>
    <n v="-1"/>
    <n v="1"/>
    <s v="0001 -Florida Power &amp; Light Company"/>
    <n v="0"/>
    <n v="3"/>
    <x v="9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9"/>
  </r>
  <r>
    <n v="-1"/>
    <n v="1"/>
    <s v="0001 -Florida Power &amp; Light Company"/>
    <n v="0"/>
    <n v="3"/>
    <x v="9"/>
    <n v="2010"/>
    <n v="216"/>
    <n v="2014"/>
    <s v="V2010 Q2 - 50% Bonus"/>
    <n v="367"/>
    <s v="01. Intangible"/>
    <s v="Function"/>
    <n v="1161648.97"/>
    <n v="0"/>
    <n v="0"/>
    <n v="232329.81"/>
    <n v="129072.22"/>
    <n v="929319.16"/>
    <n v="-137237.66"/>
    <n v="0"/>
    <n v="1161648.97"/>
    <n v="1058391.3799999999"/>
    <n v="0"/>
    <n v="0"/>
    <n v="0"/>
    <n v="0"/>
    <x v="9"/>
  </r>
  <r>
    <n v="-1"/>
    <n v="1"/>
    <s v="0001 -Florida Power &amp; Light Company"/>
    <n v="0"/>
    <n v="3"/>
    <x v="9"/>
    <n v="2010"/>
    <n v="195"/>
    <n v="2014"/>
    <s v="V2010 Q3"/>
    <n v="367"/>
    <s v="01. Intangible"/>
    <s v="Function"/>
    <n v="2595924.2999999998"/>
    <n v="0"/>
    <n v="0"/>
    <n v="519184.91"/>
    <n v="288436.28999999998"/>
    <n v="2076739.39"/>
    <n v="-306683.5"/>
    <n v="0"/>
    <n v="2595924.2999999998"/>
    <n v="2365175.6800000002"/>
    <n v="0"/>
    <n v="0"/>
    <n v="0"/>
    <n v="0"/>
    <x v="9"/>
  </r>
  <r>
    <n v="-1"/>
    <n v="1"/>
    <s v="0001 -Florida Power &amp; Light Company"/>
    <n v="0"/>
    <n v="3"/>
    <x v="9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7"/>
    <n v="2014"/>
    <s v="V2010 Q3 - 50% Bonus"/>
    <n v="367"/>
    <s v="01. Intangible"/>
    <s v="Function"/>
    <n v="222736.26"/>
    <n v="0"/>
    <n v="0"/>
    <n v="44547.25"/>
    <n v="24748.49"/>
    <n v="178189.01"/>
    <n v="-26314.15"/>
    <n v="0"/>
    <n v="222736.26"/>
    <n v="202937.5"/>
    <n v="0"/>
    <n v="0"/>
    <n v="0"/>
    <n v="0"/>
    <x v="9"/>
  </r>
  <r>
    <n v="-1"/>
    <n v="1"/>
    <s v="0001 -Florida Power &amp; Light Company"/>
    <n v="0"/>
    <n v="3"/>
    <x v="9"/>
    <n v="2010"/>
    <n v="196"/>
    <n v="2014"/>
    <s v="V2010 Q4"/>
    <n v="367"/>
    <s v="01. Intangible"/>
    <s v="Function"/>
    <n v="87743.01"/>
    <n v="0"/>
    <n v="0"/>
    <n v="17548.61"/>
    <n v="9749.24"/>
    <n v="70194.399999999994"/>
    <n v="-10365.99"/>
    <n v="0"/>
    <n v="87743.01"/>
    <n v="79943.64"/>
    <n v="0"/>
    <n v="0"/>
    <n v="0"/>
    <n v="0"/>
    <x v="9"/>
  </r>
  <r>
    <n v="-1"/>
    <n v="1"/>
    <s v="0001 -Florida Power &amp; Light Company"/>
    <n v="0"/>
    <n v="3"/>
    <x v="9"/>
    <n v="2010"/>
    <n v="224"/>
    <n v="2014"/>
    <s v="V2010 Q4 - 100% Bonus"/>
    <n v="367"/>
    <s v="01. Intangible"/>
    <s v="Function"/>
    <n v="1183865.56"/>
    <n v="0"/>
    <n v="0"/>
    <n v="236773.14"/>
    <n v="131540.74"/>
    <n v="947092.42"/>
    <n v="-139862.34"/>
    <n v="0"/>
    <n v="1183865.56"/>
    <n v="1078633.1599999999"/>
    <n v="0"/>
    <n v="0"/>
    <n v="0"/>
    <n v="0"/>
    <x v="9"/>
  </r>
  <r>
    <n v="-1"/>
    <n v="1"/>
    <s v="0001 -Florida Power &amp; Light Company"/>
    <n v="0"/>
    <n v="3"/>
    <x v="9"/>
    <n v="2010"/>
    <n v="218"/>
    <n v="2014"/>
    <s v="V2010 Q4 - 50% Bonus"/>
    <n v="367"/>
    <s v="01. Intangible"/>
    <s v="Function"/>
    <n v="1181200.98"/>
    <n v="0"/>
    <n v="0"/>
    <n v="236240.22"/>
    <n v="131244.67000000001"/>
    <n v="944960.76"/>
    <n v="-135674.43"/>
    <n v="0"/>
    <n v="1181200.98"/>
    <n v="1076205.43"/>
    <n v="0"/>
    <n v="0"/>
    <n v="0"/>
    <n v="0"/>
    <x v="9"/>
  </r>
  <r>
    <n v="-1"/>
    <n v="1"/>
    <s v="0001 -Florida Power &amp; Light Company"/>
    <n v="0"/>
    <n v="3"/>
    <x v="9"/>
    <n v="2011"/>
    <n v="125"/>
    <n v="2014"/>
    <s v="V2011"/>
    <n v="367"/>
    <s v="01. Intangible"/>
    <s v="Function"/>
    <n v="113513331.62"/>
    <n v="0"/>
    <n v="0"/>
    <n v="96633865.060000002"/>
    <n v="7937200.3099999996"/>
    <n v="26536046.379999999"/>
    <n v="0"/>
    <n v="0"/>
    <n v="113513331.62"/>
    <n v="34473246.689999998"/>
    <n v="0"/>
    <n v="0"/>
    <n v="0"/>
    <n v="0"/>
    <x v="9"/>
  </r>
  <r>
    <n v="-1"/>
    <n v="1"/>
    <s v="0001 -Florida Power &amp; Light Company"/>
    <n v="0"/>
    <n v="3"/>
    <x v="9"/>
    <n v="2011"/>
    <n v="233"/>
    <n v="2014"/>
    <s v="V2011 - 100% Bonus"/>
    <n v="367"/>
    <s v="01. Intangible"/>
    <s v="Function"/>
    <n v="45731367.829999998"/>
    <n v="0"/>
    <n v="0"/>
    <n v="16260043.52"/>
    <n v="7113769.04"/>
    <n v="29471324.309999999"/>
    <n v="0"/>
    <n v="0"/>
    <n v="45731367.829999998"/>
    <n v="36585093.350000001"/>
    <n v="0"/>
    <n v="0"/>
    <n v="0"/>
    <n v="0"/>
    <x v="9"/>
  </r>
  <r>
    <n v="-1"/>
    <n v="1"/>
    <s v="0001 -Florida Power &amp; Light Company"/>
    <n v="0"/>
    <n v="3"/>
    <x v="9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9"/>
  </r>
  <r>
    <n v="-1"/>
    <n v="1"/>
    <s v="0001 -Florida Power &amp; Light Company"/>
    <n v="0"/>
    <n v="3"/>
    <x v="9"/>
    <n v="2012"/>
    <n v="248"/>
    <n v="2014"/>
    <s v="V2012 Q1 - 50% Bonus"/>
    <n v="367"/>
    <s v="01. Intangible"/>
    <s v="Function"/>
    <n v="4225061.96"/>
    <n v="0"/>
    <n v="0"/>
    <n v="2347256.88"/>
    <n v="845012.47999999998"/>
    <n v="1877805.08"/>
    <n v="0"/>
    <n v="0"/>
    <n v="4225061.96"/>
    <n v="2722817.56"/>
    <n v="0"/>
    <n v="0"/>
    <n v="0"/>
    <n v="0"/>
    <x v="9"/>
  </r>
  <r>
    <n v="-1"/>
    <n v="1"/>
    <s v="0001 -Florida Power &amp; Light Company"/>
    <n v="0"/>
    <n v="3"/>
    <x v="9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9"/>
  </r>
  <r>
    <n v="-1"/>
    <n v="1"/>
    <s v="0001 -Florida Power &amp; Light Company"/>
    <n v="0"/>
    <n v="3"/>
    <x v="9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9"/>
    <n v="2014"/>
    <s v="V2012 Q2 - 50% Bonus"/>
    <n v="367"/>
    <s v="01. Intangible"/>
    <s v="Function"/>
    <n v="3281776"/>
    <n v="0"/>
    <n v="0"/>
    <n v="1823209.07"/>
    <n v="656355.27"/>
    <n v="1458566.93"/>
    <n v="0"/>
    <n v="0"/>
    <n v="3281776"/>
    <n v="2114922.2000000002"/>
    <n v="0"/>
    <n v="0"/>
    <n v="0"/>
    <n v="0"/>
    <x v="9"/>
  </r>
  <r>
    <n v="-1"/>
    <n v="1"/>
    <s v="0001 -Florida Power &amp; Light Company"/>
    <n v="0"/>
    <n v="3"/>
    <x v="9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9"/>
  </r>
  <r>
    <n v="-1"/>
    <n v="1"/>
    <s v="0001 -Florida Power &amp; Light Company"/>
    <n v="0"/>
    <n v="3"/>
    <x v="9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0"/>
    <n v="2014"/>
    <s v="V2012 Q3 - 50% Bonus"/>
    <n v="367"/>
    <s v="01. Intangible"/>
    <s v="Function"/>
    <n v="2272610.9300000002"/>
    <n v="0"/>
    <n v="0"/>
    <n v="1262561.75"/>
    <n v="454522.23"/>
    <n v="1010049.18"/>
    <n v="0"/>
    <n v="0"/>
    <n v="2272610.9300000002"/>
    <n v="1464571.41"/>
    <n v="0"/>
    <n v="0"/>
    <n v="0"/>
    <n v="0"/>
    <x v="9"/>
  </r>
  <r>
    <n v="-1"/>
    <n v="1"/>
    <s v="0001 -Florida Power &amp; Light Company"/>
    <n v="0"/>
    <n v="3"/>
    <x v="9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9"/>
  </r>
  <r>
    <n v="-1"/>
    <n v="1"/>
    <s v="0001 -Florida Power &amp; Light Company"/>
    <n v="0"/>
    <n v="3"/>
    <x v="9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1"/>
    <n v="2014"/>
    <s v="V2012 Q4 - 50% Bonus"/>
    <n v="367"/>
    <s v="01. Intangible"/>
    <s v="Function"/>
    <n v="28937533.969999999"/>
    <n v="0"/>
    <n v="0"/>
    <n v="16076409.369999999"/>
    <n v="5787507.3700000001"/>
    <n v="12861124.6"/>
    <n v="0"/>
    <n v="0"/>
    <n v="28937533.969999999"/>
    <n v="18648631.969999999"/>
    <n v="0"/>
    <n v="0"/>
    <n v="0"/>
    <n v="0"/>
    <x v="9"/>
  </r>
  <r>
    <n v="-1"/>
    <n v="1"/>
    <s v="0001 -Florida Power &amp; Light Company"/>
    <n v="0"/>
    <n v="3"/>
    <x v="9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9"/>
  </r>
  <r>
    <n v="-1"/>
    <n v="1"/>
    <s v="0001 -Florida Power &amp; Light Company"/>
    <n v="0"/>
    <n v="3"/>
    <x v="9"/>
    <n v="2013"/>
    <n v="231"/>
    <n v="2014"/>
    <s v="V2013 - 50% Bonus"/>
    <n v="367"/>
    <s v="01. Intangible"/>
    <s v="Function"/>
    <n v="53134328.240000002"/>
    <n v="0"/>
    <n v="0"/>
    <n v="44278589.159999996"/>
    <n v="14759514.960000001"/>
    <n v="8855739.0800000001"/>
    <n v="0"/>
    <n v="0"/>
    <n v="53134328.240000002"/>
    <n v="23615254.039999999"/>
    <n v="0"/>
    <n v="0"/>
    <n v="0"/>
    <n v="0"/>
    <x v="9"/>
  </r>
  <r>
    <n v="-1"/>
    <n v="1"/>
    <s v="0001 -Florida Power &amp; Light Company"/>
    <n v="0"/>
    <n v="3"/>
    <x v="9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9"/>
  </r>
  <r>
    <n v="-1"/>
    <n v="1"/>
    <s v="0001 -Florida Power &amp; Light Company"/>
    <n v="0"/>
    <n v="3"/>
    <x v="9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9"/>
  </r>
  <r>
    <n v="-1"/>
    <n v="1"/>
    <s v="0001 -Florida Power &amp; Light Company"/>
    <n v="0"/>
    <n v="3"/>
    <x v="9"/>
    <n v="1971"/>
    <n v="3"/>
    <n v="2014"/>
    <s v="V1971"/>
    <n v="367"/>
    <s v="02. Steam"/>
    <s v="Function"/>
    <n v="15066250.880000001"/>
    <n v="0"/>
    <n v="0"/>
    <n v="15066250.880000001"/>
    <n v="0"/>
    <n v="15066250.880000001"/>
    <n v="0"/>
    <n v="0"/>
    <n v="15066250.880000001"/>
    <n v="15066250.880000001"/>
    <n v="0"/>
    <n v="0"/>
    <n v="0"/>
    <n v="0"/>
    <x v="9"/>
  </r>
  <r>
    <n v="-1"/>
    <n v="1"/>
    <s v="0001 -Florida Power &amp; Light Company"/>
    <n v="0"/>
    <n v="3"/>
    <x v="9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73"/>
    <n v="5"/>
    <n v="2014"/>
    <s v="V1973"/>
    <n v="367"/>
    <s v="02. Steam"/>
    <s v="Function"/>
    <n v="43089057.460000001"/>
    <n v="0"/>
    <n v="0"/>
    <n v="43089057.460000001"/>
    <n v="0"/>
    <n v="43089057.460000001"/>
    <n v="0"/>
    <n v="0"/>
    <n v="43089057.460000001"/>
    <n v="43089057.460000001"/>
    <n v="0"/>
    <n v="0"/>
    <n v="0"/>
    <n v="0"/>
    <x v="9"/>
  </r>
  <r>
    <n v="-1"/>
    <n v="1"/>
    <s v="0001 -Florida Power &amp; Light Company"/>
    <n v="0"/>
    <n v="3"/>
    <x v="9"/>
    <n v="1974"/>
    <n v="6"/>
    <n v="2014"/>
    <s v="V1974"/>
    <n v="367"/>
    <s v="02. Steam"/>
    <s v="Function"/>
    <n v="971203.51"/>
    <n v="0"/>
    <n v="0"/>
    <n v="971203.51"/>
    <n v="0"/>
    <n v="971203.51"/>
    <n v="0"/>
    <n v="0"/>
    <n v="971203.51"/>
    <n v="971203.51"/>
    <n v="0"/>
    <n v="0"/>
    <n v="0"/>
    <n v="0"/>
    <x v="9"/>
  </r>
  <r>
    <n v="-1"/>
    <n v="1"/>
    <s v="0001 -Florida Power &amp; Light Company"/>
    <n v="0"/>
    <n v="3"/>
    <x v="9"/>
    <n v="1975"/>
    <n v="7"/>
    <n v="2014"/>
    <s v="V1975"/>
    <n v="367"/>
    <s v="02. Steam"/>
    <s v="Function"/>
    <n v="2037443.87"/>
    <n v="0"/>
    <n v="0"/>
    <n v="2037443.87"/>
    <n v="0"/>
    <n v="2037443.87"/>
    <n v="0"/>
    <n v="0"/>
    <n v="2037443.87"/>
    <n v="2037443.87"/>
    <n v="0"/>
    <n v="0"/>
    <n v="0"/>
    <n v="0"/>
    <x v="9"/>
  </r>
  <r>
    <n v="-1"/>
    <n v="1"/>
    <s v="0001 -Florida Power &amp; Light Company"/>
    <n v="0"/>
    <n v="3"/>
    <x v="9"/>
    <n v="1976"/>
    <n v="8"/>
    <n v="2014"/>
    <s v="V1976"/>
    <n v="367"/>
    <s v="02. Steam"/>
    <s v="Function"/>
    <n v="179959016.84999999"/>
    <n v="0"/>
    <n v="0"/>
    <n v="179959016.84999999"/>
    <n v="0"/>
    <n v="179959016.84999999"/>
    <n v="-1045562.4"/>
    <n v="292482.51"/>
    <n v="179959016.84999999"/>
    <n v="179959016.84999999"/>
    <n v="292482.51"/>
    <n v="0"/>
    <n v="292482.51"/>
    <n v="0"/>
    <x v="9"/>
  </r>
  <r>
    <n v="-1"/>
    <n v="1"/>
    <s v="0001 -Florida Power &amp; Light Company"/>
    <n v="0"/>
    <n v="3"/>
    <x v="9"/>
    <n v="1977"/>
    <n v="10"/>
    <n v="2014"/>
    <s v="V1977"/>
    <n v="367"/>
    <s v="02. Steam"/>
    <s v="Function"/>
    <n v="105287495.27"/>
    <n v="0"/>
    <n v="0"/>
    <n v="105287495.27"/>
    <n v="0"/>
    <n v="105287495.27"/>
    <n v="-158071.62"/>
    <n v="3056.99"/>
    <n v="105287495.27"/>
    <n v="105287495.27"/>
    <n v="3056.99"/>
    <n v="0"/>
    <n v="3056.99"/>
    <n v="0"/>
    <x v="9"/>
  </r>
  <r>
    <n v="-1"/>
    <n v="1"/>
    <s v="0001 -Florida Power &amp; Light Company"/>
    <n v="0"/>
    <n v="3"/>
    <x v="9"/>
    <n v="1978"/>
    <n v="12"/>
    <n v="2014"/>
    <s v="V1978"/>
    <n v="367"/>
    <s v="02. Steam"/>
    <s v="Function"/>
    <n v="10221631.6"/>
    <n v="0"/>
    <n v="0"/>
    <n v="10221631.6"/>
    <n v="0"/>
    <n v="10221631.6"/>
    <n v="0"/>
    <n v="0"/>
    <n v="10221631.6"/>
    <n v="10221631.6"/>
    <n v="0"/>
    <n v="0"/>
    <n v="0"/>
    <n v="0"/>
    <x v="9"/>
  </r>
  <r>
    <n v="-1"/>
    <n v="1"/>
    <s v="0001 -Florida Power &amp; Light Company"/>
    <n v="0"/>
    <n v="3"/>
    <x v="9"/>
    <n v="1979"/>
    <n v="13"/>
    <n v="2014"/>
    <s v="V1979"/>
    <n v="367"/>
    <s v="02. Steam"/>
    <s v="Function"/>
    <n v="4177019.34"/>
    <n v="0"/>
    <n v="0"/>
    <n v="4177019.34"/>
    <n v="0"/>
    <n v="4177019.34"/>
    <n v="0"/>
    <n v="0"/>
    <n v="4177019.34"/>
    <n v="4177019.34"/>
    <n v="0"/>
    <n v="0"/>
    <n v="0"/>
    <n v="0"/>
    <x v="9"/>
  </r>
  <r>
    <n v="-1"/>
    <n v="1"/>
    <s v="0001 -Florida Power &amp; Light Company"/>
    <n v="0"/>
    <n v="3"/>
    <x v="9"/>
    <n v="1980"/>
    <n v="14"/>
    <n v="2014"/>
    <s v="V1980"/>
    <n v="367"/>
    <s v="02. Steam"/>
    <s v="Function"/>
    <n v="365638472.75999999"/>
    <n v="0"/>
    <n v="0"/>
    <n v="365638472.75999999"/>
    <n v="0"/>
    <n v="365638472.75999999"/>
    <n v="-4491548.08"/>
    <n v="1084723.1499999999"/>
    <n v="365638472.75999999"/>
    <n v="365638472.75999999"/>
    <n v="1084723.1499999999"/>
    <n v="0"/>
    <n v="1084723.1499999999"/>
    <n v="0"/>
    <x v="9"/>
  </r>
  <r>
    <n v="-1"/>
    <n v="1"/>
    <s v="0001 -Florida Power &amp; Light Company"/>
    <n v="0"/>
    <n v="3"/>
    <x v="9"/>
    <n v="1981"/>
    <n v="15"/>
    <n v="2014"/>
    <s v="V1981"/>
    <n v="367"/>
    <s v="02. Steam"/>
    <s v="Function"/>
    <n v="208729873.90000001"/>
    <n v="0"/>
    <n v="0"/>
    <n v="208729873.90000001"/>
    <n v="0"/>
    <n v="208729873.90000001"/>
    <n v="-685037.02"/>
    <n v="184589.64"/>
    <n v="208729873.90000001"/>
    <n v="208729873.90000001"/>
    <n v="184589.64"/>
    <n v="0"/>
    <n v="184589.64"/>
    <n v="0"/>
    <x v="9"/>
  </r>
  <r>
    <n v="-1"/>
    <n v="1"/>
    <s v="0001 -Florida Power &amp; Light Company"/>
    <n v="0"/>
    <n v="3"/>
    <x v="9"/>
    <n v="1982"/>
    <n v="16"/>
    <n v="2014"/>
    <s v="V1982"/>
    <n v="367"/>
    <s v="02. Steam"/>
    <s v="Function"/>
    <n v="37260046.560000002"/>
    <n v="0"/>
    <n v="0"/>
    <n v="37260046.560000002"/>
    <n v="0"/>
    <n v="37260046.560000002"/>
    <n v="-30170.18"/>
    <n v="6222.91"/>
    <n v="37260046.560000002"/>
    <n v="37260046.560000002"/>
    <n v="6222.91"/>
    <n v="0"/>
    <n v="6222.91"/>
    <n v="0"/>
    <x v="9"/>
  </r>
  <r>
    <n v="-1"/>
    <n v="1"/>
    <s v="0001 -Florida Power &amp; Light Company"/>
    <n v="0"/>
    <n v="3"/>
    <x v="9"/>
    <n v="1983"/>
    <n v="17"/>
    <n v="2014"/>
    <s v="V1983"/>
    <n v="367"/>
    <s v="02. Steam"/>
    <s v="Function"/>
    <n v="9348853.9199999999"/>
    <n v="0"/>
    <n v="0"/>
    <n v="9348853.9199999999"/>
    <n v="0"/>
    <n v="9348853.9199999999"/>
    <n v="0"/>
    <n v="0"/>
    <n v="9348853.9199999999"/>
    <n v="9348853.9199999999"/>
    <n v="0"/>
    <n v="0"/>
    <n v="0"/>
    <n v="0"/>
    <x v="9"/>
  </r>
  <r>
    <n v="-1"/>
    <n v="1"/>
    <s v="0001 -Florida Power &amp; Light Company"/>
    <n v="0"/>
    <n v="3"/>
    <x v="9"/>
    <n v="1984"/>
    <n v="18"/>
    <n v="2014"/>
    <s v="V1984"/>
    <n v="367"/>
    <s v="02. Steam"/>
    <s v="Function"/>
    <n v="11056898.82"/>
    <n v="0"/>
    <n v="0"/>
    <n v="11056898.82"/>
    <n v="0"/>
    <n v="11056898.82"/>
    <n v="0"/>
    <n v="0"/>
    <n v="11056898.82"/>
    <n v="11056898.82"/>
    <n v="0"/>
    <n v="0"/>
    <n v="0"/>
    <n v="0"/>
    <x v="9"/>
  </r>
  <r>
    <n v="-1"/>
    <n v="1"/>
    <s v="0001 -Florida Power &amp; Light Company"/>
    <n v="0"/>
    <n v="3"/>
    <x v="9"/>
    <n v="1985"/>
    <n v="19"/>
    <n v="2014"/>
    <s v="V1985"/>
    <n v="367"/>
    <s v="02. Steam"/>
    <s v="Function"/>
    <n v="10682817.59"/>
    <n v="0"/>
    <n v="0"/>
    <n v="10682817.59"/>
    <n v="0"/>
    <n v="10682817.59"/>
    <n v="-32664.98"/>
    <n v="8263.8700000000008"/>
    <n v="10682817.59"/>
    <n v="10682817.59"/>
    <n v="8263.8700000000008"/>
    <n v="0"/>
    <n v="8263.8700000000008"/>
    <n v="0"/>
    <x v="9"/>
  </r>
  <r>
    <n v="-1"/>
    <n v="1"/>
    <s v="0001 -Florida Power &amp; Light Company"/>
    <n v="0"/>
    <n v="3"/>
    <x v="9"/>
    <n v="1986"/>
    <n v="20"/>
    <n v="2014"/>
    <s v="V1986"/>
    <n v="367"/>
    <s v="02. Steam"/>
    <s v="Function"/>
    <n v="176312100.94"/>
    <n v="0"/>
    <n v="0"/>
    <n v="176312100.94"/>
    <n v="231425.74"/>
    <n v="176032851.25999999"/>
    <n v="-177668.27"/>
    <n v="47823.94"/>
    <n v="176312100.94"/>
    <n v="176312100.94"/>
    <n v="0"/>
    <n v="0"/>
    <n v="47823.94"/>
    <n v="0"/>
    <x v="9"/>
  </r>
  <r>
    <n v="-1"/>
    <n v="1"/>
    <s v="0001 -Florida Power &amp; Light Company"/>
    <n v="0"/>
    <n v="3"/>
    <x v="9"/>
    <n v="1987"/>
    <n v="22"/>
    <n v="2014"/>
    <s v="V1987"/>
    <n v="367"/>
    <s v="02. Steam"/>
    <s v="Function"/>
    <n v="1012158.77"/>
    <n v="0"/>
    <n v="0"/>
    <n v="1012158.77"/>
    <n v="6082.6"/>
    <n v="905968.08"/>
    <n v="0"/>
    <n v="0"/>
    <n v="1012158.77"/>
    <n v="912050.68"/>
    <n v="0"/>
    <n v="0"/>
    <n v="0"/>
    <n v="0"/>
    <x v="9"/>
  </r>
  <r>
    <n v="-1"/>
    <n v="1"/>
    <s v="0001 -Florida Power &amp; Light Company"/>
    <n v="0"/>
    <n v="3"/>
    <x v="9"/>
    <n v="1987"/>
    <n v="21"/>
    <n v="2014"/>
    <s v="V1987A"/>
    <n v="367"/>
    <s v="02. Steam"/>
    <s v="Function"/>
    <n v="20248696.460000001"/>
    <n v="0"/>
    <n v="0"/>
    <n v="20248696.460000001"/>
    <n v="0"/>
    <n v="20248696.460000001"/>
    <n v="0"/>
    <n v="0"/>
    <n v="20248696.460000001"/>
    <n v="20248696.460000001"/>
    <n v="0"/>
    <n v="0"/>
    <n v="0"/>
    <n v="0"/>
    <x v="9"/>
  </r>
  <r>
    <n v="-1"/>
    <n v="1"/>
    <s v="0001 -Florida Power &amp; Light Company"/>
    <n v="0"/>
    <n v="3"/>
    <x v="9"/>
    <n v="1988"/>
    <n v="24"/>
    <n v="2014"/>
    <s v="V1988"/>
    <n v="367"/>
    <s v="02. Steam"/>
    <s v="Function"/>
    <n v="19177663.219999999"/>
    <n v="0"/>
    <n v="0"/>
    <n v="19177663.219999999"/>
    <n v="181187.92"/>
    <n v="17317936.789999999"/>
    <n v="-383795.79"/>
    <n v="61772.46"/>
    <n v="19177663.219999999"/>
    <n v="17560897.170000002"/>
    <n v="0"/>
    <n v="0"/>
    <n v="61772.46"/>
    <n v="0"/>
    <x v="9"/>
  </r>
  <r>
    <n v="-1"/>
    <n v="1"/>
    <s v="0001 -Florida Power &amp; Light Company"/>
    <n v="0"/>
    <n v="3"/>
    <x v="9"/>
    <n v="1988"/>
    <n v="23"/>
    <n v="2014"/>
    <s v="V1988A"/>
    <n v="367"/>
    <s v="02. Steam"/>
    <s v="Function"/>
    <n v="94244405.719999999"/>
    <n v="0"/>
    <n v="0"/>
    <n v="94244405.719999999"/>
    <n v="344853.75"/>
    <n v="93328366.090000004"/>
    <n v="-1941192.15"/>
    <n v="571185.88"/>
    <n v="94244405.719999999"/>
    <n v="94244405.719999999"/>
    <n v="0"/>
    <n v="0"/>
    <n v="571185.88"/>
    <n v="0"/>
    <x v="9"/>
  </r>
  <r>
    <n v="-1"/>
    <n v="1"/>
    <s v="0001 -Florida Power &amp; Light Company"/>
    <n v="0"/>
    <n v="3"/>
    <x v="9"/>
    <n v="1989"/>
    <n v="26"/>
    <n v="2014"/>
    <s v="V1989"/>
    <n v="367"/>
    <s v="02. Steam"/>
    <s v="Function"/>
    <n v="69598424.019999996"/>
    <n v="0"/>
    <n v="0"/>
    <n v="69598424.019999996"/>
    <n v="893500.46"/>
    <n v="65763128"/>
    <n v="-190179.8"/>
    <n v="55410.84"/>
    <n v="69598424.019999996"/>
    <n v="66712039.299999997"/>
    <n v="0"/>
    <n v="0"/>
    <n v="55410.84"/>
    <n v="0"/>
    <x v="9"/>
  </r>
  <r>
    <n v="-1"/>
    <n v="1"/>
    <s v="0001 -Florida Power &amp; Light Company"/>
    <n v="0"/>
    <n v="3"/>
    <x v="9"/>
    <n v="1990"/>
    <n v="28"/>
    <n v="2014"/>
    <s v="V1990"/>
    <n v="367"/>
    <s v="02. Steam"/>
    <s v="Function"/>
    <n v="65575053.75"/>
    <n v="0"/>
    <n v="0"/>
    <n v="65575053.75"/>
    <n v="1018663.9"/>
    <n v="60946177.640000001"/>
    <n v="-41118.03"/>
    <n v="7324.98"/>
    <n v="65575053.75"/>
    <n v="61972166.520000003"/>
    <n v="0"/>
    <n v="0"/>
    <n v="7324.98"/>
    <n v="0"/>
    <x v="9"/>
  </r>
  <r>
    <n v="-1"/>
    <n v="1"/>
    <s v="0001 -Florida Power &amp; Light Company"/>
    <n v="0"/>
    <n v="3"/>
    <x v="9"/>
    <n v="1990"/>
    <n v="27"/>
    <n v="2014"/>
    <s v="V1990A"/>
    <n v="367"/>
    <s v="02. Steam"/>
    <s v="Function"/>
    <n v="9796164.7699999996"/>
    <n v="0"/>
    <n v="0"/>
    <n v="9796164.7699999996"/>
    <n v="0"/>
    <n v="9796164.7699999996"/>
    <n v="-6093"/>
    <n v="1437.44"/>
    <n v="9796164.7699999996"/>
    <n v="9796164.7699999996"/>
    <n v="1437.44"/>
    <n v="0"/>
    <n v="1437.44"/>
    <n v="0"/>
    <x v="9"/>
  </r>
  <r>
    <n v="-1"/>
    <n v="1"/>
    <s v="0001 -Florida Power &amp; Light Company"/>
    <n v="0"/>
    <n v="3"/>
    <x v="9"/>
    <n v="1991"/>
    <n v="29"/>
    <n v="2014"/>
    <s v="V1991"/>
    <n v="367"/>
    <s v="02. Steam"/>
    <s v="Function"/>
    <n v="181761626.84999999"/>
    <n v="0"/>
    <n v="0"/>
    <n v="181761626.84999999"/>
    <n v="3262561.4"/>
    <n v="174853566.09"/>
    <n v="-1044839.27"/>
    <n v="297402.52"/>
    <n v="181761626.84999999"/>
    <n v="178413530.00999999"/>
    <n v="0"/>
    <n v="0"/>
    <n v="297402.52"/>
    <n v="0"/>
    <x v="9"/>
  </r>
  <r>
    <n v="-1"/>
    <n v="1"/>
    <s v="0001 -Florida Power &amp; Light Company"/>
    <n v="0"/>
    <n v="3"/>
    <x v="9"/>
    <n v="1992"/>
    <n v="30"/>
    <n v="2014"/>
    <s v="V1992"/>
    <n v="367"/>
    <s v="02. Steam"/>
    <s v="Function"/>
    <n v="62146364.689999998"/>
    <n v="0"/>
    <n v="0"/>
    <n v="62146364.689999998"/>
    <n v="1248649.8600000001"/>
    <n v="57934263.369999997"/>
    <n v="-426882.11"/>
    <n v="47908.94"/>
    <n v="62146364.689999998"/>
    <n v="59230822.170000002"/>
    <n v="0"/>
    <n v="0"/>
    <n v="47908.94"/>
    <n v="0"/>
    <x v="9"/>
  </r>
  <r>
    <n v="-1"/>
    <n v="1"/>
    <s v="0001 -Florida Power &amp; Light Company"/>
    <n v="0"/>
    <n v="3"/>
    <x v="9"/>
    <n v="1993"/>
    <n v="31"/>
    <n v="2014"/>
    <s v="V1993"/>
    <n v="367"/>
    <s v="02. Steam"/>
    <s v="Function"/>
    <n v="297860058.99000001"/>
    <n v="0"/>
    <n v="0"/>
    <n v="304225870.45999998"/>
    <n v="6535146.3799999999"/>
    <n v="270165620.88999999"/>
    <n v="-869143.37"/>
    <n v="243779.09"/>
    <n v="297860058.99000001"/>
    <n v="276944546.36000001"/>
    <n v="0"/>
    <n v="0"/>
    <n v="243779.09"/>
    <n v="0"/>
    <x v="9"/>
  </r>
  <r>
    <n v="-1"/>
    <n v="1"/>
    <s v="0001 -Florida Power &amp; Light Company"/>
    <n v="0"/>
    <n v="3"/>
    <x v="9"/>
    <n v="1994"/>
    <n v="32"/>
    <n v="2014"/>
    <s v="V1994"/>
    <n v="367"/>
    <s v="02. Steam"/>
    <s v="Function"/>
    <n v="136025696.87"/>
    <n v="0"/>
    <n v="0"/>
    <n v="143960524.34999999"/>
    <n v="3120410.17"/>
    <n v="120468248.22"/>
    <n v="-333332.46999999997"/>
    <n v="99457.83"/>
    <n v="136025696.87"/>
    <n v="123688116.22"/>
    <n v="0"/>
    <n v="0"/>
    <n v="99457.83"/>
    <n v="0"/>
    <x v="9"/>
  </r>
  <r>
    <n v="-1"/>
    <n v="1"/>
    <s v="0001 -Florida Power &amp; Light Company"/>
    <n v="0"/>
    <n v="3"/>
    <x v="9"/>
    <n v="1995"/>
    <n v="33"/>
    <n v="2014"/>
    <s v="V1995"/>
    <n v="367"/>
    <s v="02. Steam"/>
    <s v="Function"/>
    <n v="109773690.37"/>
    <n v="0"/>
    <n v="0"/>
    <n v="114023499.45"/>
    <n v="2227173.73"/>
    <n v="98193402.329999998"/>
    <n v="-203473.84"/>
    <n v="25163.51"/>
    <n v="109773690.37"/>
    <n v="100445739.56999999"/>
    <n v="0"/>
    <n v="0"/>
    <n v="25163.51"/>
    <n v="0"/>
    <x v="9"/>
  </r>
  <r>
    <n v="-1"/>
    <n v="1"/>
    <s v="0001 -Florida Power &amp; Light Company"/>
    <n v="0"/>
    <n v="3"/>
    <x v="9"/>
    <n v="1996"/>
    <n v="34"/>
    <n v="2014"/>
    <s v="V1996"/>
    <n v="367"/>
    <s v="02. Steam"/>
    <s v="Function"/>
    <n v="15580003.18"/>
    <n v="0"/>
    <n v="0"/>
    <n v="18916726.98"/>
    <n v="430749.55"/>
    <n v="13294864.800000001"/>
    <n v="-12319.76"/>
    <n v="1782.17"/>
    <n v="15580003.18"/>
    <n v="13727396.52"/>
    <n v="0"/>
    <n v="0"/>
    <n v="1782.17"/>
    <n v="0"/>
    <x v="9"/>
  </r>
  <r>
    <n v="-1"/>
    <n v="1"/>
    <s v="0001 -Florida Power &amp; Light Company"/>
    <n v="0"/>
    <n v="3"/>
    <x v="9"/>
    <n v="1997"/>
    <n v="35"/>
    <n v="2014"/>
    <s v="V1997"/>
    <n v="367"/>
    <s v="02. Steam"/>
    <s v="Function"/>
    <n v="14924110.449999999"/>
    <n v="0"/>
    <n v="0"/>
    <n v="17231490.190000001"/>
    <n v="402294.51"/>
    <n v="13460002.130000001"/>
    <n v="-36117.160000000003"/>
    <n v="3564.54"/>
    <n v="14924110.449999999"/>
    <n v="13865861.18"/>
    <n v="0"/>
    <n v="0"/>
    <n v="3564.54"/>
    <n v="0"/>
    <x v="9"/>
  </r>
  <r>
    <n v="-1"/>
    <n v="1"/>
    <s v="0001 -Florida Power &amp; Light Company"/>
    <n v="0"/>
    <n v="3"/>
    <x v="9"/>
    <n v="1998"/>
    <n v="59"/>
    <n v="2014"/>
    <s v="V1998"/>
    <n v="367"/>
    <s v="02. Steam"/>
    <s v="Function"/>
    <n v="9579661.5500000007"/>
    <n v="0"/>
    <n v="0"/>
    <n v="823755.8"/>
    <n v="121858.2"/>
    <n v="8755031.9800000004"/>
    <n v="-3791.92"/>
    <n v="5133.5600000000004"/>
    <n v="9579661.5500000007"/>
    <n v="8877763.9499999993"/>
    <n v="4259.79"/>
    <n v="0"/>
    <n v="5133.5600000000004"/>
    <n v="0"/>
    <x v="9"/>
  </r>
  <r>
    <n v="-1"/>
    <n v="1"/>
    <s v="0001 -Florida Power &amp; Light Company"/>
    <n v="0"/>
    <n v="3"/>
    <x v="9"/>
    <n v="1999"/>
    <n v="60"/>
    <n v="2014"/>
    <s v="V1999"/>
    <n v="367"/>
    <s v="02. Steam"/>
    <s v="Function"/>
    <n v="3416128.12"/>
    <n v="0"/>
    <n v="0"/>
    <n v="339973.59"/>
    <n v="46832.72"/>
    <n v="3076154.53"/>
    <n v="0"/>
    <n v="0"/>
    <n v="3416128.12"/>
    <n v="3122987.25"/>
    <n v="0"/>
    <n v="0"/>
    <n v="0"/>
    <n v="0"/>
    <x v="9"/>
  </r>
  <r>
    <n v="-1"/>
    <n v="1"/>
    <s v="0001 -Florida Power &amp; Light Company"/>
    <n v="0"/>
    <n v="3"/>
    <x v="9"/>
    <n v="2000"/>
    <n v="61"/>
    <n v="2014"/>
    <s v="V2000"/>
    <n v="367"/>
    <s v="02. Steam"/>
    <s v="Function"/>
    <n v="227510.96"/>
    <n v="0"/>
    <n v="0"/>
    <n v="21415.39"/>
    <n v="2760.21"/>
    <n v="206095.57"/>
    <n v="0"/>
    <n v="0"/>
    <n v="227510.96"/>
    <n v="208855.78"/>
    <n v="0"/>
    <n v="0"/>
    <n v="0"/>
    <n v="0"/>
    <x v="9"/>
  </r>
  <r>
    <n v="-1"/>
    <n v="1"/>
    <s v="0001 -Florida Power &amp; Light Company"/>
    <n v="0"/>
    <n v="3"/>
    <x v="9"/>
    <n v="2001"/>
    <n v="62"/>
    <n v="2014"/>
    <s v="V2001"/>
    <n v="367"/>
    <s v="02. Steam"/>
    <s v="Function"/>
    <n v="13542730.119999999"/>
    <n v="0"/>
    <n v="0"/>
    <n v="3056084.81"/>
    <n v="370070.47"/>
    <n v="10486645.310000001"/>
    <n v="0"/>
    <n v="0"/>
    <n v="13542730.119999999"/>
    <n v="10856715.779999999"/>
    <n v="0"/>
    <n v="0"/>
    <n v="0"/>
    <n v="0"/>
    <x v="9"/>
  </r>
  <r>
    <n v="-1"/>
    <n v="1"/>
    <s v="0001 -Florida Power &amp; Light Company"/>
    <n v="0"/>
    <n v="3"/>
    <x v="9"/>
    <n v="2001"/>
    <n v="69"/>
    <n v="2014"/>
    <s v="V2001 Bonus"/>
    <n v="367"/>
    <s v="02. Steam"/>
    <s v="Function"/>
    <n v="598764.68999999994"/>
    <n v="0"/>
    <n v="0"/>
    <n v="851085.34"/>
    <n v="687848.71"/>
    <n v="2025428.46"/>
    <n v="-4881.1499999999996"/>
    <n v="0"/>
    <n v="2876513.8"/>
    <n v="435528.06"/>
    <n v="0"/>
    <n v="0"/>
    <n v="0"/>
    <n v="0"/>
    <x v="9"/>
  </r>
  <r>
    <n v="-1"/>
    <n v="1"/>
    <s v="0001 -Florida Power &amp; Light Company"/>
    <n v="0"/>
    <n v="3"/>
    <x v="9"/>
    <n v="2002"/>
    <n v="63"/>
    <n v="2014"/>
    <s v="V2002"/>
    <n v="367"/>
    <s v="02. Steam"/>
    <s v="Function"/>
    <n v="10444529.18"/>
    <n v="0"/>
    <n v="0"/>
    <n v="3707490.62"/>
    <n v="423347.23"/>
    <n v="6737038.5599999996"/>
    <n v="0"/>
    <n v="0"/>
    <n v="10444529.18"/>
    <n v="7160385.79"/>
    <n v="0"/>
    <n v="0"/>
    <n v="0"/>
    <n v="0"/>
    <x v="9"/>
  </r>
  <r>
    <n v="-1"/>
    <n v="1"/>
    <s v="0001 -Florida Power &amp; Light Company"/>
    <n v="0"/>
    <n v="3"/>
    <x v="9"/>
    <n v="2002"/>
    <n v="68"/>
    <n v="2014"/>
    <s v="V2002 Bonus"/>
    <n v="367"/>
    <s v="02. Steam"/>
    <s v="Function"/>
    <n v="11777873.33"/>
    <n v="0"/>
    <n v="0"/>
    <n v="4180787.29"/>
    <n v="477391.56"/>
    <n v="7597086.04"/>
    <n v="0"/>
    <n v="0"/>
    <n v="11777873.33"/>
    <n v="8074477.5999999996"/>
    <n v="0"/>
    <n v="0"/>
    <n v="0"/>
    <n v="0"/>
    <x v="9"/>
  </r>
  <r>
    <n v="-1"/>
    <n v="1"/>
    <s v="0001 -Florida Power &amp; Light Company"/>
    <n v="0"/>
    <n v="3"/>
    <x v="9"/>
    <n v="2002"/>
    <n v="80"/>
    <n v="2014"/>
    <s v="V2002 Bonus Q1"/>
    <n v="367"/>
    <s v="02. Steam"/>
    <s v="Function"/>
    <n v="318009.73"/>
    <n v="0"/>
    <n v="0"/>
    <n v="112302.23"/>
    <n v="12823.45"/>
    <n v="205503.22"/>
    <n v="-7477.53"/>
    <n v="204.28"/>
    <n v="318009.73"/>
    <n v="218530.95"/>
    <n v="0"/>
    <n v="0"/>
    <n v="204.28"/>
    <n v="0"/>
    <x v="9"/>
  </r>
  <r>
    <n v="-1"/>
    <n v="1"/>
    <s v="0001 -Florida Power &amp; Light Company"/>
    <n v="0"/>
    <n v="3"/>
    <x v="9"/>
    <n v="2002"/>
    <n v="81"/>
    <n v="2014"/>
    <s v="V2002 Bonus Q2"/>
    <n v="367"/>
    <s v="02. Steam"/>
    <s v="Function"/>
    <n v="2249613.62"/>
    <n v="0"/>
    <n v="0"/>
    <n v="749021.69"/>
    <n v="85528.54"/>
    <n v="1484286.25"/>
    <n v="-52693.01"/>
    <n v="16305.68"/>
    <n v="2249613.62"/>
    <n v="1586120.47"/>
    <n v="0"/>
    <n v="0"/>
    <n v="16305.68"/>
    <n v="0"/>
    <x v="9"/>
  </r>
  <r>
    <n v="-1"/>
    <n v="1"/>
    <s v="0001 -Florida Power &amp; Light Company"/>
    <n v="0"/>
    <n v="3"/>
    <x v="9"/>
    <n v="2002"/>
    <n v="82"/>
    <n v="2014"/>
    <s v="V2002 Bonus Q3"/>
    <n v="367"/>
    <s v="02. Steam"/>
    <s v="Function"/>
    <n v="1720953"/>
    <n v="0"/>
    <n v="0"/>
    <n v="559104.69999999995"/>
    <n v="63842.49"/>
    <n v="1149676.97"/>
    <n v="-39332.519999999997"/>
    <n v="12171.33"/>
    <n v="1720953"/>
    <n v="1225690.79"/>
    <n v="0"/>
    <n v="0"/>
    <n v="12171.33"/>
    <n v="0"/>
    <x v="9"/>
  </r>
  <r>
    <n v="-1"/>
    <n v="1"/>
    <s v="0001 -Florida Power &amp; Light Company"/>
    <n v="0"/>
    <n v="3"/>
    <x v="9"/>
    <n v="2002"/>
    <n v="83"/>
    <n v="2014"/>
    <s v="V2002 Bonus Q4"/>
    <n v="367"/>
    <s v="02. Steam"/>
    <s v="Function"/>
    <n v="7362625.7000000002"/>
    <n v="0"/>
    <n v="0"/>
    <n v="2496816.06"/>
    <n v="285103.94"/>
    <n v="4863052.97"/>
    <n v="-165917.34"/>
    <n v="2756.67"/>
    <n v="7362625.7000000002"/>
    <n v="5150913.58"/>
    <n v="0"/>
    <n v="0"/>
    <n v="2756.67"/>
    <n v="0"/>
    <x v="9"/>
  </r>
  <r>
    <n v="-1"/>
    <n v="1"/>
    <s v="0001 -Florida Power &amp; Light Company"/>
    <n v="0"/>
    <n v="3"/>
    <x v="9"/>
    <n v="2002"/>
    <n v="76"/>
    <n v="2014"/>
    <s v="V2002 Q1"/>
    <n v="367"/>
    <s v="02. Steam"/>
    <s v="Function"/>
    <n v="7445837.8700000001"/>
    <n v="0"/>
    <n v="0"/>
    <n v="1570755.84"/>
    <n v="179359.9"/>
    <n v="5846247.4699999997"/>
    <n v="-100673.2"/>
    <n v="28834.560000000001"/>
    <n v="7445837.8700000001"/>
    <n v="6054441.9299999997"/>
    <n v="0"/>
    <n v="0"/>
    <n v="28834.560000000001"/>
    <n v="0"/>
    <x v="9"/>
  </r>
  <r>
    <n v="-1"/>
    <n v="1"/>
    <s v="0001 -Florida Power &amp; Light Company"/>
    <n v="0"/>
    <n v="3"/>
    <x v="9"/>
    <n v="2002"/>
    <n v="77"/>
    <n v="2014"/>
    <s v="V2002 Q2"/>
    <n v="367"/>
    <s v="02. Steam"/>
    <s v="Function"/>
    <n v="1856891"/>
    <n v="0"/>
    <n v="0"/>
    <n v="-620427.38"/>
    <n v="-70844.740000000005"/>
    <n v="2477318.38"/>
    <n v="0"/>
    <n v="0"/>
    <n v="1856891"/>
    <n v="2406473.64"/>
    <n v="0"/>
    <n v="0"/>
    <n v="0"/>
    <n v="0"/>
    <x v="9"/>
  </r>
  <r>
    <n v="-1"/>
    <n v="1"/>
    <s v="0001 -Florida Power &amp; Light Company"/>
    <n v="0"/>
    <n v="3"/>
    <x v="9"/>
    <n v="2002"/>
    <n v="78"/>
    <n v="2014"/>
    <s v="V2002 Q3"/>
    <n v="367"/>
    <s v="02. Steam"/>
    <s v="Function"/>
    <n v="-943363.23"/>
    <n v="0"/>
    <n v="0"/>
    <n v="-1619910.75"/>
    <n v="-184972.75"/>
    <n v="676547.52"/>
    <n v="0"/>
    <n v="0"/>
    <n v="-943363.23"/>
    <n v="491574.77"/>
    <n v="0"/>
    <n v="0"/>
    <n v="0"/>
    <n v="0"/>
    <x v="9"/>
  </r>
  <r>
    <n v="-1"/>
    <n v="1"/>
    <s v="0001 -Florida Power &amp; Light Company"/>
    <n v="0"/>
    <n v="3"/>
    <x v="9"/>
    <n v="2002"/>
    <n v="79"/>
    <n v="2014"/>
    <s v="V2002 Q4"/>
    <n v="367"/>
    <s v="02. Steam"/>
    <s v="Function"/>
    <n v="6201692.2599999998"/>
    <n v="0"/>
    <n v="0"/>
    <n v="2041957.32"/>
    <n v="233164.98"/>
    <n v="4139093.82"/>
    <n v="-67238.36"/>
    <n v="20641.12"/>
    <n v="6201692.2599999998"/>
    <n v="4392899.92"/>
    <n v="0"/>
    <n v="0"/>
    <n v="20641.12"/>
    <n v="0"/>
    <x v="9"/>
  </r>
  <r>
    <n v="-1"/>
    <n v="1"/>
    <s v="0001 -Florida Power &amp; Light Company"/>
    <n v="0"/>
    <n v="3"/>
    <x v="9"/>
    <n v="2003"/>
    <n v="64"/>
    <n v="2014"/>
    <s v="V2003"/>
    <n v="367"/>
    <s v="02. Steam"/>
    <s v="Function"/>
    <n v="14188692.57"/>
    <n v="0"/>
    <n v="0"/>
    <n v="5430129.0899999999"/>
    <n v="586584.27"/>
    <n v="8617162.7200000007"/>
    <n v="-266604.99"/>
    <n v="141400.76"/>
    <n v="14188692.57"/>
    <n v="9345147.75"/>
    <n v="0"/>
    <n v="0"/>
    <n v="141400.76"/>
    <n v="0"/>
    <x v="9"/>
  </r>
  <r>
    <n v="-1"/>
    <n v="1"/>
    <s v="0001 -Florida Power &amp; Light Company"/>
    <n v="0"/>
    <n v="3"/>
    <x v="9"/>
    <n v="2003"/>
    <n v="70"/>
    <n v="2014"/>
    <s v="V2003 Bonus-30%"/>
    <n v="367"/>
    <s v="02. Steam"/>
    <s v="Function"/>
    <n v="8644913.7899999991"/>
    <n v="0"/>
    <n v="0"/>
    <n v="3365808.53"/>
    <n v="363588.11"/>
    <n v="5232131.8600000003"/>
    <n v="-18241.25"/>
    <n v="46973.4"/>
    <n v="8644913.7899999991"/>
    <n v="5642693.3700000001"/>
    <n v="0"/>
    <n v="0"/>
    <n v="46973.4"/>
    <n v="0"/>
    <x v="9"/>
  </r>
  <r>
    <n v="-1"/>
    <n v="1"/>
    <s v="0001 -Florida Power &amp; Light Company"/>
    <n v="0"/>
    <n v="3"/>
    <x v="9"/>
    <n v="2003"/>
    <n v="84"/>
    <n v="2014"/>
    <s v="V2003 Bonus-50%"/>
    <n v="367"/>
    <s v="02. Steam"/>
    <s v="Function"/>
    <n v="4170576.15"/>
    <n v="0"/>
    <n v="0"/>
    <n v="1643386.4"/>
    <n v="177525.17"/>
    <n v="2517293.29"/>
    <n v="-43266.64"/>
    <n v="9896.4599999999991"/>
    <n v="4170576.15"/>
    <n v="2704714.92"/>
    <n v="0"/>
    <n v="0"/>
    <n v="9896.4599999999991"/>
    <n v="0"/>
    <x v="9"/>
  </r>
  <r>
    <n v="-1"/>
    <n v="1"/>
    <s v="0001 -Florida Power &amp; Light Company"/>
    <n v="0"/>
    <n v="3"/>
    <x v="9"/>
    <n v="2004"/>
    <n v="65"/>
    <n v="2014"/>
    <s v="V2004"/>
    <n v="367"/>
    <s v="02. Steam"/>
    <s v="Function"/>
    <n v="176733.99"/>
    <n v="0"/>
    <n v="0"/>
    <n v="78364.67"/>
    <n v="8031.83"/>
    <n v="98369.32"/>
    <n v="0"/>
    <n v="0"/>
    <n v="176733.99"/>
    <n v="106401.15"/>
    <n v="0"/>
    <n v="0"/>
    <n v="0"/>
    <n v="0"/>
    <x v="9"/>
  </r>
  <r>
    <n v="-1"/>
    <n v="1"/>
    <s v="0001 -Florida Power &amp; Light Company"/>
    <n v="0"/>
    <n v="3"/>
    <x v="9"/>
    <n v="2004"/>
    <n v="71"/>
    <n v="2014"/>
    <s v="V2004 Bonus-30%"/>
    <n v="367"/>
    <s v="02. Steam"/>
    <s v="Function"/>
    <n v="1944073.92"/>
    <n v="0"/>
    <n v="0"/>
    <n v="862011.29"/>
    <n v="88350.12"/>
    <n v="1082062.6299999999"/>
    <n v="0"/>
    <n v="0"/>
    <n v="1944073.92"/>
    <n v="1170412.75"/>
    <n v="0"/>
    <n v="0"/>
    <n v="0"/>
    <n v="0"/>
    <x v="9"/>
  </r>
  <r>
    <n v="-1"/>
    <n v="1"/>
    <s v="0001 -Florida Power &amp; Light Company"/>
    <n v="0"/>
    <n v="3"/>
    <x v="9"/>
    <n v="2004"/>
    <n v="85"/>
    <n v="2014"/>
    <s v="V2004 Bonus-50%"/>
    <n v="367"/>
    <s v="02. Steam"/>
    <s v="Function"/>
    <n v="15552591.34"/>
    <n v="0"/>
    <n v="0"/>
    <n v="6896090.3099999996"/>
    <n v="706800.98"/>
    <n v="8656501.0299999993"/>
    <n v="0"/>
    <n v="0"/>
    <n v="15552591.34"/>
    <n v="9363302.0099999998"/>
    <n v="0"/>
    <n v="0"/>
    <n v="0"/>
    <n v="0"/>
    <x v="9"/>
  </r>
  <r>
    <n v="-1"/>
    <n v="1"/>
    <s v="0001 -Florida Power &amp; Light Company"/>
    <n v="0"/>
    <n v="3"/>
    <x v="9"/>
    <n v="2004"/>
    <n v="92"/>
    <n v="2014"/>
    <s v="V2004 Q1"/>
    <n v="367"/>
    <s v="02. Steam"/>
    <s v="Function"/>
    <n v="1642333.05"/>
    <n v="0"/>
    <n v="0"/>
    <n v="585295.81999999995"/>
    <n v="59988.72"/>
    <n v="1052054.22"/>
    <n v="-3085.36"/>
    <n v="4983.01"/>
    <n v="1642333.05"/>
    <n v="1117025.95"/>
    <n v="0"/>
    <n v="0"/>
    <n v="4983.01"/>
    <n v="0"/>
    <x v="9"/>
  </r>
  <r>
    <n v="-1"/>
    <n v="1"/>
    <s v="0001 -Florida Power &amp; Light Company"/>
    <n v="0"/>
    <n v="3"/>
    <x v="9"/>
    <n v="2004"/>
    <n v="96"/>
    <n v="2014"/>
    <s v="V2004 Q1 - 30% Bonus"/>
    <n v="367"/>
    <s v="02. Steam"/>
    <s v="Function"/>
    <n v="3020067.87"/>
    <n v="0"/>
    <n v="0"/>
    <n v="1323098.0900000001"/>
    <n v="135608.29"/>
    <n v="1695196.73"/>
    <n v="-6801.66"/>
    <n v="1773.05"/>
    <n v="3020067.87"/>
    <n v="1832578.07"/>
    <n v="0"/>
    <n v="0"/>
    <n v="1773.05"/>
    <n v="0"/>
    <x v="9"/>
  </r>
  <r>
    <n v="-1"/>
    <n v="1"/>
    <s v="0001 -Florida Power &amp; Light Company"/>
    <n v="0"/>
    <n v="3"/>
    <x v="9"/>
    <n v="2004"/>
    <n v="100"/>
    <n v="2014"/>
    <s v="V2004 Q1 - 50% Bonus"/>
    <n v="367"/>
    <s v="02. Steam"/>
    <s v="Function"/>
    <n v="10533185.6"/>
    <n v="0"/>
    <n v="0"/>
    <n v="2350182.7799999998"/>
    <n v="469485.25"/>
    <n v="8181361.8799999999"/>
    <n v="-6294.89"/>
    <n v="1640.94"/>
    <n v="10533185.6"/>
    <n v="8652488.0700000003"/>
    <n v="0"/>
    <n v="0"/>
    <n v="1640.94"/>
    <n v="0"/>
    <x v="9"/>
  </r>
  <r>
    <n v="-1"/>
    <n v="1"/>
    <s v="0001 -Florida Power &amp; Light Company"/>
    <n v="0"/>
    <n v="3"/>
    <x v="9"/>
    <n v="2004"/>
    <n v="93"/>
    <n v="2014"/>
    <s v="V2004 Q2"/>
    <n v="367"/>
    <s v="02. Steam"/>
    <s v="Function"/>
    <n v="8947451.1799999997"/>
    <n v="0"/>
    <n v="0"/>
    <n v="3741352.95"/>
    <n v="383462.49"/>
    <n v="5194330.83"/>
    <n v="-19543.04"/>
    <n v="11767.4"/>
    <n v="8947451.1799999997"/>
    <n v="5589560.7199999997"/>
    <n v="0"/>
    <n v="0"/>
    <n v="11767.4"/>
    <n v="0"/>
    <x v="9"/>
  </r>
  <r>
    <n v="-1"/>
    <n v="1"/>
    <s v="0001 -Florida Power &amp; Light Company"/>
    <n v="0"/>
    <n v="3"/>
    <x v="9"/>
    <n v="2004"/>
    <n v="97"/>
    <n v="2014"/>
    <s v="V2004 Q2 - 30% Bonus"/>
    <n v="367"/>
    <s v="02. Steam"/>
    <s v="Function"/>
    <n v="-203.66"/>
    <n v="0"/>
    <n v="0"/>
    <n v="-90.76"/>
    <n v="-9.3000000000000007"/>
    <n v="-112.9"/>
    <n v="0"/>
    <n v="0"/>
    <n v="-203.66"/>
    <n v="-122.2"/>
    <n v="0"/>
    <n v="0"/>
    <n v="0"/>
    <n v="0"/>
    <x v="9"/>
  </r>
  <r>
    <n v="-1"/>
    <n v="1"/>
    <s v="0001 -Florida Power &amp; Light Company"/>
    <n v="0"/>
    <n v="3"/>
    <x v="9"/>
    <n v="2004"/>
    <n v="101"/>
    <n v="2014"/>
    <s v="V2004 Q2 - 50% Bonus"/>
    <n v="367"/>
    <s v="02. Steam"/>
    <s v="Function"/>
    <n v="1837686.69"/>
    <n v="0"/>
    <n v="0"/>
    <n v="805378.06"/>
    <n v="82545.61"/>
    <n v="1031538.42"/>
    <n v="-4138.6499999999996"/>
    <n v="770.21"/>
    <n v="1837686.69"/>
    <n v="1114854.24"/>
    <n v="0"/>
    <n v="0"/>
    <n v="770.21"/>
    <n v="0"/>
    <x v="9"/>
  </r>
  <r>
    <n v="-1"/>
    <n v="1"/>
    <s v="0001 -Florida Power &amp; Light Company"/>
    <n v="0"/>
    <n v="3"/>
    <x v="9"/>
    <n v="2004"/>
    <n v="94"/>
    <n v="2014"/>
    <s v="V2004 Q3"/>
    <n v="367"/>
    <s v="02. Steam"/>
    <s v="Function"/>
    <n v="1193501.42"/>
    <n v="0"/>
    <n v="0"/>
    <n v="475686.8"/>
    <n v="48754.57"/>
    <n v="715779.13"/>
    <n v="-2509.5"/>
    <n v="2035.49"/>
    <n v="1193501.42"/>
    <n v="766569.19"/>
    <n v="0"/>
    <n v="0"/>
    <n v="2035.49"/>
    <n v="0"/>
    <x v="9"/>
  </r>
  <r>
    <n v="-1"/>
    <n v="1"/>
    <s v="0001 -Florida Power &amp; Light Company"/>
    <n v="0"/>
    <n v="3"/>
    <x v="9"/>
    <n v="2004"/>
    <n v="98"/>
    <n v="2014"/>
    <s v="V2004 Q3 - 30% Bonus"/>
    <n v="367"/>
    <s v="02. Steam"/>
    <s v="Function"/>
    <n v="-5412.79"/>
    <n v="0"/>
    <n v="0"/>
    <n v="-2411.92"/>
    <n v="-247.2"/>
    <n v="-3000.87"/>
    <n v="0"/>
    <n v="0"/>
    <n v="-5412.79"/>
    <n v="-3248.07"/>
    <n v="0"/>
    <n v="0"/>
    <n v="0"/>
    <n v="0"/>
    <x v="9"/>
  </r>
  <r>
    <n v="-1"/>
    <n v="1"/>
    <s v="0001 -Florida Power &amp; Light Company"/>
    <n v="0"/>
    <n v="3"/>
    <x v="9"/>
    <n v="2004"/>
    <n v="102"/>
    <n v="2014"/>
    <s v="V2004 Q3 - 50% Bonus"/>
    <n v="367"/>
    <s v="02. Steam"/>
    <s v="Function"/>
    <n v="935907.09"/>
    <n v="0"/>
    <n v="0"/>
    <n v="409969.99"/>
    <n v="42019.05"/>
    <n v="525381.79"/>
    <n v="-2107.79"/>
    <n v="555.30999999999995"/>
    <n v="935907.09"/>
    <n v="567956.15"/>
    <n v="0"/>
    <n v="0"/>
    <n v="555.30999999999995"/>
    <n v="0"/>
    <x v="9"/>
  </r>
  <r>
    <n v="-1"/>
    <n v="1"/>
    <s v="0001 -Florida Power &amp; Light Company"/>
    <n v="0"/>
    <n v="3"/>
    <x v="9"/>
    <n v="2004"/>
    <n v="95"/>
    <n v="2014"/>
    <s v="V2004 Q4"/>
    <n v="367"/>
    <s v="02. Steam"/>
    <s v="Function"/>
    <n v="-126632.57"/>
    <n v="0"/>
    <n v="0"/>
    <n v="-7022.37"/>
    <n v="-719.74"/>
    <n v="-121077.95"/>
    <n v="344.64"/>
    <n v="1467.75"/>
    <n v="-126632.57"/>
    <n v="-120329.94"/>
    <n v="0"/>
    <n v="0"/>
    <n v="1467.75"/>
    <n v="0"/>
    <x v="9"/>
  </r>
  <r>
    <n v="-1"/>
    <n v="1"/>
    <s v="0001 -Florida Power &amp; Light Company"/>
    <n v="0"/>
    <n v="3"/>
    <x v="9"/>
    <n v="2004"/>
    <n v="99"/>
    <n v="2014"/>
    <s v="V2004 Q4 - 30% Bonus"/>
    <n v="367"/>
    <s v="02. Steam"/>
    <s v="Function"/>
    <n v="33842.69"/>
    <n v="0"/>
    <n v="0"/>
    <n v="14824.94"/>
    <n v="1519.45"/>
    <n v="18997.7"/>
    <n v="-76.22"/>
    <n v="20.05"/>
    <n v="33842.69"/>
    <n v="20537.2"/>
    <n v="0"/>
    <n v="0"/>
    <n v="20.05"/>
    <n v="0"/>
    <x v="9"/>
  </r>
  <r>
    <n v="-1"/>
    <n v="1"/>
    <s v="0001 -Florida Power &amp; Light Company"/>
    <n v="0"/>
    <n v="3"/>
    <x v="9"/>
    <n v="2004"/>
    <n v="103"/>
    <n v="2014"/>
    <s v="V2004 Q4 - 50% Bonus"/>
    <n v="367"/>
    <s v="02. Steam"/>
    <s v="Function"/>
    <n v="2458390.5"/>
    <n v="0"/>
    <n v="0"/>
    <n v="1076915.1200000001"/>
    <n v="110376.26"/>
    <n v="1380019.8"/>
    <n v="-5536.68"/>
    <n v="1455.58"/>
    <n v="2458390.5"/>
    <n v="1491851.64"/>
    <n v="0"/>
    <n v="0"/>
    <n v="1455.58"/>
    <n v="0"/>
    <x v="9"/>
  </r>
  <r>
    <n v="-1"/>
    <n v="1"/>
    <s v="0001 -Florida Power &amp; Light Company"/>
    <n v="0"/>
    <n v="3"/>
    <x v="9"/>
    <n v="2005"/>
    <n v="66"/>
    <n v="2014"/>
    <s v="V2005"/>
    <n v="367"/>
    <s v="02. Steam"/>
    <s v="Function"/>
    <n v="66494754.649999999"/>
    <n v="0"/>
    <n v="0"/>
    <n v="30577312.32"/>
    <n v="3042198.45"/>
    <n v="35614577.109999999"/>
    <n v="-596160.97"/>
    <n v="302865.21999999997"/>
    <n v="66494754.649999999"/>
    <n v="38959640.780000001"/>
    <n v="0"/>
    <n v="0"/>
    <n v="302865.21999999997"/>
    <n v="0"/>
    <x v="9"/>
  </r>
  <r>
    <n v="-1"/>
    <n v="1"/>
    <s v="0001 -Florida Power &amp; Light Company"/>
    <n v="0"/>
    <n v="3"/>
    <x v="9"/>
    <n v="2005"/>
    <n v="72"/>
    <n v="2014"/>
    <s v="V2005 Bonus-30%"/>
    <n v="367"/>
    <s v="02. Steam"/>
    <s v="Function"/>
    <n v="6169458.5599999996"/>
    <n v="0"/>
    <n v="0"/>
    <n v="3031094.95"/>
    <n v="295528.73"/>
    <n v="3138363.61"/>
    <n v="0"/>
    <n v="0"/>
    <n v="6169458.5599999996"/>
    <n v="3433892.34"/>
    <n v="0"/>
    <n v="0"/>
    <n v="0"/>
    <n v="0"/>
    <x v="9"/>
  </r>
  <r>
    <n v="-1"/>
    <n v="1"/>
    <s v="0001 -Florida Power &amp; Light Company"/>
    <n v="0"/>
    <n v="3"/>
    <x v="9"/>
    <n v="2005"/>
    <n v="86"/>
    <n v="2014"/>
    <s v="V2005 Bonus-50%"/>
    <n v="367"/>
    <s v="02. Steam"/>
    <s v="Function"/>
    <n v="811770.86"/>
    <n v="0"/>
    <n v="0"/>
    <n v="398828.28"/>
    <n v="38885.360000000001"/>
    <n v="412942.58"/>
    <n v="0"/>
    <n v="0"/>
    <n v="811770.86"/>
    <n v="451827.94"/>
    <n v="0"/>
    <n v="0"/>
    <n v="0"/>
    <n v="0"/>
    <x v="9"/>
  </r>
  <r>
    <n v="-1"/>
    <n v="1"/>
    <s v="0001 -Florida Power &amp; Light Company"/>
    <n v="0"/>
    <n v="3"/>
    <x v="9"/>
    <n v="2006"/>
    <n v="67"/>
    <n v="2014"/>
    <s v="V2006"/>
    <n v="367"/>
    <s v="02. Steam"/>
    <s v="Function"/>
    <n v="67902445.799999997"/>
    <n v="0"/>
    <n v="0"/>
    <n v="35912197.350000001"/>
    <n v="3338792.9"/>
    <n v="31549250.890000001"/>
    <n v="-786462.87"/>
    <n v="440997.56"/>
    <n v="67902445.799999997"/>
    <n v="35329041.350000001"/>
    <n v="0"/>
    <n v="0"/>
    <n v="440997.56"/>
    <n v="0"/>
    <x v="9"/>
  </r>
  <r>
    <n v="-1"/>
    <n v="1"/>
    <s v="0001 -Florida Power &amp; Light Company"/>
    <n v="0"/>
    <n v="3"/>
    <x v="9"/>
    <n v="2007"/>
    <n v="74"/>
    <n v="2014"/>
    <s v="V2007"/>
    <n v="367"/>
    <s v="02. Steam"/>
    <s v="Function"/>
    <n v="194191815.86000001"/>
    <n v="0"/>
    <n v="0"/>
    <n v="115797134.5"/>
    <n v="10287880.619999999"/>
    <n v="78263624.140000001"/>
    <n v="-2034980"/>
    <n v="131057.22"/>
    <n v="194191815.86000001"/>
    <n v="88682561.980000004"/>
    <n v="0"/>
    <n v="0"/>
    <n v="131057.22"/>
    <n v="0"/>
    <x v="9"/>
  </r>
  <r>
    <n v="-1"/>
    <n v="1"/>
    <s v="0001 -Florida Power &amp; Light Company"/>
    <n v="0"/>
    <n v="3"/>
    <x v="9"/>
    <n v="2008"/>
    <n v="89"/>
    <n v="2014"/>
    <s v="V2008"/>
    <n v="367"/>
    <s v="02. Steam"/>
    <s v="Function"/>
    <n v="18370167.02"/>
    <n v="0"/>
    <n v="0"/>
    <n v="11936085.300000001"/>
    <n v="1015355.03"/>
    <n v="6434081.7199999997"/>
    <n v="0"/>
    <n v="0"/>
    <n v="18370167.02"/>
    <n v="7449436.75"/>
    <n v="0"/>
    <n v="0"/>
    <n v="0"/>
    <n v="0"/>
    <x v="9"/>
  </r>
  <r>
    <n v="-1"/>
    <n v="1"/>
    <s v="0001 -Florida Power &amp; Light Company"/>
    <n v="0"/>
    <n v="3"/>
    <x v="9"/>
    <n v="2008"/>
    <n v="239"/>
    <n v="2014"/>
    <s v="V2008 Bonus - 50%"/>
    <n v="367"/>
    <s v="02. Steam"/>
    <s v="Function"/>
    <n v="10928344.98"/>
    <n v="0"/>
    <n v="0"/>
    <n v="7100733.3700000001"/>
    <n v="604030.98"/>
    <n v="3827611.61"/>
    <n v="0"/>
    <n v="0"/>
    <n v="10928344.98"/>
    <n v="4431642.59"/>
    <n v="0"/>
    <n v="0"/>
    <n v="0"/>
    <n v="0"/>
    <x v="9"/>
  </r>
  <r>
    <n v="-1"/>
    <n v="1"/>
    <s v="0001 -Florida Power &amp; Light Company"/>
    <n v="0"/>
    <n v="3"/>
    <x v="9"/>
    <n v="2008"/>
    <n v="164"/>
    <n v="2014"/>
    <s v="V2008 Q1"/>
    <n v="367"/>
    <s v="02. Steam"/>
    <s v="Function"/>
    <n v="5965738.1799999997"/>
    <n v="0"/>
    <n v="0"/>
    <n v="3711643.61"/>
    <n v="315714.46000000002"/>
    <n v="2150067.94"/>
    <n v="-170089.33"/>
    <n v="104026.63"/>
    <n v="5965738.1799999997"/>
    <n v="2569809.0299999998"/>
    <n v="0"/>
    <n v="0"/>
    <n v="104026.63"/>
    <n v="0"/>
    <x v="9"/>
  </r>
  <r>
    <n v="-1"/>
    <n v="1"/>
    <s v="0001 -Florida Power &amp; Light Company"/>
    <n v="0"/>
    <n v="3"/>
    <x v="9"/>
    <n v="2008"/>
    <n v="168"/>
    <n v="2014"/>
    <s v="V2008 Q1 - 50% Bonus"/>
    <n v="367"/>
    <s v="02. Steam"/>
    <s v="Function"/>
    <n v="591620.48"/>
    <n v="0"/>
    <n v="0"/>
    <n v="368028.83"/>
    <n v="31306.74"/>
    <n v="213276.93"/>
    <n v="-16865.150000000001"/>
    <n v="10314.719999999999"/>
    <n v="591620.48"/>
    <n v="254898.39"/>
    <n v="0"/>
    <n v="0"/>
    <n v="10314.719999999999"/>
    <n v="0"/>
    <x v="9"/>
  </r>
  <r>
    <n v="-1"/>
    <n v="1"/>
    <s v="0001 -Florida Power &amp; Light Company"/>
    <n v="0"/>
    <n v="3"/>
    <x v="9"/>
    <n v="2008"/>
    <n v="165"/>
    <n v="2014"/>
    <s v="V2008 Q2"/>
    <n v="367"/>
    <s v="02. Steam"/>
    <s v="Function"/>
    <n v="15211106.66"/>
    <n v="0"/>
    <n v="0"/>
    <n v="9517932.2599999998"/>
    <n v="809652.43"/>
    <n v="5462970.79"/>
    <n v="-433618.38"/>
    <n v="230203.61"/>
    <n v="15211106.66"/>
    <n v="6502826.8300000001"/>
    <n v="0"/>
    <n v="0"/>
    <n v="230203.61"/>
    <n v="0"/>
    <x v="9"/>
  </r>
  <r>
    <n v="-1"/>
    <n v="1"/>
    <s v="0001 -Florida Power &amp; Light Company"/>
    <n v="0"/>
    <n v="3"/>
    <x v="9"/>
    <n v="2008"/>
    <n v="169"/>
    <n v="2014"/>
    <s v="V2008 Q2 - 50% Bonus"/>
    <n v="367"/>
    <s v="02. Steam"/>
    <s v="Function"/>
    <n v="1661526.28"/>
    <n v="0"/>
    <n v="0"/>
    <n v="1039654.44"/>
    <n v="88439.24"/>
    <n v="596726.43999999994"/>
    <n v="-47364.63"/>
    <n v="25145.4"/>
    <n v="1661526.28"/>
    <n v="710311.08"/>
    <n v="0"/>
    <n v="0"/>
    <n v="25145.4"/>
    <n v="0"/>
    <x v="9"/>
  </r>
  <r>
    <n v="-1"/>
    <n v="1"/>
    <s v="0001 -Florida Power &amp; Light Company"/>
    <n v="0"/>
    <n v="3"/>
    <x v="9"/>
    <n v="2008"/>
    <n v="166"/>
    <n v="2014"/>
    <s v="V2008 Q3"/>
    <n v="367"/>
    <s v="02. Steam"/>
    <s v="Function"/>
    <n v="-17718069.07"/>
    <n v="0"/>
    <n v="0"/>
    <n v="-11551075.720000001"/>
    <n v="-982603.81"/>
    <n v="-6191360.9900000002"/>
    <n v="505083.61"/>
    <n v="24367.64"/>
    <n v="-17718069.07"/>
    <n v="-7149597.1600000001"/>
    <n v="0"/>
    <n v="0"/>
    <n v="24367.64"/>
    <n v="0"/>
    <x v="9"/>
  </r>
  <r>
    <n v="-1"/>
    <n v="1"/>
    <s v="0001 -Florida Power &amp; Light Company"/>
    <n v="0"/>
    <n v="3"/>
    <x v="9"/>
    <n v="2008"/>
    <n v="170"/>
    <n v="2014"/>
    <s v="V2008 Q3 - 50% Bonus"/>
    <n v="367"/>
    <s v="02. Steam"/>
    <s v="Function"/>
    <n v="-16030121.619999999"/>
    <n v="0"/>
    <n v="0"/>
    <n v="-10450639.279999999"/>
    <n v="-888994.08"/>
    <n v="-5601528.5499999998"/>
    <n v="456965.84"/>
    <n v="22046.21"/>
    <n v="-16030121.619999999"/>
    <n v="-6468476.4199999999"/>
    <n v="0"/>
    <n v="0"/>
    <n v="22046.21"/>
    <n v="0"/>
    <x v="9"/>
  </r>
  <r>
    <n v="-1"/>
    <n v="1"/>
    <s v="0001 -Florida Power &amp; Light Company"/>
    <n v="0"/>
    <n v="3"/>
    <x v="9"/>
    <n v="2008"/>
    <n v="167"/>
    <n v="2014"/>
    <s v="V2008 Q4"/>
    <n v="367"/>
    <s v="02. Steam"/>
    <s v="Function"/>
    <n v="11905194.52"/>
    <n v="0"/>
    <n v="0"/>
    <n v="7546752.7599999998"/>
    <n v="642408.78"/>
    <n v="4238352.1500000004"/>
    <n v="-339371.78"/>
    <n v="120089.61"/>
    <n v="11905194.52"/>
    <n v="5000850.54"/>
    <n v="0"/>
    <n v="0"/>
    <n v="120089.61"/>
    <n v="0"/>
    <x v="9"/>
  </r>
  <r>
    <n v="-1"/>
    <n v="1"/>
    <s v="0001 -Florida Power &amp; Light Company"/>
    <n v="0"/>
    <n v="3"/>
    <x v="9"/>
    <n v="2008"/>
    <n v="171"/>
    <n v="2014"/>
    <s v="V2008 Q4 - 50% Bonus"/>
    <n v="367"/>
    <s v="02. Steam"/>
    <s v="Function"/>
    <n v="26018117.190000001"/>
    <n v="0"/>
    <n v="0"/>
    <n v="16488618.25"/>
    <n v="1402620.8"/>
    <n v="9267045.4000000004"/>
    <n v="-741690.54"/>
    <n v="262453.53999999998"/>
    <n v="26018117.190000001"/>
    <n v="10932119.74"/>
    <n v="0"/>
    <n v="0"/>
    <n v="262453.53999999998"/>
    <n v="0"/>
    <x v="9"/>
  </r>
  <r>
    <n v="-1"/>
    <n v="1"/>
    <s v="0001 -Florida Power &amp; Light Company"/>
    <n v="0"/>
    <n v="3"/>
    <x v="9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5"/>
    <n v="2014"/>
    <s v="V2009 Q1"/>
    <n v="367"/>
    <s v="02. Steam"/>
    <s v="Function"/>
    <n v="12479583.710000001"/>
    <n v="0"/>
    <n v="0"/>
    <n v="8661091.3100000005"/>
    <n v="706727.73"/>
    <n v="3661426.76"/>
    <n v="-308619.38"/>
    <n v="157065.64000000001"/>
    <n v="12479583.710000001"/>
    <n v="4525220.13"/>
    <n v="0"/>
    <n v="0"/>
    <n v="157065.64000000001"/>
    <n v="0"/>
    <x v="9"/>
  </r>
  <r>
    <n v="-1"/>
    <n v="1"/>
    <s v="0001 -Florida Power &amp; Light Company"/>
    <n v="0"/>
    <n v="3"/>
    <x v="9"/>
    <n v="2009"/>
    <n v="189"/>
    <n v="2014"/>
    <s v="V2009 Q1 - 50% Bonus"/>
    <n v="367"/>
    <s v="02. Steam"/>
    <s v="Function"/>
    <n v="4143233.37"/>
    <n v="0"/>
    <n v="0"/>
    <n v="2876087.14"/>
    <n v="234682.96"/>
    <n v="1216285.1200000001"/>
    <n v="-99937.35"/>
    <n v="50861.11"/>
    <n v="4143233.37"/>
    <n v="1501829.19"/>
    <n v="0"/>
    <n v="0"/>
    <n v="50861.11"/>
    <n v="0"/>
    <x v="9"/>
  </r>
  <r>
    <n v="-1"/>
    <n v="1"/>
    <s v="0001 -Florida Power &amp; Light Company"/>
    <n v="0"/>
    <n v="3"/>
    <x v="9"/>
    <n v="2009"/>
    <n v="186"/>
    <n v="2014"/>
    <s v="V2009 Q2"/>
    <n v="367"/>
    <s v="02. Steam"/>
    <s v="Function"/>
    <n v="138668.07999999999"/>
    <n v="0"/>
    <n v="0"/>
    <n v="96406.48"/>
    <n v="7866.58"/>
    <n v="40695.74"/>
    <n v="-3344.76"/>
    <n v="1565.86"/>
    <n v="138668.07999999999"/>
    <n v="50128.18"/>
    <n v="0"/>
    <n v="0"/>
    <n v="1565.86"/>
    <n v="0"/>
    <x v="9"/>
  </r>
  <r>
    <n v="-1"/>
    <n v="1"/>
    <s v="0001 -Florida Power &amp; Light Company"/>
    <n v="0"/>
    <n v="3"/>
    <x v="9"/>
    <n v="2009"/>
    <n v="190"/>
    <n v="2014"/>
    <s v="V2009 Q2 - 50% Bonus"/>
    <n v="367"/>
    <s v="02. Steam"/>
    <s v="Function"/>
    <n v="14517918.27"/>
    <n v="0"/>
    <n v="0"/>
    <n v="10093320.84"/>
    <n v="823594.79"/>
    <n v="4260658.95"/>
    <n v="-350181.17"/>
    <n v="163938.48000000001"/>
    <n v="14517918.27"/>
    <n v="5248192.22"/>
    <n v="0"/>
    <n v="0"/>
    <n v="163938.48000000001"/>
    <n v="0"/>
    <x v="9"/>
  </r>
  <r>
    <n v="-1"/>
    <n v="1"/>
    <s v="0001 -Florida Power &amp; Light Company"/>
    <n v="0"/>
    <n v="3"/>
    <x v="9"/>
    <n v="2009"/>
    <n v="187"/>
    <n v="2014"/>
    <s v="V2009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91"/>
    <n v="2014"/>
    <s v="V2009 Q3 - 50% Bonus"/>
    <n v="367"/>
    <s v="02. Steam"/>
    <s v="Function"/>
    <n v="24398125.460000001"/>
    <n v="0"/>
    <n v="0"/>
    <n v="17064775.539999999"/>
    <n v="1392451.55"/>
    <n v="7152245.4800000004"/>
    <n v="-588497.88"/>
    <n v="181104.44"/>
    <n v="24398125.460000001"/>
    <n v="8725801.4700000007"/>
    <n v="0"/>
    <n v="0"/>
    <n v="181104.44"/>
    <n v="0"/>
    <x v="9"/>
  </r>
  <r>
    <n v="-1"/>
    <n v="1"/>
    <s v="0001 -Florida Power &amp; Light Company"/>
    <n v="0"/>
    <n v="3"/>
    <x v="9"/>
    <n v="2009"/>
    <n v="188"/>
    <n v="2014"/>
    <s v="V2009 Q4"/>
    <n v="367"/>
    <s v="02. Steam"/>
    <s v="Function"/>
    <n v="58954.11"/>
    <n v="0"/>
    <n v="0"/>
    <n v="41155.870000000003"/>
    <n v="3358.24"/>
    <n v="17288.37"/>
    <n v="-1422.01"/>
    <n v="509.87"/>
    <n v="58954.11"/>
    <n v="21156.48"/>
    <n v="0"/>
    <n v="0"/>
    <n v="509.87"/>
    <n v="0"/>
    <x v="9"/>
  </r>
  <r>
    <n v="-1"/>
    <n v="1"/>
    <s v="0001 -Florida Power &amp; Light Company"/>
    <n v="0"/>
    <n v="3"/>
    <x v="9"/>
    <n v="2009"/>
    <n v="192"/>
    <n v="2014"/>
    <s v="V2009 Q4 - 50% Bonus"/>
    <n v="367"/>
    <s v="02. Steam"/>
    <s v="Function"/>
    <n v="26366563.379999999"/>
    <n v="0"/>
    <n v="0"/>
    <n v="18407313.129999999"/>
    <n v="1501999.94"/>
    <n v="7730437.5999999996"/>
    <n v="-638143.98"/>
    <n v="228812.65"/>
    <n v="26366563.379999999"/>
    <n v="9461250.1899999995"/>
    <n v="0"/>
    <n v="0"/>
    <n v="228812.65"/>
    <n v="0"/>
    <x v="9"/>
  </r>
  <r>
    <n v="-1"/>
    <n v="1"/>
    <s v="0001 -Florida Power &amp; Light Company"/>
    <n v="0"/>
    <n v="3"/>
    <x v="9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3"/>
    <n v="2014"/>
    <s v="V2010 Q1"/>
    <n v="367"/>
    <s v="02. Steam"/>
    <s v="Function"/>
    <n v="5344.16"/>
    <n v="0"/>
    <n v="0"/>
    <n v="1327.87"/>
    <n v="577.86"/>
    <n v="4015.81"/>
    <n v="-1474.02"/>
    <n v="0.48"/>
    <n v="5344.16"/>
    <n v="4594.1499999999996"/>
    <n v="0"/>
    <n v="0"/>
    <n v="0.48"/>
    <n v="0"/>
    <x v="9"/>
  </r>
  <r>
    <n v="-1"/>
    <n v="1"/>
    <s v="0001 -Florida Power &amp; Light Company"/>
    <n v="0"/>
    <n v="3"/>
    <x v="9"/>
    <n v="2010"/>
    <n v="215"/>
    <n v="2014"/>
    <s v="V2010 Q1 - 50% Bonus"/>
    <n v="367"/>
    <s v="02. Steam"/>
    <s v="Function"/>
    <n v="15050240.970000001"/>
    <n v="0"/>
    <n v="0"/>
    <n v="11463796.18"/>
    <n v="915300.13"/>
    <n v="3564990.62"/>
    <n v="-51757.86"/>
    <n v="21454.17"/>
    <n v="15050240.970000001"/>
    <n v="4501744.92"/>
    <n v="0"/>
    <n v="0"/>
    <n v="21454.17"/>
    <n v="0"/>
    <x v="9"/>
  </r>
  <r>
    <n v="-1"/>
    <n v="1"/>
    <s v="0001 -Florida Power &amp; Light Company"/>
    <n v="0"/>
    <n v="3"/>
    <x v="9"/>
    <n v="2010"/>
    <n v="194"/>
    <n v="2014"/>
    <s v="V2010 Q2"/>
    <n v="367"/>
    <s v="02. Steam"/>
    <s v="Function"/>
    <n v="15995.27"/>
    <n v="0"/>
    <n v="0"/>
    <n v="7685.64"/>
    <n v="1590.53"/>
    <n v="8306.19"/>
    <n v="-993.28"/>
    <n v="3.44"/>
    <n v="15995.27"/>
    <n v="9900.16"/>
    <n v="0"/>
    <n v="0"/>
    <n v="3.44"/>
    <n v="0"/>
    <x v="9"/>
  </r>
  <r>
    <n v="-1"/>
    <n v="1"/>
    <s v="0001 -Florida Power &amp; Light Company"/>
    <n v="0"/>
    <n v="3"/>
    <x v="9"/>
    <n v="2010"/>
    <n v="216"/>
    <n v="2014"/>
    <s v="V2010 Q2 - 50% Bonus"/>
    <n v="367"/>
    <s v="02. Steam"/>
    <s v="Function"/>
    <n v="114966508.29000001"/>
    <n v="0"/>
    <n v="0"/>
    <n v="88187035.739999995"/>
    <n v="6928831.7400000002"/>
    <n v="26770613.289999999"/>
    <n v="-56117.78"/>
    <n v="8859.26"/>
    <n v="114966508.29000001"/>
    <n v="33708304.289999999"/>
    <n v="0"/>
    <n v="0"/>
    <n v="8859.26"/>
    <n v="0"/>
    <x v="9"/>
  </r>
  <r>
    <n v="-1"/>
    <n v="1"/>
    <s v="0001 -Florida Power &amp; Light Company"/>
    <n v="0"/>
    <n v="3"/>
    <x v="9"/>
    <n v="2010"/>
    <n v="195"/>
    <n v="2014"/>
    <s v="V2010 Q3"/>
    <n v="367"/>
    <s v="02. Steam"/>
    <s v="Function"/>
    <n v="-40584.239999999998"/>
    <n v="0"/>
    <n v="0"/>
    <n v="-5741.03"/>
    <n v="-4555.26"/>
    <n v="-34844.910000000003"/>
    <n v="-4.5999999999999996"/>
    <n v="1.7"/>
    <n v="-40584.239999999998"/>
    <n v="-39398.47"/>
    <n v="0"/>
    <n v="0"/>
    <n v="1.7"/>
    <n v="0"/>
    <x v="9"/>
  </r>
  <r>
    <n v="-1"/>
    <n v="1"/>
    <s v="0001 -Florida Power &amp; Light Company"/>
    <n v="0"/>
    <n v="3"/>
    <x v="9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7"/>
    <n v="2014"/>
    <s v="V2010 Q3 - 50% Bonus"/>
    <n v="367"/>
    <s v="02. Steam"/>
    <s v="Function"/>
    <n v="5713500.2199999997"/>
    <n v="0"/>
    <n v="0"/>
    <n v="4355178.53"/>
    <n v="349633.95"/>
    <n v="1358321.69"/>
    <n v="-235212.87"/>
    <n v="0"/>
    <n v="5713500.2199999997"/>
    <n v="1707955.64"/>
    <n v="0"/>
    <n v="0"/>
    <n v="0"/>
    <n v="0"/>
    <x v="9"/>
  </r>
  <r>
    <n v="-1"/>
    <n v="1"/>
    <s v="0001 -Florida Power &amp; Light Company"/>
    <n v="0"/>
    <n v="3"/>
    <x v="9"/>
    <n v="2010"/>
    <n v="196"/>
    <n v="2014"/>
    <s v="V2010 Q4"/>
    <n v="367"/>
    <s v="02. Steam"/>
    <s v="Function"/>
    <n v="10004.07"/>
    <n v="0"/>
    <n v="0"/>
    <n v="4492.76"/>
    <n v="921.41"/>
    <n v="5504.06"/>
    <n v="-1542"/>
    <n v="7.25"/>
    <n v="10004.07"/>
    <n v="6432.72"/>
    <n v="0"/>
    <n v="0"/>
    <n v="7.25"/>
    <n v="0"/>
    <x v="9"/>
  </r>
  <r>
    <n v="-1"/>
    <n v="1"/>
    <s v="0001 -Florida Power &amp; Light Company"/>
    <n v="0"/>
    <n v="3"/>
    <x v="9"/>
    <n v="2010"/>
    <n v="224"/>
    <n v="2014"/>
    <s v="V2010 Q4 - 100% Bonus"/>
    <n v="367"/>
    <s v="02. Steam"/>
    <s v="Function"/>
    <n v="1951215.43"/>
    <n v="0"/>
    <n v="0"/>
    <n v="1482076.2"/>
    <n v="119298.93"/>
    <n v="465272.05"/>
    <n v="-5568.88"/>
    <n v="3867.18"/>
    <n v="1951215.43"/>
    <n v="588438.16"/>
    <n v="0"/>
    <n v="0"/>
    <n v="3867.18"/>
    <n v="0"/>
    <x v="9"/>
  </r>
  <r>
    <n v="-1"/>
    <n v="1"/>
    <s v="0001 -Florida Power &amp; Light Company"/>
    <n v="0"/>
    <n v="3"/>
    <x v="9"/>
    <n v="2010"/>
    <n v="218"/>
    <n v="2014"/>
    <s v="V2010 Q4 - 50% Bonus"/>
    <n v="367"/>
    <s v="02. Steam"/>
    <s v="Function"/>
    <n v="4991836.9000000004"/>
    <n v="0"/>
    <n v="0"/>
    <n v="3766025.42"/>
    <n v="309247.59000000003"/>
    <n v="1216066.17"/>
    <n v="-15859.08"/>
    <n v="9745.31"/>
    <n v="4991836.9000000004"/>
    <n v="1535059.07"/>
    <n v="0"/>
    <n v="0"/>
    <n v="9745.31"/>
    <n v="0"/>
    <x v="9"/>
  </r>
  <r>
    <n v="-1"/>
    <n v="1"/>
    <s v="0001 -Florida Power &amp; Light Company"/>
    <n v="0"/>
    <n v="3"/>
    <x v="9"/>
    <n v="2011"/>
    <n v="125"/>
    <n v="2014"/>
    <s v="V2011"/>
    <n v="367"/>
    <s v="02. Steam"/>
    <s v="Function"/>
    <n v="1605768.8"/>
    <n v="0"/>
    <n v="0"/>
    <n v="1236769.04"/>
    <n v="119749.26"/>
    <n v="348593.12"/>
    <n v="-32770.980000000003"/>
    <n v="20406.64"/>
    <n v="1605768.8"/>
    <n v="488749.02"/>
    <n v="0"/>
    <n v="0"/>
    <n v="20406.64"/>
    <n v="0"/>
    <x v="9"/>
  </r>
  <r>
    <n v="-1"/>
    <n v="1"/>
    <s v="0001 -Florida Power &amp; Light Company"/>
    <n v="0"/>
    <n v="3"/>
    <x v="9"/>
    <n v="2011"/>
    <n v="233"/>
    <n v="2014"/>
    <s v="V2011 - 100% Bonus"/>
    <n v="367"/>
    <s v="02. Steam"/>
    <s v="Function"/>
    <n v="3216757.35"/>
    <n v="0"/>
    <n v="0"/>
    <n v="2579975.6"/>
    <n v="210357.03"/>
    <n v="589338.54"/>
    <n v="-66041.73"/>
    <n v="47443.21"/>
    <n v="3216757.35"/>
    <n v="847138.78"/>
    <n v="0"/>
    <n v="0"/>
    <n v="47443.21"/>
    <n v="0"/>
    <x v="9"/>
  </r>
  <r>
    <n v="-1"/>
    <n v="1"/>
    <s v="0001 -Florida Power &amp; Light Company"/>
    <n v="0"/>
    <n v="3"/>
    <x v="9"/>
    <n v="2011"/>
    <n v="234"/>
    <n v="2014"/>
    <s v="V2011 - 50% Bonus"/>
    <n v="367"/>
    <s v="02. Steam"/>
    <s v="Function"/>
    <n v="5491410.0999999996"/>
    <n v="0"/>
    <n v="0"/>
    <n v="4537371"/>
    <n v="342317.42"/>
    <n v="925696.37"/>
    <n v="-43780.800000000003"/>
    <n v="28342.73"/>
    <n v="5491410.0999999996"/>
    <n v="1296356.52"/>
    <n v="0"/>
    <n v="0"/>
    <n v="28342.73"/>
    <n v="0"/>
    <x v="9"/>
  </r>
  <r>
    <n v="-1"/>
    <n v="1"/>
    <s v="0001 -Florida Power &amp; Light Company"/>
    <n v="0"/>
    <n v="3"/>
    <x v="9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8"/>
    <n v="2014"/>
    <s v="V2012 Q1 - 50% Bonus"/>
    <n v="367"/>
    <s v="02. Steam"/>
    <s v="Function"/>
    <n v="7819571.9800000004"/>
    <n v="0"/>
    <n v="0"/>
    <n v="6870261.7000000002"/>
    <n v="571488.1"/>
    <n v="946882.87"/>
    <n v="-6187.2"/>
    <n v="2427.41"/>
    <n v="7819571.9800000004"/>
    <n v="1520798.38"/>
    <n v="0"/>
    <n v="0"/>
    <n v="2427.41"/>
    <n v="0"/>
    <x v="9"/>
  </r>
  <r>
    <n v="-1"/>
    <n v="1"/>
    <s v="0001 -Florida Power &amp; Light Company"/>
    <n v="0"/>
    <n v="3"/>
    <x v="9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9"/>
    <n v="2014"/>
    <s v="V2012 Q2 - 50% Bonus"/>
    <n v="367"/>
    <s v="02. Steam"/>
    <s v="Function"/>
    <n v="146702817.47999999"/>
    <n v="0"/>
    <n v="0"/>
    <n v="131338224.7"/>
    <n v="9560404.4000000004"/>
    <n v="15364592.779999999"/>
    <n v="-322992.34999999998"/>
    <n v="0"/>
    <n v="146702817.47999999"/>
    <n v="24924997.18"/>
    <n v="0"/>
    <n v="0"/>
    <n v="0"/>
    <n v="0"/>
    <x v="9"/>
  </r>
  <r>
    <n v="-1"/>
    <n v="1"/>
    <s v="0001 -Florida Power &amp; Light Company"/>
    <n v="0"/>
    <n v="3"/>
    <x v="9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5"/>
    <n v="2014"/>
    <s v="V2012 Q3 - 100% Bonus"/>
    <n v="367"/>
    <s v="02. Steam"/>
    <s v="Function"/>
    <n v="14737054.859999999"/>
    <n v="0"/>
    <n v="0"/>
    <n v="13192856.890000001"/>
    <n v="959147.08"/>
    <n v="1541232.45"/>
    <n v="-12834.71"/>
    <n v="2965.52"/>
    <n v="14737054.859999999"/>
    <n v="2503345.0499999998"/>
    <n v="0"/>
    <n v="0"/>
    <n v="2965.52"/>
    <n v="0"/>
    <x v="9"/>
  </r>
  <r>
    <n v="-1"/>
    <n v="1"/>
    <s v="0001 -Florida Power &amp; Light Company"/>
    <n v="0"/>
    <n v="3"/>
    <x v="9"/>
    <n v="2012"/>
    <n v="250"/>
    <n v="2014"/>
    <s v="V2012 Q3 - 50% Bonus"/>
    <n v="367"/>
    <s v="02. Steam"/>
    <s v="Function"/>
    <n v="247621406.75"/>
    <n v="0"/>
    <n v="0"/>
    <n v="221650832.59999999"/>
    <n v="16120878.73"/>
    <n v="25920761.41"/>
    <n v="-215588.15"/>
    <n v="49812.74"/>
    <n v="247621406.75"/>
    <n v="42091452.880000003"/>
    <n v="0"/>
    <n v="0"/>
    <n v="49812.74"/>
    <n v="0"/>
    <x v="9"/>
  </r>
  <r>
    <n v="-1"/>
    <n v="1"/>
    <s v="0001 -Florida Power &amp; Light Company"/>
    <n v="0"/>
    <n v="3"/>
    <x v="9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7"/>
    <n v="2014"/>
    <s v="V2012 Q4 - 100% Bonus"/>
    <n v="367"/>
    <s v="02. Steam"/>
    <s v="Function"/>
    <n v="187735.96"/>
    <n v="0"/>
    <n v="0"/>
    <n v="167978.54"/>
    <n v="12212.38"/>
    <n v="19629.400000000001"/>
    <n v="-163.5"/>
    <n v="128.02000000000001"/>
    <n v="187735.96"/>
    <n v="31969.8"/>
    <n v="0"/>
    <n v="0"/>
    <n v="128.02000000000001"/>
    <n v="0"/>
    <x v="9"/>
  </r>
  <r>
    <n v="-1"/>
    <n v="1"/>
    <s v="0001 -Florida Power &amp; Light Company"/>
    <n v="0"/>
    <n v="3"/>
    <x v="9"/>
    <n v="2012"/>
    <n v="251"/>
    <n v="2014"/>
    <s v="V2012 Q4 - 50% Bonus"/>
    <n v="367"/>
    <s v="02. Steam"/>
    <s v="Function"/>
    <n v="4852530.3"/>
    <n v="0"/>
    <n v="0"/>
    <n v="4317185.37"/>
    <n v="327777.61"/>
    <n v="532078.5"/>
    <n v="-4103.4799999999996"/>
    <n v="3266.43"/>
    <n v="4852530.3"/>
    <n v="863122.54"/>
    <n v="0"/>
    <n v="0"/>
    <n v="3266.43"/>
    <n v="0"/>
    <x v="9"/>
  </r>
  <r>
    <n v="-1"/>
    <n v="1"/>
    <s v="0001 -Florida Power &amp; Light Company"/>
    <n v="0"/>
    <n v="3"/>
    <x v="9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3"/>
    <n v="231"/>
    <n v="2014"/>
    <s v="V2013 - 50% Bonus"/>
    <n v="367"/>
    <s v="02. Steam"/>
    <s v="Function"/>
    <n v="76353370.560000002"/>
    <n v="0"/>
    <n v="0"/>
    <n v="73227884.010000005"/>
    <n v="5898041.1600000001"/>
    <n v="3109263.91"/>
    <n v="-1525132.79"/>
    <n v="16222.64"/>
    <n v="76353370.560000002"/>
    <n v="9023527.7100000009"/>
    <n v="0"/>
    <n v="0"/>
    <n v="16222.64"/>
    <n v="0"/>
    <x v="9"/>
  </r>
  <r>
    <n v="-1"/>
    <n v="1"/>
    <s v="0001 -Florida Power &amp; Light Company"/>
    <n v="0"/>
    <n v="3"/>
    <x v="9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4"/>
    <n v="363"/>
    <n v="2014"/>
    <s v="V2014 - 50% Bonus"/>
    <n v="367"/>
    <s v="02. Steam"/>
    <s v="Function"/>
    <n v="160732377.47"/>
    <n v="160732377.47"/>
    <n v="0"/>
    <n v="160732377.47"/>
    <n v="5855662.9000000004"/>
    <n v="0"/>
    <n v="160732377.47"/>
    <n v="0"/>
    <n v="0"/>
    <n v="5855662.9000000004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72"/>
    <n v="4"/>
    <n v="2014"/>
    <s v="V1972"/>
    <n v="367"/>
    <s v="03. Nuclear"/>
    <s v="Function"/>
    <n v="70980289.439999998"/>
    <n v="0"/>
    <n v="0"/>
    <n v="70980289.439999998"/>
    <n v="0"/>
    <n v="70980289.439999998"/>
    <n v="-580346.53"/>
    <n v="214770.78"/>
    <n v="70980289.439999998"/>
    <n v="70980289.439999998"/>
    <n v="214770.78"/>
    <n v="0"/>
    <n v="214770.78"/>
    <n v="0"/>
    <x v="9"/>
  </r>
  <r>
    <n v="-1"/>
    <n v="1"/>
    <s v="0001 -Florida Power &amp; Light Company"/>
    <n v="0"/>
    <n v="3"/>
    <x v="9"/>
    <n v="1973"/>
    <n v="5"/>
    <n v="2014"/>
    <s v="V1973"/>
    <n v="367"/>
    <s v="03. Nuclear"/>
    <s v="Function"/>
    <n v="75110504.980000004"/>
    <n v="0"/>
    <n v="0"/>
    <n v="75110504.980000004"/>
    <n v="0"/>
    <n v="75110504.980000004"/>
    <n v="-140339.01999999999"/>
    <n v="0"/>
    <n v="75110504.980000004"/>
    <n v="75110504.980000004"/>
    <n v="0"/>
    <n v="0"/>
    <n v="0"/>
    <n v="0"/>
    <x v="9"/>
  </r>
  <r>
    <n v="-1"/>
    <n v="1"/>
    <s v="0001 -Florida Power &amp; Light Company"/>
    <n v="0"/>
    <n v="3"/>
    <x v="9"/>
    <n v="1974"/>
    <n v="6"/>
    <n v="2014"/>
    <s v="V1974"/>
    <n v="367"/>
    <s v="03. Nuclear"/>
    <s v="Function"/>
    <n v="2514842.0299999998"/>
    <n v="0"/>
    <n v="0"/>
    <n v="2514842.0299999998"/>
    <n v="0"/>
    <n v="2514842.0299999998"/>
    <n v="0"/>
    <n v="0"/>
    <n v="2514842.0299999998"/>
    <n v="2514842.0299999998"/>
    <n v="0"/>
    <n v="0"/>
    <n v="0"/>
    <n v="0"/>
    <x v="9"/>
  </r>
  <r>
    <n v="-1"/>
    <n v="1"/>
    <s v="0001 -Florida Power &amp; Light Company"/>
    <n v="0"/>
    <n v="3"/>
    <x v="9"/>
    <n v="1975"/>
    <n v="7"/>
    <n v="2014"/>
    <s v="V1975"/>
    <n v="367"/>
    <s v="03. Nuclear"/>
    <s v="Function"/>
    <n v="6167658.1600000001"/>
    <n v="0"/>
    <n v="0"/>
    <n v="6167658.1600000001"/>
    <n v="0"/>
    <n v="6167658.1600000001"/>
    <n v="-20948.84"/>
    <n v="13561.23"/>
    <n v="6167658.1600000001"/>
    <n v="6167658.1600000001"/>
    <n v="13561.23"/>
    <n v="0"/>
    <n v="13561.23"/>
    <n v="0"/>
    <x v="9"/>
  </r>
  <r>
    <n v="-1"/>
    <n v="1"/>
    <s v="0001 -Florida Power &amp; Light Company"/>
    <n v="0"/>
    <n v="3"/>
    <x v="9"/>
    <n v="1976"/>
    <n v="8"/>
    <n v="2014"/>
    <s v="V1976"/>
    <n v="367"/>
    <s v="03. Nuclear"/>
    <s v="Function"/>
    <n v="319541246.77999997"/>
    <n v="0"/>
    <n v="0"/>
    <n v="319541246.77999997"/>
    <n v="0"/>
    <n v="319541246.77999997"/>
    <n v="-1281834.79"/>
    <n v="0"/>
    <n v="319541246.77999997"/>
    <n v="319541246.77999997"/>
    <n v="0"/>
    <n v="0"/>
    <n v="0"/>
    <n v="0"/>
    <x v="9"/>
  </r>
  <r>
    <n v="-1"/>
    <n v="1"/>
    <s v="0001 -Florida Power &amp; Light Company"/>
    <n v="0"/>
    <n v="3"/>
    <x v="9"/>
    <n v="1977"/>
    <n v="10"/>
    <n v="2014"/>
    <s v="V1977"/>
    <n v="367"/>
    <s v="03. Nuclear"/>
    <s v="Function"/>
    <n v="22872668.039999999"/>
    <n v="0"/>
    <n v="0"/>
    <n v="22872668.039999999"/>
    <n v="0"/>
    <n v="22872668.039999999"/>
    <n v="0"/>
    <n v="0"/>
    <n v="22872668.039999999"/>
    <n v="22872668.039999999"/>
    <n v="0"/>
    <n v="0"/>
    <n v="0"/>
    <n v="0"/>
    <x v="9"/>
  </r>
  <r>
    <n v="-1"/>
    <n v="1"/>
    <s v="0001 -Florida Power &amp; Light Company"/>
    <n v="0"/>
    <n v="3"/>
    <x v="9"/>
    <n v="1977"/>
    <n v="9"/>
    <n v="2014"/>
    <s v="V1977SV"/>
    <n v="367"/>
    <s v="03. Nuclear"/>
    <s v="Function"/>
    <n v="6074514.7199999997"/>
    <n v="0"/>
    <n v="0"/>
    <n v="6074514.7199999997"/>
    <n v="0"/>
    <n v="6074514.7199999997"/>
    <n v="0"/>
    <n v="0"/>
    <n v="6074514.7199999997"/>
    <n v="6074514.7199999997"/>
    <n v="0"/>
    <n v="0"/>
    <n v="0"/>
    <n v="0"/>
    <x v="9"/>
  </r>
  <r>
    <n v="-1"/>
    <n v="1"/>
    <s v="0001 -Florida Power &amp; Light Company"/>
    <n v="0"/>
    <n v="3"/>
    <x v="9"/>
    <n v="1978"/>
    <n v="12"/>
    <n v="2014"/>
    <s v="V1978"/>
    <n v="367"/>
    <s v="03. Nuclear"/>
    <s v="Function"/>
    <n v="14069418.91"/>
    <n v="0"/>
    <n v="0"/>
    <n v="14069418.91"/>
    <n v="0"/>
    <n v="14069418.91"/>
    <n v="0"/>
    <n v="0"/>
    <n v="14069418.91"/>
    <n v="14069418.91"/>
    <n v="0"/>
    <n v="0"/>
    <n v="0"/>
    <n v="0"/>
    <x v="9"/>
  </r>
  <r>
    <n v="-1"/>
    <n v="1"/>
    <s v="0001 -Florida Power &amp; Light Company"/>
    <n v="0"/>
    <n v="3"/>
    <x v="9"/>
    <n v="1978"/>
    <n v="11"/>
    <n v="2014"/>
    <s v="V1978SV"/>
    <n v="367"/>
    <s v="03. Nuclear"/>
    <s v="Function"/>
    <n v="22618316.09"/>
    <n v="0"/>
    <n v="0"/>
    <n v="22618316.09"/>
    <n v="0"/>
    <n v="22618316.09"/>
    <n v="0"/>
    <n v="0"/>
    <n v="22618316.09"/>
    <n v="22618316.09"/>
    <n v="0"/>
    <n v="0"/>
    <n v="0"/>
    <n v="0"/>
    <x v="9"/>
  </r>
  <r>
    <n v="-1"/>
    <n v="1"/>
    <s v="0001 -Florida Power &amp; Light Company"/>
    <n v="0"/>
    <n v="3"/>
    <x v="9"/>
    <n v="1979"/>
    <n v="13"/>
    <n v="2014"/>
    <s v="V1979"/>
    <n v="367"/>
    <s v="03. Nuclear"/>
    <s v="Function"/>
    <n v="18272139.629999999"/>
    <n v="0"/>
    <n v="0"/>
    <n v="18272139.629999999"/>
    <n v="0"/>
    <n v="18272139.629999999"/>
    <n v="-79.599999999999994"/>
    <n v="51.61"/>
    <n v="18272139.629999999"/>
    <n v="18272139.629999999"/>
    <n v="51.61"/>
    <n v="0"/>
    <n v="51.61"/>
    <n v="0"/>
    <x v="9"/>
  </r>
  <r>
    <n v="-1"/>
    <n v="1"/>
    <s v="0001 -Florida Power &amp; Light Company"/>
    <n v="0"/>
    <n v="3"/>
    <x v="9"/>
    <n v="1980"/>
    <n v="14"/>
    <n v="2014"/>
    <s v="V1980"/>
    <n v="367"/>
    <s v="03. Nuclear"/>
    <s v="Function"/>
    <n v="14831104.76"/>
    <n v="0"/>
    <n v="0"/>
    <n v="14831104.76"/>
    <n v="0"/>
    <n v="14831104.76"/>
    <n v="0"/>
    <n v="0"/>
    <n v="14831104.76"/>
    <n v="14831104.76"/>
    <n v="0"/>
    <n v="0"/>
    <n v="0"/>
    <n v="0"/>
    <x v="9"/>
  </r>
  <r>
    <n v="-1"/>
    <n v="1"/>
    <s v="0001 -Florida Power &amp; Light Company"/>
    <n v="0"/>
    <n v="3"/>
    <x v="9"/>
    <n v="1981"/>
    <n v="15"/>
    <n v="2014"/>
    <s v="V1981"/>
    <n v="367"/>
    <s v="03. Nuclear"/>
    <s v="Function"/>
    <n v="24008748.960000001"/>
    <n v="0"/>
    <n v="0"/>
    <n v="24008748.960000001"/>
    <n v="0"/>
    <n v="24008748.960000001"/>
    <n v="-44374.02"/>
    <n v="0"/>
    <n v="24008748.960000001"/>
    <n v="24008748.960000001"/>
    <n v="0"/>
    <n v="0"/>
    <n v="0"/>
    <n v="0"/>
    <x v="9"/>
  </r>
  <r>
    <n v="-1"/>
    <n v="1"/>
    <s v="0001 -Florida Power &amp; Light Company"/>
    <n v="0"/>
    <n v="3"/>
    <x v="9"/>
    <n v="1982"/>
    <n v="16"/>
    <n v="2014"/>
    <s v="V1982"/>
    <n v="367"/>
    <s v="03. Nuclear"/>
    <s v="Function"/>
    <n v="126575288.01000001"/>
    <n v="0"/>
    <n v="0"/>
    <n v="126575288.01000001"/>
    <n v="0"/>
    <n v="126575288.01000001"/>
    <n v="-552815.02"/>
    <n v="0"/>
    <n v="126575288.01000001"/>
    <n v="126575288.01000001"/>
    <n v="0"/>
    <n v="0"/>
    <n v="0"/>
    <n v="0"/>
    <x v="9"/>
  </r>
  <r>
    <n v="-1"/>
    <n v="1"/>
    <s v="0001 -Florida Power &amp; Light Company"/>
    <n v="0"/>
    <n v="3"/>
    <x v="9"/>
    <n v="1983"/>
    <n v="17"/>
    <n v="2014"/>
    <s v="V1983"/>
    <n v="367"/>
    <s v="03. Nuclear"/>
    <s v="Function"/>
    <n v="1091010374.6400001"/>
    <n v="0"/>
    <n v="0"/>
    <n v="1091010374.6400001"/>
    <n v="0"/>
    <n v="1091548856.3199999"/>
    <n v="-4406744.5199999996"/>
    <n v="2415762.67"/>
    <n v="1091548856.3199999"/>
    <n v="1091010374.6400001"/>
    <n v="2415762.67"/>
    <n v="0"/>
    <n v="2415762.67"/>
    <n v="0"/>
    <x v="9"/>
  </r>
  <r>
    <n v="-1"/>
    <n v="1"/>
    <s v="0001 -Florida Power &amp; Light Company"/>
    <n v="0"/>
    <n v="3"/>
    <x v="9"/>
    <n v="1984"/>
    <n v="18"/>
    <n v="2014"/>
    <s v="V1984"/>
    <n v="367"/>
    <s v="03. Nuclear"/>
    <s v="Function"/>
    <n v="114556852.56999999"/>
    <n v="0"/>
    <n v="0"/>
    <n v="114556852.56999999"/>
    <n v="0"/>
    <n v="114571824.3"/>
    <n v="-529491.61"/>
    <n v="350546.67"/>
    <n v="114571824.3"/>
    <n v="114556852.56999999"/>
    <n v="350546.67"/>
    <n v="0"/>
    <n v="350546.67"/>
    <n v="0"/>
    <x v="9"/>
  </r>
  <r>
    <n v="-1"/>
    <n v="1"/>
    <s v="0001 -Florida Power &amp; Light Company"/>
    <n v="0"/>
    <n v="3"/>
    <x v="9"/>
    <n v="1985"/>
    <n v="19"/>
    <n v="2014"/>
    <s v="V1985"/>
    <n v="367"/>
    <s v="03. Nuclear"/>
    <s v="Function"/>
    <n v="75303502.480000004"/>
    <n v="0"/>
    <n v="0"/>
    <n v="75303502.480000004"/>
    <n v="0"/>
    <n v="75303814.370000005"/>
    <n v="-611621.02"/>
    <n v="412573.42"/>
    <n v="75303814.370000005"/>
    <n v="75303502.480000004"/>
    <n v="412573.42"/>
    <n v="0"/>
    <n v="412573.42"/>
    <n v="0"/>
    <x v="9"/>
  </r>
  <r>
    <n v="-1"/>
    <n v="1"/>
    <s v="0001 -Florida Power &amp; Light Company"/>
    <n v="0"/>
    <n v="3"/>
    <x v="9"/>
    <n v="1986"/>
    <n v="20"/>
    <n v="2014"/>
    <s v="V1986"/>
    <n v="367"/>
    <s v="03. Nuclear"/>
    <s v="Function"/>
    <n v="116201359.93000001"/>
    <n v="0"/>
    <n v="0"/>
    <n v="116201359.93000001"/>
    <n v="0"/>
    <n v="116325376.93000001"/>
    <n v="-124017"/>
    <n v="0"/>
    <n v="116325376.93000001"/>
    <n v="116201359.93000001"/>
    <n v="0"/>
    <n v="0"/>
    <n v="0"/>
    <n v="0"/>
    <x v="9"/>
  </r>
  <r>
    <n v="-1"/>
    <n v="1"/>
    <s v="0001 -Florida Power &amp; Light Company"/>
    <n v="0"/>
    <n v="3"/>
    <x v="9"/>
    <n v="1987"/>
    <n v="22"/>
    <n v="2014"/>
    <s v="V1987"/>
    <n v="367"/>
    <s v="03. Nuclear"/>
    <s v="Function"/>
    <n v="56366189.770000003"/>
    <n v="0"/>
    <n v="0"/>
    <n v="56650675.43"/>
    <n v="0"/>
    <n v="56935161.090000004"/>
    <n v="-656157.87"/>
    <n v="378578.3"/>
    <n v="56935161.090000004"/>
    <n v="56366189.770000003"/>
    <n v="378578.3"/>
    <n v="0"/>
    <n v="378578.3"/>
    <n v="0"/>
    <x v="9"/>
  </r>
  <r>
    <n v="-1"/>
    <n v="1"/>
    <s v="0001 -Florida Power &amp; Light Company"/>
    <n v="0"/>
    <n v="3"/>
    <x v="9"/>
    <n v="1987"/>
    <n v="21"/>
    <n v="2014"/>
    <s v="V1987A"/>
    <n v="367"/>
    <s v="03. Nuclear"/>
    <s v="Function"/>
    <n v="115245214.62"/>
    <n v="0"/>
    <n v="0"/>
    <n v="115245214.62"/>
    <n v="0"/>
    <n v="115245214.62"/>
    <n v="-162961.29999999999"/>
    <n v="117391.29"/>
    <n v="115245214.62"/>
    <n v="115245214.62"/>
    <n v="117391.29"/>
    <n v="0"/>
    <n v="117391.29"/>
    <n v="0"/>
    <x v="9"/>
  </r>
  <r>
    <n v="-1"/>
    <n v="1"/>
    <s v="0001 -Florida Power &amp; Light Company"/>
    <n v="0"/>
    <n v="3"/>
    <x v="9"/>
    <n v="1988"/>
    <n v="24"/>
    <n v="2014"/>
    <s v="V1988"/>
    <n v="367"/>
    <s v="03. Nuclear"/>
    <s v="Function"/>
    <n v="28967834.530000001"/>
    <n v="0"/>
    <n v="0"/>
    <n v="29014730.440000001"/>
    <n v="0"/>
    <n v="29061626.350000001"/>
    <n v="-253539.37"/>
    <n v="63140.17"/>
    <n v="29061626.350000001"/>
    <n v="28967834.530000001"/>
    <n v="63140.17"/>
    <n v="0"/>
    <n v="63140.17"/>
    <n v="0"/>
    <x v="9"/>
  </r>
  <r>
    <n v="-1"/>
    <n v="1"/>
    <s v="0001 -Florida Power &amp; Light Company"/>
    <n v="0"/>
    <n v="3"/>
    <x v="9"/>
    <n v="1988"/>
    <n v="23"/>
    <n v="2014"/>
    <s v="V1988A"/>
    <n v="367"/>
    <s v="03. Nuclear"/>
    <s v="Function"/>
    <n v="35423827.549999997"/>
    <n v="0"/>
    <n v="0"/>
    <n v="35423827.549999997"/>
    <n v="0"/>
    <n v="35423827.549999997"/>
    <n v="-42.44"/>
    <n v="34.700000000000003"/>
    <n v="35423827.549999997"/>
    <n v="35423827.549999997"/>
    <n v="34.700000000000003"/>
    <n v="0"/>
    <n v="34.700000000000003"/>
    <n v="0"/>
    <x v="9"/>
  </r>
  <r>
    <n v="-1"/>
    <n v="1"/>
    <s v="0001 -Florida Power &amp; Light Company"/>
    <n v="0"/>
    <n v="3"/>
    <x v="9"/>
    <n v="1989"/>
    <n v="26"/>
    <n v="2014"/>
    <s v="V1989"/>
    <n v="367"/>
    <s v="03. Nuclear"/>
    <s v="Function"/>
    <n v="39022649.060000002"/>
    <n v="0"/>
    <n v="0"/>
    <n v="39022649.060000002"/>
    <n v="0"/>
    <n v="39022649.060000002"/>
    <n v="-36234.980000000003"/>
    <n v="31069.88"/>
    <n v="39022649.060000002"/>
    <n v="39022649.060000002"/>
    <n v="31069.88"/>
    <n v="0"/>
    <n v="31069.88"/>
    <n v="0"/>
    <x v="9"/>
  </r>
  <r>
    <n v="-1"/>
    <n v="1"/>
    <s v="0001 -Florida Power &amp; Light Company"/>
    <n v="0"/>
    <n v="3"/>
    <x v="9"/>
    <n v="1989"/>
    <n v="25"/>
    <n v="2014"/>
    <s v="V1989A"/>
    <n v="367"/>
    <s v="03. Nuclear"/>
    <s v="Function"/>
    <n v="41783218.119999997"/>
    <n v="0"/>
    <n v="0"/>
    <n v="41783218.119999997"/>
    <n v="0"/>
    <n v="41783218.119999997"/>
    <n v="-63628.29"/>
    <n v="46292.79"/>
    <n v="41783218.119999997"/>
    <n v="41783218.119999997"/>
    <n v="46292.79"/>
    <n v="0"/>
    <n v="46292.79"/>
    <n v="0"/>
    <x v="9"/>
  </r>
  <r>
    <n v="-1"/>
    <n v="1"/>
    <s v="0001 -Florida Power &amp; Light Company"/>
    <n v="0"/>
    <n v="3"/>
    <x v="9"/>
    <n v="1990"/>
    <n v="28"/>
    <n v="2014"/>
    <s v="V1990"/>
    <n v="367"/>
    <s v="03. Nuclear"/>
    <s v="Function"/>
    <n v="49044720.219999999"/>
    <n v="0"/>
    <n v="0"/>
    <n v="49044720.219999999"/>
    <n v="0"/>
    <n v="49044720.219999999"/>
    <n v="-1022911.04"/>
    <n v="331042.88"/>
    <n v="49044720.219999999"/>
    <n v="49044720.219999999"/>
    <n v="331042.88"/>
    <n v="0"/>
    <n v="331042.88"/>
    <n v="0"/>
    <x v="9"/>
  </r>
  <r>
    <n v="-1"/>
    <n v="1"/>
    <s v="0001 -Florida Power &amp; Light Company"/>
    <n v="0"/>
    <n v="3"/>
    <x v="9"/>
    <n v="1990"/>
    <n v="27"/>
    <n v="2014"/>
    <s v="V1990A"/>
    <n v="367"/>
    <s v="03. Nuclear"/>
    <s v="Function"/>
    <n v="1288736.71"/>
    <n v="0"/>
    <n v="0"/>
    <n v="1288736.71"/>
    <n v="0"/>
    <n v="1288736.71"/>
    <n v="-39727.870000000003"/>
    <n v="23889.85"/>
    <n v="1288736.71"/>
    <n v="1288736.71"/>
    <n v="23889.85"/>
    <n v="0"/>
    <n v="23889.85"/>
    <n v="0"/>
    <x v="9"/>
  </r>
  <r>
    <n v="-1"/>
    <n v="1"/>
    <s v="0001 -Florida Power &amp; Light Company"/>
    <n v="0"/>
    <n v="3"/>
    <x v="9"/>
    <n v="1991"/>
    <n v="29"/>
    <n v="2014"/>
    <s v="V1991"/>
    <n v="367"/>
    <s v="03. Nuclear"/>
    <s v="Function"/>
    <n v="239843646.99000001"/>
    <n v="0"/>
    <n v="0"/>
    <n v="239843646.99000001"/>
    <n v="0"/>
    <n v="239843646.99000001"/>
    <n v="0"/>
    <n v="0"/>
    <n v="239843646.99000001"/>
    <n v="239843646.99000001"/>
    <n v="0"/>
    <n v="0"/>
    <n v="0"/>
    <n v="0"/>
    <x v="9"/>
  </r>
  <r>
    <n v="-1"/>
    <n v="1"/>
    <s v="0001 -Florida Power &amp; Light Company"/>
    <n v="0"/>
    <n v="3"/>
    <x v="9"/>
    <n v="1992"/>
    <n v="30"/>
    <n v="2014"/>
    <s v="V1992"/>
    <n v="367"/>
    <s v="03. Nuclear"/>
    <s v="Function"/>
    <n v="27170504.969999999"/>
    <n v="0"/>
    <n v="0"/>
    <n v="27170504.969999999"/>
    <n v="0"/>
    <n v="27170504.969999999"/>
    <n v="-551991.69999999995"/>
    <n v="60594.38"/>
    <n v="27170504.969999999"/>
    <n v="27170504.969999999"/>
    <n v="60594.38"/>
    <n v="0"/>
    <n v="60594.38"/>
    <n v="0"/>
    <x v="9"/>
  </r>
  <r>
    <n v="-1"/>
    <n v="1"/>
    <s v="0001 -Florida Power &amp; Light Company"/>
    <n v="0"/>
    <n v="3"/>
    <x v="9"/>
    <n v="1993"/>
    <n v="31"/>
    <n v="2014"/>
    <s v="V1993"/>
    <n v="367"/>
    <s v="03. Nuclear"/>
    <s v="Function"/>
    <n v="48640226.5"/>
    <n v="0"/>
    <n v="0"/>
    <n v="17009042.5"/>
    <n v="0"/>
    <n v="48640226.5"/>
    <n v="-590766.94999999995"/>
    <n v="440311.03999999998"/>
    <n v="48640226.5"/>
    <n v="48640226.5"/>
    <n v="440311.03999999998"/>
    <n v="0"/>
    <n v="440311.03999999998"/>
    <n v="0"/>
    <x v="9"/>
  </r>
  <r>
    <n v="-1"/>
    <n v="1"/>
    <s v="0001 -Florida Power &amp; Light Company"/>
    <n v="0"/>
    <n v="3"/>
    <x v="9"/>
    <n v="1994"/>
    <n v="32"/>
    <n v="2014"/>
    <s v="V1994"/>
    <n v="367"/>
    <s v="03. Nuclear"/>
    <s v="Function"/>
    <n v="50713313.119999997"/>
    <n v="0"/>
    <n v="0"/>
    <n v="22878290.640000001"/>
    <n v="66089.02"/>
    <n v="50647224.100000001"/>
    <n v="-373800.55"/>
    <n v="0"/>
    <n v="50713313.119999997"/>
    <n v="50713313.119999997"/>
    <n v="0"/>
    <n v="0"/>
    <n v="0"/>
    <n v="0"/>
    <x v="9"/>
  </r>
  <r>
    <n v="-1"/>
    <n v="1"/>
    <s v="0001 -Florida Power &amp; Light Company"/>
    <n v="0"/>
    <n v="3"/>
    <x v="9"/>
    <n v="1995"/>
    <n v="33"/>
    <n v="2014"/>
    <s v="V1995"/>
    <n v="367"/>
    <s v="03. Nuclear"/>
    <s v="Function"/>
    <n v="37176161.409999996"/>
    <n v="0"/>
    <n v="0"/>
    <n v="18734676.699999999"/>
    <n v="132299.84"/>
    <n v="36999761.619999997"/>
    <n v="-206339.73"/>
    <n v="94124.17"/>
    <n v="37176161.409999996"/>
    <n v="37132061.460000001"/>
    <n v="94124.17"/>
    <n v="0"/>
    <n v="94124.17"/>
    <n v="0"/>
    <x v="9"/>
  </r>
  <r>
    <n v="-1"/>
    <n v="1"/>
    <s v="0001 -Florida Power &amp; Light Company"/>
    <n v="0"/>
    <n v="3"/>
    <x v="9"/>
    <n v="1996"/>
    <n v="34"/>
    <n v="2014"/>
    <s v="V1996"/>
    <n v="367"/>
    <s v="03. Nuclear"/>
    <s v="Function"/>
    <n v="27903758.050000001"/>
    <n v="0"/>
    <n v="0"/>
    <n v="19733123"/>
    <n v="255991.93"/>
    <n v="27485040.48"/>
    <n v="-283158.58"/>
    <n v="191583.04"/>
    <n v="27903758.050000001"/>
    <n v="27824657.84"/>
    <n v="107957.61"/>
    <n v="0"/>
    <n v="191583.04"/>
    <n v="0"/>
    <x v="9"/>
  </r>
  <r>
    <n v="-1"/>
    <n v="1"/>
    <s v="0001 -Florida Power &amp; Light Company"/>
    <n v="0"/>
    <n v="3"/>
    <x v="9"/>
    <n v="1997"/>
    <n v="35"/>
    <n v="2014"/>
    <s v="V1997"/>
    <n v="367"/>
    <s v="03. Nuclear"/>
    <s v="Function"/>
    <n v="49847693.759999998"/>
    <n v="0"/>
    <n v="0"/>
    <n v="7584480.3399999999"/>
    <n v="728337.6"/>
    <n v="48182807.93"/>
    <n v="0"/>
    <n v="0"/>
    <n v="49847693.759999998"/>
    <n v="48911145.530000001"/>
    <n v="0"/>
    <n v="0"/>
    <n v="0"/>
    <n v="0"/>
    <x v="9"/>
  </r>
  <r>
    <n v="-1"/>
    <n v="1"/>
    <s v="0001 -Florida Power &amp; Light Company"/>
    <n v="0"/>
    <n v="3"/>
    <x v="9"/>
    <n v="1998"/>
    <n v="59"/>
    <n v="2014"/>
    <s v="V1998"/>
    <n v="367"/>
    <s v="03. Nuclear"/>
    <s v="Function"/>
    <n v="15202280.789999999"/>
    <n v="0"/>
    <n v="0"/>
    <n v="625768.13"/>
    <n v="225282.78"/>
    <n v="14572632.449999999"/>
    <n v="-32965.339999999997"/>
    <n v="29454.98"/>
    <n v="15202280.789999999"/>
    <n v="14801795.439999999"/>
    <n v="25574.77"/>
    <n v="0"/>
    <n v="29454.98"/>
    <n v="0"/>
    <x v="9"/>
  </r>
  <r>
    <n v="-1"/>
    <n v="1"/>
    <s v="0001 -Florida Power &amp; Light Company"/>
    <n v="0"/>
    <n v="3"/>
    <x v="9"/>
    <n v="1999"/>
    <n v="60"/>
    <n v="2014"/>
    <s v="V1999"/>
    <n v="367"/>
    <s v="03. Nuclear"/>
    <s v="Function"/>
    <n v="9801896.3599999994"/>
    <n v="0"/>
    <n v="0"/>
    <n v="367023.34"/>
    <n v="112125.63"/>
    <n v="9237423.3300000001"/>
    <n v="-189954.26"/>
    <n v="197449.69"/>
    <n v="9801896.3599999994"/>
    <n v="9546998.6500000004"/>
    <n v="0"/>
    <n v="0"/>
    <n v="197449.69"/>
    <n v="0"/>
    <x v="9"/>
  </r>
  <r>
    <n v="-1"/>
    <n v="1"/>
    <s v="0001 -Florida Power &amp; Light Company"/>
    <n v="0"/>
    <n v="3"/>
    <x v="9"/>
    <n v="2000"/>
    <n v="61"/>
    <n v="2014"/>
    <s v="V2000"/>
    <n v="367"/>
    <s v="03. Nuclear"/>
    <s v="Function"/>
    <n v="5778599.4100000001"/>
    <n v="0"/>
    <n v="0"/>
    <n v="312288.26"/>
    <n v="82846.95"/>
    <n v="5424046.8099999996"/>
    <n v="-22384.720000000001"/>
    <n v="42264.34"/>
    <n v="5778599.4100000001"/>
    <n v="5549158.0999999996"/>
    <n v="0"/>
    <n v="0"/>
    <n v="42264.34"/>
    <n v="0"/>
    <x v="9"/>
  </r>
  <r>
    <n v="-1"/>
    <n v="1"/>
    <s v="0001 -Florida Power &amp; Light Company"/>
    <n v="0"/>
    <n v="3"/>
    <x v="9"/>
    <n v="2001"/>
    <n v="62"/>
    <n v="2014"/>
    <s v="V2001"/>
    <n v="367"/>
    <s v="03. Nuclear"/>
    <s v="Function"/>
    <n v="4235992.08"/>
    <n v="0"/>
    <n v="0"/>
    <n v="121740.53"/>
    <n v="28533.55"/>
    <n v="4095764.37"/>
    <n v="-41087.629999999997"/>
    <n v="49321.43"/>
    <n v="4235992.08"/>
    <n v="4142785.1"/>
    <n v="30834.25"/>
    <n v="0"/>
    <n v="49321.43"/>
    <n v="0"/>
    <x v="9"/>
  </r>
  <r>
    <n v="-1"/>
    <n v="1"/>
    <s v="0001 -Florida Power &amp; Light Company"/>
    <n v="0"/>
    <n v="3"/>
    <x v="9"/>
    <n v="2001"/>
    <n v="69"/>
    <n v="2014"/>
    <s v="V2001 Bonus"/>
    <n v="367"/>
    <s v="03. Nuclear"/>
    <s v="Function"/>
    <n v="618907.68000000005"/>
    <n v="0"/>
    <n v="0"/>
    <n v="9163.26"/>
    <n v="2147.6799999999998"/>
    <n v="609744.42000000004"/>
    <n v="0"/>
    <n v="0"/>
    <n v="618907.68000000005"/>
    <n v="611892.1"/>
    <n v="0"/>
    <n v="0"/>
    <n v="0"/>
    <n v="0"/>
    <x v="9"/>
  </r>
  <r>
    <n v="-1"/>
    <n v="1"/>
    <s v="0001 -Florida Power &amp; Light Company"/>
    <n v="0"/>
    <n v="3"/>
    <x v="9"/>
    <n v="2002"/>
    <n v="63"/>
    <n v="2014"/>
    <s v="V2002"/>
    <n v="367"/>
    <s v="03. Nuclear"/>
    <s v="Function"/>
    <n v="664287.66"/>
    <n v="0"/>
    <n v="0"/>
    <n v="127442.42"/>
    <n v="26743.79"/>
    <n v="536845.24"/>
    <n v="0"/>
    <n v="0"/>
    <n v="664287.66"/>
    <n v="563589.03"/>
    <n v="0"/>
    <n v="0"/>
    <n v="0"/>
    <n v="0"/>
    <x v="9"/>
  </r>
  <r>
    <n v="-1"/>
    <n v="1"/>
    <s v="0001 -Florida Power &amp; Light Company"/>
    <n v="0"/>
    <n v="3"/>
    <x v="9"/>
    <n v="2002"/>
    <n v="68"/>
    <n v="2014"/>
    <s v="V2002 Bonus"/>
    <n v="367"/>
    <s v="03. Nuclear"/>
    <s v="Function"/>
    <n v="749090.34"/>
    <n v="0"/>
    <n v="0"/>
    <n v="143711.67000000001"/>
    <n v="30157.89"/>
    <n v="605378.67000000004"/>
    <n v="0"/>
    <n v="0"/>
    <n v="749090.34"/>
    <n v="635536.56000000006"/>
    <n v="0"/>
    <n v="0"/>
    <n v="0"/>
    <n v="0"/>
    <x v="9"/>
  </r>
  <r>
    <n v="-1"/>
    <n v="1"/>
    <s v="0001 -Florida Power &amp; Light Company"/>
    <n v="0"/>
    <n v="3"/>
    <x v="9"/>
    <n v="2002"/>
    <n v="80"/>
    <n v="2014"/>
    <s v="V2002 Bonus Q1"/>
    <n v="367"/>
    <s v="03. Nuclear"/>
    <s v="Function"/>
    <n v="1358779.34"/>
    <n v="0"/>
    <n v="0"/>
    <n v="123516.08"/>
    <n v="25919.85"/>
    <n v="1223103.96"/>
    <n v="-19254.509999999998"/>
    <n v="12159.3"/>
    <n v="1358779.34"/>
    <n v="1261183.1100000001"/>
    <n v="0"/>
    <n v="0"/>
    <n v="12159.3"/>
    <n v="0"/>
    <x v="9"/>
  </r>
  <r>
    <n v="-1"/>
    <n v="1"/>
    <s v="0001 -Florida Power &amp; Light Company"/>
    <n v="0"/>
    <n v="3"/>
    <x v="9"/>
    <n v="2002"/>
    <n v="81"/>
    <n v="2014"/>
    <s v="V2002 Bonus Q2"/>
    <n v="367"/>
    <s v="03. Nuclear"/>
    <s v="Function"/>
    <n v="1425704.04"/>
    <n v="0"/>
    <n v="0"/>
    <n v="172040.51"/>
    <n v="36102.699999999997"/>
    <n v="1234834.8500000001"/>
    <n v="-29898.58"/>
    <n v="18828.68"/>
    <n v="1425704.04"/>
    <n v="1289766.23"/>
    <n v="0"/>
    <n v="0"/>
    <n v="18828.68"/>
    <n v="0"/>
    <x v="9"/>
  </r>
  <r>
    <n v="-1"/>
    <n v="1"/>
    <s v="0001 -Florida Power &amp; Light Company"/>
    <n v="0"/>
    <n v="3"/>
    <x v="9"/>
    <n v="2002"/>
    <n v="82"/>
    <n v="2014"/>
    <s v="V2002 Bonus Q3"/>
    <n v="367"/>
    <s v="03. Nuclear"/>
    <s v="Function"/>
    <n v="1245089.8"/>
    <n v="0"/>
    <n v="0"/>
    <n v="0"/>
    <n v="0"/>
    <n v="1245089.8"/>
    <n v="0"/>
    <n v="0"/>
    <n v="1245089.8"/>
    <n v="1245089.8"/>
    <n v="0"/>
    <n v="0"/>
    <n v="0"/>
    <n v="0"/>
    <x v="9"/>
  </r>
  <r>
    <n v="-1"/>
    <n v="1"/>
    <s v="0001 -Florida Power &amp; Light Company"/>
    <n v="0"/>
    <n v="3"/>
    <x v="9"/>
    <n v="2002"/>
    <n v="83"/>
    <n v="2014"/>
    <s v="V2002 Bonus Q4"/>
    <n v="367"/>
    <s v="03. Nuclear"/>
    <s v="Function"/>
    <n v="3028941.03"/>
    <n v="0"/>
    <n v="0"/>
    <n v="115018.32"/>
    <n v="24136.59"/>
    <n v="2898726.96"/>
    <n v="-18508.240000000002"/>
    <n v="15195.75"/>
    <n v="3028941.03"/>
    <n v="2938059.3"/>
    <n v="0"/>
    <n v="0"/>
    <n v="15195.75"/>
    <n v="0"/>
    <x v="9"/>
  </r>
  <r>
    <n v="-1"/>
    <n v="1"/>
    <s v="0001 -Florida Power &amp; Light Company"/>
    <n v="0"/>
    <n v="3"/>
    <x v="9"/>
    <n v="2003"/>
    <n v="64"/>
    <n v="2014"/>
    <s v="V2003"/>
    <n v="367"/>
    <s v="03. Nuclear"/>
    <s v="Function"/>
    <n v="-357761.35"/>
    <n v="0"/>
    <n v="0"/>
    <n v="332562.5"/>
    <n v="63183.55"/>
    <n v="-690323.85"/>
    <n v="0"/>
    <n v="0"/>
    <n v="-357761.35"/>
    <n v="-627140.30000000005"/>
    <n v="0"/>
    <n v="0"/>
    <n v="0"/>
    <n v="0"/>
    <x v="9"/>
  </r>
  <r>
    <n v="-1"/>
    <n v="1"/>
    <s v="0001 -Florida Power &amp; Light Company"/>
    <n v="0"/>
    <n v="3"/>
    <x v="9"/>
    <n v="2003"/>
    <n v="70"/>
    <n v="2014"/>
    <s v="V2003 Bonus-30%"/>
    <n v="367"/>
    <s v="03. Nuclear"/>
    <s v="Function"/>
    <n v="14722422.060000001"/>
    <n v="0"/>
    <n v="0"/>
    <n v="2640348.21"/>
    <n v="501639.76"/>
    <n v="12082073.85"/>
    <n v="0"/>
    <n v="0"/>
    <n v="14722422.060000001"/>
    <n v="12583713.609999999"/>
    <n v="0"/>
    <n v="0"/>
    <n v="0"/>
    <n v="0"/>
    <x v="9"/>
  </r>
  <r>
    <n v="-1"/>
    <n v="1"/>
    <s v="0001 -Florida Power &amp; Light Company"/>
    <n v="0"/>
    <n v="3"/>
    <x v="9"/>
    <n v="2003"/>
    <n v="84"/>
    <n v="2014"/>
    <s v="V2003 Bonus-50%"/>
    <n v="367"/>
    <s v="03. Nuclear"/>
    <s v="Function"/>
    <n v="6386967"/>
    <n v="0"/>
    <n v="0"/>
    <n v="1045706.16"/>
    <n v="198673.72"/>
    <n v="5341260.84"/>
    <n v="0"/>
    <n v="0"/>
    <n v="6386967"/>
    <n v="5539934.5599999996"/>
    <n v="0"/>
    <n v="0"/>
    <n v="0"/>
    <n v="0"/>
    <x v="9"/>
  </r>
  <r>
    <n v="-1"/>
    <n v="1"/>
    <s v="0001 -Florida Power &amp; Light Company"/>
    <n v="0"/>
    <n v="3"/>
    <x v="9"/>
    <n v="2004"/>
    <n v="65"/>
    <n v="2014"/>
    <s v="V2004"/>
    <n v="367"/>
    <s v="03. Nuclear"/>
    <s v="Function"/>
    <n v="103396.76"/>
    <n v="0"/>
    <n v="0"/>
    <n v="29632.15"/>
    <n v="5142.96"/>
    <n v="73764.61"/>
    <n v="0"/>
    <n v="0"/>
    <n v="103396.76"/>
    <n v="78907.570000000007"/>
    <n v="0"/>
    <n v="0"/>
    <n v="0"/>
    <n v="0"/>
    <x v="9"/>
  </r>
  <r>
    <n v="-1"/>
    <n v="1"/>
    <s v="0001 -Florida Power &amp; Light Company"/>
    <n v="0"/>
    <n v="3"/>
    <x v="9"/>
    <n v="2004"/>
    <n v="71"/>
    <n v="2014"/>
    <s v="V2004 Bonus-30%"/>
    <n v="367"/>
    <s v="03. Nuclear"/>
    <s v="Function"/>
    <n v="1137364.31"/>
    <n v="0"/>
    <n v="0"/>
    <n v="325953.56"/>
    <n v="56572.5"/>
    <n v="811410.75"/>
    <n v="0"/>
    <n v="0"/>
    <n v="1137364.31"/>
    <n v="867983.25"/>
    <n v="0"/>
    <n v="0"/>
    <n v="0"/>
    <n v="0"/>
    <x v="9"/>
  </r>
  <r>
    <n v="-1"/>
    <n v="1"/>
    <s v="0001 -Florida Power &amp; Light Company"/>
    <n v="0"/>
    <n v="3"/>
    <x v="9"/>
    <n v="2004"/>
    <n v="85"/>
    <n v="2014"/>
    <s v="V2004 Bonus-50%"/>
    <n v="367"/>
    <s v="03. Nuclear"/>
    <s v="Function"/>
    <n v="9098914.4399999995"/>
    <n v="0"/>
    <n v="0"/>
    <n v="2607628.46"/>
    <n v="452580"/>
    <n v="6491285.9800000004"/>
    <n v="0"/>
    <n v="0"/>
    <n v="9098914.4399999995"/>
    <n v="6943865.9800000004"/>
    <n v="0"/>
    <n v="0"/>
    <n v="0"/>
    <n v="0"/>
    <x v="9"/>
  </r>
  <r>
    <n v="-1"/>
    <n v="1"/>
    <s v="0001 -Florida Power &amp; Light Company"/>
    <n v="0"/>
    <n v="3"/>
    <x v="9"/>
    <n v="2004"/>
    <n v="92"/>
    <n v="2014"/>
    <s v="V2004 Q1"/>
    <n v="367"/>
    <s v="03. Nuclear"/>
    <s v="Function"/>
    <n v="-598394.89"/>
    <n v="0"/>
    <n v="0"/>
    <n v="-160877.97"/>
    <n v="-27950.55"/>
    <n v="-437516.92"/>
    <n v="0"/>
    <n v="0"/>
    <n v="-598394.89"/>
    <n v="-465467.47"/>
    <n v="0"/>
    <n v="0"/>
    <n v="0"/>
    <n v="0"/>
    <x v="9"/>
  </r>
  <r>
    <n v="-1"/>
    <n v="1"/>
    <s v="0001 -Florida Power &amp; Light Company"/>
    <n v="0"/>
    <n v="3"/>
    <x v="9"/>
    <n v="2004"/>
    <n v="96"/>
    <n v="2014"/>
    <s v="V2004 Q1 - 30% Bonus"/>
    <n v="367"/>
    <s v="03. Nuclear"/>
    <s v="Function"/>
    <n v="-687981.57"/>
    <n v="0"/>
    <n v="0"/>
    <n v="-202099.36"/>
    <n v="-35152.69"/>
    <n v="-485882.21"/>
    <n v="0"/>
    <n v="0"/>
    <n v="-687981.57"/>
    <n v="-521034.9"/>
    <n v="0"/>
    <n v="0"/>
    <n v="0"/>
    <n v="0"/>
    <x v="9"/>
  </r>
  <r>
    <n v="-1"/>
    <n v="1"/>
    <s v="0001 -Florida Power &amp; Light Company"/>
    <n v="0"/>
    <n v="3"/>
    <x v="9"/>
    <n v="2004"/>
    <n v="100"/>
    <n v="2014"/>
    <s v="V2004 Q1 - 50% Bonus"/>
    <n v="367"/>
    <s v="03. Nuclear"/>
    <s v="Function"/>
    <n v="650160.87"/>
    <n v="0"/>
    <n v="0"/>
    <n v="27052.16"/>
    <n v="7694.44"/>
    <n v="623012.69999999995"/>
    <n v="-202.56"/>
    <n v="96.01"/>
    <n v="650160.87"/>
    <n v="630803.15"/>
    <n v="0"/>
    <n v="0"/>
    <n v="96.01"/>
    <n v="0"/>
    <x v="9"/>
  </r>
  <r>
    <n v="-1"/>
    <n v="1"/>
    <s v="0001 -Florida Power &amp; Light Company"/>
    <n v="0"/>
    <n v="3"/>
    <x v="9"/>
    <n v="2004"/>
    <n v="93"/>
    <n v="2014"/>
    <s v="V2004 Q2"/>
    <n v="367"/>
    <s v="03. Nuclear"/>
    <s v="Function"/>
    <n v="-5752334.5099999998"/>
    <n v="0"/>
    <n v="0"/>
    <n v="-1709874.34"/>
    <n v="-296765.78999999998"/>
    <n v="-4042460.17"/>
    <n v="0"/>
    <n v="0"/>
    <n v="-5752334.5099999998"/>
    <n v="-4339225.96"/>
    <n v="0"/>
    <n v="0"/>
    <n v="0"/>
    <n v="0"/>
    <x v="9"/>
  </r>
  <r>
    <n v="-1"/>
    <n v="1"/>
    <s v="0001 -Florida Power &amp; Light Company"/>
    <n v="0"/>
    <n v="3"/>
    <x v="9"/>
    <n v="2004"/>
    <n v="97"/>
    <n v="2014"/>
    <s v="V2004 Q2 - 30% Bonus"/>
    <n v="367"/>
    <s v="03. Nuclear"/>
    <s v="Function"/>
    <n v="6098394.3600000003"/>
    <n v="0"/>
    <n v="0"/>
    <n v="1735664.87"/>
    <n v="301241.99"/>
    <n v="4356492.37"/>
    <n v="-10114.469999999999"/>
    <n v="6237.12"/>
    <n v="6098394.3600000003"/>
    <n v="4663971.4800000004"/>
    <n v="0"/>
    <n v="0"/>
    <n v="6237.12"/>
    <n v="0"/>
    <x v="9"/>
  </r>
  <r>
    <n v="-1"/>
    <n v="1"/>
    <s v="0001 -Florida Power &amp; Light Company"/>
    <n v="0"/>
    <n v="3"/>
    <x v="9"/>
    <n v="2004"/>
    <n v="101"/>
    <n v="2014"/>
    <s v="V2004 Q2 - 50% Bonus"/>
    <n v="367"/>
    <s v="03. Nuclear"/>
    <s v="Function"/>
    <n v="6899334.6200000001"/>
    <n v="0"/>
    <n v="0"/>
    <n v="1753253.65"/>
    <n v="309466.65999999997"/>
    <n v="5146080.97"/>
    <n v="-971918.75"/>
    <n v="0"/>
    <n v="6899334.6200000001"/>
    <n v="5455547.6299999999"/>
    <n v="0"/>
    <n v="0"/>
    <n v="0"/>
    <n v="0"/>
    <x v="9"/>
  </r>
  <r>
    <n v="-1"/>
    <n v="1"/>
    <s v="0001 -Florida Power &amp; Light Company"/>
    <n v="0"/>
    <n v="3"/>
    <x v="9"/>
    <n v="2004"/>
    <n v="94"/>
    <n v="2014"/>
    <s v="V2004 Q3"/>
    <n v="367"/>
    <s v="03. Nuclear"/>
    <s v="Function"/>
    <n v="243810.1"/>
    <n v="0"/>
    <n v="0"/>
    <n v="69200.320000000007"/>
    <n v="12010.41"/>
    <n v="174232.16"/>
    <n v="-483.83"/>
    <n v="377.62"/>
    <n v="243810.1"/>
    <n v="186620.19"/>
    <n v="0"/>
    <n v="0"/>
    <n v="377.62"/>
    <n v="0"/>
    <x v="9"/>
  </r>
  <r>
    <n v="-1"/>
    <n v="1"/>
    <s v="0001 -Florida Power &amp; Light Company"/>
    <n v="0"/>
    <n v="3"/>
    <x v="9"/>
    <n v="2004"/>
    <n v="98"/>
    <n v="2014"/>
    <s v="V2004 Q3 - 30% Bonus"/>
    <n v="367"/>
    <s v="03. Nuclear"/>
    <s v="Function"/>
    <n v="57946.11"/>
    <n v="0"/>
    <n v="0"/>
    <n v="16470.23"/>
    <n v="2858.57"/>
    <n v="41399.300000000003"/>
    <n v="-114.99"/>
    <n v="76.58"/>
    <n v="57946.11"/>
    <n v="44334.45"/>
    <n v="0"/>
    <n v="0"/>
    <n v="76.58"/>
    <n v="0"/>
    <x v="9"/>
  </r>
  <r>
    <n v="-1"/>
    <n v="1"/>
    <s v="0001 -Florida Power &amp; Light Company"/>
    <n v="0"/>
    <n v="3"/>
    <x v="9"/>
    <n v="2004"/>
    <n v="102"/>
    <n v="2014"/>
    <s v="V2004 Q3 - 50% Bonus"/>
    <n v="367"/>
    <s v="03. Nuclear"/>
    <s v="Function"/>
    <n v="1648321.61"/>
    <n v="0"/>
    <n v="0"/>
    <n v="261723.07"/>
    <n v="50037.74"/>
    <n v="1385415.61"/>
    <n v="-1869.7"/>
    <n v="1182.93"/>
    <n v="1648321.61"/>
    <n v="1436636.28"/>
    <n v="0"/>
    <n v="0"/>
    <n v="1182.93"/>
    <n v="0"/>
    <x v="9"/>
  </r>
  <r>
    <n v="-1"/>
    <n v="1"/>
    <s v="0001 -Florida Power &amp; Light Company"/>
    <n v="0"/>
    <n v="3"/>
    <x v="9"/>
    <n v="2004"/>
    <n v="95"/>
    <n v="2014"/>
    <s v="V2004 Q4"/>
    <n v="367"/>
    <s v="03. Nuclear"/>
    <s v="Function"/>
    <n v="-1027045.08"/>
    <n v="0"/>
    <n v="0"/>
    <n v="-300221.57"/>
    <n v="-52106.46"/>
    <n v="-730127.94"/>
    <n v="2038.15"/>
    <n v="3304.43"/>
    <n v="-1027045.08"/>
    <n v="-778929.97"/>
    <n v="0"/>
    <n v="0"/>
    <n v="3304.43"/>
    <n v="0"/>
    <x v="9"/>
  </r>
  <r>
    <n v="-1"/>
    <n v="1"/>
    <s v="0001 -Florida Power &amp; Light Company"/>
    <n v="0"/>
    <n v="3"/>
    <x v="9"/>
    <n v="2004"/>
    <n v="99"/>
    <n v="2014"/>
    <s v="V2004 Q4 - 30% Bonus"/>
    <n v="367"/>
    <s v="03. Nuclear"/>
    <s v="Function"/>
    <n v="23015545.57"/>
    <n v="0"/>
    <n v="0"/>
    <n v="6542877.5800000001"/>
    <n v="1135581.83"/>
    <n v="16442863.32"/>
    <n v="-45673.9"/>
    <n v="29804.67"/>
    <n v="23015545.57"/>
    <n v="17608249.82"/>
    <n v="0"/>
    <n v="0"/>
    <n v="29804.67"/>
    <n v="0"/>
    <x v="9"/>
  </r>
  <r>
    <n v="-1"/>
    <n v="1"/>
    <s v="0001 -Florida Power &amp; Light Company"/>
    <n v="0"/>
    <n v="3"/>
    <x v="9"/>
    <n v="2004"/>
    <n v="103"/>
    <n v="2014"/>
    <s v="V2004 Q4 - 50% Bonus"/>
    <n v="367"/>
    <s v="03. Nuclear"/>
    <s v="Function"/>
    <n v="50379679.630000003"/>
    <n v="0"/>
    <n v="0"/>
    <n v="12636647.01"/>
    <n v="2221209.9700000002"/>
    <n v="37687020.079999998"/>
    <n v="-87880.58"/>
    <n v="56012.54"/>
    <n v="50379679.630000003"/>
    <n v="39964242.590000004"/>
    <n v="0"/>
    <n v="0"/>
    <n v="56012.54"/>
    <n v="0"/>
    <x v="9"/>
  </r>
  <r>
    <n v="-1"/>
    <n v="1"/>
    <s v="0001 -Florida Power &amp; Light Company"/>
    <n v="0"/>
    <n v="3"/>
    <x v="9"/>
    <n v="2005"/>
    <n v="66"/>
    <n v="2014"/>
    <s v="V2005"/>
    <n v="367"/>
    <s v="03. Nuclear"/>
    <s v="Function"/>
    <n v="133216192.09"/>
    <n v="0"/>
    <n v="0"/>
    <n v="39789665.200000003"/>
    <n v="6503080.4400000004"/>
    <n v="93193737.599999994"/>
    <n v="-630595.36"/>
    <n v="232789.29"/>
    <n v="133216192.09"/>
    <n v="99929607.329999998"/>
    <n v="0"/>
    <n v="0"/>
    <n v="232789.29"/>
    <n v="0"/>
    <x v="9"/>
  </r>
  <r>
    <n v="-1"/>
    <n v="1"/>
    <s v="0001 -Florida Power &amp; Light Company"/>
    <n v="0"/>
    <n v="3"/>
    <x v="9"/>
    <n v="2005"/>
    <n v="72"/>
    <n v="2014"/>
    <s v="V2005 Bonus-30%"/>
    <n v="367"/>
    <s v="03. Nuclear"/>
    <s v="Function"/>
    <n v="9403386.0299999993"/>
    <n v="0"/>
    <n v="0"/>
    <n v="3117421.23"/>
    <n v="497883.35"/>
    <n v="6251051.2300000004"/>
    <n v="-6385.37"/>
    <n v="34913.57"/>
    <n v="9403386.0299999993"/>
    <n v="6783848.1500000004"/>
    <n v="0"/>
    <n v="0"/>
    <n v="34913.57"/>
    <n v="0"/>
    <x v="9"/>
  </r>
  <r>
    <n v="-1"/>
    <n v="1"/>
    <s v="0001 -Florida Power &amp; Light Company"/>
    <n v="0"/>
    <n v="3"/>
    <x v="9"/>
    <n v="2005"/>
    <n v="86"/>
    <n v="2014"/>
    <s v="V2005 Bonus-50%"/>
    <n v="367"/>
    <s v="03. Nuclear"/>
    <s v="Function"/>
    <n v="61865070.82"/>
    <n v="0"/>
    <n v="0"/>
    <n v="20095385.52"/>
    <n v="3209434.02"/>
    <n v="41378714.68"/>
    <n v="-567993.68000000005"/>
    <n v="390970.62"/>
    <n v="61865070.82"/>
    <n v="44979119.32"/>
    <n v="0"/>
    <n v="0"/>
    <n v="390970.62"/>
    <n v="0"/>
    <x v="9"/>
  </r>
  <r>
    <n v="-1"/>
    <n v="1"/>
    <s v="0001 -Florida Power &amp; Light Company"/>
    <n v="0"/>
    <n v="3"/>
    <x v="9"/>
    <n v="2006"/>
    <n v="67"/>
    <n v="2014"/>
    <s v="V2006"/>
    <n v="367"/>
    <s v="03. Nuclear"/>
    <s v="Function"/>
    <n v="67511900.689999998"/>
    <n v="0"/>
    <n v="0"/>
    <n v="26066070.199999999"/>
    <n v="4454274.43"/>
    <n v="50252849.850000001"/>
    <n v="-2114091.94"/>
    <n v="0"/>
    <n v="76318920.049999997"/>
    <n v="45900104.920000002"/>
    <n v="0"/>
    <n v="0"/>
    <n v="0"/>
    <n v="0"/>
    <x v="9"/>
  </r>
  <r>
    <n v="-1"/>
    <n v="1"/>
    <s v="0001 -Florida Power &amp; Light Company"/>
    <n v="0"/>
    <n v="3"/>
    <x v="9"/>
    <n v="2007"/>
    <n v="74"/>
    <n v="2014"/>
    <s v="V2007"/>
    <n v="367"/>
    <s v="03. Nuclear"/>
    <s v="Function"/>
    <n v="172233992.00999999"/>
    <n v="0"/>
    <n v="0"/>
    <n v="79280037.549999997"/>
    <n v="11583972.060000001"/>
    <n v="98355259.879999995"/>
    <n v="-3750234.84"/>
    <n v="0"/>
    <n v="177635297.43000001"/>
    <n v="104537926.52"/>
    <n v="0"/>
    <n v="0"/>
    <n v="0"/>
    <n v="0"/>
    <x v="9"/>
  </r>
  <r>
    <n v="-1"/>
    <n v="1"/>
    <s v="0001 -Florida Power &amp; Light Company"/>
    <n v="0"/>
    <n v="3"/>
    <x v="9"/>
    <n v="2008"/>
    <n v="89"/>
    <n v="2014"/>
    <s v="V2008"/>
    <n v="367"/>
    <s v="03. Nuclear"/>
    <s v="Function"/>
    <n v="10103099.76"/>
    <n v="0"/>
    <n v="0"/>
    <n v="5383939.29"/>
    <n v="693882.1"/>
    <n v="4719160.47"/>
    <n v="0"/>
    <n v="0"/>
    <n v="10103099.76"/>
    <n v="5413042.5700000003"/>
    <n v="0"/>
    <n v="0"/>
    <n v="0"/>
    <n v="0"/>
    <x v="9"/>
  </r>
  <r>
    <n v="-1"/>
    <n v="1"/>
    <s v="0001 -Florida Power &amp; Light Company"/>
    <n v="0"/>
    <n v="3"/>
    <x v="9"/>
    <n v="2008"/>
    <n v="239"/>
    <n v="2014"/>
    <s v="V2008 Bonus - 50%"/>
    <n v="367"/>
    <s v="03. Nuclear"/>
    <s v="Function"/>
    <n v="6010296.9900000002"/>
    <n v="0"/>
    <n v="0"/>
    <n v="3202885.74"/>
    <n v="412787.91"/>
    <n v="2807411.25"/>
    <n v="0"/>
    <n v="0"/>
    <n v="6010296.9900000002"/>
    <n v="3220199.16"/>
    <n v="0"/>
    <n v="0"/>
    <n v="0"/>
    <n v="0"/>
    <x v="9"/>
  </r>
  <r>
    <n v="-1"/>
    <n v="1"/>
    <s v="0001 -Florida Power &amp; Light Company"/>
    <n v="0"/>
    <n v="3"/>
    <x v="9"/>
    <n v="2008"/>
    <n v="164"/>
    <n v="2014"/>
    <s v="V2008 Q1"/>
    <n v="367"/>
    <s v="03. Nuclear"/>
    <s v="Function"/>
    <n v="201659513.84999999"/>
    <n v="0"/>
    <n v="0"/>
    <n v="104763711.31999999"/>
    <n v="13592369.939999999"/>
    <n v="96843099.379999995"/>
    <n v="-475328.13"/>
    <n v="52703.15"/>
    <n v="201659513.84999999"/>
    <n v="110488172.47"/>
    <n v="0"/>
    <n v="0"/>
    <n v="52703.15"/>
    <n v="0"/>
    <x v="9"/>
  </r>
  <r>
    <n v="-1"/>
    <n v="1"/>
    <s v="0001 -Florida Power &amp; Light Company"/>
    <n v="0"/>
    <n v="3"/>
    <x v="9"/>
    <n v="2008"/>
    <n v="168"/>
    <n v="2014"/>
    <s v="V2008 Q1 - 50% Bonus"/>
    <n v="367"/>
    <s v="03. Nuclear"/>
    <s v="Function"/>
    <n v="317123.96000000002"/>
    <n v="0"/>
    <n v="0"/>
    <n v="109928.97"/>
    <n v="18847.23"/>
    <n v="207131.21"/>
    <n v="-14095"/>
    <n v="63.78"/>
    <n v="317123.96000000002"/>
    <n v="226042.22"/>
    <n v="0"/>
    <n v="0"/>
    <n v="63.78"/>
    <n v="0"/>
    <x v="9"/>
  </r>
  <r>
    <n v="-1"/>
    <n v="1"/>
    <s v="0001 -Florida Power &amp; Light Company"/>
    <n v="0"/>
    <n v="3"/>
    <x v="9"/>
    <n v="2008"/>
    <n v="165"/>
    <n v="2014"/>
    <s v="V2008 Q2"/>
    <n v="367"/>
    <s v="03. Nuclear"/>
    <s v="Function"/>
    <n v="19481315.73"/>
    <n v="0"/>
    <n v="0"/>
    <n v="9917938.3800000008"/>
    <n v="1304482.6399999999"/>
    <n v="9553214.5399999991"/>
    <n v="-115860.31"/>
    <n v="10162.81"/>
    <n v="19481315.73"/>
    <n v="10867859.99"/>
    <n v="0"/>
    <n v="0"/>
    <n v="10162.81"/>
    <n v="0"/>
    <x v="9"/>
  </r>
  <r>
    <n v="-1"/>
    <n v="1"/>
    <s v="0001 -Florida Power &amp; Light Company"/>
    <n v="0"/>
    <n v="3"/>
    <x v="9"/>
    <n v="2008"/>
    <n v="169"/>
    <n v="2014"/>
    <s v="V2008 Q2 - 50% Bonus"/>
    <n v="367"/>
    <s v="03. Nuclear"/>
    <s v="Function"/>
    <n v="1965760.6"/>
    <n v="0"/>
    <n v="0"/>
    <n v="657577.64"/>
    <n v="138150.87"/>
    <n v="1307747.6000000001"/>
    <n v="-218750.41"/>
    <n v="435.36"/>
    <n v="1965760.6"/>
    <n v="1446333.83"/>
    <n v="0"/>
    <n v="0"/>
    <n v="435.36"/>
    <n v="0"/>
    <x v="9"/>
  </r>
  <r>
    <n v="-1"/>
    <n v="1"/>
    <s v="0001 -Florida Power &amp; Light Company"/>
    <n v="0"/>
    <n v="3"/>
    <x v="9"/>
    <n v="2008"/>
    <n v="166"/>
    <n v="2014"/>
    <s v="V2008 Q3"/>
    <n v="367"/>
    <s v="03. Nuclear"/>
    <s v="Function"/>
    <n v="7503851.96"/>
    <n v="0"/>
    <n v="0"/>
    <n v="3703089.03"/>
    <n v="502760.43"/>
    <n v="3797162.01"/>
    <n v="-103885.8"/>
    <n v="3600.92"/>
    <n v="7503851.96"/>
    <n v="4303523.3600000003"/>
    <n v="0"/>
    <n v="0"/>
    <n v="3600.92"/>
    <n v="0"/>
    <x v="9"/>
  </r>
  <r>
    <n v="-1"/>
    <n v="1"/>
    <s v="0001 -Florida Power &amp; Light Company"/>
    <n v="0"/>
    <n v="3"/>
    <x v="9"/>
    <n v="2008"/>
    <n v="170"/>
    <n v="2014"/>
    <s v="V2008 Q3 - 50% Bonus"/>
    <n v="367"/>
    <s v="03. Nuclear"/>
    <s v="Function"/>
    <n v="9233989.8100000005"/>
    <n v="0"/>
    <n v="0"/>
    <n v="4481914.2300000004"/>
    <n v="628900.54"/>
    <n v="4747811.84"/>
    <n v="-221973.24"/>
    <n v="4263.74"/>
    <n v="9233989.8100000005"/>
    <n v="5380976.1200000001"/>
    <n v="0"/>
    <n v="0"/>
    <n v="4263.74"/>
    <n v="0"/>
    <x v="9"/>
  </r>
  <r>
    <n v="-1"/>
    <n v="1"/>
    <s v="0001 -Florida Power &amp; Light Company"/>
    <n v="0"/>
    <n v="3"/>
    <x v="9"/>
    <n v="2008"/>
    <n v="167"/>
    <n v="2014"/>
    <s v="V2008 Q4"/>
    <n v="367"/>
    <s v="03. Nuclear"/>
    <s v="Function"/>
    <n v="10974158.49"/>
    <n v="0"/>
    <n v="0"/>
    <n v="5923496.1100000003"/>
    <n v="724977.44"/>
    <n v="5043885.9800000004"/>
    <n v="-6076.35"/>
    <n v="6776.4"/>
    <n v="10974158.49"/>
    <n v="5775639.8200000003"/>
    <n v="0"/>
    <n v="0"/>
    <n v="6776.4"/>
    <n v="0"/>
    <x v="9"/>
  </r>
  <r>
    <n v="-1"/>
    <n v="1"/>
    <s v="0001 -Florida Power &amp; Light Company"/>
    <n v="0"/>
    <n v="3"/>
    <x v="9"/>
    <n v="2008"/>
    <n v="171"/>
    <n v="2014"/>
    <s v="V2008 Q4 - 50% Bonus"/>
    <n v="367"/>
    <s v="03. Nuclear"/>
    <s v="Function"/>
    <n v="13080753.050000001"/>
    <n v="0"/>
    <n v="0"/>
    <n v="5946865.2999999998"/>
    <n v="868583.7"/>
    <n v="7128063.0800000001"/>
    <n v="-430664.44"/>
    <n v="5824.67"/>
    <n v="13080753.050000001"/>
    <n v="8002471.4500000002"/>
    <n v="0"/>
    <n v="0"/>
    <n v="5824.67"/>
    <n v="0"/>
    <x v="9"/>
  </r>
  <r>
    <n v="-1"/>
    <n v="1"/>
    <s v="0001 -Florida Power &amp; Light Company"/>
    <n v="0"/>
    <n v="3"/>
    <x v="9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5"/>
    <n v="2014"/>
    <s v="V2009 Q1"/>
    <n v="367"/>
    <s v="03. Nuclear"/>
    <s v="Function"/>
    <n v="2359530.34"/>
    <n v="0"/>
    <n v="0"/>
    <n v="1177685.8400000001"/>
    <n v="179735.71"/>
    <n v="1122690.76"/>
    <n v="-160924.85999999999"/>
    <n v="59153.74"/>
    <n v="2359530.34"/>
    <n v="1361580.2"/>
    <n v="0"/>
    <n v="0"/>
    <n v="59153.74"/>
    <n v="0"/>
    <x v="9"/>
  </r>
  <r>
    <n v="-1"/>
    <n v="1"/>
    <s v="0001 -Florida Power &amp; Light Company"/>
    <n v="0"/>
    <n v="3"/>
    <x v="9"/>
    <n v="2009"/>
    <n v="189"/>
    <n v="2014"/>
    <s v="V2009 Q1 - 50% Bonus"/>
    <n v="367"/>
    <s v="03. Nuclear"/>
    <s v="Function"/>
    <n v="11946620.960000001"/>
    <n v="0"/>
    <n v="0"/>
    <n v="6601246.7999999998"/>
    <n v="846038.92"/>
    <n v="4963649.8600000003"/>
    <n v="-618129.85"/>
    <n v="381724.3"/>
    <n v="11946620.960000001"/>
    <n v="6191413.0800000001"/>
    <n v="0"/>
    <n v="0"/>
    <n v="381724.3"/>
    <n v="0"/>
    <x v="9"/>
  </r>
  <r>
    <n v="-1"/>
    <n v="1"/>
    <s v="0001 -Florida Power &amp; Light Company"/>
    <n v="0"/>
    <n v="3"/>
    <x v="9"/>
    <n v="2009"/>
    <n v="186"/>
    <n v="2014"/>
    <s v="V2009 Q2"/>
    <n v="367"/>
    <s v="03. Nuclear"/>
    <s v="Function"/>
    <n v="2448253.25"/>
    <n v="0"/>
    <n v="0"/>
    <n v="1176104.95"/>
    <n v="168299.44"/>
    <n v="1272148.3"/>
    <n v="-46616.84"/>
    <n v="0"/>
    <n v="2448253.25"/>
    <n v="1440447.74"/>
    <n v="0"/>
    <n v="0"/>
    <n v="0"/>
    <n v="0"/>
    <x v="9"/>
  </r>
  <r>
    <n v="-1"/>
    <n v="1"/>
    <s v="0001 -Florida Power &amp; Light Company"/>
    <n v="0"/>
    <n v="3"/>
    <x v="9"/>
    <n v="2009"/>
    <n v="190"/>
    <n v="2014"/>
    <s v="V2009 Q2 - 50% Bonus"/>
    <n v="367"/>
    <s v="03. Nuclear"/>
    <s v="Function"/>
    <n v="39444048.57"/>
    <n v="0"/>
    <n v="0"/>
    <n v="23311054.030000001"/>
    <n v="2926142.84"/>
    <n v="16132994.539999999"/>
    <n v="-231869.67"/>
    <n v="0"/>
    <n v="39444048.57"/>
    <n v="19059137.379999999"/>
    <n v="0"/>
    <n v="0"/>
    <n v="0"/>
    <n v="0"/>
    <x v="9"/>
  </r>
  <r>
    <n v="-1"/>
    <n v="1"/>
    <s v="0001 -Florida Power &amp; Light Company"/>
    <n v="0"/>
    <n v="3"/>
    <x v="9"/>
    <n v="2009"/>
    <n v="187"/>
    <n v="2014"/>
    <s v="V2009 Q3"/>
    <n v="367"/>
    <s v="03. Nuclear"/>
    <s v="Function"/>
    <n v="110840"/>
    <n v="0"/>
    <n v="0"/>
    <n v="35412.050000000003"/>
    <n v="10830.19"/>
    <n v="75427.95"/>
    <n v="-15197.2"/>
    <n v="0"/>
    <n v="110840"/>
    <n v="86258.14"/>
    <n v="0"/>
    <n v="0"/>
    <n v="0"/>
    <n v="0"/>
    <x v="9"/>
  </r>
  <r>
    <n v="-1"/>
    <n v="1"/>
    <s v="0001 -Florida Power &amp; Light Company"/>
    <n v="0"/>
    <n v="3"/>
    <x v="9"/>
    <n v="2009"/>
    <n v="191"/>
    <n v="2014"/>
    <s v="V2009 Q3 - 50% Bonus"/>
    <n v="367"/>
    <s v="03. Nuclear"/>
    <s v="Function"/>
    <n v="32368577.629999999"/>
    <n v="0"/>
    <n v="0"/>
    <n v="18755588.870000001"/>
    <n v="2364717.41"/>
    <n v="13262812.99"/>
    <n v="-741396.57"/>
    <n v="350175.77"/>
    <n v="32368577.629999999"/>
    <n v="15977706.17"/>
    <n v="0"/>
    <n v="0"/>
    <n v="350175.77"/>
    <n v="0"/>
    <x v="9"/>
  </r>
  <r>
    <n v="-1"/>
    <n v="1"/>
    <s v="0001 -Florida Power &amp; Light Company"/>
    <n v="0"/>
    <n v="3"/>
    <x v="9"/>
    <n v="2009"/>
    <n v="188"/>
    <n v="2014"/>
    <s v="V2009 Q4"/>
    <n v="367"/>
    <s v="03. Nuclear"/>
    <s v="Function"/>
    <n v="3159754.57"/>
    <n v="0"/>
    <n v="0"/>
    <n v="1683428.02"/>
    <n v="197672.52"/>
    <n v="1231643.47"/>
    <n v="-150120.29"/>
    <n v="244683.08"/>
    <n v="3159754.57"/>
    <n v="1673999.07"/>
    <n v="0"/>
    <n v="0"/>
    <n v="244683.08"/>
    <n v="0"/>
    <x v="9"/>
  </r>
  <r>
    <n v="-1"/>
    <n v="1"/>
    <s v="0001 -Florida Power &amp; Light Company"/>
    <n v="0"/>
    <n v="3"/>
    <x v="9"/>
    <n v="2009"/>
    <n v="192"/>
    <n v="2014"/>
    <s v="V2009 Q4 - 50% Bonus"/>
    <n v="367"/>
    <s v="03. Nuclear"/>
    <s v="Function"/>
    <n v="35761040.509999998"/>
    <n v="0"/>
    <n v="0"/>
    <n v="19941910.140000001"/>
    <n v="2416376.3199999998"/>
    <n v="14208656.189999999"/>
    <n v="-1642473.12"/>
    <n v="1610474.18"/>
    <n v="35761040.509999998"/>
    <n v="18235506.690000001"/>
    <n v="0"/>
    <n v="0"/>
    <n v="1610474.18"/>
    <n v="0"/>
    <x v="9"/>
  </r>
  <r>
    <n v="-1"/>
    <n v="1"/>
    <s v="0001 -Florida Power &amp; Light Company"/>
    <n v="0"/>
    <n v="3"/>
    <x v="9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3"/>
    <n v="2014"/>
    <s v="V2010 Q1"/>
    <n v="367"/>
    <s v="03. Nuclear"/>
    <s v="Function"/>
    <n v="-6659657.79"/>
    <n v="0"/>
    <n v="0"/>
    <n v="-4843835.05"/>
    <n v="-477718.99"/>
    <n v="-1815822.74"/>
    <n v="0"/>
    <n v="0"/>
    <n v="-6659657.79"/>
    <n v="-2293541.73"/>
    <n v="0"/>
    <n v="0"/>
    <n v="0"/>
    <n v="0"/>
    <x v="9"/>
  </r>
  <r>
    <n v="-1"/>
    <n v="1"/>
    <s v="0001 -Florida Power &amp; Light Company"/>
    <n v="0"/>
    <n v="3"/>
    <x v="9"/>
    <n v="2010"/>
    <n v="215"/>
    <n v="2014"/>
    <s v="V2010 Q1 - 50% Bonus"/>
    <n v="367"/>
    <s v="03. Nuclear"/>
    <s v="Function"/>
    <n v="-596332.69999999995"/>
    <n v="0"/>
    <n v="0"/>
    <n v="-704144.57"/>
    <n v="-5014.1899999999996"/>
    <n v="107811.87"/>
    <n v="0"/>
    <n v="0"/>
    <n v="-596332.69999999995"/>
    <n v="102797.68"/>
    <n v="0"/>
    <n v="0"/>
    <n v="0"/>
    <n v="0"/>
    <x v="9"/>
  </r>
  <r>
    <n v="-1"/>
    <n v="1"/>
    <s v="0001 -Florida Power &amp; Light Company"/>
    <n v="0"/>
    <n v="3"/>
    <x v="9"/>
    <n v="2010"/>
    <n v="194"/>
    <n v="2014"/>
    <s v="V2010 Q2"/>
    <n v="367"/>
    <s v="03. Nuclear"/>
    <s v="Function"/>
    <n v="8684901.6500000004"/>
    <n v="0"/>
    <n v="0"/>
    <n v="5754780.4500000002"/>
    <n v="665737.36"/>
    <n v="2828075.45"/>
    <n v="-167272.14000000001"/>
    <n v="102045.75"/>
    <n v="8684901.6500000004"/>
    <n v="3595858.56"/>
    <n v="0"/>
    <n v="0"/>
    <n v="102045.75"/>
    <n v="0"/>
    <x v="9"/>
  </r>
  <r>
    <n v="-1"/>
    <n v="1"/>
    <s v="0001 -Florida Power &amp; Light Company"/>
    <n v="0"/>
    <n v="3"/>
    <x v="9"/>
    <n v="2010"/>
    <n v="216"/>
    <n v="2014"/>
    <s v="V2010 Q2 - 50% Bonus"/>
    <n v="367"/>
    <s v="03. Nuclear"/>
    <s v="Function"/>
    <n v="71651441.75"/>
    <n v="0"/>
    <n v="0"/>
    <n v="48137149.280000001"/>
    <n v="5569379.6500000004"/>
    <n v="23328865.91"/>
    <n v="-303948.94"/>
    <n v="185426.56"/>
    <n v="71651441.75"/>
    <n v="29083672.120000001"/>
    <n v="0"/>
    <n v="0"/>
    <n v="185426.56"/>
    <n v="0"/>
    <x v="9"/>
  </r>
  <r>
    <n v="-1"/>
    <n v="1"/>
    <s v="0001 -Florida Power &amp; Light Company"/>
    <n v="0"/>
    <n v="3"/>
    <x v="9"/>
    <n v="2010"/>
    <n v="195"/>
    <n v="2014"/>
    <s v="V2010 Q3"/>
    <n v="367"/>
    <s v="03. Nuclear"/>
    <s v="Function"/>
    <n v="632419.73"/>
    <n v="0"/>
    <n v="0"/>
    <n v="274499.99"/>
    <n v="71646.09"/>
    <n v="356785.94"/>
    <n v="-554.79"/>
    <n v="1133.8"/>
    <n v="632419.73"/>
    <n v="429565.83"/>
    <n v="0"/>
    <n v="0"/>
    <n v="1133.8"/>
    <n v="0"/>
    <x v="9"/>
  </r>
  <r>
    <n v="-1"/>
    <n v="1"/>
    <s v="0001 -Florida Power &amp; Light Company"/>
    <n v="0"/>
    <n v="3"/>
    <x v="9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7"/>
    <n v="2014"/>
    <s v="V2010 Q3 - 50% Bonus"/>
    <n v="367"/>
    <s v="03. Nuclear"/>
    <s v="Function"/>
    <n v="8254740.6900000004"/>
    <n v="0"/>
    <n v="0"/>
    <n v="5217820.41"/>
    <n v="669044.72"/>
    <n v="3036920.28"/>
    <n v="-436570.75"/>
    <n v="0"/>
    <n v="8254740.6900000004"/>
    <n v="3705965"/>
    <n v="0"/>
    <n v="0"/>
    <n v="0"/>
    <n v="0"/>
    <x v="9"/>
  </r>
  <r>
    <n v="-1"/>
    <n v="1"/>
    <s v="0001 -Florida Power &amp; Light Company"/>
    <n v="0"/>
    <n v="3"/>
    <x v="9"/>
    <n v="2010"/>
    <n v="196"/>
    <n v="2014"/>
    <s v="V2010 Q4"/>
    <n v="367"/>
    <s v="03. Nuclear"/>
    <s v="Function"/>
    <n v="7819327.1699999999"/>
    <n v="0"/>
    <n v="0"/>
    <n v="5046262.09"/>
    <n v="579300.81000000006"/>
    <n v="2582985"/>
    <n v="-145874.25"/>
    <n v="190080.08"/>
    <n v="7819327.1699999999"/>
    <n v="3352365.89"/>
    <n v="0"/>
    <n v="0"/>
    <n v="190080.08"/>
    <n v="0"/>
    <x v="9"/>
  </r>
  <r>
    <n v="-1"/>
    <n v="1"/>
    <s v="0001 -Florida Power &amp; Light Company"/>
    <n v="0"/>
    <n v="3"/>
    <x v="9"/>
    <n v="2010"/>
    <n v="224"/>
    <n v="2014"/>
    <s v="V2010 Q4 - 100% Bonus"/>
    <n v="367"/>
    <s v="03. Nuclear"/>
    <s v="Function"/>
    <n v="7002828.4800000004"/>
    <n v="0"/>
    <n v="0"/>
    <n v="4525529.21"/>
    <n v="518154.54"/>
    <n v="2307319.09"/>
    <n v="-130448.87"/>
    <n v="169980.18"/>
    <n v="7002828.4800000004"/>
    <n v="2995453.81"/>
    <n v="0"/>
    <n v="0"/>
    <n v="169980.18"/>
    <n v="0"/>
    <x v="9"/>
  </r>
  <r>
    <n v="-1"/>
    <n v="1"/>
    <s v="0001 -Florida Power &amp; Light Company"/>
    <n v="0"/>
    <n v="3"/>
    <x v="9"/>
    <n v="2010"/>
    <n v="218"/>
    <n v="2014"/>
    <s v="V2010 Q4 - 50% Bonus"/>
    <n v="367"/>
    <s v="03. Nuclear"/>
    <s v="Function"/>
    <n v="19435720.920000002"/>
    <n v="0"/>
    <n v="0"/>
    <n v="12510793.33"/>
    <n v="1445171.74"/>
    <n v="6457433.6299999999"/>
    <n v="-358771.59"/>
    <n v="467493.96"/>
    <n v="19435720.920000002"/>
    <n v="8370099.3300000001"/>
    <n v="0"/>
    <n v="0"/>
    <n v="467493.96"/>
    <n v="0"/>
    <x v="9"/>
  </r>
  <r>
    <n v="-1"/>
    <n v="1"/>
    <s v="0001 -Florida Power &amp; Light Company"/>
    <n v="0"/>
    <n v="3"/>
    <x v="9"/>
    <n v="2011"/>
    <n v="125"/>
    <n v="2014"/>
    <s v="V2011"/>
    <n v="367"/>
    <s v="03. Nuclear"/>
    <s v="Function"/>
    <n v="27879593.690000001"/>
    <n v="0"/>
    <n v="0"/>
    <n v="20307687.48"/>
    <n v="2421355.7599999998"/>
    <n v="7371149.7999999998"/>
    <n v="-355214.9"/>
    <n v="200756.41"/>
    <n v="27879593.690000001"/>
    <n v="9993261.9700000007"/>
    <n v="0"/>
    <n v="0"/>
    <n v="200756.41"/>
    <n v="0"/>
    <x v="9"/>
  </r>
  <r>
    <n v="-1"/>
    <n v="1"/>
    <s v="0001 -Florida Power &amp; Light Company"/>
    <n v="0"/>
    <n v="3"/>
    <x v="9"/>
    <n v="2011"/>
    <n v="233"/>
    <n v="2014"/>
    <s v="V2011 - 100% Bonus"/>
    <n v="367"/>
    <s v="03. Nuclear"/>
    <s v="Function"/>
    <n v="41418241.689999998"/>
    <n v="0"/>
    <n v="0"/>
    <n v="30517813.93"/>
    <n v="3496473.48"/>
    <n v="10586477.6"/>
    <n v="-532205.51"/>
    <n v="313950.15999999997"/>
    <n v="41418241.689999998"/>
    <n v="14396901.24"/>
    <n v="0"/>
    <n v="0"/>
    <n v="313950.15999999997"/>
    <n v="0"/>
    <x v="9"/>
  </r>
  <r>
    <n v="-1"/>
    <n v="1"/>
    <s v="0001 -Florida Power &amp; Light Company"/>
    <n v="0"/>
    <n v="3"/>
    <x v="9"/>
    <n v="2011"/>
    <n v="234"/>
    <n v="2014"/>
    <s v="V2011 - 50% Bonus"/>
    <n v="367"/>
    <s v="03. Nuclear"/>
    <s v="Function"/>
    <n v="62045769.380000003"/>
    <n v="0"/>
    <n v="0"/>
    <n v="46750417.020000003"/>
    <n v="5049980.05"/>
    <n v="15015663.630000001"/>
    <n v="-264352.31"/>
    <n v="279688.73"/>
    <n v="62045769.380000003"/>
    <n v="20345332.41"/>
    <n v="0"/>
    <n v="0"/>
    <n v="279688.73"/>
    <n v="0"/>
    <x v="9"/>
  </r>
  <r>
    <n v="-1"/>
    <n v="1"/>
    <s v="0001 -Florida Power &amp; Light Company"/>
    <n v="0"/>
    <n v="3"/>
    <x v="9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8"/>
    <n v="2014"/>
    <s v="V2012 Q1 - 50% Bonus"/>
    <n v="367"/>
    <s v="03. Nuclear"/>
    <s v="Function"/>
    <n v="12598728.68"/>
    <n v="0"/>
    <n v="0"/>
    <n v="10260532.51"/>
    <n v="1253905.31"/>
    <n v="2195528.77"/>
    <n v="-90331.74"/>
    <n v="142667.4"/>
    <n v="12598728.68"/>
    <n v="3592101.48"/>
    <n v="0"/>
    <n v="0"/>
    <n v="142667.4"/>
    <n v="0"/>
    <x v="9"/>
  </r>
  <r>
    <n v="-1"/>
    <n v="1"/>
    <s v="0001 -Florida Power &amp; Light Company"/>
    <n v="0"/>
    <n v="3"/>
    <x v="9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3"/>
    <n v="2014"/>
    <s v="V2012 Q2 - 100% Bonus"/>
    <n v="367"/>
    <s v="03. Nuclear"/>
    <s v="Function"/>
    <n v="213517074.25999999"/>
    <n v="0"/>
    <n v="0"/>
    <n v="181327470.37"/>
    <n v="18584252.440000001"/>
    <n v="30982827.870000001"/>
    <n v="-1890665.12"/>
    <n v="1206776.02"/>
    <n v="213517074.25999999"/>
    <n v="50773856.329999998"/>
    <n v="0"/>
    <n v="0"/>
    <n v="1206776.02"/>
    <n v="0"/>
    <x v="9"/>
  </r>
  <r>
    <n v="-1"/>
    <n v="1"/>
    <s v="0001 -Florida Power &amp; Light Company"/>
    <n v="0"/>
    <n v="3"/>
    <x v="9"/>
    <n v="2012"/>
    <n v="249"/>
    <n v="2014"/>
    <s v="V2012 Q2 - 50% Bonus"/>
    <n v="367"/>
    <s v="03. Nuclear"/>
    <s v="Function"/>
    <n v="341992534.13"/>
    <n v="0"/>
    <n v="0"/>
    <n v="290637090.72000003"/>
    <n v="29853172.91"/>
    <n v="49743165.5"/>
    <n v="-3021202.65"/>
    <n v="1612277.91"/>
    <n v="341992534.13"/>
    <n v="81208616.319999993"/>
    <n v="0"/>
    <n v="0"/>
    <n v="1612277.91"/>
    <n v="0"/>
    <x v="9"/>
  </r>
  <r>
    <n v="-1"/>
    <n v="1"/>
    <s v="0001 -Florida Power &amp; Light Company"/>
    <n v="0"/>
    <n v="3"/>
    <x v="9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5"/>
    <n v="2014"/>
    <s v="V2012 Q3 - 100% Bonus"/>
    <n v="367"/>
    <s v="03. Nuclear"/>
    <s v="Function"/>
    <n v="349584386.24000001"/>
    <n v="0"/>
    <n v="0"/>
    <n v="296905838.33999997"/>
    <n v="30429879.370000001"/>
    <n v="50726697.210000001"/>
    <n v="-3095522.94"/>
    <n v="1951850.69"/>
    <n v="349584386.24000001"/>
    <n v="83108427.269999996"/>
    <n v="0"/>
    <n v="0"/>
    <n v="1951850.69"/>
    <n v="0"/>
    <x v="9"/>
  </r>
  <r>
    <n v="-1"/>
    <n v="1"/>
    <s v="0001 -Florida Power &amp; Light Company"/>
    <n v="0"/>
    <n v="3"/>
    <x v="9"/>
    <n v="2012"/>
    <n v="250"/>
    <n v="2014"/>
    <s v="V2012 Q3 - 50% Bonus"/>
    <n v="367"/>
    <s v="03. Nuclear"/>
    <s v="Function"/>
    <n v="643394206.73000002"/>
    <n v="0"/>
    <n v="0"/>
    <n v="545992744.88999999"/>
    <n v="56225694.729999997"/>
    <n v="93828213.349999994"/>
    <n v="-5666966.5800000001"/>
    <n v="3573248.49"/>
    <n v="643394206.73000002"/>
    <n v="153627156.56999999"/>
    <n v="0"/>
    <n v="0"/>
    <n v="3573248.49"/>
    <n v="0"/>
    <x v="9"/>
  </r>
  <r>
    <n v="-1"/>
    <n v="1"/>
    <s v="0001 -Florida Power &amp; Light Company"/>
    <n v="0"/>
    <n v="3"/>
    <x v="9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7"/>
    <n v="2014"/>
    <s v="V2012 Q4 - 100% Bonus"/>
    <n v="367"/>
    <s v="03. Nuclear"/>
    <s v="Function"/>
    <n v="173618599.50999999"/>
    <n v="0"/>
    <n v="0"/>
    <n v="147404516.58000001"/>
    <n v="15107488.9"/>
    <n v="25194013.469999999"/>
    <n v="-1537369.45"/>
    <n v="1020069.46"/>
    <n v="173618599.50999999"/>
    <n v="41321571.829999998"/>
    <n v="0"/>
    <n v="0"/>
    <n v="1020069.46"/>
    <n v="0"/>
    <x v="9"/>
  </r>
  <r>
    <n v="-1"/>
    <n v="1"/>
    <s v="0001 -Florida Power &amp; Light Company"/>
    <n v="0"/>
    <n v="3"/>
    <x v="9"/>
    <n v="2012"/>
    <n v="251"/>
    <n v="2014"/>
    <s v="V2012 Q4 - 50% Bonus"/>
    <n v="367"/>
    <s v="03. Nuclear"/>
    <s v="Function"/>
    <n v="188934033.09999999"/>
    <n v="0"/>
    <n v="0"/>
    <n v="160073611.38"/>
    <n v="16602584.91"/>
    <n v="27764780.789999999"/>
    <n v="-1651264.89"/>
    <n v="1095640.93"/>
    <n v="188934033.09999999"/>
    <n v="45463006.630000003"/>
    <n v="0"/>
    <n v="0"/>
    <n v="1095640.93"/>
    <n v="0"/>
    <x v="9"/>
  </r>
  <r>
    <n v="-1"/>
    <n v="1"/>
    <s v="0001 -Florida Power &amp; Light Company"/>
    <n v="0"/>
    <n v="3"/>
    <x v="9"/>
    <n v="2013"/>
    <n v="127"/>
    <n v="2014"/>
    <s v="V2013"/>
    <n v="367"/>
    <s v="03. Nuclear"/>
    <s v="Function"/>
    <n v="2961996.9"/>
    <n v="0"/>
    <n v="0"/>
    <n v="2650148.0099999998"/>
    <n v="265014.8"/>
    <n v="148099.84"/>
    <n v="-251705.28"/>
    <n v="163749.04999999999"/>
    <n v="2961996.9"/>
    <n v="576863.68999999994"/>
    <n v="0"/>
    <n v="0"/>
    <n v="163749.04999999999"/>
    <n v="0"/>
    <x v="9"/>
  </r>
  <r>
    <n v="-1"/>
    <n v="1"/>
    <s v="0001 -Florida Power &amp; Light Company"/>
    <n v="0"/>
    <n v="3"/>
    <x v="9"/>
    <n v="2013"/>
    <n v="231"/>
    <n v="2014"/>
    <s v="V2013 - 50% Bonus"/>
    <n v="367"/>
    <s v="03. Nuclear"/>
    <s v="Function"/>
    <n v="860899851.60000002"/>
    <n v="0"/>
    <n v="0"/>
    <n v="814369694.87"/>
    <n v="83153468.930000007"/>
    <n v="44013227.799999997"/>
    <n v="-3894291.74"/>
    <n v="2516928.9300000002"/>
    <n v="860899851.60000002"/>
    <n v="129683625.66"/>
    <n v="0"/>
    <n v="0"/>
    <n v="2516928.9300000002"/>
    <n v="0"/>
    <x v="9"/>
  </r>
  <r>
    <n v="-1"/>
    <n v="1"/>
    <s v="0001 -Florida Power &amp; Light Company"/>
    <n v="0"/>
    <n v="3"/>
    <x v="9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4"/>
    <n v="363"/>
    <n v="2014"/>
    <s v="V2014 - 50% Bonus"/>
    <n v="367"/>
    <s v="03. Nuclear"/>
    <s v="Function"/>
    <n v="116067109.45"/>
    <n v="116067109.45"/>
    <n v="0"/>
    <n v="116067109.45"/>
    <n v="6582613.1900000004"/>
    <n v="0"/>
    <n v="116067109.45"/>
    <n v="0"/>
    <n v="0"/>
    <n v="6582613.1900000004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2"/>
    <n v="80"/>
    <n v="2014"/>
    <s v="V2002 Bonus Q1"/>
    <n v="367"/>
    <s v="04. Nuclear Fuel"/>
    <s v="Function"/>
    <n v="-1504968.49"/>
    <n v="0"/>
    <n v="0"/>
    <n v="0"/>
    <n v="0"/>
    <n v="-1504968.49"/>
    <n v="0"/>
    <n v="0"/>
    <n v="-1504968.49"/>
    <n v="-1504968.49"/>
    <n v="0"/>
    <n v="0"/>
    <n v="0"/>
    <n v="0"/>
    <x v="9"/>
  </r>
  <r>
    <n v="-1"/>
    <n v="1"/>
    <s v="0001 -Florida Power &amp; Light Company"/>
    <n v="0"/>
    <n v="3"/>
    <x v="9"/>
    <n v="2002"/>
    <n v="81"/>
    <n v="2014"/>
    <s v="V2002 Bonus Q2"/>
    <n v="367"/>
    <s v="04. Nuclear Fuel"/>
    <s v="Function"/>
    <n v="-38539.51"/>
    <n v="0"/>
    <n v="0"/>
    <n v="0"/>
    <n v="0"/>
    <n v="-38539.51"/>
    <n v="0"/>
    <n v="0"/>
    <n v="-38539.51"/>
    <n v="-38539.51"/>
    <n v="0"/>
    <n v="0"/>
    <n v="0"/>
    <n v="0"/>
    <x v="9"/>
  </r>
  <r>
    <n v="-1"/>
    <n v="1"/>
    <s v="0001 -Florida Power &amp; Light Company"/>
    <n v="0"/>
    <n v="3"/>
    <x v="9"/>
    <n v="2002"/>
    <n v="82"/>
    <n v="2014"/>
    <s v="V2002 Bonus Q3"/>
    <n v="367"/>
    <s v="04. Nuclear Fuel"/>
    <s v="Function"/>
    <n v="-1898134.18"/>
    <n v="0"/>
    <n v="0"/>
    <n v="0"/>
    <n v="0"/>
    <n v="-1898134.18"/>
    <n v="0"/>
    <n v="0"/>
    <n v="-1898134.18"/>
    <n v="-1898134.18"/>
    <n v="0"/>
    <n v="0"/>
    <n v="0"/>
    <n v="0"/>
    <x v="9"/>
  </r>
  <r>
    <n v="-1"/>
    <n v="1"/>
    <s v="0001 -Florida Power &amp; Light Company"/>
    <n v="0"/>
    <n v="3"/>
    <x v="9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9"/>
  </r>
  <r>
    <n v="-1"/>
    <n v="1"/>
    <s v="0001 -Florida Power &amp; Light Company"/>
    <n v="0"/>
    <n v="3"/>
    <x v="9"/>
    <n v="2004"/>
    <n v="100"/>
    <n v="2014"/>
    <s v="V2004 Q1 - 50% Bonus"/>
    <n v="367"/>
    <s v="04. Nuclear Fuel"/>
    <s v="Function"/>
    <n v="-20283.509999999998"/>
    <n v="0"/>
    <n v="0"/>
    <n v="0"/>
    <n v="0"/>
    <n v="-20283.509999999998"/>
    <n v="0"/>
    <n v="0"/>
    <n v="-20283.509999999998"/>
    <n v="-20283.509999999998"/>
    <n v="0"/>
    <n v="0"/>
    <n v="0"/>
    <n v="0"/>
    <x v="9"/>
  </r>
  <r>
    <n v="-1"/>
    <n v="1"/>
    <s v="0001 -Florida Power &amp; Light Company"/>
    <n v="0"/>
    <n v="3"/>
    <x v="9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90"/>
    <n v="2014"/>
    <s v="V2009 Q2 - 50% Bonus"/>
    <n v="367"/>
    <s v="04. Nuclear Fuel"/>
    <s v="Function"/>
    <n v="0"/>
    <n v="0"/>
    <n v="0"/>
    <n v="3580825.31"/>
    <n v="3580825.31"/>
    <n v="115780137.88"/>
    <n v="-112499160.59"/>
    <n v="0"/>
    <n v="119360963.19"/>
    <n v="0"/>
    <n v="0"/>
    <n v="0"/>
    <n v="0"/>
    <n v="0"/>
    <x v="9"/>
  </r>
  <r>
    <n v="-1"/>
    <n v="1"/>
    <s v="0001 -Florida Power &amp; Light Company"/>
    <n v="0"/>
    <n v="3"/>
    <x v="9"/>
    <n v="2009"/>
    <n v="191"/>
    <n v="2014"/>
    <s v="V2009 Q3 - 50% Bonus"/>
    <n v="367"/>
    <s v="04. Nuclear Fuel"/>
    <s v="Function"/>
    <n v="0"/>
    <n v="0"/>
    <n v="0"/>
    <n v="8921.16"/>
    <n v="8921.16"/>
    <n v="288450.96000000002"/>
    <n v="-297372.12"/>
    <n v="0"/>
    <n v="297372.12"/>
    <n v="0"/>
    <n v="0"/>
    <n v="0"/>
    <n v="0"/>
    <n v="0"/>
    <x v="9"/>
  </r>
  <r>
    <n v="-1"/>
    <n v="1"/>
    <s v="0001 -Florida Power &amp; Light Company"/>
    <n v="0"/>
    <n v="3"/>
    <x v="9"/>
    <n v="2009"/>
    <n v="192"/>
    <n v="2014"/>
    <s v="V2009 Q4 - 50% Bonus"/>
    <n v="367"/>
    <s v="04. Nuclear Fuel"/>
    <s v="Function"/>
    <n v="0"/>
    <n v="0"/>
    <n v="0"/>
    <n v="1384098.76"/>
    <n v="1384098.76"/>
    <n v="44752572.640000001"/>
    <n v="-46136671.399999999"/>
    <n v="0"/>
    <n v="46136671.399999999"/>
    <n v="0"/>
    <n v="0"/>
    <n v="0"/>
    <n v="0"/>
    <n v="0"/>
    <x v="9"/>
  </r>
  <r>
    <n v="-1"/>
    <n v="1"/>
    <s v="0001 -Florida Power &amp; Light Company"/>
    <n v="0"/>
    <n v="3"/>
    <x v="9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5"/>
    <n v="2014"/>
    <s v="V2010 Q1 - 50% Bonus"/>
    <n v="367"/>
    <s v="04. Nuclear Fuel"/>
    <s v="Function"/>
    <n v="0"/>
    <n v="0"/>
    <n v="0"/>
    <n v="26325.27"/>
    <n v="26325.27"/>
    <n v="193052.19"/>
    <n v="-219377.46"/>
    <n v="0"/>
    <n v="219377.46"/>
    <n v="0"/>
    <n v="0"/>
    <n v="0"/>
    <n v="0"/>
    <n v="0"/>
    <x v="9"/>
  </r>
  <r>
    <n v="-1"/>
    <n v="1"/>
    <s v="0001 -Florida Power &amp; Light Company"/>
    <n v="0"/>
    <n v="3"/>
    <x v="9"/>
    <n v="2010"/>
    <n v="216"/>
    <n v="2014"/>
    <s v="V2010 Q2 - 50% Bonus"/>
    <n v="367"/>
    <s v="04. Nuclear Fuel"/>
    <s v="Function"/>
    <n v="60724437.469999999"/>
    <n v="0"/>
    <n v="0"/>
    <n v="7286925.21"/>
    <n v="5465193.9100000001"/>
    <n v="53437512.259999998"/>
    <n v="-8286509.2999999998"/>
    <n v="0"/>
    <n v="60724437.469999999"/>
    <n v="58902706.170000002"/>
    <n v="0"/>
    <n v="0"/>
    <n v="0"/>
    <n v="0"/>
    <x v="9"/>
  </r>
  <r>
    <n v="-1"/>
    <n v="1"/>
    <s v="0001 -Florida Power &amp; Light Company"/>
    <n v="0"/>
    <n v="3"/>
    <x v="9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8"/>
    <n v="2014"/>
    <s v="V2010 Q4 - 50% Bonus"/>
    <n v="367"/>
    <s v="04. Nuclear Fuel"/>
    <s v="Function"/>
    <n v="42209189.630000003"/>
    <n v="0"/>
    <n v="0"/>
    <n v="5065097.6900000004"/>
    <n v="3798823.27"/>
    <n v="37144091.939999998"/>
    <n v="0"/>
    <n v="0"/>
    <n v="42209189.630000003"/>
    <n v="40942915.210000001"/>
    <n v="0"/>
    <n v="0"/>
    <n v="0"/>
    <n v="0"/>
    <x v="9"/>
  </r>
  <r>
    <n v="-1"/>
    <n v="1"/>
    <s v="0001 -Florida Power &amp; Light Company"/>
    <n v="0"/>
    <n v="3"/>
    <x v="9"/>
    <n v="2011"/>
    <n v="125"/>
    <n v="2014"/>
    <s v="V2011"/>
    <n v="367"/>
    <s v="04. Nuclear Fuel"/>
    <s v="Function"/>
    <n v="52512460.469999999"/>
    <n v="0"/>
    <n v="0"/>
    <n v="14178364.33"/>
    <n v="7876875.3700000001"/>
    <n v="38334096.140000001"/>
    <n v="0"/>
    <n v="0"/>
    <n v="52512460.469999999"/>
    <n v="46210971.509999998"/>
    <n v="0"/>
    <n v="0"/>
    <n v="0"/>
    <n v="0"/>
    <x v="9"/>
  </r>
  <r>
    <n v="-1"/>
    <n v="1"/>
    <s v="0001 -Florida Power &amp; Light Company"/>
    <n v="0"/>
    <n v="3"/>
    <x v="9"/>
    <n v="2011"/>
    <n v="233"/>
    <n v="2014"/>
    <s v="V2011 - 100% Bonus"/>
    <n v="367"/>
    <s v="04. Nuclear Fuel"/>
    <s v="Function"/>
    <n v="17637780.75"/>
    <n v="0"/>
    <n v="0"/>
    <n v="4762200.8"/>
    <n v="2645669.23"/>
    <n v="12875579.949999999"/>
    <n v="0"/>
    <n v="0"/>
    <n v="17637780.75"/>
    <n v="15521249.18"/>
    <n v="0"/>
    <n v="0"/>
    <n v="0"/>
    <n v="0"/>
    <x v="9"/>
  </r>
  <r>
    <n v="-1"/>
    <n v="1"/>
    <s v="0001 -Florida Power &amp; Light Company"/>
    <n v="0"/>
    <n v="3"/>
    <x v="9"/>
    <n v="2011"/>
    <n v="234"/>
    <n v="2014"/>
    <s v="V2011 - 50% Bonus"/>
    <n v="367"/>
    <s v="04. Nuclear Fuel"/>
    <s v="Function"/>
    <n v="39426040.780000001"/>
    <n v="0"/>
    <n v="0"/>
    <n v="10645031.01"/>
    <n v="5913910.8499999996"/>
    <n v="28781009.77"/>
    <n v="0"/>
    <n v="0"/>
    <n v="39426040.780000001"/>
    <n v="34694920.619999997"/>
    <n v="0"/>
    <n v="0"/>
    <n v="0"/>
    <n v="0"/>
    <x v="9"/>
  </r>
  <r>
    <n v="-1"/>
    <n v="1"/>
    <s v="0001 -Florida Power &amp; Light Company"/>
    <n v="0"/>
    <n v="3"/>
    <x v="9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9"/>
    <n v="2014"/>
    <s v="V2012 Q2 - 50% Bonus"/>
    <n v="367"/>
    <s v="04. Nuclear Fuel"/>
    <s v="Function"/>
    <n v="87460092"/>
    <n v="0"/>
    <n v="0"/>
    <n v="41980844.159999996"/>
    <n v="18366619.32"/>
    <n v="45479247.840000004"/>
    <n v="0"/>
    <n v="0"/>
    <n v="87460092"/>
    <n v="63845867.159999996"/>
    <n v="0"/>
    <n v="0"/>
    <n v="0"/>
    <n v="0"/>
    <x v="9"/>
  </r>
  <r>
    <n v="-1"/>
    <n v="1"/>
    <s v="0001 -Florida Power &amp; Light Company"/>
    <n v="0"/>
    <n v="3"/>
    <x v="9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0"/>
    <n v="2014"/>
    <s v="V2012 Q3 - 50% Bonus"/>
    <n v="367"/>
    <s v="04. Nuclear Fuel"/>
    <s v="Function"/>
    <n v="83960296"/>
    <n v="0"/>
    <n v="0"/>
    <n v="40300942.079999998"/>
    <n v="17631662.16"/>
    <n v="43659353.920000002"/>
    <n v="0"/>
    <n v="0"/>
    <n v="83960296"/>
    <n v="61291016.079999998"/>
    <n v="0"/>
    <n v="0"/>
    <n v="0"/>
    <n v="0"/>
    <x v="9"/>
  </r>
  <r>
    <n v="-1"/>
    <n v="1"/>
    <s v="0001 -Florida Power &amp; Light Company"/>
    <n v="0"/>
    <n v="3"/>
    <x v="9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1"/>
    <n v="2014"/>
    <s v="V2012 Q4 - 50% Bonus"/>
    <n v="367"/>
    <s v="04. Nuclear Fuel"/>
    <s v="Function"/>
    <n v="62840883"/>
    <n v="0"/>
    <n v="0"/>
    <n v="30163623.84"/>
    <n v="13196585.43"/>
    <n v="32677259.16"/>
    <n v="0"/>
    <n v="0"/>
    <n v="62840883"/>
    <n v="45873844.590000004"/>
    <n v="0"/>
    <n v="0"/>
    <n v="0"/>
    <n v="0"/>
    <x v="9"/>
  </r>
  <r>
    <n v="-1"/>
    <n v="1"/>
    <s v="0001 -Florida Power &amp; Light Company"/>
    <n v="0"/>
    <n v="3"/>
    <x v="9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9"/>
  </r>
  <r>
    <n v="-1"/>
    <n v="1"/>
    <s v="0001 -Florida Power &amp; Light Company"/>
    <n v="0"/>
    <n v="3"/>
    <x v="9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9"/>
  </r>
  <r>
    <n v="-1"/>
    <n v="1"/>
    <s v="0001 -Florida Power &amp; Light Company"/>
    <n v="0"/>
    <n v="3"/>
    <x v="9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9"/>
  </r>
  <r>
    <n v="-1"/>
    <n v="1"/>
    <s v="0001 -Florida Power &amp; Light Company"/>
    <n v="0"/>
    <n v="3"/>
    <x v="9"/>
    <n v="1970"/>
    <n v="2"/>
    <n v="2014"/>
    <s v="V1970"/>
    <n v="367"/>
    <s v="05. Other Production"/>
    <s v="Function"/>
    <n v="19694910.27"/>
    <n v="0"/>
    <n v="0"/>
    <n v="20082802.77"/>
    <n v="0"/>
    <n v="20082802.77"/>
    <n v="-387892.5"/>
    <n v="67815.429999999993"/>
    <n v="20082802.77"/>
    <n v="19694910.27"/>
    <n v="67815.429999999993"/>
    <n v="0"/>
    <n v="67815.429999999993"/>
    <n v="0"/>
    <x v="9"/>
  </r>
  <r>
    <n v="-1"/>
    <n v="1"/>
    <s v="0001 -Florida Power &amp; Light Company"/>
    <n v="0"/>
    <n v="3"/>
    <x v="9"/>
    <n v="1971"/>
    <n v="3"/>
    <n v="2014"/>
    <s v="V1971"/>
    <n v="367"/>
    <s v="05. Other Production"/>
    <s v="Function"/>
    <n v="36477380.600000001"/>
    <n v="0"/>
    <n v="0"/>
    <n v="36477380.600000001"/>
    <n v="0"/>
    <n v="36477380.600000001"/>
    <n v="0"/>
    <n v="0"/>
    <n v="36477380.600000001"/>
    <n v="36477380.600000001"/>
    <n v="0"/>
    <n v="0"/>
    <n v="0"/>
    <n v="0"/>
    <x v="9"/>
  </r>
  <r>
    <n v="-1"/>
    <n v="1"/>
    <s v="0001 -Florida Power &amp; Light Company"/>
    <n v="0"/>
    <n v="3"/>
    <x v="9"/>
    <n v="1972"/>
    <n v="4"/>
    <n v="2014"/>
    <s v="V1972"/>
    <n v="367"/>
    <s v="05. Other Production"/>
    <s v="Function"/>
    <n v="36168611.219999999"/>
    <n v="0"/>
    <n v="0"/>
    <n v="36168611.219999999"/>
    <n v="0"/>
    <n v="36168611.219999999"/>
    <n v="-487391.26"/>
    <n v="52830.21"/>
    <n v="36168611.219999999"/>
    <n v="36168611.219999999"/>
    <n v="52830.21"/>
    <n v="0"/>
    <n v="52830.21"/>
    <n v="0"/>
    <x v="9"/>
  </r>
  <r>
    <n v="-1"/>
    <n v="1"/>
    <s v="0001 -Florida Power &amp; Light Company"/>
    <n v="0"/>
    <n v="3"/>
    <x v="9"/>
    <n v="1973"/>
    <n v="5"/>
    <n v="2014"/>
    <s v="V1973"/>
    <n v="367"/>
    <s v="05. Other Production"/>
    <s v="Function"/>
    <n v="105014.48"/>
    <n v="0"/>
    <n v="0"/>
    <n v="105014.48"/>
    <n v="0"/>
    <n v="105014.48"/>
    <n v="0"/>
    <n v="0"/>
    <n v="105014.48"/>
    <n v="105014.48"/>
    <n v="0"/>
    <n v="0"/>
    <n v="0"/>
    <n v="0"/>
    <x v="9"/>
  </r>
  <r>
    <n v="-1"/>
    <n v="1"/>
    <s v="0001 -Florida Power &amp; Light Company"/>
    <n v="0"/>
    <n v="3"/>
    <x v="9"/>
    <n v="1974"/>
    <n v="6"/>
    <n v="2014"/>
    <s v="V1974"/>
    <n v="367"/>
    <s v="05. Other Production"/>
    <s v="Function"/>
    <n v="54659762.530000001"/>
    <n v="0"/>
    <n v="0"/>
    <n v="54659762.530000001"/>
    <n v="0"/>
    <n v="54659762.530000001"/>
    <n v="-129653.01"/>
    <n v="0"/>
    <n v="54659762.530000001"/>
    <n v="54659762.530000001"/>
    <n v="0"/>
    <n v="0"/>
    <n v="0"/>
    <n v="0"/>
    <x v="9"/>
  </r>
  <r>
    <n v="-1"/>
    <n v="1"/>
    <s v="0001 -Florida Power &amp; Light Company"/>
    <n v="0"/>
    <n v="3"/>
    <x v="9"/>
    <n v="1975"/>
    <n v="7"/>
    <n v="2014"/>
    <s v="V1975"/>
    <n v="367"/>
    <s v="05. Other Production"/>
    <s v="Function"/>
    <n v="4254283.59"/>
    <n v="0"/>
    <n v="0"/>
    <n v="4254283.59"/>
    <n v="0"/>
    <n v="4254283.59"/>
    <n v="-326.14"/>
    <n v="62.6"/>
    <n v="4254283.59"/>
    <n v="4254283.59"/>
    <n v="62.6"/>
    <n v="0"/>
    <n v="62.6"/>
    <n v="0"/>
    <x v="9"/>
  </r>
  <r>
    <n v="-1"/>
    <n v="1"/>
    <s v="0001 -Florida Power &amp; Light Company"/>
    <n v="0"/>
    <n v="3"/>
    <x v="9"/>
    <n v="1976"/>
    <n v="8"/>
    <n v="2014"/>
    <s v="V1976"/>
    <n v="367"/>
    <s v="05. Other Production"/>
    <s v="Function"/>
    <n v="855616.81"/>
    <n v="0"/>
    <n v="0"/>
    <n v="855616.81"/>
    <n v="0"/>
    <n v="855616.81"/>
    <n v="-247931.87"/>
    <n v="42891.82"/>
    <n v="855616.81"/>
    <n v="855616.81"/>
    <n v="42891.82"/>
    <n v="0"/>
    <n v="42891.82"/>
    <n v="0"/>
    <x v="9"/>
  </r>
  <r>
    <n v="-1"/>
    <n v="1"/>
    <s v="0001 -Florida Power &amp; Light Company"/>
    <n v="0"/>
    <n v="3"/>
    <x v="9"/>
    <n v="1977"/>
    <n v="10"/>
    <n v="2014"/>
    <s v="V1977"/>
    <n v="367"/>
    <s v="05. Other Production"/>
    <s v="Function"/>
    <n v="45621511.960000001"/>
    <n v="0"/>
    <n v="0"/>
    <n v="45621511.960000001"/>
    <n v="0"/>
    <n v="45621511.960000001"/>
    <n v="-43217918.109999999"/>
    <n v="9017633.9600000009"/>
    <n v="45621511.960000001"/>
    <n v="45621511.960000001"/>
    <n v="9017633.9600000009"/>
    <n v="0"/>
    <n v="9017633.9600000009"/>
    <n v="0"/>
    <x v="9"/>
  </r>
  <r>
    <n v="-1"/>
    <n v="1"/>
    <s v="0001 -Florida Power &amp; Light Company"/>
    <n v="0"/>
    <n v="3"/>
    <x v="9"/>
    <n v="1978"/>
    <n v="12"/>
    <n v="2014"/>
    <s v="V1978"/>
    <n v="367"/>
    <s v="05. Other Production"/>
    <s v="Function"/>
    <n v="31438755.649999999"/>
    <n v="0"/>
    <n v="0"/>
    <n v="31438755.649999999"/>
    <n v="0"/>
    <n v="31438755.649999999"/>
    <n v="0"/>
    <n v="0"/>
    <n v="31438755.649999999"/>
    <n v="31438755.649999999"/>
    <n v="0"/>
    <n v="0"/>
    <n v="0"/>
    <n v="0"/>
    <x v="9"/>
  </r>
  <r>
    <n v="-1"/>
    <n v="1"/>
    <s v="0001 -Florida Power &amp; Light Company"/>
    <n v="0"/>
    <n v="3"/>
    <x v="9"/>
    <n v="1979"/>
    <n v="13"/>
    <n v="2014"/>
    <s v="V1979"/>
    <n v="367"/>
    <s v="05. Other Production"/>
    <s v="Function"/>
    <n v="2344151.25"/>
    <n v="0"/>
    <n v="0"/>
    <n v="2344151.25"/>
    <n v="0"/>
    <n v="2344151.25"/>
    <n v="-802795.2"/>
    <n v="153956.54"/>
    <n v="2344151.25"/>
    <n v="2344151.25"/>
    <n v="153956.54"/>
    <n v="0"/>
    <n v="153956.54"/>
    <n v="0"/>
    <x v="9"/>
  </r>
  <r>
    <n v="-1"/>
    <n v="1"/>
    <s v="0001 -Florida Power &amp; Light Company"/>
    <n v="0"/>
    <n v="3"/>
    <x v="9"/>
    <n v="1980"/>
    <n v="14"/>
    <n v="2014"/>
    <s v="V1980"/>
    <n v="367"/>
    <s v="05. Other Production"/>
    <s v="Function"/>
    <n v="3433343.36"/>
    <n v="0"/>
    <n v="0"/>
    <n v="3433343.36"/>
    <n v="0"/>
    <n v="3433343.36"/>
    <n v="-801099.51"/>
    <n v="143879.67999999999"/>
    <n v="3433343.36"/>
    <n v="3433343.36"/>
    <n v="143879.67999999999"/>
    <n v="0"/>
    <n v="143879.67999999999"/>
    <n v="0"/>
    <x v="9"/>
  </r>
  <r>
    <n v="-1"/>
    <n v="1"/>
    <s v="0001 -Florida Power &amp; Light Company"/>
    <n v="0"/>
    <n v="3"/>
    <x v="9"/>
    <n v="1981"/>
    <n v="15"/>
    <n v="2014"/>
    <s v="V1981"/>
    <n v="367"/>
    <s v="05. Other Production"/>
    <s v="Function"/>
    <n v="489584.5"/>
    <n v="0"/>
    <n v="0"/>
    <n v="489584.5"/>
    <n v="0"/>
    <n v="489584.5"/>
    <n v="-132514.94"/>
    <n v="23217.18"/>
    <n v="489584.5"/>
    <n v="489584.5"/>
    <n v="23217.18"/>
    <n v="0"/>
    <n v="23217.18"/>
    <n v="0"/>
    <x v="9"/>
  </r>
  <r>
    <n v="-1"/>
    <n v="1"/>
    <s v="0001 -Florida Power &amp; Light Company"/>
    <n v="0"/>
    <n v="3"/>
    <x v="9"/>
    <n v="1982"/>
    <n v="16"/>
    <n v="2014"/>
    <s v="V1982"/>
    <n v="367"/>
    <s v="05. Other Production"/>
    <s v="Function"/>
    <n v="7609843"/>
    <n v="0"/>
    <n v="0"/>
    <n v="7609843"/>
    <n v="0"/>
    <n v="7609843"/>
    <n v="-3578222.99"/>
    <n v="692820.92"/>
    <n v="7609843"/>
    <n v="7609843"/>
    <n v="692820.92"/>
    <n v="0"/>
    <n v="692820.92"/>
    <n v="0"/>
    <x v="9"/>
  </r>
  <r>
    <n v="-1"/>
    <n v="1"/>
    <s v="0001 -Florida Power &amp; Light Company"/>
    <n v="0"/>
    <n v="3"/>
    <x v="9"/>
    <n v="1983"/>
    <n v="17"/>
    <n v="2014"/>
    <s v="V1983"/>
    <n v="367"/>
    <s v="05. Other Production"/>
    <s v="Function"/>
    <n v="0"/>
    <n v="0"/>
    <n v="0"/>
    <n v="926721.6"/>
    <n v="0"/>
    <n v="926721.6"/>
    <n v="-283864.57"/>
    <n v="0"/>
    <n v="926721.6"/>
    <n v="0"/>
    <n v="0"/>
    <n v="0"/>
    <n v="0"/>
    <n v="0"/>
    <x v="9"/>
  </r>
  <r>
    <n v="-1"/>
    <n v="1"/>
    <s v="0001 -Florida Power &amp; Light Company"/>
    <n v="0"/>
    <n v="3"/>
    <x v="9"/>
    <n v="1984"/>
    <n v="18"/>
    <n v="2014"/>
    <s v="V1984"/>
    <n v="367"/>
    <s v="05. Other Production"/>
    <s v="Function"/>
    <n v="1940580.79"/>
    <n v="0"/>
    <n v="0"/>
    <n v="1940580.79"/>
    <n v="0"/>
    <n v="1940581.18"/>
    <n v="-237170.3"/>
    <n v="42760.76"/>
    <n v="1940581.18"/>
    <n v="1940580.79"/>
    <n v="42760.76"/>
    <n v="0"/>
    <n v="42760.76"/>
    <n v="0"/>
    <x v="9"/>
  </r>
  <r>
    <n v="-1"/>
    <n v="1"/>
    <s v="0001 -Florida Power &amp; Light Company"/>
    <n v="0"/>
    <n v="3"/>
    <x v="9"/>
    <n v="1985"/>
    <n v="19"/>
    <n v="2014"/>
    <s v="V1985"/>
    <n v="367"/>
    <s v="05. Other Production"/>
    <s v="Function"/>
    <n v="3193374.04"/>
    <n v="0"/>
    <n v="0"/>
    <n v="3193374.04"/>
    <n v="0"/>
    <n v="3193374.04"/>
    <n v="-285362.32"/>
    <n v="51688.67"/>
    <n v="3193374.04"/>
    <n v="3193374.04"/>
    <n v="51688.67"/>
    <n v="0"/>
    <n v="51688.67"/>
    <n v="0"/>
    <x v="9"/>
  </r>
  <r>
    <n v="-1"/>
    <n v="1"/>
    <s v="0001 -Florida Power &amp; Light Company"/>
    <n v="0"/>
    <n v="3"/>
    <x v="9"/>
    <n v="1986"/>
    <n v="20"/>
    <n v="2014"/>
    <s v="V1986"/>
    <n v="367"/>
    <s v="05. Other Production"/>
    <s v="Function"/>
    <n v="1495567.42"/>
    <n v="0"/>
    <n v="0"/>
    <n v="1495567.42"/>
    <n v="0"/>
    <n v="1500348.42"/>
    <n v="-199113.71"/>
    <n v="37267.96"/>
    <n v="1500348.42"/>
    <n v="1495567.42"/>
    <n v="37267.96"/>
    <n v="0"/>
    <n v="37267.96"/>
    <n v="0"/>
    <x v="9"/>
  </r>
  <r>
    <n v="-1"/>
    <n v="1"/>
    <s v="0001 -Florida Power &amp; Light Company"/>
    <n v="0"/>
    <n v="3"/>
    <x v="9"/>
    <n v="1987"/>
    <n v="22"/>
    <n v="2014"/>
    <s v="V1987"/>
    <n v="367"/>
    <s v="05. Other Production"/>
    <s v="Function"/>
    <n v="3840357.8"/>
    <n v="0"/>
    <n v="0"/>
    <n v="3840357.8"/>
    <n v="0"/>
    <n v="3840357.8"/>
    <n v="-673540.57"/>
    <n v="151183.84"/>
    <n v="3840357.8"/>
    <n v="3840357.8"/>
    <n v="151183.84"/>
    <n v="0"/>
    <n v="151183.84"/>
    <n v="0"/>
    <x v="9"/>
  </r>
  <r>
    <n v="-1"/>
    <n v="1"/>
    <s v="0001 -Florida Power &amp; Light Company"/>
    <n v="0"/>
    <n v="3"/>
    <x v="9"/>
    <n v="1987"/>
    <n v="21"/>
    <n v="2014"/>
    <s v="V1987A"/>
    <n v="367"/>
    <s v="05. Other Production"/>
    <s v="Function"/>
    <n v="1101325.78"/>
    <n v="0"/>
    <n v="0"/>
    <n v="1101325.78"/>
    <n v="0"/>
    <n v="1101325.78"/>
    <n v="-615570.12"/>
    <n v="88113.2"/>
    <n v="1101325.78"/>
    <n v="1101325.78"/>
    <n v="88113.2"/>
    <n v="0"/>
    <n v="88113.2"/>
    <n v="0"/>
    <x v="9"/>
  </r>
  <r>
    <n v="-1"/>
    <n v="1"/>
    <s v="0001 -Florida Power &amp; Light Company"/>
    <n v="0"/>
    <n v="3"/>
    <x v="9"/>
    <n v="1988"/>
    <n v="24"/>
    <n v="2014"/>
    <s v="V1988"/>
    <n v="367"/>
    <s v="05. Other Production"/>
    <s v="Function"/>
    <n v="4328448.33"/>
    <n v="0"/>
    <n v="0"/>
    <n v="4328448.33"/>
    <n v="0"/>
    <n v="4328448.33"/>
    <n v="-190749.25"/>
    <n v="39878.85"/>
    <n v="4328448.33"/>
    <n v="4328448.33"/>
    <n v="39878.85"/>
    <n v="0"/>
    <n v="39878.85"/>
    <n v="0"/>
    <x v="9"/>
  </r>
  <r>
    <n v="-1"/>
    <n v="1"/>
    <s v="0001 -Florida Power &amp; Light Company"/>
    <n v="0"/>
    <n v="3"/>
    <x v="9"/>
    <n v="1989"/>
    <n v="26"/>
    <n v="2014"/>
    <s v="V1989"/>
    <n v="367"/>
    <s v="05. Other Production"/>
    <s v="Function"/>
    <n v="0.02"/>
    <n v="0"/>
    <n v="0"/>
    <n v="3893716.25"/>
    <n v="0"/>
    <n v="3893716.25"/>
    <n v="-412932.39"/>
    <n v="0"/>
    <n v="3893716.25"/>
    <n v="0.02"/>
    <n v="0"/>
    <n v="0"/>
    <n v="0"/>
    <n v="0"/>
    <x v="9"/>
  </r>
  <r>
    <n v="-1"/>
    <n v="1"/>
    <s v="0001 -Florida Power &amp; Light Company"/>
    <n v="0"/>
    <n v="3"/>
    <x v="9"/>
    <n v="1990"/>
    <n v="28"/>
    <n v="2014"/>
    <s v="V1990"/>
    <n v="367"/>
    <s v="05. Other Production"/>
    <s v="Function"/>
    <n v="3395996.26"/>
    <n v="0"/>
    <n v="0"/>
    <n v="3395996.26"/>
    <n v="0"/>
    <n v="3395996.26"/>
    <n v="-756669.77"/>
    <n v="172454.69"/>
    <n v="3395996.26"/>
    <n v="3395996.26"/>
    <n v="172454.69"/>
    <n v="0"/>
    <n v="172454.69"/>
    <n v="0"/>
    <x v="9"/>
  </r>
  <r>
    <n v="-1"/>
    <n v="1"/>
    <s v="0001 -Florida Power &amp; Light Company"/>
    <n v="0"/>
    <n v="3"/>
    <x v="9"/>
    <n v="1991"/>
    <n v="29"/>
    <n v="2014"/>
    <s v="V1991"/>
    <n v="367"/>
    <s v="05. Other Production"/>
    <s v="Function"/>
    <n v="6031822.9699999997"/>
    <n v="0"/>
    <n v="0"/>
    <n v="6031822.9699999997"/>
    <n v="65451.51"/>
    <n v="5966371.46"/>
    <n v="-581804.93000000005"/>
    <n v="0"/>
    <n v="6031822.9699999997"/>
    <n v="6031822.9699999997"/>
    <n v="0"/>
    <n v="0"/>
    <n v="0"/>
    <n v="0"/>
    <x v="9"/>
  </r>
  <r>
    <n v="-1"/>
    <n v="1"/>
    <s v="0001 -Florida Power &amp; Light Company"/>
    <n v="0"/>
    <n v="3"/>
    <x v="9"/>
    <n v="1992"/>
    <n v="30"/>
    <n v="2014"/>
    <s v="V1992"/>
    <n v="367"/>
    <s v="05. Other Production"/>
    <s v="Function"/>
    <n v="25988744.449999999"/>
    <n v="0"/>
    <n v="0"/>
    <n v="26069773.829999998"/>
    <n v="0"/>
    <n v="23612847.960000001"/>
    <n v="-27327029.27"/>
    <n v="6669982.7000000002"/>
    <n v="26069773.829999998"/>
    <n v="25988744.449999999"/>
    <n v="4213056.83"/>
    <n v="0"/>
    <n v="6669982.7000000002"/>
    <n v="0"/>
    <x v="9"/>
  </r>
  <r>
    <n v="-1"/>
    <n v="1"/>
    <s v="0001 -Florida Power &amp; Light Company"/>
    <n v="0"/>
    <n v="3"/>
    <x v="9"/>
    <n v="1993"/>
    <n v="31"/>
    <n v="2014"/>
    <s v="V1993"/>
    <n v="367"/>
    <s v="05. Other Production"/>
    <s v="Function"/>
    <n v="621607533.53999996"/>
    <n v="0"/>
    <n v="0"/>
    <n v="621607533.53999996"/>
    <n v="13715593.59"/>
    <n v="572309058.14999998"/>
    <n v="-5006455.28"/>
    <n v="711401.76"/>
    <n v="621607533.53999996"/>
    <n v="586717505.16999996"/>
    <n v="18548.330000000002"/>
    <n v="0"/>
    <n v="711401.76"/>
    <n v="0"/>
    <x v="9"/>
  </r>
  <r>
    <n v="-1"/>
    <n v="1"/>
    <s v="0001 -Florida Power &amp; Light Company"/>
    <n v="0"/>
    <n v="3"/>
    <x v="9"/>
    <n v="1994"/>
    <n v="32"/>
    <n v="2014"/>
    <s v="V1994"/>
    <n v="367"/>
    <s v="05. Other Production"/>
    <s v="Function"/>
    <n v="217749831.24000001"/>
    <n v="0"/>
    <n v="0"/>
    <n v="217749831.24000001"/>
    <n v="4985798.07"/>
    <n v="206229451.88"/>
    <n v="-13224844.380000001"/>
    <n v="1678825.81"/>
    <n v="217749831.24000001"/>
    <n v="212744877.71000001"/>
    <n v="149198.04999999999"/>
    <n v="0"/>
    <n v="1678825.81"/>
    <n v="0"/>
    <x v="9"/>
  </r>
  <r>
    <n v="-1"/>
    <n v="1"/>
    <s v="0001 -Florida Power &amp; Light Company"/>
    <n v="0"/>
    <n v="3"/>
    <x v="9"/>
    <n v="1995"/>
    <n v="33"/>
    <n v="2014"/>
    <s v="V1995"/>
    <n v="367"/>
    <s v="05. Other Production"/>
    <s v="Function"/>
    <n v="22411455.890000001"/>
    <n v="0"/>
    <n v="0"/>
    <n v="22411455.890000001"/>
    <n v="572825.04"/>
    <n v="20223312.48"/>
    <n v="-1514855.2"/>
    <n v="257274.92"/>
    <n v="22411455.890000001"/>
    <n v="21050340.280000001"/>
    <n v="3072.16"/>
    <n v="0"/>
    <n v="257274.92"/>
    <n v="0"/>
    <x v="9"/>
  </r>
  <r>
    <n v="-1"/>
    <n v="1"/>
    <s v="0001 -Florida Power &amp; Light Company"/>
    <n v="0"/>
    <n v="3"/>
    <x v="9"/>
    <n v="1996"/>
    <n v="34"/>
    <n v="2014"/>
    <s v="V1996"/>
    <n v="367"/>
    <s v="05. Other Production"/>
    <s v="Function"/>
    <n v="21847231.640000001"/>
    <n v="0"/>
    <n v="0"/>
    <n v="21847231.640000001"/>
    <n v="589276.4"/>
    <n v="19753569.859999999"/>
    <n v="-252019.63"/>
    <n v="2453.89"/>
    <n v="21847231.640000001"/>
    <n v="20345300.149999999"/>
    <n v="0"/>
    <n v="0"/>
    <n v="2453.89"/>
    <n v="0"/>
    <x v="9"/>
  </r>
  <r>
    <n v="-1"/>
    <n v="1"/>
    <s v="0001 -Florida Power &amp; Light Company"/>
    <n v="0"/>
    <n v="3"/>
    <x v="9"/>
    <n v="1997"/>
    <n v="35"/>
    <n v="2014"/>
    <s v="V1997"/>
    <n v="367"/>
    <s v="05. Other Production"/>
    <s v="Function"/>
    <n v="54580.76"/>
    <n v="0"/>
    <n v="0"/>
    <n v="11612240.65"/>
    <n v="545762.31000000006"/>
    <n v="11066478.34"/>
    <n v="-1354944.65"/>
    <n v="0"/>
    <n v="11612240.65"/>
    <n v="54580.76"/>
    <n v="0"/>
    <n v="0"/>
    <n v="0"/>
    <n v="0"/>
    <x v="9"/>
  </r>
  <r>
    <n v="-1"/>
    <n v="1"/>
    <s v="0001 -Florida Power &amp; Light Company"/>
    <n v="0"/>
    <n v="3"/>
    <x v="9"/>
    <n v="1998"/>
    <n v="59"/>
    <n v="2014"/>
    <s v="V1998"/>
    <n v="367"/>
    <s v="05. Other Production"/>
    <s v="Function"/>
    <n v="10439865.74"/>
    <n v="0"/>
    <n v="0"/>
    <n v="683161.45"/>
    <n v="170790.36"/>
    <n v="9721924.0299999993"/>
    <n v="-237010.39"/>
    <n v="34780.26"/>
    <n v="10439865.74"/>
    <n v="9927494.6500000004"/>
    <n v="0"/>
    <n v="0"/>
    <n v="34780.26"/>
    <n v="0"/>
    <x v="9"/>
  </r>
  <r>
    <n v="-1"/>
    <n v="1"/>
    <s v="0001 -Florida Power &amp; Light Company"/>
    <n v="0"/>
    <n v="3"/>
    <x v="9"/>
    <n v="1999"/>
    <n v="60"/>
    <n v="2014"/>
    <s v="V1999"/>
    <n v="367"/>
    <s v="05. Other Production"/>
    <s v="Function"/>
    <n v="35587202.219999999"/>
    <n v="0"/>
    <n v="0"/>
    <n v="5351217.3899999997"/>
    <n v="737151.6"/>
    <n v="29308138.219999999"/>
    <n v="-5963452.75"/>
    <n v="934829.21"/>
    <n v="35587202.219999999"/>
    <n v="30973136.43"/>
    <n v="6982.6"/>
    <n v="0"/>
    <n v="934829.21"/>
    <n v="0"/>
    <x v="9"/>
  </r>
  <r>
    <n v="-1"/>
    <n v="1"/>
    <s v="0001 -Florida Power &amp; Light Company"/>
    <n v="0"/>
    <n v="3"/>
    <x v="9"/>
    <n v="2000"/>
    <n v="61"/>
    <n v="2014"/>
    <s v="V2000"/>
    <n v="367"/>
    <s v="05. Other Production"/>
    <s v="Function"/>
    <n v="168368559.61000001"/>
    <n v="0"/>
    <n v="0"/>
    <n v="7718761.3799999999"/>
    <n v="2047710.21"/>
    <n v="159899632.99000001"/>
    <n v="-3699270.41"/>
    <n v="750165.24"/>
    <n v="168368559.61000001"/>
    <n v="162697508.44"/>
    <n v="0"/>
    <n v="0"/>
    <n v="750165.24"/>
    <n v="0"/>
    <x v="9"/>
  </r>
  <r>
    <n v="-1"/>
    <n v="1"/>
    <s v="0001 -Florida Power &amp; Light Company"/>
    <n v="0"/>
    <n v="3"/>
    <x v="9"/>
    <n v="2001"/>
    <n v="62"/>
    <n v="2014"/>
    <s v="V2001"/>
    <n v="367"/>
    <s v="05. Other Production"/>
    <s v="Function"/>
    <n v="196176910.65000001"/>
    <n v="0"/>
    <n v="0"/>
    <n v="28108334.789999999"/>
    <n v="6588031.5099999998"/>
    <n v="167748652.81999999"/>
    <n v="-1696904.56"/>
    <n v="323531.59000000003"/>
    <n v="196176910.65000001"/>
    <n v="174656607.37"/>
    <n v="3608.55"/>
    <n v="0"/>
    <n v="323531.59000000003"/>
    <n v="0"/>
    <x v="9"/>
  </r>
  <r>
    <n v="-1"/>
    <n v="1"/>
    <s v="0001 -Florida Power &amp; Light Company"/>
    <n v="0"/>
    <n v="3"/>
    <x v="9"/>
    <n v="2001"/>
    <n v="69"/>
    <n v="2014"/>
    <s v="V2001 Bonus"/>
    <n v="367"/>
    <s v="05. Other Production"/>
    <s v="Function"/>
    <n v="5055813.93"/>
    <n v="0"/>
    <n v="0"/>
    <n v="1471301.55"/>
    <n v="178164.32"/>
    <n v="3576707.41"/>
    <n v="-38106.120000000003"/>
    <n v="7804.97"/>
    <n v="5055813.93"/>
    <n v="3762676.7"/>
    <n v="0"/>
    <n v="0"/>
    <n v="7804.97"/>
    <n v="0"/>
    <x v="9"/>
  </r>
  <r>
    <n v="-1"/>
    <n v="1"/>
    <s v="0001 -Florida Power &amp; Light Company"/>
    <n v="0"/>
    <n v="3"/>
    <x v="9"/>
    <n v="2002"/>
    <n v="80"/>
    <n v="2014"/>
    <s v="V2002 Bonus Q1"/>
    <n v="367"/>
    <s v="05. Other Production"/>
    <s v="Function"/>
    <n v="3049549.53"/>
    <n v="0"/>
    <n v="0"/>
    <n v="977417.31"/>
    <n v="111608.35"/>
    <n v="2064530.18"/>
    <n v="-45311.58"/>
    <n v="7602.04"/>
    <n v="3049549.53"/>
    <n v="2183740.5699999998"/>
    <n v="0"/>
    <n v="0"/>
    <n v="7602.04"/>
    <n v="0"/>
    <x v="9"/>
  </r>
  <r>
    <n v="-1"/>
    <n v="1"/>
    <s v="0001 -Florida Power &amp; Light Company"/>
    <n v="0"/>
    <n v="3"/>
    <x v="9"/>
    <n v="2002"/>
    <n v="81"/>
    <n v="2014"/>
    <s v="V2002 Bonus Q2"/>
    <n v="367"/>
    <s v="05. Other Production"/>
    <s v="Function"/>
    <n v="15957083.98"/>
    <n v="0"/>
    <n v="0"/>
    <n v="5315024.22"/>
    <n v="606906.67000000004"/>
    <n v="10624611.800000001"/>
    <n v="-197708.62"/>
    <n v="18236.650000000001"/>
    <n v="15957083.98"/>
    <n v="11248966.43"/>
    <n v="788.69"/>
    <n v="0"/>
    <n v="18236.650000000001"/>
    <n v="0"/>
    <x v="9"/>
  </r>
  <r>
    <n v="-1"/>
    <n v="1"/>
    <s v="0001 -Florida Power &amp; Light Company"/>
    <n v="0"/>
    <n v="3"/>
    <x v="9"/>
    <n v="2002"/>
    <n v="82"/>
    <n v="2014"/>
    <s v="V2002 Bonus Q3"/>
    <n v="367"/>
    <s v="05. Other Production"/>
    <s v="Function"/>
    <n v="14955324.43"/>
    <n v="0"/>
    <n v="0"/>
    <n v="4653264.05"/>
    <n v="531342.26"/>
    <n v="10265868.779999999"/>
    <n v="-252668.56"/>
    <n v="42371.91"/>
    <n v="14955324.43"/>
    <n v="10833402.640000001"/>
    <n v="6180.31"/>
    <n v="0"/>
    <n v="42371.91"/>
    <n v="0"/>
    <x v="9"/>
  </r>
  <r>
    <n v="-1"/>
    <n v="1"/>
    <s v="0001 -Florida Power &amp; Light Company"/>
    <n v="0"/>
    <n v="3"/>
    <x v="9"/>
    <n v="2002"/>
    <n v="83"/>
    <n v="2014"/>
    <s v="V2002 Bonus Q4"/>
    <n v="367"/>
    <s v="05. Other Production"/>
    <s v="Function"/>
    <n v="19785558.16"/>
    <n v="0"/>
    <n v="0"/>
    <n v="6070942.2999999998"/>
    <n v="709686.41"/>
    <n v="13666037.48"/>
    <n v="-315284.40000000002"/>
    <n v="52963.55"/>
    <n v="19785558.16"/>
    <n v="14424302.27"/>
    <n v="4385.17"/>
    <n v="0"/>
    <n v="52963.55"/>
    <n v="0"/>
    <x v="9"/>
  </r>
  <r>
    <n v="-1"/>
    <n v="1"/>
    <s v="0001 -Florida Power &amp; Light Company"/>
    <n v="0"/>
    <n v="3"/>
    <x v="9"/>
    <n v="2002"/>
    <n v="76"/>
    <n v="2014"/>
    <s v="V2002 Q1"/>
    <n v="367"/>
    <s v="05. Other Production"/>
    <s v="Function"/>
    <n v="15500265.76"/>
    <n v="0"/>
    <n v="0"/>
    <n v="4754070.79"/>
    <n v="545803.31999999995"/>
    <n v="10702431.060000001"/>
    <n v="-223284.5"/>
    <n v="43835.66"/>
    <n v="15500265.76"/>
    <n v="11291998.289999999"/>
    <n v="71.75"/>
    <n v="0"/>
    <n v="43835.66"/>
    <n v="0"/>
    <x v="9"/>
  </r>
  <r>
    <n v="-1"/>
    <n v="1"/>
    <s v="0001 -Florida Power &amp; Light Company"/>
    <n v="0"/>
    <n v="3"/>
    <x v="9"/>
    <n v="2002"/>
    <n v="77"/>
    <n v="2014"/>
    <s v="V2002 Q2"/>
    <n v="367"/>
    <s v="05. Other Production"/>
    <s v="Function"/>
    <n v="445292531.05000001"/>
    <n v="0"/>
    <n v="0"/>
    <n v="139087771.38999999"/>
    <n v="15884965.59"/>
    <n v="306204021.22000003"/>
    <n v="-8043165.1399999997"/>
    <n v="738.44"/>
    <n v="445292531.05000001"/>
    <n v="322089725.25"/>
    <n v="0"/>
    <n v="0"/>
    <n v="738.44"/>
    <n v="0"/>
    <x v="9"/>
  </r>
  <r>
    <n v="-1"/>
    <n v="1"/>
    <s v="0001 -Florida Power &amp; Light Company"/>
    <n v="0"/>
    <n v="3"/>
    <x v="9"/>
    <n v="2002"/>
    <n v="78"/>
    <n v="2014"/>
    <s v="V2002 Q3"/>
    <n v="367"/>
    <s v="05. Other Production"/>
    <s v="Function"/>
    <n v="1776470.49"/>
    <n v="0"/>
    <n v="0"/>
    <n v="195234.5"/>
    <n v="25243.48"/>
    <n v="1579788.01"/>
    <n v="-6373.74"/>
    <n v="1447.98"/>
    <n v="1776470.49"/>
    <n v="1606479.47"/>
    <n v="0"/>
    <n v="0"/>
    <n v="1447.98"/>
    <n v="0"/>
    <x v="9"/>
  </r>
  <r>
    <n v="-1"/>
    <n v="1"/>
    <s v="0001 -Florida Power &amp; Light Company"/>
    <n v="0"/>
    <n v="3"/>
    <x v="9"/>
    <n v="2002"/>
    <n v="79"/>
    <n v="2014"/>
    <s v="V2002 Q4"/>
    <n v="367"/>
    <s v="05. Other Production"/>
    <s v="Function"/>
    <n v="10538151.77"/>
    <n v="0"/>
    <n v="0"/>
    <n v="2045666.14"/>
    <n v="236538.73"/>
    <n v="8487451.4499999993"/>
    <n v="-61555.43"/>
    <n v="5034.18"/>
    <n v="10538151.77"/>
    <n v="8729024.3599999994"/>
    <n v="0"/>
    <n v="0"/>
    <n v="5034.18"/>
    <n v="0"/>
    <x v="9"/>
  </r>
  <r>
    <n v="-1"/>
    <n v="1"/>
    <s v="0001 -Florida Power &amp; Light Company"/>
    <n v="0"/>
    <n v="3"/>
    <x v="9"/>
    <n v="2003"/>
    <n v="64"/>
    <n v="2014"/>
    <s v="V2003"/>
    <n v="367"/>
    <s v="05. Other Production"/>
    <s v="Function"/>
    <n v="269304402.73000002"/>
    <n v="0"/>
    <n v="0"/>
    <n v="88366122.269999996"/>
    <n v="9545661.9900000002"/>
    <n v="180710285.05000001"/>
    <n v="-6952391.5099999998"/>
    <n v="227995.41"/>
    <n v="269304402.73000002"/>
    <n v="190483942.44999999"/>
    <n v="0"/>
    <n v="0"/>
    <n v="227995.41"/>
    <n v="0"/>
    <x v="9"/>
  </r>
  <r>
    <n v="-1"/>
    <n v="1"/>
    <s v="0001 -Florida Power &amp; Light Company"/>
    <n v="0"/>
    <n v="3"/>
    <x v="9"/>
    <n v="2003"/>
    <n v="70"/>
    <n v="2014"/>
    <s v="V2003 Bonus-30%"/>
    <n v="367"/>
    <s v="05. Other Production"/>
    <s v="Function"/>
    <n v="157768232.16999999"/>
    <n v="0"/>
    <n v="0"/>
    <n v="53031052.609999999"/>
    <n v="5728626.4299999997"/>
    <n v="103648212.38"/>
    <n v="-5678371.9500000002"/>
    <n v="1088967.18"/>
    <n v="157768232.16999999"/>
    <n v="110465805.98999999"/>
    <n v="0"/>
    <n v="0"/>
    <n v="1088967.18"/>
    <n v="0"/>
    <x v="9"/>
  </r>
  <r>
    <n v="-1"/>
    <n v="1"/>
    <s v="0001 -Florida Power &amp; Light Company"/>
    <n v="0"/>
    <n v="3"/>
    <x v="9"/>
    <n v="2003"/>
    <n v="84"/>
    <n v="2014"/>
    <s v="V2003 Bonus-50%"/>
    <n v="367"/>
    <s v="05. Other Production"/>
    <s v="Function"/>
    <n v="78914190.239999995"/>
    <n v="0"/>
    <n v="0"/>
    <n v="26388961.140000001"/>
    <n v="2850641.14"/>
    <n v="51977311.729999997"/>
    <n v="-2819447.98"/>
    <n v="547917.37"/>
    <n v="78914190.239999995"/>
    <n v="55375870.240000002"/>
    <n v="0"/>
    <n v="0"/>
    <n v="547917.37"/>
    <n v="0"/>
    <x v="9"/>
  </r>
  <r>
    <n v="-1"/>
    <n v="1"/>
    <s v="0001 -Florida Power &amp; Light Company"/>
    <n v="0"/>
    <n v="3"/>
    <x v="9"/>
    <n v="2004"/>
    <n v="92"/>
    <n v="2014"/>
    <s v="V2004 Q1"/>
    <n v="367"/>
    <s v="05. Other Production"/>
    <s v="Function"/>
    <n v="-986256.14"/>
    <n v="0"/>
    <n v="0"/>
    <n v="-811385.49"/>
    <n v="-83161.33"/>
    <n v="-232182.36"/>
    <n v="78642.210000000006"/>
    <n v="57588.75"/>
    <n v="-986256.14"/>
    <n v="-258031.98"/>
    <n v="277.04000000000002"/>
    <n v="0"/>
    <n v="57588.75"/>
    <n v="0"/>
    <x v="9"/>
  </r>
  <r>
    <n v="-1"/>
    <n v="1"/>
    <s v="0001 -Florida Power &amp; Light Company"/>
    <n v="0"/>
    <n v="3"/>
    <x v="9"/>
    <n v="2004"/>
    <n v="96"/>
    <n v="2014"/>
    <s v="V2004 Q1 - 30% Bonus"/>
    <n v="367"/>
    <s v="05. Other Production"/>
    <s v="Function"/>
    <n v="-1029620.26"/>
    <n v="0"/>
    <n v="0"/>
    <n v="-3732920.57"/>
    <n v="-382598.23"/>
    <n v="2703300.31"/>
    <n v="-5292.6"/>
    <n v="860.48"/>
    <n v="-1029620.26"/>
    <n v="2320702.08"/>
    <n v="860.48"/>
    <n v="0"/>
    <n v="860.48"/>
    <n v="0"/>
    <x v="9"/>
  </r>
  <r>
    <n v="-1"/>
    <n v="1"/>
    <s v="0001 -Florida Power &amp; Light Company"/>
    <n v="0"/>
    <n v="3"/>
    <x v="9"/>
    <n v="2004"/>
    <n v="100"/>
    <n v="2014"/>
    <s v="V2004 Q1 - 50% Bonus"/>
    <n v="367"/>
    <s v="05. Other Production"/>
    <s v="Function"/>
    <n v="15877505.960000001"/>
    <n v="0"/>
    <n v="0"/>
    <n v="5684000.4199999999"/>
    <n v="596502.29"/>
    <n v="9918718.8200000003"/>
    <n v="-1004802.23"/>
    <n v="274786.71999999997"/>
    <n v="15877505.960000001"/>
    <n v="10790007.83"/>
    <n v="0"/>
    <n v="0"/>
    <n v="274786.71999999997"/>
    <n v="0"/>
    <x v="9"/>
  </r>
  <r>
    <n v="-1"/>
    <n v="1"/>
    <s v="0001 -Florida Power &amp; Light Company"/>
    <n v="0"/>
    <n v="3"/>
    <x v="9"/>
    <n v="2004"/>
    <n v="93"/>
    <n v="2014"/>
    <s v="V2004 Q2"/>
    <n v="367"/>
    <s v="05. Other Production"/>
    <s v="Function"/>
    <n v="1100293.03"/>
    <n v="0"/>
    <n v="0"/>
    <n v="-1051741.52"/>
    <n v="-106987.97"/>
    <n v="2183788.89"/>
    <n v="1342.92"/>
    <n v="64112.3"/>
    <n v="1193675.1100000001"/>
    <n v="2045046.58"/>
    <n v="2484.56"/>
    <n v="0"/>
    <n v="64112.3"/>
    <n v="0"/>
    <x v="9"/>
  </r>
  <r>
    <n v="-1"/>
    <n v="1"/>
    <s v="0001 -Florida Power &amp; Light Company"/>
    <n v="0"/>
    <n v="3"/>
    <x v="9"/>
    <n v="2004"/>
    <n v="97"/>
    <n v="2014"/>
    <s v="V2004 Q2 - 30% Bonus"/>
    <n v="367"/>
    <s v="05. Other Production"/>
    <s v="Function"/>
    <n v="293518.06"/>
    <n v="0"/>
    <n v="0"/>
    <n v="107724.96"/>
    <n v="11041.05"/>
    <n v="180666.1"/>
    <n v="-18648.32"/>
    <n v="5127"/>
    <n v="293518.06"/>
    <n v="196834.15"/>
    <n v="0"/>
    <n v="0"/>
    <n v="5127"/>
    <n v="0"/>
    <x v="9"/>
  </r>
  <r>
    <n v="-1"/>
    <n v="1"/>
    <s v="0001 -Florida Power &amp; Light Company"/>
    <n v="0"/>
    <n v="3"/>
    <x v="9"/>
    <n v="2004"/>
    <n v="101"/>
    <n v="2014"/>
    <s v="V2004 Q2 - 50% Bonus"/>
    <n v="367"/>
    <s v="05. Other Production"/>
    <s v="Function"/>
    <n v="16143276.83"/>
    <n v="0"/>
    <n v="0"/>
    <n v="5909755.8300000001"/>
    <n v="606053.02"/>
    <n v="9962976.6199999992"/>
    <n v="-1021292"/>
    <n v="270544.38"/>
    <n v="16143276.83"/>
    <n v="10839574.02"/>
    <n v="0"/>
    <n v="0"/>
    <n v="270544.38"/>
    <n v="0"/>
    <x v="9"/>
  </r>
  <r>
    <n v="-1"/>
    <n v="1"/>
    <s v="0001 -Florida Power &amp; Light Company"/>
    <n v="0"/>
    <n v="3"/>
    <x v="9"/>
    <n v="2004"/>
    <n v="94"/>
    <n v="2014"/>
    <s v="V2004 Q3"/>
    <n v="367"/>
    <s v="05. Other Production"/>
    <s v="Function"/>
    <n v="-2005361.27"/>
    <n v="0"/>
    <n v="0"/>
    <n v="-928429.03"/>
    <n v="-95069.119999999995"/>
    <n v="-1082891.8400000001"/>
    <n v="129300.7"/>
    <n v="5959.6"/>
    <n v="-2005361.27"/>
    <n v="-1172001.3600000001"/>
    <n v="0"/>
    <n v="0"/>
    <n v="5959.6"/>
    <n v="0"/>
    <x v="9"/>
  </r>
  <r>
    <n v="-1"/>
    <n v="1"/>
    <s v="0001 -Florida Power &amp; Light Company"/>
    <n v="0"/>
    <n v="3"/>
    <x v="9"/>
    <n v="2004"/>
    <n v="98"/>
    <n v="2014"/>
    <s v="V2004 Q3 - 30% Bonus"/>
    <n v="367"/>
    <s v="05. Other Production"/>
    <s v="Function"/>
    <n v="17808.02"/>
    <n v="0"/>
    <n v="0"/>
    <n v="6492.3"/>
    <n v="665.42"/>
    <n v="10994.72"/>
    <n v="-1131.4100000000001"/>
    <n v="321"/>
    <n v="17808.02"/>
    <n v="11981.14"/>
    <n v="0"/>
    <n v="0"/>
    <n v="321"/>
    <n v="0"/>
    <x v="9"/>
  </r>
  <r>
    <n v="-1"/>
    <n v="1"/>
    <s v="0001 -Florida Power &amp; Light Company"/>
    <n v="0"/>
    <n v="3"/>
    <x v="9"/>
    <n v="2004"/>
    <n v="102"/>
    <n v="2014"/>
    <s v="V2004 Q3 - 50% Bonus"/>
    <n v="367"/>
    <s v="05. Other Production"/>
    <s v="Function"/>
    <n v="8327354.6299999999"/>
    <n v="0"/>
    <n v="0"/>
    <n v="3016175.47"/>
    <n v="309451.32"/>
    <n v="5162006.5999999996"/>
    <n v="-525976.31999999995"/>
    <n v="149172.56"/>
    <n v="8327354.6299999999"/>
    <n v="5620630.4800000004"/>
    <n v="0"/>
    <n v="0"/>
    <n v="149172.56"/>
    <n v="0"/>
    <x v="9"/>
  </r>
  <r>
    <n v="-1"/>
    <n v="1"/>
    <s v="0001 -Florida Power &amp; Light Company"/>
    <n v="0"/>
    <n v="3"/>
    <x v="9"/>
    <n v="2004"/>
    <n v="95"/>
    <n v="2014"/>
    <s v="V2004 Q4"/>
    <n v="367"/>
    <s v="05. Other Production"/>
    <s v="Function"/>
    <n v="-19363826.300000001"/>
    <n v="0"/>
    <n v="0"/>
    <n v="-21419375.399999999"/>
    <n v="-2195163.9"/>
    <n v="2054409.25"/>
    <n v="-91685.68"/>
    <n v="14471.85"/>
    <n v="-19363826.300000001"/>
    <n v="-139614.79999999999"/>
    <n v="13332"/>
    <n v="0"/>
    <n v="14471.85"/>
    <n v="0"/>
    <x v="9"/>
  </r>
  <r>
    <n v="-1"/>
    <n v="1"/>
    <s v="0001 -Florida Power &amp; Light Company"/>
    <n v="0"/>
    <n v="3"/>
    <x v="9"/>
    <n v="2004"/>
    <n v="99"/>
    <n v="2014"/>
    <s v="V2004 Q4 - 30% Bonus"/>
    <n v="367"/>
    <s v="05. Other Production"/>
    <s v="Function"/>
    <n v="42837.66"/>
    <n v="0"/>
    <n v="0"/>
    <n v="-185824.74"/>
    <n v="-18795.63"/>
    <n v="228662.39999999999"/>
    <n v="-646.65"/>
    <n v="102.31"/>
    <n v="42837.66"/>
    <n v="209866.77"/>
    <n v="102.31"/>
    <n v="0"/>
    <n v="102.31"/>
    <n v="0"/>
    <x v="9"/>
  </r>
  <r>
    <n v="-1"/>
    <n v="1"/>
    <s v="0001 -Florida Power &amp; Light Company"/>
    <n v="0"/>
    <n v="3"/>
    <x v="9"/>
    <n v="2004"/>
    <n v="103"/>
    <n v="2014"/>
    <s v="V2004 Q4 - 50% Bonus"/>
    <n v="367"/>
    <s v="05. Other Production"/>
    <s v="Function"/>
    <n v="56996107.25"/>
    <n v="0"/>
    <n v="0"/>
    <n v="22894353.620000001"/>
    <n v="2347846.2000000002"/>
    <n v="33587573.399999999"/>
    <n v="-3346375.61"/>
    <n v="514180.23"/>
    <n v="56996107.25"/>
    <n v="36449599.829999998"/>
    <n v="0"/>
    <n v="0"/>
    <n v="514180.23"/>
    <n v="0"/>
    <x v="9"/>
  </r>
  <r>
    <n v="-1"/>
    <n v="1"/>
    <s v="0001 -Florida Power &amp; Light Company"/>
    <n v="0"/>
    <n v="3"/>
    <x v="9"/>
    <n v="2005"/>
    <n v="66"/>
    <n v="2014"/>
    <s v="V2005"/>
    <n v="367"/>
    <s v="05. Other Production"/>
    <s v="Function"/>
    <n v="62443697.670000002"/>
    <n v="0"/>
    <n v="0"/>
    <n v="15430071.48"/>
    <n v="1517281.64"/>
    <n v="46836913.869999997"/>
    <n v="-550553.38"/>
    <n v="176712.32000000001"/>
    <n v="62443697.670000002"/>
    <n v="48530907.829999998"/>
    <n v="0"/>
    <n v="0"/>
    <n v="176712.32000000001"/>
    <n v="0"/>
    <x v="9"/>
  </r>
  <r>
    <n v="-1"/>
    <n v="1"/>
    <s v="0001 -Florida Power &amp; Light Company"/>
    <n v="0"/>
    <n v="3"/>
    <x v="9"/>
    <n v="2005"/>
    <n v="72"/>
    <n v="2014"/>
    <s v="V2005 Bonus-30%"/>
    <n v="367"/>
    <s v="05. Other Production"/>
    <s v="Function"/>
    <n v="691757669.60000002"/>
    <n v="0"/>
    <n v="0"/>
    <n v="308648815.64999998"/>
    <n v="30092950.879999999"/>
    <n v="380691090.63999999"/>
    <n v="-11869702.960000001"/>
    <n v="2417763.31"/>
    <n v="691757669.60000002"/>
    <n v="413201804.82999998"/>
    <n v="0"/>
    <n v="0"/>
    <n v="2417763.31"/>
    <n v="0"/>
    <x v="9"/>
  </r>
  <r>
    <n v="-1"/>
    <n v="1"/>
    <s v="0001 -Florida Power &amp; Light Company"/>
    <n v="0"/>
    <n v="3"/>
    <x v="9"/>
    <n v="2006"/>
    <n v="67"/>
    <n v="2014"/>
    <s v="V2006"/>
    <n v="367"/>
    <s v="05. Other Production"/>
    <s v="Function"/>
    <n v="16070384.77"/>
    <n v="0"/>
    <n v="0"/>
    <n v="34252.879999999997"/>
    <n v="32301.34"/>
    <n v="16427989.4"/>
    <n v="-1614589.11"/>
    <n v="2275311.69"/>
    <n v="16462242.279999999"/>
    <n v="16068433.23"/>
    <n v="2275311.69"/>
    <n v="0"/>
    <n v="2275311.69"/>
    <n v="0"/>
    <x v="9"/>
  </r>
  <r>
    <n v="-1"/>
    <n v="1"/>
    <s v="0001 -Florida Power &amp; Light Company"/>
    <n v="0"/>
    <n v="3"/>
    <x v="9"/>
    <n v="2007"/>
    <n v="74"/>
    <n v="2014"/>
    <s v="V2007"/>
    <n v="367"/>
    <s v="05. Other Production"/>
    <s v="Function"/>
    <n v="580991405.48000002"/>
    <n v="0"/>
    <n v="0"/>
    <n v="253155808.84999999"/>
    <n v="22533159.59"/>
    <n v="323588221.81999999"/>
    <n v="-24195859.390000001"/>
    <n v="4267655.43"/>
    <n v="580991405.48000002"/>
    <n v="350368756.22000003"/>
    <n v="20280.62"/>
    <n v="0"/>
    <n v="4267655.43"/>
    <n v="0"/>
    <x v="9"/>
  </r>
  <r>
    <n v="-1"/>
    <n v="1"/>
    <s v="0001 -Florida Power &amp; Light Company"/>
    <n v="0"/>
    <n v="3"/>
    <x v="9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64"/>
    <n v="2014"/>
    <s v="V2008 Q1"/>
    <n v="367"/>
    <s v="05. Other Production"/>
    <s v="Function"/>
    <n v="21216247.02"/>
    <n v="0"/>
    <n v="0"/>
    <n v="3303576.14"/>
    <n v="291827.78000000003"/>
    <n v="17132874.989999998"/>
    <n v="-2959008.05"/>
    <n v="780166.71"/>
    <n v="21216247.02"/>
    <n v="18204498.66"/>
    <n v="370.82"/>
    <n v="0"/>
    <n v="780166.71"/>
    <n v="0"/>
    <x v="9"/>
  </r>
  <r>
    <n v="-1"/>
    <n v="1"/>
    <s v="0001 -Florida Power &amp; Light Company"/>
    <n v="0"/>
    <n v="3"/>
    <x v="9"/>
    <n v="2008"/>
    <n v="168"/>
    <n v="2014"/>
    <s v="V2008 Q1 - 50% Bonus"/>
    <n v="367"/>
    <s v="05. Other Production"/>
    <s v="Function"/>
    <n v="679475.18"/>
    <n v="0"/>
    <n v="0"/>
    <n v="102935.98"/>
    <n v="16940.95"/>
    <n v="547012.12"/>
    <n v="-122076.34"/>
    <n v="29527.08"/>
    <n v="679475.18"/>
    <n v="593480.15"/>
    <n v="0"/>
    <n v="0"/>
    <n v="29527.08"/>
    <n v="0"/>
    <x v="9"/>
  </r>
  <r>
    <n v="-1"/>
    <n v="1"/>
    <s v="0001 -Florida Power &amp; Light Company"/>
    <n v="0"/>
    <n v="3"/>
    <x v="9"/>
    <n v="2008"/>
    <n v="165"/>
    <n v="2014"/>
    <s v="V2008 Q2"/>
    <n v="367"/>
    <s v="05. Other Production"/>
    <s v="Function"/>
    <n v="60119471.380000003"/>
    <n v="0"/>
    <n v="0"/>
    <n v="21553696.100000001"/>
    <n v="1848086.19"/>
    <n v="36735450.439999998"/>
    <n v="-8356214.96"/>
    <n v="1830674.76"/>
    <n v="60119471.380000003"/>
    <n v="40413861.469999999"/>
    <n v="349.92"/>
    <n v="0"/>
    <n v="1830674.76"/>
    <n v="0"/>
    <x v="9"/>
  </r>
  <r>
    <n v="-1"/>
    <n v="1"/>
    <s v="0001 -Florida Power &amp; Light Company"/>
    <n v="0"/>
    <n v="3"/>
    <x v="9"/>
    <n v="2008"/>
    <n v="169"/>
    <n v="2014"/>
    <s v="V2008 Q2 - 50% Bonus"/>
    <n v="367"/>
    <s v="05. Other Production"/>
    <s v="Function"/>
    <n v="6965474.4900000002"/>
    <n v="0"/>
    <n v="0"/>
    <n v="2474647.9300000002"/>
    <n v="217664"/>
    <n v="4282221.53"/>
    <n v="-979773.53"/>
    <n v="208605.03"/>
    <n v="6965474.4900000002"/>
    <n v="4708490.5599999996"/>
    <n v="0"/>
    <n v="0"/>
    <n v="208605.03"/>
    <n v="0"/>
    <x v="9"/>
  </r>
  <r>
    <n v="-1"/>
    <n v="1"/>
    <s v="0001 -Florida Power &amp; Light Company"/>
    <n v="0"/>
    <n v="3"/>
    <x v="9"/>
    <n v="2008"/>
    <n v="166"/>
    <n v="2014"/>
    <s v="V2008 Q3"/>
    <n v="367"/>
    <s v="05. Other Production"/>
    <s v="Function"/>
    <n v="18343921.489999998"/>
    <n v="0"/>
    <n v="0"/>
    <n v="4756282.12"/>
    <n v="401645.77"/>
    <n v="12823178.960000001"/>
    <n v="-2559763.44"/>
    <n v="764460.41"/>
    <n v="18343921.489999998"/>
    <n v="13989285.140000001"/>
    <n v="0"/>
    <n v="0"/>
    <n v="764460.41"/>
    <n v="0"/>
    <x v="9"/>
  </r>
  <r>
    <n v="-1"/>
    <n v="1"/>
    <s v="0001 -Florida Power &amp; Light Company"/>
    <n v="0"/>
    <n v="3"/>
    <x v="9"/>
    <n v="2008"/>
    <n v="170"/>
    <n v="2014"/>
    <s v="V2008 Q3 - 50% Bonus"/>
    <n v="367"/>
    <s v="05. Other Production"/>
    <s v="Function"/>
    <n v="4211522.93"/>
    <n v="0"/>
    <n v="0"/>
    <n v="1072199.81"/>
    <n v="95614.6"/>
    <n v="2969334.08"/>
    <n v="-589603.55000000005"/>
    <n v="169989.04"/>
    <n v="4211522.93"/>
    <n v="3234937.72"/>
    <n v="0"/>
    <n v="0"/>
    <n v="169989.04"/>
    <n v="0"/>
    <x v="9"/>
  </r>
  <r>
    <n v="-1"/>
    <n v="1"/>
    <s v="0001 -Florida Power &amp; Light Company"/>
    <n v="0"/>
    <n v="3"/>
    <x v="9"/>
    <n v="2008"/>
    <n v="167"/>
    <n v="2014"/>
    <s v="V2008 Q4"/>
    <n v="367"/>
    <s v="05. Other Production"/>
    <s v="Function"/>
    <n v="-31315778.390000001"/>
    <n v="0"/>
    <n v="0"/>
    <n v="-29439769.98"/>
    <n v="-2489638.62"/>
    <n v="-2729732.59"/>
    <n v="4467026.16"/>
    <n v="853724.18"/>
    <n v="-31315778.390000001"/>
    <n v="-4365647.03"/>
    <n v="0"/>
    <n v="0"/>
    <n v="853724.18"/>
    <n v="0"/>
    <x v="9"/>
  </r>
  <r>
    <n v="-1"/>
    <n v="1"/>
    <s v="0001 -Florida Power &amp; Light Company"/>
    <n v="0"/>
    <n v="3"/>
    <x v="9"/>
    <n v="2008"/>
    <n v="171"/>
    <n v="2014"/>
    <s v="V2008 Q4 - 50% Bonus"/>
    <n v="367"/>
    <s v="05. Other Production"/>
    <s v="Function"/>
    <n v="-6890869.5999999996"/>
    <n v="0"/>
    <n v="0"/>
    <n v="-6420128.46"/>
    <n v="-524650.88"/>
    <n v="-654389.57999999996"/>
    <n v="900004.41"/>
    <n v="183648.44"/>
    <n v="-6890869.5999999996"/>
    <n v="-995392.02"/>
    <n v="0"/>
    <n v="0"/>
    <n v="183648.44"/>
    <n v="0"/>
    <x v="9"/>
  </r>
  <r>
    <n v="-1"/>
    <n v="1"/>
    <s v="0001 -Florida Power &amp; Light Company"/>
    <n v="0"/>
    <n v="3"/>
    <x v="9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5"/>
    <n v="2014"/>
    <s v="V2009 Q1"/>
    <n v="367"/>
    <s v="05. Other Production"/>
    <s v="Function"/>
    <n v="-103847.61"/>
    <n v="0"/>
    <n v="0"/>
    <n v="80572.490000000005"/>
    <n v="5166.25"/>
    <n v="-184420.1"/>
    <n v="-65676.800000000003"/>
    <n v="0"/>
    <n v="-103847.61"/>
    <n v="-179253.85"/>
    <n v="0"/>
    <n v="0"/>
    <n v="0"/>
    <n v="0"/>
    <x v="9"/>
  </r>
  <r>
    <n v="-1"/>
    <n v="1"/>
    <s v="0001 -Florida Power &amp; Light Company"/>
    <n v="0"/>
    <n v="3"/>
    <x v="9"/>
    <n v="2009"/>
    <n v="189"/>
    <n v="2014"/>
    <s v="V2009 Q1 - 50% Bonus"/>
    <n v="367"/>
    <s v="05. Other Production"/>
    <s v="Function"/>
    <n v="19351847.620000001"/>
    <n v="0"/>
    <n v="0"/>
    <n v="11592673.51"/>
    <n v="962058.61"/>
    <n v="7419030.3399999999"/>
    <n v="-909271.93"/>
    <n v="340143.77"/>
    <n v="19351847.620000001"/>
    <n v="8721232.7200000007"/>
    <n v="0"/>
    <n v="0"/>
    <n v="340143.77"/>
    <n v="0"/>
    <x v="9"/>
  </r>
  <r>
    <n v="-1"/>
    <n v="1"/>
    <s v="0001 -Florida Power &amp; Light Company"/>
    <n v="0"/>
    <n v="3"/>
    <x v="9"/>
    <n v="2009"/>
    <n v="186"/>
    <n v="2014"/>
    <s v="V2009 Q2"/>
    <n v="367"/>
    <s v="05. Other Production"/>
    <s v="Function"/>
    <n v="9808.8799999999992"/>
    <n v="0"/>
    <n v="0"/>
    <n v="3138.71"/>
    <n v="959.06"/>
    <n v="6670.17"/>
    <n v="-1657.84"/>
    <n v="0"/>
    <n v="9808.8799999999992"/>
    <n v="7629.23"/>
    <n v="0"/>
    <n v="0"/>
    <n v="0"/>
    <n v="0"/>
    <x v="9"/>
  </r>
  <r>
    <n v="-1"/>
    <n v="1"/>
    <s v="0001 -Florida Power &amp; Light Company"/>
    <n v="0"/>
    <n v="3"/>
    <x v="9"/>
    <n v="2009"/>
    <n v="190"/>
    <n v="2014"/>
    <s v="V2009 Q2 - 50% Bonus"/>
    <n v="367"/>
    <s v="05. Other Production"/>
    <s v="Function"/>
    <n v="29236580"/>
    <n v="0"/>
    <n v="0"/>
    <n v="19275842.010000002"/>
    <n v="1583265.13"/>
    <n v="9730261.9600000009"/>
    <n v="-1361367.06"/>
    <n v="230476.03"/>
    <n v="29236580"/>
    <n v="11544003.119999999"/>
    <n v="0"/>
    <n v="0"/>
    <n v="230476.03"/>
    <n v="0"/>
    <x v="9"/>
  </r>
  <r>
    <n v="-1"/>
    <n v="1"/>
    <s v="0001 -Florida Power &amp; Light Company"/>
    <n v="0"/>
    <n v="3"/>
    <x v="9"/>
    <n v="2009"/>
    <n v="187"/>
    <n v="2014"/>
    <s v="V2009 Q3"/>
    <n v="367"/>
    <s v="05. Other Production"/>
    <s v="Function"/>
    <n v="231946677.19"/>
    <n v="0"/>
    <n v="0"/>
    <n v="152926977.97"/>
    <n v="12478908.35"/>
    <n v="77506061.549999997"/>
    <n v="-10658423.630000001"/>
    <n v="1513637.67"/>
    <n v="231946677.19"/>
    <n v="91498607.569999993"/>
    <n v="0"/>
    <n v="0"/>
    <n v="1513637.67"/>
    <n v="0"/>
    <x v="9"/>
  </r>
  <r>
    <n v="-1"/>
    <n v="1"/>
    <s v="0001 -Florida Power &amp; Light Company"/>
    <n v="0"/>
    <n v="3"/>
    <x v="9"/>
    <n v="2009"/>
    <n v="191"/>
    <n v="2014"/>
    <s v="V2009 Q3 - 50% Bonus"/>
    <n v="367"/>
    <s v="05. Other Production"/>
    <s v="Function"/>
    <n v="360424484.67000002"/>
    <n v="0"/>
    <n v="0"/>
    <n v="234737039.91"/>
    <n v="19164325.210000001"/>
    <n v="122246192.67"/>
    <n v="-16572629.939999999"/>
    <n v="3441252.09"/>
    <n v="360424484.67000002"/>
    <n v="144851769.97"/>
    <n v="0"/>
    <n v="0"/>
    <n v="3441252.09"/>
    <n v="0"/>
    <x v="9"/>
  </r>
  <r>
    <n v="-1"/>
    <n v="1"/>
    <s v="0001 -Florida Power &amp; Light Company"/>
    <n v="0"/>
    <n v="3"/>
    <x v="9"/>
    <n v="2009"/>
    <n v="188"/>
    <n v="2014"/>
    <s v="V2009 Q4"/>
    <n v="367"/>
    <s v="05. Other Production"/>
    <s v="Function"/>
    <n v="494073065.13999999"/>
    <n v="0"/>
    <n v="0"/>
    <n v="324794112.86000001"/>
    <n v="26502550.02"/>
    <n v="165060153.83000001"/>
    <n v="-22704280.739999998"/>
    <n v="4218798.45"/>
    <n v="494073065.13999999"/>
    <n v="195781502.30000001"/>
    <n v="0"/>
    <n v="0"/>
    <n v="4218798.45"/>
    <n v="0"/>
    <x v="9"/>
  </r>
  <r>
    <n v="-1"/>
    <n v="1"/>
    <s v="0001 -Florida Power &amp; Light Company"/>
    <n v="0"/>
    <n v="3"/>
    <x v="9"/>
    <n v="2009"/>
    <n v="192"/>
    <n v="2014"/>
    <s v="V2009 Q4 - 50% Bonus"/>
    <n v="367"/>
    <s v="05. Other Production"/>
    <s v="Function"/>
    <n v="186946451.97"/>
    <n v="0"/>
    <n v="0"/>
    <n v="53202528.25"/>
    <n v="11627156.26"/>
    <n v="133194683.67"/>
    <n v="-2969711.91"/>
    <n v="549240.05000000005"/>
    <n v="186946451.97"/>
    <n v="145371079.99000001"/>
    <n v="0"/>
    <n v="0"/>
    <n v="549240.05000000005"/>
    <n v="0"/>
    <x v="9"/>
  </r>
  <r>
    <n v="-1"/>
    <n v="1"/>
    <s v="0001 -Florida Power &amp; Light Company"/>
    <n v="0"/>
    <n v="3"/>
    <x v="9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3"/>
    <n v="2014"/>
    <s v="V2010 Q1"/>
    <n v="367"/>
    <s v="05. Other Production"/>
    <s v="Function"/>
    <n v="20751.55"/>
    <n v="0"/>
    <n v="0"/>
    <n v="7945.07"/>
    <n v="2110.9299999999998"/>
    <n v="11879.34"/>
    <n v="-1811.94"/>
    <n v="1661.67"/>
    <n v="20751.55"/>
    <n v="14917.41"/>
    <n v="734.53"/>
    <n v="0"/>
    <n v="1661.67"/>
    <n v="0"/>
    <x v="9"/>
  </r>
  <r>
    <n v="-1"/>
    <n v="1"/>
    <s v="0001 -Florida Power &amp; Light Company"/>
    <n v="0"/>
    <n v="3"/>
    <x v="9"/>
    <n v="2010"/>
    <n v="215"/>
    <n v="2014"/>
    <s v="V2010 Q1 - 50% Bonus"/>
    <n v="367"/>
    <s v="05. Other Production"/>
    <s v="Function"/>
    <n v="3062309.27"/>
    <n v="0"/>
    <n v="0"/>
    <n v="474754.51"/>
    <n v="140108.07999999999"/>
    <n v="1900068.6"/>
    <n v="-945724.47"/>
    <n v="1232150.23"/>
    <n v="3062309.27"/>
    <n v="2727662.84"/>
    <n v="544664.06999999995"/>
    <n v="0"/>
    <n v="1232150.23"/>
    <n v="0"/>
    <x v="9"/>
  </r>
  <r>
    <n v="-1"/>
    <n v="1"/>
    <s v="0001 -Florida Power &amp; Light Company"/>
    <n v="0"/>
    <n v="3"/>
    <x v="9"/>
    <n v="2010"/>
    <n v="194"/>
    <n v="2014"/>
    <s v="V2010 Q2"/>
    <n v="367"/>
    <s v="05. Other Production"/>
    <s v="Function"/>
    <n v="-105732.1"/>
    <n v="0"/>
    <n v="0"/>
    <n v="-10279.65"/>
    <n v="-12017.81"/>
    <n v="-96577.51"/>
    <n v="-24893.59"/>
    <n v="1125.06"/>
    <n v="-105732.1"/>
    <n v="-107470.26"/>
    <n v="0"/>
    <n v="0"/>
    <n v="1125.06"/>
    <n v="0"/>
    <x v="9"/>
  </r>
  <r>
    <n v="-1"/>
    <n v="1"/>
    <s v="0001 -Florida Power &amp; Light Company"/>
    <n v="0"/>
    <n v="3"/>
    <x v="9"/>
    <n v="2010"/>
    <n v="216"/>
    <n v="2014"/>
    <s v="V2010 Q2 - 50% Bonus"/>
    <n v="367"/>
    <s v="05. Other Production"/>
    <s v="Function"/>
    <n v="109600862.45999999"/>
    <n v="0"/>
    <n v="0"/>
    <n v="36843286.119999997"/>
    <n v="7866659.5700000003"/>
    <n v="61645138.509999998"/>
    <n v="-26664658.75"/>
    <n v="11112437.83"/>
    <n v="109600862.45999999"/>
    <n v="80624235.909999996"/>
    <n v="0"/>
    <n v="0"/>
    <n v="11112437.83"/>
    <n v="0"/>
    <x v="9"/>
  </r>
  <r>
    <n v="-1"/>
    <n v="1"/>
    <s v="0001 -Florida Power &amp; Light Company"/>
    <n v="0"/>
    <n v="3"/>
    <x v="9"/>
    <n v="2010"/>
    <n v="195"/>
    <n v="2014"/>
    <s v="V2010 Q3"/>
    <n v="367"/>
    <s v="05. Other Production"/>
    <s v="Function"/>
    <n v="159433.89000000001"/>
    <n v="0"/>
    <n v="0"/>
    <n v="36311.32"/>
    <n v="16280.22"/>
    <n v="119169.85"/>
    <n v="-31882.65"/>
    <n v="3952.72"/>
    <n v="159433.89000000001"/>
    <n v="139402.79"/>
    <n v="0"/>
    <n v="0"/>
    <n v="3952.72"/>
    <n v="0"/>
    <x v="9"/>
  </r>
  <r>
    <n v="-1"/>
    <n v="1"/>
    <s v="0001 -Florida Power &amp; Light Company"/>
    <n v="0"/>
    <n v="3"/>
    <x v="9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7"/>
    <n v="2014"/>
    <s v="V2010 Q3 - 50% Bonus"/>
    <n v="367"/>
    <s v="05. Other Production"/>
    <s v="Function"/>
    <n v="20452926.370000001"/>
    <n v="0"/>
    <n v="0"/>
    <n v="8824509.9700000007"/>
    <n v="730278.25"/>
    <n v="7491524.0300000003"/>
    <n v="-9354732.4499999993"/>
    <n v="4137001.37"/>
    <n v="20452926.370000001"/>
    <n v="12358694.65"/>
    <n v="109"/>
    <n v="0"/>
    <n v="4137001.37"/>
    <n v="0"/>
    <x v="9"/>
  </r>
  <r>
    <n v="-1"/>
    <n v="1"/>
    <s v="0001 -Florida Power &amp; Light Company"/>
    <n v="0"/>
    <n v="3"/>
    <x v="9"/>
    <n v="2010"/>
    <n v="196"/>
    <n v="2014"/>
    <s v="V2010 Q4"/>
    <n v="367"/>
    <s v="05. Other Production"/>
    <s v="Function"/>
    <n v="14861.76"/>
    <n v="0"/>
    <n v="0"/>
    <n v="4389.82"/>
    <n v="1629.88"/>
    <n v="10411.780000000001"/>
    <n v="-1628.29"/>
    <n v="60.16"/>
    <n v="14861.76"/>
    <n v="12101.82"/>
    <n v="0"/>
    <n v="0"/>
    <n v="60.16"/>
    <n v="0"/>
    <x v="9"/>
  </r>
  <r>
    <n v="-1"/>
    <n v="1"/>
    <s v="0001 -Florida Power &amp; Light Company"/>
    <n v="0"/>
    <n v="3"/>
    <x v="9"/>
    <n v="2010"/>
    <n v="224"/>
    <n v="2014"/>
    <s v="V2010 Q4 - 100% Bonus"/>
    <n v="367"/>
    <s v="05. Other Production"/>
    <s v="Function"/>
    <n v="69080886.75"/>
    <n v="0"/>
    <n v="0"/>
    <n v="20808113.690000001"/>
    <n v="6645899.6299999999"/>
    <n v="46817033.159999996"/>
    <n v="-7655023.8700000001"/>
    <n v="1455739.9"/>
    <n v="69080886.75"/>
    <n v="54918672.689999998"/>
    <n v="0"/>
    <n v="0"/>
    <n v="1455739.9"/>
    <n v="0"/>
    <x v="9"/>
  </r>
  <r>
    <n v="-1"/>
    <n v="1"/>
    <s v="0001 -Florida Power &amp; Light Company"/>
    <n v="0"/>
    <n v="3"/>
    <x v="9"/>
    <n v="2010"/>
    <n v="218"/>
    <n v="2014"/>
    <s v="V2010 Q4 - 50% Bonus"/>
    <n v="367"/>
    <s v="05. Other Production"/>
    <s v="Function"/>
    <n v="312800201.75"/>
    <n v="0"/>
    <n v="0"/>
    <n v="77912564.079999998"/>
    <n v="32450811.640000001"/>
    <n v="231672277.83000001"/>
    <n v="-16908575.84"/>
    <n v="3215359.84"/>
    <n v="312800201.75"/>
    <n v="267338449.31"/>
    <n v="0"/>
    <n v="0"/>
    <n v="3215359.84"/>
    <n v="0"/>
    <x v="9"/>
  </r>
  <r>
    <n v="-1"/>
    <n v="1"/>
    <s v="0001 -Florida Power &amp; Light Company"/>
    <n v="0"/>
    <n v="3"/>
    <x v="9"/>
    <n v="2011"/>
    <n v="125"/>
    <n v="2014"/>
    <s v="V2011"/>
    <n v="367"/>
    <s v="05. Other Production"/>
    <s v="Function"/>
    <n v="25735482.16"/>
    <n v="0"/>
    <n v="0"/>
    <n v="17406393.16"/>
    <n v="2170529.4"/>
    <n v="7957974.3200000003"/>
    <n v="-1986268.66"/>
    <n v="371114.68"/>
    <n v="25735482.16"/>
    <n v="10499618.4"/>
    <n v="0"/>
    <n v="0"/>
    <n v="371114.68"/>
    <n v="0"/>
    <x v="9"/>
  </r>
  <r>
    <n v="-1"/>
    <n v="1"/>
    <s v="0001 -Florida Power &amp; Light Company"/>
    <n v="0"/>
    <n v="3"/>
    <x v="9"/>
    <n v="2011"/>
    <n v="233"/>
    <n v="2014"/>
    <s v="V2011 - 100% Bonus"/>
    <n v="367"/>
    <s v="05. Other Production"/>
    <s v="Function"/>
    <n v="583730205.19000006"/>
    <n v="0"/>
    <n v="0"/>
    <n v="466391415.43000001"/>
    <n v="36309395"/>
    <n v="110673453.20999999"/>
    <n v="-33498427.940000001"/>
    <n v="6665336.5499999998"/>
    <n v="583730205.19000006"/>
    <n v="153648184.75999999"/>
    <n v="0"/>
    <n v="0"/>
    <n v="6665336.5499999998"/>
    <n v="0"/>
    <x v="9"/>
  </r>
  <r>
    <n v="-1"/>
    <n v="1"/>
    <s v="0001 -Florida Power &amp; Light Company"/>
    <n v="0"/>
    <n v="3"/>
    <x v="9"/>
    <n v="2011"/>
    <n v="234"/>
    <n v="2014"/>
    <s v="V2011 - 50% Bonus"/>
    <n v="367"/>
    <s v="05. Other Production"/>
    <s v="Function"/>
    <n v="573363319.12"/>
    <n v="0"/>
    <n v="0"/>
    <n v="463423957.50999999"/>
    <n v="34962557.049999997"/>
    <n v="104757293.38"/>
    <n v="-33390992.43"/>
    <n v="5182068.2300000004"/>
    <n v="573363319.12"/>
    <n v="144901918.66"/>
    <n v="0"/>
    <n v="0"/>
    <n v="5182068.2300000004"/>
    <n v="0"/>
    <x v="9"/>
  </r>
  <r>
    <n v="-1"/>
    <n v="1"/>
    <s v="0001 -Florida Power &amp; Light Company"/>
    <n v="0"/>
    <n v="3"/>
    <x v="9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8"/>
    <n v="2014"/>
    <s v="V2012 Q1 - 50% Bonus"/>
    <n v="367"/>
    <s v="05. Other Production"/>
    <s v="Function"/>
    <n v="27640923.219999999"/>
    <n v="0"/>
    <n v="0"/>
    <n v="21812779.079999998"/>
    <n v="1863826.89"/>
    <n v="4752161.7699999996"/>
    <n v="-3971330.96"/>
    <n v="1075982.3700000001"/>
    <n v="27640923.219999999"/>
    <n v="7691971.0300000003"/>
    <n v="0"/>
    <n v="0"/>
    <n v="1075982.3700000001"/>
    <n v="0"/>
    <x v="9"/>
  </r>
  <r>
    <n v="-1"/>
    <n v="1"/>
    <s v="0001 -Florida Power &amp; Light Company"/>
    <n v="0"/>
    <n v="3"/>
    <x v="9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9"/>
    <n v="2014"/>
    <s v="V2012 Q2 - 50% Bonus"/>
    <n v="367"/>
    <s v="05. Other Production"/>
    <s v="Function"/>
    <n v="58787075.579999998"/>
    <n v="0"/>
    <n v="0"/>
    <n v="45622670.659999996"/>
    <n v="4295040.5199999996"/>
    <n v="10940997.529999999"/>
    <n v="-8061953.0499999998"/>
    <n v="2223407.39"/>
    <n v="58787075.579999998"/>
    <n v="17459445.440000001"/>
    <n v="0"/>
    <n v="0"/>
    <n v="2223407.39"/>
    <n v="0"/>
    <x v="9"/>
  </r>
  <r>
    <n v="-1"/>
    <n v="1"/>
    <s v="0001 -Florida Power &amp; Light Company"/>
    <n v="0"/>
    <n v="3"/>
    <x v="9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5"/>
    <n v="2014"/>
    <s v="V2012 Q3 - 100% Bonus"/>
    <n v="367"/>
    <s v="05. Other Production"/>
    <s v="Function"/>
    <n v="1062104.56"/>
    <n v="0"/>
    <n v="0"/>
    <n v="768847.99"/>
    <n v="55896.79"/>
    <n v="209993.37"/>
    <n v="-162513.21"/>
    <n v="83263.199999999997"/>
    <n v="1062104.56"/>
    <n v="349153.36"/>
    <n v="0"/>
    <n v="0"/>
    <n v="83263.199999999997"/>
    <n v="0"/>
    <x v="9"/>
  </r>
  <r>
    <n v="-1"/>
    <n v="1"/>
    <s v="0001 -Florida Power &amp; Light Company"/>
    <n v="0"/>
    <n v="3"/>
    <x v="9"/>
    <n v="2012"/>
    <n v="250"/>
    <n v="2014"/>
    <s v="V2012 Q3 - 50% Bonus"/>
    <n v="367"/>
    <s v="05. Other Production"/>
    <s v="Function"/>
    <n v="15032717.07"/>
    <n v="0"/>
    <n v="0"/>
    <n v="9961556.6600000001"/>
    <n v="1606869.71"/>
    <n v="4328172.62"/>
    <n v="-1469814.93"/>
    <n v="742987.79"/>
    <n v="15032717.07"/>
    <n v="6678030.1200000001"/>
    <n v="0"/>
    <n v="0"/>
    <n v="742987.79"/>
    <n v="0"/>
    <x v="9"/>
  </r>
  <r>
    <n v="-1"/>
    <n v="1"/>
    <s v="0001 -Florida Power &amp; Light Company"/>
    <n v="0"/>
    <n v="3"/>
    <x v="9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1"/>
    <n v="2014"/>
    <s v="V2012 Q4 - 50% Bonus"/>
    <n v="367"/>
    <s v="05. Other Production"/>
    <s v="Function"/>
    <n v="38449312.619999997"/>
    <n v="0"/>
    <n v="0"/>
    <n v="29379678.170000002"/>
    <n v="2993007.18"/>
    <n v="7589220.8799999999"/>
    <n v="-5081738.04"/>
    <n v="1480413.57"/>
    <n v="38449312.619999997"/>
    <n v="12062641.630000001"/>
    <n v="0"/>
    <n v="0"/>
    <n v="1480413.57"/>
    <n v="0"/>
    <x v="9"/>
  </r>
  <r>
    <n v="-1"/>
    <n v="1"/>
    <s v="0001 -Florida Power &amp; Light Company"/>
    <n v="0"/>
    <n v="3"/>
    <x v="9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3"/>
    <n v="231"/>
    <n v="2014"/>
    <s v="V2013 - 50% Bonus"/>
    <n v="367"/>
    <s v="05. Other Production"/>
    <s v="Function"/>
    <n v="1130821656.25"/>
    <n v="0"/>
    <n v="0"/>
    <n v="1085251053.22"/>
    <n v="78415761.099999994"/>
    <n v="40914081.93"/>
    <n v="-24577266.780000001"/>
    <n v="4656521.0999999996"/>
    <n v="1130821656.25"/>
    <n v="123986364.13"/>
    <n v="0"/>
    <n v="0"/>
    <n v="4656521.0999999996"/>
    <n v="0"/>
    <x v="9"/>
  </r>
  <r>
    <n v="-1"/>
    <n v="1"/>
    <s v="0001 -Florida Power &amp; Light Company"/>
    <n v="0"/>
    <n v="3"/>
    <x v="9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3868395.829999998"/>
    <n v="0"/>
    <n v="1401388299.5799999"/>
    <n v="0"/>
    <n v="0"/>
    <n v="53868395.829999998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9"/>
  </r>
  <r>
    <n v="-1"/>
    <n v="1"/>
    <s v="0001 -Florida Power &amp; Light Company"/>
    <n v="0"/>
    <n v="3"/>
    <x v="9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9"/>
  </r>
  <r>
    <n v="-1"/>
    <n v="1"/>
    <s v="0001 -Florida Power &amp; Light Company"/>
    <n v="0"/>
    <n v="3"/>
    <x v="9"/>
    <n v="1971"/>
    <n v="3"/>
    <n v="2014"/>
    <s v="V1971"/>
    <n v="367"/>
    <s v="06. Transmission"/>
    <s v="Function"/>
    <n v="28169025.960000001"/>
    <n v="0"/>
    <n v="0"/>
    <n v="28169025.960000001"/>
    <n v="0"/>
    <n v="28169025.960000001"/>
    <n v="-164957.09"/>
    <n v="3469.25"/>
    <n v="28169025.960000001"/>
    <n v="28169025.960000001"/>
    <n v="3469.25"/>
    <n v="0"/>
    <n v="3469.25"/>
    <n v="0"/>
    <x v="9"/>
  </r>
  <r>
    <n v="-1"/>
    <n v="1"/>
    <s v="0001 -Florida Power &amp; Light Company"/>
    <n v="0"/>
    <n v="3"/>
    <x v="9"/>
    <n v="1972"/>
    <n v="4"/>
    <n v="2014"/>
    <s v="V1972"/>
    <n v="367"/>
    <s v="06. Transmission"/>
    <s v="Function"/>
    <n v="21840009.010000002"/>
    <n v="0"/>
    <n v="0"/>
    <n v="21840009.010000002"/>
    <n v="0"/>
    <n v="21840009.010000002"/>
    <n v="-274730.65000000002"/>
    <n v="50753.42"/>
    <n v="21840009.010000002"/>
    <n v="21840009.010000002"/>
    <n v="50753.42"/>
    <n v="0"/>
    <n v="50753.42"/>
    <n v="0"/>
    <x v="9"/>
  </r>
  <r>
    <n v="-1"/>
    <n v="1"/>
    <s v="0001 -Florida Power &amp; Light Company"/>
    <n v="0"/>
    <n v="3"/>
    <x v="9"/>
    <n v="1973"/>
    <n v="5"/>
    <n v="2014"/>
    <s v="V1973"/>
    <n v="367"/>
    <s v="06. Transmission"/>
    <s v="Function"/>
    <n v="28222959.940000001"/>
    <n v="0"/>
    <n v="0"/>
    <n v="28222959.940000001"/>
    <n v="0"/>
    <n v="28222959.940000001"/>
    <n v="-227407.58"/>
    <n v="19449.560000000001"/>
    <n v="28222959.940000001"/>
    <n v="28222959.940000001"/>
    <n v="19449.560000000001"/>
    <n v="0"/>
    <n v="19449.560000000001"/>
    <n v="0"/>
    <x v="9"/>
  </r>
  <r>
    <n v="-1"/>
    <n v="1"/>
    <s v="0001 -Florida Power &amp; Light Company"/>
    <n v="0"/>
    <n v="3"/>
    <x v="9"/>
    <n v="1974"/>
    <n v="6"/>
    <n v="2014"/>
    <s v="V1974"/>
    <n v="367"/>
    <s v="06. Transmission"/>
    <s v="Function"/>
    <n v="56872436.210000001"/>
    <n v="0"/>
    <n v="0"/>
    <n v="56872436.210000001"/>
    <n v="0"/>
    <n v="56872436.210000001"/>
    <n v="-287790.42"/>
    <n v="0"/>
    <n v="56872436.210000001"/>
    <n v="56872436.210000001"/>
    <n v="0"/>
    <n v="0"/>
    <n v="0"/>
    <n v="0"/>
    <x v="9"/>
  </r>
  <r>
    <n v="-1"/>
    <n v="1"/>
    <s v="0001 -Florida Power &amp; Light Company"/>
    <n v="0"/>
    <n v="3"/>
    <x v="9"/>
    <n v="1975"/>
    <n v="7"/>
    <n v="2014"/>
    <s v="V1975"/>
    <n v="367"/>
    <s v="06. Transmission"/>
    <s v="Function"/>
    <n v="54372000.960000001"/>
    <n v="0"/>
    <n v="0"/>
    <n v="54372000.960000001"/>
    <n v="541622.55000000005"/>
    <n v="39006248.640000001"/>
    <n v="-403058.49"/>
    <n v="92658.77"/>
    <n v="54372000.960000001"/>
    <n v="39548395.82"/>
    <n v="92134.14"/>
    <n v="0"/>
    <n v="92658.77"/>
    <n v="0"/>
    <x v="9"/>
  </r>
  <r>
    <n v="-1"/>
    <n v="1"/>
    <s v="0001 -Florida Power &amp; Light Company"/>
    <n v="0"/>
    <n v="3"/>
    <x v="9"/>
    <n v="1976"/>
    <n v="8"/>
    <n v="2014"/>
    <s v="V1976"/>
    <n v="367"/>
    <s v="06. Transmission"/>
    <s v="Function"/>
    <n v="43796339.630000003"/>
    <n v="0"/>
    <n v="0"/>
    <n v="43796339.630000003"/>
    <n v="30030.37"/>
    <n v="42910447.380000003"/>
    <n v="-225283.09"/>
    <n v="2327.36"/>
    <n v="43796339.630000003"/>
    <n v="42940477.75"/>
    <n v="2327.36"/>
    <n v="0"/>
    <n v="2327.36"/>
    <n v="0"/>
    <x v="9"/>
  </r>
  <r>
    <n v="-1"/>
    <n v="1"/>
    <s v="0001 -Florida Power &amp; Light Company"/>
    <n v="0"/>
    <n v="3"/>
    <x v="9"/>
    <n v="1977"/>
    <n v="10"/>
    <n v="2014"/>
    <s v="V1977"/>
    <n v="367"/>
    <s v="06. Transmission"/>
    <s v="Function"/>
    <n v="37783149.18"/>
    <n v="0"/>
    <n v="0"/>
    <n v="37783149.18"/>
    <n v="12330.35"/>
    <n v="37407074.950000003"/>
    <n v="-382439.62"/>
    <n v="0"/>
    <n v="37783149.18"/>
    <n v="37419405.299999997"/>
    <n v="0"/>
    <n v="0"/>
    <n v="0"/>
    <n v="0"/>
    <x v="9"/>
  </r>
  <r>
    <n v="-1"/>
    <n v="1"/>
    <s v="0001 -Florida Power &amp; Light Company"/>
    <n v="0"/>
    <n v="3"/>
    <x v="9"/>
    <n v="1978"/>
    <n v="12"/>
    <n v="2014"/>
    <s v="V1978"/>
    <n v="367"/>
    <s v="06. Transmission"/>
    <s v="Function"/>
    <n v="19782383.25"/>
    <n v="0"/>
    <n v="0"/>
    <n v="19782383.25"/>
    <n v="4875.8999999999996"/>
    <n v="19631318.77"/>
    <n v="-172110.44"/>
    <n v="19778.09"/>
    <n v="19782383.25"/>
    <n v="19636194.670000002"/>
    <n v="19778.09"/>
    <n v="0"/>
    <n v="19778.09"/>
    <n v="0"/>
    <x v="9"/>
  </r>
  <r>
    <n v="-1"/>
    <n v="1"/>
    <s v="0001 -Florida Power &amp; Light Company"/>
    <n v="0"/>
    <n v="3"/>
    <x v="9"/>
    <n v="1979"/>
    <n v="13"/>
    <n v="2014"/>
    <s v="V1979"/>
    <n v="367"/>
    <s v="06. Transmission"/>
    <s v="Function"/>
    <n v="59577991.939999998"/>
    <n v="0"/>
    <n v="0"/>
    <n v="59577991.939999998"/>
    <n v="22264.65"/>
    <n v="58854390.009999998"/>
    <n v="-895797.29"/>
    <n v="216514.47"/>
    <n v="59577991.939999998"/>
    <n v="58876654.659999996"/>
    <n v="216514.47"/>
    <n v="0"/>
    <n v="216514.47"/>
    <n v="0"/>
    <x v="9"/>
  </r>
  <r>
    <n v="-1"/>
    <n v="1"/>
    <s v="0001 -Florida Power &amp; Light Company"/>
    <n v="0"/>
    <n v="3"/>
    <x v="9"/>
    <n v="1980"/>
    <n v="14"/>
    <n v="2014"/>
    <s v="V1980"/>
    <n v="367"/>
    <s v="06. Transmission"/>
    <s v="Function"/>
    <n v="110682507.7"/>
    <n v="0"/>
    <n v="0"/>
    <n v="110682507.7"/>
    <n v="28591.68"/>
    <n v="109721139.22"/>
    <n v="-1168011.6299999999"/>
    <n v="268327.33"/>
    <n v="110682507.7"/>
    <n v="109749730.90000001"/>
    <n v="268327.33"/>
    <n v="0"/>
    <n v="268327.33"/>
    <n v="0"/>
    <x v="9"/>
  </r>
  <r>
    <n v="-1"/>
    <n v="1"/>
    <s v="0001 -Florida Power &amp; Light Company"/>
    <n v="0"/>
    <n v="3"/>
    <x v="9"/>
    <n v="1981"/>
    <n v="15"/>
    <n v="2014"/>
    <s v="V1981"/>
    <n v="367"/>
    <s v="06. Transmission"/>
    <s v="Function"/>
    <n v="31373482.210000001"/>
    <n v="0"/>
    <n v="0"/>
    <n v="31373482.210000001"/>
    <n v="21064.19"/>
    <n v="30646770.370000001"/>
    <n v="-231567.69"/>
    <n v="32360.3"/>
    <n v="31373482.210000001"/>
    <n v="30667834.559999999"/>
    <n v="32360.3"/>
    <n v="0"/>
    <n v="32360.3"/>
    <n v="0"/>
    <x v="9"/>
  </r>
  <r>
    <n v="-1"/>
    <n v="1"/>
    <s v="0001 -Florida Power &amp; Light Company"/>
    <n v="0"/>
    <n v="3"/>
    <x v="9"/>
    <n v="1982"/>
    <n v="16"/>
    <n v="2014"/>
    <s v="V1982"/>
    <n v="367"/>
    <s v="06. Transmission"/>
    <s v="Function"/>
    <n v="53248011.509999998"/>
    <n v="0"/>
    <n v="0"/>
    <n v="53248011.509999998"/>
    <n v="58384.9"/>
    <n v="51175804.82"/>
    <n v="-141990.35"/>
    <n v="21.24"/>
    <n v="53248011.509999998"/>
    <n v="51234189.719999999"/>
    <n v="21.24"/>
    <n v="0"/>
    <n v="21.24"/>
    <n v="0"/>
    <x v="9"/>
  </r>
  <r>
    <n v="-1"/>
    <n v="1"/>
    <s v="0001 -Florida Power &amp; Light Company"/>
    <n v="0"/>
    <n v="3"/>
    <x v="9"/>
    <n v="1983"/>
    <n v="17"/>
    <n v="2014"/>
    <s v="V1983"/>
    <n v="367"/>
    <s v="06. Transmission"/>
    <s v="Function"/>
    <n v="38429919.969999999"/>
    <n v="0"/>
    <n v="0"/>
    <n v="38429919.969999999"/>
    <n v="33229.629999999997"/>
    <n v="37220880.109999999"/>
    <n v="-33535.85"/>
    <n v="6364.13"/>
    <n v="38429919.969999999"/>
    <n v="37254109.740000002"/>
    <n v="6364.13"/>
    <n v="0"/>
    <n v="6364.13"/>
    <n v="0"/>
    <x v="9"/>
  </r>
  <r>
    <n v="-1"/>
    <n v="1"/>
    <s v="0001 -Florida Power &amp; Light Company"/>
    <n v="0"/>
    <n v="3"/>
    <x v="9"/>
    <n v="1984"/>
    <n v="18"/>
    <n v="2014"/>
    <s v="V1984"/>
    <n v="367"/>
    <s v="06. Transmission"/>
    <s v="Function"/>
    <n v="219512559.22"/>
    <n v="0"/>
    <n v="0"/>
    <n v="219512559.22"/>
    <n v="314931.21000000002"/>
    <n v="207730668.56"/>
    <n v="-2288778.36"/>
    <n v="598265.9"/>
    <n v="219512559.22"/>
    <n v="208045599.77000001"/>
    <n v="598265.9"/>
    <n v="0"/>
    <n v="598265.9"/>
    <n v="0"/>
    <x v="9"/>
  </r>
  <r>
    <n v="-1"/>
    <n v="1"/>
    <s v="0001 -Florida Power &amp; Light Company"/>
    <n v="0"/>
    <n v="3"/>
    <x v="9"/>
    <n v="1985"/>
    <n v="19"/>
    <n v="2014"/>
    <s v="V1985"/>
    <n v="367"/>
    <s v="06. Transmission"/>
    <s v="Function"/>
    <n v="50366990.270000003"/>
    <n v="0"/>
    <n v="0"/>
    <n v="50366990.270000003"/>
    <n v="95646.23"/>
    <n v="46686597.020000003"/>
    <n v="-783338.22"/>
    <n v="300930.11"/>
    <n v="50366990.270000003"/>
    <n v="46782243.25"/>
    <n v="300930.11"/>
    <n v="0"/>
    <n v="300930.11"/>
    <n v="0"/>
    <x v="9"/>
  </r>
  <r>
    <n v="-1"/>
    <n v="1"/>
    <s v="0001 -Florida Power &amp; Light Company"/>
    <n v="0"/>
    <n v="3"/>
    <x v="9"/>
    <n v="1986"/>
    <n v="20"/>
    <n v="2014"/>
    <s v="V1986"/>
    <n v="367"/>
    <s v="06. Transmission"/>
    <s v="Function"/>
    <n v="32247436.890000001"/>
    <n v="0"/>
    <n v="0"/>
    <n v="32247436.890000001"/>
    <n v="34270.17"/>
    <n v="30919041.140000001"/>
    <n v="-188580.82"/>
    <n v="36101.56"/>
    <n v="32247436.890000001"/>
    <n v="30953311.309999999"/>
    <n v="36101.56"/>
    <n v="0"/>
    <n v="36101.56"/>
    <n v="0"/>
    <x v="9"/>
  </r>
  <r>
    <n v="-1"/>
    <n v="1"/>
    <s v="0001 -Florida Power &amp; Light Company"/>
    <n v="0"/>
    <n v="3"/>
    <x v="9"/>
    <n v="1987"/>
    <n v="22"/>
    <n v="2014"/>
    <s v="V1987"/>
    <n v="367"/>
    <s v="06. Transmission"/>
    <s v="Function"/>
    <n v="42811817.530000001"/>
    <n v="0"/>
    <n v="0"/>
    <n v="42811817.530000001"/>
    <n v="6553.07"/>
    <n v="42559988.289999999"/>
    <n v="-969459.5"/>
    <n v="173541.88"/>
    <n v="42811817.530000001"/>
    <n v="42566541.359999999"/>
    <n v="173541.88"/>
    <n v="0"/>
    <n v="173541.88"/>
    <n v="0"/>
    <x v="9"/>
  </r>
  <r>
    <n v="-1"/>
    <n v="1"/>
    <s v="0001 -Florida Power &amp; Light Company"/>
    <n v="0"/>
    <n v="3"/>
    <x v="9"/>
    <n v="1987"/>
    <n v="21"/>
    <n v="2014"/>
    <s v="V1987A"/>
    <n v="367"/>
    <s v="06. Transmission"/>
    <s v="Function"/>
    <n v="3157324.21"/>
    <n v="0"/>
    <n v="0"/>
    <n v="3157324.21"/>
    <n v="0"/>
    <n v="3157324.21"/>
    <n v="-82996.45"/>
    <n v="32927.94"/>
    <n v="3157324.21"/>
    <n v="3157324.21"/>
    <n v="32927.94"/>
    <n v="0"/>
    <n v="32927.94"/>
    <n v="0"/>
    <x v="9"/>
  </r>
  <r>
    <n v="-1"/>
    <n v="1"/>
    <s v="0001 -Florida Power &amp; Light Company"/>
    <n v="0"/>
    <n v="3"/>
    <x v="9"/>
    <n v="1988"/>
    <n v="24"/>
    <n v="2014"/>
    <s v="V1988"/>
    <n v="367"/>
    <s v="06. Transmission"/>
    <s v="Function"/>
    <n v="74456553.900000006"/>
    <n v="0"/>
    <n v="0"/>
    <n v="74456553.900000006"/>
    <n v="1101985.1599999999"/>
    <n v="68409641.319999993"/>
    <n v="-1010017.68"/>
    <n v="105999.49"/>
    <n v="74456553.900000006"/>
    <n v="69617625.969999999"/>
    <n v="0"/>
    <n v="0"/>
    <n v="105999.49"/>
    <n v="0"/>
    <x v="9"/>
  </r>
  <r>
    <n v="-1"/>
    <n v="1"/>
    <s v="0001 -Florida Power &amp; Light Company"/>
    <n v="0"/>
    <n v="3"/>
    <x v="9"/>
    <n v="1988"/>
    <n v="23"/>
    <n v="2014"/>
    <s v="V1988A"/>
    <n v="367"/>
    <s v="06. Transmission"/>
    <s v="Function"/>
    <n v="3737176.57"/>
    <n v="0"/>
    <n v="0"/>
    <n v="3737176.57"/>
    <n v="0"/>
    <n v="3737176.57"/>
    <n v="-59929.19"/>
    <n v="15524.93"/>
    <n v="3737176.57"/>
    <n v="3737176.57"/>
    <n v="15524.93"/>
    <n v="0"/>
    <n v="15524.93"/>
    <n v="0"/>
    <x v="9"/>
  </r>
  <r>
    <n v="-1"/>
    <n v="1"/>
    <s v="0001 -Florida Power &amp; Light Company"/>
    <n v="0"/>
    <n v="3"/>
    <x v="9"/>
    <n v="1989"/>
    <n v="26"/>
    <n v="2014"/>
    <s v="V1989"/>
    <n v="367"/>
    <s v="06. Transmission"/>
    <s v="Function"/>
    <n v="47003594.780000001"/>
    <n v="0"/>
    <n v="0"/>
    <n v="47003594.780000001"/>
    <n v="793175.12"/>
    <n v="42671092.109999999"/>
    <n v="-541571.49"/>
    <n v="69251.820000000007"/>
    <n v="47003594.780000001"/>
    <n v="43533519.049999997"/>
    <n v="0"/>
    <n v="0"/>
    <n v="69251.820000000007"/>
    <n v="0"/>
    <x v="9"/>
  </r>
  <r>
    <n v="-1"/>
    <n v="1"/>
    <s v="0001 -Florida Power &amp; Light Company"/>
    <n v="0"/>
    <n v="3"/>
    <x v="9"/>
    <n v="1990"/>
    <n v="28"/>
    <n v="2014"/>
    <s v="V1990"/>
    <n v="367"/>
    <s v="06. Transmission"/>
    <s v="Function"/>
    <n v="64187034.780000001"/>
    <n v="0"/>
    <n v="0"/>
    <n v="64187034.780000001"/>
    <n v="1204168.73"/>
    <n v="58045562.030000001"/>
    <n v="-842364.55"/>
    <n v="142008.01"/>
    <n v="64187034.780000001"/>
    <n v="59391738.770000003"/>
    <n v="0"/>
    <n v="0"/>
    <n v="142008.01"/>
    <n v="0"/>
    <x v="9"/>
  </r>
  <r>
    <n v="-1"/>
    <n v="1"/>
    <s v="0001 -Florida Power &amp; Light Company"/>
    <n v="0"/>
    <n v="3"/>
    <x v="9"/>
    <n v="1991"/>
    <n v="29"/>
    <n v="2014"/>
    <s v="V1991"/>
    <n v="367"/>
    <s v="06. Transmission"/>
    <s v="Function"/>
    <n v="67150060.170000002"/>
    <n v="0"/>
    <n v="0"/>
    <n v="67150060.170000002"/>
    <n v="1373140.3"/>
    <n v="59972538.490000002"/>
    <n v="-493143.6"/>
    <n v="40768.910000000003"/>
    <n v="67150060.170000002"/>
    <n v="61386447.700000003"/>
    <n v="0"/>
    <n v="0"/>
    <n v="40768.910000000003"/>
    <n v="0"/>
    <x v="9"/>
  </r>
  <r>
    <n v="-1"/>
    <n v="1"/>
    <s v="0001 -Florida Power &amp; Light Company"/>
    <n v="0"/>
    <n v="3"/>
    <x v="9"/>
    <n v="1992"/>
    <n v="30"/>
    <n v="2014"/>
    <s v="V1992"/>
    <n v="367"/>
    <s v="06. Transmission"/>
    <s v="Function"/>
    <n v="68863816.269999996"/>
    <n v="0"/>
    <n v="0"/>
    <n v="68863816.269999996"/>
    <n v="1550478.07"/>
    <n v="62209318.869999997"/>
    <n v="-688028.29"/>
    <n v="125817.94"/>
    <n v="68863816.269999996"/>
    <n v="63885614.880000003"/>
    <n v="0"/>
    <n v="0"/>
    <n v="125817.94"/>
    <n v="0"/>
    <x v="9"/>
  </r>
  <r>
    <n v="-1"/>
    <n v="1"/>
    <s v="0001 -Florida Power &amp; Light Company"/>
    <n v="0"/>
    <n v="3"/>
    <x v="9"/>
    <n v="1993"/>
    <n v="31"/>
    <n v="2014"/>
    <s v="V1993"/>
    <n v="367"/>
    <s v="06. Transmission"/>
    <s v="Function"/>
    <n v="119456432.12"/>
    <n v="0"/>
    <n v="0"/>
    <n v="119456432.12"/>
    <n v="2770786.97"/>
    <n v="101311506.48999999"/>
    <n v="-1196862.99"/>
    <n v="88544.34"/>
    <n v="119456432.12"/>
    <n v="104170837.8"/>
    <n v="0"/>
    <n v="0"/>
    <n v="88544.34"/>
    <n v="0"/>
    <x v="9"/>
  </r>
  <r>
    <n v="-1"/>
    <n v="1"/>
    <s v="0001 -Florida Power &amp; Light Company"/>
    <n v="0"/>
    <n v="3"/>
    <x v="9"/>
    <n v="1994"/>
    <n v="32"/>
    <n v="2014"/>
    <s v="V1994"/>
    <n v="367"/>
    <s v="06. Transmission"/>
    <s v="Function"/>
    <n v="113052326.31999999"/>
    <n v="0"/>
    <n v="0"/>
    <n v="113052326.31999999"/>
    <n v="2831805.66"/>
    <n v="94489486.099999994"/>
    <n v="-1058253.54"/>
    <n v="231895.04000000001"/>
    <n v="113052326.31999999"/>
    <n v="97553186.799999997"/>
    <n v="0"/>
    <n v="0"/>
    <n v="231895.04000000001"/>
    <n v="0"/>
    <x v="9"/>
  </r>
  <r>
    <n v="-1"/>
    <n v="1"/>
    <s v="0001 -Florida Power &amp; Light Company"/>
    <n v="0"/>
    <n v="3"/>
    <x v="9"/>
    <n v="1995"/>
    <n v="33"/>
    <n v="2014"/>
    <s v="V1995"/>
    <n v="367"/>
    <s v="06. Transmission"/>
    <s v="Function"/>
    <n v="49548160.729999997"/>
    <n v="0"/>
    <n v="0"/>
    <n v="49548160.729999997"/>
    <n v="1306234.8799999999"/>
    <n v="39895141"/>
    <n v="-569130.59"/>
    <n v="87963.31"/>
    <n v="49548160.729999997"/>
    <n v="41289339.189999998"/>
    <n v="0"/>
    <n v="0"/>
    <n v="87963.31"/>
    <n v="0"/>
    <x v="9"/>
  </r>
  <r>
    <n v="-1"/>
    <n v="1"/>
    <s v="0001 -Florida Power &amp; Light Company"/>
    <n v="0"/>
    <n v="3"/>
    <x v="9"/>
    <n v="1996"/>
    <n v="34"/>
    <n v="2014"/>
    <s v="V1996"/>
    <n v="367"/>
    <s v="06. Transmission"/>
    <s v="Function"/>
    <n v="105411291.26000001"/>
    <n v="0"/>
    <n v="0"/>
    <n v="105411291.26000001"/>
    <n v="2871551.22"/>
    <n v="83855655.420000002"/>
    <n v="-401295.13"/>
    <n v="95689.42"/>
    <n v="105411291.26000001"/>
    <n v="86822896.060000002"/>
    <n v="0"/>
    <n v="0"/>
    <n v="95689.42"/>
    <n v="0"/>
    <x v="9"/>
  </r>
  <r>
    <n v="-1"/>
    <n v="1"/>
    <s v="0001 -Florida Power &amp; Light Company"/>
    <n v="0"/>
    <n v="3"/>
    <x v="9"/>
    <n v="1997"/>
    <n v="35"/>
    <n v="2014"/>
    <s v="V1997"/>
    <n v="367"/>
    <s v="06. Transmission"/>
    <s v="Function"/>
    <n v="45641875.450000003"/>
    <n v="0"/>
    <n v="0"/>
    <n v="45641875.450000003"/>
    <n v="1310062.07"/>
    <n v="36236910.93"/>
    <n v="-506062.27"/>
    <n v="84089.57"/>
    <n v="45641875.450000003"/>
    <n v="37631062.57"/>
    <n v="0"/>
    <n v="0"/>
    <n v="84089.57"/>
    <n v="0"/>
    <x v="9"/>
  </r>
  <r>
    <n v="-1"/>
    <n v="1"/>
    <s v="0001 -Florida Power &amp; Light Company"/>
    <n v="0"/>
    <n v="3"/>
    <x v="9"/>
    <n v="1998"/>
    <n v="59"/>
    <n v="2014"/>
    <s v="V1998"/>
    <n v="367"/>
    <s v="06. Transmission"/>
    <s v="Function"/>
    <n v="31934299.440000001"/>
    <n v="0"/>
    <n v="0"/>
    <n v="5572852.7800000003"/>
    <n v="845931.56"/>
    <n v="26628622.649999999"/>
    <n v="-672497.15"/>
    <n v="115399.94"/>
    <n v="31934299.440000001"/>
    <n v="27589954.149999999"/>
    <n v="0"/>
    <n v="0"/>
    <n v="115399.94"/>
    <n v="0"/>
    <x v="9"/>
  </r>
  <r>
    <n v="-1"/>
    <n v="1"/>
    <s v="0001 -Florida Power &amp; Light Company"/>
    <n v="0"/>
    <n v="3"/>
    <x v="9"/>
    <n v="1999"/>
    <n v="60"/>
    <n v="2014"/>
    <s v="V1999"/>
    <n v="367"/>
    <s v="06. Transmission"/>
    <s v="Function"/>
    <n v="58678697.640000001"/>
    <n v="0"/>
    <n v="0"/>
    <n v="15715329.26"/>
    <n v="1711925.36"/>
    <n v="43119256.350000001"/>
    <n v="-1210090.82"/>
    <n v="254564.01"/>
    <n v="58678697.640000001"/>
    <n v="45085745.719999999"/>
    <n v="0"/>
    <n v="0"/>
    <n v="254564.01"/>
    <n v="0"/>
    <x v="9"/>
  </r>
  <r>
    <n v="-1"/>
    <n v="1"/>
    <s v="0001 -Florida Power &amp; Light Company"/>
    <n v="0"/>
    <n v="3"/>
    <x v="9"/>
    <n v="2000"/>
    <n v="61"/>
    <n v="2014"/>
    <s v="V2000"/>
    <n v="367"/>
    <s v="06. Transmission"/>
    <s v="Function"/>
    <n v="86834072.379999995"/>
    <n v="0"/>
    <n v="0"/>
    <n v="27158360.609999999"/>
    <n v="2852413.35"/>
    <n v="60070022.409999996"/>
    <n v="-882773.33"/>
    <n v="116761.14"/>
    <n v="86834072.379999995"/>
    <n v="63039196.899999999"/>
    <n v="0"/>
    <n v="0"/>
    <n v="116761.14"/>
    <n v="0"/>
    <x v="9"/>
  </r>
  <r>
    <n v="-1"/>
    <n v="1"/>
    <s v="0001 -Florida Power &amp; Light Company"/>
    <n v="0"/>
    <n v="3"/>
    <x v="9"/>
    <n v="2001"/>
    <n v="62"/>
    <n v="2014"/>
    <s v="V2001"/>
    <n v="367"/>
    <s v="06. Transmission"/>
    <s v="Function"/>
    <n v="71353012.379999995"/>
    <n v="0"/>
    <n v="0"/>
    <n v="25764265.920000002"/>
    <n v="2685392.65"/>
    <n v="45648586.579999998"/>
    <n v="-482403.88"/>
    <n v="136129.01"/>
    <n v="71353012.379999995"/>
    <n v="48470108.240000002"/>
    <n v="0"/>
    <n v="0"/>
    <n v="136129.01"/>
    <n v="0"/>
    <x v="9"/>
  </r>
  <r>
    <n v="-1"/>
    <n v="1"/>
    <s v="0001 -Florida Power &amp; Light Company"/>
    <n v="0"/>
    <n v="3"/>
    <x v="9"/>
    <n v="2001"/>
    <n v="69"/>
    <n v="2014"/>
    <s v="V2001 Bonus"/>
    <n v="367"/>
    <s v="06. Transmission"/>
    <s v="Function"/>
    <n v="1549564.07"/>
    <n v="0"/>
    <n v="0"/>
    <n v="548816.36"/>
    <n v="59285.89"/>
    <n v="996928.04"/>
    <n v="-10967.23"/>
    <n v="3819.67"/>
    <n v="1549564.07"/>
    <n v="1060033.6000000001"/>
    <n v="0"/>
    <n v="0"/>
    <n v="3819.67"/>
    <n v="0"/>
    <x v="9"/>
  </r>
  <r>
    <n v="-1"/>
    <n v="1"/>
    <s v="0001 -Florida Power &amp; Light Company"/>
    <n v="0"/>
    <n v="3"/>
    <x v="9"/>
    <n v="2002"/>
    <n v="63"/>
    <n v="2014"/>
    <s v="V2002"/>
    <n v="367"/>
    <s v="06. Transmission"/>
    <s v="Function"/>
    <n v="1783887.48"/>
    <n v="0"/>
    <n v="0"/>
    <n v="2689539.25"/>
    <n v="-12983.04"/>
    <n v="-338864.15"/>
    <n v="0"/>
    <n v="0"/>
    <n v="1783887.48"/>
    <n v="-351847.19"/>
    <n v="0"/>
    <n v="0"/>
    <n v="0"/>
    <n v="0"/>
    <x v="9"/>
  </r>
  <r>
    <n v="-1"/>
    <n v="1"/>
    <s v="0001 -Florida Power &amp; Light Company"/>
    <n v="0"/>
    <n v="3"/>
    <x v="9"/>
    <n v="2002"/>
    <n v="80"/>
    <n v="2014"/>
    <s v="V2002 Bonus Q1"/>
    <n v="367"/>
    <s v="06. Transmission"/>
    <s v="Function"/>
    <n v="12787355.15"/>
    <n v="0"/>
    <n v="0"/>
    <n v="4849977.5"/>
    <n v="497093.59"/>
    <n v="7903572.4100000001"/>
    <n v="-187025.68"/>
    <n v="33805.24"/>
    <n v="12787355.15"/>
    <n v="8434471.2400000002"/>
    <n v="0"/>
    <n v="0"/>
    <n v="33805.24"/>
    <n v="0"/>
    <x v="9"/>
  </r>
  <r>
    <n v="-1"/>
    <n v="1"/>
    <s v="0001 -Florida Power &amp; Light Company"/>
    <n v="0"/>
    <n v="3"/>
    <x v="9"/>
    <n v="2002"/>
    <n v="81"/>
    <n v="2014"/>
    <s v="V2002 Bonus Q2"/>
    <n v="367"/>
    <s v="06. Transmission"/>
    <s v="Function"/>
    <n v="11684479.76"/>
    <n v="0"/>
    <n v="0"/>
    <n v="4442711.74"/>
    <n v="455351.3"/>
    <n v="7209401.8099999996"/>
    <n v="-176547.01"/>
    <n v="32366.21"/>
    <n v="11684479.76"/>
    <n v="7697119.3200000003"/>
    <n v="0"/>
    <n v="0"/>
    <n v="32366.21"/>
    <n v="0"/>
    <x v="9"/>
  </r>
  <r>
    <n v="-1"/>
    <n v="1"/>
    <s v="0001 -Florida Power &amp; Light Company"/>
    <n v="0"/>
    <n v="3"/>
    <x v="9"/>
    <n v="2002"/>
    <n v="82"/>
    <n v="2014"/>
    <s v="V2002 Bonus Q3"/>
    <n v="367"/>
    <s v="06. Transmission"/>
    <s v="Function"/>
    <n v="8606987.0899999999"/>
    <n v="0"/>
    <n v="0"/>
    <n v="3272577.27"/>
    <n v="335419.53000000003"/>
    <n v="5310568.29"/>
    <n v="-130047.57"/>
    <n v="23841.53"/>
    <n v="8606987.0899999999"/>
    <n v="5669829.3499999996"/>
    <n v="0"/>
    <n v="0"/>
    <n v="23841.53"/>
    <n v="0"/>
    <x v="9"/>
  </r>
  <r>
    <n v="-1"/>
    <n v="1"/>
    <s v="0001 -Florida Power &amp; Light Company"/>
    <n v="0"/>
    <n v="3"/>
    <x v="9"/>
    <n v="2002"/>
    <n v="83"/>
    <n v="2014"/>
    <s v="V2002 Bonus Q4"/>
    <n v="367"/>
    <s v="06. Transmission"/>
    <s v="Function"/>
    <n v="11487318.99"/>
    <n v="0"/>
    <n v="0"/>
    <n v="4367746.58"/>
    <n v="447667.82"/>
    <n v="7087752.3799999999"/>
    <n v="-173567.97"/>
    <n v="31820.03"/>
    <n v="11487318.99"/>
    <n v="7567240.2300000004"/>
    <n v="0"/>
    <n v="0"/>
    <n v="31820.03"/>
    <n v="0"/>
    <x v="9"/>
  </r>
  <r>
    <n v="-1"/>
    <n v="1"/>
    <s v="0001 -Florida Power &amp; Light Company"/>
    <n v="0"/>
    <n v="3"/>
    <x v="9"/>
    <n v="2002"/>
    <n v="76"/>
    <n v="2014"/>
    <s v="V2002 Q1"/>
    <n v="367"/>
    <s v="06. Transmission"/>
    <s v="Function"/>
    <n v="23520136.039999999"/>
    <n v="0"/>
    <n v="0"/>
    <n v="8861645.5199999996"/>
    <n v="908265.5"/>
    <n v="14575441.6"/>
    <n v="-353721.04"/>
    <n v="83048.92"/>
    <n v="23520136.039999999"/>
    <n v="15566756.02"/>
    <n v="0"/>
    <n v="0"/>
    <n v="83048.92"/>
    <n v="0"/>
    <x v="9"/>
  </r>
  <r>
    <n v="-1"/>
    <n v="1"/>
    <s v="0001 -Florida Power &amp; Light Company"/>
    <n v="0"/>
    <n v="3"/>
    <x v="9"/>
    <n v="2002"/>
    <n v="77"/>
    <n v="2014"/>
    <s v="V2002 Q2"/>
    <n v="367"/>
    <s v="06. Transmission"/>
    <s v="Function"/>
    <n v="13418479.66"/>
    <n v="0"/>
    <n v="0"/>
    <n v="5059954.1399999997"/>
    <n v="518614.94"/>
    <n v="8325588.4000000004"/>
    <n v="-198037.1"/>
    <n v="32937.120000000003"/>
    <n v="13418479.66"/>
    <n v="8877140.4600000009"/>
    <n v="0"/>
    <n v="0"/>
    <n v="32937.120000000003"/>
    <n v="0"/>
    <x v="9"/>
  </r>
  <r>
    <n v="-1"/>
    <n v="1"/>
    <s v="0001 -Florida Power &amp; Light Company"/>
    <n v="0"/>
    <n v="3"/>
    <x v="9"/>
    <n v="2002"/>
    <n v="78"/>
    <n v="2014"/>
    <s v="V2002 Q3"/>
    <n v="367"/>
    <s v="06. Transmission"/>
    <s v="Function"/>
    <n v="4971665.76"/>
    <n v="0"/>
    <n v="0"/>
    <n v="1852298.81"/>
    <n v="189849.51"/>
    <n v="3103063.31"/>
    <n v="-69046.11"/>
    <n v="16303.64"/>
    <n v="4971665.76"/>
    <n v="3309216.46"/>
    <n v="0"/>
    <n v="0"/>
    <n v="16303.64"/>
    <n v="0"/>
    <x v="9"/>
  </r>
  <r>
    <n v="-1"/>
    <n v="1"/>
    <s v="0001 -Florida Power &amp; Light Company"/>
    <n v="0"/>
    <n v="3"/>
    <x v="9"/>
    <n v="2002"/>
    <n v="79"/>
    <n v="2014"/>
    <s v="V2002 Q4"/>
    <n v="367"/>
    <s v="06. Transmission"/>
    <s v="Function"/>
    <n v="9644087.5099999998"/>
    <n v="0"/>
    <n v="0"/>
    <n v="3595589.07"/>
    <n v="368526.3"/>
    <n v="6015586.6299999999"/>
    <n v="-139270.85999999999"/>
    <n v="32911.81"/>
    <n v="9644087.5099999998"/>
    <n v="6417024.7400000002"/>
    <n v="0"/>
    <n v="0"/>
    <n v="32911.81"/>
    <n v="0"/>
    <x v="9"/>
  </r>
  <r>
    <n v="-1"/>
    <n v="1"/>
    <s v="0001 -Florida Power &amp; Light Company"/>
    <n v="0"/>
    <n v="3"/>
    <x v="9"/>
    <n v="2003"/>
    <n v="64"/>
    <n v="2014"/>
    <s v="V2003"/>
    <n v="367"/>
    <s v="06. Transmission"/>
    <s v="Function"/>
    <n v="3465900.3"/>
    <n v="0"/>
    <n v="0"/>
    <n v="2163582.96"/>
    <n v="91194.51"/>
    <n v="1515810.24"/>
    <n v="-39856.730000000003"/>
    <n v="14520.75"/>
    <n v="3465900.3"/>
    <n v="1621525.5"/>
    <n v="0"/>
    <n v="0"/>
    <n v="14520.75"/>
    <n v="0"/>
    <x v="9"/>
  </r>
  <r>
    <n v="-1"/>
    <n v="1"/>
    <s v="0001 -Florida Power &amp; Light Company"/>
    <n v="0"/>
    <n v="3"/>
    <x v="9"/>
    <n v="2003"/>
    <n v="70"/>
    <n v="2014"/>
    <s v="V2003 Bonus-30%"/>
    <n v="367"/>
    <s v="06. Transmission"/>
    <s v="Function"/>
    <n v="66722874.600000001"/>
    <n v="0"/>
    <n v="0"/>
    <n v="29130871.289999999"/>
    <n v="2840259.96"/>
    <n v="37136532.719999999"/>
    <n v="-1546881.37"/>
    <n v="455470.59"/>
    <n v="66722874.600000001"/>
    <n v="40432263.270000003"/>
    <n v="0"/>
    <n v="0"/>
    <n v="455470.59"/>
    <n v="0"/>
    <x v="9"/>
  </r>
  <r>
    <n v="-1"/>
    <n v="1"/>
    <s v="0001 -Florida Power &amp; Light Company"/>
    <n v="0"/>
    <n v="3"/>
    <x v="9"/>
    <n v="2003"/>
    <n v="84"/>
    <n v="2014"/>
    <s v="V2003 Bonus-50%"/>
    <n v="367"/>
    <s v="06. Transmission"/>
    <s v="Function"/>
    <n v="9266476.3900000006"/>
    <n v="0"/>
    <n v="0"/>
    <n v="4066419.1"/>
    <n v="396475.86"/>
    <n v="5117853.8099999996"/>
    <n v="-214734.77"/>
    <n v="82203.48"/>
    <n v="9266476.3900000006"/>
    <n v="5596533.1500000004"/>
    <n v="0"/>
    <n v="0"/>
    <n v="82203.48"/>
    <n v="0"/>
    <x v="9"/>
  </r>
  <r>
    <n v="-1"/>
    <n v="1"/>
    <s v="0001 -Florida Power &amp; Light Company"/>
    <n v="0"/>
    <n v="3"/>
    <x v="9"/>
    <n v="2004"/>
    <n v="92"/>
    <n v="2014"/>
    <s v="V2004 Q1"/>
    <n v="367"/>
    <s v="06. Transmission"/>
    <s v="Function"/>
    <n v="2158530.67"/>
    <n v="0"/>
    <n v="0"/>
    <n v="353625.38"/>
    <n v="30446.62"/>
    <n v="1797825.13"/>
    <n v="-898.64"/>
    <n v="11495.47"/>
    <n v="2158530.67"/>
    <n v="1839767.22"/>
    <n v="0"/>
    <n v="0"/>
    <n v="11495.47"/>
    <n v="0"/>
    <x v="9"/>
  </r>
  <r>
    <n v="-1"/>
    <n v="1"/>
    <s v="0001 -Florida Power &amp; Light Company"/>
    <n v="0"/>
    <n v="3"/>
    <x v="9"/>
    <n v="2004"/>
    <n v="96"/>
    <n v="2014"/>
    <s v="V2004 Q1 - 30% Bonus"/>
    <n v="367"/>
    <s v="06. Transmission"/>
    <s v="Function"/>
    <n v="7193577.8700000001"/>
    <n v="0"/>
    <n v="0"/>
    <n v="3321772.7"/>
    <n v="308828.53000000003"/>
    <n v="3860614.36"/>
    <n v="-52541.13"/>
    <n v="11190.81"/>
    <n v="7193577.8700000001"/>
    <n v="4180633.7"/>
    <n v="0"/>
    <n v="0"/>
    <n v="11190.81"/>
    <n v="0"/>
    <x v="9"/>
  </r>
  <r>
    <n v="-1"/>
    <n v="1"/>
    <s v="0001 -Florida Power &amp; Light Company"/>
    <n v="0"/>
    <n v="3"/>
    <x v="9"/>
    <n v="2004"/>
    <n v="100"/>
    <n v="2014"/>
    <s v="V2004 Q1 - 50% Bonus"/>
    <n v="367"/>
    <s v="06. Transmission"/>
    <s v="Function"/>
    <n v="19502919.109999999"/>
    <n v="0"/>
    <n v="0"/>
    <n v="9001815.0399999991"/>
    <n v="836907.75"/>
    <n v="10470209.49"/>
    <n v="-145049.81"/>
    <n v="30894.58"/>
    <n v="19502919.109999999"/>
    <n v="11338011.82"/>
    <n v="0"/>
    <n v="0"/>
    <n v="30894.58"/>
    <n v="0"/>
    <x v="9"/>
  </r>
  <r>
    <n v="-1"/>
    <n v="1"/>
    <s v="0001 -Florida Power &amp; Light Company"/>
    <n v="0"/>
    <n v="3"/>
    <x v="9"/>
    <n v="2004"/>
    <n v="93"/>
    <n v="2014"/>
    <s v="V2004 Q2"/>
    <n v="367"/>
    <s v="06. Transmission"/>
    <s v="Function"/>
    <n v="-1950367.94"/>
    <n v="0"/>
    <n v="0"/>
    <n v="-941881.86"/>
    <n v="-93719.32"/>
    <n v="-998490.13"/>
    <n v="14909.36"/>
    <n v="1180.1400000000001"/>
    <n v="-1950367.94"/>
    <n v="-1091029.31"/>
    <n v="0"/>
    <n v="0"/>
    <n v="1180.1400000000001"/>
    <n v="0"/>
    <x v="9"/>
  </r>
  <r>
    <n v="-1"/>
    <n v="1"/>
    <s v="0001 -Florida Power &amp; Light Company"/>
    <n v="0"/>
    <n v="3"/>
    <x v="9"/>
    <n v="2004"/>
    <n v="97"/>
    <n v="2014"/>
    <s v="V2004 Q2 - 30% Bonus"/>
    <n v="367"/>
    <s v="06. Transmission"/>
    <s v="Function"/>
    <n v="1030722.74"/>
    <n v="0"/>
    <n v="0"/>
    <n v="475249.61"/>
    <n v="44184.43"/>
    <n v="553788.38"/>
    <n v="-7665.81"/>
    <n v="1684.75"/>
    <n v="1030722.74"/>
    <n v="599657.56000000006"/>
    <n v="0"/>
    <n v="0"/>
    <n v="1684.75"/>
    <n v="0"/>
    <x v="9"/>
  </r>
  <r>
    <n v="-1"/>
    <n v="1"/>
    <s v="0001 -Florida Power &amp; Light Company"/>
    <n v="0"/>
    <n v="3"/>
    <x v="9"/>
    <n v="2004"/>
    <n v="101"/>
    <n v="2014"/>
    <s v="V2004 Q2 - 50% Bonus"/>
    <n v="367"/>
    <s v="06. Transmission"/>
    <s v="Function"/>
    <n v="20625040.32"/>
    <n v="0"/>
    <n v="0"/>
    <n v="9543747.5"/>
    <n v="887291.75"/>
    <n v="11081292.82"/>
    <n v="-170871.63"/>
    <n v="0"/>
    <n v="20625040.32"/>
    <n v="11968584.57"/>
    <n v="0"/>
    <n v="0"/>
    <n v="0"/>
    <n v="0"/>
    <x v="9"/>
  </r>
  <r>
    <n v="-1"/>
    <n v="1"/>
    <s v="0001 -Florida Power &amp; Light Company"/>
    <n v="0"/>
    <n v="3"/>
    <x v="9"/>
    <n v="2004"/>
    <n v="94"/>
    <n v="2014"/>
    <s v="V2004 Q3"/>
    <n v="367"/>
    <s v="06. Transmission"/>
    <s v="Function"/>
    <n v="-3575195.18"/>
    <n v="0"/>
    <n v="0"/>
    <n v="-1554929.21"/>
    <n v="-169985.85"/>
    <n v="-1975398.24"/>
    <n v="27266.75"/>
    <n v="1319.27"/>
    <n v="-3575195.18"/>
    <n v="-2144064.8199999998"/>
    <n v="0"/>
    <n v="0"/>
    <n v="1319.27"/>
    <n v="0"/>
    <x v="9"/>
  </r>
  <r>
    <n v="-1"/>
    <n v="1"/>
    <s v="0001 -Florida Power &amp; Light Company"/>
    <n v="0"/>
    <n v="3"/>
    <x v="9"/>
    <n v="2004"/>
    <n v="98"/>
    <n v="2014"/>
    <s v="V2004 Q3 - 30% Bonus"/>
    <n v="367"/>
    <s v="06. Transmission"/>
    <s v="Function"/>
    <n v="33511.230000000003"/>
    <n v="0"/>
    <n v="0"/>
    <n v="15854.32"/>
    <n v="1473.99"/>
    <n v="17656.91"/>
    <n v="0"/>
    <n v="0"/>
    <n v="33511.230000000003"/>
    <n v="19130.900000000001"/>
    <n v="0"/>
    <n v="0"/>
    <n v="0"/>
    <n v="0"/>
    <x v="9"/>
  </r>
  <r>
    <n v="-1"/>
    <n v="1"/>
    <s v="0001 -Florida Power &amp; Light Company"/>
    <n v="0"/>
    <n v="3"/>
    <x v="9"/>
    <n v="2004"/>
    <n v="102"/>
    <n v="2014"/>
    <s v="V2004 Q3 - 50% Bonus"/>
    <n v="367"/>
    <s v="06. Transmission"/>
    <s v="Function"/>
    <n v="31499335.010000002"/>
    <n v="0"/>
    <n v="0"/>
    <n v="14520713.470000001"/>
    <n v="1350005.25"/>
    <n v="16933234.140000001"/>
    <n v="-215867.76"/>
    <n v="45387.4"/>
    <n v="31499335.010000002"/>
    <n v="18328626.789999999"/>
    <n v="0"/>
    <n v="0"/>
    <n v="45387.4"/>
    <n v="0"/>
    <x v="9"/>
  </r>
  <r>
    <n v="-1"/>
    <n v="1"/>
    <s v="0001 -Florida Power &amp; Light Company"/>
    <n v="0"/>
    <n v="3"/>
    <x v="9"/>
    <n v="2004"/>
    <n v="95"/>
    <n v="2014"/>
    <s v="V2004 Q4"/>
    <n v="367"/>
    <s v="06. Transmission"/>
    <s v="Function"/>
    <n v="1199708.07"/>
    <n v="0"/>
    <n v="0"/>
    <n v="439745.18"/>
    <n v="40246.67"/>
    <n v="751054.89"/>
    <n v="-8690.31"/>
    <n v="10065.01"/>
    <n v="1199708.07"/>
    <n v="801366.57"/>
    <n v="0"/>
    <n v="0"/>
    <n v="10065.01"/>
    <n v="0"/>
    <x v="9"/>
  </r>
  <r>
    <n v="-1"/>
    <n v="1"/>
    <s v="0001 -Florida Power &amp; Light Company"/>
    <n v="0"/>
    <n v="3"/>
    <x v="9"/>
    <n v="2004"/>
    <n v="99"/>
    <n v="2014"/>
    <s v="V2004 Q4 - 30% Bonus"/>
    <n v="367"/>
    <s v="06. Transmission"/>
    <s v="Function"/>
    <n v="257157.18"/>
    <n v="0"/>
    <n v="0"/>
    <n v="118557.3"/>
    <n v="11022.39"/>
    <n v="138230.32999999999"/>
    <n v="-1757.58"/>
    <n v="369.55"/>
    <n v="257157.18"/>
    <n v="149622.26999999999"/>
    <n v="0"/>
    <n v="0"/>
    <n v="369.55"/>
    <n v="0"/>
    <x v="9"/>
  </r>
  <r>
    <n v="-1"/>
    <n v="1"/>
    <s v="0001 -Florida Power &amp; Light Company"/>
    <n v="0"/>
    <n v="3"/>
    <x v="9"/>
    <n v="2004"/>
    <n v="103"/>
    <n v="2014"/>
    <s v="V2004 Q4 - 50% Bonus"/>
    <n v="367"/>
    <s v="06. Transmission"/>
    <s v="Function"/>
    <n v="29163461.920000002"/>
    <n v="0"/>
    <n v="0"/>
    <n v="13414241.470000001"/>
    <n v="1247135.44"/>
    <n v="15703621.130000001"/>
    <n v="-216860.54"/>
    <n v="45599.32"/>
    <n v="29163461.920000002"/>
    <n v="16996355.890000001"/>
    <n v="0"/>
    <n v="0"/>
    <n v="45599.32"/>
    <n v="0"/>
    <x v="9"/>
  </r>
  <r>
    <n v="-1"/>
    <n v="1"/>
    <s v="0001 -Florida Power &amp; Light Company"/>
    <n v="0"/>
    <n v="3"/>
    <x v="9"/>
    <n v="2005"/>
    <n v="66"/>
    <n v="2014"/>
    <s v="V2005"/>
    <n v="367"/>
    <s v="06. Transmission"/>
    <s v="Function"/>
    <n v="71569875.219999999"/>
    <n v="0"/>
    <n v="0"/>
    <n v="37469132.960000001"/>
    <n v="3126122.41"/>
    <n v="34344043.950000003"/>
    <n v="-756649.74"/>
    <n v="104617.73"/>
    <n v="71569875.219999999"/>
    <n v="37574784.090000004"/>
    <n v="0"/>
    <n v="0"/>
    <n v="104617.73"/>
    <n v="0"/>
    <x v="9"/>
  </r>
  <r>
    <n v="-1"/>
    <n v="1"/>
    <s v="0001 -Florida Power &amp; Light Company"/>
    <n v="0"/>
    <n v="3"/>
    <x v="9"/>
    <n v="2005"/>
    <n v="104"/>
    <n v="2014"/>
    <s v="V2005 A"/>
    <n v="367"/>
    <s v="06. Transmission"/>
    <s v="Function"/>
    <n v="88388286.439999998"/>
    <n v="0"/>
    <n v="0"/>
    <n v="44453659.189999998"/>
    <n v="3949351.99"/>
    <n v="43717119.93"/>
    <n v="-1139732.33"/>
    <n v="217507.32"/>
    <n v="88388286.439999998"/>
    <n v="47883979.240000002"/>
    <n v="0"/>
    <n v="0"/>
    <n v="217507.32"/>
    <n v="0"/>
    <x v="9"/>
  </r>
  <r>
    <n v="-1"/>
    <n v="1"/>
    <s v="0001 -Florida Power &amp; Light Company"/>
    <n v="0"/>
    <n v="3"/>
    <x v="9"/>
    <n v="2005"/>
    <n v="72"/>
    <n v="2014"/>
    <s v="V2005 Bonus-30%"/>
    <n v="367"/>
    <s v="06. Transmission"/>
    <s v="Function"/>
    <n v="2918796.02"/>
    <n v="0"/>
    <n v="0"/>
    <n v="1515538.94"/>
    <n v="134643.51"/>
    <n v="1403257.08"/>
    <n v="0"/>
    <n v="0"/>
    <n v="2918796.02"/>
    <n v="1537900.59"/>
    <n v="0"/>
    <n v="0"/>
    <n v="0"/>
    <n v="0"/>
    <x v="9"/>
  </r>
  <r>
    <n v="-1"/>
    <n v="1"/>
    <s v="0001 -Florida Power &amp; Light Company"/>
    <n v="0"/>
    <n v="3"/>
    <x v="9"/>
    <n v="2005"/>
    <n v="86"/>
    <n v="2014"/>
    <s v="V2005 Bonus-50%"/>
    <n v="367"/>
    <s v="06. Transmission"/>
    <s v="Function"/>
    <n v="10852746.99"/>
    <n v="0"/>
    <n v="0"/>
    <n v="5423526.8499999996"/>
    <n v="481836.97"/>
    <n v="5399831.46"/>
    <n v="-128349.05"/>
    <n v="29388.68"/>
    <n v="10852746.99"/>
    <n v="5911057.1100000003"/>
    <n v="0"/>
    <n v="0"/>
    <n v="29388.68"/>
    <n v="0"/>
    <x v="9"/>
  </r>
  <r>
    <n v="-1"/>
    <n v="1"/>
    <s v="0001 -Florida Power &amp; Light Company"/>
    <n v="0"/>
    <n v="3"/>
    <x v="9"/>
    <n v="2006"/>
    <n v="67"/>
    <n v="2014"/>
    <s v="V2006"/>
    <n v="367"/>
    <s v="06. Transmission"/>
    <s v="Function"/>
    <n v="215159327.13999999"/>
    <n v="0"/>
    <n v="0"/>
    <n v="124215828.53"/>
    <n v="10028357.310000001"/>
    <n v="91353576.219999999"/>
    <n v="-1925355.26"/>
    <n v="448837.84"/>
    <n v="215159327.13999999"/>
    <n v="101830771.37"/>
    <n v="0"/>
    <n v="0"/>
    <n v="448837.84"/>
    <n v="0"/>
    <x v="9"/>
  </r>
  <r>
    <n v="-1"/>
    <n v="1"/>
    <s v="0001 -Florida Power &amp; Light Company"/>
    <n v="0"/>
    <n v="3"/>
    <x v="9"/>
    <n v="2007"/>
    <n v="74"/>
    <n v="2014"/>
    <s v="V2007"/>
    <n v="367"/>
    <s v="06. Transmission"/>
    <s v="Function"/>
    <n v="141536951.47"/>
    <n v="0"/>
    <n v="0"/>
    <n v="92880337.980000004"/>
    <n v="6178315.9400000004"/>
    <n v="50195938.32"/>
    <n v="-1792913.47"/>
    <n v="498587.59"/>
    <n v="141536951.47"/>
    <n v="56872841.850000001"/>
    <n v="0"/>
    <n v="0"/>
    <n v="498587.59"/>
    <n v="0"/>
    <x v="9"/>
  </r>
  <r>
    <n v="-1"/>
    <n v="1"/>
    <s v="0001 -Florida Power &amp; Light Company"/>
    <n v="0"/>
    <n v="3"/>
    <x v="9"/>
    <n v="2008"/>
    <n v="89"/>
    <n v="2014"/>
    <s v="V2008"/>
    <n v="367"/>
    <s v="06. Transmission"/>
    <s v="Function"/>
    <n v="8495777.1099999994"/>
    <n v="0"/>
    <n v="0"/>
    <n v="5696412.2000000002"/>
    <n v="446598.72"/>
    <n v="2799364.91"/>
    <n v="0"/>
    <n v="0"/>
    <n v="8495777.1099999994"/>
    <n v="3245963.63"/>
    <n v="0"/>
    <n v="0"/>
    <n v="0"/>
    <n v="0"/>
    <x v="9"/>
  </r>
  <r>
    <n v="-1"/>
    <n v="1"/>
    <s v="0001 -Florida Power &amp; Light Company"/>
    <n v="0"/>
    <n v="3"/>
    <x v="9"/>
    <n v="2008"/>
    <n v="239"/>
    <n v="2014"/>
    <s v="V2008 Bonus - 50%"/>
    <n v="367"/>
    <s v="06. Transmission"/>
    <s v="Function"/>
    <n v="5054106.6399999997"/>
    <n v="0"/>
    <n v="0"/>
    <n v="3388774.72"/>
    <n v="265679.94"/>
    <n v="1665331.92"/>
    <n v="0"/>
    <n v="0"/>
    <n v="5054106.6399999997"/>
    <n v="1931011.86"/>
    <n v="0"/>
    <n v="0"/>
    <n v="0"/>
    <n v="0"/>
    <x v="9"/>
  </r>
  <r>
    <n v="-1"/>
    <n v="1"/>
    <s v="0001 -Florida Power &amp; Light Company"/>
    <n v="0"/>
    <n v="3"/>
    <x v="9"/>
    <n v="2008"/>
    <n v="164"/>
    <n v="2014"/>
    <s v="V2008 Q1"/>
    <n v="367"/>
    <s v="06. Transmission"/>
    <s v="Function"/>
    <n v="34207967.560000002"/>
    <n v="0"/>
    <n v="0"/>
    <n v="23763010.469999999"/>
    <n v="1686549.36"/>
    <n v="10673180.99"/>
    <n v="-59819.21"/>
    <n v="0"/>
    <n v="34207967.560000002"/>
    <n v="12359730.35"/>
    <n v="0"/>
    <n v="0"/>
    <n v="0"/>
    <n v="0"/>
    <x v="9"/>
  </r>
  <r>
    <n v="-1"/>
    <n v="1"/>
    <s v="0001 -Florida Power &amp; Light Company"/>
    <n v="0"/>
    <n v="3"/>
    <x v="9"/>
    <n v="2008"/>
    <n v="168"/>
    <n v="2014"/>
    <s v="V2008 Q1 - 50% Bonus"/>
    <n v="367"/>
    <s v="06. Transmission"/>
    <s v="Function"/>
    <n v="1249131.19"/>
    <n v="0"/>
    <n v="0"/>
    <n v="833435.74"/>
    <n v="65341.36"/>
    <n v="415113.79"/>
    <n v="-2122.06"/>
    <n v="581.66"/>
    <n v="1249131.19"/>
    <n v="481036.81"/>
    <n v="0"/>
    <n v="0"/>
    <n v="581.66"/>
    <n v="0"/>
    <x v="9"/>
  </r>
  <r>
    <n v="-1"/>
    <n v="1"/>
    <s v="0001 -Florida Power &amp; Light Company"/>
    <n v="0"/>
    <n v="3"/>
    <x v="9"/>
    <n v="2008"/>
    <n v="165"/>
    <n v="2014"/>
    <s v="V2008 Q2"/>
    <n v="367"/>
    <s v="06. Transmission"/>
    <s v="Function"/>
    <n v="104490745.14"/>
    <n v="0"/>
    <n v="0"/>
    <n v="89565161.459999993"/>
    <n v="3239203.49"/>
    <n v="19800463.800000001"/>
    <n v="-68421.36"/>
    <n v="17172.71"/>
    <n v="104490745.14"/>
    <n v="23056840"/>
    <n v="0"/>
    <n v="0"/>
    <n v="17172.71"/>
    <n v="0"/>
    <x v="9"/>
  </r>
  <r>
    <n v="-1"/>
    <n v="1"/>
    <s v="0001 -Florida Power &amp; Light Company"/>
    <n v="0"/>
    <n v="3"/>
    <x v="9"/>
    <n v="2008"/>
    <n v="169"/>
    <n v="2014"/>
    <s v="V2008 Q2 - 50% Bonus"/>
    <n v="367"/>
    <s v="06. Transmission"/>
    <s v="Function"/>
    <n v="6597901.8600000003"/>
    <n v="0"/>
    <n v="0"/>
    <n v="4404030.41"/>
    <n v="345275.98"/>
    <n v="2191058.25"/>
    <n v="-11208.66"/>
    <n v="2813.2"/>
    <n v="6597901.8600000003"/>
    <n v="2539147.4300000002"/>
    <n v="0"/>
    <n v="0"/>
    <n v="2813.2"/>
    <n v="0"/>
    <x v="9"/>
  </r>
  <r>
    <n v="-1"/>
    <n v="1"/>
    <s v="0001 -Florida Power &amp; Light Company"/>
    <n v="0"/>
    <n v="3"/>
    <x v="9"/>
    <n v="2008"/>
    <n v="166"/>
    <n v="2014"/>
    <s v="V2008 Q3"/>
    <n v="367"/>
    <s v="06. Transmission"/>
    <s v="Function"/>
    <n v="62319673.189999998"/>
    <n v="0"/>
    <n v="0"/>
    <n v="43223832.770000003"/>
    <n v="3079094.88"/>
    <n v="19472379.010000002"/>
    <n v="-97582.63"/>
    <n v="23926.639999999999"/>
    <n v="62319673.189999998"/>
    <n v="22575400.530000001"/>
    <n v="0"/>
    <n v="0"/>
    <n v="23926.639999999999"/>
    <n v="0"/>
    <x v="9"/>
  </r>
  <r>
    <n v="-1"/>
    <n v="1"/>
    <s v="0001 -Florida Power &amp; Light Company"/>
    <n v="0"/>
    <n v="3"/>
    <x v="9"/>
    <n v="2008"/>
    <n v="170"/>
    <n v="2014"/>
    <s v="V2008 Q3 - 50% Bonus"/>
    <n v="367"/>
    <s v="06. Transmission"/>
    <s v="Function"/>
    <n v="14587439.93"/>
    <n v="0"/>
    <n v="0"/>
    <n v="9737976.4299999997"/>
    <n v="763457.35"/>
    <n v="4843387.24"/>
    <n v="-24781.48"/>
    <n v="6076.26"/>
    <n v="14587439.93"/>
    <n v="5612920.8499999996"/>
    <n v="0"/>
    <n v="0"/>
    <n v="6076.26"/>
    <n v="0"/>
    <x v="9"/>
  </r>
  <r>
    <n v="-1"/>
    <n v="1"/>
    <s v="0001 -Florida Power &amp; Light Company"/>
    <n v="0"/>
    <n v="3"/>
    <x v="9"/>
    <n v="2008"/>
    <n v="167"/>
    <n v="2014"/>
    <s v="V2008 Q4"/>
    <n v="367"/>
    <s v="06. Transmission"/>
    <s v="Function"/>
    <n v="24419085.420000002"/>
    <n v="0"/>
    <n v="0"/>
    <n v="16589507.85"/>
    <n v="1245008.03"/>
    <n v="7891275.1699999999"/>
    <n v="-39558.25"/>
    <n v="10220.23"/>
    <n v="24419085.420000002"/>
    <n v="9146503.4299999997"/>
    <n v="0"/>
    <n v="0"/>
    <n v="10220.23"/>
    <n v="0"/>
    <x v="9"/>
  </r>
  <r>
    <n v="-1"/>
    <n v="1"/>
    <s v="0001 -Florida Power &amp; Light Company"/>
    <n v="0"/>
    <n v="3"/>
    <x v="9"/>
    <n v="2008"/>
    <n v="171"/>
    <n v="2014"/>
    <s v="V2008 Q4 - 50% Bonus"/>
    <n v="367"/>
    <s v="06. Transmission"/>
    <s v="Function"/>
    <n v="13336175.960000001"/>
    <n v="0"/>
    <n v="0"/>
    <n v="8900578.5199999996"/>
    <n v="697805.36"/>
    <n v="4429744.1100000003"/>
    <n v="-22655.8"/>
    <n v="5853.33"/>
    <n v="13336175.960000001"/>
    <n v="5133402.8"/>
    <n v="0"/>
    <n v="0"/>
    <n v="5853.33"/>
    <n v="0"/>
    <x v="9"/>
  </r>
  <r>
    <n v="-1"/>
    <n v="1"/>
    <s v="0001 -Florida Power &amp; Light Company"/>
    <n v="0"/>
    <n v="3"/>
    <x v="9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5"/>
    <n v="2014"/>
    <s v="V2009 Q1"/>
    <n v="367"/>
    <s v="06. Transmission"/>
    <s v="Function"/>
    <n v="8374241.3799999999"/>
    <n v="0"/>
    <n v="0"/>
    <n v="6109628.7999999998"/>
    <n v="450298.89"/>
    <n v="2273294.4"/>
    <n v="-12177.85"/>
    <n v="3122.08"/>
    <n v="8374241.3799999999"/>
    <n v="2726715.37"/>
    <n v="0"/>
    <n v="0"/>
    <n v="3122.08"/>
    <n v="0"/>
    <x v="9"/>
  </r>
  <r>
    <n v="-1"/>
    <n v="1"/>
    <s v="0001 -Florida Power &amp; Light Company"/>
    <n v="0"/>
    <n v="3"/>
    <x v="9"/>
    <n v="2009"/>
    <n v="189"/>
    <n v="2014"/>
    <s v="V2009 Q1 - 50% Bonus"/>
    <n v="367"/>
    <s v="06. Transmission"/>
    <s v="Function"/>
    <n v="27185011.43"/>
    <n v="0"/>
    <n v="0"/>
    <n v="19675886.649999999"/>
    <n v="1484427.59"/>
    <n v="7498772.4199999999"/>
    <n v="-40379.94"/>
    <n v="10352.36"/>
    <n v="27185011.43"/>
    <n v="8993552.3699999992"/>
    <n v="0"/>
    <n v="0"/>
    <n v="10352.36"/>
    <n v="0"/>
    <x v="9"/>
  </r>
  <r>
    <n v="-1"/>
    <n v="1"/>
    <s v="0001 -Florida Power &amp; Light Company"/>
    <n v="0"/>
    <n v="3"/>
    <x v="9"/>
    <n v="2009"/>
    <n v="186"/>
    <n v="2014"/>
    <s v="V2009 Q2"/>
    <n v="367"/>
    <s v="06. Transmission"/>
    <s v="Function"/>
    <n v="15971348.34"/>
    <n v="0"/>
    <n v="0"/>
    <n v="12838728.300000001"/>
    <n v="688656.42"/>
    <n v="3439327.9"/>
    <n v="-16833.669999999998"/>
    <n v="3982.58"/>
    <n v="15971348.34"/>
    <n v="4131966.9"/>
    <n v="0"/>
    <n v="0"/>
    <n v="3982.58"/>
    <n v="0"/>
    <x v="9"/>
  </r>
  <r>
    <n v="-1"/>
    <n v="1"/>
    <s v="0001 -Florida Power &amp; Light Company"/>
    <n v="0"/>
    <n v="3"/>
    <x v="9"/>
    <n v="2009"/>
    <n v="190"/>
    <n v="2014"/>
    <s v="V2009 Q2 - 50% Bonus"/>
    <n v="367"/>
    <s v="06. Transmission"/>
    <s v="Function"/>
    <n v="25330488.399999999"/>
    <n v="0"/>
    <n v="0"/>
    <n v="18336431.57"/>
    <n v="1383373.74"/>
    <n v="6985155.2800000003"/>
    <n v="-37625.29"/>
    <n v="8901.5499999999993"/>
    <n v="25330488.399999999"/>
    <n v="8377430.5700000003"/>
    <n v="0"/>
    <n v="0"/>
    <n v="8901.5499999999993"/>
    <n v="0"/>
    <x v="9"/>
  </r>
  <r>
    <n v="-1"/>
    <n v="1"/>
    <s v="0001 -Florida Power &amp; Light Company"/>
    <n v="0"/>
    <n v="3"/>
    <x v="9"/>
    <n v="2009"/>
    <n v="187"/>
    <n v="2014"/>
    <s v="V2009 Q3"/>
    <n v="367"/>
    <s v="06. Transmission"/>
    <s v="Function"/>
    <n v="37216569.770000003"/>
    <n v="0"/>
    <n v="0"/>
    <n v="27057701.190000001"/>
    <n v="2015685.64"/>
    <n v="10175323.74"/>
    <n v="-54211"/>
    <n v="12017.73"/>
    <n v="37216569.770000003"/>
    <n v="12203027.109999999"/>
    <n v="0"/>
    <n v="0"/>
    <n v="12017.73"/>
    <n v="0"/>
    <x v="9"/>
  </r>
  <r>
    <n v="-1"/>
    <n v="1"/>
    <s v="0001 -Florida Power &amp; Light Company"/>
    <n v="0"/>
    <n v="3"/>
    <x v="9"/>
    <n v="2009"/>
    <n v="191"/>
    <n v="2014"/>
    <s v="V2009 Q3 - 50% Bonus"/>
    <n v="367"/>
    <s v="06. Transmission"/>
    <s v="Function"/>
    <n v="49200188.090000004"/>
    <n v="0"/>
    <n v="0"/>
    <n v="35628130.57"/>
    <n v="2684671.23"/>
    <n v="13557832.039999999"/>
    <n v="-73000.81"/>
    <n v="17840.64"/>
    <n v="49200188.090000004"/>
    <n v="16260343.91"/>
    <n v="0"/>
    <n v="0"/>
    <n v="17840.64"/>
    <n v="0"/>
    <x v="9"/>
  </r>
  <r>
    <n v="-1"/>
    <n v="1"/>
    <s v="0001 -Florida Power &amp; Light Company"/>
    <n v="0"/>
    <n v="3"/>
    <x v="9"/>
    <n v="2009"/>
    <n v="188"/>
    <n v="2014"/>
    <s v="V2009 Q4"/>
    <n v="367"/>
    <s v="06. Transmission"/>
    <s v="Function"/>
    <n v="32062963.120000001"/>
    <n v="0"/>
    <n v="0"/>
    <n v="23264347.48"/>
    <n v="1742896.68"/>
    <n v="8800607.6199999992"/>
    <n v="-47324.65"/>
    <n v="11612.91"/>
    <n v="32062963.120000001"/>
    <n v="10555117.210000001"/>
    <n v="0"/>
    <n v="0"/>
    <n v="11612.91"/>
    <n v="0"/>
    <x v="9"/>
  </r>
  <r>
    <n v="-1"/>
    <n v="1"/>
    <s v="0001 -Florida Power &amp; Light Company"/>
    <n v="0"/>
    <n v="3"/>
    <x v="9"/>
    <n v="2009"/>
    <n v="192"/>
    <n v="2014"/>
    <s v="V2009 Q4 - 50% Bonus"/>
    <n v="367"/>
    <s v="06. Transmission"/>
    <s v="Function"/>
    <n v="41423646.57"/>
    <n v="0"/>
    <n v="0"/>
    <n v="29985476.420000002"/>
    <n v="2261907.5299999998"/>
    <n v="11423424.949999999"/>
    <n v="-61521.89"/>
    <n v="15096.74"/>
    <n v="41423646.57"/>
    <n v="13700429.220000001"/>
    <n v="0"/>
    <n v="0"/>
    <n v="15096.74"/>
    <n v="0"/>
    <x v="9"/>
  </r>
  <r>
    <n v="-1"/>
    <n v="1"/>
    <s v="0001 -Florida Power &amp; Light Company"/>
    <n v="0"/>
    <n v="3"/>
    <x v="9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3"/>
    <n v="2014"/>
    <s v="V2010 Q1"/>
    <n v="367"/>
    <s v="06. Transmission"/>
    <s v="Function"/>
    <n v="272293.77"/>
    <n v="0"/>
    <n v="0"/>
    <n v="220595.38"/>
    <n v="14001.46"/>
    <n v="53524.45"/>
    <n v="-53.35"/>
    <n v="15.04"/>
    <n v="272293.77"/>
    <n v="67540.95"/>
    <n v="0"/>
    <n v="0"/>
    <n v="15.04"/>
    <n v="0"/>
    <x v="9"/>
  </r>
  <r>
    <n v="-1"/>
    <n v="1"/>
    <s v="0001 -Florida Power &amp; Light Company"/>
    <n v="0"/>
    <n v="3"/>
    <x v="9"/>
    <n v="2010"/>
    <n v="215"/>
    <n v="2014"/>
    <s v="V2010 Q1 - 50% Bonus"/>
    <n v="367"/>
    <s v="06. Transmission"/>
    <s v="Function"/>
    <n v="19366352.300000001"/>
    <n v="0"/>
    <n v="0"/>
    <n v="15123628.98"/>
    <n v="1099518.07"/>
    <n v="4233956.92"/>
    <n v="-31090.97"/>
    <n v="8766.4"/>
    <n v="19366352.300000001"/>
    <n v="5342241.3899999997"/>
    <n v="0"/>
    <n v="0"/>
    <n v="8766.4"/>
    <n v="0"/>
    <x v="9"/>
  </r>
  <r>
    <n v="-1"/>
    <n v="1"/>
    <s v="0001 -Florida Power &amp; Light Company"/>
    <n v="0"/>
    <n v="3"/>
    <x v="9"/>
    <n v="2010"/>
    <n v="194"/>
    <n v="2014"/>
    <s v="V2010 Q2"/>
    <n v="367"/>
    <s v="06. Transmission"/>
    <s v="Function"/>
    <n v="769675.46"/>
    <n v="0"/>
    <n v="0"/>
    <n v="665516.16"/>
    <n v="31409.91"/>
    <n v="119328.98"/>
    <n v="-663"/>
    <n v="177.82"/>
    <n v="769675.46"/>
    <n v="150916.71"/>
    <n v="0"/>
    <n v="0"/>
    <n v="177.82"/>
    <n v="0"/>
    <x v="9"/>
  </r>
  <r>
    <n v="-1"/>
    <n v="1"/>
    <s v="0001 -Florida Power &amp; Light Company"/>
    <n v="0"/>
    <n v="3"/>
    <x v="9"/>
    <n v="2010"/>
    <n v="216"/>
    <n v="2014"/>
    <s v="V2010 Q2 - 50% Bonus"/>
    <n v="367"/>
    <s v="06. Transmission"/>
    <s v="Function"/>
    <n v="16254649.25"/>
    <n v="0"/>
    <n v="0"/>
    <n v="12694538.77"/>
    <n v="922918.36"/>
    <n v="3553111.72"/>
    <n v="-26095.4"/>
    <n v="6998.76"/>
    <n v="16254649.25"/>
    <n v="4483028.84"/>
    <n v="0"/>
    <n v="0"/>
    <n v="6998.76"/>
    <n v="0"/>
    <x v="9"/>
  </r>
  <r>
    <n v="-1"/>
    <n v="1"/>
    <s v="0001 -Florida Power &amp; Light Company"/>
    <n v="0"/>
    <n v="3"/>
    <x v="9"/>
    <n v="2010"/>
    <n v="195"/>
    <n v="2014"/>
    <s v="V2010 Q3"/>
    <n v="367"/>
    <s v="06. Transmission"/>
    <s v="Function"/>
    <n v="2676690.7999999998"/>
    <n v="0"/>
    <n v="0"/>
    <n v="2147090.11"/>
    <n v="141222.20000000001"/>
    <n v="542111.53"/>
    <n v="-3737.13"/>
    <n v="938.92"/>
    <n v="2676690.7999999998"/>
    <n v="684272.65"/>
    <n v="0"/>
    <n v="0"/>
    <n v="938.92"/>
    <n v="0"/>
    <x v="9"/>
  </r>
  <r>
    <n v="-1"/>
    <n v="1"/>
    <s v="0001 -Florida Power &amp; Light Company"/>
    <n v="0"/>
    <n v="3"/>
    <x v="9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7"/>
    <n v="2014"/>
    <s v="V2010 Q3 - 50% Bonus"/>
    <n v="367"/>
    <s v="06. Transmission"/>
    <s v="Function"/>
    <n v="17953985"/>
    <n v="0"/>
    <n v="0"/>
    <n v="14023009.5"/>
    <n v="1019500.84"/>
    <n v="3923820.29"/>
    <n v="-28823.55"/>
    <n v="7155.21"/>
    <n v="17953985"/>
    <n v="4950476.34"/>
    <n v="0"/>
    <n v="0"/>
    <n v="7155.21"/>
    <n v="0"/>
    <x v="9"/>
  </r>
  <r>
    <n v="-1"/>
    <n v="1"/>
    <s v="0001 -Florida Power &amp; Light Company"/>
    <n v="0"/>
    <n v="3"/>
    <x v="9"/>
    <n v="2010"/>
    <n v="196"/>
    <n v="2014"/>
    <s v="V2010 Q4"/>
    <n v="367"/>
    <s v="06. Transmission"/>
    <s v="Function"/>
    <n v="5564142.9100000001"/>
    <n v="0"/>
    <n v="0"/>
    <n v="5240341.24"/>
    <n v="144931.92000000001"/>
    <n v="536604.66"/>
    <n v="-2373.6799999999998"/>
    <n v="623.58000000000004"/>
    <n v="5564142.9100000001"/>
    <n v="682160.16"/>
    <n v="0"/>
    <n v="0"/>
    <n v="623.58000000000004"/>
    <n v="0"/>
    <x v="9"/>
  </r>
  <r>
    <n v="-1"/>
    <n v="1"/>
    <s v="0001 -Florida Power &amp; Light Company"/>
    <n v="0"/>
    <n v="3"/>
    <x v="9"/>
    <n v="2010"/>
    <n v="224"/>
    <n v="2014"/>
    <s v="V2010 Q4 - 100% Bonus"/>
    <n v="367"/>
    <s v="06. Transmission"/>
    <s v="Function"/>
    <n v="7760332.96"/>
    <n v="0"/>
    <n v="0"/>
    <n v="6060830.0300000003"/>
    <n v="440634.46"/>
    <n v="1696229.99"/>
    <n v="-12458.52"/>
    <n v="3272.94"/>
    <n v="7760332.96"/>
    <n v="2140137.39"/>
    <n v="0"/>
    <n v="0"/>
    <n v="3272.94"/>
    <n v="0"/>
    <x v="9"/>
  </r>
  <r>
    <n v="-1"/>
    <n v="1"/>
    <s v="0001 -Florida Power &amp; Light Company"/>
    <n v="0"/>
    <n v="3"/>
    <x v="9"/>
    <n v="2010"/>
    <n v="218"/>
    <n v="2014"/>
    <s v="V2010 Q4 - 50% Bonus"/>
    <n v="367"/>
    <s v="06. Transmission"/>
    <s v="Function"/>
    <n v="19213247.449999999"/>
    <n v="0"/>
    <n v="0"/>
    <n v="15005570.99"/>
    <n v="1090935.02"/>
    <n v="4199573.21"/>
    <n v="-30845.18"/>
    <n v="8103.25"/>
    <n v="19213247.449999999"/>
    <n v="5298611.4800000004"/>
    <n v="0"/>
    <n v="0"/>
    <n v="8103.25"/>
    <n v="0"/>
    <x v="9"/>
  </r>
  <r>
    <n v="-1"/>
    <n v="1"/>
    <s v="0001 -Florida Power &amp; Light Company"/>
    <n v="0"/>
    <n v="3"/>
    <x v="9"/>
    <n v="2011"/>
    <n v="125"/>
    <n v="2014"/>
    <s v="V2011"/>
    <n v="367"/>
    <s v="06. Transmission"/>
    <s v="Function"/>
    <n v="16011369.01"/>
    <n v="0"/>
    <n v="0"/>
    <n v="13487030.4"/>
    <n v="921935.21"/>
    <n v="2496430.31"/>
    <n v="-155714.14000000001"/>
    <n v="44272.37"/>
    <n v="16011369.01"/>
    <n v="3462637.89"/>
    <n v="0"/>
    <n v="0"/>
    <n v="44272.37"/>
    <n v="0"/>
    <x v="9"/>
  </r>
  <r>
    <n v="-1"/>
    <n v="1"/>
    <s v="0001 -Florida Power &amp; Light Company"/>
    <n v="0"/>
    <n v="3"/>
    <x v="9"/>
    <n v="2011"/>
    <n v="233"/>
    <n v="2014"/>
    <s v="V2011 - 100% Bonus"/>
    <n v="367"/>
    <s v="06. Transmission"/>
    <s v="Function"/>
    <n v="45842096.149999999"/>
    <n v="0"/>
    <n v="0"/>
    <n v="38400154.189999998"/>
    <n v="2693886.02"/>
    <n v="7301778.7699999996"/>
    <n v="-492979.93"/>
    <n v="140163.19"/>
    <n v="45842096.149999999"/>
    <n v="10135827.98"/>
    <n v="0"/>
    <n v="0"/>
    <n v="140163.19"/>
    <n v="0"/>
    <x v="9"/>
  </r>
  <r>
    <n v="-1"/>
    <n v="1"/>
    <s v="0001 -Florida Power &amp; Light Company"/>
    <n v="0"/>
    <n v="3"/>
    <x v="9"/>
    <n v="2011"/>
    <n v="234"/>
    <n v="2014"/>
    <s v="V2011 - 50% Bonus"/>
    <n v="367"/>
    <s v="06. Transmission"/>
    <s v="Function"/>
    <n v="73155656.230000004"/>
    <n v="0"/>
    <n v="0"/>
    <n v="61280404.469999999"/>
    <n v="4299004.22"/>
    <n v="11652241.75"/>
    <n v="-784572.21"/>
    <n v="223010.01"/>
    <n v="73155656.230000004"/>
    <n v="16174255.98"/>
    <n v="0"/>
    <n v="0"/>
    <n v="223010.01"/>
    <n v="0"/>
    <x v="9"/>
  </r>
  <r>
    <n v="-1"/>
    <n v="1"/>
    <s v="0001 -Florida Power &amp; Light Company"/>
    <n v="0"/>
    <n v="3"/>
    <x v="9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8"/>
    <n v="2014"/>
    <s v="V2012 Q1 - 50% Bonus"/>
    <n v="367"/>
    <s v="06. Transmission"/>
    <s v="Function"/>
    <n v="20095334.649999999"/>
    <n v="0"/>
    <n v="0"/>
    <n v="18097304.170000002"/>
    <n v="1226562.8799999999"/>
    <n v="1965348.34"/>
    <n v="-117198.7"/>
    <n v="32682.14"/>
    <n v="20095334.649999999"/>
    <n v="3224593.36"/>
    <n v="0"/>
    <n v="0"/>
    <n v="32682.14"/>
    <n v="0"/>
    <x v="9"/>
  </r>
  <r>
    <n v="-1"/>
    <n v="1"/>
    <s v="0001 -Florida Power &amp; Light Company"/>
    <n v="0"/>
    <n v="3"/>
    <x v="9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9"/>
  </r>
  <r>
    <n v="-1"/>
    <n v="1"/>
    <s v="0001 -Florida Power &amp; Light Company"/>
    <n v="0"/>
    <n v="3"/>
    <x v="9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9"/>
    <n v="2014"/>
    <s v="V2012 Q2 - 50% Bonus"/>
    <n v="367"/>
    <s v="06. Transmission"/>
    <s v="Function"/>
    <n v="59092192.939999998"/>
    <n v="0"/>
    <n v="0"/>
    <n v="53223824.5"/>
    <n v="3607297.93"/>
    <n v="5779186.2999999998"/>
    <n v="-343565.7"/>
    <n v="89182.14"/>
    <n v="59092192.939999998"/>
    <n v="9475666.3699999992"/>
    <n v="0"/>
    <n v="0"/>
    <n v="89182.14"/>
    <n v="0"/>
    <x v="9"/>
  </r>
  <r>
    <n v="-1"/>
    <n v="1"/>
    <s v="0001 -Florida Power &amp; Light Company"/>
    <n v="0"/>
    <n v="3"/>
    <x v="9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0"/>
    <n v="2014"/>
    <s v="V2012 Q3 - 50% Bonus"/>
    <n v="367"/>
    <s v="06. Transmission"/>
    <s v="Function"/>
    <n v="12464105.26"/>
    <n v="0"/>
    <n v="0"/>
    <n v="11222958.859999999"/>
    <n v="760647.26"/>
    <n v="1219032.3999999999"/>
    <n v="-72453.58"/>
    <n v="22114"/>
    <n v="12464105.26"/>
    <n v="2001793.66"/>
    <n v="0"/>
    <n v="0"/>
    <n v="22114"/>
    <n v="0"/>
    <x v="9"/>
  </r>
  <r>
    <n v="-1"/>
    <n v="1"/>
    <s v="0001 -Florida Power &amp; Light Company"/>
    <n v="0"/>
    <n v="3"/>
    <x v="9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1"/>
    <n v="2014"/>
    <s v="V2012 Q4 - 50% Bonus"/>
    <n v="367"/>
    <s v="06. Transmission"/>
    <s v="Function"/>
    <n v="59764218.509999998"/>
    <n v="0"/>
    <n v="0"/>
    <n v="53822889.659999996"/>
    <n v="3647900.17"/>
    <n v="5845000.6900000004"/>
    <n v="-348377.28"/>
    <n v="96328.16"/>
    <n v="59764218.509999998"/>
    <n v="9589229.0199999996"/>
    <n v="0"/>
    <n v="0"/>
    <n v="96328.16"/>
    <n v="0"/>
    <x v="9"/>
  </r>
  <r>
    <n v="-1"/>
    <n v="1"/>
    <s v="0001 -Florida Power &amp; Light Company"/>
    <n v="0"/>
    <n v="3"/>
    <x v="9"/>
    <n v="2013"/>
    <n v="127"/>
    <n v="2014"/>
    <s v="V2013"/>
    <n v="367"/>
    <s v="06. Transmission"/>
    <s v="Function"/>
    <n v="3146567.58"/>
    <n v="0"/>
    <n v="0"/>
    <n v="3134246.42"/>
    <n v="65267.69"/>
    <n v="33044.519999999997"/>
    <n v="0"/>
    <n v="0"/>
    <n v="3146567.58"/>
    <n v="98312.21"/>
    <n v="0"/>
    <n v="0"/>
    <n v="0"/>
    <n v="0"/>
    <x v="9"/>
  </r>
  <r>
    <n v="-1"/>
    <n v="1"/>
    <s v="0001 -Florida Power &amp; Light Company"/>
    <n v="0"/>
    <n v="3"/>
    <x v="9"/>
    <n v="2013"/>
    <n v="231"/>
    <n v="2014"/>
    <s v="V2013 - 50% Bonus"/>
    <n v="367"/>
    <s v="06. Transmission"/>
    <s v="Function"/>
    <n v="107949217.37"/>
    <n v="0"/>
    <n v="0"/>
    <n v="104288496.84"/>
    <n v="6952496.9299999997"/>
    <n v="3598271.26"/>
    <n v="-252109.44"/>
    <n v="62449.27"/>
    <n v="107949217.37"/>
    <n v="10613217.460000001"/>
    <n v="0"/>
    <n v="0"/>
    <n v="62449.27"/>
    <n v="0"/>
    <x v="9"/>
  </r>
  <r>
    <n v="-1"/>
    <n v="1"/>
    <s v="0001 -Florida Power &amp; Light Company"/>
    <n v="0"/>
    <n v="3"/>
    <x v="9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9"/>
  </r>
  <r>
    <n v="-1"/>
    <n v="1"/>
    <s v="0001 -Florida Power &amp; Light Company"/>
    <n v="0"/>
    <n v="3"/>
    <x v="9"/>
    <n v="2014"/>
    <n v="363"/>
    <n v="2014"/>
    <s v="V2014 - 50% Bonus"/>
    <n v="367"/>
    <s v="06. Transmission"/>
    <s v="Function"/>
    <n v="250909191.91999999"/>
    <n v="250909191.91999999"/>
    <n v="0"/>
    <n v="250909191.91999999"/>
    <n v="8363556.0999999996"/>
    <n v="0"/>
    <n v="250909191.91999999"/>
    <n v="0"/>
    <n v="0"/>
    <n v="8363556.0999999996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69"/>
    <n v="1"/>
    <n v="2014"/>
    <s v="V1969"/>
    <n v="367"/>
    <s v="07. Distribution"/>
    <s v="Function"/>
    <n v="163141654.99000001"/>
    <n v="0"/>
    <n v="0"/>
    <n v="165522239.97999999"/>
    <n v="0"/>
    <n v="165522239.97999999"/>
    <n v="-3740814.87"/>
    <n v="89845.82"/>
    <n v="165522239.97999999"/>
    <n v="163141654.99000001"/>
    <n v="89845.82"/>
    <n v="0"/>
    <n v="89845.82"/>
    <n v="0"/>
    <x v="9"/>
  </r>
  <r>
    <n v="-1"/>
    <n v="1"/>
    <s v="0001 -Florida Power &amp; Light Company"/>
    <n v="0"/>
    <n v="3"/>
    <x v="9"/>
    <n v="1970"/>
    <n v="2"/>
    <n v="2014"/>
    <s v="V1970"/>
    <n v="367"/>
    <s v="07. Distribution"/>
    <s v="Function"/>
    <n v="24510955.940000001"/>
    <n v="0"/>
    <n v="0"/>
    <n v="25031119.440000001"/>
    <n v="0"/>
    <n v="25031119.440000001"/>
    <n v="-1000612.59"/>
    <n v="20577.07"/>
    <n v="25031119.440000001"/>
    <n v="24510955.940000001"/>
    <n v="20577.07"/>
    <n v="0"/>
    <n v="20577.07"/>
    <n v="0"/>
    <x v="9"/>
  </r>
  <r>
    <n v="-1"/>
    <n v="1"/>
    <s v="0001 -Florida Power &amp; Light Company"/>
    <n v="0"/>
    <n v="3"/>
    <x v="9"/>
    <n v="1971"/>
    <n v="3"/>
    <n v="2014"/>
    <s v="V1971"/>
    <n v="367"/>
    <s v="07. Distribution"/>
    <s v="Function"/>
    <n v="85791023.560000002"/>
    <n v="0"/>
    <n v="0"/>
    <n v="83588545.849999994"/>
    <n v="31147.38"/>
    <n v="85026823.650000006"/>
    <n v="-570326.23"/>
    <n v="3957.99"/>
    <n v="85791023.560000002"/>
    <n v="85059059.650000006"/>
    <n v="2869.37"/>
    <n v="0"/>
    <n v="3957.99"/>
    <n v="0"/>
    <x v="9"/>
  </r>
  <r>
    <n v="-1"/>
    <n v="1"/>
    <s v="0001 -Florida Power &amp; Light Company"/>
    <n v="0"/>
    <n v="3"/>
    <x v="9"/>
    <n v="1972"/>
    <n v="4"/>
    <n v="2014"/>
    <s v="V1972"/>
    <n v="367"/>
    <s v="07. Distribution"/>
    <s v="Function"/>
    <n v="108828208.34"/>
    <n v="0"/>
    <n v="0"/>
    <n v="108683908.79000001"/>
    <n v="2076.37"/>
    <n v="108775171.55"/>
    <n v="-1007803.78"/>
    <n v="91.75"/>
    <n v="108828208.34"/>
    <n v="108777337.26000001"/>
    <n v="2.41"/>
    <n v="0"/>
    <n v="91.75"/>
    <n v="0"/>
    <x v="9"/>
  </r>
  <r>
    <n v="-1"/>
    <n v="1"/>
    <s v="0001 -Florida Power &amp; Light Company"/>
    <n v="0"/>
    <n v="3"/>
    <x v="9"/>
    <n v="1973"/>
    <n v="5"/>
    <n v="2014"/>
    <s v="V1973"/>
    <n v="367"/>
    <s v="07. Distribution"/>
    <s v="Function"/>
    <n v="102829279.91"/>
    <n v="0"/>
    <n v="0"/>
    <n v="102585485.11"/>
    <n v="3557.02"/>
    <n v="102734847.16"/>
    <n v="-901434.84"/>
    <n v="5918.85"/>
    <n v="102829279.91"/>
    <n v="102738575.73"/>
    <n v="5747.3"/>
    <n v="0"/>
    <n v="5918.85"/>
    <n v="0"/>
    <x v="9"/>
  </r>
  <r>
    <n v="-1"/>
    <n v="1"/>
    <s v="0001 -Florida Power &amp; Light Company"/>
    <n v="0"/>
    <n v="3"/>
    <x v="9"/>
    <n v="1974"/>
    <n v="6"/>
    <n v="2014"/>
    <s v="V1974"/>
    <n v="367"/>
    <s v="07. Distribution"/>
    <s v="Function"/>
    <n v="115220653.39"/>
    <n v="0"/>
    <n v="0"/>
    <n v="115061195.73"/>
    <n v="2370.63"/>
    <n v="115155374.69"/>
    <n v="-849715.48"/>
    <n v="20917.88"/>
    <n v="115220653.39"/>
    <n v="115157831.68000001"/>
    <n v="20831.52"/>
    <n v="0"/>
    <n v="20917.88"/>
    <n v="0"/>
    <x v="9"/>
  </r>
  <r>
    <n v="-1"/>
    <n v="1"/>
    <s v="0001 -Florida Power &amp; Light Company"/>
    <n v="0"/>
    <n v="3"/>
    <x v="9"/>
    <n v="1975"/>
    <n v="7"/>
    <n v="2014"/>
    <s v="V1975"/>
    <n v="367"/>
    <s v="07. Distribution"/>
    <s v="Function"/>
    <n v="74589346.950000003"/>
    <n v="0"/>
    <n v="0"/>
    <n v="74428049.670000002"/>
    <n v="2388.7600000000002"/>
    <n v="74521158.640000001"/>
    <n v="-752992.39"/>
    <n v="10914.05"/>
    <n v="74589346.950000003"/>
    <n v="74523655.989999995"/>
    <n v="10805.46"/>
    <n v="0"/>
    <n v="10914.05"/>
    <n v="0"/>
    <x v="9"/>
  </r>
  <r>
    <n v="-1"/>
    <n v="1"/>
    <s v="0001 -Florida Power &amp; Light Company"/>
    <n v="0"/>
    <n v="3"/>
    <x v="9"/>
    <n v="1976"/>
    <n v="8"/>
    <n v="2014"/>
    <s v="V1976"/>
    <n v="367"/>
    <s v="07. Distribution"/>
    <s v="Function"/>
    <n v="61122670.189999998"/>
    <n v="0"/>
    <n v="0"/>
    <n v="60833607.200000003"/>
    <n v="4405.29"/>
    <n v="60992522.759999998"/>
    <n v="-640326.66"/>
    <n v="4620.71"/>
    <n v="61122670.189999998"/>
    <n v="60997119.469999999"/>
    <n v="4429.29"/>
    <n v="0"/>
    <n v="4620.71"/>
    <n v="0"/>
    <x v="9"/>
  </r>
  <r>
    <n v="-1"/>
    <n v="1"/>
    <s v="0001 -Florida Power &amp; Light Company"/>
    <n v="0"/>
    <n v="3"/>
    <x v="9"/>
    <n v="1977"/>
    <n v="10"/>
    <n v="2014"/>
    <s v="V1977"/>
    <n v="367"/>
    <s v="07. Distribution"/>
    <s v="Function"/>
    <n v="63329944.780000001"/>
    <n v="0"/>
    <n v="0"/>
    <n v="63329944.780000001"/>
    <n v="0"/>
    <n v="63329944.780000001"/>
    <n v="-728491.92"/>
    <n v="20415.16"/>
    <n v="63329944.780000001"/>
    <n v="63329944.780000001"/>
    <n v="20415.16"/>
    <n v="0"/>
    <n v="20415.16"/>
    <n v="0"/>
    <x v="9"/>
  </r>
  <r>
    <n v="-1"/>
    <n v="1"/>
    <s v="0001 -Florida Power &amp; Light Company"/>
    <n v="0"/>
    <n v="3"/>
    <x v="9"/>
    <n v="1978"/>
    <n v="12"/>
    <n v="2014"/>
    <s v="V1978"/>
    <n v="367"/>
    <s v="07. Distribution"/>
    <s v="Function"/>
    <n v="86513007.519999996"/>
    <n v="0"/>
    <n v="0"/>
    <n v="86513007.519999996"/>
    <n v="0"/>
    <n v="86513007.519999996"/>
    <n v="-815226.79"/>
    <n v="22830.959999999999"/>
    <n v="86513007.519999996"/>
    <n v="86513007.519999996"/>
    <n v="22830.959999999999"/>
    <n v="0"/>
    <n v="22830.959999999999"/>
    <n v="0"/>
    <x v="9"/>
  </r>
  <r>
    <n v="-1"/>
    <n v="1"/>
    <s v="0001 -Florida Power &amp; Light Company"/>
    <n v="0"/>
    <n v="3"/>
    <x v="9"/>
    <n v="1979"/>
    <n v="13"/>
    <n v="2014"/>
    <s v="V1979"/>
    <n v="367"/>
    <s v="07. Distribution"/>
    <s v="Function"/>
    <n v="101887775.18000001"/>
    <n v="0"/>
    <n v="0"/>
    <n v="101887775.18000001"/>
    <n v="0"/>
    <n v="101887775.18000001"/>
    <n v="-1491004.08"/>
    <n v="40489.89"/>
    <n v="101887775.18000001"/>
    <n v="101887775.18000001"/>
    <n v="40489.89"/>
    <n v="0"/>
    <n v="40489.89"/>
    <n v="0"/>
    <x v="9"/>
  </r>
  <r>
    <n v="-1"/>
    <n v="1"/>
    <s v="0001 -Florida Power &amp; Light Company"/>
    <n v="0"/>
    <n v="3"/>
    <x v="9"/>
    <n v="1980"/>
    <n v="14"/>
    <n v="2014"/>
    <s v="V1980"/>
    <n v="367"/>
    <s v="07. Distribution"/>
    <s v="Function"/>
    <n v="96884797.659999996"/>
    <n v="0"/>
    <n v="0"/>
    <n v="96884797.659999996"/>
    <n v="0"/>
    <n v="96884797.659999996"/>
    <n v="-1179857.22"/>
    <n v="56907.89"/>
    <n v="96884797.659999996"/>
    <n v="96884797.659999996"/>
    <n v="56907.89"/>
    <n v="0"/>
    <n v="56907.89"/>
    <n v="0"/>
    <x v="9"/>
  </r>
  <r>
    <n v="-1"/>
    <n v="1"/>
    <s v="0001 -Florida Power &amp; Light Company"/>
    <n v="0"/>
    <n v="3"/>
    <x v="9"/>
    <n v="1981"/>
    <n v="15"/>
    <n v="2014"/>
    <s v="V1981"/>
    <n v="367"/>
    <s v="07. Distribution"/>
    <s v="Function"/>
    <n v="133294823.31999999"/>
    <n v="0"/>
    <n v="0"/>
    <n v="133294823.31999999"/>
    <n v="0"/>
    <n v="133294823.31999999"/>
    <n v="-1494941.67"/>
    <n v="56037.23"/>
    <n v="133294823.31999999"/>
    <n v="133294823.31999999"/>
    <n v="56037.23"/>
    <n v="0"/>
    <n v="56037.23"/>
    <n v="0"/>
    <x v="9"/>
  </r>
  <r>
    <n v="-1"/>
    <n v="1"/>
    <s v="0001 -Florida Power &amp; Light Company"/>
    <n v="0"/>
    <n v="3"/>
    <x v="9"/>
    <n v="1982"/>
    <n v="16"/>
    <n v="2014"/>
    <s v="V1982"/>
    <n v="367"/>
    <s v="07. Distribution"/>
    <s v="Function"/>
    <n v="141958074.53999999"/>
    <n v="0"/>
    <n v="0"/>
    <n v="141958074.53999999"/>
    <n v="0"/>
    <n v="141958074.53999999"/>
    <n v="-1156568.23"/>
    <n v="36523.769999999997"/>
    <n v="141958074.53999999"/>
    <n v="141958074.53999999"/>
    <n v="36523.769999999997"/>
    <n v="0"/>
    <n v="36523.769999999997"/>
    <n v="0"/>
    <x v="9"/>
  </r>
  <r>
    <n v="-1"/>
    <n v="1"/>
    <s v="0001 -Florida Power &amp; Light Company"/>
    <n v="0"/>
    <n v="3"/>
    <x v="9"/>
    <n v="1983"/>
    <n v="17"/>
    <n v="2014"/>
    <s v="V1983"/>
    <n v="367"/>
    <s v="07. Distribution"/>
    <s v="Function"/>
    <n v="125587416.91"/>
    <n v="0"/>
    <n v="0"/>
    <n v="125587416.91"/>
    <n v="0"/>
    <n v="125587416.91"/>
    <n v="-1383441.88"/>
    <n v="58481.87"/>
    <n v="125587416.91"/>
    <n v="125587416.91"/>
    <n v="58481.87"/>
    <n v="0"/>
    <n v="58481.87"/>
    <n v="0"/>
    <x v="9"/>
  </r>
  <r>
    <n v="-1"/>
    <n v="1"/>
    <s v="0001 -Florida Power &amp; Light Company"/>
    <n v="0"/>
    <n v="3"/>
    <x v="9"/>
    <n v="1984"/>
    <n v="18"/>
    <n v="2014"/>
    <s v="V1984"/>
    <n v="367"/>
    <s v="07. Distribution"/>
    <s v="Function"/>
    <n v="165520871.49000001"/>
    <n v="0"/>
    <n v="0"/>
    <n v="165520871.49000001"/>
    <n v="268.56"/>
    <n v="165520602.93000001"/>
    <n v="-2305613.7799999998"/>
    <n v="94201.21"/>
    <n v="165520871.49000001"/>
    <n v="165520871.49000001"/>
    <n v="94201.21"/>
    <n v="0"/>
    <n v="94201.21"/>
    <n v="0"/>
    <x v="9"/>
  </r>
  <r>
    <n v="-1"/>
    <n v="1"/>
    <s v="0001 -Florida Power &amp; Light Company"/>
    <n v="0"/>
    <n v="3"/>
    <x v="9"/>
    <n v="1985"/>
    <n v="19"/>
    <n v="2014"/>
    <s v="V1985"/>
    <n v="367"/>
    <s v="07. Distribution"/>
    <s v="Function"/>
    <n v="160637543.61000001"/>
    <n v="0"/>
    <n v="0"/>
    <n v="160637543.61000001"/>
    <n v="1203.8399999999999"/>
    <n v="160635939.00999999"/>
    <n v="-3043090.57"/>
    <n v="135552.37"/>
    <n v="160637543.61000001"/>
    <n v="160637142.84999999"/>
    <n v="135552.37"/>
    <n v="0"/>
    <n v="135552.37"/>
    <n v="0"/>
    <x v="9"/>
  </r>
  <r>
    <n v="-1"/>
    <n v="1"/>
    <s v="0001 -Florida Power &amp; Light Company"/>
    <n v="0"/>
    <n v="3"/>
    <x v="9"/>
    <n v="1986"/>
    <n v="20"/>
    <n v="2014"/>
    <s v="V1986"/>
    <n v="367"/>
    <s v="07. Distribution"/>
    <s v="Function"/>
    <n v="171571971.96000001"/>
    <n v="0"/>
    <n v="0"/>
    <n v="171571971.96000001"/>
    <n v="68688.52"/>
    <n v="171499563.41"/>
    <n v="-2630669.27"/>
    <n v="97926.18"/>
    <n v="171571971.96000001"/>
    <n v="171568735.08000001"/>
    <n v="97443.03"/>
    <n v="0"/>
    <n v="97926.18"/>
    <n v="0"/>
    <x v="9"/>
  </r>
  <r>
    <n v="-1"/>
    <n v="1"/>
    <s v="0001 -Florida Power &amp; Light Company"/>
    <n v="0"/>
    <n v="3"/>
    <x v="9"/>
    <n v="1987"/>
    <n v="22"/>
    <n v="2014"/>
    <s v="V1987"/>
    <n v="367"/>
    <s v="07. Distribution"/>
    <s v="Function"/>
    <n v="170009798.91999999"/>
    <n v="0"/>
    <n v="0"/>
    <n v="170009798.91999999"/>
    <n v="2084320.14"/>
    <n v="160829609.25"/>
    <n v="-2088674.49"/>
    <n v="84541.91"/>
    <n v="170009798.91999999"/>
    <n v="162998471.30000001"/>
    <n v="0"/>
    <n v="0"/>
    <n v="84541.91"/>
    <n v="0"/>
    <x v="9"/>
  </r>
  <r>
    <n v="-1"/>
    <n v="1"/>
    <s v="0001 -Florida Power &amp; Light Company"/>
    <n v="0"/>
    <n v="3"/>
    <x v="9"/>
    <n v="1988"/>
    <n v="24"/>
    <n v="2014"/>
    <s v="V1988"/>
    <n v="367"/>
    <s v="07. Distribution"/>
    <s v="Function"/>
    <n v="200355233.28999999"/>
    <n v="0"/>
    <n v="0"/>
    <n v="200355233.28999999"/>
    <n v="2963253.9"/>
    <n v="190492250.33000001"/>
    <n v="-2650026.4300000002"/>
    <n v="89115.97"/>
    <n v="200355233.28999999"/>
    <n v="193544620.19999999"/>
    <n v="0"/>
    <n v="0"/>
    <n v="89115.97"/>
    <n v="0"/>
    <x v="9"/>
  </r>
  <r>
    <n v="-1"/>
    <n v="1"/>
    <s v="0001 -Florida Power &amp; Light Company"/>
    <n v="0"/>
    <n v="3"/>
    <x v="9"/>
    <n v="1989"/>
    <n v="26"/>
    <n v="2014"/>
    <s v="V1989"/>
    <n v="367"/>
    <s v="07. Distribution"/>
    <s v="Function"/>
    <n v="217448475.72"/>
    <n v="0"/>
    <n v="0"/>
    <n v="217363118.94999999"/>
    <n v="3710533.57"/>
    <n v="199834690.03"/>
    <n v="-2765408.65"/>
    <n v="123671.37"/>
    <n v="217448475.72"/>
    <n v="203668894.97"/>
    <n v="0"/>
    <n v="0"/>
    <n v="123671.37"/>
    <n v="0"/>
    <x v="9"/>
  </r>
  <r>
    <n v="-1"/>
    <n v="1"/>
    <s v="0001 -Florida Power &amp; Light Company"/>
    <n v="0"/>
    <n v="3"/>
    <x v="9"/>
    <n v="1990"/>
    <n v="28"/>
    <n v="2014"/>
    <s v="V1990"/>
    <n v="367"/>
    <s v="07. Distribution"/>
    <s v="Function"/>
    <n v="305131916.56999999"/>
    <n v="0"/>
    <n v="0"/>
    <n v="304320049.56"/>
    <n v="5866978.0999999996"/>
    <n v="278737693.56"/>
    <n v="-3549460.11"/>
    <n v="123880.99"/>
    <n v="305131916.56999999"/>
    <n v="284728552.64999998"/>
    <n v="0"/>
    <n v="0"/>
    <n v="123880.99"/>
    <n v="0"/>
    <x v="9"/>
  </r>
  <r>
    <n v="-1"/>
    <n v="1"/>
    <s v="0001 -Florida Power &amp; Light Company"/>
    <n v="0"/>
    <n v="3"/>
    <x v="9"/>
    <n v="1991"/>
    <n v="29"/>
    <n v="2014"/>
    <s v="V1991"/>
    <n v="367"/>
    <s v="07. Distribution"/>
    <s v="Function"/>
    <n v="275843167.82999998"/>
    <n v="0"/>
    <n v="0"/>
    <n v="273109239.94999999"/>
    <n v="5937264.1399999997"/>
    <n v="263209224.96000001"/>
    <n v="-3562932.78"/>
    <n v="117232.78"/>
    <n v="275843167.82999998"/>
    <n v="269263721.88"/>
    <n v="0"/>
    <n v="0"/>
    <n v="117232.78"/>
    <n v="0"/>
    <x v="9"/>
  </r>
  <r>
    <n v="-1"/>
    <n v="1"/>
    <s v="0001 -Florida Power &amp; Light Company"/>
    <n v="0"/>
    <n v="3"/>
    <x v="9"/>
    <n v="1992"/>
    <n v="30"/>
    <n v="2014"/>
    <s v="V1992"/>
    <n v="367"/>
    <s v="07. Distribution"/>
    <s v="Function"/>
    <n v="243841788.71000001"/>
    <n v="0"/>
    <n v="0"/>
    <n v="243432595.88999999"/>
    <n v="5066380.47"/>
    <n v="224432443.18000001"/>
    <n v="-2993013.35"/>
    <n v="108728.97"/>
    <n v="243841788.71000001"/>
    <n v="229607552.62"/>
    <n v="0"/>
    <n v="0"/>
    <n v="108728.97"/>
    <n v="0"/>
    <x v="9"/>
  </r>
  <r>
    <n v="-1"/>
    <n v="1"/>
    <s v="0001 -Florida Power &amp; Light Company"/>
    <n v="0"/>
    <n v="3"/>
    <x v="9"/>
    <n v="1993"/>
    <n v="31"/>
    <n v="2014"/>
    <s v="V1993"/>
    <n v="367"/>
    <s v="07. Distribution"/>
    <s v="Function"/>
    <n v="252614033.25999999"/>
    <n v="0"/>
    <n v="0"/>
    <n v="251875287.09999999"/>
    <n v="6142583.96"/>
    <n v="220845155.81"/>
    <n v="-2372211.12"/>
    <n v="71296.19"/>
    <n v="252614033.25999999"/>
    <n v="227059035.96000001"/>
    <n v="0"/>
    <n v="0"/>
    <n v="71296.19"/>
    <n v="0"/>
    <x v="9"/>
  </r>
  <r>
    <n v="-1"/>
    <n v="1"/>
    <s v="0001 -Florida Power &amp; Light Company"/>
    <n v="0"/>
    <n v="3"/>
    <x v="9"/>
    <n v="1994"/>
    <n v="32"/>
    <n v="2014"/>
    <s v="V1994"/>
    <n v="367"/>
    <s v="07. Distribution"/>
    <s v="Function"/>
    <n v="216570521.33000001"/>
    <n v="0"/>
    <n v="0"/>
    <n v="216243253.87"/>
    <n v="5562528.7000000002"/>
    <n v="180953966.81999999"/>
    <n v="-2649126.46"/>
    <n v="78776.850000000006"/>
    <n v="216570521.33000001"/>
    <n v="186595272.37"/>
    <n v="0"/>
    <n v="0"/>
    <n v="78776.850000000006"/>
    <n v="0"/>
    <x v="9"/>
  </r>
  <r>
    <n v="-1"/>
    <n v="1"/>
    <s v="0001 -Florida Power &amp; Light Company"/>
    <n v="0"/>
    <n v="3"/>
    <x v="9"/>
    <n v="1995"/>
    <n v="33"/>
    <n v="2014"/>
    <s v="V1995"/>
    <n v="367"/>
    <s v="07. Distribution"/>
    <s v="Function"/>
    <n v="199325602.09999999"/>
    <n v="0"/>
    <n v="0"/>
    <n v="199255525.16"/>
    <n v="5378102.6600000001"/>
    <n v="163745095.81"/>
    <n v="-2515100.7000000002"/>
    <n v="87088.24"/>
    <n v="199325602.09999999"/>
    <n v="169210286.71000001"/>
    <n v="0"/>
    <n v="0"/>
    <n v="87088.24"/>
    <n v="0"/>
    <x v="9"/>
  </r>
  <r>
    <n v="-1"/>
    <n v="1"/>
    <s v="0001 -Florida Power &amp; Light Company"/>
    <n v="0"/>
    <n v="3"/>
    <x v="9"/>
    <n v="1996"/>
    <n v="34"/>
    <n v="2014"/>
    <s v="V1996"/>
    <n v="367"/>
    <s v="07. Distribution"/>
    <s v="Function"/>
    <n v="226688212.47"/>
    <n v="0"/>
    <n v="0"/>
    <n v="226511712.27000001"/>
    <n v="6416673.5999999996"/>
    <n v="183179572.13"/>
    <n v="-2582239.77"/>
    <n v="72784.509999999995"/>
    <n v="226688212.47"/>
    <n v="189669030.24000001"/>
    <n v="0"/>
    <n v="0"/>
    <n v="72784.509999999995"/>
    <n v="0"/>
    <x v="9"/>
  </r>
  <r>
    <n v="-1"/>
    <n v="1"/>
    <s v="0001 -Florida Power &amp; Light Company"/>
    <n v="0"/>
    <n v="3"/>
    <x v="9"/>
    <n v="1997"/>
    <n v="35"/>
    <n v="2014"/>
    <s v="V1997"/>
    <n v="367"/>
    <s v="07. Distribution"/>
    <s v="Function"/>
    <n v="217078308.71000001"/>
    <n v="0"/>
    <n v="0"/>
    <n v="223647744.47"/>
    <n v="6474892.2699999996"/>
    <n v="168999115.30000001"/>
    <n v="-2562820.34"/>
    <n v="86680.13"/>
    <n v="217078308.71000001"/>
    <n v="175560687.69999999"/>
    <n v="0"/>
    <n v="0"/>
    <n v="86680.13"/>
    <n v="0"/>
    <x v="9"/>
  </r>
  <r>
    <n v="-1"/>
    <n v="1"/>
    <s v="0001 -Florida Power &amp; Light Company"/>
    <n v="0"/>
    <n v="3"/>
    <x v="9"/>
    <n v="1998"/>
    <n v="59"/>
    <n v="2014"/>
    <s v="V1998"/>
    <n v="367"/>
    <s v="07. Distribution"/>
    <s v="Function"/>
    <n v="281453851.12"/>
    <n v="0"/>
    <n v="0"/>
    <n v="39674384.210000001"/>
    <n v="7759543.04"/>
    <n v="241670189.80000001"/>
    <n v="-2943125.07"/>
    <n v="109277.11"/>
    <n v="281453851.12"/>
    <n v="249539009.94999999"/>
    <n v="0"/>
    <n v="0"/>
    <n v="109277.11"/>
    <n v="0"/>
    <x v="9"/>
  </r>
  <r>
    <n v="-1"/>
    <n v="1"/>
    <s v="0001 -Florida Power &amp; Light Company"/>
    <n v="0"/>
    <n v="3"/>
    <x v="9"/>
    <n v="1999"/>
    <n v="60"/>
    <n v="2014"/>
    <s v="V1999"/>
    <n v="367"/>
    <s v="07. Distribution"/>
    <s v="Function"/>
    <n v="205682984.65000001"/>
    <n v="0"/>
    <n v="0"/>
    <n v="55901545.380000003"/>
    <n v="6769397.6299999999"/>
    <n v="149656372.71000001"/>
    <n v="-2727032.41"/>
    <n v="125066.56"/>
    <n v="205682984.65000001"/>
    <n v="156550836.90000001"/>
    <n v="0"/>
    <n v="0"/>
    <n v="125066.56"/>
    <n v="0"/>
    <x v="9"/>
  </r>
  <r>
    <n v="-1"/>
    <n v="1"/>
    <s v="0001 -Florida Power &amp; Light Company"/>
    <n v="0"/>
    <n v="3"/>
    <x v="9"/>
    <n v="2000"/>
    <n v="61"/>
    <n v="2014"/>
    <s v="V2000"/>
    <n v="367"/>
    <s v="07. Distribution"/>
    <s v="Function"/>
    <n v="256775155.44"/>
    <n v="0"/>
    <n v="0"/>
    <n v="58353341.200000003"/>
    <n v="6663134.6200000001"/>
    <n v="198315864.72999999"/>
    <n v="-2557922.38"/>
    <n v="105949.51"/>
    <n v="256775155.44"/>
    <n v="205084948.86000001"/>
    <n v="0"/>
    <n v="0"/>
    <n v="105949.51"/>
    <n v="0"/>
    <x v="9"/>
  </r>
  <r>
    <n v="-1"/>
    <n v="1"/>
    <s v="0001 -Florida Power &amp; Light Company"/>
    <n v="0"/>
    <n v="3"/>
    <x v="9"/>
    <n v="2001"/>
    <n v="62"/>
    <n v="2014"/>
    <s v="V2001"/>
    <n v="367"/>
    <s v="07. Distribution"/>
    <s v="Function"/>
    <n v="259756961.28999999"/>
    <n v="0"/>
    <n v="0"/>
    <n v="90347782.530000001"/>
    <n v="9759819.2100000009"/>
    <n v="169266695.16"/>
    <n v="-3614793.77"/>
    <n v="142483.6"/>
    <n v="259756961.28999999"/>
    <n v="179168997.97"/>
    <n v="0"/>
    <n v="0"/>
    <n v="142483.6"/>
    <n v="0"/>
    <x v="9"/>
  </r>
  <r>
    <n v="-1"/>
    <n v="1"/>
    <s v="0001 -Florida Power &amp; Light Company"/>
    <n v="0"/>
    <n v="3"/>
    <x v="9"/>
    <n v="2001"/>
    <n v="69"/>
    <n v="2014"/>
    <s v="V2001 Bonus"/>
    <n v="367"/>
    <s v="07. Distribution"/>
    <s v="Function"/>
    <n v="39290041.920000002"/>
    <n v="0"/>
    <n v="0"/>
    <n v="13686835.67"/>
    <n v="1478520.41"/>
    <n v="25581077.050000001"/>
    <n v="-625979.57999999996"/>
    <n v="22129.200000000001"/>
    <n v="39290041.920000002"/>
    <n v="27081726.66"/>
    <n v="0"/>
    <n v="0"/>
    <n v="22129.200000000001"/>
    <n v="0"/>
    <x v="9"/>
  </r>
  <r>
    <n v="-1"/>
    <n v="1"/>
    <s v="0001 -Florida Power &amp; Light Company"/>
    <n v="0"/>
    <n v="3"/>
    <x v="9"/>
    <n v="2002"/>
    <n v="63"/>
    <n v="2014"/>
    <s v="V2002"/>
    <n v="367"/>
    <s v="07. Distribution"/>
    <s v="Function"/>
    <n v="11092042.18"/>
    <n v="0"/>
    <n v="0"/>
    <n v="4293328.8"/>
    <n v="440040.44"/>
    <n v="6798713.3799999999"/>
    <n v="0"/>
    <n v="0"/>
    <n v="11092042.18"/>
    <n v="7238753.8200000003"/>
    <n v="0"/>
    <n v="0"/>
    <n v="0"/>
    <n v="0"/>
    <x v="9"/>
  </r>
  <r>
    <n v="-1"/>
    <n v="1"/>
    <s v="0001 -Florida Power &amp; Light Company"/>
    <n v="0"/>
    <n v="3"/>
    <x v="9"/>
    <n v="2002"/>
    <n v="68"/>
    <n v="2014"/>
    <s v="V2002 Bonus"/>
    <n v="367"/>
    <s v="07. Distribution"/>
    <s v="Function"/>
    <n v="12710777.07"/>
    <n v="0"/>
    <n v="0"/>
    <n v="4922633.8"/>
    <n v="504540.43"/>
    <n v="7788143.2699999996"/>
    <n v="0"/>
    <n v="0"/>
    <n v="12710777.07"/>
    <n v="8292683.7000000002"/>
    <n v="0"/>
    <n v="0"/>
    <n v="0"/>
    <n v="0"/>
    <x v="9"/>
  </r>
  <r>
    <n v="-1"/>
    <n v="1"/>
    <s v="0001 -Florida Power &amp; Light Company"/>
    <n v="0"/>
    <n v="3"/>
    <x v="9"/>
    <n v="2002"/>
    <n v="80"/>
    <n v="2014"/>
    <s v="V2002 Bonus Q1"/>
    <n v="367"/>
    <s v="07. Distribution"/>
    <s v="Function"/>
    <n v="88114793.530000001"/>
    <n v="0"/>
    <n v="0"/>
    <n v="33941461.340000004"/>
    <n v="3478796.13"/>
    <n v="54148292.560000002"/>
    <n v="-893024.75"/>
    <n v="25039.63"/>
    <n v="88114793.530000001"/>
    <n v="57652128.32"/>
    <n v="0"/>
    <n v="0"/>
    <n v="25039.63"/>
    <n v="0"/>
    <x v="9"/>
  </r>
  <r>
    <n v="-1"/>
    <n v="1"/>
    <s v="0001 -Florida Power &amp; Light Company"/>
    <n v="0"/>
    <n v="3"/>
    <x v="9"/>
    <n v="2002"/>
    <n v="81"/>
    <n v="2014"/>
    <s v="V2002 Bonus Q2"/>
    <n v="367"/>
    <s v="07. Distribution"/>
    <s v="Function"/>
    <n v="107550933.73"/>
    <n v="0"/>
    <n v="0"/>
    <n v="41452375.549999997"/>
    <n v="4248619.78"/>
    <n v="66067302.079999998"/>
    <n v="-1113926.68"/>
    <n v="31256.1"/>
    <n v="107550933.73"/>
    <n v="70347177.959999993"/>
    <n v="0"/>
    <n v="0"/>
    <n v="31256.1"/>
    <n v="0"/>
    <x v="9"/>
  </r>
  <r>
    <n v="-1"/>
    <n v="1"/>
    <s v="0001 -Florida Power &amp; Light Company"/>
    <n v="0"/>
    <n v="3"/>
    <x v="9"/>
    <n v="2002"/>
    <n v="82"/>
    <n v="2014"/>
    <s v="V2002 Bonus Q3"/>
    <n v="367"/>
    <s v="07. Distribution"/>
    <s v="Function"/>
    <n v="90779264.189999998"/>
    <n v="0"/>
    <n v="0"/>
    <n v="34984536.960000001"/>
    <n v="3585705.12"/>
    <n v="55768222.049999997"/>
    <n v="-942284.76"/>
    <n v="26505.18"/>
    <n v="90779264.189999998"/>
    <n v="59380432.350000001"/>
    <n v="0"/>
    <n v="0"/>
    <n v="26505.18"/>
    <n v="0"/>
    <x v="9"/>
  </r>
  <r>
    <n v="-1"/>
    <n v="1"/>
    <s v="0001 -Florida Power &amp; Light Company"/>
    <n v="0"/>
    <n v="3"/>
    <x v="9"/>
    <n v="2002"/>
    <n v="83"/>
    <n v="2014"/>
    <s v="V2002 Bonus Q4"/>
    <n v="367"/>
    <s v="07. Distribution"/>
    <s v="Function"/>
    <n v="118597411.01000001"/>
    <n v="0"/>
    <n v="0"/>
    <n v="45718240.600000001"/>
    <n v="4685845.3499999996"/>
    <n v="72844411.939999998"/>
    <n v="-1226382.82"/>
    <n v="34758.47"/>
    <n v="118597411.01000001"/>
    <n v="77565015.760000005"/>
    <n v="0"/>
    <n v="0"/>
    <n v="34758.47"/>
    <n v="0"/>
    <x v="9"/>
  </r>
  <r>
    <n v="-1"/>
    <n v="1"/>
    <s v="0001 -Florida Power &amp; Light Company"/>
    <n v="0"/>
    <n v="3"/>
    <x v="9"/>
    <n v="2002"/>
    <n v="76"/>
    <n v="2014"/>
    <s v="V2002 Q1"/>
    <n v="367"/>
    <s v="07. Distribution"/>
    <s v="Function"/>
    <n v="1170139.2"/>
    <n v="0"/>
    <n v="0"/>
    <n v="595538.87"/>
    <n v="61039.16"/>
    <n v="574572.16"/>
    <n v="-2414.71"/>
    <n v="4672.82"/>
    <n v="1170139.2"/>
    <n v="635639.49"/>
    <n v="4644.6499999999996"/>
    <n v="0"/>
    <n v="4672.82"/>
    <n v="0"/>
    <x v="9"/>
  </r>
  <r>
    <n v="-1"/>
    <n v="1"/>
    <s v="0001 -Florida Power &amp; Light Company"/>
    <n v="0"/>
    <n v="3"/>
    <x v="9"/>
    <n v="2002"/>
    <n v="77"/>
    <n v="2014"/>
    <s v="V2002 Q2"/>
    <n v="367"/>
    <s v="07. Distribution"/>
    <s v="Function"/>
    <n v="5213064.32"/>
    <n v="0"/>
    <n v="0"/>
    <n v="1897496.49"/>
    <n v="394938.71"/>
    <n v="3313794.24"/>
    <n v="-4536.5200000000004"/>
    <n v="1773.59"/>
    <n v="5213064.32"/>
    <n v="3710506.54"/>
    <n v="0"/>
    <n v="0"/>
    <n v="1773.59"/>
    <n v="0"/>
    <x v="9"/>
  </r>
  <r>
    <n v="-1"/>
    <n v="1"/>
    <s v="0001 -Florida Power &amp; Light Company"/>
    <n v="0"/>
    <n v="3"/>
    <x v="9"/>
    <n v="2002"/>
    <n v="78"/>
    <n v="2014"/>
    <s v="V2002 Q3"/>
    <n v="367"/>
    <s v="07. Distribution"/>
    <s v="Function"/>
    <n v="2860588.78"/>
    <n v="0"/>
    <n v="0"/>
    <n v="1515553.99"/>
    <n v="155335.19"/>
    <n v="1344510.65"/>
    <n v="6165.7"/>
    <n v="524.14"/>
    <n v="2860588.78"/>
    <n v="1500369.98"/>
    <n v="0"/>
    <n v="0"/>
    <n v="524.14"/>
    <n v="0"/>
    <x v="9"/>
  </r>
  <r>
    <n v="-1"/>
    <n v="1"/>
    <s v="0001 -Florida Power &amp; Light Company"/>
    <n v="0"/>
    <n v="3"/>
    <x v="9"/>
    <n v="2002"/>
    <n v="79"/>
    <n v="2014"/>
    <s v="V2002 Q4"/>
    <n v="367"/>
    <s v="07. Distribution"/>
    <s v="Function"/>
    <n v="1294291.8999999999"/>
    <n v="0"/>
    <n v="0"/>
    <n v="439726.42"/>
    <n v="170771.25"/>
    <n v="854557.58"/>
    <n v="-6005.38"/>
    <n v="4868.66"/>
    <n v="1294291.8999999999"/>
    <n v="1025336.73"/>
    <n v="4860.76"/>
    <n v="0"/>
    <n v="4868.66"/>
    <n v="0"/>
    <x v="9"/>
  </r>
  <r>
    <n v="-1"/>
    <n v="1"/>
    <s v="0001 -Florida Power &amp; Light Company"/>
    <n v="0"/>
    <n v="3"/>
    <x v="9"/>
    <n v="2003"/>
    <n v="64"/>
    <n v="2014"/>
    <s v="V2003"/>
    <n v="367"/>
    <s v="07. Distribution"/>
    <s v="Function"/>
    <n v="18126849.670000002"/>
    <n v="0"/>
    <n v="0"/>
    <n v="7718742.0199999996"/>
    <n v="752577.34"/>
    <n v="10408087.199999999"/>
    <n v="-2027.43"/>
    <n v="20.45"/>
    <n v="18126849.670000002"/>
    <n v="11160684.99"/>
    <n v="0"/>
    <n v="0"/>
    <n v="20.45"/>
    <n v="0"/>
    <x v="9"/>
  </r>
  <r>
    <n v="-1"/>
    <n v="1"/>
    <s v="0001 -Florida Power &amp; Light Company"/>
    <n v="0"/>
    <n v="3"/>
    <x v="9"/>
    <n v="2003"/>
    <n v="70"/>
    <n v="2014"/>
    <s v="V2003 Bonus-30%"/>
    <n v="367"/>
    <s v="07. Distribution"/>
    <s v="Function"/>
    <n v="259187703.06999999"/>
    <n v="0"/>
    <n v="0"/>
    <n v="110951510.61"/>
    <n v="10817772.27"/>
    <n v="148169337.81999999"/>
    <n v="-2206980.06"/>
    <n v="66854.64"/>
    <n v="259187703.06999999"/>
    <n v="159053964.72999999"/>
    <n v="0"/>
    <n v="0"/>
    <n v="66854.64"/>
    <n v="0"/>
    <x v="9"/>
  </r>
  <r>
    <n v="-1"/>
    <n v="1"/>
    <s v="0001 -Florida Power &amp; Light Company"/>
    <n v="0"/>
    <n v="3"/>
    <x v="9"/>
    <n v="2003"/>
    <n v="84"/>
    <n v="2014"/>
    <s v="V2003 Bonus-50%"/>
    <n v="367"/>
    <s v="07. Distribution"/>
    <s v="Function"/>
    <n v="173534189.87"/>
    <n v="0"/>
    <n v="0"/>
    <n v="74273164.340000004"/>
    <n v="7241633.5199999996"/>
    <n v="99210426.900000006"/>
    <n v="-1634996.72"/>
    <n v="50598.63"/>
    <n v="173534189.87"/>
    <n v="106502659.05"/>
    <n v="0"/>
    <n v="0"/>
    <n v="50598.63"/>
    <n v="0"/>
    <x v="9"/>
  </r>
  <r>
    <n v="-1"/>
    <n v="1"/>
    <s v="0001 -Florida Power &amp; Light Company"/>
    <n v="0"/>
    <n v="3"/>
    <x v="9"/>
    <n v="2004"/>
    <n v="65"/>
    <n v="2014"/>
    <s v="V2004"/>
    <n v="367"/>
    <s v="07. Distribution"/>
    <s v="Function"/>
    <n v="-173103023.59999999"/>
    <n v="0"/>
    <n v="0"/>
    <n v="-81895812.920000002"/>
    <n v="-7613935.6200000001"/>
    <n v="-91207210.680000007"/>
    <n v="0"/>
    <n v="0"/>
    <n v="-173103023.59999999"/>
    <n v="-98821146.299999997"/>
    <n v="0"/>
    <n v="0"/>
    <n v="0"/>
    <n v="0"/>
    <x v="9"/>
  </r>
  <r>
    <n v="-1"/>
    <n v="1"/>
    <s v="0001 -Florida Power &amp; Light Company"/>
    <n v="0"/>
    <n v="3"/>
    <x v="9"/>
    <n v="2004"/>
    <n v="71"/>
    <n v="2014"/>
    <s v="V2004 Bonus-30%"/>
    <n v="367"/>
    <s v="07. Distribution"/>
    <s v="Function"/>
    <n v="1016074.4"/>
    <n v="0"/>
    <n v="0"/>
    <n v="480709.33"/>
    <n v="44692.03"/>
    <n v="535365.06999999995"/>
    <n v="0"/>
    <n v="0"/>
    <n v="1016074.4"/>
    <n v="580057.1"/>
    <n v="0"/>
    <n v="0"/>
    <n v="0"/>
    <n v="0"/>
    <x v="9"/>
  </r>
  <r>
    <n v="-1"/>
    <n v="1"/>
    <s v="0001 -Florida Power &amp; Light Company"/>
    <n v="0"/>
    <n v="3"/>
    <x v="9"/>
    <n v="2004"/>
    <n v="85"/>
    <n v="2014"/>
    <s v="V2004 Bonus-50%"/>
    <n v="367"/>
    <s v="07. Distribution"/>
    <s v="Function"/>
    <n v="283779073.19999999"/>
    <n v="0"/>
    <n v="0"/>
    <n v="19507344.73"/>
    <n v="9058533.6400000006"/>
    <n v="264271728.47"/>
    <n v="0"/>
    <n v="0"/>
    <n v="283779073.19999999"/>
    <n v="273330262.11000001"/>
    <n v="0"/>
    <n v="0"/>
    <n v="0"/>
    <n v="0"/>
    <x v="9"/>
  </r>
  <r>
    <n v="-1"/>
    <n v="1"/>
    <s v="0001 -Florida Power &amp; Light Company"/>
    <n v="0"/>
    <n v="3"/>
    <x v="9"/>
    <n v="2004"/>
    <n v="92"/>
    <n v="2014"/>
    <s v="V2004 Q1"/>
    <n v="367"/>
    <s v="07. Distribution"/>
    <s v="Function"/>
    <n v="10220625.23"/>
    <n v="0"/>
    <n v="0"/>
    <n v="4841054.12"/>
    <n v="604877.18999999994"/>
    <n v="5739852.9100000001"/>
    <n v="-53958.720000000001"/>
    <n v="1869.39"/>
    <n v="10582776.42"/>
    <n v="5984448.2999999998"/>
    <n v="0"/>
    <n v="0"/>
    <n v="1869.39"/>
    <n v="0"/>
    <x v="9"/>
  </r>
  <r>
    <n v="-1"/>
    <n v="1"/>
    <s v="0001 -Florida Power &amp; Light Company"/>
    <n v="0"/>
    <n v="3"/>
    <x v="9"/>
    <n v="2004"/>
    <n v="96"/>
    <n v="2014"/>
    <s v="V2004 Q1 - 30% Bonus"/>
    <n v="367"/>
    <s v="07. Distribution"/>
    <s v="Function"/>
    <n v="12887466.550000001"/>
    <n v="0"/>
    <n v="0"/>
    <n v="6068691.9900000002"/>
    <n v="564212.37"/>
    <n v="6814624.4900000002"/>
    <n v="-142605.43"/>
    <n v="4150.07"/>
    <n v="12887466.550000001"/>
    <n v="7382986.9299999997"/>
    <n v="0"/>
    <n v="0"/>
    <n v="4150.07"/>
    <n v="0"/>
    <x v="9"/>
  </r>
  <r>
    <n v="-1"/>
    <n v="1"/>
    <s v="0001 -Florida Power &amp; Light Company"/>
    <n v="0"/>
    <n v="3"/>
    <x v="9"/>
    <n v="2004"/>
    <n v="100"/>
    <n v="2014"/>
    <s v="V2004 Q1 - 50% Bonus"/>
    <n v="367"/>
    <s v="07. Distribution"/>
    <s v="Function"/>
    <n v="101492287.25"/>
    <n v="0"/>
    <n v="0"/>
    <n v="47854747.850000001"/>
    <n v="4449103.76"/>
    <n v="53605267.369999997"/>
    <n v="-1144560.7"/>
    <n v="32272.03"/>
    <n v="101492287.25"/>
    <n v="58086643.159999996"/>
    <n v="0"/>
    <n v="0"/>
    <n v="32272.03"/>
    <n v="0"/>
    <x v="9"/>
  </r>
  <r>
    <n v="-1"/>
    <n v="1"/>
    <s v="0001 -Florida Power &amp; Light Company"/>
    <n v="0"/>
    <n v="3"/>
    <x v="9"/>
    <n v="2004"/>
    <n v="93"/>
    <n v="2014"/>
    <s v="V2004 Q2"/>
    <n v="367"/>
    <s v="07. Distribution"/>
    <s v="Function"/>
    <n v="9570179.4900000002"/>
    <n v="0"/>
    <n v="0"/>
    <n v="4350402.5199999996"/>
    <n v="568789.36"/>
    <n v="5602988.3799999999"/>
    <n v="-53810.33"/>
    <n v="1223.0999999999999"/>
    <n v="9954614"/>
    <n v="5788566.3300000001"/>
    <n v="0"/>
    <n v="0"/>
    <n v="1223.0999999999999"/>
    <n v="0"/>
    <x v="9"/>
  </r>
  <r>
    <n v="-1"/>
    <n v="1"/>
    <s v="0001 -Florida Power &amp; Light Company"/>
    <n v="0"/>
    <n v="3"/>
    <x v="9"/>
    <n v="2004"/>
    <n v="97"/>
    <n v="2014"/>
    <s v="V2004 Q2 - 30% Bonus"/>
    <n v="367"/>
    <s v="07. Distribution"/>
    <s v="Function"/>
    <n v="10351472.880000001"/>
    <n v="0"/>
    <n v="0"/>
    <n v="4892586.45"/>
    <n v="454868.66"/>
    <n v="5455380.7999999998"/>
    <n v="-116554.79"/>
    <n v="3505.63"/>
    <n v="10351472.880000001"/>
    <n v="5913755.0899999999"/>
    <n v="0"/>
    <n v="0"/>
    <n v="3505.63"/>
    <n v="0"/>
    <x v="9"/>
  </r>
  <r>
    <n v="-1"/>
    <n v="1"/>
    <s v="0001 -Florida Power &amp; Light Company"/>
    <n v="0"/>
    <n v="3"/>
    <x v="9"/>
    <n v="2004"/>
    <n v="101"/>
    <n v="2014"/>
    <s v="V2004 Q2 - 50% Bonus"/>
    <n v="367"/>
    <s v="07. Distribution"/>
    <s v="Function"/>
    <n v="97085012.790000007"/>
    <n v="0"/>
    <n v="0"/>
    <n v="45869097.049999997"/>
    <n v="4264495.82"/>
    <n v="51185967.899999999"/>
    <n v="-1095005.51"/>
    <n v="29947.84"/>
    <n v="97085012.790000007"/>
    <n v="55480411.560000002"/>
    <n v="0"/>
    <n v="0"/>
    <n v="29947.84"/>
    <n v="0"/>
    <x v="9"/>
  </r>
  <r>
    <n v="-1"/>
    <n v="1"/>
    <s v="0001 -Florida Power &amp; Light Company"/>
    <n v="0"/>
    <n v="3"/>
    <x v="9"/>
    <n v="2004"/>
    <n v="94"/>
    <n v="2014"/>
    <s v="V2004 Q3"/>
    <n v="367"/>
    <s v="07. Distribution"/>
    <s v="Function"/>
    <n v="6285260.5"/>
    <n v="0"/>
    <n v="0"/>
    <n v="3048609.4"/>
    <n v="371268.45"/>
    <n v="3441954.99"/>
    <n v="-24989.14"/>
    <n v="188.14"/>
    <n v="6490752.5300000003"/>
    <n v="3607919.55"/>
    <n v="0"/>
    <n v="0"/>
    <n v="188.14"/>
    <n v="0"/>
    <x v="9"/>
  </r>
  <r>
    <n v="-1"/>
    <n v="1"/>
    <s v="0001 -Florida Power &amp; Light Company"/>
    <n v="0"/>
    <n v="3"/>
    <x v="9"/>
    <n v="2004"/>
    <n v="98"/>
    <n v="2014"/>
    <s v="V2004 Q3 - 30% Bonus"/>
    <n v="367"/>
    <s v="07. Distribution"/>
    <s v="Function"/>
    <n v="1642921.07"/>
    <n v="0"/>
    <n v="0"/>
    <n v="776583.31"/>
    <n v="72199.73"/>
    <n v="866008.54"/>
    <n v="-13871.93"/>
    <n v="329.22"/>
    <n v="1642921.07"/>
    <n v="938537.49"/>
    <n v="0"/>
    <n v="0"/>
    <n v="329.22"/>
    <n v="0"/>
    <x v="9"/>
  </r>
  <r>
    <n v="-1"/>
    <n v="1"/>
    <s v="0001 -Florida Power &amp; Light Company"/>
    <n v="0"/>
    <n v="3"/>
    <x v="9"/>
    <n v="2004"/>
    <n v="102"/>
    <n v="2014"/>
    <s v="V2004 Q3 - 50% Bonus"/>
    <n v="367"/>
    <s v="07. Distribution"/>
    <s v="Function"/>
    <n v="70685873.920000002"/>
    <n v="0"/>
    <n v="0"/>
    <n v="33474646.960000001"/>
    <n v="3112171.4"/>
    <n v="37188343.229999997"/>
    <n v="-792943.89"/>
    <n v="22883.73"/>
    <n v="70685873.920000002"/>
    <n v="40323398.359999999"/>
    <n v="0"/>
    <n v="0"/>
    <n v="22883.73"/>
    <n v="0"/>
    <x v="9"/>
  </r>
  <r>
    <n v="-1"/>
    <n v="1"/>
    <s v="0001 -Florida Power &amp; Light Company"/>
    <n v="0"/>
    <n v="3"/>
    <x v="9"/>
    <n v="2004"/>
    <n v="95"/>
    <n v="2014"/>
    <s v="V2004 Q4"/>
    <n v="367"/>
    <s v="07. Distribution"/>
    <s v="Function"/>
    <n v="6912781.7199999997"/>
    <n v="0"/>
    <n v="0"/>
    <n v="3365107.24"/>
    <n v="417516.43"/>
    <n v="3791759.98"/>
    <n v="-29967.1"/>
    <n v="763.12"/>
    <n v="7157630.3399999999"/>
    <n v="3965190.91"/>
    <n v="0"/>
    <n v="0"/>
    <n v="763.12"/>
    <n v="0"/>
    <x v="9"/>
  </r>
  <r>
    <n v="-1"/>
    <n v="1"/>
    <s v="0001 -Florida Power &amp; Light Company"/>
    <n v="0"/>
    <n v="3"/>
    <x v="9"/>
    <n v="2004"/>
    <n v="99"/>
    <n v="2014"/>
    <s v="V2004 Q4 - 30% Bonus"/>
    <n v="367"/>
    <s v="07. Distribution"/>
    <s v="Function"/>
    <n v="7649619.9699999997"/>
    <n v="0"/>
    <n v="0"/>
    <n v="3597197.06"/>
    <n v="334435"/>
    <n v="4050264.58"/>
    <n v="-82723.16"/>
    <n v="2158.33"/>
    <n v="7649619.9699999997"/>
    <n v="4386857.91"/>
    <n v="0"/>
    <n v="0"/>
    <n v="2158.33"/>
    <n v="0"/>
    <x v="9"/>
  </r>
  <r>
    <n v="-1"/>
    <n v="1"/>
    <s v="0001 -Florida Power &amp; Light Company"/>
    <n v="0"/>
    <n v="3"/>
    <x v="9"/>
    <n v="2004"/>
    <n v="103"/>
    <n v="2014"/>
    <s v="V2004 Q4 - 50% Bonus"/>
    <n v="367"/>
    <s v="07. Distribution"/>
    <s v="Function"/>
    <n v="151105044.44999999"/>
    <n v="0"/>
    <n v="0"/>
    <n v="71073112.700000003"/>
    <n v="6607738.3600000003"/>
    <n v="79984078.280000001"/>
    <n v="-1692356.87"/>
    <n v="47853.47"/>
    <n v="151105044.44999999"/>
    <n v="86639670.109999999"/>
    <n v="0"/>
    <n v="0"/>
    <n v="47853.47"/>
    <n v="0"/>
    <x v="9"/>
  </r>
  <r>
    <n v="-1"/>
    <n v="1"/>
    <s v="0001 -Florida Power &amp; Light Company"/>
    <n v="0"/>
    <n v="3"/>
    <x v="9"/>
    <n v="2005"/>
    <n v="66"/>
    <n v="2014"/>
    <s v="V2005"/>
    <n v="367"/>
    <s v="07. Distribution"/>
    <s v="Function"/>
    <n v="817164526.77999997"/>
    <n v="0"/>
    <n v="0"/>
    <n v="310516420.33999997"/>
    <n v="37061886.07"/>
    <n v="506461351.11000001"/>
    <n v="-7354006.9299999997"/>
    <n v="186755.33"/>
    <n v="817164526.77999997"/>
    <n v="543709992.50999999"/>
    <n v="0"/>
    <n v="0"/>
    <n v="186755.33"/>
    <n v="0"/>
    <x v="9"/>
  </r>
  <r>
    <n v="-1"/>
    <n v="1"/>
    <s v="0001 -Florida Power &amp; Light Company"/>
    <n v="0"/>
    <n v="3"/>
    <x v="9"/>
    <n v="2005"/>
    <n v="72"/>
    <n v="2014"/>
    <s v="V2005 Bonus-30%"/>
    <n v="367"/>
    <s v="07. Distribution"/>
    <s v="Function"/>
    <n v="4863031.92"/>
    <n v="0"/>
    <n v="0"/>
    <n v="2517886.81"/>
    <n v="223694.1"/>
    <n v="2343928.21"/>
    <n v="-44453.95"/>
    <n v="1216.9000000000001"/>
    <n v="4863031.92"/>
    <n v="2568839.21"/>
    <n v="0"/>
    <n v="0"/>
    <n v="1216.9000000000001"/>
    <n v="0"/>
    <x v="9"/>
  </r>
  <r>
    <n v="-1"/>
    <n v="1"/>
    <s v="0001 -Florida Power &amp; Light Company"/>
    <n v="0"/>
    <n v="3"/>
    <x v="9"/>
    <n v="2005"/>
    <n v="86"/>
    <n v="2014"/>
    <s v="V2005 Bonus-50%"/>
    <n v="367"/>
    <s v="07. Distribution"/>
    <s v="Function"/>
    <n v="10022638.32"/>
    <n v="0"/>
    <n v="0"/>
    <n v="5181252.76"/>
    <n v="460312.86"/>
    <n v="4837506.38"/>
    <n v="-130733.04"/>
    <n v="3879.18"/>
    <n v="10022638.32"/>
    <n v="5301698.42"/>
    <n v="0"/>
    <n v="0"/>
    <n v="3879.18"/>
    <n v="0"/>
    <x v="9"/>
  </r>
  <r>
    <n v="-1"/>
    <n v="1"/>
    <s v="0001 -Florida Power &amp; Light Company"/>
    <n v="0"/>
    <n v="3"/>
    <x v="9"/>
    <n v="2006"/>
    <n v="67"/>
    <n v="2014"/>
    <s v="V2006"/>
    <n v="367"/>
    <s v="07. Distribution"/>
    <s v="Function"/>
    <n v="499260992.57999998"/>
    <n v="0"/>
    <n v="0"/>
    <n v="278315428.13999999"/>
    <n v="24124091.68"/>
    <n v="220823246.74000001"/>
    <n v="-3586276.95"/>
    <n v="122317.7"/>
    <n v="499260992.57999998"/>
    <n v="245069656.12"/>
    <n v="0"/>
    <n v="0"/>
    <n v="122317.7"/>
    <n v="0"/>
    <x v="9"/>
  </r>
  <r>
    <n v="-1"/>
    <n v="1"/>
    <s v="0001 -Florida Power &amp; Light Company"/>
    <n v="0"/>
    <n v="3"/>
    <x v="9"/>
    <n v="2007"/>
    <n v="74"/>
    <n v="2014"/>
    <s v="V2007"/>
    <n v="367"/>
    <s v="07. Distribution"/>
    <s v="Function"/>
    <n v="546465999.47000003"/>
    <n v="0"/>
    <n v="0"/>
    <n v="334503247.80000001"/>
    <n v="27644458.780000001"/>
    <n v="211849907.61000001"/>
    <n v="-4263423.97"/>
    <n v="112844.06"/>
    <n v="546465999.47000003"/>
    <n v="239607210.44999999"/>
    <n v="0"/>
    <n v="0"/>
    <n v="112844.06"/>
    <n v="0"/>
    <x v="9"/>
  </r>
  <r>
    <n v="-1"/>
    <n v="1"/>
    <s v="0001 -Florida Power &amp; Light Company"/>
    <n v="0"/>
    <n v="3"/>
    <x v="9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239"/>
    <n v="2014"/>
    <s v="V2008 Bonus - 50%"/>
    <n v="367"/>
    <s v="07. Distribution"/>
    <s v="Function"/>
    <n v="12002734"/>
    <n v="0"/>
    <n v="0"/>
    <n v="3712941.82"/>
    <n v="985080.59"/>
    <n v="8289792.1799999997"/>
    <n v="0"/>
    <n v="0"/>
    <n v="12002734"/>
    <n v="9274872.7699999996"/>
    <n v="0"/>
    <n v="0"/>
    <n v="0"/>
    <n v="0"/>
    <x v="9"/>
  </r>
  <r>
    <n v="-1"/>
    <n v="1"/>
    <s v="0001 -Florida Power &amp; Light Company"/>
    <n v="0"/>
    <n v="3"/>
    <x v="9"/>
    <n v="2008"/>
    <n v="164"/>
    <n v="2014"/>
    <s v="V2008 Q1"/>
    <n v="367"/>
    <s v="07. Distribution"/>
    <s v="Function"/>
    <n v="62600932.18"/>
    <n v="0"/>
    <n v="0"/>
    <n v="41913866.759999998"/>
    <n v="3286047.15"/>
    <n v="20672121.850000001"/>
    <n v="-494790.53"/>
    <n v="14943.57"/>
    <n v="62600932.18"/>
    <n v="23973112.57"/>
    <n v="0"/>
    <n v="0"/>
    <n v="14943.57"/>
    <n v="0"/>
    <x v="9"/>
  </r>
  <r>
    <n v="-1"/>
    <n v="1"/>
    <s v="0001 -Florida Power &amp; Light Company"/>
    <n v="0"/>
    <n v="3"/>
    <x v="9"/>
    <n v="2008"/>
    <n v="168"/>
    <n v="2014"/>
    <s v="V2008 Q1 - 50% Bonus"/>
    <n v="367"/>
    <s v="07. Distribution"/>
    <s v="Function"/>
    <n v="18513447.859999999"/>
    <n v="0"/>
    <n v="0"/>
    <n v="13770399.66"/>
    <n v="2598433.4"/>
    <n v="7123744.0199999996"/>
    <n v="-386936.29"/>
    <n v="4961.2700000000004"/>
    <n v="20899104.949999999"/>
    <n v="7341481.5999999996"/>
    <n v="0"/>
    <n v="0"/>
    <n v="4961.2700000000004"/>
    <n v="0"/>
    <x v="9"/>
  </r>
  <r>
    <n v="-1"/>
    <n v="1"/>
    <s v="0001 -Florida Power &amp; Light Company"/>
    <n v="0"/>
    <n v="3"/>
    <x v="9"/>
    <n v="2008"/>
    <n v="165"/>
    <n v="2014"/>
    <s v="V2008 Q2"/>
    <n v="367"/>
    <s v="07. Distribution"/>
    <s v="Function"/>
    <n v="81856650.870000005"/>
    <n v="0"/>
    <n v="0"/>
    <n v="54810033.299999997"/>
    <n v="4297106.6100000003"/>
    <n v="27021522.329999998"/>
    <n v="-710233.53"/>
    <n v="25095.24"/>
    <n v="81856650.870000005"/>
    <n v="31343724.18"/>
    <n v="0"/>
    <n v="0"/>
    <n v="25095.24"/>
    <n v="0"/>
    <x v="9"/>
  </r>
  <r>
    <n v="-1"/>
    <n v="1"/>
    <s v="0001 -Florida Power &amp; Light Company"/>
    <n v="0"/>
    <n v="3"/>
    <x v="9"/>
    <n v="2008"/>
    <n v="169"/>
    <n v="2014"/>
    <s v="V2008 Q2 - 50% Bonus"/>
    <n v="367"/>
    <s v="07. Distribution"/>
    <s v="Function"/>
    <n v="67920508.069999993"/>
    <n v="0"/>
    <n v="0"/>
    <n v="46616359.469999999"/>
    <n v="5185262.05"/>
    <n v="23622133.48"/>
    <n v="-817621.17"/>
    <n v="21045.25"/>
    <n v="70259538.200000003"/>
    <n v="26489410.649999999"/>
    <n v="0"/>
    <n v="0"/>
    <n v="21045.25"/>
    <n v="0"/>
    <x v="9"/>
  </r>
  <r>
    <n v="-1"/>
    <n v="1"/>
    <s v="0001 -Florida Power &amp; Light Company"/>
    <n v="0"/>
    <n v="3"/>
    <x v="9"/>
    <n v="2008"/>
    <n v="166"/>
    <n v="2014"/>
    <s v="V2008 Q3"/>
    <n v="367"/>
    <s v="07. Distribution"/>
    <s v="Function"/>
    <n v="48627783.659999996"/>
    <n v="0"/>
    <n v="0"/>
    <n v="32562240.350000001"/>
    <n v="2552879.64"/>
    <n v="16053783.970000001"/>
    <n v="-380561.54"/>
    <n v="11759.73"/>
    <n v="48627784.049999997"/>
    <n v="18618422.949999999"/>
    <n v="0"/>
    <n v="0"/>
    <n v="11759.73"/>
    <n v="0"/>
    <x v="9"/>
  </r>
  <r>
    <n v="-1"/>
    <n v="1"/>
    <s v="0001 -Florida Power &amp; Light Company"/>
    <n v="0"/>
    <n v="3"/>
    <x v="9"/>
    <n v="2008"/>
    <n v="170"/>
    <n v="2014"/>
    <s v="V2008 Q3 - 50% Bonus"/>
    <n v="367"/>
    <s v="07. Distribution"/>
    <s v="Function"/>
    <n v="50638264.409999996"/>
    <n v="0"/>
    <n v="0"/>
    <n v="33468461.75"/>
    <n v="2711036.22"/>
    <n v="17155696.210000001"/>
    <n v="-435832.79"/>
    <n v="14106.45"/>
    <n v="50638264.409999996"/>
    <n v="19880838.879999999"/>
    <n v="0"/>
    <n v="0"/>
    <n v="14106.45"/>
    <n v="0"/>
    <x v="9"/>
  </r>
  <r>
    <n v="-1"/>
    <n v="1"/>
    <s v="0001 -Florida Power &amp; Light Company"/>
    <n v="0"/>
    <n v="3"/>
    <x v="9"/>
    <n v="2008"/>
    <n v="167"/>
    <n v="2014"/>
    <s v="V2008 Q4"/>
    <n v="367"/>
    <s v="07. Distribution"/>
    <s v="Function"/>
    <n v="59434371.920000002"/>
    <n v="0"/>
    <n v="0"/>
    <n v="39799368.740000002"/>
    <n v="3120270.51"/>
    <n v="19620348.370000001"/>
    <n v="-486439.78"/>
    <n v="14654.81"/>
    <n v="59434371.920000002"/>
    <n v="22755273.690000001"/>
    <n v="0"/>
    <n v="0"/>
    <n v="14654.81"/>
    <n v="0"/>
    <x v="9"/>
  </r>
  <r>
    <n v="-1"/>
    <n v="1"/>
    <s v="0001 -Florida Power &amp; Light Company"/>
    <n v="0"/>
    <n v="3"/>
    <x v="9"/>
    <n v="2008"/>
    <n v="171"/>
    <n v="2014"/>
    <s v="V2008 Q4 - 50% Bonus"/>
    <n v="367"/>
    <s v="07. Distribution"/>
    <s v="Function"/>
    <n v="41105589.439999998"/>
    <n v="0"/>
    <n v="0"/>
    <n v="28090008.530000001"/>
    <n v="3331311.1"/>
    <n v="14657430.289999999"/>
    <n v="-499992.87"/>
    <n v="12215.61"/>
    <n v="42759654.43"/>
    <n v="16346892.01"/>
    <n v="0"/>
    <n v="0"/>
    <n v="12215.61"/>
    <n v="0"/>
    <x v="9"/>
  </r>
  <r>
    <n v="-1"/>
    <n v="1"/>
    <s v="0001 -Florida Power &amp; Light Company"/>
    <n v="0"/>
    <n v="3"/>
    <x v="9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5"/>
    <n v="2014"/>
    <s v="V2009 Q1"/>
    <n v="367"/>
    <s v="07. Distribution"/>
    <s v="Function"/>
    <n v="13911645.42"/>
    <n v="0"/>
    <n v="0"/>
    <n v="10152916.609999999"/>
    <n v="852022.17"/>
    <n v="3883522.15"/>
    <n v="-255792.6"/>
    <n v="3537.2"/>
    <n v="14039975.960000001"/>
    <n v="4610750.9800000004"/>
    <n v="0"/>
    <n v="0"/>
    <n v="3537.2"/>
    <n v="0"/>
    <x v="9"/>
  </r>
  <r>
    <n v="-1"/>
    <n v="1"/>
    <s v="0001 -Florida Power &amp; Light Company"/>
    <n v="0"/>
    <n v="3"/>
    <x v="9"/>
    <n v="2009"/>
    <n v="189"/>
    <n v="2014"/>
    <s v="V2009 Q1 - 50% Bonus"/>
    <n v="367"/>
    <s v="07. Distribution"/>
    <s v="Function"/>
    <n v="67167906.260000005"/>
    <n v="0"/>
    <n v="0"/>
    <n v="49931084.439999998"/>
    <n v="5019480.5999999996"/>
    <n v="19058279.609999999"/>
    <n v="-3051513.21"/>
    <n v="46523.199999999997"/>
    <n v="69035887.25"/>
    <n v="22256302.420000002"/>
    <n v="0"/>
    <n v="0"/>
    <n v="46523.199999999997"/>
    <n v="0"/>
    <x v="9"/>
  </r>
  <r>
    <n v="-1"/>
    <n v="1"/>
    <s v="0001 -Florida Power &amp; Light Company"/>
    <n v="0"/>
    <n v="3"/>
    <x v="9"/>
    <n v="2009"/>
    <n v="186"/>
    <n v="2014"/>
    <s v="V2009 Q2"/>
    <n v="367"/>
    <s v="07. Distribution"/>
    <s v="Function"/>
    <n v="27642588.879999999"/>
    <n v="0"/>
    <n v="0"/>
    <n v="20010321.920000002"/>
    <n v="1510722.12"/>
    <n v="7623850.2999999998"/>
    <n v="-310392.02"/>
    <n v="10002.65"/>
    <n v="27644174.870000001"/>
    <n v="9142989.0800000001"/>
    <n v="0"/>
    <n v="0"/>
    <n v="10002.65"/>
    <n v="0"/>
    <x v="9"/>
  </r>
  <r>
    <n v="-1"/>
    <n v="1"/>
    <s v="0001 -Florida Power &amp; Light Company"/>
    <n v="0"/>
    <n v="3"/>
    <x v="9"/>
    <n v="2009"/>
    <n v="190"/>
    <n v="2014"/>
    <s v="V2009 Q2 - 50% Bonus"/>
    <n v="367"/>
    <s v="07. Distribution"/>
    <s v="Function"/>
    <n v="62824976.289999999"/>
    <n v="0"/>
    <n v="0"/>
    <n v="45462507.659999996"/>
    <n v="3444366.45"/>
    <n v="17344206.079999998"/>
    <n v="-1127086.4099999999"/>
    <n v="39877.800000000003"/>
    <n v="62846591.539999999"/>
    <n v="20806835.079999998"/>
    <n v="0"/>
    <n v="0"/>
    <n v="39877.800000000003"/>
    <n v="0"/>
    <x v="9"/>
  </r>
  <r>
    <n v="-1"/>
    <n v="1"/>
    <s v="0001 -Florida Power &amp; Light Company"/>
    <n v="0"/>
    <n v="3"/>
    <x v="9"/>
    <n v="2009"/>
    <n v="187"/>
    <n v="2014"/>
    <s v="V2009 Q3"/>
    <n v="367"/>
    <s v="07. Distribution"/>
    <s v="Function"/>
    <n v="18331551.84"/>
    <n v="0"/>
    <n v="0"/>
    <n v="13544699.140000001"/>
    <n v="1270025.4099999999"/>
    <n v="5156061.4800000004"/>
    <n v="-475607.97"/>
    <n v="902.2"/>
    <n v="18701662.82"/>
    <n v="6056878.1100000003"/>
    <n v="0"/>
    <n v="0"/>
    <n v="902.2"/>
    <n v="0"/>
    <x v="9"/>
  </r>
  <r>
    <n v="-1"/>
    <n v="1"/>
    <s v="0001 -Florida Power &amp; Light Company"/>
    <n v="0"/>
    <n v="3"/>
    <x v="9"/>
    <n v="2009"/>
    <n v="191"/>
    <n v="2014"/>
    <s v="V2009 Q3 - 50% Bonus"/>
    <n v="367"/>
    <s v="07. Distribution"/>
    <s v="Function"/>
    <n v="73480809.840000004"/>
    <n v="0"/>
    <n v="0"/>
    <n v="56701323.469999999"/>
    <n v="7555964.2699999996"/>
    <n v="21622198.469999999"/>
    <n v="-6168813.6900000004"/>
    <n v="46465.03"/>
    <n v="78369986.969999999"/>
    <n v="24335450.640000001"/>
    <n v="0"/>
    <n v="0"/>
    <n v="46465.03"/>
    <n v="0"/>
    <x v="9"/>
  </r>
  <r>
    <n v="-1"/>
    <n v="1"/>
    <s v="0001 -Florida Power &amp; Light Company"/>
    <n v="0"/>
    <n v="3"/>
    <x v="9"/>
    <n v="2009"/>
    <n v="188"/>
    <n v="2014"/>
    <s v="V2009 Q4"/>
    <n v="367"/>
    <s v="07. Distribution"/>
    <s v="Function"/>
    <n v="18627703.5"/>
    <n v="0"/>
    <n v="0"/>
    <n v="13512086.51"/>
    <n v="1033559.17"/>
    <n v="5135132.3099999996"/>
    <n v="-96717.66"/>
    <n v="1593.3"/>
    <n v="18648812.120000001"/>
    <n v="6149176.1600000001"/>
    <n v="0"/>
    <n v="0"/>
    <n v="1593.3"/>
    <n v="0"/>
    <x v="9"/>
  </r>
  <r>
    <n v="-1"/>
    <n v="1"/>
    <s v="0001 -Florida Power &amp; Light Company"/>
    <n v="0"/>
    <n v="3"/>
    <x v="9"/>
    <n v="2009"/>
    <n v="192"/>
    <n v="2014"/>
    <s v="V2009 Q4 - 50% Bonus"/>
    <n v="367"/>
    <s v="07. Distribution"/>
    <s v="Function"/>
    <n v="90755536.329999998"/>
    <n v="0"/>
    <n v="0"/>
    <n v="65847924.509999998"/>
    <n v="5154794.08"/>
    <n v="25127555.190000001"/>
    <n v="-1823693.83"/>
    <n v="58898.51"/>
    <n v="91034378.209999993"/>
    <n v="30062405.899999999"/>
    <n v="0"/>
    <n v="0"/>
    <n v="58898.51"/>
    <n v="0"/>
    <x v="9"/>
  </r>
  <r>
    <n v="-1"/>
    <n v="1"/>
    <s v="0001 -Florida Power &amp; Light Company"/>
    <n v="0"/>
    <n v="3"/>
    <x v="9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3"/>
    <n v="2014"/>
    <s v="V2010 Q1"/>
    <n v="367"/>
    <s v="07. Distribution"/>
    <s v="Function"/>
    <n v="6432325.0099999998"/>
    <n v="0"/>
    <n v="0"/>
    <n v="5027115.84"/>
    <n v="365481.37"/>
    <n v="1404810.54"/>
    <n v="-15849.51"/>
    <n v="398.63"/>
    <n v="6432325.0099999998"/>
    <n v="1770690.54"/>
    <n v="0"/>
    <n v="0"/>
    <n v="398.63"/>
    <n v="0"/>
    <x v="9"/>
  </r>
  <r>
    <n v="-1"/>
    <n v="1"/>
    <s v="0001 -Florida Power &amp; Light Company"/>
    <n v="0"/>
    <n v="3"/>
    <x v="9"/>
    <n v="2010"/>
    <n v="215"/>
    <n v="2014"/>
    <s v="V2010 Q1 - 50% Bonus"/>
    <n v="367"/>
    <s v="07. Distribution"/>
    <s v="Function"/>
    <n v="71013490.739999995"/>
    <n v="0"/>
    <n v="0"/>
    <n v="54870733.850000001"/>
    <n v="4120914.5"/>
    <n v="16099259.26"/>
    <n v="-1077771.24"/>
    <n v="43497.63"/>
    <n v="71013490.739999995"/>
    <n v="20263671.390000001"/>
    <n v="0"/>
    <n v="0"/>
    <n v="43497.63"/>
    <n v="0"/>
    <x v="9"/>
  </r>
  <r>
    <n v="-1"/>
    <n v="1"/>
    <s v="0001 -Florida Power &amp; Light Company"/>
    <n v="0"/>
    <n v="3"/>
    <x v="9"/>
    <n v="2010"/>
    <n v="194"/>
    <n v="2014"/>
    <s v="V2010 Q2"/>
    <n v="367"/>
    <s v="07. Distribution"/>
    <s v="Function"/>
    <n v="5860984.6500000004"/>
    <n v="0"/>
    <n v="0"/>
    <n v="4576494.68"/>
    <n v="332720.33"/>
    <n v="1282975.27"/>
    <n v="-58645.26"/>
    <n v="1514.7"/>
    <n v="5860984.6500000004"/>
    <n v="1617210.3"/>
    <n v="0"/>
    <n v="0"/>
    <n v="1514.7"/>
    <n v="0"/>
    <x v="9"/>
  </r>
  <r>
    <n v="-1"/>
    <n v="1"/>
    <s v="0001 -Florida Power &amp; Light Company"/>
    <n v="0"/>
    <n v="3"/>
    <x v="9"/>
    <n v="2010"/>
    <n v="216"/>
    <n v="2014"/>
    <s v="V2010 Q2 - 50% Bonus"/>
    <n v="367"/>
    <s v="07. Distribution"/>
    <s v="Function"/>
    <n v="68475151.090000004"/>
    <n v="0"/>
    <n v="0"/>
    <n v="53172845.289999999"/>
    <n v="3922675.39"/>
    <n v="15267190.43"/>
    <n v="-1143160.03"/>
    <n v="35115.370000000003"/>
    <n v="68475151.090000004"/>
    <n v="19224981.190000001"/>
    <n v="0"/>
    <n v="0"/>
    <n v="35115.370000000003"/>
    <n v="0"/>
    <x v="9"/>
  </r>
  <r>
    <n v="-1"/>
    <n v="1"/>
    <s v="0001 -Florida Power &amp; Light Company"/>
    <n v="0"/>
    <n v="3"/>
    <x v="9"/>
    <n v="2010"/>
    <n v="195"/>
    <n v="2014"/>
    <s v="V2010 Q3"/>
    <n v="367"/>
    <s v="07. Distribution"/>
    <s v="Function"/>
    <n v="1433370.2"/>
    <n v="0"/>
    <n v="0"/>
    <n v="1118311.1399999999"/>
    <n v="81303.45"/>
    <n v="314580.86"/>
    <n v="-22694.959999999999"/>
    <n v="478.2"/>
    <n v="1433370.2"/>
    <n v="396362.51"/>
    <n v="0"/>
    <n v="0"/>
    <n v="478.2"/>
    <n v="0"/>
    <x v="9"/>
  </r>
  <r>
    <n v="-1"/>
    <n v="1"/>
    <s v="0001 -Florida Power &amp; Light Company"/>
    <n v="0"/>
    <n v="3"/>
    <x v="9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7"/>
    <n v="2014"/>
    <s v="V2010 Q3 - 50% Bonus"/>
    <n v="367"/>
    <s v="07. Distribution"/>
    <s v="Function"/>
    <n v="72318845.109999999"/>
    <n v="0"/>
    <n v="0"/>
    <n v="55601264.539999999"/>
    <n v="4271376.5"/>
    <n v="16688005.960000001"/>
    <n v="-933711.63"/>
    <n v="29574.61"/>
    <n v="72318845.109999999"/>
    <n v="20988957.07"/>
    <n v="0"/>
    <n v="0"/>
    <n v="29574.61"/>
    <n v="0"/>
    <x v="9"/>
  </r>
  <r>
    <n v="-1"/>
    <n v="1"/>
    <s v="0001 -Florida Power &amp; Light Company"/>
    <n v="0"/>
    <n v="3"/>
    <x v="9"/>
    <n v="2010"/>
    <n v="196"/>
    <n v="2014"/>
    <s v="V2010 Q4"/>
    <n v="367"/>
    <s v="07. Distribution"/>
    <s v="Function"/>
    <n v="287151.59999999998"/>
    <n v="0"/>
    <n v="0"/>
    <n v="224549.39"/>
    <n v="16325.18"/>
    <n v="62593.91"/>
    <n v="-276.06"/>
    <n v="8.3000000000000007"/>
    <n v="287151.59999999998"/>
    <n v="78927.39"/>
    <n v="0"/>
    <n v="0"/>
    <n v="8.3000000000000007"/>
    <n v="0"/>
    <x v="9"/>
  </r>
  <r>
    <n v="-1"/>
    <n v="1"/>
    <s v="0001 -Florida Power &amp; Light Company"/>
    <n v="0"/>
    <n v="3"/>
    <x v="9"/>
    <n v="2010"/>
    <n v="224"/>
    <n v="2014"/>
    <s v="V2010 Q4 - 100% Bonus"/>
    <n v="367"/>
    <s v="07. Distribution"/>
    <s v="Function"/>
    <n v="34172231.789999999"/>
    <n v="0"/>
    <n v="0"/>
    <n v="25906658.239999998"/>
    <n v="2103350.7999999998"/>
    <n v="8252682.7300000004"/>
    <n v="-373632.98"/>
    <n v="12890.82"/>
    <n v="34172231.789999999"/>
    <n v="10368924.35"/>
    <n v="0"/>
    <n v="0"/>
    <n v="12890.82"/>
    <n v="0"/>
    <x v="9"/>
  </r>
  <r>
    <n v="-1"/>
    <n v="1"/>
    <s v="0001 -Florida Power &amp; Light Company"/>
    <n v="0"/>
    <n v="3"/>
    <x v="9"/>
    <n v="2010"/>
    <n v="218"/>
    <n v="2014"/>
    <s v="V2010 Q4 - 50% Bonus"/>
    <n v="367"/>
    <s v="07. Distribution"/>
    <s v="Function"/>
    <n v="26490262.550000001"/>
    <n v="0"/>
    <n v="0"/>
    <n v="20636303.859999999"/>
    <n v="1501491.13"/>
    <n v="5838587.54"/>
    <n v="-453832.97"/>
    <n v="15371.15"/>
    <n v="26490262.550000001"/>
    <n v="7355449.8200000003"/>
    <n v="0"/>
    <n v="0"/>
    <n v="15371.15"/>
    <n v="0"/>
    <x v="9"/>
  </r>
  <r>
    <n v="-1"/>
    <n v="1"/>
    <s v="0001 -Florida Power &amp; Light Company"/>
    <n v="0"/>
    <n v="3"/>
    <x v="9"/>
    <n v="2011"/>
    <n v="125"/>
    <n v="2014"/>
    <s v="V2011"/>
    <n v="367"/>
    <s v="07. Distribution"/>
    <s v="Function"/>
    <n v="10042502.710000001"/>
    <n v="0"/>
    <n v="0"/>
    <n v="8430204"/>
    <n v="591404.1"/>
    <n v="1603349.78"/>
    <n v="-212282.74"/>
    <n v="8948.93"/>
    <n v="10042502.710000001"/>
    <n v="2203702.81"/>
    <n v="0"/>
    <n v="0"/>
    <n v="8948.93"/>
    <n v="0"/>
    <x v="9"/>
  </r>
  <r>
    <n v="-1"/>
    <n v="1"/>
    <s v="0001 -Florida Power &amp; Light Company"/>
    <n v="0"/>
    <n v="3"/>
    <x v="9"/>
    <n v="2011"/>
    <n v="233"/>
    <n v="2014"/>
    <s v="V2011 - 100% Bonus"/>
    <n v="367"/>
    <s v="07. Distribution"/>
    <s v="Function"/>
    <n v="280560703.13999999"/>
    <n v="0"/>
    <n v="0"/>
    <n v="235737836.31999999"/>
    <n v="16537716.439999999"/>
    <n v="44708921.920000002"/>
    <n v="-3464913.17"/>
    <n v="113944.9"/>
    <n v="280560703.13999999"/>
    <n v="61360583.259999998"/>
    <n v="0"/>
    <n v="0"/>
    <n v="113944.9"/>
    <n v="0"/>
    <x v="9"/>
  </r>
  <r>
    <n v="-1"/>
    <n v="1"/>
    <s v="0001 -Florida Power &amp; Light Company"/>
    <n v="0"/>
    <n v="3"/>
    <x v="9"/>
    <n v="2011"/>
    <n v="234"/>
    <n v="2014"/>
    <s v="V2011 - 50% Bonus"/>
    <n v="367"/>
    <s v="07. Distribution"/>
    <s v="Function"/>
    <n v="187461985.75"/>
    <n v="0"/>
    <n v="0"/>
    <n v="157602736.09"/>
    <n v="11056304.75"/>
    <n v="29823850.899999999"/>
    <n v="-941063.37"/>
    <n v="35398.76"/>
    <n v="187461985.75"/>
    <n v="40915554.409999996"/>
    <n v="0"/>
    <n v="0"/>
    <n v="35398.76"/>
    <n v="0"/>
    <x v="9"/>
  </r>
  <r>
    <n v="-1"/>
    <n v="1"/>
    <s v="0001 -Florida Power &amp; Light Company"/>
    <n v="0"/>
    <n v="3"/>
    <x v="9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8"/>
    <n v="2014"/>
    <s v="V2012 Q1 - 50% Bonus"/>
    <n v="367"/>
    <s v="07. Distribution"/>
    <s v="Function"/>
    <n v="130979947.37"/>
    <n v="0"/>
    <n v="0"/>
    <n v="117275092.78"/>
    <n v="8484649.5"/>
    <n v="13680508.92"/>
    <n v="-604888.55000000005"/>
    <n v="24345.67"/>
    <n v="130979947.37"/>
    <n v="22189504.09"/>
    <n v="0"/>
    <n v="0"/>
    <n v="24345.67"/>
    <n v="0"/>
    <x v="9"/>
  </r>
  <r>
    <n v="-1"/>
    <n v="1"/>
    <s v="0001 -Florida Power &amp; Light Company"/>
    <n v="0"/>
    <n v="3"/>
    <x v="9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9"/>
    <n v="2014"/>
    <s v="V2012 Q2 - 50% Bonus"/>
    <n v="367"/>
    <s v="07. Distribution"/>
    <s v="Function"/>
    <n v="146485092.65000001"/>
    <n v="0"/>
    <n v="0"/>
    <n v="131168473.76000001"/>
    <n v="9485854.9299999997"/>
    <n v="15291846.960000001"/>
    <n v="-683001.47"/>
    <n v="24771.93"/>
    <n v="146485092.65000001"/>
    <n v="24802473.82"/>
    <n v="0"/>
    <n v="0"/>
    <n v="24771.93"/>
    <n v="0"/>
    <x v="9"/>
  </r>
  <r>
    <n v="-1"/>
    <n v="1"/>
    <s v="0001 -Florida Power &amp; Light Company"/>
    <n v="0"/>
    <n v="3"/>
    <x v="9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0"/>
    <n v="2014"/>
    <s v="V2012 Q3 - 50% Bonus"/>
    <n v="367"/>
    <s v="07. Distribution"/>
    <s v="Function"/>
    <n v="140099598.28"/>
    <n v="0"/>
    <n v="0"/>
    <n v="125685912.66"/>
    <n v="8941632.0399999991"/>
    <n v="14390753.210000001"/>
    <n v="-670959.46"/>
    <n v="22932.41"/>
    <n v="140099598.28"/>
    <n v="23355317.66"/>
    <n v="0"/>
    <n v="0"/>
    <n v="22932.41"/>
    <n v="0"/>
    <x v="9"/>
  </r>
  <r>
    <n v="-1"/>
    <n v="1"/>
    <s v="0001 -Florida Power &amp; Light Company"/>
    <n v="0"/>
    <n v="3"/>
    <x v="9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1"/>
    <n v="2014"/>
    <s v="V2012 Q4 - 50% Bonus"/>
    <n v="367"/>
    <s v="07. Distribution"/>
    <s v="Function"/>
    <n v="125484578.25"/>
    <n v="0"/>
    <n v="0"/>
    <n v="111916144.36"/>
    <n v="8377963.2699999996"/>
    <n v="13548004.48"/>
    <n v="-543992.81000000006"/>
    <n v="20429.41"/>
    <n v="125484578.25"/>
    <n v="21946397.16"/>
    <n v="0"/>
    <n v="0"/>
    <n v="20429.41"/>
    <n v="0"/>
    <x v="9"/>
  </r>
  <r>
    <n v="-1"/>
    <n v="1"/>
    <s v="0001 -Florida Power &amp; Light Company"/>
    <n v="0"/>
    <n v="3"/>
    <x v="9"/>
    <n v="2013"/>
    <n v="127"/>
    <n v="2014"/>
    <s v="V2013"/>
    <n v="367"/>
    <s v="07. Distribution"/>
    <s v="Function"/>
    <n v="604144.19999999995"/>
    <n v="0"/>
    <n v="0"/>
    <n v="583987.44999999995"/>
    <n v="38932.11"/>
    <n v="20137.939999999999"/>
    <n v="-435.38"/>
    <n v="18.809999999999999"/>
    <n v="604144.19999999995"/>
    <n v="59088.86"/>
    <n v="0"/>
    <n v="0"/>
    <n v="18.809999999999999"/>
    <n v="0"/>
    <x v="9"/>
  </r>
  <r>
    <n v="-1"/>
    <n v="1"/>
    <s v="0001 -Florida Power &amp; Light Company"/>
    <n v="0"/>
    <n v="3"/>
    <x v="9"/>
    <n v="2013"/>
    <n v="231"/>
    <n v="2014"/>
    <s v="V2013 - 50% Bonus"/>
    <n v="367"/>
    <s v="07. Distribution"/>
    <s v="Function"/>
    <n v="438954878.86000001"/>
    <n v="0"/>
    <n v="0"/>
    <n v="422907214.30000001"/>
    <n v="30550982.73"/>
    <n v="15894826.17"/>
    <n v="-3949069.95"/>
    <n v="152838.39000000001"/>
    <n v="438954878.86000001"/>
    <n v="46598647.289999999"/>
    <n v="0"/>
    <n v="0"/>
    <n v="152838.39000000001"/>
    <n v="0"/>
    <x v="9"/>
  </r>
  <r>
    <n v="-1"/>
    <n v="1"/>
    <s v="0001 -Florida Power &amp; Light Company"/>
    <n v="0"/>
    <n v="3"/>
    <x v="9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4"/>
    <n v="363"/>
    <n v="2014"/>
    <s v="V2014 - 50% Bonus"/>
    <n v="367"/>
    <s v="07. Distribution"/>
    <s v="Function"/>
    <n v="434436074.14999998"/>
    <n v="434436074.14999998"/>
    <n v="0"/>
    <n v="434436074.14999998"/>
    <n v="16964124.48"/>
    <n v="0"/>
    <n v="434436074.14999998"/>
    <n v="0"/>
    <n v="0"/>
    <n v="16964124.48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69"/>
    <n v="1"/>
    <n v="2014"/>
    <s v="V1969"/>
    <n v="367"/>
    <s v="08. General Plant"/>
    <s v="Function"/>
    <n v="10234603.5"/>
    <n v="0"/>
    <n v="0"/>
    <n v="10293293.800000001"/>
    <n v="2879183.71"/>
    <n v="7460910.5300000003"/>
    <n v="-117380.6"/>
    <n v="11889.85"/>
    <n v="10351984.1"/>
    <n v="10234603.5"/>
    <n v="0"/>
    <n v="0"/>
    <n v="11889.85"/>
    <n v="0"/>
    <x v="9"/>
  </r>
  <r>
    <n v="-1"/>
    <n v="1"/>
    <s v="0001 -Florida Power &amp; Light Company"/>
    <n v="0"/>
    <n v="3"/>
    <x v="9"/>
    <n v="1970"/>
    <n v="2"/>
    <n v="2014"/>
    <s v="V1970"/>
    <n v="367"/>
    <s v="08. General Plant"/>
    <s v="Function"/>
    <n v="1150219.03"/>
    <n v="0"/>
    <n v="0"/>
    <n v="1156312.49"/>
    <n v="25693.26"/>
    <n v="938429.81"/>
    <n v="-12186.92"/>
    <n v="1782.15"/>
    <n v="1162405.95"/>
    <n v="953718.3"/>
    <n v="0"/>
    <n v="0"/>
    <n v="1782.15"/>
    <n v="0"/>
    <x v="9"/>
  </r>
  <r>
    <n v="-1"/>
    <n v="1"/>
    <s v="0001 -Florida Power &amp; Light Company"/>
    <n v="0"/>
    <n v="3"/>
    <x v="9"/>
    <n v="1971"/>
    <n v="3"/>
    <n v="2014"/>
    <s v="V1971"/>
    <n v="367"/>
    <s v="08. General Plant"/>
    <s v="Function"/>
    <n v="1641770.82"/>
    <n v="0"/>
    <n v="0"/>
    <n v="1641770.82"/>
    <n v="36480.15"/>
    <n v="1561542.89"/>
    <n v="0"/>
    <n v="0"/>
    <n v="1641770.82"/>
    <n v="1598023.04"/>
    <n v="0"/>
    <n v="0"/>
    <n v="0"/>
    <n v="0"/>
    <x v="9"/>
  </r>
  <r>
    <n v="-1"/>
    <n v="1"/>
    <s v="0001 -Florida Power &amp; Light Company"/>
    <n v="0"/>
    <n v="3"/>
    <x v="9"/>
    <n v="1972"/>
    <n v="4"/>
    <n v="2014"/>
    <s v="V1972"/>
    <n v="367"/>
    <s v="08. General Plant"/>
    <s v="Function"/>
    <n v="1846457.98"/>
    <n v="0"/>
    <n v="0"/>
    <n v="1872946.86"/>
    <n v="41616.879999999997"/>
    <n v="1530846.21"/>
    <n v="-52977.760000000002"/>
    <n v="9038.66"/>
    <n v="1899435.74"/>
    <n v="1528523.98"/>
    <n v="0"/>
    <n v="0"/>
    <n v="9038.66"/>
    <n v="0"/>
    <x v="9"/>
  </r>
  <r>
    <n v="-1"/>
    <n v="1"/>
    <s v="0001 -Florida Power &amp; Light Company"/>
    <n v="0"/>
    <n v="3"/>
    <x v="9"/>
    <n v="1973"/>
    <n v="5"/>
    <n v="2014"/>
    <s v="V1973"/>
    <n v="367"/>
    <s v="08. General Plant"/>
    <s v="Function"/>
    <n v="1051358.04"/>
    <n v="0"/>
    <n v="0"/>
    <n v="1051358.04"/>
    <n v="23361.18"/>
    <n v="853064.28"/>
    <n v="0"/>
    <n v="0"/>
    <n v="1051358.04"/>
    <n v="876425.46"/>
    <n v="0"/>
    <n v="0"/>
    <n v="0"/>
    <n v="0"/>
    <x v="9"/>
  </r>
  <r>
    <n v="-1"/>
    <n v="1"/>
    <s v="0001 -Florida Power &amp; Light Company"/>
    <n v="0"/>
    <n v="3"/>
    <x v="9"/>
    <n v="1974"/>
    <n v="6"/>
    <n v="2014"/>
    <s v="V1974"/>
    <n v="367"/>
    <s v="08. General Plant"/>
    <s v="Function"/>
    <n v="3650514.89"/>
    <n v="0"/>
    <n v="0"/>
    <n v="3651533.2"/>
    <n v="81137.070000000007"/>
    <n v="2861110.14"/>
    <n v="-2036.61"/>
    <n v="318.55"/>
    <n v="3652551.5"/>
    <n v="2940529.15"/>
    <n v="0"/>
    <n v="0"/>
    <n v="318.55"/>
    <n v="0"/>
    <x v="9"/>
  </r>
  <r>
    <n v="-1"/>
    <n v="1"/>
    <s v="0001 -Florida Power &amp; Light Company"/>
    <n v="0"/>
    <n v="3"/>
    <x v="9"/>
    <n v="1975"/>
    <n v="7"/>
    <n v="2014"/>
    <s v="V1975"/>
    <n v="367"/>
    <s v="08. General Plant"/>
    <s v="Function"/>
    <n v="3862246"/>
    <n v="0"/>
    <n v="0"/>
    <n v="3274456"/>
    <n v="28129.119999999999"/>
    <n v="3347751.98"/>
    <n v="0"/>
    <n v="0"/>
    <n v="3862246"/>
    <n v="3375881.1"/>
    <n v="0"/>
    <n v="0"/>
    <n v="0"/>
    <n v="0"/>
    <x v="9"/>
  </r>
  <r>
    <n v="-1"/>
    <n v="1"/>
    <s v="0001 -Florida Power &amp; Light Company"/>
    <n v="0"/>
    <n v="3"/>
    <x v="9"/>
    <n v="1976"/>
    <n v="8"/>
    <n v="2014"/>
    <s v="V1976"/>
    <n v="367"/>
    <s v="08. General Plant"/>
    <s v="Function"/>
    <n v="113838.99"/>
    <n v="0"/>
    <n v="0"/>
    <n v="113838.99"/>
    <n v="0"/>
    <n v="113838.99"/>
    <n v="0"/>
    <n v="0"/>
    <n v="113838.99"/>
    <n v="113838.99"/>
    <n v="0"/>
    <n v="0"/>
    <n v="0"/>
    <n v="0"/>
    <x v="9"/>
  </r>
  <r>
    <n v="-1"/>
    <n v="1"/>
    <s v="0001 -Florida Power &amp; Light Company"/>
    <n v="0"/>
    <n v="3"/>
    <x v="9"/>
    <n v="1977"/>
    <n v="10"/>
    <n v="2014"/>
    <s v="V1977"/>
    <n v="367"/>
    <s v="08. General Plant"/>
    <s v="Function"/>
    <n v="297394.78999999998"/>
    <n v="0"/>
    <n v="0"/>
    <n v="297398.43"/>
    <n v="0"/>
    <n v="297402.07"/>
    <n v="-7.28"/>
    <n v="1.06"/>
    <n v="297402.07"/>
    <n v="297394.78999999998"/>
    <n v="1.06"/>
    <n v="0"/>
    <n v="1.06"/>
    <n v="0"/>
    <x v="9"/>
  </r>
  <r>
    <n v="-1"/>
    <n v="1"/>
    <s v="0001 -Florida Power &amp; Light Company"/>
    <n v="0"/>
    <n v="3"/>
    <x v="9"/>
    <n v="1978"/>
    <n v="12"/>
    <n v="2014"/>
    <s v="V1978"/>
    <n v="367"/>
    <s v="08. General Plant"/>
    <s v="Function"/>
    <n v="1467882.58"/>
    <n v="0"/>
    <n v="0"/>
    <n v="1468578.77"/>
    <n v="13458.61"/>
    <n v="1039855.75"/>
    <n v="-1392.38"/>
    <n v="204.07"/>
    <n v="1469274.96"/>
    <n v="1052126.05"/>
    <n v="0"/>
    <n v="0"/>
    <n v="204.07"/>
    <n v="0"/>
    <x v="9"/>
  </r>
  <r>
    <n v="-1"/>
    <n v="1"/>
    <s v="0001 -Florida Power &amp; Light Company"/>
    <n v="0"/>
    <n v="3"/>
    <x v="9"/>
    <n v="1979"/>
    <n v="13"/>
    <n v="2014"/>
    <s v="V1979"/>
    <n v="367"/>
    <s v="08. General Plant"/>
    <s v="Function"/>
    <n v="1789901.96"/>
    <n v="0"/>
    <n v="0"/>
    <n v="1791154.2"/>
    <n v="28316.73"/>
    <n v="783968.67"/>
    <n v="-2504.4699999999998"/>
    <n v="376.17"/>
    <n v="1792406.43"/>
    <n v="810157.1"/>
    <n v="0"/>
    <n v="0"/>
    <n v="376.17"/>
    <n v="0"/>
    <x v="9"/>
  </r>
  <r>
    <n v="-1"/>
    <n v="1"/>
    <s v="0001 -Florida Power &amp; Light Company"/>
    <n v="0"/>
    <n v="3"/>
    <x v="9"/>
    <n v="1980"/>
    <n v="14"/>
    <n v="2014"/>
    <s v="V1980"/>
    <n v="367"/>
    <s v="08. General Plant"/>
    <s v="Function"/>
    <n v="176858"/>
    <n v="0"/>
    <n v="0"/>
    <n v="176858"/>
    <n v="394.86"/>
    <n v="157344.12"/>
    <n v="0"/>
    <n v="0"/>
    <n v="176858"/>
    <n v="157738.98000000001"/>
    <n v="0"/>
    <n v="0"/>
    <n v="0"/>
    <n v="0"/>
    <x v="9"/>
  </r>
  <r>
    <n v="-1"/>
    <n v="1"/>
    <s v="0001 -Florida Power &amp; Light Company"/>
    <n v="0"/>
    <n v="3"/>
    <x v="9"/>
    <n v="1981"/>
    <n v="15"/>
    <n v="2014"/>
    <s v="V1981"/>
    <n v="367"/>
    <s v="08. General Plant"/>
    <s v="Function"/>
    <n v="1112308"/>
    <n v="0"/>
    <n v="0"/>
    <n v="1113996.6499999999"/>
    <n v="0"/>
    <n v="1115685.3"/>
    <n v="-3377.3"/>
    <n v="0"/>
    <n v="1115685.3"/>
    <n v="1112308"/>
    <n v="0"/>
    <n v="0"/>
    <n v="0"/>
    <n v="0"/>
    <x v="9"/>
  </r>
  <r>
    <n v="-1"/>
    <n v="1"/>
    <s v="0001 -Florida Power &amp; Light Company"/>
    <n v="0"/>
    <n v="3"/>
    <x v="9"/>
    <n v="1982"/>
    <n v="16"/>
    <n v="2014"/>
    <s v="V1982"/>
    <n v="367"/>
    <s v="08. General Plant"/>
    <s v="Function"/>
    <n v="20551163.039999999"/>
    <n v="0"/>
    <n v="0"/>
    <n v="20765310.140000001"/>
    <n v="316720.89"/>
    <n v="15809911.15"/>
    <n v="-613012.27"/>
    <n v="96979.02"/>
    <n v="21164175.309999999"/>
    <n v="15587642.609999999"/>
    <n v="22956.19"/>
    <n v="0"/>
    <n v="96979.02"/>
    <n v="0"/>
    <x v="9"/>
  </r>
  <r>
    <n v="-1"/>
    <n v="1"/>
    <s v="0001 -Florida Power &amp; Light Company"/>
    <n v="0"/>
    <n v="3"/>
    <x v="9"/>
    <n v="1983"/>
    <n v="17"/>
    <n v="2014"/>
    <s v="V1983"/>
    <n v="367"/>
    <s v="08. General Plant"/>
    <s v="Function"/>
    <n v="4585193.67"/>
    <n v="0"/>
    <n v="0"/>
    <n v="4600888.18"/>
    <n v="4667.96"/>
    <n v="3260589.73"/>
    <n v="-74692.7"/>
    <n v="8651.5400000000009"/>
    <n v="4659886.37"/>
    <n v="3195165.96"/>
    <n v="4050.57"/>
    <n v="0"/>
    <n v="8651.5400000000009"/>
    <n v="0"/>
    <x v="9"/>
  </r>
  <r>
    <n v="-1"/>
    <n v="1"/>
    <s v="0001 -Florida Power &amp; Light Company"/>
    <n v="0"/>
    <n v="3"/>
    <x v="9"/>
    <n v="1984"/>
    <n v="18"/>
    <n v="2014"/>
    <s v="V1984"/>
    <n v="367"/>
    <s v="08. General Plant"/>
    <s v="Function"/>
    <n v="8011315.71"/>
    <n v="0"/>
    <n v="0"/>
    <n v="8011315.71"/>
    <n v="100959.76"/>
    <n v="4256175.13"/>
    <n v="-108142.2"/>
    <n v="10115.48"/>
    <n v="8119457.9100000001"/>
    <n v="4248992.6900000004"/>
    <n v="10115.48"/>
    <n v="0"/>
    <n v="10115.48"/>
    <n v="0"/>
    <x v="9"/>
  </r>
  <r>
    <n v="-1"/>
    <n v="1"/>
    <s v="0001 -Florida Power &amp; Light Company"/>
    <n v="0"/>
    <n v="3"/>
    <x v="9"/>
    <n v="1985"/>
    <n v="19"/>
    <n v="2014"/>
    <s v="V1985"/>
    <n v="367"/>
    <s v="08. General Plant"/>
    <s v="Function"/>
    <n v="5492017.8499999996"/>
    <n v="0"/>
    <n v="0"/>
    <n v="5492421.8600000003"/>
    <n v="70600.179999999993"/>
    <n v="3032882.98"/>
    <n v="-52205.93"/>
    <n v="5479.8"/>
    <n v="5544223.7800000003"/>
    <n v="3051404.64"/>
    <n v="5352.4"/>
    <n v="0"/>
    <n v="5479.8"/>
    <n v="0"/>
    <x v="9"/>
  </r>
  <r>
    <n v="-1"/>
    <n v="1"/>
    <s v="0001 -Florida Power &amp; Light Company"/>
    <n v="0"/>
    <n v="3"/>
    <x v="9"/>
    <n v="1986"/>
    <n v="20"/>
    <n v="2014"/>
    <s v="V1986"/>
    <n v="367"/>
    <s v="08. General Plant"/>
    <s v="Function"/>
    <n v="31129074.170000002"/>
    <n v="0"/>
    <n v="0"/>
    <n v="31419000.039999999"/>
    <n v="598288.66"/>
    <n v="20235646.18"/>
    <n v="-620653.81999999995"/>
    <n v="89151.3"/>
    <n v="31749727.989999998"/>
    <n v="20298230.760000002"/>
    <n v="4201.5600000000004"/>
    <n v="0"/>
    <n v="89151.3"/>
    <n v="0"/>
    <x v="9"/>
  </r>
  <r>
    <n v="-1"/>
    <n v="1"/>
    <s v="0001 -Florida Power &amp; Light Company"/>
    <n v="0"/>
    <n v="3"/>
    <x v="9"/>
    <n v="1987"/>
    <n v="22"/>
    <n v="2014"/>
    <s v="V1987"/>
    <n v="367"/>
    <s v="08. General Plant"/>
    <s v="Function"/>
    <n v="11684357.5"/>
    <n v="0"/>
    <n v="0"/>
    <n v="11738442.57"/>
    <n v="138940.09"/>
    <n v="7788616.3499999996"/>
    <n v="-108170.11"/>
    <n v="3796.85"/>
    <n v="11792527.609999999"/>
    <n v="7823183.1699999999"/>
    <n v="0"/>
    <n v="0"/>
    <n v="3796.85"/>
    <n v="0"/>
    <x v="9"/>
  </r>
  <r>
    <n v="-1"/>
    <n v="1"/>
    <s v="0001 -Florida Power &amp; Light Company"/>
    <n v="0"/>
    <n v="3"/>
    <x v="9"/>
    <n v="1987"/>
    <n v="21"/>
    <n v="2014"/>
    <s v="V1987A"/>
    <n v="367"/>
    <s v="08. General Plant"/>
    <s v="Function"/>
    <n v="78097.929999999993"/>
    <n v="0"/>
    <n v="0"/>
    <n v="78254.89"/>
    <n v="1738.82"/>
    <n v="30440.63"/>
    <n v="-313.93"/>
    <n v="50.52"/>
    <n v="78411.86"/>
    <n v="31916.04"/>
    <n v="0"/>
    <n v="0"/>
    <n v="50.52"/>
    <n v="0"/>
    <x v="9"/>
  </r>
  <r>
    <n v="-1"/>
    <n v="1"/>
    <s v="0001 -Florida Power &amp; Light Company"/>
    <n v="0"/>
    <n v="3"/>
    <x v="9"/>
    <n v="1988"/>
    <n v="24"/>
    <n v="2014"/>
    <s v="V1988"/>
    <n v="367"/>
    <s v="08. General Plant"/>
    <s v="Function"/>
    <n v="10754801.609999999"/>
    <n v="0"/>
    <n v="0"/>
    <n v="10794195.9"/>
    <n v="128246.53"/>
    <n v="8748668.9499999993"/>
    <n v="-78788.56"/>
    <n v="9829.67"/>
    <n v="10833590.17"/>
    <n v="8804518.3300000001"/>
    <n v="3438.26"/>
    <n v="0"/>
    <n v="9829.67"/>
    <n v="0"/>
    <x v="9"/>
  </r>
  <r>
    <n v="-1"/>
    <n v="1"/>
    <s v="0001 -Florida Power &amp; Light Company"/>
    <n v="0"/>
    <n v="3"/>
    <x v="9"/>
    <n v="1989"/>
    <n v="26"/>
    <n v="2014"/>
    <s v="V1989"/>
    <n v="367"/>
    <s v="08. General Plant"/>
    <s v="Function"/>
    <n v="32177363.640000001"/>
    <n v="0"/>
    <n v="0"/>
    <n v="32255432.649999999"/>
    <n v="599192.84"/>
    <n v="18312862.82"/>
    <n v="-156138"/>
    <n v="19570.72"/>
    <n v="32333501.640000001"/>
    <n v="18769110.77"/>
    <n v="6377.64"/>
    <n v="0"/>
    <n v="19570.72"/>
    <n v="0"/>
    <x v="9"/>
  </r>
  <r>
    <n v="-1"/>
    <n v="1"/>
    <s v="0001 -Florida Power &amp; Light Company"/>
    <n v="0"/>
    <n v="3"/>
    <x v="9"/>
    <n v="1990"/>
    <n v="28"/>
    <n v="2014"/>
    <s v="V1990"/>
    <n v="367"/>
    <s v="08. General Plant"/>
    <s v="Function"/>
    <n v="26376425.300000001"/>
    <n v="0"/>
    <n v="0"/>
    <n v="26446246.219999999"/>
    <n v="340916.21"/>
    <n v="17964652.260000002"/>
    <n v="-139641.79999999999"/>
    <n v="19652.04"/>
    <n v="26516067.100000001"/>
    <n v="18182965.300000001"/>
    <n v="2613.42"/>
    <n v="0"/>
    <n v="19652.04"/>
    <n v="0"/>
    <x v="9"/>
  </r>
  <r>
    <n v="-1"/>
    <n v="1"/>
    <s v="0001 -Florida Power &amp; Light Company"/>
    <n v="0"/>
    <n v="3"/>
    <x v="9"/>
    <n v="1991"/>
    <n v="29"/>
    <n v="2014"/>
    <s v="V1991"/>
    <n v="367"/>
    <s v="08. General Plant"/>
    <s v="Function"/>
    <n v="23141845.649999999"/>
    <n v="0"/>
    <n v="0"/>
    <n v="23840820.859999999"/>
    <n v="394645.51"/>
    <n v="11513674.09"/>
    <n v="-1397950.4"/>
    <n v="214341.25"/>
    <n v="24539796.050000001"/>
    <n v="10724710.449999999"/>
    <n v="0"/>
    <n v="0"/>
    <n v="214341.25"/>
    <n v="0"/>
    <x v="9"/>
  </r>
  <r>
    <n v="-1"/>
    <n v="1"/>
    <s v="0001 -Florida Power &amp; Light Company"/>
    <n v="0"/>
    <n v="3"/>
    <x v="9"/>
    <n v="1992"/>
    <n v="30"/>
    <n v="2014"/>
    <s v="V1992"/>
    <n v="367"/>
    <s v="08. General Plant"/>
    <s v="Function"/>
    <n v="33584184.899999999"/>
    <n v="0"/>
    <n v="0"/>
    <n v="33707393.869999997"/>
    <n v="695743.78"/>
    <n v="4244277.9400000004"/>
    <n v="-286710.99"/>
    <n v="40078.22"/>
    <n v="33830602.810000002"/>
    <n v="4729913.05"/>
    <n v="3768.96"/>
    <n v="0"/>
    <n v="40078.22"/>
    <n v="0"/>
    <x v="9"/>
  </r>
  <r>
    <n v="-1"/>
    <n v="1"/>
    <s v="0001 -Florida Power &amp; Light Company"/>
    <n v="0"/>
    <n v="3"/>
    <x v="9"/>
    <n v="1993"/>
    <n v="31"/>
    <n v="2014"/>
    <s v="V1993"/>
    <n v="367"/>
    <s v="08. General Plant"/>
    <s v="Function"/>
    <n v="13742057.529999999"/>
    <n v="0"/>
    <n v="0"/>
    <n v="13884150.359999999"/>
    <n v="275595.40000000002"/>
    <n v="3701950.59"/>
    <n v="-278137.12"/>
    <n v="51250.3"/>
    <n v="14026243.210000001"/>
    <n v="3740730.3"/>
    <n v="3880.31"/>
    <n v="0"/>
    <n v="51250.3"/>
    <n v="0"/>
    <x v="9"/>
  </r>
  <r>
    <n v="-1"/>
    <n v="1"/>
    <s v="0001 -Florida Power &amp; Light Company"/>
    <n v="0"/>
    <n v="3"/>
    <x v="9"/>
    <n v="1994"/>
    <n v="32"/>
    <n v="2014"/>
    <s v="V1994"/>
    <n v="367"/>
    <s v="08. General Plant"/>
    <s v="Function"/>
    <n v="13214559.18"/>
    <n v="0"/>
    <n v="0"/>
    <n v="13280109.699999999"/>
    <n v="279946.40000000002"/>
    <n v="966525.83"/>
    <n v="-131101.01999999999"/>
    <n v="21294.48"/>
    <n v="13345660.199999999"/>
    <n v="1136665.7"/>
    <n v="0"/>
    <n v="0"/>
    <n v="21294.48"/>
    <n v="0"/>
    <x v="9"/>
  </r>
  <r>
    <n v="-1"/>
    <n v="1"/>
    <s v="0001 -Florida Power &amp; Light Company"/>
    <n v="0"/>
    <n v="3"/>
    <x v="9"/>
    <n v="1995"/>
    <n v="33"/>
    <n v="2014"/>
    <s v="V1995"/>
    <n v="367"/>
    <s v="08. General Plant"/>
    <s v="Function"/>
    <n v="7913827.8099999996"/>
    <n v="0"/>
    <n v="0"/>
    <n v="8205962.5999999996"/>
    <n v="142826.04"/>
    <n v="3342032.34"/>
    <n v="-606870"/>
    <n v="86575.44"/>
    <n v="8498097.3699999992"/>
    <n v="2981479.73"/>
    <n v="5684.53"/>
    <n v="0"/>
    <n v="86575.44"/>
    <n v="0"/>
    <x v="9"/>
  </r>
  <r>
    <n v="-1"/>
    <n v="1"/>
    <s v="0001 -Florida Power &amp; Light Company"/>
    <n v="0"/>
    <n v="3"/>
    <x v="9"/>
    <n v="1996"/>
    <n v="34"/>
    <n v="2014"/>
    <s v="V1996"/>
    <n v="367"/>
    <s v="08. General Plant"/>
    <s v="Function"/>
    <n v="15560967.07"/>
    <n v="0"/>
    <n v="0"/>
    <n v="15669095.039999999"/>
    <n v="278201.44"/>
    <n v="6429127.4500000002"/>
    <n v="-164537.09"/>
    <n v="22866.9"/>
    <n v="15745137.970000001"/>
    <n v="6544920.8700000001"/>
    <n v="1104.01"/>
    <n v="0"/>
    <n v="22866.9"/>
    <n v="0"/>
    <x v="9"/>
  </r>
  <r>
    <n v="-1"/>
    <n v="1"/>
    <s v="0001 -Florida Power &amp; Light Company"/>
    <n v="0"/>
    <n v="3"/>
    <x v="9"/>
    <n v="1997"/>
    <n v="35"/>
    <n v="2014"/>
    <s v="V1997"/>
    <n v="367"/>
    <s v="08. General Plant"/>
    <s v="Function"/>
    <n v="11731266.810000001"/>
    <n v="0"/>
    <n v="0"/>
    <n v="11789470.25"/>
    <n v="87898.74"/>
    <n v="9040338.4800000004"/>
    <n v="-228536.4"/>
    <n v="26717.65"/>
    <n v="11847673.6"/>
    <n v="9028059.6199999992"/>
    <n v="10488.46"/>
    <n v="0"/>
    <n v="26717.65"/>
    <n v="0"/>
    <x v="9"/>
  </r>
  <r>
    <n v="-1"/>
    <n v="1"/>
    <s v="0001 -Florida Power &amp; Light Company"/>
    <n v="0"/>
    <n v="3"/>
    <x v="9"/>
    <n v="1998"/>
    <n v="59"/>
    <n v="2014"/>
    <s v="V1998"/>
    <n v="367"/>
    <s v="08. General Plant"/>
    <s v="Function"/>
    <n v="9594635.2100000009"/>
    <n v="0"/>
    <n v="0"/>
    <n v="957416.88"/>
    <n v="29093.45"/>
    <n v="8607911.8200000003"/>
    <n v="-55586.94"/>
    <n v="5409.08"/>
    <n v="9598760.9000000004"/>
    <n v="8633475.0399999991"/>
    <n v="4813.62"/>
    <n v="0"/>
    <n v="5409.08"/>
    <n v="0"/>
    <x v="9"/>
  </r>
  <r>
    <n v="-1"/>
    <n v="1"/>
    <s v="0001 -Florida Power &amp; Light Company"/>
    <n v="0"/>
    <n v="3"/>
    <x v="9"/>
    <n v="1999"/>
    <n v="60"/>
    <n v="2014"/>
    <s v="V1999"/>
    <n v="367"/>
    <s v="08. General Plant"/>
    <s v="Function"/>
    <n v="25822944.710000001"/>
    <n v="0"/>
    <n v="0"/>
    <n v="9367173.8800000008"/>
    <n v="208138.6"/>
    <n v="22022715.219999999"/>
    <n v="-954963.99"/>
    <n v="113505.25"/>
    <n v="30217872.219999999"/>
    <n v="17908432.010000002"/>
    <n v="40999.550000000003"/>
    <n v="0"/>
    <n v="113505.25"/>
    <n v="0"/>
    <x v="9"/>
  </r>
  <r>
    <n v="-1"/>
    <n v="1"/>
    <s v="0001 -Florida Power &amp; Light Company"/>
    <n v="0"/>
    <n v="3"/>
    <x v="9"/>
    <n v="2000"/>
    <n v="61"/>
    <n v="2014"/>
    <s v="V2000"/>
    <n v="367"/>
    <s v="08. General Plant"/>
    <s v="Function"/>
    <n v="67037305.729999997"/>
    <n v="0"/>
    <n v="0"/>
    <n v="7976202.4900000002"/>
    <n v="177231.21"/>
    <n v="62368122.479999997"/>
    <n v="-48657.04"/>
    <n v="5526.08"/>
    <n v="68435058.599999994"/>
    <n v="61152829.270000003"/>
    <n v="297.64999999999998"/>
    <n v="0"/>
    <n v="5526.08"/>
    <n v="0"/>
    <x v="9"/>
  </r>
  <r>
    <n v="-1"/>
    <n v="1"/>
    <s v="0001 -Florida Power &amp; Light Company"/>
    <n v="0"/>
    <n v="3"/>
    <x v="9"/>
    <n v="2001"/>
    <n v="62"/>
    <n v="2014"/>
    <s v="V2001"/>
    <n v="367"/>
    <s v="08. General Plant"/>
    <s v="Function"/>
    <n v="66560270.859999999"/>
    <n v="0"/>
    <n v="0"/>
    <n v="5227515.03"/>
    <n v="116155.39"/>
    <n v="62448907.259999998"/>
    <n v="-245181.81"/>
    <n v="34766.589999999997"/>
    <n v="66797101.880000003"/>
    <n v="62362217.530000001"/>
    <n v="780.69"/>
    <n v="0"/>
    <n v="34766.589999999997"/>
    <n v="0"/>
    <x v="9"/>
  </r>
  <r>
    <n v="-1"/>
    <n v="1"/>
    <s v="0001 -Florida Power &amp; Light Company"/>
    <n v="0"/>
    <n v="3"/>
    <x v="9"/>
    <n v="2001"/>
    <n v="69"/>
    <n v="2014"/>
    <s v="V2001 Bonus"/>
    <n v="367"/>
    <s v="08. General Plant"/>
    <s v="Function"/>
    <n v="7933817.5700000003"/>
    <n v="0"/>
    <n v="0"/>
    <n v="0"/>
    <n v="0"/>
    <n v="7933817.5700000003"/>
    <n v="-365.32"/>
    <n v="33.81"/>
    <n v="7933817.5700000003"/>
    <n v="7933817.5700000003"/>
    <n v="33.81"/>
    <n v="0"/>
    <n v="33.81"/>
    <n v="0"/>
    <x v="9"/>
  </r>
  <r>
    <n v="-1"/>
    <n v="1"/>
    <s v="0001 -Florida Power &amp; Light Company"/>
    <n v="0"/>
    <n v="3"/>
    <x v="9"/>
    <n v="2002"/>
    <n v="63"/>
    <n v="2014"/>
    <s v="V2002"/>
    <n v="367"/>
    <s v="08. General Plant"/>
    <s v="Function"/>
    <n v="20222635.620000001"/>
    <n v="0"/>
    <n v="0"/>
    <n v="20277005.539999999"/>
    <n v="450555.07"/>
    <n v="4701866.8099999996"/>
    <n v="-108739.87"/>
    <n v="15422.28"/>
    <n v="20331375.489999998"/>
    <n v="5059104.2699999996"/>
    <n v="0"/>
    <n v="0"/>
    <n v="15422.28"/>
    <n v="0"/>
    <x v="9"/>
  </r>
  <r>
    <n v="-1"/>
    <n v="1"/>
    <s v="0001 -Florida Power &amp; Light Company"/>
    <n v="0"/>
    <n v="3"/>
    <x v="9"/>
    <n v="2002"/>
    <n v="80"/>
    <n v="2014"/>
    <s v="V2002 Bonus Q1"/>
    <n v="367"/>
    <s v="08. General Plant"/>
    <s v="Function"/>
    <n v="3412616.7"/>
    <n v="0"/>
    <n v="0"/>
    <n v="0"/>
    <n v="0"/>
    <n v="3414061.95"/>
    <n v="-4647.1099999999997"/>
    <n v="299.93"/>
    <n v="3414061.95"/>
    <n v="3412616.7"/>
    <n v="299.93"/>
    <n v="0"/>
    <n v="299.93"/>
    <n v="0"/>
    <x v="9"/>
  </r>
  <r>
    <n v="-1"/>
    <n v="1"/>
    <s v="0001 -Florida Power &amp; Light Company"/>
    <n v="0"/>
    <n v="3"/>
    <x v="9"/>
    <n v="2002"/>
    <n v="81"/>
    <n v="2014"/>
    <s v="V2002 Bonus Q2"/>
    <n v="367"/>
    <s v="08. General Plant"/>
    <s v="Function"/>
    <n v="3425731.94"/>
    <n v="0"/>
    <n v="0"/>
    <n v="0"/>
    <n v="0"/>
    <n v="4560252.54"/>
    <n v="-123054.02"/>
    <n v="1873.64"/>
    <n v="4560252.54"/>
    <n v="3425731.94"/>
    <n v="1873.64"/>
    <n v="0"/>
    <n v="1873.64"/>
    <n v="0"/>
    <x v="9"/>
  </r>
  <r>
    <n v="-1"/>
    <n v="1"/>
    <s v="0001 -Florida Power &amp; Light Company"/>
    <n v="0"/>
    <n v="3"/>
    <x v="9"/>
    <n v="2002"/>
    <n v="82"/>
    <n v="2014"/>
    <s v="V2002 Bonus Q3"/>
    <n v="367"/>
    <s v="08. General Plant"/>
    <s v="Function"/>
    <n v="10300587.470000001"/>
    <n v="0"/>
    <n v="0"/>
    <n v="0"/>
    <n v="0"/>
    <n v="10698486.07"/>
    <n v="-37263.730000000003"/>
    <n v="39.700000000000003"/>
    <n v="10698486.07"/>
    <n v="10300587.470000001"/>
    <n v="39.700000000000003"/>
    <n v="0"/>
    <n v="39.700000000000003"/>
    <n v="0"/>
    <x v="9"/>
  </r>
  <r>
    <n v="-1"/>
    <n v="1"/>
    <s v="0001 -Florida Power &amp; Light Company"/>
    <n v="0"/>
    <n v="3"/>
    <x v="9"/>
    <n v="2002"/>
    <n v="83"/>
    <n v="2014"/>
    <s v="V2002 Bonus Q4"/>
    <n v="367"/>
    <s v="08. General Plant"/>
    <s v="Function"/>
    <n v="22569795.960000001"/>
    <n v="0"/>
    <n v="0"/>
    <n v="0"/>
    <n v="0"/>
    <n v="22688392.690000001"/>
    <n v="-19609.259999999998"/>
    <n v="1572.59"/>
    <n v="22688392.690000001"/>
    <n v="22569795.960000001"/>
    <n v="1572.59"/>
    <n v="0"/>
    <n v="1572.59"/>
    <n v="0"/>
    <x v="9"/>
  </r>
  <r>
    <n v="-1"/>
    <n v="1"/>
    <s v="0001 -Florida Power &amp; Light Company"/>
    <n v="0"/>
    <n v="3"/>
    <x v="9"/>
    <n v="2002"/>
    <n v="76"/>
    <n v="2014"/>
    <s v="V2002 Q1"/>
    <n v="367"/>
    <s v="08. General Plant"/>
    <s v="Function"/>
    <n v="1467625.59"/>
    <n v="0"/>
    <n v="0"/>
    <n v="0"/>
    <n v="0"/>
    <n v="1528889.13"/>
    <n v="-4505.0600000000004"/>
    <n v="344.89"/>
    <n v="1528889.13"/>
    <n v="1467625.59"/>
    <n v="344.89"/>
    <n v="0"/>
    <n v="344.89"/>
    <n v="0"/>
    <x v="9"/>
  </r>
  <r>
    <n v="-1"/>
    <n v="1"/>
    <s v="0001 -Florida Power &amp; Light Company"/>
    <n v="0"/>
    <n v="3"/>
    <x v="9"/>
    <n v="2002"/>
    <n v="77"/>
    <n v="2014"/>
    <s v="V2002 Q2"/>
    <n v="367"/>
    <s v="08. General Plant"/>
    <s v="Function"/>
    <n v="936444.61"/>
    <n v="0"/>
    <n v="0"/>
    <n v="0"/>
    <n v="0"/>
    <n v="1004768.23"/>
    <n v="-5001.68"/>
    <n v="5.61"/>
    <n v="1004768.23"/>
    <n v="936444.61"/>
    <n v="5.61"/>
    <n v="0"/>
    <n v="5.61"/>
    <n v="0"/>
    <x v="9"/>
  </r>
  <r>
    <n v="-1"/>
    <n v="1"/>
    <s v="0001 -Florida Power &amp; Light Company"/>
    <n v="0"/>
    <n v="3"/>
    <x v="9"/>
    <n v="2002"/>
    <n v="78"/>
    <n v="2014"/>
    <s v="V2002 Q3"/>
    <n v="367"/>
    <s v="08. General Plant"/>
    <s v="Function"/>
    <n v="2365595.29"/>
    <n v="0"/>
    <n v="0"/>
    <n v="0"/>
    <n v="0"/>
    <n v="2388314.35"/>
    <n v="-2702.17"/>
    <n v="0"/>
    <n v="2388314.35"/>
    <n v="2365595.29"/>
    <n v="0"/>
    <n v="0"/>
    <n v="0"/>
    <n v="0"/>
    <x v="9"/>
  </r>
  <r>
    <n v="-1"/>
    <n v="1"/>
    <s v="0001 -Florida Power &amp; Light Company"/>
    <n v="0"/>
    <n v="3"/>
    <x v="9"/>
    <n v="2002"/>
    <n v="79"/>
    <n v="2014"/>
    <s v="V2002 Q4"/>
    <n v="367"/>
    <s v="08. General Plant"/>
    <s v="Function"/>
    <n v="3329423.23"/>
    <n v="0"/>
    <n v="0"/>
    <n v="386683.77"/>
    <n v="81145.59"/>
    <n v="2942739.46"/>
    <n v="-898.82"/>
    <n v="0"/>
    <n v="3329423.23"/>
    <n v="3023885.05"/>
    <n v="0"/>
    <n v="0"/>
    <n v="0"/>
    <n v="0"/>
    <x v="9"/>
  </r>
  <r>
    <n v="-1"/>
    <n v="1"/>
    <s v="0001 -Florida Power &amp; Light Company"/>
    <n v="0"/>
    <n v="3"/>
    <x v="9"/>
    <n v="2003"/>
    <n v="64"/>
    <n v="2014"/>
    <s v="V2003"/>
    <n v="367"/>
    <s v="08. General Plant"/>
    <s v="Function"/>
    <n v="7020493.79"/>
    <n v="0"/>
    <n v="0"/>
    <n v="4987136.84"/>
    <n v="110814.18"/>
    <n v="3263215.08"/>
    <n v="-73182.23"/>
    <n v="10559.74"/>
    <n v="7187279.1500000004"/>
    <n v="3217681.36"/>
    <n v="122.27"/>
    <n v="0"/>
    <n v="10559.74"/>
    <n v="0"/>
    <x v="9"/>
  </r>
  <r>
    <n v="-1"/>
    <n v="1"/>
    <s v="0001 -Florida Power &amp; Light Company"/>
    <n v="0"/>
    <n v="3"/>
    <x v="9"/>
    <n v="2003"/>
    <n v="70"/>
    <n v="2014"/>
    <s v="V2003 Bonus-30%"/>
    <n v="367"/>
    <s v="08. General Plant"/>
    <s v="Function"/>
    <n v="15727985.300000001"/>
    <n v="0"/>
    <n v="0"/>
    <n v="0"/>
    <n v="0"/>
    <n v="16901496.870000001"/>
    <n v="-99604.55"/>
    <n v="9348.1"/>
    <n v="16901496.870000001"/>
    <n v="15727985.300000001"/>
    <n v="9348.1"/>
    <n v="0"/>
    <n v="9348.1"/>
    <n v="0"/>
    <x v="9"/>
  </r>
  <r>
    <n v="-1"/>
    <n v="1"/>
    <s v="0001 -Florida Power &amp; Light Company"/>
    <n v="0"/>
    <n v="3"/>
    <x v="9"/>
    <n v="2003"/>
    <n v="84"/>
    <n v="2014"/>
    <s v="V2003 Bonus-50%"/>
    <n v="367"/>
    <s v="08. General Plant"/>
    <s v="Function"/>
    <n v="7976135.0199999996"/>
    <n v="0"/>
    <n v="0"/>
    <n v="0"/>
    <n v="0"/>
    <n v="8522433.7899999991"/>
    <n v="-46240.72"/>
    <n v="350.1"/>
    <n v="8522433.7899999991"/>
    <n v="7976135.0199999996"/>
    <n v="350.1"/>
    <n v="0"/>
    <n v="350.1"/>
    <n v="0"/>
    <x v="9"/>
  </r>
  <r>
    <n v="-1"/>
    <n v="1"/>
    <s v="0001 -Florida Power &amp; Light Company"/>
    <n v="0"/>
    <n v="3"/>
    <x v="9"/>
    <n v="2004"/>
    <n v="92"/>
    <n v="2014"/>
    <s v="V2004 Q1"/>
    <n v="367"/>
    <s v="08. General Plant"/>
    <s v="Function"/>
    <n v="1404007.26"/>
    <n v="0"/>
    <n v="0"/>
    <n v="1480330.19"/>
    <n v="33849.519999999997"/>
    <n v="245803.33"/>
    <n v="-77244.84"/>
    <n v="9553.7000000000007"/>
    <n v="1451902.42"/>
    <n v="238595.67"/>
    <n v="2715.72"/>
    <n v="0"/>
    <n v="9553.7000000000007"/>
    <n v="0"/>
    <x v="9"/>
  </r>
  <r>
    <n v="-1"/>
    <n v="1"/>
    <s v="0001 -Florida Power &amp; Light Company"/>
    <n v="0"/>
    <n v="3"/>
    <x v="9"/>
    <n v="2004"/>
    <n v="96"/>
    <n v="2014"/>
    <s v="V2004 Q1 - 30% Bonus"/>
    <n v="367"/>
    <s v="08. General Plant"/>
    <s v="Function"/>
    <n v="690609.59"/>
    <n v="0"/>
    <n v="0"/>
    <n v="1097.53"/>
    <n v="1097.53"/>
    <n v="689512.06"/>
    <n v="-38119.25"/>
    <n v="817.01"/>
    <n v="690609.59"/>
    <n v="690609.59"/>
    <n v="817.01"/>
    <n v="0"/>
    <n v="817.01"/>
    <n v="0"/>
    <x v="9"/>
  </r>
  <r>
    <n v="-1"/>
    <n v="1"/>
    <s v="0001 -Florida Power &amp; Light Company"/>
    <n v="0"/>
    <n v="3"/>
    <x v="9"/>
    <n v="2004"/>
    <n v="100"/>
    <n v="2014"/>
    <s v="V2004 Q1 - 50% Bonus"/>
    <n v="367"/>
    <s v="08. General Plant"/>
    <s v="Function"/>
    <n v="10833926.890000001"/>
    <n v="0"/>
    <n v="0"/>
    <n v="1991.14"/>
    <n v="1991.14"/>
    <n v="10831935.75"/>
    <n v="-873021.75"/>
    <n v="79962.960000000006"/>
    <n v="10833926.890000001"/>
    <n v="10833926.890000001"/>
    <n v="79962.960000000006"/>
    <n v="0"/>
    <n v="79962.960000000006"/>
    <n v="0"/>
    <x v="9"/>
  </r>
  <r>
    <n v="-1"/>
    <n v="1"/>
    <s v="0001 -Florida Power &amp; Light Company"/>
    <n v="0"/>
    <n v="3"/>
    <x v="9"/>
    <n v="2004"/>
    <n v="93"/>
    <n v="2014"/>
    <s v="V2004 Q2"/>
    <n v="367"/>
    <s v="08. General Plant"/>
    <s v="Function"/>
    <n v="201110.05"/>
    <n v="0"/>
    <n v="0"/>
    <n v="186181.11"/>
    <n v="4863.55"/>
    <n v="55345.18"/>
    <n v="-7319.05"/>
    <n v="864.42"/>
    <n v="207113.72"/>
    <n v="55069.48"/>
    <n v="0"/>
    <n v="0"/>
    <n v="864.42"/>
    <n v="0"/>
    <x v="9"/>
  </r>
  <r>
    <n v="-1"/>
    <n v="1"/>
    <s v="0001 -Florida Power &amp; Light Company"/>
    <n v="0"/>
    <n v="3"/>
    <x v="9"/>
    <n v="2004"/>
    <n v="97"/>
    <n v="2014"/>
    <s v="V2004 Q2 - 30% Bonus"/>
    <n v="367"/>
    <s v="08. General Plant"/>
    <s v="Function"/>
    <n v="-356418.58"/>
    <n v="0"/>
    <n v="0"/>
    <n v="-3675.23"/>
    <n v="-3675.23"/>
    <n v="-352743.35"/>
    <n v="-166.35"/>
    <n v="15.56"/>
    <n v="-356418.58"/>
    <n v="-356418.58"/>
    <n v="15.56"/>
    <n v="0"/>
    <n v="15.56"/>
    <n v="0"/>
    <x v="9"/>
  </r>
  <r>
    <n v="-1"/>
    <n v="1"/>
    <s v="0001 -Florida Power &amp; Light Company"/>
    <n v="0"/>
    <n v="3"/>
    <x v="9"/>
    <n v="2004"/>
    <n v="101"/>
    <n v="2014"/>
    <s v="V2004 Q2 - 50% Bonus"/>
    <n v="367"/>
    <s v="08. General Plant"/>
    <s v="Function"/>
    <n v="2713365.18"/>
    <n v="0"/>
    <n v="0"/>
    <n v="1393.49"/>
    <n v="1393.49"/>
    <n v="2711971.69"/>
    <n v="-378793.95"/>
    <n v="35063.949999999997"/>
    <n v="2713365.18"/>
    <n v="2713365.18"/>
    <n v="35063.949999999997"/>
    <n v="0"/>
    <n v="35063.949999999997"/>
    <n v="0"/>
    <x v="9"/>
  </r>
  <r>
    <n v="-1"/>
    <n v="1"/>
    <s v="0001 -Florida Power &amp; Light Company"/>
    <n v="0"/>
    <n v="3"/>
    <x v="9"/>
    <n v="2004"/>
    <n v="94"/>
    <n v="2014"/>
    <s v="V2004 Q3"/>
    <n v="367"/>
    <s v="08. General Plant"/>
    <s v="Function"/>
    <n v="613228.76"/>
    <n v="0"/>
    <n v="0"/>
    <n v="412001.03"/>
    <n v="9205.32"/>
    <n v="290935.14"/>
    <n v="-15532.26"/>
    <n v="2108.34"/>
    <n v="626565.93000000005"/>
    <n v="288708.65999999997"/>
    <n v="202.98"/>
    <n v="0"/>
    <n v="2108.34"/>
    <n v="0"/>
    <x v="9"/>
  </r>
  <r>
    <n v="-1"/>
    <n v="1"/>
    <s v="0001 -Florida Power &amp; Light Company"/>
    <n v="0"/>
    <n v="3"/>
    <x v="9"/>
    <n v="2004"/>
    <n v="98"/>
    <n v="2014"/>
    <s v="V2004 Q3 - 30% Bonus"/>
    <n v="367"/>
    <s v="08. General Plant"/>
    <s v="Function"/>
    <n v="335280"/>
    <n v="0"/>
    <n v="0"/>
    <n v="5.52"/>
    <n v="5.52"/>
    <n v="335274.48"/>
    <n v="-85623.34"/>
    <n v="7925.91"/>
    <n v="335280"/>
    <n v="335280"/>
    <n v="7925.91"/>
    <n v="0"/>
    <n v="7925.91"/>
    <n v="0"/>
    <x v="9"/>
  </r>
  <r>
    <n v="-1"/>
    <n v="1"/>
    <s v="0001 -Florida Power &amp; Light Company"/>
    <n v="0"/>
    <n v="3"/>
    <x v="9"/>
    <n v="2004"/>
    <n v="102"/>
    <n v="2014"/>
    <s v="V2004 Q3 - 50% Bonus"/>
    <n v="367"/>
    <s v="08. General Plant"/>
    <s v="Function"/>
    <n v="5734454.0300000003"/>
    <n v="0"/>
    <n v="0"/>
    <n v="7629.38"/>
    <n v="7629.38"/>
    <n v="5726824.6500000004"/>
    <n v="-184406.17"/>
    <n v="15361.59"/>
    <n v="5734454.0300000003"/>
    <n v="5734454.0300000003"/>
    <n v="15361.59"/>
    <n v="0"/>
    <n v="15361.59"/>
    <n v="0"/>
    <x v="9"/>
  </r>
  <r>
    <n v="-1"/>
    <n v="1"/>
    <s v="0001 -Florida Power &amp; Light Company"/>
    <n v="0"/>
    <n v="3"/>
    <x v="9"/>
    <n v="2004"/>
    <n v="95"/>
    <n v="2014"/>
    <s v="V2004 Q4"/>
    <n v="367"/>
    <s v="08. General Plant"/>
    <s v="Function"/>
    <n v="1819718.11"/>
    <n v="0"/>
    <n v="0"/>
    <n v="231348.14"/>
    <n v="5626.61"/>
    <n v="1638498.52"/>
    <n v="-15737.64"/>
    <n v="1234.76"/>
    <n v="1828295.19"/>
    <n v="1636782.81"/>
    <n v="0"/>
    <n v="0"/>
    <n v="1234.76"/>
    <n v="0"/>
    <x v="9"/>
  </r>
  <r>
    <n v="-1"/>
    <n v="1"/>
    <s v="0001 -Florida Power &amp; Light Company"/>
    <n v="0"/>
    <n v="3"/>
    <x v="9"/>
    <n v="2004"/>
    <n v="99"/>
    <n v="2014"/>
    <s v="V2004 Q4 - 30% Bonus"/>
    <n v="367"/>
    <s v="08. General Plant"/>
    <s v="Function"/>
    <n v="92412.88"/>
    <n v="0"/>
    <n v="0"/>
    <n v="137.58000000000001"/>
    <n v="137.58000000000001"/>
    <n v="92275.3"/>
    <n v="-0.1"/>
    <n v="0"/>
    <n v="92412.88"/>
    <n v="92412.88"/>
    <n v="0"/>
    <n v="0"/>
    <n v="0"/>
    <n v="0"/>
    <x v="9"/>
  </r>
  <r>
    <n v="-1"/>
    <n v="1"/>
    <s v="0001 -Florida Power &amp; Light Company"/>
    <n v="0"/>
    <n v="3"/>
    <x v="9"/>
    <n v="2004"/>
    <n v="103"/>
    <n v="2014"/>
    <s v="V2004 Q4 - 50% Bonus"/>
    <n v="367"/>
    <s v="08. General Plant"/>
    <s v="Function"/>
    <n v="16650079.130000001"/>
    <n v="0"/>
    <n v="0"/>
    <n v="649847.79"/>
    <n v="32347.03"/>
    <n v="16137949.49"/>
    <n v="-484783.09"/>
    <n v="44190.06"/>
    <n v="16670525.51"/>
    <n v="16152808.73"/>
    <n v="41231.480000000003"/>
    <n v="0"/>
    <n v="44190.06"/>
    <n v="0"/>
    <x v="9"/>
  </r>
  <r>
    <n v="-1"/>
    <n v="1"/>
    <s v="0001 -Florida Power &amp; Light Company"/>
    <n v="0"/>
    <n v="3"/>
    <x v="9"/>
    <n v="2005"/>
    <n v="66"/>
    <n v="2014"/>
    <s v="V2005"/>
    <n v="367"/>
    <s v="08. General Plant"/>
    <s v="Function"/>
    <n v="62620302.25"/>
    <n v="0"/>
    <n v="0"/>
    <n v="4308399.62"/>
    <n v="315898.68"/>
    <n v="59180624.25"/>
    <n v="-2341372.7799999998"/>
    <n v="218302"/>
    <n v="63264029.990000002"/>
    <n v="58919871.710000001"/>
    <n v="151225.49"/>
    <n v="0"/>
    <n v="218302"/>
    <n v="0"/>
    <x v="9"/>
  </r>
  <r>
    <n v="-1"/>
    <n v="1"/>
    <s v="0001 -Florida Power &amp; Light Company"/>
    <n v="0"/>
    <n v="3"/>
    <x v="9"/>
    <n v="2005"/>
    <n v="72"/>
    <n v="2014"/>
    <s v="V2005 Bonus-30%"/>
    <n v="367"/>
    <s v="08. General Plant"/>
    <s v="Function"/>
    <n v="15854.59"/>
    <n v="0"/>
    <n v="0"/>
    <n v="560.88"/>
    <n v="420.66"/>
    <n v="15293.71"/>
    <n v="0"/>
    <n v="0"/>
    <n v="15854.59"/>
    <n v="15714.37"/>
    <n v="0"/>
    <n v="0"/>
    <n v="0"/>
    <n v="0"/>
    <x v="9"/>
  </r>
  <r>
    <n v="-1"/>
    <n v="1"/>
    <s v="0001 -Florida Power &amp; Light Company"/>
    <n v="0"/>
    <n v="3"/>
    <x v="9"/>
    <n v="2005"/>
    <n v="86"/>
    <n v="2014"/>
    <s v="V2005 Bonus-50%"/>
    <n v="367"/>
    <s v="08. General Plant"/>
    <s v="Function"/>
    <n v="2194651.35"/>
    <n v="0"/>
    <n v="0"/>
    <n v="77639.289999999994"/>
    <n v="58229.47"/>
    <n v="2117012.06"/>
    <n v="0"/>
    <n v="0"/>
    <n v="2194651.35"/>
    <n v="2175241.5299999998"/>
    <n v="0"/>
    <n v="0"/>
    <n v="0"/>
    <n v="0"/>
    <x v="9"/>
  </r>
  <r>
    <n v="-1"/>
    <n v="1"/>
    <s v="0001 -Florida Power &amp; Light Company"/>
    <n v="0"/>
    <n v="3"/>
    <x v="9"/>
    <n v="2006"/>
    <n v="67"/>
    <n v="2014"/>
    <s v="V2006"/>
    <n v="367"/>
    <s v="08. General Plant"/>
    <s v="Function"/>
    <n v="42290433.630000003"/>
    <n v="0"/>
    <n v="0"/>
    <n v="-3425722.16"/>
    <n v="332052.40999999997"/>
    <n v="46970103.640000001"/>
    <n v="-2193311.6800000002"/>
    <n v="101652.88"/>
    <n v="44263714.18"/>
    <n v="45343434.960000001"/>
    <n v="87093.41"/>
    <n v="0"/>
    <n v="101652.88"/>
    <n v="0"/>
    <x v="9"/>
  </r>
  <r>
    <n v="-1"/>
    <n v="1"/>
    <s v="0001 -Florida Power &amp; Light Company"/>
    <n v="0"/>
    <n v="3"/>
    <x v="9"/>
    <n v="2007"/>
    <n v="74"/>
    <n v="2014"/>
    <s v="V2007"/>
    <n v="367"/>
    <s v="08. General Plant"/>
    <s v="Function"/>
    <n v="50089470.640000001"/>
    <n v="0"/>
    <n v="0"/>
    <n v="9307829.7799999993"/>
    <n v="939502.09"/>
    <n v="43066959.670000002"/>
    <n v="-9765037.6600000001"/>
    <n v="57107.29"/>
    <n v="53376355.350000001"/>
    <n v="40731296.25"/>
    <n v="45388.09"/>
    <n v="0"/>
    <n v="57107.29"/>
    <n v="0"/>
    <x v="9"/>
  </r>
  <r>
    <n v="-1"/>
    <n v="1"/>
    <s v="0001 -Florida Power &amp; Light Company"/>
    <n v="0"/>
    <n v="3"/>
    <x v="9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64"/>
    <n v="2014"/>
    <s v="V2008 Q1"/>
    <n v="367"/>
    <s v="08. General Plant"/>
    <s v="Function"/>
    <n v="5721785.6799999997"/>
    <n v="0"/>
    <n v="0"/>
    <n v="558335.07999999996"/>
    <n v="174280.19"/>
    <n v="7256768.0800000001"/>
    <n v="-528747.86"/>
    <n v="20737.349999999999"/>
    <n v="7866661.7599999998"/>
    <n v="5291812.1900000004"/>
    <n v="15097.35"/>
    <n v="0"/>
    <n v="20737.349999999999"/>
    <n v="0"/>
    <x v="9"/>
  </r>
  <r>
    <n v="-1"/>
    <n v="1"/>
    <s v="0001 -Florida Power &amp; Light Company"/>
    <n v="0"/>
    <n v="3"/>
    <x v="9"/>
    <n v="2008"/>
    <n v="168"/>
    <n v="2014"/>
    <s v="V2008 Q1 - 50% Bonus"/>
    <n v="367"/>
    <s v="08. General Plant"/>
    <s v="Function"/>
    <n v="592846.69999999995"/>
    <n v="0"/>
    <n v="0"/>
    <n v="72312.3"/>
    <n v="66932.06"/>
    <n v="3202011.27"/>
    <n v="-137905.01"/>
    <n v="5202.8"/>
    <n v="3274323.57"/>
    <n v="587466.46"/>
    <n v="5202.8"/>
    <n v="0"/>
    <n v="5202.8"/>
    <n v="0"/>
    <x v="9"/>
  </r>
  <r>
    <n v="-1"/>
    <n v="1"/>
    <s v="0001 -Florida Power &amp; Light Company"/>
    <n v="0"/>
    <n v="3"/>
    <x v="9"/>
    <n v="2008"/>
    <n v="165"/>
    <n v="2014"/>
    <s v="V2008 Q2"/>
    <n v="367"/>
    <s v="08. General Plant"/>
    <s v="Function"/>
    <n v="5454335.1500000004"/>
    <n v="0"/>
    <n v="0"/>
    <n v="1294899.47"/>
    <n v="189316.28"/>
    <n v="4477560.1100000003"/>
    <n v="-255354.86"/>
    <n v="23833.78"/>
    <n v="5891974.5899999999"/>
    <n v="4243584.16"/>
    <n v="9486.57"/>
    <n v="0"/>
    <n v="23833.78"/>
    <n v="0"/>
    <x v="9"/>
  </r>
  <r>
    <n v="-1"/>
    <n v="1"/>
    <s v="0001 -Florida Power &amp; Light Company"/>
    <n v="0"/>
    <n v="3"/>
    <x v="9"/>
    <n v="2008"/>
    <n v="169"/>
    <n v="2014"/>
    <s v="V2008 Q2 - 50% Bonus"/>
    <n v="367"/>
    <s v="08. General Plant"/>
    <s v="Function"/>
    <n v="2729982.32"/>
    <n v="0"/>
    <n v="0"/>
    <n v="202231.15"/>
    <n v="119798.82"/>
    <n v="4651248.3"/>
    <n v="-349275.63"/>
    <n v="8915.48"/>
    <n v="4853479.45"/>
    <n v="2647549.9900000002"/>
    <n v="8915.48"/>
    <n v="0"/>
    <n v="8915.48"/>
    <n v="0"/>
    <x v="9"/>
  </r>
  <r>
    <n v="-1"/>
    <n v="1"/>
    <s v="0001 -Florida Power &amp; Light Company"/>
    <n v="0"/>
    <n v="3"/>
    <x v="9"/>
    <n v="2008"/>
    <n v="166"/>
    <n v="2014"/>
    <s v="V2008 Q3"/>
    <n v="367"/>
    <s v="08. General Plant"/>
    <s v="Function"/>
    <n v="5150825.62"/>
    <n v="0"/>
    <n v="0"/>
    <n v="1481414.25"/>
    <n v="195247.44"/>
    <n v="3733528.58"/>
    <n v="-173729.06"/>
    <n v="13743.08"/>
    <n v="5229284.03"/>
    <n v="3861746.45"/>
    <n v="2314.23"/>
    <n v="0"/>
    <n v="13743.08"/>
    <n v="0"/>
    <x v="9"/>
  </r>
  <r>
    <n v="-1"/>
    <n v="1"/>
    <s v="0001 -Florida Power &amp; Light Company"/>
    <n v="0"/>
    <n v="3"/>
    <x v="9"/>
    <n v="2008"/>
    <n v="170"/>
    <n v="2014"/>
    <s v="V2008 Q3 - 50% Bonus"/>
    <n v="367"/>
    <s v="08. General Plant"/>
    <s v="Function"/>
    <n v="2689164.52"/>
    <n v="0"/>
    <n v="0"/>
    <n v="288912.24"/>
    <n v="163827.29999999999"/>
    <n v="4835874.41"/>
    <n v="-342488.27"/>
    <n v="360.99"/>
    <n v="5124786.6500000004"/>
    <n v="2564079.58"/>
    <n v="360.99"/>
    <n v="0"/>
    <n v="360.99"/>
    <n v="0"/>
    <x v="9"/>
  </r>
  <r>
    <n v="-1"/>
    <n v="1"/>
    <s v="0001 -Florida Power &amp; Light Company"/>
    <n v="0"/>
    <n v="3"/>
    <x v="9"/>
    <n v="2008"/>
    <n v="167"/>
    <n v="2014"/>
    <s v="V2008 Q4"/>
    <n v="367"/>
    <s v="08. General Plant"/>
    <s v="Function"/>
    <n v="5610566.0300000003"/>
    <n v="0"/>
    <n v="0"/>
    <n v="2193804.64"/>
    <n v="233796.9"/>
    <n v="3592937.56"/>
    <n v="-290686.95"/>
    <n v="30027.23"/>
    <n v="6041996.6500000004"/>
    <n v="3422960.04"/>
    <n v="2371.0300000000002"/>
    <n v="0"/>
    <n v="30027.23"/>
    <n v="0"/>
    <x v="9"/>
  </r>
  <r>
    <n v="-1"/>
    <n v="1"/>
    <s v="0001 -Florida Power &amp; Light Company"/>
    <n v="0"/>
    <n v="3"/>
    <x v="9"/>
    <n v="2008"/>
    <n v="171"/>
    <n v="2014"/>
    <s v="V2008 Q4 - 50% Bonus"/>
    <n v="367"/>
    <s v="08. General Plant"/>
    <s v="Function"/>
    <n v="15128819.48"/>
    <n v="0"/>
    <n v="0"/>
    <n v="2846220.76"/>
    <n v="1130696.23"/>
    <n v="16848747.039999999"/>
    <n v="-552715.99"/>
    <n v="1613.2"/>
    <n v="19694967.800000001"/>
    <n v="13413294.949999999"/>
    <n v="1613.2"/>
    <n v="0"/>
    <n v="1613.2"/>
    <n v="0"/>
    <x v="9"/>
  </r>
  <r>
    <n v="-1"/>
    <n v="1"/>
    <s v="0001 -Florida Power &amp; Light Company"/>
    <n v="0"/>
    <n v="3"/>
    <x v="9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5"/>
    <n v="2014"/>
    <s v="V2009 Q1"/>
    <n v="367"/>
    <s v="08. General Plant"/>
    <s v="Function"/>
    <n v="6665209.29"/>
    <n v="0"/>
    <n v="0"/>
    <n v="696390.53"/>
    <n v="421313.19"/>
    <n v="5951890.6799999997"/>
    <n v="-2087056.56"/>
    <n v="736.1"/>
    <n v="6670265.0300000003"/>
    <n v="6368884.2300000004"/>
    <n v="0"/>
    <n v="0"/>
    <n v="736.1"/>
    <n v="0"/>
    <x v="9"/>
  </r>
  <r>
    <n v="-1"/>
    <n v="1"/>
    <s v="0001 -Florida Power &amp; Light Company"/>
    <n v="0"/>
    <n v="3"/>
    <x v="9"/>
    <n v="2009"/>
    <n v="189"/>
    <n v="2014"/>
    <s v="V2009 Q1 - 50% Bonus"/>
    <n v="367"/>
    <s v="08. General Plant"/>
    <s v="Function"/>
    <n v="8089318.4699999997"/>
    <n v="0"/>
    <n v="0"/>
    <n v="1144555.3"/>
    <n v="601253.92000000004"/>
    <n v="6941621.2699999996"/>
    <n v="-687631.04"/>
    <n v="0"/>
    <n v="8089318.4699999997"/>
    <n v="7542875.1799999997"/>
    <n v="0"/>
    <n v="0"/>
    <n v="0"/>
    <n v="0"/>
    <x v="9"/>
  </r>
  <r>
    <n v="-1"/>
    <n v="1"/>
    <s v="0001 -Florida Power &amp; Light Company"/>
    <n v="0"/>
    <n v="3"/>
    <x v="9"/>
    <n v="2009"/>
    <n v="186"/>
    <n v="2014"/>
    <s v="V2009 Q2"/>
    <n v="367"/>
    <s v="08. General Plant"/>
    <s v="Function"/>
    <n v="5498684.0700000003"/>
    <n v="0"/>
    <n v="0"/>
    <n v="716699.44"/>
    <n v="384829.63"/>
    <n v="4777714.53"/>
    <n v="-1627993.23"/>
    <n v="301.47000000000003"/>
    <n v="5500645.5700000003"/>
    <n v="5160868.0999999996"/>
    <n v="16.04"/>
    <n v="0"/>
    <n v="301.47000000000003"/>
    <n v="0"/>
    <x v="9"/>
  </r>
  <r>
    <n v="-1"/>
    <n v="1"/>
    <s v="0001 -Florida Power &amp; Light Company"/>
    <n v="0"/>
    <n v="3"/>
    <x v="9"/>
    <n v="2009"/>
    <n v="190"/>
    <n v="2014"/>
    <s v="V2009 Q2 - 50% Bonus"/>
    <n v="367"/>
    <s v="08. General Plant"/>
    <s v="Function"/>
    <n v="13791689.25"/>
    <n v="0"/>
    <n v="0"/>
    <n v="2830380.89"/>
    <n v="1068460.46"/>
    <n v="10937526.300000001"/>
    <n v="-3037176.66"/>
    <n v="4504.54"/>
    <n v="13802248.439999999"/>
    <n v="11996950.35"/>
    <n v="2981.75"/>
    <n v="0"/>
    <n v="4504.54"/>
    <n v="0"/>
    <x v="9"/>
  </r>
  <r>
    <n v="-1"/>
    <n v="1"/>
    <s v="0001 -Florida Power &amp; Light Company"/>
    <n v="0"/>
    <n v="3"/>
    <x v="9"/>
    <n v="2009"/>
    <n v="187"/>
    <n v="2014"/>
    <s v="V2009 Q3"/>
    <n v="367"/>
    <s v="08. General Plant"/>
    <s v="Function"/>
    <n v="1895074.94"/>
    <n v="0"/>
    <n v="0"/>
    <n v="1083762.3400000001"/>
    <n v="94235.79"/>
    <n v="746751.48"/>
    <n v="-384708.65"/>
    <n v="5030.4399999999996"/>
    <n v="1923551.89"/>
    <n v="816656.59"/>
    <n v="884.17"/>
    <n v="0"/>
    <n v="5030.4399999999996"/>
    <n v="0"/>
    <x v="9"/>
  </r>
  <r>
    <n v="-1"/>
    <n v="1"/>
    <s v="0001 -Florida Power &amp; Light Company"/>
    <n v="0"/>
    <n v="3"/>
    <x v="9"/>
    <n v="2009"/>
    <n v="191"/>
    <n v="2014"/>
    <s v="V2009 Q3 - 50% Bonus"/>
    <n v="367"/>
    <s v="08. General Plant"/>
    <s v="Function"/>
    <n v="7474510.2400000002"/>
    <n v="0"/>
    <n v="0"/>
    <n v="1834192.3"/>
    <n v="615459.14"/>
    <n v="5625338.8399999999"/>
    <n v="-1004110.71"/>
    <n v="989.05"/>
    <n v="7481324.2999999998"/>
    <n v="6234972.9800000004"/>
    <n v="0"/>
    <n v="0"/>
    <n v="989.05"/>
    <n v="0"/>
    <x v="9"/>
  </r>
  <r>
    <n v="-1"/>
    <n v="1"/>
    <s v="0001 -Florida Power &amp; Light Company"/>
    <n v="0"/>
    <n v="3"/>
    <x v="9"/>
    <n v="2009"/>
    <n v="188"/>
    <n v="2014"/>
    <s v="V2009 Q4"/>
    <n v="367"/>
    <s v="08. General Plant"/>
    <s v="Function"/>
    <n v="1767649.98"/>
    <n v="0"/>
    <n v="0"/>
    <n v="498242.19"/>
    <n v="98995.65"/>
    <n v="1247832.55"/>
    <n v="-496883.32"/>
    <n v="2202.7199999999998"/>
    <n v="1777633.06"/>
    <n v="1338300.56"/>
    <n v="747.29"/>
    <n v="0"/>
    <n v="2202.7199999999998"/>
    <n v="0"/>
    <x v="9"/>
  </r>
  <r>
    <n v="-1"/>
    <n v="1"/>
    <s v="0001 -Florida Power &amp; Light Company"/>
    <n v="0"/>
    <n v="3"/>
    <x v="9"/>
    <n v="2009"/>
    <n v="192"/>
    <n v="2014"/>
    <s v="V2009 Q4 - 50% Bonus"/>
    <n v="367"/>
    <s v="08. General Plant"/>
    <s v="Function"/>
    <n v="12149323.76"/>
    <n v="0"/>
    <n v="0"/>
    <n v="1813251.35"/>
    <n v="879905.26"/>
    <n v="10325568.23"/>
    <n v="-4100505.55"/>
    <n v="705.58"/>
    <n v="12154167.68"/>
    <n v="11201335.15"/>
    <n v="0"/>
    <n v="0"/>
    <n v="705.58"/>
    <n v="0"/>
    <x v="9"/>
  </r>
  <r>
    <n v="-1"/>
    <n v="1"/>
    <s v="0001 -Florida Power &amp; Light Company"/>
    <n v="0"/>
    <n v="3"/>
    <x v="9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3"/>
    <n v="2014"/>
    <s v="V2010 Q1"/>
    <n v="367"/>
    <s v="08. General Plant"/>
    <s v="Function"/>
    <n v="1309547.03"/>
    <n v="0"/>
    <n v="0"/>
    <n v="1259404.18"/>
    <n v="34711.49"/>
    <n v="106047.45"/>
    <n v="-12494.83"/>
    <n v="1774.15"/>
    <n v="1321828.1200000001"/>
    <n v="130252"/>
    <n v="0"/>
    <n v="0"/>
    <n v="1774.15"/>
    <n v="0"/>
    <x v="9"/>
  </r>
  <r>
    <n v="-1"/>
    <n v="1"/>
    <s v="0001 -Florida Power &amp; Light Company"/>
    <n v="0"/>
    <n v="3"/>
    <x v="9"/>
    <n v="2010"/>
    <n v="215"/>
    <n v="2014"/>
    <s v="V2010 Q1 - 50% Bonus"/>
    <n v="367"/>
    <s v="08. General Plant"/>
    <s v="Function"/>
    <n v="2545321.25"/>
    <n v="0"/>
    <n v="0"/>
    <n v="909058.13"/>
    <n v="288576.28999999998"/>
    <n v="1636263.12"/>
    <n v="-40805.83"/>
    <n v="0"/>
    <n v="2545321.25"/>
    <n v="1924839.41"/>
    <n v="0"/>
    <n v="0"/>
    <n v="0"/>
    <n v="0"/>
    <x v="9"/>
  </r>
  <r>
    <n v="-1"/>
    <n v="1"/>
    <s v="0001 -Florida Power &amp; Light Company"/>
    <n v="0"/>
    <n v="3"/>
    <x v="9"/>
    <n v="2010"/>
    <n v="194"/>
    <n v="2014"/>
    <s v="V2010 Q2"/>
    <n v="367"/>
    <s v="08. General Plant"/>
    <s v="Function"/>
    <n v="459378.36"/>
    <n v="0"/>
    <n v="0"/>
    <n v="358717.53"/>
    <n v="12639.26"/>
    <n v="115719.23"/>
    <n v="-10440"/>
    <n v="1161.3399999999999"/>
    <n v="463072.8"/>
    <n v="125203.09"/>
    <n v="622.29999999999995"/>
    <n v="0"/>
    <n v="1161.3399999999999"/>
    <n v="0"/>
    <x v="9"/>
  </r>
  <r>
    <n v="-1"/>
    <n v="1"/>
    <s v="0001 -Florida Power &amp; Light Company"/>
    <n v="0"/>
    <n v="3"/>
    <x v="9"/>
    <n v="2010"/>
    <n v="216"/>
    <n v="2014"/>
    <s v="V2010 Q2 - 50% Bonus"/>
    <n v="367"/>
    <s v="08. General Plant"/>
    <s v="Function"/>
    <n v="2353745.44"/>
    <n v="0"/>
    <n v="0"/>
    <n v="641342.48"/>
    <n v="259965.44"/>
    <n v="1712402.96"/>
    <n v="-60699.68"/>
    <n v="228.86"/>
    <n v="2353745.44"/>
    <n v="1972368.4"/>
    <n v="228.86"/>
    <n v="0"/>
    <n v="228.86"/>
    <n v="0"/>
    <x v="9"/>
  </r>
  <r>
    <n v="-1"/>
    <n v="1"/>
    <s v="0001 -Florida Power &amp; Light Company"/>
    <n v="0"/>
    <n v="3"/>
    <x v="9"/>
    <n v="2010"/>
    <n v="195"/>
    <n v="2014"/>
    <s v="V2010 Q3"/>
    <n v="367"/>
    <s v="08. General Plant"/>
    <s v="Function"/>
    <n v="2519291.71"/>
    <n v="0"/>
    <n v="0"/>
    <n v="1556907.4"/>
    <n v="132714.54999999999"/>
    <n v="1025401.37"/>
    <n v="-19086.13"/>
    <n v="1991.03"/>
    <n v="2533007.69"/>
    <n v="1146390.97"/>
    <n v="0"/>
    <n v="0"/>
    <n v="1991.03"/>
    <n v="0"/>
    <x v="9"/>
  </r>
  <r>
    <n v="-1"/>
    <n v="1"/>
    <s v="0001 -Florida Power &amp; Light Company"/>
    <n v="0"/>
    <n v="3"/>
    <x v="9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7"/>
    <n v="2014"/>
    <s v="V2010 Q3 - 50% Bonus"/>
    <n v="367"/>
    <s v="08. General Plant"/>
    <s v="Function"/>
    <n v="13539570.960000001"/>
    <n v="0"/>
    <n v="0"/>
    <n v="4845744.2"/>
    <n v="1503118.03"/>
    <n v="8693826.7599999998"/>
    <n v="-205957.22"/>
    <n v="1719.06"/>
    <n v="13539570.960000001"/>
    <n v="10196944.789999999"/>
    <n v="1719.06"/>
    <n v="0"/>
    <n v="1719.06"/>
    <n v="0"/>
    <x v="9"/>
  </r>
  <r>
    <n v="-1"/>
    <n v="1"/>
    <s v="0001 -Florida Power &amp; Light Company"/>
    <n v="0"/>
    <n v="3"/>
    <x v="9"/>
    <n v="2010"/>
    <n v="196"/>
    <n v="2014"/>
    <s v="V2010 Q4"/>
    <n v="367"/>
    <s v="08. General Plant"/>
    <s v="Function"/>
    <n v="10807965.99"/>
    <n v="0"/>
    <n v="0"/>
    <n v="8418259.7300000004"/>
    <n v="513867.18"/>
    <n v="2761138.22"/>
    <n v="-248158.88"/>
    <n v="11128.66"/>
    <n v="10884238.84"/>
    <n v="3209861.21"/>
    <n v="0"/>
    <n v="0"/>
    <n v="11128.66"/>
    <n v="0"/>
    <x v="9"/>
  </r>
  <r>
    <n v="-1"/>
    <n v="1"/>
    <s v="0001 -Florida Power &amp; Light Company"/>
    <n v="0"/>
    <n v="3"/>
    <x v="9"/>
    <n v="2010"/>
    <n v="224"/>
    <n v="2014"/>
    <s v="V2010 Q4 - 100% Bonus"/>
    <n v="367"/>
    <s v="08. General Plant"/>
    <s v="Function"/>
    <n v="1811158.4"/>
    <n v="0"/>
    <n v="0"/>
    <n v="760302.47"/>
    <n v="208753.85"/>
    <n v="1050855.93"/>
    <n v="0"/>
    <n v="0"/>
    <n v="1811158.4"/>
    <n v="1259609.78"/>
    <n v="0"/>
    <n v="0"/>
    <n v="0"/>
    <n v="0"/>
    <x v="9"/>
  </r>
  <r>
    <n v="-1"/>
    <n v="1"/>
    <s v="0001 -Florida Power &amp; Light Company"/>
    <n v="0"/>
    <n v="3"/>
    <x v="9"/>
    <n v="2010"/>
    <n v="218"/>
    <n v="2014"/>
    <s v="V2010 Q4 - 50% Bonus"/>
    <n v="367"/>
    <s v="08. General Plant"/>
    <s v="Function"/>
    <n v="10938041.460000001"/>
    <n v="0"/>
    <n v="0"/>
    <n v="2408073.98"/>
    <n v="1207581.73"/>
    <n v="8529967.4800000004"/>
    <n v="-472999.28"/>
    <n v="0"/>
    <n v="10938041.460000001"/>
    <n v="9737549.2100000009"/>
    <n v="0"/>
    <n v="0"/>
    <n v="0"/>
    <n v="0"/>
    <x v="9"/>
  </r>
  <r>
    <n v="-1"/>
    <n v="1"/>
    <s v="0001 -Florida Power &amp; Light Company"/>
    <n v="0"/>
    <n v="3"/>
    <x v="9"/>
    <n v="2011"/>
    <n v="125"/>
    <n v="2014"/>
    <s v="V2011"/>
    <n v="367"/>
    <s v="08. General Plant"/>
    <s v="Function"/>
    <n v="3855996.99"/>
    <n v="0"/>
    <n v="0"/>
    <n v="3872536.98"/>
    <n v="91673.09"/>
    <n v="232601.95"/>
    <n v="-73268.2"/>
    <n v="10610.49"/>
    <n v="3929265.19"/>
    <n v="261617.33"/>
    <n v="0"/>
    <n v="0"/>
    <n v="10610.49"/>
    <n v="0"/>
    <x v="9"/>
  </r>
  <r>
    <n v="-1"/>
    <n v="1"/>
    <s v="0001 -Florida Power &amp; Light Company"/>
    <n v="0"/>
    <n v="3"/>
    <x v="9"/>
    <n v="2011"/>
    <n v="233"/>
    <n v="2014"/>
    <s v="V2011 - 100% Bonus"/>
    <n v="367"/>
    <s v="08. General Plant"/>
    <s v="Function"/>
    <n v="69945466.900000006"/>
    <n v="0"/>
    <n v="0"/>
    <n v="36995691"/>
    <n v="8747240.5600000005"/>
    <n v="33757212.880000003"/>
    <n v="-5832684.7800000003"/>
    <n v="36649.339999999997"/>
    <n v="70172796.810000002"/>
    <n v="42313772.869999997"/>
    <n v="0"/>
    <n v="0"/>
    <n v="36649.339999999997"/>
    <n v="0"/>
    <x v="9"/>
  </r>
  <r>
    <n v="-1"/>
    <n v="1"/>
    <s v="0001 -Florida Power &amp; Light Company"/>
    <n v="0"/>
    <n v="3"/>
    <x v="9"/>
    <n v="2011"/>
    <n v="234"/>
    <n v="2014"/>
    <s v="V2011 - 50% Bonus"/>
    <n v="367"/>
    <s v="08. General Plant"/>
    <s v="Function"/>
    <n v="52361.9"/>
    <n v="0"/>
    <n v="0"/>
    <n v="29787.97"/>
    <n v="6981.41"/>
    <n v="22573.93"/>
    <n v="0"/>
    <n v="0"/>
    <n v="52361.9"/>
    <n v="29555.34"/>
    <n v="0"/>
    <n v="0"/>
    <n v="0"/>
    <n v="0"/>
    <x v="9"/>
  </r>
  <r>
    <n v="-1"/>
    <n v="1"/>
    <s v="0001 -Florida Power &amp; Light Company"/>
    <n v="0"/>
    <n v="3"/>
    <x v="9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367"/>
    <s v="08. General Plant"/>
    <s v="Function"/>
    <n v="3230470.18"/>
    <n v="0"/>
    <n v="0"/>
    <n v="3242850.84"/>
    <n v="73894"/>
    <n v="111576.47"/>
    <n v="-24761.32"/>
    <n v="3593.33"/>
    <n v="3255231.5"/>
    <n v="164302.48000000001"/>
    <n v="0"/>
    <n v="0"/>
    <n v="3593.33"/>
    <n v="0"/>
    <x v="9"/>
  </r>
  <r>
    <n v="-1"/>
    <n v="1"/>
    <s v="0001 -Florida Power &amp; Light Company"/>
    <n v="0"/>
    <n v="3"/>
    <x v="9"/>
    <n v="2012"/>
    <n v="248"/>
    <n v="2014"/>
    <s v="V2012 Q1 - 50% Bonus"/>
    <n v="367"/>
    <s v="08. General Plant"/>
    <s v="Function"/>
    <n v="15243795.43"/>
    <n v="0"/>
    <n v="0"/>
    <n v="9565682.7400000002"/>
    <n v="2610823.21"/>
    <n v="5642683.9500000002"/>
    <n v="-373579.24"/>
    <n v="35428.74"/>
    <n v="15243795.43"/>
    <n v="8288935.9000000004"/>
    <n v="0"/>
    <n v="0"/>
    <n v="35428.74"/>
    <n v="0"/>
    <x v="9"/>
  </r>
  <r>
    <n v="-1"/>
    <n v="1"/>
    <s v="0001 -Florida Power &amp; Light Company"/>
    <n v="0"/>
    <n v="3"/>
    <x v="9"/>
    <n v="2012"/>
    <n v="242"/>
    <n v="2014"/>
    <s v="V2012 Q2"/>
    <n v="367"/>
    <s v="08. General Plant"/>
    <s v="Function"/>
    <n v="962553.21"/>
    <n v="0"/>
    <n v="0"/>
    <n v="965358.98"/>
    <n v="21450.27"/>
    <n v="32268.93"/>
    <n v="-5611.54"/>
    <n v="820.34"/>
    <n v="968164.75"/>
    <n v="48928.01"/>
    <n v="0"/>
    <n v="0"/>
    <n v="820.34"/>
    <n v="0"/>
    <x v="9"/>
  </r>
  <r>
    <n v="-1"/>
    <n v="1"/>
    <s v="0001 -Florida Power &amp; Light Company"/>
    <n v="0"/>
    <n v="3"/>
    <x v="9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9"/>
    <n v="2014"/>
    <s v="V2012 Q2 - 50% Bonus"/>
    <n v="367"/>
    <s v="08. General Plant"/>
    <s v="Function"/>
    <n v="13499148.890000001"/>
    <n v="0"/>
    <n v="0"/>
    <n v="8374337.5499999998"/>
    <n v="2384737.3199999998"/>
    <n v="5113191.4000000004"/>
    <n v="-122544.72"/>
    <n v="11619.94"/>
    <n v="13499148.890000001"/>
    <n v="7509548.6600000001"/>
    <n v="0"/>
    <n v="0"/>
    <n v="11619.94"/>
    <n v="0"/>
    <x v="9"/>
  </r>
  <r>
    <n v="-1"/>
    <n v="1"/>
    <s v="0001 -Florida Power &amp; Light Company"/>
    <n v="0"/>
    <n v="3"/>
    <x v="9"/>
    <n v="2012"/>
    <n v="244"/>
    <n v="2014"/>
    <s v="V2012 Q3"/>
    <n v="367"/>
    <s v="08. General Plant"/>
    <s v="Function"/>
    <n v="806572.67"/>
    <n v="0"/>
    <n v="0"/>
    <n v="808880.57"/>
    <n v="18259.34"/>
    <n v="27516.15"/>
    <n v="-4615.8"/>
    <n v="674.7"/>
    <n v="811188.47"/>
    <n v="41834.370000000003"/>
    <n v="0"/>
    <n v="0"/>
    <n v="674.7"/>
    <n v="0"/>
    <x v="9"/>
  </r>
  <r>
    <n v="-1"/>
    <n v="1"/>
    <s v="0001 -Florida Power &amp; Light Company"/>
    <n v="0"/>
    <n v="3"/>
    <x v="9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0"/>
    <n v="2014"/>
    <s v="V2012 Q3 - 50% Bonus"/>
    <n v="367"/>
    <s v="08. General Plant"/>
    <s v="Function"/>
    <n v="10417065.140000001"/>
    <n v="0"/>
    <n v="0"/>
    <n v="6367272.6900000004"/>
    <n v="1844270.47"/>
    <n v="4041824.71"/>
    <n v="-84079.21"/>
    <n v="7967.74"/>
    <n v="10417065.140000001"/>
    <n v="5894062.9199999999"/>
    <n v="0"/>
    <n v="0"/>
    <n v="7967.74"/>
    <n v="0"/>
    <x v="9"/>
  </r>
  <r>
    <n v="-1"/>
    <n v="1"/>
    <s v="0001 -Florida Power &amp; Light Company"/>
    <n v="0"/>
    <n v="3"/>
    <x v="9"/>
    <n v="2012"/>
    <n v="246"/>
    <n v="2014"/>
    <s v="V2012 Q4"/>
    <n v="367"/>
    <s v="08. General Plant"/>
    <s v="Function"/>
    <n v="2551586.5099999998"/>
    <n v="0"/>
    <n v="0"/>
    <n v="2558330.12"/>
    <n v="61442.67"/>
    <n v="93196.13"/>
    <n v="-13487.23"/>
    <n v="1971.52"/>
    <n v="2565073.7400000002"/>
    <n v="143123.09"/>
    <n v="0"/>
    <n v="0"/>
    <n v="1971.52"/>
    <n v="0"/>
    <x v="9"/>
  </r>
  <r>
    <n v="-1"/>
    <n v="1"/>
    <s v="0001 -Florida Power &amp; Light Company"/>
    <n v="0"/>
    <n v="3"/>
    <x v="9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1"/>
    <n v="2014"/>
    <s v="V2012 Q4 - 50% Bonus"/>
    <n v="367"/>
    <s v="08. General Plant"/>
    <s v="Function"/>
    <n v="105475868.72"/>
    <n v="0"/>
    <n v="0"/>
    <n v="57538910.539999999"/>
    <n v="20261104.289999999"/>
    <n v="47016053"/>
    <n v="-10106910.59"/>
    <n v="920905.18"/>
    <n v="105475868.72"/>
    <n v="68198062.469999999"/>
    <n v="0"/>
    <n v="0"/>
    <n v="920905.18"/>
    <n v="0"/>
    <x v="9"/>
  </r>
  <r>
    <n v="-1"/>
    <n v="1"/>
    <s v="0001 -Florida Power &amp; Light Company"/>
    <n v="0"/>
    <n v="3"/>
    <x v="9"/>
    <n v="2013"/>
    <n v="127"/>
    <n v="2014"/>
    <s v="V2013"/>
    <n v="367"/>
    <s v="08. General Plant"/>
    <s v="Function"/>
    <n v="8634798.1699999999"/>
    <n v="0"/>
    <n v="0"/>
    <n v="8638514.2599999998"/>
    <n v="200958.29"/>
    <n v="100729.95"/>
    <n v="-7432.18"/>
    <n v="1086.58"/>
    <n v="8642230.3499999996"/>
    <n v="295342.64"/>
    <n v="0"/>
    <n v="0"/>
    <n v="1086.58"/>
    <n v="0"/>
    <x v="9"/>
  </r>
  <r>
    <n v="-1"/>
    <n v="1"/>
    <s v="0001 -Florida Power &amp; Light Company"/>
    <n v="0"/>
    <n v="3"/>
    <x v="9"/>
    <n v="2013"/>
    <n v="231"/>
    <n v="2014"/>
    <s v="V2013 - 50% Bonus"/>
    <n v="367"/>
    <s v="08. General Plant"/>
    <s v="Function"/>
    <n v="81396679.379999995"/>
    <n v="0"/>
    <n v="0"/>
    <n v="68967899.409999996"/>
    <n v="20628687.199999999"/>
    <n v="12350332.289999999"/>
    <n v="-819268.04"/>
    <n v="78447.679999999993"/>
    <n v="81396679.379999995"/>
    <n v="33057467.16"/>
    <n v="0"/>
    <n v="0"/>
    <n v="78447.679999999993"/>
    <n v="0"/>
    <x v="9"/>
  </r>
  <r>
    <n v="-1"/>
    <n v="1"/>
    <s v="0001 -Florida Power &amp; Light Company"/>
    <n v="0"/>
    <n v="3"/>
    <x v="9"/>
    <n v="2014"/>
    <n v="128"/>
    <n v="2014"/>
    <s v="V2014"/>
    <n v="367"/>
    <s v="08. General Plant"/>
    <s v="Function"/>
    <n v="25754784.059999999"/>
    <n v="25754784.059999999"/>
    <n v="0"/>
    <n v="25754784.059999999"/>
    <n v="288803.03000000003"/>
    <n v="0"/>
    <n v="25754784.059999999"/>
    <n v="0"/>
    <n v="0"/>
    <n v="288803.03000000003"/>
    <n v="0"/>
    <n v="0"/>
    <n v="0"/>
    <n v="0"/>
    <x v="9"/>
  </r>
  <r>
    <n v="-1"/>
    <n v="1"/>
    <s v="0001 -Florida Power &amp; Light Company"/>
    <n v="0"/>
    <n v="3"/>
    <x v="9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7051713.52"/>
    <n v="0"/>
    <n v="103419822.79000001"/>
    <n v="0"/>
    <n v="0"/>
    <n v="17051713.52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9"/>
  </r>
  <r>
    <n v="-1"/>
    <n v="1"/>
    <s v="0001 -Florida Power &amp; Light Company"/>
    <n v="0"/>
    <n v="3"/>
    <x v="9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9"/>
  </r>
  <r>
    <n v="-1"/>
    <n v="1"/>
    <s v="0001 -Florida Power &amp; Light Company"/>
    <n v="0"/>
    <n v="3"/>
    <x v="9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9"/>
  </r>
  <r>
    <n v="-1"/>
    <n v="1"/>
    <s v="0001 -Florida Power &amp; Light Company"/>
    <n v="0"/>
    <n v="3"/>
    <x v="9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9"/>
  </r>
  <r>
    <n v="-1"/>
    <n v="1"/>
    <s v="0001 -Florida Power &amp; Light Company"/>
    <n v="0"/>
    <n v="3"/>
    <x v="9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9"/>
  </r>
  <r>
    <n v="-1"/>
    <n v="1"/>
    <s v="0001 -Florida Power &amp; Light Company"/>
    <n v="0"/>
    <n v="3"/>
    <x v="9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9"/>
  </r>
  <r>
    <n v="-1"/>
    <n v="1"/>
    <s v="0001 -Florida Power &amp; Light Company"/>
    <n v="0"/>
    <n v="3"/>
    <x v="9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9"/>
  </r>
  <r>
    <n v="-1"/>
    <n v="1"/>
    <s v="0001 -Florida Power &amp; Light Company"/>
    <n v="0"/>
    <n v="3"/>
    <x v="9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9"/>
  </r>
  <r>
    <n v="-1"/>
    <n v="1"/>
    <s v="0001 -Florida Power &amp; Light Company"/>
    <n v="0"/>
    <n v="3"/>
    <x v="9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9"/>
  </r>
  <r>
    <n v="-1"/>
    <n v="1"/>
    <s v="0001 -Florida Power &amp; Light Company"/>
    <n v="0"/>
    <n v="3"/>
    <x v="9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9"/>
  </r>
  <r>
    <n v="-1"/>
    <n v="1"/>
    <s v="0001 -Florida Power &amp; Light Company"/>
    <n v="0"/>
    <n v="3"/>
    <x v="9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9"/>
  </r>
  <r>
    <n v="-1"/>
    <n v="1"/>
    <s v="0001 -Florida Power &amp; Light Company"/>
    <n v="0"/>
    <n v="3"/>
    <x v="9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9"/>
  </r>
  <r>
    <n v="-1"/>
    <n v="1"/>
    <s v="0001 -Florida Power &amp; Light Company"/>
    <n v="0"/>
    <n v="3"/>
    <x v="9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9"/>
  </r>
  <r>
    <n v="-1"/>
    <n v="1"/>
    <s v="0001 -Florida Power &amp; Light Company"/>
    <n v="0"/>
    <n v="3"/>
    <x v="9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9"/>
  </r>
  <r>
    <n v="-1"/>
    <n v="1"/>
    <s v="0001 -Florida Power &amp; Light Company"/>
    <n v="0"/>
    <n v="3"/>
    <x v="9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9"/>
  </r>
  <r>
    <n v="-1"/>
    <n v="1"/>
    <s v="0001 -Florida Power &amp; Light Company"/>
    <n v="0"/>
    <n v="3"/>
    <x v="9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9"/>
  </r>
  <r>
    <n v="-1"/>
    <n v="1"/>
    <s v="0001 -Florida Power &amp; Light Company"/>
    <n v="0"/>
    <n v="3"/>
    <x v="9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9"/>
  </r>
  <r>
    <n v="-1"/>
    <n v="1"/>
    <s v="0001 -Florida Power &amp; Light Company"/>
    <n v="0"/>
    <n v="3"/>
    <x v="9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9"/>
  </r>
  <r>
    <n v="-1"/>
    <n v="1"/>
    <s v="0001 -Florida Power &amp; Light Company"/>
    <n v="0"/>
    <n v="3"/>
    <x v="9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9"/>
  </r>
  <r>
    <n v="-1"/>
    <n v="1"/>
    <s v="0001 -Florida Power &amp; Light Company"/>
    <n v="0"/>
    <n v="3"/>
    <x v="9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9"/>
  </r>
  <r>
    <n v="-1"/>
    <n v="1"/>
    <s v="0001 -Florida Power &amp; Light Company"/>
    <n v="0"/>
    <n v="3"/>
    <x v="9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9"/>
  </r>
  <r>
    <n v="-1"/>
    <n v="1"/>
    <s v="0001 -Florida Power &amp; Light Company"/>
    <n v="0"/>
    <n v="3"/>
    <x v="9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9"/>
  </r>
  <r>
    <n v="-1"/>
    <n v="1"/>
    <s v="0001 -Florida Power &amp; Light Company"/>
    <n v="0"/>
    <n v="3"/>
    <x v="9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9"/>
  </r>
  <r>
    <n v="-1"/>
    <n v="1"/>
    <s v="0001 -Florida Power &amp; Light Company"/>
    <n v="0"/>
    <n v="3"/>
    <x v="9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9"/>
  </r>
  <r>
    <n v="-1"/>
    <n v="1"/>
    <s v="0001 -Florida Power &amp; Light Company"/>
    <n v="0"/>
    <n v="3"/>
    <x v="9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9"/>
  </r>
  <r>
    <n v="-1"/>
    <n v="1"/>
    <s v="0001 -Florida Power &amp; Light Company"/>
    <n v="0"/>
    <n v="3"/>
    <x v="9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9"/>
  </r>
  <r>
    <n v="-1"/>
    <n v="1"/>
    <s v="0001 -Florida Power &amp; Light Company"/>
    <n v="0"/>
    <n v="3"/>
    <x v="9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9"/>
  </r>
  <r>
    <n v="-1"/>
    <n v="1"/>
    <s v="0001 -Florida Power &amp; Light Company"/>
    <n v="0"/>
    <n v="3"/>
    <x v="9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9"/>
  </r>
  <r>
    <n v="-1"/>
    <n v="1"/>
    <s v="0001 -Florida Power &amp; Light Company"/>
    <n v="0"/>
    <n v="3"/>
    <x v="9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9"/>
  </r>
  <r>
    <n v="-1"/>
    <n v="1"/>
    <s v="0001 -Florida Power &amp; Light Company"/>
    <n v="0"/>
    <n v="3"/>
    <x v="9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9"/>
  </r>
  <r>
    <n v="-1"/>
    <n v="1"/>
    <s v="0001 -Florida Power &amp; Light Company"/>
    <n v="0"/>
    <n v="3"/>
    <x v="9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9"/>
  </r>
  <r>
    <n v="-1"/>
    <n v="1"/>
    <s v="0001 -Florida Power &amp; Light Company"/>
    <n v="0"/>
    <n v="3"/>
    <x v="9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9"/>
  </r>
  <r>
    <n v="-1"/>
    <n v="1"/>
    <s v="0001 -Florida Power &amp; Light Company"/>
    <n v="0"/>
    <n v="3"/>
    <x v="9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9"/>
  </r>
  <r>
    <n v="-1"/>
    <n v="1"/>
    <s v="0001 -Florida Power &amp; Light Company"/>
    <n v="0"/>
    <n v="3"/>
    <x v="9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9"/>
  </r>
  <r>
    <n v="-1"/>
    <n v="1"/>
    <s v="0001 -Florida Power &amp; Light Company"/>
    <n v="0"/>
    <n v="3"/>
    <x v="9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9"/>
  </r>
  <r>
    <n v="-1"/>
    <n v="1"/>
    <s v="0001 -Florida Power &amp; Light Company"/>
    <n v="0"/>
    <n v="3"/>
    <x v="9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9"/>
  </r>
  <r>
    <n v="-1"/>
    <n v="1"/>
    <s v="0001 -Florida Power &amp; Light Company"/>
    <n v="0"/>
    <n v="3"/>
    <x v="9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9"/>
  </r>
  <r>
    <n v="-1"/>
    <n v="1"/>
    <s v="0001 -Florida Power &amp; Light Company"/>
    <n v="0"/>
    <n v="3"/>
    <x v="9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9"/>
  </r>
  <r>
    <n v="-1"/>
    <n v="1"/>
    <s v="0001 -Florida Power &amp; Light Company"/>
    <n v="0"/>
    <n v="3"/>
    <x v="9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9"/>
  </r>
  <r>
    <n v="-1"/>
    <n v="1"/>
    <s v="0001 -Florida Power &amp; Light Company"/>
    <n v="0"/>
    <n v="3"/>
    <x v="9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9"/>
  </r>
  <r>
    <n v="-1"/>
    <n v="1"/>
    <s v="0001 -Florida Power &amp; Light Company"/>
    <n v="0"/>
    <n v="3"/>
    <x v="9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9"/>
  </r>
  <r>
    <n v="-1"/>
    <n v="1"/>
    <s v="0001 -Florida Power &amp; Light Company"/>
    <n v="0"/>
    <n v="3"/>
    <x v="9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9"/>
  </r>
  <r>
    <n v="-1"/>
    <n v="1"/>
    <s v="0001 -Florida Power &amp; Light Company"/>
    <n v="0"/>
    <n v="3"/>
    <x v="9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9"/>
  </r>
  <r>
    <n v="-1"/>
    <n v="1"/>
    <s v="0001 -Florida Power &amp; Light Company"/>
    <n v="0"/>
    <n v="3"/>
    <x v="9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9"/>
  </r>
  <r>
    <n v="-1"/>
    <n v="1"/>
    <s v="0001 -Florida Power &amp; Light Company"/>
    <n v="0"/>
    <n v="3"/>
    <x v="9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9"/>
  </r>
  <r>
    <n v="-1"/>
    <n v="1"/>
    <s v="0001 -Florida Power &amp; Light Company"/>
    <n v="0"/>
    <n v="3"/>
    <x v="9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9"/>
  </r>
  <r>
    <n v="-1"/>
    <n v="1"/>
    <s v="0001 -Florida Power &amp; Light Company"/>
    <n v="0"/>
    <n v="3"/>
    <x v="9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9"/>
  </r>
  <r>
    <n v="-1"/>
    <n v="1"/>
    <s v="0001 -Florida Power &amp; Light Company"/>
    <n v="0"/>
    <n v="3"/>
    <x v="9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9"/>
  </r>
  <r>
    <n v="-1"/>
    <n v="1"/>
    <s v="0001 -Florida Power &amp; Light Company"/>
    <n v="0"/>
    <n v="3"/>
    <x v="9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9"/>
  </r>
  <r>
    <n v="-1"/>
    <n v="1"/>
    <s v="0001 -Florida Power &amp; Light Company"/>
    <n v="0"/>
    <n v="3"/>
    <x v="9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9"/>
  </r>
  <r>
    <n v="-1"/>
    <n v="1"/>
    <s v="0001 -Florida Power &amp; Light Company"/>
    <n v="0"/>
    <n v="3"/>
    <x v="9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9"/>
  </r>
  <r>
    <n v="-1"/>
    <n v="1"/>
    <s v="0001 -Florida Power &amp; Light Company"/>
    <n v="0"/>
    <n v="3"/>
    <x v="9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9"/>
  </r>
  <r>
    <n v="-1"/>
    <n v="1"/>
    <s v="0001 -Florida Power &amp; Light Company"/>
    <n v="0"/>
    <n v="3"/>
    <x v="9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9"/>
  </r>
  <r>
    <n v="-1"/>
    <n v="1"/>
    <s v="0001 -Florida Power &amp; Light Company"/>
    <n v="0"/>
    <n v="3"/>
    <x v="9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9"/>
  </r>
  <r>
    <n v="-1"/>
    <n v="1"/>
    <s v="0001 -Florida Power &amp; Light Company"/>
    <n v="0"/>
    <n v="3"/>
    <x v="9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9"/>
  </r>
  <r>
    <n v="-1"/>
    <n v="1"/>
    <s v="0001 -Florida Power &amp; Light Company"/>
    <n v="0"/>
    <n v="3"/>
    <x v="9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9"/>
  </r>
  <r>
    <n v="-1"/>
    <n v="1"/>
    <s v="0001 -Florida Power &amp; Light Company"/>
    <n v="0"/>
    <n v="3"/>
    <x v="9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9"/>
  </r>
  <r>
    <n v="-1"/>
    <n v="1"/>
    <s v="0001 -Florida Power &amp; Light Company"/>
    <n v="0"/>
    <n v="3"/>
    <x v="9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9"/>
  </r>
  <r>
    <n v="-1"/>
    <n v="1"/>
    <s v="0001 -Florida Power &amp; Light Company"/>
    <n v="0"/>
    <n v="3"/>
    <x v="9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9"/>
  </r>
  <r>
    <n v="-1"/>
    <n v="1"/>
    <s v="0001 -Florida Power &amp; Light Company"/>
    <n v="0"/>
    <n v="3"/>
    <x v="9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9"/>
  </r>
  <r>
    <n v="-1"/>
    <n v="1"/>
    <s v="0001 -Florida Power &amp; Light Company"/>
    <n v="0"/>
    <n v="3"/>
    <x v="9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9"/>
  </r>
  <r>
    <n v="-1"/>
    <n v="1"/>
    <s v="0001 -Florida Power &amp; Light Company"/>
    <n v="0"/>
    <n v="3"/>
    <x v="9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91"/>
    <n v="29"/>
    <n v="2014"/>
    <s v="V1991"/>
    <n v="367"/>
    <s v="10. Scherer Acq"/>
    <s v="Function"/>
    <n v="23083342"/>
    <n v="0"/>
    <n v="0"/>
    <n v="23083342"/>
    <n v="414345.99"/>
    <n v="21142725.440000001"/>
    <n v="0"/>
    <n v="0"/>
    <n v="23083342"/>
    <n v="21557071.43"/>
    <n v="0"/>
    <n v="0"/>
    <n v="0"/>
    <n v="0"/>
    <x v="9"/>
  </r>
  <r>
    <n v="-1"/>
    <n v="1"/>
    <s v="0001 -Florida Power &amp; Light Company"/>
    <n v="0"/>
    <n v="3"/>
    <x v="9"/>
    <n v="1993"/>
    <n v="31"/>
    <n v="2014"/>
    <s v="V1993"/>
    <n v="367"/>
    <s v="10. Scherer Acq"/>
    <s v="Function"/>
    <n v="42164398"/>
    <n v="0"/>
    <n v="0"/>
    <n v="42164398"/>
    <n v="932254.84"/>
    <n v="38186187.049999997"/>
    <n v="0"/>
    <n v="0"/>
    <n v="42164398"/>
    <n v="39118441.890000001"/>
    <n v="0"/>
    <n v="0"/>
    <n v="0"/>
    <n v="0"/>
    <x v="9"/>
  </r>
  <r>
    <n v="-1"/>
    <n v="1"/>
    <s v="0001 -Florida Power &amp; Light Company"/>
    <n v="0"/>
    <n v="3"/>
    <x v="9"/>
    <n v="1994"/>
    <n v="32"/>
    <n v="2014"/>
    <s v="V1994"/>
    <n v="367"/>
    <s v="10. Scherer Acq"/>
    <s v="Function"/>
    <n v="25172650"/>
    <n v="0"/>
    <n v="0"/>
    <n v="25172650"/>
    <n v="602884.97"/>
    <n v="22300198.91"/>
    <n v="0"/>
    <n v="0"/>
    <n v="25172650"/>
    <n v="22903083.879999999"/>
    <n v="0"/>
    <n v="0"/>
    <n v="0"/>
    <n v="0"/>
    <x v="9"/>
  </r>
  <r>
    <n v="-1"/>
    <n v="1"/>
    <s v="0001 -Florida Power &amp; Light Company"/>
    <n v="0"/>
    <n v="3"/>
    <x v="9"/>
    <n v="1995"/>
    <n v="33"/>
    <n v="2014"/>
    <s v="V1995"/>
    <n v="367"/>
    <s v="10. Scherer Acq"/>
    <s v="Function"/>
    <n v="16962480"/>
    <n v="0"/>
    <n v="0"/>
    <n v="16962480"/>
    <n v="435426.86"/>
    <n v="14671018.58"/>
    <n v="0"/>
    <n v="0"/>
    <n v="16962480"/>
    <n v="15106445.439999999"/>
    <n v="0"/>
    <n v="0"/>
    <n v="0"/>
    <n v="0"/>
    <x v="9"/>
  </r>
  <r>
    <n v="-1"/>
    <n v="1"/>
    <s v="0001 -Florida Power &amp; Light Company"/>
    <n v="0"/>
    <n v="3"/>
    <x v="9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9"/>
  </r>
  <r>
    <n v="-1"/>
    <n v="1"/>
    <s v="0001 -Florida Power &amp; Light Company"/>
    <n v="0"/>
    <n v="3"/>
    <x v="9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9"/>
  </r>
  <r>
    <n v="-1"/>
    <n v="1"/>
    <s v="0001 -Florida Power &amp; Light Company"/>
    <n v="0"/>
    <n v="3"/>
    <x v="9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9"/>
  </r>
  <r>
    <n v="-1"/>
    <n v="1"/>
    <s v="0001 -Florida Power &amp; Light Company"/>
    <n v="0"/>
    <n v="3"/>
    <x v="9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9"/>
  </r>
  <r>
    <n v="-1"/>
    <n v="1"/>
    <s v="0001 -Florida Power &amp; Light Company"/>
    <n v="0"/>
    <n v="3"/>
    <x v="9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9"/>
  </r>
  <r>
    <n v="-1"/>
    <n v="1"/>
    <s v="0001 -Florida Power &amp; Light Company"/>
    <n v="0"/>
    <n v="3"/>
    <x v="9"/>
    <n v="1975"/>
    <n v="7"/>
    <n v="2014"/>
    <s v="V1975"/>
    <n v="367"/>
    <s v="11. Future Use"/>
    <s v="Function"/>
    <n v="258660"/>
    <n v="0"/>
    <n v="0"/>
    <n v="258660"/>
    <n v="3860.6"/>
    <n v="149135.21"/>
    <n v="0"/>
    <n v="0"/>
    <n v="258660"/>
    <n v="152995.81"/>
    <n v="0"/>
    <n v="0"/>
    <n v="0"/>
    <n v="0"/>
    <x v="9"/>
  </r>
  <r>
    <n v="-1"/>
    <n v="1"/>
    <s v="0001 -Florida Power &amp; Light Company"/>
    <n v="0"/>
    <n v="3"/>
    <x v="9"/>
    <n v="1976"/>
    <n v="8"/>
    <n v="2014"/>
    <s v="V1976"/>
    <n v="367"/>
    <s v="11. Future Use"/>
    <s v="Function"/>
    <n v="177616.81"/>
    <n v="0"/>
    <n v="0"/>
    <n v="177616.81"/>
    <n v="948.67"/>
    <n v="35575.230000000003"/>
    <n v="0"/>
    <n v="0"/>
    <n v="177616.81"/>
    <n v="36523.9"/>
    <n v="0"/>
    <n v="0"/>
    <n v="0"/>
    <n v="0"/>
    <x v="9"/>
  </r>
  <r>
    <n v="-1"/>
    <n v="1"/>
    <s v="0001 -Florida Power &amp; Light Company"/>
    <n v="0"/>
    <n v="3"/>
    <x v="9"/>
    <n v="1978"/>
    <n v="12"/>
    <n v="2014"/>
    <s v="V1978"/>
    <n v="367"/>
    <s v="11. Future Use"/>
    <s v="Function"/>
    <n v="606042.27"/>
    <n v="0"/>
    <n v="0"/>
    <n v="606042.27"/>
    <n v="4277.8"/>
    <n v="154077.73000000001"/>
    <n v="0"/>
    <n v="0"/>
    <n v="606042.27"/>
    <n v="158355.53"/>
    <n v="0"/>
    <n v="0"/>
    <n v="0"/>
    <n v="0"/>
    <x v="9"/>
  </r>
  <r>
    <n v="-1"/>
    <n v="1"/>
    <s v="0001 -Florida Power &amp; Light Company"/>
    <n v="0"/>
    <n v="3"/>
    <x v="9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3701.14000000001"/>
    <n v="0"/>
    <n v="0"/>
    <n v="9805160.3599999994"/>
    <n v="147866.41"/>
    <n v="0"/>
    <n v="0"/>
    <n v="0"/>
    <n v="0"/>
    <x v="9"/>
  </r>
  <r>
    <n v="-1"/>
    <n v="1"/>
    <s v="0001 -Florida Power &amp; Light Company"/>
    <n v="0"/>
    <n v="3"/>
    <x v="9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9"/>
  </r>
  <r>
    <n v="-1"/>
    <n v="1"/>
    <s v="0001 -Florida Power &amp; Light Company"/>
    <n v="0"/>
    <n v="3"/>
    <x v="9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9"/>
  </r>
  <r>
    <n v="-1"/>
    <n v="1"/>
    <s v="0001 -Florida Power &amp; Light Company"/>
    <n v="0"/>
    <n v="3"/>
    <x v="9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9"/>
  </r>
  <r>
    <n v="-1"/>
    <n v="1"/>
    <s v="0001 -Florida Power &amp; Light Company"/>
    <n v="0"/>
    <n v="3"/>
    <x v="9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9"/>
  </r>
  <r>
    <n v="-1"/>
    <n v="1"/>
    <s v="0001 -Florida Power &amp; Light Company"/>
    <n v="0"/>
    <n v="3"/>
    <x v="9"/>
    <n v="1985"/>
    <n v="19"/>
    <n v="2014"/>
    <s v="V1985"/>
    <n v="367"/>
    <s v="11. Future Use"/>
    <s v="Function"/>
    <n v="10991.81"/>
    <n v="0"/>
    <n v="0"/>
    <n v="10991.81"/>
    <n v="164.06"/>
    <n v="4679.03"/>
    <n v="0"/>
    <n v="0"/>
    <n v="10991.81"/>
    <n v="4843.09"/>
    <n v="0"/>
    <n v="0"/>
    <n v="0"/>
    <n v="0"/>
    <x v="9"/>
  </r>
  <r>
    <n v="-1"/>
    <n v="1"/>
    <s v="0001 -Florida Power &amp; Light Company"/>
    <n v="0"/>
    <n v="3"/>
    <x v="9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9"/>
  </r>
  <r>
    <n v="-1"/>
    <n v="1"/>
    <s v="0001 -Florida Power &amp; Light Company"/>
    <n v="0"/>
    <n v="3"/>
    <x v="9"/>
    <n v="1991"/>
    <n v="29"/>
    <n v="2014"/>
    <s v="V1991"/>
    <n v="367"/>
    <s v="11. Future Use"/>
    <s v="Function"/>
    <n v="229219.96"/>
    <n v="0"/>
    <n v="0"/>
    <n v="229219.96"/>
    <n v="0.37"/>
    <n v="8.3800000000000008"/>
    <n v="0"/>
    <n v="0"/>
    <n v="229219.96"/>
    <n v="8.75"/>
    <n v="0"/>
    <n v="0"/>
    <n v="0"/>
    <n v="0"/>
    <x v="9"/>
  </r>
  <r>
    <n v="-1"/>
    <n v="1"/>
    <s v="0001 -Florida Power &amp; Light Company"/>
    <n v="0"/>
    <n v="3"/>
    <x v="9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9"/>
  </r>
  <r>
    <n v="-1"/>
    <n v="1"/>
    <s v="0001 -Florida Power &amp; Light Company"/>
    <n v="0"/>
    <n v="3"/>
    <x v="9"/>
    <n v="1994"/>
    <n v="32"/>
    <n v="2014"/>
    <s v="V1994"/>
    <n v="367"/>
    <s v="11. Future Use"/>
    <s v="Function"/>
    <n v="1963056.42"/>
    <n v="0"/>
    <n v="0"/>
    <n v="1963056.42"/>
    <n v="8654.4"/>
    <n v="168760.8"/>
    <n v="0"/>
    <n v="0"/>
    <n v="1963056.42"/>
    <n v="177415.2"/>
    <n v="0"/>
    <n v="0"/>
    <n v="0"/>
    <n v="0"/>
    <x v="9"/>
  </r>
  <r>
    <n v="-1"/>
    <n v="1"/>
    <s v="0001 -Florida Power &amp; Light Company"/>
    <n v="0"/>
    <n v="3"/>
    <x v="9"/>
    <n v="1995"/>
    <n v="33"/>
    <n v="2014"/>
    <s v="V1995"/>
    <n v="367"/>
    <s v="11. Future Use"/>
    <s v="Function"/>
    <n v="7300956.1900000004"/>
    <n v="0"/>
    <n v="0"/>
    <n v="7300956.1900000004"/>
    <n v="84116.42"/>
    <n v="1555304.07"/>
    <n v="0"/>
    <n v="0"/>
    <n v="7300956.1900000004"/>
    <n v="1639420.49"/>
    <n v="0"/>
    <n v="0"/>
    <n v="0"/>
    <n v="0"/>
    <x v="9"/>
  </r>
  <r>
    <n v="-1"/>
    <n v="1"/>
    <s v="0001 -Florida Power &amp; Light Company"/>
    <n v="0"/>
    <n v="3"/>
    <x v="9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9"/>
  </r>
  <r>
    <n v="-1"/>
    <n v="1"/>
    <s v="0001 -Florida Power &amp; Light Company"/>
    <n v="0"/>
    <n v="3"/>
    <x v="9"/>
    <n v="1997"/>
    <n v="35"/>
    <n v="2014"/>
    <s v="V1997"/>
    <n v="367"/>
    <s v="11. Future Use"/>
    <s v="Function"/>
    <n v="27825.99"/>
    <n v="0"/>
    <n v="0"/>
    <n v="27825.99"/>
    <n v="408.17"/>
    <n v="7583.08"/>
    <n v="0"/>
    <n v="0"/>
    <n v="27825.99"/>
    <n v="7991.25"/>
    <n v="0"/>
    <n v="0"/>
    <n v="0"/>
    <n v="0"/>
    <x v="9"/>
  </r>
  <r>
    <n v="-1"/>
    <n v="1"/>
    <s v="0001 -Florida Power &amp; Light Company"/>
    <n v="0"/>
    <n v="3"/>
    <x v="9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9"/>
  </r>
  <r>
    <n v="-1"/>
    <n v="1"/>
    <s v="0001 -Florida Power &amp; Light Company"/>
    <n v="0"/>
    <n v="3"/>
    <x v="9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9"/>
  </r>
  <r>
    <n v="-1"/>
    <n v="1"/>
    <s v="0001 -Florida Power &amp; Light Company"/>
    <n v="0"/>
    <n v="3"/>
    <x v="9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9"/>
  </r>
  <r>
    <n v="-1"/>
    <n v="1"/>
    <s v="0001 -Florida Power &amp; Light Company"/>
    <n v="0"/>
    <n v="3"/>
    <x v="9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9"/>
  </r>
  <r>
    <n v="-1"/>
    <n v="1"/>
    <s v="0001 -Florida Power &amp; Light Company"/>
    <n v="0"/>
    <n v="3"/>
    <x v="9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9"/>
  </r>
  <r>
    <n v="-1"/>
    <n v="1"/>
    <s v="0001 -Florida Power &amp; Light Company"/>
    <n v="0"/>
    <n v="3"/>
    <x v="9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9"/>
  </r>
  <r>
    <n v="-1"/>
    <n v="1"/>
    <s v="0001 -Florida Power &amp; Light Company"/>
    <n v="0"/>
    <n v="3"/>
    <x v="9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9"/>
  </r>
  <r>
    <n v="-1"/>
    <n v="1"/>
    <s v="0001 -Florida Power &amp; Light Company"/>
    <n v="0"/>
    <n v="3"/>
    <x v="9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9"/>
  </r>
  <r>
    <n v="-1"/>
    <n v="1"/>
    <s v="0001 -Florida Power &amp; Light Company"/>
    <n v="0"/>
    <n v="3"/>
    <x v="9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9"/>
  </r>
  <r>
    <n v="-1"/>
    <n v="1"/>
    <s v="0001 -Florida Power &amp; Light Company"/>
    <n v="0"/>
    <n v="3"/>
    <x v="9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9"/>
  </r>
  <r>
    <n v="-1"/>
    <n v="1"/>
    <s v="0001 -Florida Power &amp; Light Company"/>
    <n v="0"/>
    <n v="3"/>
    <x v="9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9"/>
  </r>
  <r>
    <n v="-1"/>
    <n v="1"/>
    <s v="0001 -Florida Power &amp; Light Company"/>
    <n v="0"/>
    <n v="3"/>
    <x v="9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9"/>
  </r>
  <r>
    <n v="-1"/>
    <n v="1"/>
    <s v="0001 -Florida Power &amp; Light Company"/>
    <n v="0"/>
    <n v="3"/>
    <x v="9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9"/>
  </r>
  <r>
    <n v="-1"/>
    <n v="1"/>
    <s v="0001 -Florida Power &amp; Light Company"/>
    <n v="0"/>
    <n v="3"/>
    <x v="9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9"/>
  </r>
  <r>
    <n v="-1"/>
    <n v="1"/>
    <s v="0001 -Florida Power &amp; Light Company"/>
    <n v="0"/>
    <n v="3"/>
    <x v="9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9"/>
  </r>
  <r>
    <n v="-1"/>
    <n v="1"/>
    <s v="0001 -Florida Power &amp; Light Company"/>
    <n v="0"/>
    <n v="3"/>
    <x v="9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9"/>
  </r>
  <r>
    <n v="-1"/>
    <n v="1"/>
    <s v="0001 -Florida Power &amp; Light Company"/>
    <n v="0"/>
    <n v="3"/>
    <x v="9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9"/>
  </r>
  <r>
    <n v="-1"/>
    <n v="1"/>
    <s v="0001 -Florida Power &amp; Light Company"/>
    <n v="0"/>
    <n v="3"/>
    <x v="9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9"/>
  </r>
  <r>
    <n v="-1"/>
    <n v="1"/>
    <s v="0001 -Florida Power &amp; Light Company"/>
    <n v="0"/>
    <n v="3"/>
    <x v="9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9"/>
  </r>
  <r>
    <n v="-1"/>
    <n v="1"/>
    <s v="0001 -Florida Power &amp; Light Company"/>
    <n v="0"/>
    <n v="3"/>
    <x v="9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9"/>
  </r>
  <r>
    <n v="-1"/>
    <n v="1"/>
    <s v="0001 -Florida Power &amp; Light Company"/>
    <n v="0"/>
    <n v="3"/>
    <x v="9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9"/>
  </r>
  <r>
    <n v="-1"/>
    <n v="1"/>
    <s v="0001 -Florida Power &amp; Light Company"/>
    <n v="0"/>
    <n v="3"/>
    <x v="9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9"/>
  </r>
  <r>
    <n v="-1"/>
    <n v="1"/>
    <s v="0001 -Florida Power &amp; Light Company"/>
    <n v="0"/>
    <n v="3"/>
    <x v="9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9"/>
  </r>
  <r>
    <n v="-1"/>
    <n v="1"/>
    <s v="0001 -Florida Power &amp; Light Company"/>
    <n v="0"/>
    <n v="3"/>
    <x v="9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9"/>
  </r>
  <r>
    <n v="-1"/>
    <n v="1"/>
    <s v="0001 -Florida Power &amp; Light Company"/>
    <n v="0"/>
    <n v="3"/>
    <x v="9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9"/>
  </r>
  <r>
    <n v="-1"/>
    <n v="1"/>
    <s v="0001 -Florida Power &amp; Light Company"/>
    <n v="0"/>
    <n v="3"/>
    <x v="9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9"/>
  </r>
  <r>
    <n v="-1"/>
    <n v="1"/>
    <s v="0001 -Florida Power &amp; Light Company"/>
    <n v="0"/>
    <n v="3"/>
    <x v="9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9"/>
  </r>
  <r>
    <n v="-1"/>
    <n v="1"/>
    <s v="0001 -Florida Power &amp; Light Company"/>
    <n v="0"/>
    <n v="3"/>
    <x v="9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9"/>
  </r>
  <r>
    <n v="-1"/>
    <n v="1"/>
    <s v="0001 -Florida Power &amp; Light Company"/>
    <n v="0"/>
    <n v="3"/>
    <x v="9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9"/>
  </r>
  <r>
    <n v="-1"/>
    <n v="1"/>
    <s v="0001 -Florida Power &amp; Light Company"/>
    <n v="0"/>
    <n v="3"/>
    <x v="9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9"/>
  </r>
  <r>
    <n v="-1"/>
    <n v="1"/>
    <s v="0001 -Florida Power &amp; Light Company"/>
    <n v="0"/>
    <n v="3"/>
    <x v="9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9"/>
  </r>
  <r>
    <n v="-1"/>
    <n v="1"/>
    <s v="0001 -Florida Power &amp; Light Company"/>
    <n v="0"/>
    <n v="3"/>
    <x v="9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9"/>
  </r>
  <r>
    <n v="-1"/>
    <n v="1"/>
    <s v="0001 -Florida Power &amp; Light Company"/>
    <n v="0"/>
    <n v="3"/>
    <x v="9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9"/>
  </r>
  <r>
    <n v="-1"/>
    <n v="1"/>
    <s v="0001 -Florida Power &amp; Light Company"/>
    <n v="0"/>
    <n v="3"/>
    <x v="9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9"/>
  </r>
  <r>
    <n v="-1"/>
    <n v="1"/>
    <s v="0001 -Florida Power &amp; Light Company"/>
    <n v="0"/>
    <n v="3"/>
    <x v="9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9"/>
  </r>
  <r>
    <n v="-1"/>
    <n v="1"/>
    <s v="0001 -Florida Power &amp; Light Company"/>
    <n v="0"/>
    <n v="3"/>
    <x v="9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9"/>
  </r>
  <r>
    <n v="-1"/>
    <n v="1"/>
    <s v="0001 -Florida Power &amp; Light Company"/>
    <n v="0"/>
    <n v="3"/>
    <x v="9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9"/>
  </r>
  <r>
    <n v="-1"/>
    <n v="1"/>
    <s v="0001 -Florida Power &amp; Light Company"/>
    <n v="0"/>
    <n v="3"/>
    <x v="9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9"/>
  </r>
  <r>
    <n v="-1"/>
    <n v="1"/>
    <s v="0001 -Florida Power &amp; Light Company"/>
    <n v="0"/>
    <n v="3"/>
    <x v="9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9"/>
  </r>
  <r>
    <n v="-1"/>
    <n v="1"/>
    <s v="0001 -Florida Power &amp; Light Company"/>
    <n v="0"/>
    <n v="3"/>
    <x v="9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9"/>
  </r>
  <r>
    <n v="-1"/>
    <n v="1"/>
    <s v="0001 -Florida Power &amp; Light Company"/>
    <n v="0"/>
    <n v="3"/>
    <x v="9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9"/>
  </r>
  <r>
    <n v="-1"/>
    <n v="1"/>
    <s v="0001 -Florida Power &amp; Light Company"/>
    <n v="0"/>
    <n v="3"/>
    <x v="9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9"/>
  </r>
  <r>
    <n v="-1"/>
    <n v="1"/>
    <s v="0001 -Florida Power &amp; Light Company"/>
    <n v="0"/>
    <n v="3"/>
    <x v="9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9"/>
  </r>
  <r>
    <n v="-1"/>
    <n v="1"/>
    <s v="0001 -Florida Power &amp; Light Company"/>
    <n v="0"/>
    <n v="3"/>
    <x v="9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9"/>
  </r>
  <r>
    <n v="-1"/>
    <n v="1"/>
    <s v="0001 -Florida Power &amp; Light Company"/>
    <n v="0"/>
    <n v="3"/>
    <x v="9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9"/>
  </r>
  <r>
    <n v="-1"/>
    <n v="1"/>
    <s v="0001 -Florida Power &amp; Light Company"/>
    <n v="0"/>
    <n v="3"/>
    <x v="9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9"/>
  </r>
  <r>
    <n v="-1"/>
    <n v="1"/>
    <s v="0001 -Florida Power &amp; Light Company"/>
    <n v="0"/>
    <n v="3"/>
    <x v="9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9"/>
  </r>
  <r>
    <n v="-1"/>
    <n v="1"/>
    <s v="0001 -Florida Power &amp; Light Company"/>
    <n v="0"/>
    <n v="3"/>
    <x v="9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9"/>
  </r>
  <r>
    <n v="-1"/>
    <n v="1"/>
    <s v="0001 -Florida Power &amp; Light Company"/>
    <n v="0"/>
    <n v="3"/>
    <x v="9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9"/>
  </r>
  <r>
    <n v="-1"/>
    <n v="1"/>
    <s v="0001 -Florida Power &amp; Light Company"/>
    <n v="0"/>
    <n v="3"/>
    <x v="9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9"/>
  </r>
  <r>
    <n v="-1"/>
    <n v="1"/>
    <s v="0001 -Florida Power &amp; Light Company"/>
    <n v="0"/>
    <n v="3"/>
    <x v="9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9"/>
  </r>
  <r>
    <n v="-1"/>
    <n v="1"/>
    <s v="0001 -Florida Power &amp; Light Company"/>
    <n v="0"/>
    <n v="3"/>
    <x v="9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9"/>
  </r>
  <r>
    <n v="-1"/>
    <n v="1"/>
    <s v="0001 -Florida Power &amp; Light Company"/>
    <n v="0"/>
    <n v="3"/>
    <x v="9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9"/>
  </r>
  <r>
    <n v="-1"/>
    <n v="1"/>
    <s v="0001 -Florida Power &amp; Light Company"/>
    <n v="0"/>
    <n v="3"/>
    <x v="9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9"/>
  </r>
  <r>
    <n v="-1"/>
    <n v="1"/>
    <s v="0001 -Florida Power &amp; Light Company"/>
    <n v="0"/>
    <n v="3"/>
    <x v="9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9"/>
  </r>
  <r>
    <n v="-1"/>
    <n v="1"/>
    <s v="0001 -Florida Power &amp; Light Company"/>
    <n v="0"/>
    <n v="3"/>
    <x v="9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9"/>
  </r>
  <r>
    <n v="-1"/>
    <n v="1"/>
    <s v="0001 -Florida Power &amp; Light Company"/>
    <n v="0"/>
    <n v="3"/>
    <x v="9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9"/>
  </r>
  <r>
    <n v="-1"/>
    <n v="1"/>
    <s v="0001 -Florida Power &amp; Light Company"/>
    <n v="0"/>
    <n v="3"/>
    <x v="9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9"/>
  </r>
  <r>
    <n v="-1"/>
    <n v="1"/>
    <s v="0001 -Florida Power &amp; Light Company"/>
    <n v="0"/>
    <n v="3"/>
    <x v="9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9"/>
  </r>
  <r>
    <n v="-1"/>
    <n v="1"/>
    <s v="0001 -Florida Power &amp; Light Company"/>
    <n v="0"/>
    <n v="3"/>
    <x v="9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9"/>
  </r>
  <r>
    <n v="-1"/>
    <n v="1"/>
    <s v="0001 -Florida Power &amp; Light Company"/>
    <n v="0"/>
    <n v="3"/>
    <x v="9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9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9"/>
  </r>
  <r>
    <n v="-1"/>
    <n v="1"/>
    <s v="0001 -Florida Power &amp; Light Company"/>
    <n v="0"/>
    <n v="3"/>
    <x v="9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9"/>
  </r>
  <r>
    <n v="-1"/>
    <n v="1"/>
    <s v="0001 -Florida Power &amp; Light Company"/>
    <n v="0"/>
    <n v="3"/>
    <x v="9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9"/>
  </r>
  <r>
    <n v="-1"/>
    <n v="1"/>
    <s v="0001 -Florida Power &amp; Light Company"/>
    <n v="0"/>
    <n v="3"/>
    <x v="10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10"/>
  </r>
  <r>
    <n v="-1"/>
    <n v="1"/>
    <s v="0001 -Florida Power &amp; Light Company"/>
    <n v="0"/>
    <n v="3"/>
    <x v="10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10"/>
  </r>
  <r>
    <n v="-1"/>
    <n v="1"/>
    <s v="0001 -Florida Power &amp; Light Company"/>
    <n v="0"/>
    <n v="3"/>
    <x v="10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10"/>
  </r>
  <r>
    <n v="-1"/>
    <n v="1"/>
    <s v="0001 -Florida Power &amp; Light Company"/>
    <n v="0"/>
    <n v="3"/>
    <x v="10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10"/>
  </r>
  <r>
    <n v="-1"/>
    <n v="1"/>
    <s v="0001 -Florida Power &amp; Light Company"/>
    <n v="0"/>
    <n v="3"/>
    <x v="10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10"/>
  </r>
  <r>
    <n v="-1"/>
    <n v="1"/>
    <s v="0001 -Florida Power &amp; Light Company"/>
    <n v="0"/>
    <n v="3"/>
    <x v="10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10"/>
  </r>
  <r>
    <n v="-1"/>
    <n v="1"/>
    <s v="0001 -Florida Power &amp; Light Company"/>
    <n v="0"/>
    <n v="3"/>
    <x v="10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10"/>
  </r>
  <r>
    <n v="-1"/>
    <n v="1"/>
    <s v="0001 -Florida Power &amp; Light Company"/>
    <n v="0"/>
    <n v="3"/>
    <x v="10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10"/>
  </r>
  <r>
    <n v="-1"/>
    <n v="1"/>
    <s v="0001 -Florida Power &amp; Light Company"/>
    <n v="0"/>
    <n v="3"/>
    <x v="10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10"/>
  </r>
  <r>
    <n v="-1"/>
    <n v="1"/>
    <s v="0001 -Florida Power &amp; Light Company"/>
    <n v="0"/>
    <n v="3"/>
    <x v="10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10"/>
  </r>
  <r>
    <n v="-1"/>
    <n v="1"/>
    <s v="0001 -Florida Power &amp; Light Company"/>
    <n v="0"/>
    <n v="3"/>
    <x v="10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10"/>
  </r>
  <r>
    <n v="-1"/>
    <n v="1"/>
    <s v="0001 -Florida Power &amp; Light Company"/>
    <n v="0"/>
    <n v="3"/>
    <x v="10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10"/>
  </r>
  <r>
    <n v="-1"/>
    <n v="1"/>
    <s v="0001 -Florida Power &amp; Light Company"/>
    <n v="0"/>
    <n v="3"/>
    <x v="10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10"/>
  </r>
  <r>
    <n v="-1"/>
    <n v="1"/>
    <s v="0001 -Florida Power &amp; Light Company"/>
    <n v="0"/>
    <n v="3"/>
    <x v="10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10"/>
  </r>
  <r>
    <n v="-1"/>
    <n v="1"/>
    <s v="0001 -Florida Power &amp; Light Company"/>
    <n v="0"/>
    <n v="3"/>
    <x v="10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10"/>
  </r>
  <r>
    <n v="-1"/>
    <n v="1"/>
    <s v="0001 -Florida Power &amp; Light Company"/>
    <n v="0"/>
    <n v="3"/>
    <x v="10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10"/>
  </r>
  <r>
    <n v="-1"/>
    <n v="1"/>
    <s v="0001 -Florida Power &amp; Light Company"/>
    <n v="0"/>
    <n v="3"/>
    <x v="10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10"/>
  </r>
  <r>
    <n v="-1"/>
    <n v="1"/>
    <s v="0001 -Florida Power &amp; Light Company"/>
    <n v="0"/>
    <n v="3"/>
    <x v="10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10"/>
  </r>
  <r>
    <n v="-1"/>
    <n v="1"/>
    <s v="0001 -Florida Power &amp; Light Company"/>
    <n v="0"/>
    <n v="3"/>
    <x v="10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10"/>
  </r>
  <r>
    <n v="-1"/>
    <n v="1"/>
    <s v="0001 -Florida Power &amp; Light Company"/>
    <n v="0"/>
    <n v="3"/>
    <x v="10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10"/>
  </r>
  <r>
    <n v="-1"/>
    <n v="1"/>
    <s v="0001 -Florida Power &amp; Light Company"/>
    <n v="0"/>
    <n v="3"/>
    <x v="10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10"/>
  </r>
  <r>
    <n v="-1"/>
    <n v="1"/>
    <s v="0001 -Florida Power &amp; Light Company"/>
    <n v="0"/>
    <n v="3"/>
    <x v="10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10"/>
  </r>
  <r>
    <n v="-1"/>
    <n v="1"/>
    <s v="0001 -Florida Power &amp; Light Company"/>
    <n v="0"/>
    <n v="3"/>
    <x v="10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10"/>
  </r>
  <r>
    <n v="-1"/>
    <n v="1"/>
    <s v="0001 -Florida Power &amp; Light Company"/>
    <n v="0"/>
    <n v="3"/>
    <x v="10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10"/>
  </r>
  <r>
    <n v="-1"/>
    <n v="1"/>
    <s v="0001 -Florida Power &amp; Light Company"/>
    <n v="0"/>
    <n v="3"/>
    <x v="10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10"/>
  </r>
  <r>
    <n v="-1"/>
    <n v="1"/>
    <s v="0001 -Florida Power &amp; Light Company"/>
    <n v="0"/>
    <n v="3"/>
    <x v="10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10"/>
  </r>
  <r>
    <n v="-1"/>
    <n v="1"/>
    <s v="0001 -Florida Power &amp; Light Company"/>
    <n v="0"/>
    <n v="3"/>
    <x v="10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10"/>
  </r>
  <r>
    <n v="-1"/>
    <n v="1"/>
    <s v="0001 -Florida Power &amp; Light Company"/>
    <n v="0"/>
    <n v="3"/>
    <x v="10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10"/>
  </r>
  <r>
    <n v="-1"/>
    <n v="1"/>
    <s v="0001 -Florida Power &amp; Light Company"/>
    <n v="0"/>
    <n v="3"/>
    <x v="10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10"/>
  </r>
  <r>
    <n v="-1"/>
    <n v="1"/>
    <s v="0001 -Florida Power &amp; Light Company"/>
    <n v="0"/>
    <n v="3"/>
    <x v="10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10"/>
  </r>
  <r>
    <n v="-1"/>
    <n v="1"/>
    <s v="0001 -Florida Power &amp; Light Company"/>
    <n v="0"/>
    <n v="3"/>
    <x v="10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10"/>
  </r>
  <r>
    <n v="-1"/>
    <n v="1"/>
    <s v="0001 -Florida Power &amp; Light Company"/>
    <n v="0"/>
    <n v="3"/>
    <x v="10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10"/>
  </r>
  <r>
    <n v="-1"/>
    <n v="1"/>
    <s v="0001 -Florida Power &amp; Light Company"/>
    <n v="0"/>
    <n v="3"/>
    <x v="10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10"/>
  </r>
  <r>
    <n v="-1"/>
    <n v="1"/>
    <s v="0001 -Florida Power &amp; Light Company"/>
    <n v="0"/>
    <n v="3"/>
    <x v="10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10"/>
  </r>
  <r>
    <n v="-1"/>
    <n v="1"/>
    <s v="0001 -Florida Power &amp; Light Company"/>
    <n v="0"/>
    <n v="3"/>
    <x v="10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10"/>
  </r>
  <r>
    <n v="-1"/>
    <n v="1"/>
    <s v="0001 -Florida Power &amp; Light Company"/>
    <n v="0"/>
    <n v="3"/>
    <x v="10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10"/>
  </r>
  <r>
    <n v="-1"/>
    <n v="1"/>
    <s v="0001 -Florida Power &amp; Light Company"/>
    <n v="0"/>
    <n v="3"/>
    <x v="10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10"/>
  </r>
  <r>
    <n v="-1"/>
    <n v="1"/>
    <s v="0001 -Florida Power &amp; Light Company"/>
    <n v="0"/>
    <n v="3"/>
    <x v="10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10"/>
  </r>
  <r>
    <n v="-1"/>
    <n v="1"/>
    <s v="0001 -Florida Power &amp; Light Company"/>
    <n v="0"/>
    <n v="3"/>
    <x v="10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10"/>
  </r>
  <r>
    <n v="-1"/>
    <n v="1"/>
    <s v="0001 -Florida Power &amp; Light Company"/>
    <n v="0"/>
    <n v="3"/>
    <x v="10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10"/>
  </r>
  <r>
    <n v="-1"/>
    <n v="1"/>
    <s v="0001 -Florida Power &amp; Light Company"/>
    <n v="0"/>
    <n v="3"/>
    <x v="10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10"/>
  </r>
  <r>
    <n v="-1"/>
    <n v="1"/>
    <s v="0001 -Florida Power &amp; Light Company"/>
    <n v="0"/>
    <n v="3"/>
    <x v="10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10"/>
  </r>
  <r>
    <n v="-1"/>
    <n v="1"/>
    <s v="0001 -Florida Power &amp; Light Company"/>
    <n v="0"/>
    <n v="3"/>
    <x v="10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10"/>
  </r>
  <r>
    <n v="-1"/>
    <n v="1"/>
    <s v="0001 -Florida Power &amp; Light Company"/>
    <n v="0"/>
    <n v="3"/>
    <x v="10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10"/>
  </r>
  <r>
    <n v="-1"/>
    <n v="1"/>
    <s v="0001 -Florida Power &amp; Light Company"/>
    <n v="0"/>
    <n v="3"/>
    <x v="10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10"/>
  </r>
  <r>
    <n v="-1"/>
    <n v="1"/>
    <s v="0001 -Florida Power &amp; Light Company"/>
    <n v="0"/>
    <n v="3"/>
    <x v="10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10"/>
  </r>
  <r>
    <n v="-1"/>
    <n v="1"/>
    <s v="0001 -Florida Power &amp; Light Company"/>
    <n v="0"/>
    <n v="3"/>
    <x v="10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10"/>
  </r>
  <r>
    <n v="-1"/>
    <n v="1"/>
    <s v="0001 -Florida Power &amp; Light Company"/>
    <n v="0"/>
    <n v="3"/>
    <x v="10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10"/>
  </r>
  <r>
    <n v="-1"/>
    <n v="1"/>
    <s v="0001 -Florida Power &amp; Light Company"/>
    <n v="0"/>
    <n v="3"/>
    <x v="10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10"/>
  </r>
  <r>
    <n v="-1"/>
    <n v="1"/>
    <s v="0001 -Florida Power &amp; Light Company"/>
    <n v="0"/>
    <n v="3"/>
    <x v="10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10"/>
  </r>
  <r>
    <n v="-1"/>
    <n v="1"/>
    <s v="0001 -Florida Power &amp; Light Company"/>
    <n v="0"/>
    <n v="3"/>
    <x v="10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10"/>
  </r>
  <r>
    <n v="-1"/>
    <n v="1"/>
    <s v="0001 -Florida Power &amp; Light Company"/>
    <n v="0"/>
    <n v="3"/>
    <x v="10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10"/>
  </r>
  <r>
    <n v="-1"/>
    <n v="1"/>
    <s v="0001 -Florida Power &amp; Light Company"/>
    <n v="0"/>
    <n v="3"/>
    <x v="10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10"/>
  </r>
  <r>
    <n v="-1"/>
    <n v="1"/>
    <s v="0001 -Florida Power &amp; Light Company"/>
    <n v="0"/>
    <n v="3"/>
    <x v="10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10"/>
  </r>
  <r>
    <n v="-1"/>
    <n v="1"/>
    <s v="0001 -Florida Power &amp; Light Company"/>
    <n v="0"/>
    <n v="3"/>
    <x v="10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10"/>
  </r>
  <r>
    <n v="-1"/>
    <n v="1"/>
    <s v="0001 -Florida Power &amp; Light Company"/>
    <n v="0"/>
    <n v="3"/>
    <x v="10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10"/>
  </r>
  <r>
    <n v="-1"/>
    <n v="1"/>
    <s v="0001 -Florida Power &amp; Light Company"/>
    <n v="0"/>
    <n v="3"/>
    <x v="10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10"/>
  </r>
  <r>
    <n v="-1"/>
    <n v="1"/>
    <s v="0001 -Florida Power &amp; Light Company"/>
    <n v="0"/>
    <n v="3"/>
    <x v="10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10"/>
  </r>
  <r>
    <n v="-1"/>
    <n v="1"/>
    <s v="0001 -Florida Power &amp; Light Company"/>
    <n v="0"/>
    <n v="3"/>
    <x v="10"/>
    <n v="1971"/>
    <n v="3"/>
    <n v="2014"/>
    <s v="V1971"/>
    <n v="367"/>
    <s v="02. Steam"/>
    <s v="Function"/>
    <n v="15066250.880000001"/>
    <n v="0"/>
    <n v="0"/>
    <n v="15066250.880000001"/>
    <n v="0"/>
    <n v="15066250.880000001"/>
    <n v="0"/>
    <n v="0"/>
    <n v="15066250.880000001"/>
    <n v="15066250.880000001"/>
    <n v="0"/>
    <n v="0"/>
    <n v="0"/>
    <n v="0"/>
    <x v="10"/>
  </r>
  <r>
    <n v="-1"/>
    <n v="1"/>
    <s v="0001 -Florida Power &amp; Light Company"/>
    <n v="0"/>
    <n v="3"/>
    <x v="10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73"/>
    <n v="5"/>
    <n v="2014"/>
    <s v="V1973"/>
    <n v="367"/>
    <s v="02. Steam"/>
    <s v="Function"/>
    <n v="43089057.460000001"/>
    <n v="0"/>
    <n v="0"/>
    <n v="43089057.460000001"/>
    <n v="0"/>
    <n v="43089057.460000001"/>
    <n v="0"/>
    <n v="0"/>
    <n v="43089057.460000001"/>
    <n v="43089057.460000001"/>
    <n v="0"/>
    <n v="0"/>
    <n v="0"/>
    <n v="0"/>
    <x v="10"/>
  </r>
  <r>
    <n v="-1"/>
    <n v="1"/>
    <s v="0001 -Florida Power &amp; Light Company"/>
    <n v="0"/>
    <n v="3"/>
    <x v="10"/>
    <n v="1974"/>
    <n v="6"/>
    <n v="2014"/>
    <s v="V1974"/>
    <n v="367"/>
    <s v="02. Steam"/>
    <s v="Function"/>
    <n v="971203.51"/>
    <n v="0"/>
    <n v="0"/>
    <n v="971203.51"/>
    <n v="0"/>
    <n v="971203.51"/>
    <n v="0"/>
    <n v="0"/>
    <n v="971203.51"/>
    <n v="971203.51"/>
    <n v="0"/>
    <n v="0"/>
    <n v="0"/>
    <n v="0"/>
    <x v="10"/>
  </r>
  <r>
    <n v="-1"/>
    <n v="1"/>
    <s v="0001 -Florida Power &amp; Light Company"/>
    <n v="0"/>
    <n v="3"/>
    <x v="10"/>
    <n v="1975"/>
    <n v="7"/>
    <n v="2014"/>
    <s v="V1975"/>
    <n v="367"/>
    <s v="02. Steam"/>
    <s v="Function"/>
    <n v="2037443.87"/>
    <n v="0"/>
    <n v="0"/>
    <n v="2037443.87"/>
    <n v="0"/>
    <n v="2037443.87"/>
    <n v="0"/>
    <n v="0"/>
    <n v="2037443.87"/>
    <n v="2037443.87"/>
    <n v="0"/>
    <n v="0"/>
    <n v="0"/>
    <n v="0"/>
    <x v="10"/>
  </r>
  <r>
    <n v="-1"/>
    <n v="1"/>
    <s v="0001 -Florida Power &amp; Light Company"/>
    <n v="0"/>
    <n v="3"/>
    <x v="10"/>
    <n v="1976"/>
    <n v="8"/>
    <n v="2014"/>
    <s v="V1976"/>
    <n v="367"/>
    <s v="02. Steam"/>
    <s v="Function"/>
    <n v="179959016.84999999"/>
    <n v="0"/>
    <n v="0"/>
    <n v="179959016.84999999"/>
    <n v="0"/>
    <n v="179959016.84999999"/>
    <n v="-1045562.4"/>
    <n v="292482.51"/>
    <n v="179959016.84999999"/>
    <n v="179959016.84999999"/>
    <n v="292482.51"/>
    <n v="0"/>
    <n v="292482.51"/>
    <n v="0"/>
    <x v="10"/>
  </r>
  <r>
    <n v="-1"/>
    <n v="1"/>
    <s v="0001 -Florida Power &amp; Light Company"/>
    <n v="0"/>
    <n v="3"/>
    <x v="10"/>
    <n v="1977"/>
    <n v="10"/>
    <n v="2014"/>
    <s v="V1977"/>
    <n v="367"/>
    <s v="02. Steam"/>
    <s v="Function"/>
    <n v="105287495.27"/>
    <n v="0"/>
    <n v="0"/>
    <n v="105287495.27"/>
    <n v="0"/>
    <n v="105287495.27"/>
    <n v="-158071.62"/>
    <n v="3056.99"/>
    <n v="105287495.27"/>
    <n v="105287495.27"/>
    <n v="3056.99"/>
    <n v="0"/>
    <n v="3056.99"/>
    <n v="0"/>
    <x v="10"/>
  </r>
  <r>
    <n v="-1"/>
    <n v="1"/>
    <s v="0001 -Florida Power &amp; Light Company"/>
    <n v="0"/>
    <n v="3"/>
    <x v="10"/>
    <n v="1978"/>
    <n v="12"/>
    <n v="2014"/>
    <s v="V1978"/>
    <n v="367"/>
    <s v="02. Steam"/>
    <s v="Function"/>
    <n v="10221631.6"/>
    <n v="0"/>
    <n v="0"/>
    <n v="10221631.6"/>
    <n v="0"/>
    <n v="10221631.6"/>
    <n v="0"/>
    <n v="0"/>
    <n v="10221631.6"/>
    <n v="10221631.6"/>
    <n v="0"/>
    <n v="0"/>
    <n v="0"/>
    <n v="0"/>
    <x v="10"/>
  </r>
  <r>
    <n v="-1"/>
    <n v="1"/>
    <s v="0001 -Florida Power &amp; Light Company"/>
    <n v="0"/>
    <n v="3"/>
    <x v="10"/>
    <n v="1979"/>
    <n v="13"/>
    <n v="2014"/>
    <s v="V1979"/>
    <n v="367"/>
    <s v="02. Steam"/>
    <s v="Function"/>
    <n v="4177019.34"/>
    <n v="0"/>
    <n v="0"/>
    <n v="4177019.34"/>
    <n v="0"/>
    <n v="4177019.34"/>
    <n v="0"/>
    <n v="0"/>
    <n v="4177019.34"/>
    <n v="4177019.34"/>
    <n v="0"/>
    <n v="0"/>
    <n v="0"/>
    <n v="0"/>
    <x v="10"/>
  </r>
  <r>
    <n v="-1"/>
    <n v="1"/>
    <s v="0001 -Florida Power &amp; Light Company"/>
    <n v="0"/>
    <n v="3"/>
    <x v="10"/>
    <n v="1980"/>
    <n v="14"/>
    <n v="2014"/>
    <s v="V1980"/>
    <n v="367"/>
    <s v="02. Steam"/>
    <s v="Function"/>
    <n v="365638472.75999999"/>
    <n v="0"/>
    <n v="0"/>
    <n v="365638472.75999999"/>
    <n v="0"/>
    <n v="365638472.75999999"/>
    <n v="-4491548.08"/>
    <n v="1084723.1499999999"/>
    <n v="365638472.75999999"/>
    <n v="365638472.75999999"/>
    <n v="1084723.1499999999"/>
    <n v="0"/>
    <n v="1084723.1499999999"/>
    <n v="0"/>
    <x v="10"/>
  </r>
  <r>
    <n v="-1"/>
    <n v="1"/>
    <s v="0001 -Florida Power &amp; Light Company"/>
    <n v="0"/>
    <n v="3"/>
    <x v="10"/>
    <n v="1981"/>
    <n v="15"/>
    <n v="2014"/>
    <s v="V1981"/>
    <n v="367"/>
    <s v="02. Steam"/>
    <s v="Function"/>
    <n v="208729873.90000001"/>
    <n v="0"/>
    <n v="0"/>
    <n v="208729873.90000001"/>
    <n v="0"/>
    <n v="208729873.90000001"/>
    <n v="-685037.02"/>
    <n v="184589.64"/>
    <n v="208729873.90000001"/>
    <n v="208729873.90000001"/>
    <n v="184589.64"/>
    <n v="0"/>
    <n v="184589.64"/>
    <n v="0"/>
    <x v="10"/>
  </r>
  <r>
    <n v="-1"/>
    <n v="1"/>
    <s v="0001 -Florida Power &amp; Light Company"/>
    <n v="0"/>
    <n v="3"/>
    <x v="10"/>
    <n v="1982"/>
    <n v="16"/>
    <n v="2014"/>
    <s v="V1982"/>
    <n v="367"/>
    <s v="02. Steam"/>
    <s v="Function"/>
    <n v="37260046.560000002"/>
    <n v="0"/>
    <n v="0"/>
    <n v="37260046.560000002"/>
    <n v="0"/>
    <n v="37260046.560000002"/>
    <n v="-30170.18"/>
    <n v="6222.91"/>
    <n v="37260046.560000002"/>
    <n v="37260046.560000002"/>
    <n v="6222.91"/>
    <n v="0"/>
    <n v="6222.91"/>
    <n v="0"/>
    <x v="10"/>
  </r>
  <r>
    <n v="-1"/>
    <n v="1"/>
    <s v="0001 -Florida Power &amp; Light Company"/>
    <n v="0"/>
    <n v="3"/>
    <x v="10"/>
    <n v="1983"/>
    <n v="17"/>
    <n v="2014"/>
    <s v="V1983"/>
    <n v="367"/>
    <s v="02. Steam"/>
    <s v="Function"/>
    <n v="9348853.9199999999"/>
    <n v="0"/>
    <n v="0"/>
    <n v="9348853.9199999999"/>
    <n v="0"/>
    <n v="9348853.9199999999"/>
    <n v="0"/>
    <n v="0"/>
    <n v="9348853.9199999999"/>
    <n v="9348853.9199999999"/>
    <n v="0"/>
    <n v="0"/>
    <n v="0"/>
    <n v="0"/>
    <x v="10"/>
  </r>
  <r>
    <n v="-1"/>
    <n v="1"/>
    <s v="0001 -Florida Power &amp; Light Company"/>
    <n v="0"/>
    <n v="3"/>
    <x v="10"/>
    <n v="1984"/>
    <n v="18"/>
    <n v="2014"/>
    <s v="V1984"/>
    <n v="367"/>
    <s v="02. Steam"/>
    <s v="Function"/>
    <n v="11056898.82"/>
    <n v="0"/>
    <n v="0"/>
    <n v="11056898.82"/>
    <n v="0"/>
    <n v="11056898.82"/>
    <n v="0"/>
    <n v="0"/>
    <n v="11056898.82"/>
    <n v="11056898.82"/>
    <n v="0"/>
    <n v="0"/>
    <n v="0"/>
    <n v="0"/>
    <x v="10"/>
  </r>
  <r>
    <n v="-1"/>
    <n v="1"/>
    <s v="0001 -Florida Power &amp; Light Company"/>
    <n v="0"/>
    <n v="3"/>
    <x v="10"/>
    <n v="1985"/>
    <n v="19"/>
    <n v="2014"/>
    <s v="V1985"/>
    <n v="367"/>
    <s v="02. Steam"/>
    <s v="Function"/>
    <n v="10682817.59"/>
    <n v="0"/>
    <n v="0"/>
    <n v="10682817.59"/>
    <n v="0"/>
    <n v="10682817.59"/>
    <n v="-32664.98"/>
    <n v="8263.8700000000008"/>
    <n v="10682817.59"/>
    <n v="10682817.59"/>
    <n v="8263.8700000000008"/>
    <n v="0"/>
    <n v="8263.8700000000008"/>
    <n v="0"/>
    <x v="10"/>
  </r>
  <r>
    <n v="-1"/>
    <n v="1"/>
    <s v="0001 -Florida Power &amp; Light Company"/>
    <n v="0"/>
    <n v="3"/>
    <x v="10"/>
    <n v="1986"/>
    <n v="20"/>
    <n v="2014"/>
    <s v="V1986"/>
    <n v="367"/>
    <s v="02. Steam"/>
    <s v="Function"/>
    <n v="176312100.94"/>
    <n v="0"/>
    <n v="0"/>
    <n v="176312100.94"/>
    <n v="231425.74"/>
    <n v="176032851.25999999"/>
    <n v="-177668.27"/>
    <n v="47823.94"/>
    <n v="176312100.94"/>
    <n v="176312100.94"/>
    <n v="0"/>
    <n v="0"/>
    <n v="47823.94"/>
    <n v="0"/>
    <x v="10"/>
  </r>
  <r>
    <n v="-1"/>
    <n v="1"/>
    <s v="0001 -Florida Power &amp; Light Company"/>
    <n v="0"/>
    <n v="3"/>
    <x v="10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10"/>
  </r>
  <r>
    <n v="-1"/>
    <n v="1"/>
    <s v="0001 -Florida Power &amp; Light Company"/>
    <n v="0"/>
    <n v="3"/>
    <x v="10"/>
    <n v="1987"/>
    <n v="21"/>
    <n v="2014"/>
    <s v="V1987A"/>
    <n v="367"/>
    <s v="02. Steam"/>
    <s v="Function"/>
    <n v="6740389.7000000002"/>
    <n v="0"/>
    <n v="0"/>
    <n v="76779.44"/>
    <n v="21936.959999999999"/>
    <n v="6663610.2599999998"/>
    <n v="0"/>
    <n v="0"/>
    <n v="6740389.7000000002"/>
    <n v="6685547.2199999997"/>
    <n v="0"/>
    <n v="0"/>
    <n v="0"/>
    <n v="0"/>
    <x v="10"/>
  </r>
  <r>
    <n v="-1"/>
    <n v="1"/>
    <s v="0001 -Florida Power &amp; Light Company"/>
    <n v="0"/>
    <n v="3"/>
    <x v="10"/>
    <n v="1988"/>
    <n v="24"/>
    <n v="2014"/>
    <s v="V1988"/>
    <n v="367"/>
    <s v="02. Steam"/>
    <s v="Function"/>
    <n v="16703869.07"/>
    <n v="0"/>
    <n v="0"/>
    <n v="1565978.32"/>
    <n v="625367.17000000004"/>
    <n v="15395821.529999999"/>
    <n v="-383795.79"/>
    <n v="61772.46"/>
    <n v="16974936.440000001"/>
    <n v="15771139.859999999"/>
    <n v="40753.919999999998"/>
    <n v="0"/>
    <n v="61772.46"/>
    <n v="0"/>
    <x v="10"/>
  </r>
  <r>
    <n v="-1"/>
    <n v="1"/>
    <s v="0001 -Florida Power &amp; Light Company"/>
    <n v="0"/>
    <n v="3"/>
    <x v="10"/>
    <n v="1988"/>
    <n v="23"/>
    <n v="2014"/>
    <s v="V1988A"/>
    <n v="367"/>
    <s v="02. Steam"/>
    <s v="Function"/>
    <n v="80136133.069999993"/>
    <n v="0"/>
    <n v="0"/>
    <n v="6252291.2699999996"/>
    <n v="2500916.5099999998"/>
    <n v="75673580.439999998"/>
    <n v="-1941192.15"/>
    <n v="571185.88"/>
    <n v="82077325.219999999"/>
    <n v="76384758.310000002"/>
    <n v="419732.37"/>
    <n v="0"/>
    <n v="571185.88"/>
    <n v="0"/>
    <x v="10"/>
  </r>
  <r>
    <n v="-1"/>
    <n v="1"/>
    <s v="0001 -Florida Power &amp; Light Company"/>
    <n v="0"/>
    <n v="3"/>
    <x v="10"/>
    <n v="1989"/>
    <n v="26"/>
    <n v="2014"/>
    <s v="V1989"/>
    <n v="367"/>
    <s v="02. Steam"/>
    <s v="Function"/>
    <n v="16493596.67"/>
    <n v="0"/>
    <n v="0"/>
    <n v="2045769.76"/>
    <n v="584256.41"/>
    <n v="14620757.08"/>
    <n v="-190179.8"/>
    <n v="55410.84"/>
    <n v="16677917.880000001"/>
    <n v="15040219.77"/>
    <n v="35883.339999999997"/>
    <n v="0"/>
    <n v="55410.84"/>
    <n v="0"/>
    <x v="10"/>
  </r>
  <r>
    <n v="-1"/>
    <n v="1"/>
    <s v="0001 -Florida Power &amp; Light Company"/>
    <n v="0"/>
    <n v="3"/>
    <x v="10"/>
    <n v="1990"/>
    <n v="28"/>
    <n v="2014"/>
    <s v="V1990"/>
    <n v="367"/>
    <s v="02. Steam"/>
    <s v="Function"/>
    <n v="8563371.6400000006"/>
    <n v="0"/>
    <n v="0"/>
    <n v="1335895.3799999999"/>
    <n v="296638.76"/>
    <n v="7250822.6100000003"/>
    <n v="-41118.03"/>
    <n v="7324.98"/>
    <n v="8588691.0099999998"/>
    <n v="7525649.5899999999"/>
    <n v="3817.4"/>
    <n v="0"/>
    <n v="7324.98"/>
    <n v="0"/>
    <x v="10"/>
  </r>
  <r>
    <n v="-1"/>
    <n v="1"/>
    <s v="0001 -Florida Power &amp; Light Company"/>
    <n v="0"/>
    <n v="3"/>
    <x v="10"/>
    <n v="1990"/>
    <n v="27"/>
    <n v="2014"/>
    <s v="V1990A"/>
    <n v="367"/>
    <s v="02. Steam"/>
    <s v="Function"/>
    <n v="1249904.94"/>
    <n v="0"/>
    <n v="0"/>
    <n v="183075.41"/>
    <n v="40683.379999999997"/>
    <n v="1072030.08"/>
    <n v="-6093"/>
    <n v="1437.44"/>
    <n v="1255997.94"/>
    <n v="1107512.92"/>
    <n v="544.99"/>
    <n v="0"/>
    <n v="1437.44"/>
    <n v="0"/>
    <x v="10"/>
  </r>
  <r>
    <n v="-1"/>
    <n v="1"/>
    <s v="0001 -Florida Power &amp; Light Company"/>
    <n v="0"/>
    <n v="3"/>
    <x v="10"/>
    <n v="1991"/>
    <n v="29"/>
    <n v="2014"/>
    <s v="V1991"/>
    <n v="367"/>
    <s v="02. Steam"/>
    <s v="Function"/>
    <n v="109032583.95999999"/>
    <n v="0"/>
    <n v="0"/>
    <n v="19867110.899999999"/>
    <n v="3608195.99"/>
    <n v="90115589.450000003"/>
    <n v="-1044839.27"/>
    <n v="297402.52"/>
    <n v="110077379.38"/>
    <n v="92851133.730000004"/>
    <n v="125258.81"/>
    <n v="0"/>
    <n v="297402.52"/>
    <n v="0"/>
    <x v="10"/>
  </r>
  <r>
    <n v="-1"/>
    <n v="1"/>
    <s v="0001 -Florida Power &amp; Light Company"/>
    <n v="0"/>
    <n v="3"/>
    <x v="10"/>
    <n v="1992"/>
    <n v="30"/>
    <n v="2014"/>
    <s v="V1992"/>
    <n v="367"/>
    <s v="02. Steam"/>
    <s v="Function"/>
    <n v="14569955.689999999"/>
    <n v="0"/>
    <n v="0"/>
    <n v="3348044.98"/>
    <n v="512202.21"/>
    <n v="11352985.48"/>
    <n v="-426882.11"/>
    <n v="47908.94"/>
    <n v="14718017.699999999"/>
    <n v="11748486.75"/>
    <n v="16547.87"/>
    <n v="0"/>
    <n v="47908.94"/>
    <n v="0"/>
    <x v="10"/>
  </r>
  <r>
    <n v="-1"/>
    <n v="1"/>
    <s v="0001 -Florida Power &amp; Light Company"/>
    <n v="0"/>
    <n v="3"/>
    <x v="10"/>
    <n v="1993"/>
    <n v="31"/>
    <n v="2014"/>
    <s v="V1993"/>
    <n v="367"/>
    <s v="02. Steam"/>
    <s v="Function"/>
    <n v="223427991.03"/>
    <n v="0"/>
    <n v="0"/>
    <n v="49526072.18"/>
    <n v="7277255.4000000004"/>
    <n v="169605807.06999999"/>
    <n v="-869143.37"/>
    <n v="243779.09"/>
    <n v="224297134.40000001"/>
    <n v="176213583.81"/>
    <n v="44114.38"/>
    <n v="0"/>
    <n v="243779.09"/>
    <n v="0"/>
    <x v="10"/>
  </r>
  <r>
    <n v="-1"/>
    <n v="1"/>
    <s v="0001 -Florida Power &amp; Light Company"/>
    <n v="0"/>
    <n v="3"/>
    <x v="10"/>
    <n v="1994"/>
    <n v="32"/>
    <n v="2014"/>
    <s v="V1994"/>
    <n v="367"/>
    <s v="02. Steam"/>
    <s v="Function"/>
    <n v="99778848.069999993"/>
    <n v="0"/>
    <n v="0"/>
    <n v="20537201.289999999"/>
    <n v="3137851.81"/>
    <n v="73386742.799999997"/>
    <n v="-333332.46999999997"/>
    <n v="99457.83"/>
    <n v="100106300.54000001"/>
    <n v="76283311.409999996"/>
    <n v="13288.55"/>
    <n v="0"/>
    <n v="99457.83"/>
    <n v="0"/>
    <x v="10"/>
  </r>
  <r>
    <n v="-1"/>
    <n v="1"/>
    <s v="0001 -Florida Power &amp; Light Company"/>
    <n v="0"/>
    <n v="3"/>
    <x v="10"/>
    <n v="1995"/>
    <n v="33"/>
    <n v="2014"/>
    <s v="V1995"/>
    <n v="367"/>
    <s v="02. Steam"/>
    <s v="Function"/>
    <n v="87289859.790000007"/>
    <n v="0"/>
    <n v="0"/>
    <n v="17671800.43"/>
    <n v="2196891.04"/>
    <n v="66485623.340000004"/>
    <n v="-203473.84"/>
    <n v="25163.51"/>
    <n v="87371334.980000004"/>
    <n v="68625373.189999998"/>
    <n v="829.5"/>
    <n v="0"/>
    <n v="25163.51"/>
    <n v="0"/>
    <x v="10"/>
  </r>
  <r>
    <n v="-1"/>
    <n v="1"/>
    <s v="0001 -Florida Power &amp; Light Company"/>
    <n v="0"/>
    <n v="3"/>
    <x v="10"/>
    <n v="1996"/>
    <n v="34"/>
    <n v="2014"/>
    <s v="V1996"/>
    <n v="367"/>
    <s v="02. Steam"/>
    <s v="Function"/>
    <n v="2765806.4"/>
    <n v="0"/>
    <n v="0"/>
    <n v="-1636025.56"/>
    <n v="77431.520000000004"/>
    <n v="1959085.73"/>
    <n v="-12319.76"/>
    <n v="1782.17"/>
    <n v="2773949.4"/>
    <n v="2031022.5"/>
    <n v="-866.07"/>
    <n v="0"/>
    <n v="1782.17"/>
    <n v="0"/>
    <x v="10"/>
  </r>
  <r>
    <n v="-1"/>
    <n v="1"/>
    <s v="0001 -Florida Power &amp; Light Company"/>
    <n v="0"/>
    <n v="3"/>
    <x v="10"/>
    <n v="1997"/>
    <n v="35"/>
    <n v="2014"/>
    <s v="V1997"/>
    <n v="367"/>
    <s v="02. Steam"/>
    <s v="Function"/>
    <n v="5480628.8399999999"/>
    <n v="0"/>
    <n v="0"/>
    <n v="-31259.56"/>
    <n v="140906.93"/>
    <n v="3870975.11"/>
    <n v="-36117.160000000003"/>
    <n v="3564.54"/>
    <n v="5494126.3799999999"/>
    <n v="4003267.75"/>
    <n v="-1318.71"/>
    <n v="0"/>
    <n v="3564.54"/>
    <n v="0"/>
    <x v="10"/>
  </r>
  <r>
    <n v="-1"/>
    <n v="1"/>
    <s v="0001 -Florida Power &amp; Light Company"/>
    <n v="0"/>
    <n v="3"/>
    <x v="10"/>
    <n v="1998"/>
    <n v="59"/>
    <n v="2014"/>
    <s v="V1998"/>
    <n v="367"/>
    <s v="02. Steam"/>
    <s v="Function"/>
    <n v="8599003.7899999991"/>
    <n v="0"/>
    <n v="0"/>
    <n v="3976566.65"/>
    <n v="142364.01"/>
    <n v="6821106.8399999999"/>
    <n v="-3791.92"/>
    <n v="5133.5600000000004"/>
    <n v="8601285.9800000004"/>
    <n v="6961977.2999999998"/>
    <n v="4344.92"/>
    <n v="0"/>
    <n v="5133.5600000000004"/>
    <n v="0"/>
    <x v="10"/>
  </r>
  <r>
    <n v="-1"/>
    <n v="1"/>
    <s v="0001 -Florida Power &amp; Light Company"/>
    <n v="0"/>
    <n v="3"/>
    <x v="10"/>
    <n v="1999"/>
    <n v="60"/>
    <n v="2014"/>
    <s v="V1999"/>
    <n v="367"/>
    <s v="02. Steam"/>
    <s v="Function"/>
    <n v="28094608.300000001"/>
    <n v="0"/>
    <n v="0"/>
    <n v="1413236.6"/>
    <n v="62998.14"/>
    <n v="27748083.210000001"/>
    <n v="0"/>
    <n v="0"/>
    <n v="28094608.300000001"/>
    <n v="27811081.350000001"/>
    <n v="0"/>
    <n v="0"/>
    <n v="0"/>
    <n v="0"/>
    <x v="10"/>
  </r>
  <r>
    <n v="-1"/>
    <n v="1"/>
    <s v="0001 -Florida Power &amp; Light Company"/>
    <n v="0"/>
    <n v="3"/>
    <x v="10"/>
    <n v="2000"/>
    <n v="61"/>
    <n v="2014"/>
    <s v="V2000"/>
    <n v="367"/>
    <s v="02. Steam"/>
    <s v="Function"/>
    <n v="107052.12"/>
    <n v="0"/>
    <n v="0"/>
    <n v="107052.12"/>
    <n v="3457.64"/>
    <n v="84579.8"/>
    <n v="0"/>
    <n v="0"/>
    <n v="107052.12"/>
    <n v="88037.440000000002"/>
    <n v="0"/>
    <n v="0"/>
    <n v="0"/>
    <n v="0"/>
    <x v="10"/>
  </r>
  <r>
    <n v="-1"/>
    <n v="1"/>
    <s v="0001 -Florida Power &amp; Light Company"/>
    <n v="0"/>
    <n v="3"/>
    <x v="10"/>
    <n v="2001"/>
    <n v="62"/>
    <n v="2014"/>
    <s v="V2001"/>
    <n v="367"/>
    <s v="02. Steam"/>
    <s v="Function"/>
    <n v="11551611.52"/>
    <n v="0"/>
    <n v="0"/>
    <n v="8062701.4199999999"/>
    <n v="368409.87"/>
    <n v="8788262.5099999998"/>
    <n v="0"/>
    <n v="0"/>
    <n v="11551611.52"/>
    <n v="9156672.3800000008"/>
    <n v="0"/>
    <n v="0"/>
    <n v="0"/>
    <n v="0"/>
    <x v="10"/>
  </r>
  <r>
    <n v="-1"/>
    <n v="1"/>
    <s v="0001 -Florida Power &amp; Light Company"/>
    <n v="0"/>
    <n v="3"/>
    <x v="10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10"/>
  </r>
  <r>
    <n v="-1"/>
    <n v="1"/>
    <s v="0001 -Florida Power &amp; Light Company"/>
    <n v="0"/>
    <n v="3"/>
    <x v="10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10"/>
  </r>
  <r>
    <n v="-1"/>
    <n v="1"/>
    <s v="0001 -Florida Power &amp; Light Company"/>
    <n v="0"/>
    <n v="3"/>
    <x v="10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10"/>
  </r>
  <r>
    <n v="-1"/>
    <n v="1"/>
    <s v="0001 -Florida Power &amp; Light Company"/>
    <n v="0"/>
    <n v="3"/>
    <x v="10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10"/>
  </r>
  <r>
    <n v="-1"/>
    <n v="1"/>
    <s v="0001 -Florida Power &amp; Light Company"/>
    <n v="0"/>
    <n v="3"/>
    <x v="10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10"/>
  </r>
  <r>
    <n v="-1"/>
    <n v="1"/>
    <s v="0001 -Florida Power &amp; Light Company"/>
    <n v="0"/>
    <n v="3"/>
    <x v="10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10"/>
  </r>
  <r>
    <n v="-1"/>
    <n v="1"/>
    <s v="0001 -Florida Power &amp; Light Company"/>
    <n v="0"/>
    <n v="3"/>
    <x v="10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10"/>
  </r>
  <r>
    <n v="-1"/>
    <n v="1"/>
    <s v="0001 -Florida Power &amp; Light Company"/>
    <n v="0"/>
    <n v="3"/>
    <x v="10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10"/>
  </r>
  <r>
    <n v="-1"/>
    <n v="1"/>
    <s v="0001 -Florida Power &amp; Light Company"/>
    <n v="0"/>
    <n v="3"/>
    <x v="10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10"/>
  </r>
  <r>
    <n v="-1"/>
    <n v="1"/>
    <s v="0001 -Florida Power &amp; Light Company"/>
    <n v="0"/>
    <n v="3"/>
    <x v="10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10"/>
  </r>
  <r>
    <n v="-1"/>
    <n v="1"/>
    <s v="0001 -Florida Power &amp; Light Company"/>
    <n v="0"/>
    <n v="3"/>
    <x v="10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10"/>
  </r>
  <r>
    <n v="-1"/>
    <n v="1"/>
    <s v="0001 -Florida Power &amp; Light Company"/>
    <n v="0"/>
    <n v="3"/>
    <x v="10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10"/>
  </r>
  <r>
    <n v="-1"/>
    <n v="1"/>
    <s v="0001 -Florida Power &amp; Light Company"/>
    <n v="0"/>
    <n v="3"/>
    <x v="10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10"/>
  </r>
  <r>
    <n v="-1"/>
    <n v="1"/>
    <s v="0001 -Florida Power &amp; Light Company"/>
    <n v="0"/>
    <n v="3"/>
    <x v="10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10"/>
  </r>
  <r>
    <n v="-1"/>
    <n v="1"/>
    <s v="0001 -Florida Power &amp; Light Company"/>
    <n v="0"/>
    <n v="3"/>
    <x v="10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10"/>
  </r>
  <r>
    <n v="-1"/>
    <n v="1"/>
    <s v="0001 -Florida Power &amp; Light Company"/>
    <n v="0"/>
    <n v="3"/>
    <x v="10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10"/>
  </r>
  <r>
    <n v="-1"/>
    <n v="1"/>
    <s v="0001 -Florida Power &amp; Light Company"/>
    <n v="0"/>
    <n v="3"/>
    <x v="10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10"/>
  </r>
  <r>
    <n v="-1"/>
    <n v="1"/>
    <s v="0001 -Florida Power &amp; Light Company"/>
    <n v="0"/>
    <n v="3"/>
    <x v="10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10"/>
  </r>
  <r>
    <n v="-1"/>
    <n v="1"/>
    <s v="0001 -Florida Power &amp; Light Company"/>
    <n v="0"/>
    <n v="3"/>
    <x v="10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10"/>
  </r>
  <r>
    <n v="-1"/>
    <n v="1"/>
    <s v="0001 -Florida Power &amp; Light Company"/>
    <n v="0"/>
    <n v="3"/>
    <x v="10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10"/>
  </r>
  <r>
    <n v="-1"/>
    <n v="1"/>
    <s v="0001 -Florida Power &amp; Light Company"/>
    <n v="0"/>
    <n v="3"/>
    <x v="10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10"/>
  </r>
  <r>
    <n v="-1"/>
    <n v="1"/>
    <s v="0001 -Florida Power &amp; Light Company"/>
    <n v="0"/>
    <n v="3"/>
    <x v="10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10"/>
  </r>
  <r>
    <n v="-1"/>
    <n v="1"/>
    <s v="0001 -Florida Power &amp; Light Company"/>
    <n v="0"/>
    <n v="3"/>
    <x v="10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10"/>
  </r>
  <r>
    <n v="-1"/>
    <n v="1"/>
    <s v="0001 -Florida Power &amp; Light Company"/>
    <n v="0"/>
    <n v="3"/>
    <x v="10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10"/>
  </r>
  <r>
    <n v="-1"/>
    <n v="1"/>
    <s v="0001 -Florida Power &amp; Light Company"/>
    <n v="0"/>
    <n v="3"/>
    <x v="10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10"/>
  </r>
  <r>
    <n v="-1"/>
    <n v="1"/>
    <s v="0001 -Florida Power &amp; Light Company"/>
    <n v="0"/>
    <n v="3"/>
    <x v="10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10"/>
  </r>
  <r>
    <n v="-1"/>
    <n v="1"/>
    <s v="0001 -Florida Power &amp; Light Company"/>
    <n v="0"/>
    <n v="3"/>
    <x v="10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10"/>
  </r>
  <r>
    <n v="-1"/>
    <n v="1"/>
    <s v="0001 -Florida Power &amp; Light Company"/>
    <n v="0"/>
    <n v="3"/>
    <x v="10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10"/>
  </r>
  <r>
    <n v="-1"/>
    <n v="1"/>
    <s v="0001 -Florida Power &amp; Light Company"/>
    <n v="0"/>
    <n v="3"/>
    <x v="10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10"/>
  </r>
  <r>
    <n v="-1"/>
    <n v="1"/>
    <s v="0001 -Florida Power &amp; Light Company"/>
    <n v="0"/>
    <n v="3"/>
    <x v="10"/>
    <n v="2005"/>
    <n v="66"/>
    <n v="2014"/>
    <s v="V2005"/>
    <n v="367"/>
    <s v="02. Steam"/>
    <s v="Function"/>
    <n v="40189522.57"/>
    <n v="0"/>
    <n v="0"/>
    <n v="25346932.59"/>
    <n v="1753017.45"/>
    <n v="20472422.850000001"/>
    <n v="-596160.97"/>
    <n v="302865.21999999997"/>
    <n v="40785536.170000002"/>
    <n v="21921930.690000001"/>
    <n v="10361.23"/>
    <n v="0"/>
    <n v="302865.21999999997"/>
    <n v="0"/>
    <x v="10"/>
  </r>
  <r>
    <n v="-1"/>
    <n v="1"/>
    <s v="0001 -Florida Power &amp; Light Company"/>
    <n v="0"/>
    <n v="3"/>
    <x v="10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10"/>
  </r>
  <r>
    <n v="-1"/>
    <n v="1"/>
    <s v="0001 -Florida Power &amp; Light Company"/>
    <n v="0"/>
    <n v="3"/>
    <x v="10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10"/>
  </r>
  <r>
    <n v="-1"/>
    <n v="1"/>
    <s v="0001 -Florida Power &amp; Light Company"/>
    <n v="0"/>
    <n v="3"/>
    <x v="10"/>
    <n v="2006"/>
    <n v="67"/>
    <n v="2014"/>
    <s v="V2006"/>
    <n v="367"/>
    <s v="02. Steam"/>
    <s v="Function"/>
    <n v="47087956.409999996"/>
    <n v="0"/>
    <n v="0"/>
    <n v="37346299.009999998"/>
    <n v="2069294.66"/>
    <n v="21783644.609999999"/>
    <n v="-786462.87"/>
    <n v="440997.56"/>
    <n v="47865070.299999997"/>
    <n v="23491869.989999998"/>
    <n v="24952.94"/>
    <n v="0"/>
    <n v="440997.56"/>
    <n v="0"/>
    <x v="10"/>
  </r>
  <r>
    <n v="-1"/>
    <n v="1"/>
    <s v="0001 -Florida Power &amp; Light Company"/>
    <n v="0"/>
    <n v="3"/>
    <x v="10"/>
    <n v="2007"/>
    <n v="74"/>
    <n v="2014"/>
    <s v="V2007"/>
    <n v="367"/>
    <s v="02. Steam"/>
    <s v="Function"/>
    <n v="88584581.549999997"/>
    <n v="0"/>
    <n v="0"/>
    <n v="65157795.520000003"/>
    <n v="3985594.4"/>
    <n v="35813143.729999997"/>
    <n v="-2034980"/>
    <n v="131057.22"/>
    <n v="89113027.420000002"/>
    <n v="39576948.899999999"/>
    <n v="-175599.43"/>
    <n v="0"/>
    <n v="131057.22"/>
    <n v="0"/>
    <x v="10"/>
  </r>
  <r>
    <n v="-1"/>
    <n v="1"/>
    <s v="0001 -Florida Power &amp; Light Company"/>
    <n v="0"/>
    <n v="3"/>
    <x v="10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10"/>
  </r>
  <r>
    <n v="-1"/>
    <n v="1"/>
    <s v="0001 -Florida Power &amp; Light Company"/>
    <n v="0"/>
    <n v="3"/>
    <x v="10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10"/>
  </r>
  <r>
    <n v="-1"/>
    <n v="1"/>
    <s v="0001 -Florida Power &amp; Light Company"/>
    <n v="0"/>
    <n v="3"/>
    <x v="10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10"/>
  </r>
  <r>
    <n v="-1"/>
    <n v="1"/>
    <s v="0001 -Florida Power &amp; Light Company"/>
    <n v="0"/>
    <n v="3"/>
    <x v="10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10"/>
  </r>
  <r>
    <n v="-1"/>
    <n v="1"/>
    <s v="0001 -Florida Power &amp; Light Company"/>
    <n v="0"/>
    <n v="3"/>
    <x v="10"/>
    <n v="2008"/>
    <n v="165"/>
    <n v="2014"/>
    <s v="V2008 Q2"/>
    <n v="367"/>
    <s v="02. Steam"/>
    <s v="Function"/>
    <n v="7447012.5300000003"/>
    <n v="0"/>
    <n v="0"/>
    <n v="7663821.7199999997"/>
    <n v="367821.96"/>
    <n v="2827798.14"/>
    <n v="-433618.38"/>
    <n v="230203.61"/>
    <n v="7880630.9100000001"/>
    <n v="3031384.97"/>
    <n v="-39179.64"/>
    <n v="0"/>
    <n v="230203.61"/>
    <n v="0"/>
    <x v="10"/>
  </r>
  <r>
    <n v="-1"/>
    <n v="1"/>
    <s v="0001 -Florida Power &amp; Light Company"/>
    <n v="0"/>
    <n v="3"/>
    <x v="10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10"/>
  </r>
  <r>
    <n v="-1"/>
    <n v="1"/>
    <s v="0001 -Florida Power &amp; Light Company"/>
    <n v="0"/>
    <n v="3"/>
    <x v="10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10"/>
  </r>
  <r>
    <n v="-1"/>
    <n v="1"/>
    <s v="0001 -Florida Power &amp; Light Company"/>
    <n v="0"/>
    <n v="3"/>
    <x v="10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10"/>
  </r>
  <r>
    <n v="-1"/>
    <n v="1"/>
    <s v="0001 -Florida Power &amp; Light Company"/>
    <n v="0"/>
    <n v="3"/>
    <x v="10"/>
    <n v="2008"/>
    <n v="167"/>
    <n v="2014"/>
    <s v="V2008 Q4"/>
    <n v="367"/>
    <s v="02. Steam"/>
    <s v="Function"/>
    <n v="5889343.3200000003"/>
    <n v="0"/>
    <n v="0"/>
    <n v="6059029.21"/>
    <n v="301006.06"/>
    <n v="2115619.59"/>
    <n v="-339371.78"/>
    <n v="120089.61"/>
    <n v="6228715.0999999996"/>
    <n v="2296381.14"/>
    <n v="-99037.66"/>
    <n v="0"/>
    <n v="120089.61"/>
    <n v="0"/>
    <x v="10"/>
  </r>
  <r>
    <n v="-1"/>
    <n v="1"/>
    <s v="0001 -Florida Power &amp; Light Company"/>
    <n v="0"/>
    <n v="3"/>
    <x v="10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10"/>
  </r>
  <r>
    <n v="-1"/>
    <n v="1"/>
    <s v="0001 -Florida Power &amp; Light Company"/>
    <n v="0"/>
    <n v="3"/>
    <x v="10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10"/>
  </r>
  <r>
    <n v="-1"/>
    <n v="1"/>
    <s v="0001 -Florida Power &amp; Light Company"/>
    <n v="0"/>
    <n v="3"/>
    <x v="10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10"/>
  </r>
  <r>
    <n v="-1"/>
    <n v="1"/>
    <s v="0001 -Florida Power &amp; Light Company"/>
    <n v="0"/>
    <n v="3"/>
    <x v="10"/>
    <n v="2009"/>
    <n v="186"/>
    <n v="2014"/>
    <s v="V2009 Q2"/>
    <n v="367"/>
    <s v="02. Steam"/>
    <s v="Function"/>
    <n v="119706.24000000001"/>
    <n v="0"/>
    <n v="0"/>
    <n v="121378.62"/>
    <n v="7314.22"/>
    <n v="38837.199999999997"/>
    <n v="-3344.76"/>
    <n v="1565.86"/>
    <n v="123051"/>
    <n v="45053.05"/>
    <n v="-680.53"/>
    <n v="0"/>
    <n v="1565.86"/>
    <n v="0"/>
    <x v="10"/>
  </r>
  <r>
    <n v="-1"/>
    <n v="1"/>
    <s v="0001 -Florida Power &amp; Light Company"/>
    <n v="0"/>
    <n v="3"/>
    <x v="10"/>
    <n v="2009"/>
    <n v="190"/>
    <n v="2014"/>
    <s v="V2009 Q2 - 50% Bonus"/>
    <n v="367"/>
    <s v="02. Steam"/>
    <s v="Function"/>
    <n v="12271094.539999999"/>
    <n v="0"/>
    <n v="0"/>
    <n v="12446185.119999999"/>
    <n v="663354.48"/>
    <n v="3906885.34"/>
    <n v="-350181.17"/>
    <n v="163938.48000000001"/>
    <n v="12621275.710000001"/>
    <n v="4455245.58"/>
    <n v="-71248.45"/>
    <n v="0"/>
    <n v="163938.48000000001"/>
    <n v="0"/>
    <x v="10"/>
  </r>
  <r>
    <n v="-1"/>
    <n v="1"/>
    <s v="0001 -Florida Power &amp; Light Company"/>
    <n v="0"/>
    <n v="3"/>
    <x v="10"/>
    <n v="2009"/>
    <n v="187"/>
    <n v="2014"/>
    <s v="V2009 Q3"/>
    <n v="367"/>
    <s v="02. Steam"/>
    <s v="Function"/>
    <n v="7546"/>
    <n v="0"/>
    <n v="0"/>
    <n v="7546"/>
    <n v="2431.5500000000002"/>
    <n v="5114.45"/>
    <n v="0"/>
    <n v="0"/>
    <n v="7546"/>
    <n v="7546"/>
    <n v="0"/>
    <n v="0"/>
    <n v="0"/>
    <n v="0"/>
    <x v="10"/>
  </r>
  <r>
    <n v="-1"/>
    <n v="1"/>
    <s v="0001 -Florida Power &amp; Light Company"/>
    <n v="0"/>
    <n v="3"/>
    <x v="10"/>
    <n v="2009"/>
    <n v="191"/>
    <n v="2014"/>
    <s v="V2009 Q3 - 50% Bonus"/>
    <n v="367"/>
    <s v="02. Steam"/>
    <s v="Function"/>
    <n v="20480248.190000001"/>
    <n v="0"/>
    <n v="0"/>
    <n v="20774497.129999999"/>
    <n v="1137537.25"/>
    <n v="6135006.1100000003"/>
    <n v="-588497.88"/>
    <n v="181104.44"/>
    <n v="21068746.07"/>
    <n v="7087060.5999999996"/>
    <n v="-221910.67"/>
    <n v="0"/>
    <n v="181104.44"/>
    <n v="0"/>
    <x v="10"/>
  </r>
  <r>
    <n v="-1"/>
    <n v="1"/>
    <s v="0001 -Florida Power &amp; Light Company"/>
    <n v="0"/>
    <n v="3"/>
    <x v="10"/>
    <n v="2009"/>
    <n v="188"/>
    <n v="2014"/>
    <s v="V2009 Q4"/>
    <n v="367"/>
    <s v="02. Steam"/>
    <s v="Function"/>
    <n v="55397.47"/>
    <n v="0"/>
    <n v="0"/>
    <n v="56108.480000000003"/>
    <n v="4893.37"/>
    <n v="17946.54"/>
    <n v="-1422.01"/>
    <n v="509.87"/>
    <n v="56819.48"/>
    <n v="22410.51"/>
    <n v="-482.74"/>
    <n v="0"/>
    <n v="509.87"/>
    <n v="0"/>
    <x v="10"/>
  </r>
  <r>
    <n v="-1"/>
    <n v="1"/>
    <s v="0001 -Florida Power &amp; Light Company"/>
    <n v="0"/>
    <n v="3"/>
    <x v="10"/>
    <n v="2009"/>
    <n v="192"/>
    <n v="2014"/>
    <s v="V2009 Q4 - 50% Bonus"/>
    <n v="367"/>
    <s v="02. Steam"/>
    <s v="Function"/>
    <n v="22275059.629999999"/>
    <n v="0"/>
    <n v="0"/>
    <n v="22594131.620000001"/>
    <n v="1266974.3999999999"/>
    <n v="6398129.7000000002"/>
    <n v="-638143.98"/>
    <n v="228812.65"/>
    <n v="22913203.609999999"/>
    <n v="7472406.96"/>
    <n v="-216634.19"/>
    <n v="0"/>
    <n v="228812.65"/>
    <n v="0"/>
    <x v="10"/>
  </r>
  <r>
    <n v="-1"/>
    <n v="1"/>
    <s v="0001 -Florida Power &amp; Light Company"/>
    <n v="0"/>
    <n v="3"/>
    <x v="10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3"/>
    <n v="2014"/>
    <s v="V2010 Q1"/>
    <n v="367"/>
    <s v="02. Steam"/>
    <s v="Function"/>
    <n v="5337.62"/>
    <n v="0"/>
    <n v="0"/>
    <n v="5338.1"/>
    <n v="627.16"/>
    <n v="3191.03"/>
    <n v="-1474.02"/>
    <n v="0.48"/>
    <n v="5338.58"/>
    <n v="3817.91"/>
    <n v="-0.21"/>
    <n v="0"/>
    <n v="0.48"/>
    <n v="0"/>
    <x v="10"/>
  </r>
  <r>
    <n v="-1"/>
    <n v="1"/>
    <s v="0001 -Florida Power &amp; Light Company"/>
    <n v="0"/>
    <n v="3"/>
    <x v="10"/>
    <n v="2010"/>
    <n v="215"/>
    <n v="2014"/>
    <s v="V2010 Q1 - 50% Bonus"/>
    <n v="367"/>
    <s v="02. Steam"/>
    <s v="Function"/>
    <n v="14739549.449999999"/>
    <n v="0"/>
    <n v="0"/>
    <n v="14761165.810000001"/>
    <n v="831525.42"/>
    <n v="3925502.05"/>
    <n v="-51757.86"/>
    <n v="21454.17"/>
    <n v="14782782.17"/>
    <n v="4744566.93"/>
    <n v="-9318.02"/>
    <n v="0"/>
    <n v="21454.17"/>
    <n v="0"/>
    <x v="10"/>
  </r>
  <r>
    <n v="-1"/>
    <n v="1"/>
    <s v="0001 -Florida Power &amp; Light Company"/>
    <n v="0"/>
    <n v="3"/>
    <x v="10"/>
    <n v="2010"/>
    <n v="194"/>
    <n v="2014"/>
    <s v="V2010 Q2"/>
    <n v="367"/>
    <s v="02. Steam"/>
    <s v="Function"/>
    <n v="15902.46"/>
    <n v="0"/>
    <n v="0"/>
    <n v="15908.86"/>
    <n v="1661.06"/>
    <n v="7874.25"/>
    <n v="-993.28"/>
    <n v="3.44"/>
    <n v="15915.26"/>
    <n v="9531.81"/>
    <n v="-5.85"/>
    <n v="0"/>
    <n v="3.44"/>
    <n v="0"/>
    <x v="10"/>
  </r>
  <r>
    <n v="-1"/>
    <n v="1"/>
    <s v="0001 -Florida Power &amp; Light Company"/>
    <n v="0"/>
    <n v="3"/>
    <x v="10"/>
    <n v="2010"/>
    <n v="216"/>
    <n v="2014"/>
    <s v="V2010 Q2 - 50% Bonus"/>
    <n v="367"/>
    <s v="02. Steam"/>
    <s v="Function"/>
    <n v="112923182.83"/>
    <n v="0"/>
    <n v="0"/>
    <n v="112939654.2"/>
    <n v="6395956.3300000001"/>
    <n v="27873841.129999999"/>
    <n v="-56117.78"/>
    <n v="8859.26"/>
    <n v="112956125.56999999"/>
    <n v="34260773.460000001"/>
    <n v="-15059.48"/>
    <n v="0"/>
    <n v="8859.26"/>
    <n v="0"/>
    <x v="10"/>
  </r>
  <r>
    <n v="-1"/>
    <n v="1"/>
    <s v="0001 -Florida Power &amp; Light Company"/>
    <n v="0"/>
    <n v="3"/>
    <x v="10"/>
    <n v="2010"/>
    <n v="195"/>
    <n v="2014"/>
    <s v="V2010 Q3"/>
    <n v="367"/>
    <s v="02. Steam"/>
    <s v="Function"/>
    <n v="-44525.17"/>
    <n v="0"/>
    <n v="0"/>
    <n v="-44522.87"/>
    <n v="-5603.88"/>
    <n v="-25076.73"/>
    <n v="-4.5999999999999996"/>
    <n v="1.7"/>
    <n v="-44520.57"/>
    <n v="-30681.8"/>
    <n v="-1.71"/>
    <n v="0"/>
    <n v="1.7"/>
    <n v="0"/>
    <x v="10"/>
  </r>
  <r>
    <n v="-1"/>
    <n v="1"/>
    <s v="0001 -Florida Power &amp; Light Company"/>
    <n v="0"/>
    <n v="3"/>
    <x v="10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7"/>
    <n v="2014"/>
    <s v="V2010 Q3 - 50% Bonus"/>
    <n v="367"/>
    <s v="02. Steam"/>
    <s v="Function"/>
    <n v="5643806.9199999999"/>
    <n v="0"/>
    <n v="0"/>
    <n v="5643806.9199999999"/>
    <n v="330312.34999999998"/>
    <n v="1361144"/>
    <n v="-235212.87"/>
    <n v="0"/>
    <n v="5643806.9199999999"/>
    <n v="1691456.35"/>
    <n v="0"/>
    <n v="0"/>
    <n v="0"/>
    <n v="0"/>
    <x v="10"/>
  </r>
  <r>
    <n v="-1"/>
    <n v="1"/>
    <s v="0001 -Florida Power &amp; Light Company"/>
    <n v="0"/>
    <n v="3"/>
    <x v="10"/>
    <n v="2010"/>
    <n v="196"/>
    <n v="2014"/>
    <s v="V2010 Q4"/>
    <n v="367"/>
    <s v="02. Steam"/>
    <s v="Function"/>
    <n v="9927.92"/>
    <n v="0"/>
    <n v="0"/>
    <n v="9933.1299999999992"/>
    <n v="988.44"/>
    <n v="4148.17"/>
    <n v="-1542"/>
    <n v="7.25"/>
    <n v="9938.35"/>
    <n v="5134.05"/>
    <n v="-0.62"/>
    <n v="0"/>
    <n v="7.25"/>
    <n v="0"/>
    <x v="10"/>
  </r>
  <r>
    <n v="-1"/>
    <n v="1"/>
    <s v="0001 -Florida Power &amp; Light Company"/>
    <n v="0"/>
    <n v="3"/>
    <x v="10"/>
    <n v="2010"/>
    <n v="224"/>
    <n v="2014"/>
    <s v="V2010 Q4 - 100% Bonus"/>
    <n v="367"/>
    <s v="02. Steam"/>
    <s v="Function"/>
    <n v="1910604.36"/>
    <n v="0"/>
    <n v="0"/>
    <n v="1913388.8"/>
    <n v="114910.21"/>
    <n v="425731.35"/>
    <n v="-5568.88"/>
    <n v="3867.18"/>
    <n v="1916173.24"/>
    <n v="539275.13"/>
    <n v="-335.27"/>
    <n v="0"/>
    <n v="3867.18"/>
    <n v="0"/>
    <x v="10"/>
  </r>
  <r>
    <n v="-1"/>
    <n v="1"/>
    <s v="0001 -Florida Power &amp; Light Company"/>
    <n v="0"/>
    <n v="3"/>
    <x v="10"/>
    <n v="2010"/>
    <n v="218"/>
    <n v="2014"/>
    <s v="V2010 Q4 - 50% Bonus"/>
    <n v="367"/>
    <s v="02. Steam"/>
    <s v="Function"/>
    <n v="4889435.76"/>
    <n v="0"/>
    <n v="0"/>
    <n v="4896452.5599999996"/>
    <n v="298663.43"/>
    <n v="1112274.53"/>
    <n v="-15859.08"/>
    <n v="9745.31"/>
    <n v="4903469.3600000003"/>
    <n v="1407494.54"/>
    <n v="-844.87"/>
    <n v="0"/>
    <n v="9745.31"/>
    <n v="0"/>
    <x v="10"/>
  </r>
  <r>
    <n v="-1"/>
    <n v="1"/>
    <s v="0001 -Florida Power &amp; Light Company"/>
    <n v="0"/>
    <n v="3"/>
    <x v="10"/>
    <n v="2011"/>
    <n v="125"/>
    <n v="2014"/>
    <s v="V2011"/>
    <n v="367"/>
    <s v="02. Steam"/>
    <s v="Function"/>
    <n v="1508936.88"/>
    <n v="0"/>
    <n v="0"/>
    <n v="1298087.98"/>
    <n v="111008.83"/>
    <n v="353148.4"/>
    <n v="-32770.980000000003"/>
    <n v="20406.64"/>
    <n v="1531513.55"/>
    <n v="459476.1"/>
    <n v="2511.1"/>
    <n v="0"/>
    <n v="20406.64"/>
    <n v="0"/>
    <x v="10"/>
  </r>
  <r>
    <n v="-1"/>
    <n v="1"/>
    <s v="0001 -Florida Power &amp; Light Company"/>
    <n v="0"/>
    <n v="3"/>
    <x v="10"/>
    <n v="2011"/>
    <n v="233"/>
    <n v="2014"/>
    <s v="V2011 - 100% Bonus"/>
    <n v="367"/>
    <s v="02. Steam"/>
    <s v="Function"/>
    <n v="2978633.01"/>
    <n v="0"/>
    <n v="0"/>
    <n v="2504236.4700000002"/>
    <n v="195784.57"/>
    <n v="580561.57999999996"/>
    <n v="-66041.73"/>
    <n v="47443.21"/>
    <n v="3031121.3"/>
    <n v="765463.03"/>
    <n v="5838.04"/>
    <n v="0"/>
    <n v="47443.21"/>
    <n v="0"/>
    <x v="10"/>
  </r>
  <r>
    <n v="-1"/>
    <n v="1"/>
    <s v="0001 -Florida Power &amp; Light Company"/>
    <n v="0"/>
    <n v="3"/>
    <x v="10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10"/>
  </r>
  <r>
    <n v="-1"/>
    <n v="1"/>
    <s v="0001 -Florida Power &amp; Light Company"/>
    <n v="0"/>
    <n v="3"/>
    <x v="10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8"/>
    <n v="2014"/>
    <s v="V2012 Q1 - 50% Bonus"/>
    <n v="367"/>
    <s v="02. Steam"/>
    <s v="Function"/>
    <n v="7823365.21"/>
    <n v="0"/>
    <n v="0"/>
    <n v="7826458.8099999996"/>
    <n v="567226.04"/>
    <n v="1230634.29"/>
    <n v="-6187.2"/>
    <n v="2427.41"/>
    <n v="7829552.4100000001"/>
    <n v="1796820.13"/>
    <n v="-2719.6"/>
    <n v="0"/>
    <n v="2427.41"/>
    <n v="0"/>
    <x v="10"/>
  </r>
  <r>
    <n v="-1"/>
    <n v="1"/>
    <s v="0001 -Florida Power &amp; Light Company"/>
    <n v="0"/>
    <n v="3"/>
    <x v="10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9"/>
    <n v="2014"/>
    <s v="V2012 Q2 - 50% Bonus"/>
    <n v="367"/>
    <s v="02. Steam"/>
    <s v="Function"/>
    <n v="146478606.88999999"/>
    <n v="0"/>
    <n v="0"/>
    <n v="146478606.88999999"/>
    <n v="9693084.4499999993"/>
    <n v="17349752.170000002"/>
    <n v="-322992.34999999998"/>
    <n v="0"/>
    <n v="146478606.88999999"/>
    <n v="27042836.620000001"/>
    <n v="0"/>
    <n v="0"/>
    <n v="0"/>
    <n v="0"/>
    <x v="10"/>
  </r>
  <r>
    <n v="-1"/>
    <n v="1"/>
    <s v="0001 -Florida Power &amp; Light Company"/>
    <n v="0"/>
    <n v="3"/>
    <x v="10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10"/>
  </r>
  <r>
    <n v="-1"/>
    <n v="1"/>
    <s v="0001 -Florida Power &amp; Light Company"/>
    <n v="0"/>
    <n v="3"/>
    <x v="10"/>
    <n v="2012"/>
    <n v="250"/>
    <n v="2014"/>
    <s v="V2012 Q3 - 50% Bonus"/>
    <n v="367"/>
    <s v="02. Steam"/>
    <s v="Function"/>
    <n v="247103139.06"/>
    <n v="0"/>
    <n v="0"/>
    <n v="247210933.13999999"/>
    <n v="16680428.939999999"/>
    <n v="24999508.649999999"/>
    <n v="-215588.15"/>
    <n v="49812.74"/>
    <n v="247318727.21000001"/>
    <n v="41650891.399999999"/>
    <n v="-136729.22"/>
    <n v="0"/>
    <n v="49812.74"/>
    <n v="0"/>
    <x v="10"/>
  </r>
  <r>
    <n v="-1"/>
    <n v="1"/>
    <s v="0001 -Florida Power &amp; Light Company"/>
    <n v="0"/>
    <n v="3"/>
    <x v="10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10"/>
  </r>
  <r>
    <n v="-1"/>
    <n v="1"/>
    <s v="0001 -Florida Power &amp; Light Company"/>
    <n v="0"/>
    <n v="3"/>
    <x v="10"/>
    <n v="2012"/>
    <n v="251"/>
    <n v="2014"/>
    <s v="V2012 Q4 - 50% Bonus"/>
    <n v="367"/>
    <s v="02. Steam"/>
    <s v="Function"/>
    <n v="4849830.26"/>
    <n v="0"/>
    <n v="0"/>
    <n v="4851882"/>
    <n v="351154.79"/>
    <n v="429273.5"/>
    <n v="-4103.4799999999996"/>
    <n v="3266.43"/>
    <n v="4853933.74"/>
    <n v="779943.92"/>
    <n v="-352.68"/>
    <n v="0"/>
    <n v="3266.43"/>
    <n v="0"/>
    <x v="10"/>
  </r>
  <r>
    <n v="-1"/>
    <n v="1"/>
    <s v="0001 -Florida Power &amp; Light Company"/>
    <n v="0"/>
    <n v="3"/>
    <x v="10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3"/>
    <n v="231"/>
    <n v="2014"/>
    <s v="V2013 - 50% Bonus"/>
    <n v="367"/>
    <s v="02. Steam"/>
    <s v="Function"/>
    <n v="76290242.25"/>
    <n v="0"/>
    <n v="0"/>
    <n v="73556212.980000004"/>
    <n v="6104776.8200000003"/>
    <n v="3214225.32"/>
    <n v="-1525132.79"/>
    <n v="16222.64"/>
    <n v="76353370.560000002"/>
    <n v="9314356.2899999991"/>
    <n v="-42259.82"/>
    <n v="0"/>
    <n v="16222.64"/>
    <n v="0"/>
    <x v="10"/>
  </r>
  <r>
    <n v="-1"/>
    <n v="1"/>
    <s v="0001 -Florida Power &amp; Light Company"/>
    <n v="0"/>
    <n v="3"/>
    <x v="10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4"/>
    <n v="363"/>
    <n v="2014"/>
    <s v="V2014 - 50% Bonus"/>
    <n v="367"/>
    <s v="02. Steam"/>
    <s v="Function"/>
    <n v="160732377.47"/>
    <n v="160732377.47"/>
    <n v="0"/>
    <n v="160732377.47"/>
    <n v="6131772.4199999999"/>
    <n v="0"/>
    <n v="160732377.47"/>
    <n v="0"/>
    <n v="0"/>
    <n v="6131772.4199999999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72"/>
    <n v="4"/>
    <n v="2014"/>
    <s v="V1972"/>
    <n v="367"/>
    <s v="03. Nuclear"/>
    <s v="Function"/>
    <n v="70980289.439999998"/>
    <n v="0"/>
    <n v="0"/>
    <n v="70980289.439999998"/>
    <n v="0"/>
    <n v="70980289.439999998"/>
    <n v="-580346.53"/>
    <n v="214770.78"/>
    <n v="70980289.439999998"/>
    <n v="70980289.439999998"/>
    <n v="214770.78"/>
    <n v="0"/>
    <n v="214770.78"/>
    <n v="0"/>
    <x v="10"/>
  </r>
  <r>
    <n v="-1"/>
    <n v="1"/>
    <s v="0001 -Florida Power &amp; Light Company"/>
    <n v="0"/>
    <n v="3"/>
    <x v="10"/>
    <n v="1973"/>
    <n v="5"/>
    <n v="2014"/>
    <s v="V1973"/>
    <n v="367"/>
    <s v="03. Nuclear"/>
    <s v="Function"/>
    <n v="75110504.980000004"/>
    <n v="0"/>
    <n v="0"/>
    <n v="75110504.980000004"/>
    <n v="0"/>
    <n v="75110504.980000004"/>
    <n v="-140339.01999999999"/>
    <n v="0"/>
    <n v="75110504.980000004"/>
    <n v="75110504.980000004"/>
    <n v="0"/>
    <n v="0"/>
    <n v="0"/>
    <n v="0"/>
    <x v="10"/>
  </r>
  <r>
    <n v="-1"/>
    <n v="1"/>
    <s v="0001 -Florida Power &amp; Light Company"/>
    <n v="0"/>
    <n v="3"/>
    <x v="10"/>
    <n v="1974"/>
    <n v="6"/>
    <n v="2014"/>
    <s v="V1974"/>
    <n v="367"/>
    <s v="03. Nuclear"/>
    <s v="Function"/>
    <n v="2514842.0299999998"/>
    <n v="0"/>
    <n v="0"/>
    <n v="2514842.0299999998"/>
    <n v="0"/>
    <n v="2514842.0299999998"/>
    <n v="0"/>
    <n v="0"/>
    <n v="2514842.0299999998"/>
    <n v="2514842.0299999998"/>
    <n v="0"/>
    <n v="0"/>
    <n v="0"/>
    <n v="0"/>
    <x v="10"/>
  </r>
  <r>
    <n v="-1"/>
    <n v="1"/>
    <s v="0001 -Florida Power &amp; Light Company"/>
    <n v="0"/>
    <n v="3"/>
    <x v="10"/>
    <n v="1975"/>
    <n v="7"/>
    <n v="2014"/>
    <s v="V1975"/>
    <n v="367"/>
    <s v="03. Nuclear"/>
    <s v="Function"/>
    <n v="6167658.1600000001"/>
    <n v="0"/>
    <n v="0"/>
    <n v="6167658.1600000001"/>
    <n v="0"/>
    <n v="6167658.1600000001"/>
    <n v="-20948.84"/>
    <n v="13561.23"/>
    <n v="6167658.1600000001"/>
    <n v="6167658.1600000001"/>
    <n v="13561.23"/>
    <n v="0"/>
    <n v="13561.23"/>
    <n v="0"/>
    <x v="10"/>
  </r>
  <r>
    <n v="-1"/>
    <n v="1"/>
    <s v="0001 -Florida Power &amp; Light Company"/>
    <n v="0"/>
    <n v="3"/>
    <x v="10"/>
    <n v="1976"/>
    <n v="8"/>
    <n v="2014"/>
    <s v="V1976"/>
    <n v="367"/>
    <s v="03. Nuclear"/>
    <s v="Function"/>
    <n v="319541246.77999997"/>
    <n v="0"/>
    <n v="0"/>
    <n v="319541246.77999997"/>
    <n v="0"/>
    <n v="319541246.77999997"/>
    <n v="-1281834.79"/>
    <n v="0"/>
    <n v="319541246.77999997"/>
    <n v="319541246.77999997"/>
    <n v="0"/>
    <n v="0"/>
    <n v="0"/>
    <n v="0"/>
    <x v="10"/>
  </r>
  <r>
    <n v="-1"/>
    <n v="1"/>
    <s v="0001 -Florida Power &amp; Light Company"/>
    <n v="0"/>
    <n v="3"/>
    <x v="10"/>
    <n v="1977"/>
    <n v="10"/>
    <n v="2014"/>
    <s v="V1977"/>
    <n v="367"/>
    <s v="03. Nuclear"/>
    <s v="Function"/>
    <n v="22872668.039999999"/>
    <n v="0"/>
    <n v="0"/>
    <n v="22872668.039999999"/>
    <n v="0"/>
    <n v="22872668.039999999"/>
    <n v="0"/>
    <n v="0"/>
    <n v="22872668.039999999"/>
    <n v="22872668.039999999"/>
    <n v="0"/>
    <n v="0"/>
    <n v="0"/>
    <n v="0"/>
    <x v="10"/>
  </r>
  <r>
    <n v="-1"/>
    <n v="1"/>
    <s v="0001 -Florida Power &amp; Light Company"/>
    <n v="0"/>
    <n v="3"/>
    <x v="10"/>
    <n v="1977"/>
    <n v="9"/>
    <n v="2014"/>
    <s v="V1977SV"/>
    <n v="367"/>
    <s v="03. Nuclear"/>
    <s v="Function"/>
    <n v="6074514.7199999997"/>
    <n v="0"/>
    <n v="0"/>
    <n v="6074514.7199999997"/>
    <n v="0"/>
    <n v="6074514.7199999997"/>
    <n v="0"/>
    <n v="0"/>
    <n v="6074514.7199999997"/>
    <n v="6074514.7199999997"/>
    <n v="0"/>
    <n v="0"/>
    <n v="0"/>
    <n v="0"/>
    <x v="10"/>
  </r>
  <r>
    <n v="-1"/>
    <n v="1"/>
    <s v="0001 -Florida Power &amp; Light Company"/>
    <n v="0"/>
    <n v="3"/>
    <x v="10"/>
    <n v="1978"/>
    <n v="12"/>
    <n v="2014"/>
    <s v="V1978"/>
    <n v="367"/>
    <s v="03. Nuclear"/>
    <s v="Function"/>
    <n v="14069418.91"/>
    <n v="0"/>
    <n v="0"/>
    <n v="14069418.91"/>
    <n v="0"/>
    <n v="14069418.91"/>
    <n v="0"/>
    <n v="0"/>
    <n v="14069418.91"/>
    <n v="14069418.91"/>
    <n v="0"/>
    <n v="0"/>
    <n v="0"/>
    <n v="0"/>
    <x v="10"/>
  </r>
  <r>
    <n v="-1"/>
    <n v="1"/>
    <s v="0001 -Florida Power &amp; Light Company"/>
    <n v="0"/>
    <n v="3"/>
    <x v="10"/>
    <n v="1978"/>
    <n v="11"/>
    <n v="2014"/>
    <s v="V1978SV"/>
    <n v="367"/>
    <s v="03. Nuclear"/>
    <s v="Function"/>
    <n v="22618316.09"/>
    <n v="0"/>
    <n v="0"/>
    <n v="22618316.09"/>
    <n v="0"/>
    <n v="22618316.09"/>
    <n v="0"/>
    <n v="0"/>
    <n v="22618316.09"/>
    <n v="22618316.09"/>
    <n v="0"/>
    <n v="0"/>
    <n v="0"/>
    <n v="0"/>
    <x v="10"/>
  </r>
  <r>
    <n v="-1"/>
    <n v="1"/>
    <s v="0001 -Florida Power &amp; Light Company"/>
    <n v="0"/>
    <n v="3"/>
    <x v="10"/>
    <n v="1979"/>
    <n v="13"/>
    <n v="2014"/>
    <s v="V1979"/>
    <n v="367"/>
    <s v="03. Nuclear"/>
    <s v="Function"/>
    <n v="18272139.629999999"/>
    <n v="0"/>
    <n v="0"/>
    <n v="18272139.629999999"/>
    <n v="0"/>
    <n v="18272139.629999999"/>
    <n v="-79.599999999999994"/>
    <n v="51.61"/>
    <n v="18272139.629999999"/>
    <n v="18272139.629999999"/>
    <n v="51.61"/>
    <n v="0"/>
    <n v="51.61"/>
    <n v="0"/>
    <x v="10"/>
  </r>
  <r>
    <n v="-1"/>
    <n v="1"/>
    <s v="0001 -Florida Power &amp; Light Company"/>
    <n v="0"/>
    <n v="3"/>
    <x v="10"/>
    <n v="1980"/>
    <n v="14"/>
    <n v="2014"/>
    <s v="V1980"/>
    <n v="367"/>
    <s v="03. Nuclear"/>
    <s v="Function"/>
    <n v="14831104.76"/>
    <n v="0"/>
    <n v="0"/>
    <n v="14831104.76"/>
    <n v="0"/>
    <n v="14831104.76"/>
    <n v="0"/>
    <n v="0"/>
    <n v="14831104.76"/>
    <n v="14831104.76"/>
    <n v="0"/>
    <n v="0"/>
    <n v="0"/>
    <n v="0"/>
    <x v="10"/>
  </r>
  <r>
    <n v="-1"/>
    <n v="1"/>
    <s v="0001 -Florida Power &amp; Light Company"/>
    <n v="0"/>
    <n v="3"/>
    <x v="10"/>
    <n v="1981"/>
    <n v="15"/>
    <n v="2014"/>
    <s v="V1981"/>
    <n v="367"/>
    <s v="03. Nuclear"/>
    <s v="Function"/>
    <n v="24008748.960000001"/>
    <n v="0"/>
    <n v="0"/>
    <n v="24008748.960000001"/>
    <n v="0"/>
    <n v="24008748.960000001"/>
    <n v="-44374.02"/>
    <n v="0"/>
    <n v="24008748.960000001"/>
    <n v="24008748.960000001"/>
    <n v="0"/>
    <n v="0"/>
    <n v="0"/>
    <n v="0"/>
    <x v="10"/>
  </r>
  <r>
    <n v="-1"/>
    <n v="1"/>
    <s v="0001 -Florida Power &amp; Light Company"/>
    <n v="0"/>
    <n v="3"/>
    <x v="10"/>
    <n v="1982"/>
    <n v="16"/>
    <n v="2014"/>
    <s v="V1982"/>
    <n v="367"/>
    <s v="03. Nuclear"/>
    <s v="Function"/>
    <n v="126575288.01000001"/>
    <n v="0"/>
    <n v="0"/>
    <n v="126575288.01000001"/>
    <n v="0"/>
    <n v="126575288.01000001"/>
    <n v="-552815.02"/>
    <n v="0"/>
    <n v="126575288.01000001"/>
    <n v="126575288.01000001"/>
    <n v="0"/>
    <n v="0"/>
    <n v="0"/>
    <n v="0"/>
    <x v="10"/>
  </r>
  <r>
    <n v="-1"/>
    <n v="1"/>
    <s v="0001 -Florida Power &amp; Light Company"/>
    <n v="0"/>
    <n v="3"/>
    <x v="10"/>
    <n v="1983"/>
    <n v="17"/>
    <n v="2014"/>
    <s v="V1983"/>
    <n v="367"/>
    <s v="03. Nuclear"/>
    <s v="Function"/>
    <n v="1091010374.6400001"/>
    <n v="0"/>
    <n v="0"/>
    <n v="1091010374.6400001"/>
    <n v="0"/>
    <n v="1091548856.3199999"/>
    <n v="-4406744.5199999996"/>
    <n v="2415762.67"/>
    <n v="1091548856.3199999"/>
    <n v="1091010374.6400001"/>
    <n v="2415762.67"/>
    <n v="0"/>
    <n v="2415762.67"/>
    <n v="0"/>
    <x v="10"/>
  </r>
  <r>
    <n v="-1"/>
    <n v="1"/>
    <s v="0001 -Florida Power &amp; Light Company"/>
    <n v="0"/>
    <n v="3"/>
    <x v="10"/>
    <n v="1984"/>
    <n v="18"/>
    <n v="2014"/>
    <s v="V1984"/>
    <n v="367"/>
    <s v="03. Nuclear"/>
    <s v="Function"/>
    <n v="114556852.56999999"/>
    <n v="0"/>
    <n v="0"/>
    <n v="114556852.56999999"/>
    <n v="0"/>
    <n v="114571824.3"/>
    <n v="-529491.61"/>
    <n v="350546.67"/>
    <n v="114571824.3"/>
    <n v="114556852.56999999"/>
    <n v="350546.67"/>
    <n v="0"/>
    <n v="350546.67"/>
    <n v="0"/>
    <x v="10"/>
  </r>
  <r>
    <n v="-1"/>
    <n v="1"/>
    <s v="0001 -Florida Power &amp; Light Company"/>
    <n v="0"/>
    <n v="3"/>
    <x v="10"/>
    <n v="1985"/>
    <n v="19"/>
    <n v="2014"/>
    <s v="V1985"/>
    <n v="367"/>
    <s v="03. Nuclear"/>
    <s v="Function"/>
    <n v="75303502.480000004"/>
    <n v="0"/>
    <n v="0"/>
    <n v="75303502.480000004"/>
    <n v="0"/>
    <n v="75303814.370000005"/>
    <n v="-611621.02"/>
    <n v="412573.42"/>
    <n v="75303814.370000005"/>
    <n v="75303502.480000004"/>
    <n v="412573.42"/>
    <n v="0"/>
    <n v="412573.42"/>
    <n v="0"/>
    <x v="10"/>
  </r>
  <r>
    <n v="-1"/>
    <n v="1"/>
    <s v="0001 -Florida Power &amp; Light Company"/>
    <n v="0"/>
    <n v="3"/>
    <x v="10"/>
    <n v="1986"/>
    <n v="20"/>
    <n v="2014"/>
    <s v="V1986"/>
    <n v="367"/>
    <s v="03. Nuclear"/>
    <s v="Function"/>
    <n v="116201359.93000001"/>
    <n v="0"/>
    <n v="0"/>
    <n v="116201359.93000001"/>
    <n v="0"/>
    <n v="116325376.93000001"/>
    <n v="-124017"/>
    <n v="0"/>
    <n v="116325376.93000001"/>
    <n v="116201359.93000001"/>
    <n v="0"/>
    <n v="0"/>
    <n v="0"/>
    <n v="0"/>
    <x v="10"/>
  </r>
  <r>
    <n v="-1"/>
    <n v="1"/>
    <s v="0001 -Florida Power &amp; Light Company"/>
    <n v="0"/>
    <n v="3"/>
    <x v="10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10"/>
  </r>
  <r>
    <n v="-1"/>
    <n v="1"/>
    <s v="0001 -Florida Power &amp; Light Company"/>
    <n v="0"/>
    <n v="3"/>
    <x v="10"/>
    <n v="1987"/>
    <n v="21"/>
    <n v="2014"/>
    <s v="V1987A"/>
    <n v="367"/>
    <s v="03. Nuclear"/>
    <s v="Function"/>
    <n v="93063749.939999998"/>
    <n v="0"/>
    <n v="0"/>
    <n v="0"/>
    <n v="0"/>
    <n v="93226711.239999995"/>
    <n v="-162961.29999999999"/>
    <n v="117391.29"/>
    <n v="93226711.239999995"/>
    <n v="93063749.939999998"/>
    <n v="117391.29"/>
    <n v="0"/>
    <n v="117391.29"/>
    <n v="0"/>
    <x v="10"/>
  </r>
  <r>
    <n v="-1"/>
    <n v="1"/>
    <s v="0001 -Florida Power &amp; Light Company"/>
    <n v="0"/>
    <n v="3"/>
    <x v="10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10"/>
  </r>
  <r>
    <n v="-1"/>
    <n v="1"/>
    <s v="0001 -Florida Power &amp; Light Company"/>
    <n v="0"/>
    <n v="3"/>
    <x v="10"/>
    <n v="1988"/>
    <n v="23"/>
    <n v="2014"/>
    <s v="V1988A"/>
    <n v="367"/>
    <s v="03. Nuclear"/>
    <s v="Function"/>
    <n v="31891468.649999999"/>
    <n v="0"/>
    <n v="0"/>
    <n v="0"/>
    <n v="0"/>
    <n v="31891511.09"/>
    <n v="-42.44"/>
    <n v="34.700000000000003"/>
    <n v="31891511.09"/>
    <n v="31891468.649999999"/>
    <n v="34.700000000000003"/>
    <n v="0"/>
    <n v="34.700000000000003"/>
    <n v="0"/>
    <x v="10"/>
  </r>
  <r>
    <n v="-1"/>
    <n v="1"/>
    <s v="0001 -Florida Power &amp; Light Company"/>
    <n v="0"/>
    <n v="3"/>
    <x v="10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10"/>
  </r>
  <r>
    <n v="-1"/>
    <n v="1"/>
    <s v="0001 -Florida Power &amp; Light Company"/>
    <n v="0"/>
    <n v="3"/>
    <x v="10"/>
    <n v="1989"/>
    <n v="25"/>
    <n v="2014"/>
    <s v="V1989A"/>
    <n v="367"/>
    <s v="03. Nuclear"/>
    <s v="Function"/>
    <n v="37918164.390000001"/>
    <n v="0"/>
    <n v="0"/>
    <n v="0"/>
    <n v="0"/>
    <n v="37981792.68"/>
    <n v="-63628.29"/>
    <n v="46292.79"/>
    <n v="37981792.68"/>
    <n v="37918164.390000001"/>
    <n v="46292.79"/>
    <n v="0"/>
    <n v="46292.79"/>
    <n v="0"/>
    <x v="10"/>
  </r>
  <r>
    <n v="-1"/>
    <n v="1"/>
    <s v="0001 -Florida Power &amp; Light Company"/>
    <n v="0"/>
    <n v="3"/>
    <x v="10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10"/>
  </r>
  <r>
    <n v="-1"/>
    <n v="1"/>
    <s v="0001 -Florida Power &amp; Light Company"/>
    <n v="0"/>
    <n v="3"/>
    <x v="10"/>
    <n v="1990"/>
    <n v="27"/>
    <n v="2014"/>
    <s v="V1990A"/>
    <n v="367"/>
    <s v="03. Nuclear"/>
    <s v="Function"/>
    <n v="1153065.27"/>
    <n v="0"/>
    <n v="0"/>
    <n v="0"/>
    <n v="0"/>
    <n v="1192793.1399999999"/>
    <n v="-39727.870000000003"/>
    <n v="23889.85"/>
    <n v="1192793.1399999999"/>
    <n v="1153065.27"/>
    <n v="23889.85"/>
    <n v="0"/>
    <n v="23889.85"/>
    <n v="0"/>
    <x v="10"/>
  </r>
  <r>
    <n v="-1"/>
    <n v="1"/>
    <s v="0001 -Florida Power &amp; Light Company"/>
    <n v="0"/>
    <n v="3"/>
    <x v="10"/>
    <n v="1991"/>
    <n v="29"/>
    <n v="2014"/>
    <s v="V1991"/>
    <n v="367"/>
    <s v="03. Nuclear"/>
    <s v="Function"/>
    <n v="226514351.74000001"/>
    <n v="0"/>
    <n v="0"/>
    <n v="13013780.58"/>
    <n v="0"/>
    <n v="226514351.74000001"/>
    <n v="0"/>
    <n v="0"/>
    <n v="226514351.74000001"/>
    <n v="226514351.74000001"/>
    <n v="0"/>
    <n v="0"/>
    <n v="0"/>
    <n v="0"/>
    <x v="10"/>
  </r>
  <r>
    <n v="-1"/>
    <n v="1"/>
    <s v="0001 -Florida Power &amp; Light Company"/>
    <n v="0"/>
    <n v="3"/>
    <x v="10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10"/>
  </r>
  <r>
    <n v="-1"/>
    <n v="1"/>
    <s v="0001 -Florida Power &amp; Light Company"/>
    <n v="0"/>
    <n v="3"/>
    <x v="10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10"/>
  </r>
  <r>
    <n v="-1"/>
    <n v="1"/>
    <s v="0001 -Florida Power &amp; Light Company"/>
    <n v="0"/>
    <n v="3"/>
    <x v="10"/>
    <n v="1994"/>
    <n v="32"/>
    <n v="2014"/>
    <s v="V1994"/>
    <n v="367"/>
    <s v="03. Nuclear"/>
    <s v="Function"/>
    <n v="41365734.450000003"/>
    <n v="0"/>
    <n v="0"/>
    <n v="28217853.82"/>
    <n v="1014270.12"/>
    <n v="40351464.329999998"/>
    <n v="-373800.55"/>
    <n v="0"/>
    <n v="41365734.450000003"/>
    <n v="41365734.450000003"/>
    <n v="0"/>
    <n v="0"/>
    <n v="0"/>
    <n v="0"/>
    <x v="10"/>
  </r>
  <r>
    <n v="-1"/>
    <n v="1"/>
    <s v="0001 -Florida Power &amp; Light Company"/>
    <n v="0"/>
    <n v="3"/>
    <x v="10"/>
    <n v="1995"/>
    <n v="33"/>
    <n v="2014"/>
    <s v="V1995"/>
    <n v="367"/>
    <s v="03. Nuclear"/>
    <s v="Function"/>
    <n v="28926773.48"/>
    <n v="0"/>
    <n v="0"/>
    <n v="19331186.940000001"/>
    <n v="1406429.43"/>
    <n v="26936419.719999999"/>
    <n v="-206339.73"/>
    <n v="94124.17"/>
    <n v="29050502.690000001"/>
    <n v="28225038.859999999"/>
    <n v="88205.25"/>
    <n v="0"/>
    <n v="94124.17"/>
    <n v="0"/>
    <x v="10"/>
  </r>
  <r>
    <n v="-1"/>
    <n v="1"/>
    <s v="0001 -Florida Power &amp; Light Company"/>
    <n v="0"/>
    <n v="3"/>
    <x v="10"/>
    <n v="1996"/>
    <n v="34"/>
    <n v="2014"/>
    <s v="V1996"/>
    <n v="367"/>
    <s v="03. Nuclear"/>
    <s v="Function"/>
    <n v="22633672.91"/>
    <n v="0"/>
    <n v="0"/>
    <n v="9852768.1099999994"/>
    <n v="1019122.35"/>
    <n v="20358436.210000001"/>
    <n v="-283158.58"/>
    <n v="191583.04"/>
    <n v="22910796.57"/>
    <n v="21107722.039999999"/>
    <n v="184295.9"/>
    <n v="0"/>
    <n v="191583.04"/>
    <n v="0"/>
    <x v="10"/>
  </r>
  <r>
    <n v="-1"/>
    <n v="1"/>
    <s v="0001 -Florida Power &amp; Light Company"/>
    <n v="0"/>
    <n v="3"/>
    <x v="10"/>
    <n v="1997"/>
    <n v="35"/>
    <n v="2014"/>
    <s v="V1997"/>
    <n v="367"/>
    <s v="03. Nuclear"/>
    <s v="Function"/>
    <n v="49819557.799999997"/>
    <n v="0"/>
    <n v="0"/>
    <n v="44733175.020000003"/>
    <n v="2426426.38"/>
    <n v="41327064.649999999"/>
    <n v="0"/>
    <n v="0"/>
    <n v="49819557.799999997"/>
    <n v="43753491.030000001"/>
    <n v="0"/>
    <n v="0"/>
    <n v="0"/>
    <n v="0"/>
    <x v="10"/>
  </r>
  <r>
    <n v="-1"/>
    <n v="1"/>
    <s v="0001 -Florida Power &amp; Light Company"/>
    <n v="0"/>
    <n v="3"/>
    <x v="10"/>
    <n v="1998"/>
    <n v="59"/>
    <n v="2014"/>
    <s v="V1998"/>
    <n v="367"/>
    <s v="03. Nuclear"/>
    <s v="Function"/>
    <n v="15278354.16"/>
    <n v="0"/>
    <n v="0"/>
    <n v="10857574.59"/>
    <n v="592951.94999999995"/>
    <n v="12639505.380000001"/>
    <n v="-32965.339999999997"/>
    <n v="29454.98"/>
    <n v="15311319.5"/>
    <n v="13205767.699999999"/>
    <n v="23179.26"/>
    <n v="0"/>
    <n v="29454.98"/>
    <n v="0"/>
    <x v="10"/>
  </r>
  <r>
    <n v="-1"/>
    <n v="1"/>
    <s v="0001 -Florida Power &amp; Light Company"/>
    <n v="0"/>
    <n v="3"/>
    <x v="10"/>
    <n v="1999"/>
    <n v="60"/>
    <n v="2014"/>
    <s v="V1999"/>
    <n v="367"/>
    <s v="03. Nuclear"/>
    <s v="Function"/>
    <n v="9411339.9399999995"/>
    <n v="0"/>
    <n v="0"/>
    <n v="5431808.4400000004"/>
    <n v="209672.39"/>
    <n v="9388660.8900000006"/>
    <n v="-189954.26"/>
    <n v="197449.69"/>
    <n v="9601294.1999999993"/>
    <n v="9411339.9399999995"/>
    <n v="194488.77"/>
    <n v="0"/>
    <n v="197449.69"/>
    <n v="0"/>
    <x v="10"/>
  </r>
  <r>
    <n v="-1"/>
    <n v="1"/>
    <s v="0001 -Florida Power &amp; Light Company"/>
    <n v="0"/>
    <n v="3"/>
    <x v="10"/>
    <n v="2000"/>
    <n v="61"/>
    <n v="2014"/>
    <s v="V2000"/>
    <n v="367"/>
    <s v="03. Nuclear"/>
    <s v="Function"/>
    <n v="5281977.4800000004"/>
    <n v="0"/>
    <n v="0"/>
    <n v="4091776.77"/>
    <n v="168162.09"/>
    <n v="5051183.37"/>
    <n v="-22384.720000000001"/>
    <n v="42264.34"/>
    <n v="5304362.2"/>
    <n v="5198308.4400000004"/>
    <n v="40916.629999999997"/>
    <n v="0"/>
    <n v="42264.34"/>
    <n v="0"/>
    <x v="10"/>
  </r>
  <r>
    <n v="-1"/>
    <n v="1"/>
    <s v="0001 -Florida Power &amp; Light Company"/>
    <n v="0"/>
    <n v="3"/>
    <x v="10"/>
    <n v="2001"/>
    <n v="62"/>
    <n v="2014"/>
    <s v="V2001"/>
    <n v="367"/>
    <s v="03. Nuclear"/>
    <s v="Function"/>
    <n v="3767860.43"/>
    <n v="0"/>
    <n v="0"/>
    <n v="3343210.52"/>
    <n v="78223.539999999994"/>
    <n v="3610276.2"/>
    <n v="-41087.629999999997"/>
    <n v="49321.43"/>
    <n v="3808948.06"/>
    <n v="3652264.44"/>
    <n v="44469.1"/>
    <n v="0"/>
    <n v="49321.43"/>
    <n v="0"/>
    <x v="10"/>
  </r>
  <r>
    <n v="-1"/>
    <n v="1"/>
    <s v="0001 -Florida Power &amp; Light Company"/>
    <n v="0"/>
    <n v="3"/>
    <x v="10"/>
    <n v="2001"/>
    <n v="69"/>
    <n v="2014"/>
    <s v="V2001 Bonus"/>
    <n v="367"/>
    <s v="03. Nuclear"/>
    <s v="Function"/>
    <n v="618907.68000000005"/>
    <n v="0"/>
    <n v="0"/>
    <n v="618907.68000000005"/>
    <n v="3566.44"/>
    <n v="609985.53"/>
    <n v="0"/>
    <n v="0"/>
    <n v="618907.68000000005"/>
    <n v="613551.97"/>
    <n v="0"/>
    <n v="0"/>
    <n v="0"/>
    <n v="0"/>
    <x v="10"/>
  </r>
  <r>
    <n v="-1"/>
    <n v="1"/>
    <s v="0001 -Florida Power &amp; Light Company"/>
    <n v="0"/>
    <n v="3"/>
    <x v="10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10"/>
  </r>
  <r>
    <n v="-1"/>
    <n v="1"/>
    <s v="0001 -Florida Power &amp; Light Company"/>
    <n v="0"/>
    <n v="3"/>
    <x v="10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10"/>
  </r>
  <r>
    <n v="-1"/>
    <n v="1"/>
    <s v="0001 -Florida Power &amp; Light Company"/>
    <n v="0"/>
    <n v="3"/>
    <x v="10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10"/>
  </r>
  <r>
    <n v="-1"/>
    <n v="1"/>
    <s v="0001 -Florida Power &amp; Light Company"/>
    <n v="0"/>
    <n v="3"/>
    <x v="10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10"/>
  </r>
  <r>
    <n v="-1"/>
    <n v="1"/>
    <s v="0001 -Florida Power &amp; Light Company"/>
    <n v="0"/>
    <n v="3"/>
    <x v="10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10"/>
  </r>
  <r>
    <n v="-1"/>
    <n v="1"/>
    <s v="0001 -Florida Power &amp; Light Company"/>
    <n v="0"/>
    <n v="3"/>
    <x v="10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10"/>
  </r>
  <r>
    <n v="-1"/>
    <n v="1"/>
    <s v="0001 -Florida Power &amp; Light Company"/>
    <n v="0"/>
    <n v="3"/>
    <x v="10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10"/>
  </r>
  <r>
    <n v="-1"/>
    <n v="1"/>
    <s v="0001 -Florida Power &amp; Light Company"/>
    <n v="0"/>
    <n v="3"/>
    <x v="10"/>
    <n v="2003"/>
    <n v="70"/>
    <n v="2014"/>
    <s v="V2003 Bonus-30%"/>
    <n v="367"/>
    <s v="03. Nuclear"/>
    <s v="Function"/>
    <n v="11017011.41"/>
    <n v="0"/>
    <n v="0"/>
    <n v="6473060.4800000004"/>
    <n v="486196.24"/>
    <n v="8828656.5999999996"/>
    <n v="0"/>
    <n v="0"/>
    <n v="11017011.41"/>
    <n v="9314852.8399999999"/>
    <n v="0"/>
    <n v="0"/>
    <n v="0"/>
    <n v="0"/>
    <x v="10"/>
  </r>
  <r>
    <n v="-1"/>
    <n v="1"/>
    <s v="0001 -Florida Power &amp; Light Company"/>
    <n v="0"/>
    <n v="3"/>
    <x v="10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10"/>
  </r>
  <r>
    <n v="-1"/>
    <n v="1"/>
    <s v="0001 -Florida Power &amp; Light Company"/>
    <n v="0"/>
    <n v="3"/>
    <x v="10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10"/>
  </r>
  <r>
    <n v="-1"/>
    <n v="1"/>
    <s v="0001 -Florida Power &amp; Light Company"/>
    <n v="0"/>
    <n v="3"/>
    <x v="10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10"/>
  </r>
  <r>
    <n v="-1"/>
    <n v="1"/>
    <s v="0001 -Florida Power &amp; Light Company"/>
    <n v="0"/>
    <n v="3"/>
    <x v="10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10"/>
  </r>
  <r>
    <n v="-1"/>
    <n v="1"/>
    <s v="0001 -Florida Power &amp; Light Company"/>
    <n v="0"/>
    <n v="3"/>
    <x v="10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10"/>
  </r>
  <r>
    <n v="-1"/>
    <n v="1"/>
    <s v="0001 -Florida Power &amp; Light Company"/>
    <n v="0"/>
    <n v="3"/>
    <x v="10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10"/>
  </r>
  <r>
    <n v="-1"/>
    <n v="1"/>
    <s v="0001 -Florida Power &amp; Light Company"/>
    <n v="0"/>
    <n v="3"/>
    <x v="10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10"/>
  </r>
  <r>
    <n v="-1"/>
    <n v="1"/>
    <s v="0001 -Florida Power &amp; Light Company"/>
    <n v="0"/>
    <n v="3"/>
    <x v="10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10"/>
  </r>
  <r>
    <n v="-1"/>
    <n v="1"/>
    <s v="0001 -Florida Power &amp; Light Company"/>
    <n v="0"/>
    <n v="3"/>
    <x v="10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10"/>
  </r>
  <r>
    <n v="-1"/>
    <n v="1"/>
    <s v="0001 -Florida Power &amp; Light Company"/>
    <n v="0"/>
    <n v="3"/>
    <x v="10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10"/>
  </r>
  <r>
    <n v="-1"/>
    <n v="1"/>
    <s v="0001 -Florida Power &amp; Light Company"/>
    <n v="0"/>
    <n v="3"/>
    <x v="10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10"/>
  </r>
  <r>
    <n v="-1"/>
    <n v="1"/>
    <s v="0001 -Florida Power &amp; Light Company"/>
    <n v="0"/>
    <n v="3"/>
    <x v="10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10"/>
  </r>
  <r>
    <n v="-1"/>
    <n v="1"/>
    <s v="0001 -Florida Power &amp; Light Company"/>
    <n v="0"/>
    <n v="3"/>
    <x v="10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10"/>
  </r>
  <r>
    <n v="-1"/>
    <n v="1"/>
    <s v="0001 -Florida Power &amp; Light Company"/>
    <n v="0"/>
    <n v="3"/>
    <x v="10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10"/>
  </r>
  <r>
    <n v="-1"/>
    <n v="1"/>
    <s v="0001 -Florida Power &amp; Light Company"/>
    <n v="0"/>
    <n v="3"/>
    <x v="10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10"/>
  </r>
  <r>
    <n v="-1"/>
    <n v="1"/>
    <s v="0001 -Florida Power &amp; Light Company"/>
    <n v="0"/>
    <n v="3"/>
    <x v="10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10"/>
  </r>
  <r>
    <n v="-1"/>
    <n v="1"/>
    <s v="0001 -Florida Power &amp; Light Company"/>
    <n v="0"/>
    <n v="3"/>
    <x v="10"/>
    <n v="2005"/>
    <n v="66"/>
    <n v="2014"/>
    <s v="V2005"/>
    <n v="367"/>
    <s v="03. Nuclear"/>
    <s v="Function"/>
    <n v="117289053.05"/>
    <n v="0"/>
    <n v="0"/>
    <n v="55596314.350000001"/>
    <n v="6224107.79"/>
    <n v="77022781.739999995"/>
    <n v="-630595.36"/>
    <n v="232789.29"/>
    <n v="117529361.62"/>
    <n v="83091407.969999999"/>
    <n v="147962.28"/>
    <n v="0"/>
    <n v="232789.29"/>
    <n v="0"/>
    <x v="10"/>
  </r>
  <r>
    <n v="-1"/>
    <n v="1"/>
    <s v="0001 -Florida Power &amp; Light Company"/>
    <n v="0"/>
    <n v="3"/>
    <x v="10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10"/>
  </r>
  <r>
    <n v="-1"/>
    <n v="1"/>
    <s v="0001 -Florida Power &amp; Light Company"/>
    <n v="0"/>
    <n v="3"/>
    <x v="10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10"/>
  </r>
  <r>
    <n v="-1"/>
    <n v="1"/>
    <s v="0001 -Florida Power &amp; Light Company"/>
    <n v="0"/>
    <n v="3"/>
    <x v="10"/>
    <n v="2006"/>
    <n v="67"/>
    <n v="2014"/>
    <s v="V2006"/>
    <n v="367"/>
    <s v="03. Nuclear"/>
    <s v="Function"/>
    <n v="63251037.130000003"/>
    <n v="0"/>
    <n v="0"/>
    <n v="44142638.219999999"/>
    <n v="3162941.64"/>
    <n v="39536187.460000001"/>
    <n v="-2114091.94"/>
    <n v="0"/>
    <n v="63251037.130000003"/>
    <n v="42699129.100000001"/>
    <n v="0"/>
    <n v="0"/>
    <n v="0"/>
    <n v="0"/>
    <x v="10"/>
  </r>
  <r>
    <n v="-1"/>
    <n v="1"/>
    <s v="0001 -Florida Power &amp; Light Company"/>
    <n v="0"/>
    <n v="3"/>
    <x v="10"/>
    <n v="2007"/>
    <n v="74"/>
    <n v="2014"/>
    <s v="V2007"/>
    <n v="367"/>
    <s v="03. Nuclear"/>
    <s v="Function"/>
    <n v="163146603.46000001"/>
    <n v="0"/>
    <n v="0"/>
    <n v="95541136.120000005"/>
    <n v="9612254.8399999999"/>
    <n v="83914209.769999996"/>
    <n v="-3750234.84"/>
    <n v="0"/>
    <n v="163146603.46000001"/>
    <n v="93526464.609999999"/>
    <n v="0"/>
    <n v="0"/>
    <n v="0"/>
    <n v="0"/>
    <x v="10"/>
  </r>
  <r>
    <n v="-1"/>
    <n v="1"/>
    <s v="0001 -Florida Power &amp; Light Company"/>
    <n v="0"/>
    <n v="3"/>
    <x v="10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10"/>
  </r>
  <r>
    <n v="-1"/>
    <n v="1"/>
    <s v="0001 -Florida Power &amp; Light Company"/>
    <n v="0"/>
    <n v="3"/>
    <x v="10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10"/>
  </r>
  <r>
    <n v="-1"/>
    <n v="1"/>
    <s v="0001 -Florida Power &amp; Light Company"/>
    <n v="0"/>
    <n v="3"/>
    <x v="10"/>
    <n v="2008"/>
    <n v="164"/>
    <n v="2014"/>
    <s v="V2008 Q1"/>
    <n v="367"/>
    <s v="03. Nuclear"/>
    <s v="Function"/>
    <n v="195763179.05000001"/>
    <n v="0"/>
    <n v="0"/>
    <n v="195797727.02000001"/>
    <n v="11655018.210000001"/>
    <n v="91712381.530000001"/>
    <n v="-475328.13"/>
    <n v="52703.15"/>
    <n v="195832275"/>
    <n v="103333276.26000001"/>
    <n v="17730.68"/>
    <n v="0"/>
    <n v="52703.15"/>
    <n v="0"/>
    <x v="10"/>
  </r>
  <r>
    <n v="-1"/>
    <n v="1"/>
    <s v="0001 -Florida Power &amp; Light Company"/>
    <n v="0"/>
    <n v="3"/>
    <x v="10"/>
    <n v="2008"/>
    <n v="168"/>
    <n v="2014"/>
    <s v="V2008 Q1 - 50% Bonus"/>
    <n v="367"/>
    <s v="03. Nuclear"/>
    <s v="Function"/>
    <n v="312013.90999999997"/>
    <n v="0"/>
    <n v="0"/>
    <n v="312060.40999999997"/>
    <n v="18026.25"/>
    <n v="209157.91"/>
    <n v="-14095"/>
    <n v="63.78"/>
    <n v="312106.92"/>
    <n v="227138.52"/>
    <n v="16.41"/>
    <n v="0"/>
    <n v="63.78"/>
    <n v="0"/>
    <x v="10"/>
  </r>
  <r>
    <n v="-1"/>
    <n v="1"/>
    <s v="0001 -Florida Power &amp; Light Company"/>
    <n v="0"/>
    <n v="3"/>
    <x v="10"/>
    <n v="2008"/>
    <n v="165"/>
    <n v="2014"/>
    <s v="V2008 Q2"/>
    <n v="367"/>
    <s v="03. Nuclear"/>
    <s v="Function"/>
    <n v="18941507.170000002"/>
    <n v="0"/>
    <n v="0"/>
    <n v="18946391.370000001"/>
    <n v="1144096.98"/>
    <n v="8698904.1699999999"/>
    <n v="-115860.31"/>
    <n v="10162.81"/>
    <n v="18951275.57"/>
    <n v="9838348.1099999994"/>
    <n v="5047.45"/>
    <n v="0"/>
    <n v="10162.81"/>
    <n v="0"/>
    <x v="10"/>
  </r>
  <r>
    <n v="-1"/>
    <n v="1"/>
    <s v="0001 -Florida Power &amp; Light Company"/>
    <n v="0"/>
    <n v="3"/>
    <x v="10"/>
    <n v="2008"/>
    <n v="169"/>
    <n v="2014"/>
    <s v="V2008 Q2 - 50% Bonus"/>
    <n v="367"/>
    <s v="03. Nuclear"/>
    <s v="Function"/>
    <n v="1941959.86"/>
    <n v="0"/>
    <n v="0"/>
    <n v="1942176.45"/>
    <n v="168705.81"/>
    <n v="1325481.94"/>
    <n v="-218750.41"/>
    <n v="435.36"/>
    <n v="1942393.04"/>
    <n v="1493981.52"/>
    <n v="208.41"/>
    <n v="0"/>
    <n v="435.36"/>
    <n v="0"/>
    <x v="10"/>
  </r>
  <r>
    <n v="-1"/>
    <n v="1"/>
    <s v="0001 -Florida Power &amp; Light Company"/>
    <n v="0"/>
    <n v="3"/>
    <x v="10"/>
    <n v="2008"/>
    <n v="166"/>
    <n v="2014"/>
    <s v="V2008 Q3"/>
    <n v="367"/>
    <s v="03. Nuclear"/>
    <s v="Function"/>
    <n v="7306967.2699999996"/>
    <n v="0"/>
    <n v="0"/>
    <n v="7308759"/>
    <n v="453691.37"/>
    <n v="3388115.96"/>
    <n v="-103885.8"/>
    <n v="3600.92"/>
    <n v="7310550.7400000002"/>
    <n v="3840154.69"/>
    <n v="1670.09"/>
    <n v="0"/>
    <n v="3600.92"/>
    <n v="0"/>
    <x v="10"/>
  </r>
  <r>
    <n v="-1"/>
    <n v="1"/>
    <s v="0001 -Florida Power &amp; Light Company"/>
    <n v="0"/>
    <n v="3"/>
    <x v="10"/>
    <n v="2008"/>
    <n v="170"/>
    <n v="2014"/>
    <s v="V2008 Q3 - 50% Bonus"/>
    <n v="367"/>
    <s v="03. Nuclear"/>
    <s v="Function"/>
    <n v="9000865.7799999993"/>
    <n v="0"/>
    <n v="0"/>
    <n v="9002987.3100000005"/>
    <n v="592114.34"/>
    <n v="4271461.33"/>
    <n v="-221973.24"/>
    <n v="4263.74"/>
    <n v="9005108.8499999996"/>
    <n v="4861618.82"/>
    <n v="1977.51"/>
    <n v="0"/>
    <n v="4263.74"/>
    <n v="0"/>
    <x v="10"/>
  </r>
  <r>
    <n v="-1"/>
    <n v="1"/>
    <s v="0001 -Florida Power &amp; Light Company"/>
    <n v="0"/>
    <n v="3"/>
    <x v="10"/>
    <n v="2008"/>
    <n v="167"/>
    <n v="2014"/>
    <s v="V2008 Q4"/>
    <n v="367"/>
    <s v="03. Nuclear"/>
    <s v="Function"/>
    <n v="10640309.9"/>
    <n v="0"/>
    <n v="0"/>
    <n v="10643348.08"/>
    <n v="586544.56000000006"/>
    <n v="4145622.56"/>
    <n v="-6076.35"/>
    <n v="6776.4"/>
    <n v="10646386.25"/>
    <n v="4729454.49"/>
    <n v="3412.69"/>
    <n v="0"/>
    <n v="6776.4"/>
    <n v="0"/>
    <x v="10"/>
  </r>
  <r>
    <n v="-1"/>
    <n v="1"/>
    <s v="0001 -Florida Power &amp; Light Company"/>
    <n v="0"/>
    <n v="3"/>
    <x v="10"/>
    <n v="2008"/>
    <n v="171"/>
    <n v="2014"/>
    <s v="V2008 Q4 - 50% Bonus"/>
    <n v="367"/>
    <s v="03. Nuclear"/>
    <s v="Function"/>
    <n v="11946620.939999999"/>
    <n v="0"/>
    <n v="0"/>
    <n v="11949232.41"/>
    <n v="815983.65"/>
    <n v="5766765.1900000004"/>
    <n v="-430664.44"/>
    <n v="5824.67"/>
    <n v="11951843.880000001"/>
    <n v="6580417.1900000004"/>
    <n v="2933.38"/>
    <n v="0"/>
    <n v="5824.67"/>
    <n v="0"/>
    <x v="10"/>
  </r>
  <r>
    <n v="-1"/>
    <n v="1"/>
    <s v="0001 -Florida Power &amp; Light Company"/>
    <n v="0"/>
    <n v="3"/>
    <x v="10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5"/>
    <n v="2014"/>
    <s v="V2009 Q1"/>
    <n v="367"/>
    <s v="03. Nuclear"/>
    <s v="Function"/>
    <n v="2217966.35"/>
    <n v="0"/>
    <n v="0"/>
    <n v="2257711.79"/>
    <n v="170245.31"/>
    <n v="1145863.3400000001"/>
    <n v="-160924.85999999999"/>
    <n v="59153.74"/>
    <n v="2297457.2200000002"/>
    <n v="1281828.6100000001"/>
    <n v="13942.91"/>
    <n v="0"/>
    <n v="59153.74"/>
    <n v="0"/>
    <x v="10"/>
  </r>
  <r>
    <n v="-1"/>
    <n v="1"/>
    <s v="0001 -Florida Power &amp; Light Company"/>
    <n v="0"/>
    <n v="3"/>
    <x v="10"/>
    <n v="2009"/>
    <n v="189"/>
    <n v="2014"/>
    <s v="V2009 Q1 - 50% Bonus"/>
    <n v="367"/>
    <s v="03. Nuclear"/>
    <s v="Function"/>
    <n v="11045864.300000001"/>
    <n v="0"/>
    <n v="0"/>
    <n v="11302345.09"/>
    <n v="722088.32"/>
    <n v="4922434.04"/>
    <n v="-618129.85"/>
    <n v="381724.3"/>
    <n v="11558825.890000001"/>
    <n v="5423310.2400000002"/>
    <n v="89974.83"/>
    <n v="0"/>
    <n v="381724.3"/>
    <n v="0"/>
    <x v="10"/>
  </r>
  <r>
    <n v="-1"/>
    <n v="1"/>
    <s v="0001 -Florida Power &amp; Light Company"/>
    <n v="0"/>
    <n v="3"/>
    <x v="10"/>
    <n v="2009"/>
    <n v="186"/>
    <n v="2014"/>
    <s v="V2009 Q2"/>
    <n v="367"/>
    <s v="03. Nuclear"/>
    <s v="Function"/>
    <n v="2456276"/>
    <n v="0"/>
    <n v="0"/>
    <n v="2456276"/>
    <n v="171819.25"/>
    <n v="1113527.73"/>
    <n v="-46616.84"/>
    <n v="0"/>
    <n v="2456276"/>
    <n v="1285346.98"/>
    <n v="0"/>
    <n v="0"/>
    <n v="0"/>
    <n v="0"/>
    <x v="10"/>
  </r>
  <r>
    <n v="-1"/>
    <n v="1"/>
    <s v="0001 -Florida Power &amp; Light Company"/>
    <n v="0"/>
    <n v="3"/>
    <x v="10"/>
    <n v="2009"/>
    <n v="190"/>
    <n v="2014"/>
    <s v="V2009 Q2 - 50% Bonus"/>
    <n v="367"/>
    <s v="03. Nuclear"/>
    <s v="Function"/>
    <n v="37984020.009999998"/>
    <n v="0"/>
    <n v="0"/>
    <n v="37984020.009999998"/>
    <n v="2438913.4300000002"/>
    <n v="15206118.6"/>
    <n v="-231869.67"/>
    <n v="0"/>
    <n v="37984020.009999998"/>
    <n v="17645032.030000001"/>
    <n v="0"/>
    <n v="0"/>
    <n v="0"/>
    <n v="0"/>
    <x v="10"/>
  </r>
  <r>
    <n v="-1"/>
    <n v="1"/>
    <s v="0001 -Florida Power &amp; Light Company"/>
    <n v="0"/>
    <n v="3"/>
    <x v="10"/>
    <n v="2009"/>
    <n v="187"/>
    <n v="2014"/>
    <s v="V2009 Q3"/>
    <n v="367"/>
    <s v="03. Nuclear"/>
    <s v="Function"/>
    <n v="115705.99"/>
    <n v="0"/>
    <n v="0"/>
    <n v="115705.99"/>
    <n v="13600.9"/>
    <n v="80043.61"/>
    <n v="-15197.2"/>
    <n v="0"/>
    <n v="115705.99"/>
    <n v="93644.51"/>
    <n v="0"/>
    <n v="0"/>
    <n v="0"/>
    <n v="0"/>
    <x v="10"/>
  </r>
  <r>
    <n v="-1"/>
    <n v="1"/>
    <s v="0001 -Florida Power &amp; Light Company"/>
    <n v="0"/>
    <n v="3"/>
    <x v="10"/>
    <n v="2009"/>
    <n v="191"/>
    <n v="2014"/>
    <s v="V2009 Q3 - 50% Bonus"/>
    <n v="367"/>
    <s v="03. Nuclear"/>
    <s v="Function"/>
    <n v="30714793.059999999"/>
    <n v="0"/>
    <n v="0"/>
    <n v="30989515.289999999"/>
    <n v="2051339.17"/>
    <n v="12013521.58"/>
    <n v="-741396.57"/>
    <n v="350175.77"/>
    <n v="31264237.52"/>
    <n v="13845036.26"/>
    <n v="20555.8"/>
    <n v="0"/>
    <n v="350175.77"/>
    <n v="0"/>
    <x v="10"/>
  </r>
  <r>
    <n v="-1"/>
    <n v="1"/>
    <s v="0001 -Florida Power &amp; Light Company"/>
    <n v="0"/>
    <n v="3"/>
    <x v="10"/>
    <n v="2009"/>
    <n v="188"/>
    <n v="2014"/>
    <s v="V2009 Q4"/>
    <n v="367"/>
    <s v="03. Nuclear"/>
    <s v="Function"/>
    <n v="2892407.79"/>
    <n v="0"/>
    <n v="0"/>
    <n v="2967467.93"/>
    <n v="186311.2"/>
    <n v="880295.09"/>
    <n v="-150120.29"/>
    <n v="244683.08"/>
    <n v="3042528.08"/>
    <n v="1016516.54"/>
    <n v="144652.53"/>
    <n v="0"/>
    <n v="244683.08"/>
    <n v="0"/>
    <x v="10"/>
  </r>
  <r>
    <n v="-1"/>
    <n v="1"/>
    <s v="0001 -Florida Power &amp; Light Company"/>
    <n v="0"/>
    <n v="3"/>
    <x v="10"/>
    <n v="2009"/>
    <n v="192"/>
    <n v="2014"/>
    <s v="V2009 Q4 - 50% Bonus"/>
    <n v="367"/>
    <s v="03. Nuclear"/>
    <s v="Function"/>
    <n v="32856256.489999998"/>
    <n v="0"/>
    <n v="0"/>
    <n v="33677493.049999997"/>
    <n v="2184233.35"/>
    <n v="11678286.380000001"/>
    <n v="-1642473.12"/>
    <n v="1610474.18"/>
    <n v="34498729.609999999"/>
    <n v="13254023.42"/>
    <n v="576497.37"/>
    <n v="0"/>
    <n v="1610474.18"/>
    <n v="0"/>
    <x v="10"/>
  </r>
  <r>
    <n v="-1"/>
    <n v="1"/>
    <s v="0001 -Florida Power &amp; Light Company"/>
    <n v="0"/>
    <n v="3"/>
    <x v="10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3"/>
    <n v="2014"/>
    <s v="V2010 Q1"/>
    <n v="367"/>
    <s v="03. Nuclear"/>
    <s v="Function"/>
    <n v="-6659657.79"/>
    <n v="0"/>
    <n v="0"/>
    <n v="-6659657.79"/>
    <n v="-379857.91"/>
    <n v="-1902678.18"/>
    <n v="0"/>
    <n v="0"/>
    <n v="-6659657.79"/>
    <n v="-2282536.09"/>
    <n v="0"/>
    <n v="0"/>
    <n v="0"/>
    <n v="0"/>
    <x v="10"/>
  </r>
  <r>
    <n v="-1"/>
    <n v="1"/>
    <s v="0001 -Florida Power &amp; Light Company"/>
    <n v="0"/>
    <n v="3"/>
    <x v="10"/>
    <n v="2010"/>
    <n v="215"/>
    <n v="2014"/>
    <s v="V2010 Q1 - 50% Bonus"/>
    <n v="367"/>
    <s v="03. Nuclear"/>
    <s v="Function"/>
    <n v="-596332.69999999995"/>
    <n v="0"/>
    <n v="0"/>
    <n v="-596332.69999999995"/>
    <n v="25207.74"/>
    <n v="134021.1"/>
    <n v="0"/>
    <n v="0"/>
    <n v="-596332.69999999995"/>
    <n v="159228.84"/>
    <n v="0"/>
    <n v="0"/>
    <n v="0"/>
    <n v="0"/>
    <x v="10"/>
  </r>
  <r>
    <n v="-1"/>
    <n v="1"/>
    <s v="0001 -Florida Power &amp; Light Company"/>
    <n v="0"/>
    <n v="3"/>
    <x v="10"/>
    <n v="2010"/>
    <n v="194"/>
    <n v="2014"/>
    <s v="V2010 Q2"/>
    <n v="367"/>
    <s v="03. Nuclear"/>
    <s v="Function"/>
    <n v="7412640.9199999999"/>
    <n v="0"/>
    <n v="0"/>
    <n v="7496276.9900000002"/>
    <n v="519735.67"/>
    <n v="2436306.5099999998"/>
    <n v="-167272.14000000001"/>
    <n v="102045.75"/>
    <n v="7579913.0599999996"/>
    <n v="2897373.15"/>
    <n v="-6557.36"/>
    <n v="0"/>
    <n v="102045.75"/>
    <n v="0"/>
    <x v="10"/>
  </r>
  <r>
    <n v="-1"/>
    <n v="1"/>
    <s v="0001 -Florida Power &amp; Light Company"/>
    <n v="0"/>
    <n v="3"/>
    <x v="10"/>
    <n v="2010"/>
    <n v="216"/>
    <n v="2014"/>
    <s v="V2010 Q2 - 50% Bonus"/>
    <n v="367"/>
    <s v="03. Nuclear"/>
    <s v="Function"/>
    <n v="62458149.630000003"/>
    <n v="0"/>
    <n v="0"/>
    <n v="62610124.100000001"/>
    <n v="4340208.71"/>
    <n v="20174152.989999998"/>
    <n v="-303948.94"/>
    <n v="185426.56"/>
    <n v="62762098.57"/>
    <n v="24407754.649999999"/>
    <n v="-11915.33"/>
    <n v="0"/>
    <n v="185426.56"/>
    <n v="0"/>
    <x v="10"/>
  </r>
  <r>
    <n v="-1"/>
    <n v="1"/>
    <s v="0001 -Florida Power &amp; Light Company"/>
    <n v="0"/>
    <n v="3"/>
    <x v="10"/>
    <n v="2010"/>
    <n v="195"/>
    <n v="2014"/>
    <s v="V2010 Q3"/>
    <n v="367"/>
    <s v="03. Nuclear"/>
    <s v="Function"/>
    <n v="628124.27"/>
    <n v="0"/>
    <n v="0"/>
    <n v="628401.66"/>
    <n v="76988.479999999996"/>
    <n v="347191"/>
    <n v="-554.79"/>
    <n v="1133.8"/>
    <n v="628679.06000000006"/>
    <n v="423994.5"/>
    <n v="763.99"/>
    <n v="0"/>
    <n v="1133.8"/>
    <n v="0"/>
    <x v="10"/>
  </r>
  <r>
    <n v="-1"/>
    <n v="1"/>
    <s v="0001 -Florida Power &amp; Light Company"/>
    <n v="0"/>
    <n v="3"/>
    <x v="10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7"/>
    <n v="2014"/>
    <s v="V2010 Q3 - 50% Bonus"/>
    <n v="367"/>
    <s v="03. Nuclear"/>
    <s v="Function"/>
    <n v="7352986.6799999997"/>
    <n v="0"/>
    <n v="0"/>
    <n v="7352986.6799999997"/>
    <n v="575685.81999999995"/>
    <n v="2483589.96"/>
    <n v="-436570.75"/>
    <n v="0"/>
    <n v="7352986.6799999997"/>
    <n v="3059275.78"/>
    <n v="0"/>
    <n v="0"/>
    <n v="0"/>
    <n v="0"/>
    <x v="10"/>
  </r>
  <r>
    <n v="-1"/>
    <n v="1"/>
    <s v="0001 -Florida Power &amp; Light Company"/>
    <n v="0"/>
    <n v="3"/>
    <x v="10"/>
    <n v="2010"/>
    <n v="196"/>
    <n v="2014"/>
    <s v="V2010 Q4"/>
    <n v="367"/>
    <s v="03. Nuclear"/>
    <s v="Function"/>
    <n v="6722197.21"/>
    <n v="0"/>
    <n v="0"/>
    <n v="6795134.3300000001"/>
    <n v="491770.94"/>
    <n v="1936280.5"/>
    <n v="-145874.25"/>
    <n v="190080.08"/>
    <n v="6868071.46"/>
    <n v="2381938.4"/>
    <n v="90318.87"/>
    <n v="0"/>
    <n v="190080.08"/>
    <n v="0"/>
    <x v="10"/>
  </r>
  <r>
    <n v="-1"/>
    <n v="1"/>
    <s v="0001 -Florida Power &amp; Light Company"/>
    <n v="0"/>
    <n v="3"/>
    <x v="10"/>
    <n v="2010"/>
    <n v="224"/>
    <n v="2014"/>
    <s v="V2010 Q4 - 100% Bonus"/>
    <n v="367"/>
    <s v="03. Nuclear"/>
    <s v="Function"/>
    <n v="5992826.9199999999"/>
    <n v="0"/>
    <n v="0"/>
    <n v="6058051.3499999996"/>
    <n v="437249.38"/>
    <n v="1720724.83"/>
    <n v="-130448.87"/>
    <n v="169980.18"/>
    <n v="6123275.79"/>
    <n v="2116737.36"/>
    <n v="80768.149999999994"/>
    <n v="0"/>
    <n v="169980.18"/>
    <n v="0"/>
    <x v="10"/>
  </r>
  <r>
    <n v="-1"/>
    <n v="1"/>
    <s v="0001 -Florida Power &amp; Light Company"/>
    <n v="0"/>
    <n v="3"/>
    <x v="10"/>
    <n v="2010"/>
    <n v="218"/>
    <n v="2014"/>
    <s v="V2010 Q4 - 50% Bonus"/>
    <n v="367"/>
    <s v="03. Nuclear"/>
    <s v="Function"/>
    <n v="16657928.640000001"/>
    <n v="0"/>
    <n v="0"/>
    <n v="16837314.440000001"/>
    <n v="1226205.3700000001"/>
    <n v="4833987.0999999996"/>
    <n v="-358771.59"/>
    <n v="467493.96"/>
    <n v="17016700.23"/>
    <n v="5946779.3899999997"/>
    <n v="222135.45"/>
    <n v="0"/>
    <n v="467493.96"/>
    <n v="0"/>
    <x v="10"/>
  </r>
  <r>
    <n v="-1"/>
    <n v="1"/>
    <s v="0001 -Florida Power &amp; Light Company"/>
    <n v="0"/>
    <n v="3"/>
    <x v="10"/>
    <n v="2011"/>
    <n v="125"/>
    <n v="2014"/>
    <s v="V2011"/>
    <n v="367"/>
    <s v="03. Nuclear"/>
    <s v="Function"/>
    <n v="27103776.780000001"/>
    <n v="0"/>
    <n v="0"/>
    <n v="21433539.620000001"/>
    <n v="2238090.77"/>
    <n v="6962693.9800000004"/>
    <n v="-355214.9"/>
    <n v="200756.41"/>
    <n v="27209711.640000001"/>
    <n v="9172290.9299999997"/>
    <n v="123315.38"/>
    <n v="0"/>
    <n v="200756.41"/>
    <n v="0"/>
    <x v="10"/>
  </r>
  <r>
    <n v="-1"/>
    <n v="1"/>
    <s v="0001 -Florida Power &amp; Light Company"/>
    <n v="0"/>
    <n v="3"/>
    <x v="10"/>
    <n v="2011"/>
    <n v="233"/>
    <n v="2014"/>
    <s v="V2011 - 100% Bonus"/>
    <n v="367"/>
    <s v="03. Nuclear"/>
    <s v="Function"/>
    <n v="40205004.920000002"/>
    <n v="0"/>
    <n v="0"/>
    <n v="31357657.140000001"/>
    <n v="3232858.31"/>
    <n v="9911576.3000000007"/>
    <n v="-532205.51"/>
    <n v="313950.15999999997"/>
    <n v="40370669.689999998"/>
    <n v="13099874.93"/>
    <n v="192845.07"/>
    <n v="0"/>
    <n v="313950.15999999997"/>
    <n v="0"/>
    <x v="10"/>
  </r>
  <r>
    <n v="-1"/>
    <n v="1"/>
    <s v="0001 -Florida Power &amp; Light Company"/>
    <n v="0"/>
    <n v="3"/>
    <x v="10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10"/>
  </r>
  <r>
    <n v="-1"/>
    <n v="1"/>
    <s v="0001 -Florida Power &amp; Light Company"/>
    <n v="0"/>
    <n v="3"/>
    <x v="10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8"/>
    <n v="2014"/>
    <s v="V2012 Q1 - 50% Bonus"/>
    <n v="367"/>
    <s v="03. Nuclear"/>
    <s v="Function"/>
    <n v="12499296.52"/>
    <n v="0"/>
    <n v="0"/>
    <n v="12544462.390000001"/>
    <n v="1168657.46"/>
    <n v="2720245.89"/>
    <n v="-90331.74"/>
    <n v="142667.4"/>
    <n v="12589628.26"/>
    <n v="3869047.08"/>
    <n v="72191.929999999993"/>
    <n v="0"/>
    <n v="142667.4"/>
    <n v="0"/>
    <x v="10"/>
  </r>
  <r>
    <n v="-1"/>
    <n v="1"/>
    <s v="0001 -Florida Power &amp; Light Company"/>
    <n v="0"/>
    <n v="3"/>
    <x v="10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10"/>
  </r>
  <r>
    <n v="-1"/>
    <n v="1"/>
    <s v="0001 -Florida Power &amp; Light Company"/>
    <n v="0"/>
    <n v="3"/>
    <x v="10"/>
    <n v="2012"/>
    <n v="249"/>
    <n v="2014"/>
    <s v="V2012 Q2 - 50% Bonus"/>
    <n v="367"/>
    <s v="03. Nuclear"/>
    <s v="Function"/>
    <n v="339162196.69999999"/>
    <n v="0"/>
    <n v="0"/>
    <n v="340425180.70999998"/>
    <n v="28775750.600000001"/>
    <n v="53526097.079999998"/>
    <n v="-3021202.65"/>
    <n v="1612277.91"/>
    <n v="341688164.70999998"/>
    <n v="81800594.590000004"/>
    <n v="-412437.01"/>
    <n v="0"/>
    <n v="1612277.91"/>
    <n v="0"/>
    <x v="10"/>
  </r>
  <r>
    <n v="-1"/>
    <n v="1"/>
    <s v="0001 -Florida Power &amp; Light Company"/>
    <n v="0"/>
    <n v="3"/>
    <x v="10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10"/>
  </r>
  <r>
    <n v="-1"/>
    <n v="1"/>
    <s v="0001 -Florida Power &amp; Light Company"/>
    <n v="0"/>
    <n v="3"/>
    <x v="10"/>
    <n v="2012"/>
    <n v="250"/>
    <n v="2014"/>
    <s v="V2012 Q3 - 50% Bonus"/>
    <n v="367"/>
    <s v="03. Nuclear"/>
    <s v="Function"/>
    <n v="637156324.63999999"/>
    <n v="0"/>
    <n v="0"/>
    <n v="639989807.92999995"/>
    <n v="55676492.609999999"/>
    <n v="86472570.709999993"/>
    <n v="-5666966.5800000001"/>
    <n v="3573248.49"/>
    <n v="642823291.22000003"/>
    <n v="141145641.88"/>
    <n v="-1090296.6499999999"/>
    <n v="0"/>
    <n v="3573248.49"/>
    <n v="0"/>
    <x v="10"/>
  </r>
  <r>
    <n v="-1"/>
    <n v="1"/>
    <s v="0001 -Florida Power &amp; Light Company"/>
    <n v="0"/>
    <n v="3"/>
    <x v="10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10"/>
  </r>
  <r>
    <n v="-1"/>
    <n v="1"/>
    <s v="0001 -Florida Power &amp; Light Company"/>
    <n v="0"/>
    <n v="3"/>
    <x v="10"/>
    <n v="2012"/>
    <n v="251"/>
    <n v="2014"/>
    <s v="V2012 Q4 - 50% Bonus"/>
    <n v="367"/>
    <s v="03. Nuclear"/>
    <s v="Function"/>
    <n v="187116412.41"/>
    <n v="0"/>
    <n v="0"/>
    <n v="187942044.86000001"/>
    <n v="16890460.440000001"/>
    <n v="21310133.050000001"/>
    <n v="-1651264.89"/>
    <n v="1095640.93"/>
    <n v="188767677.30000001"/>
    <n v="37943508.060000002"/>
    <n v="-298538.53000000003"/>
    <n v="0"/>
    <n v="1095640.93"/>
    <n v="0"/>
    <x v="10"/>
  </r>
  <r>
    <n v="-1"/>
    <n v="1"/>
    <s v="0001 -Florida Power &amp; Light Company"/>
    <n v="0"/>
    <n v="3"/>
    <x v="10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10"/>
  </r>
  <r>
    <n v="-1"/>
    <n v="1"/>
    <s v="0001 -Florida Power &amp; Light Company"/>
    <n v="0"/>
    <n v="3"/>
    <x v="10"/>
    <n v="2013"/>
    <n v="231"/>
    <n v="2014"/>
    <s v="V2013 - 50% Bonus"/>
    <n v="367"/>
    <s v="03. Nuclear"/>
    <s v="Function"/>
    <n v="857030978.46000004"/>
    <n v="0"/>
    <n v="0"/>
    <n v="816683262.69000006"/>
    <n v="83330129.930000007"/>
    <n v="44076663.090000004"/>
    <n v="-3894291.74"/>
    <n v="2516928.9300000002"/>
    <n v="860899851.60000002"/>
    <n v="127029577.89"/>
    <n v="-974729.08"/>
    <n v="0"/>
    <n v="2516928.9300000002"/>
    <n v="0"/>
    <x v="10"/>
  </r>
  <r>
    <n v="-1"/>
    <n v="1"/>
    <s v="0001 -Florida Power &amp; Light Company"/>
    <n v="0"/>
    <n v="3"/>
    <x v="10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4"/>
    <n v="363"/>
    <n v="2014"/>
    <s v="V2014 - 50% Bonus"/>
    <n v="367"/>
    <s v="03. Nuclear"/>
    <s v="Function"/>
    <n v="116067109.45"/>
    <n v="116067109.45"/>
    <n v="0"/>
    <n v="116067109.45"/>
    <n v="6685105.0099999998"/>
    <n v="0"/>
    <n v="116067109.45"/>
    <n v="0"/>
    <n v="0"/>
    <n v="6685105.0099999998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10"/>
  </r>
  <r>
    <n v="-1"/>
    <n v="1"/>
    <s v="0001 -Florida Power &amp; Light Company"/>
    <n v="0"/>
    <n v="3"/>
    <x v="10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10"/>
  </r>
  <r>
    <n v="-1"/>
    <n v="1"/>
    <s v="0001 -Florida Power &amp; Light Company"/>
    <n v="0"/>
    <n v="3"/>
    <x v="10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10"/>
  </r>
  <r>
    <n v="-1"/>
    <n v="1"/>
    <s v="0001 -Florida Power &amp; Light Company"/>
    <n v="0"/>
    <n v="3"/>
    <x v="10"/>
    <n v="2003"/>
    <n v="70"/>
    <n v="2014"/>
    <s v="V2003 Bonus-30%"/>
    <n v="367"/>
    <s v="04. Nuclear Fuel"/>
    <s v="Function"/>
    <n v="19633992.75"/>
    <n v="0"/>
    <n v="0"/>
    <n v="0"/>
    <n v="0"/>
    <n v="19633992.75"/>
    <n v="0"/>
    <n v="0"/>
    <n v="19633992.75"/>
    <n v="19633992.75"/>
    <n v="0"/>
    <n v="0"/>
    <n v="0"/>
    <n v="0"/>
    <x v="10"/>
  </r>
  <r>
    <n v="-1"/>
    <n v="1"/>
    <s v="0001 -Florida Power &amp; Light Company"/>
    <n v="0"/>
    <n v="3"/>
    <x v="10"/>
    <n v="2004"/>
    <n v="100"/>
    <n v="2014"/>
    <s v="V2004 Q1 - 50% Bonus"/>
    <n v="367"/>
    <s v="04. Nuclear Fuel"/>
    <s v="Function"/>
    <n v="101501.39"/>
    <n v="0"/>
    <n v="0"/>
    <n v="101501.39"/>
    <n v="0"/>
    <n v="101501.39"/>
    <n v="0"/>
    <n v="0"/>
    <n v="101501.39"/>
    <n v="101501.39"/>
    <n v="0"/>
    <n v="0"/>
    <n v="0"/>
    <n v="0"/>
    <x v="10"/>
  </r>
  <r>
    <n v="-1"/>
    <n v="1"/>
    <s v="0001 -Florida Power &amp; Light Company"/>
    <n v="0"/>
    <n v="3"/>
    <x v="10"/>
    <n v="2004"/>
    <n v="101"/>
    <n v="2014"/>
    <s v="V2004 Q2 - 50% Bonus"/>
    <n v="367"/>
    <s v="04. Nuclear Fuel"/>
    <s v="Function"/>
    <n v="17738298.93"/>
    <n v="0"/>
    <n v="0"/>
    <n v="17738298.93"/>
    <n v="0"/>
    <n v="17738298.93"/>
    <n v="0"/>
    <n v="0"/>
    <n v="17738298.93"/>
    <n v="17738298.93"/>
    <n v="0"/>
    <n v="0"/>
    <n v="0"/>
    <n v="0"/>
    <x v="10"/>
  </r>
  <r>
    <n v="-1"/>
    <n v="1"/>
    <s v="0001 -Florida Power &amp; Light Company"/>
    <n v="0"/>
    <n v="3"/>
    <x v="10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90"/>
    <n v="2014"/>
    <s v="V2009 Q2 - 50% Bonus"/>
    <n v="367"/>
    <s v="04. Nuclear Fuel"/>
    <s v="Function"/>
    <n v="0"/>
    <n v="0"/>
    <n v="0"/>
    <n v="56249580.299999997"/>
    <n v="3535848.62"/>
    <n v="105427463.36"/>
    <n v="-112499160.59"/>
    <n v="0"/>
    <n v="112499160.59"/>
    <n v="0"/>
    <n v="-3535848.61"/>
    <n v="0"/>
    <n v="0"/>
    <n v="0"/>
    <x v="10"/>
  </r>
  <r>
    <n v="-1"/>
    <n v="1"/>
    <s v="0001 -Florida Power &amp; Light Company"/>
    <n v="0"/>
    <n v="3"/>
    <x v="10"/>
    <n v="2009"/>
    <n v="191"/>
    <n v="2014"/>
    <s v="V2009 Q3 - 50% Bonus"/>
    <n v="367"/>
    <s v="04. Nuclear Fuel"/>
    <s v="Function"/>
    <n v="0"/>
    <n v="0"/>
    <n v="0"/>
    <n v="148686.06"/>
    <n v="15394.95"/>
    <n v="266582.21999999997"/>
    <n v="-297372.12"/>
    <n v="0"/>
    <n v="297372.12"/>
    <n v="0"/>
    <n v="-15394.95"/>
    <n v="0"/>
    <n v="0"/>
    <n v="0"/>
    <x v="10"/>
  </r>
  <r>
    <n v="-1"/>
    <n v="1"/>
    <s v="0001 -Florida Power &amp; Light Company"/>
    <n v="0"/>
    <n v="3"/>
    <x v="10"/>
    <n v="2009"/>
    <n v="192"/>
    <n v="2014"/>
    <s v="V2009 Q4 - 50% Bonus"/>
    <n v="367"/>
    <s v="04. Nuclear Fuel"/>
    <s v="Function"/>
    <n v="0"/>
    <n v="0"/>
    <n v="0"/>
    <n v="23068335.699999999"/>
    <n v="3311228.91"/>
    <n v="39514213.600000001"/>
    <n v="-46136671.399999999"/>
    <n v="0"/>
    <n v="46136671.399999999"/>
    <n v="0"/>
    <n v="-3311228.89"/>
    <n v="0"/>
    <n v="0"/>
    <n v="0"/>
    <x v="10"/>
  </r>
  <r>
    <n v="-1"/>
    <n v="1"/>
    <s v="0001 -Florida Power &amp; Light Company"/>
    <n v="0"/>
    <n v="3"/>
    <x v="10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5"/>
    <n v="2014"/>
    <s v="V2010 Q1 - 50% Bonus"/>
    <n v="367"/>
    <s v="04. Nuclear Fuel"/>
    <s v="Function"/>
    <n v="0"/>
    <n v="0"/>
    <n v="0"/>
    <n v="109688.73"/>
    <n v="18120.580000000002"/>
    <n v="178606.16"/>
    <n v="-219377.46"/>
    <n v="0"/>
    <n v="219377.46"/>
    <n v="0"/>
    <n v="-22650.720000000001"/>
    <n v="0"/>
    <n v="0"/>
    <n v="0"/>
    <x v="10"/>
  </r>
  <r>
    <n v="-1"/>
    <n v="1"/>
    <s v="0001 -Florida Power &amp; Light Company"/>
    <n v="0"/>
    <n v="3"/>
    <x v="10"/>
    <n v="2010"/>
    <n v="216"/>
    <n v="2014"/>
    <s v="V2010 Q2 - 50% Bonus"/>
    <n v="367"/>
    <s v="04. Nuclear Fuel"/>
    <s v="Function"/>
    <n v="52437928.170000002"/>
    <n v="0"/>
    <n v="0"/>
    <n v="56581182.82"/>
    <n v="9484703.6799999997"/>
    <n v="46728061.880000003"/>
    <n v="-8286509.2999999998"/>
    <n v="0"/>
    <n v="60724437.469999999"/>
    <n v="49141680.009999998"/>
    <n v="-1215423.75"/>
    <n v="0"/>
    <n v="0"/>
    <n v="0"/>
    <x v="10"/>
  </r>
  <r>
    <n v="-1"/>
    <n v="1"/>
    <s v="0001 -Florida Power &amp; Light Company"/>
    <n v="0"/>
    <n v="3"/>
    <x v="10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8"/>
    <n v="2014"/>
    <s v="V2010 Q4 - 50% Bonus"/>
    <n v="367"/>
    <s v="04. Nuclear Fuel"/>
    <s v="Function"/>
    <n v="42209189.630000003"/>
    <n v="0"/>
    <n v="0"/>
    <n v="42209189.630000003"/>
    <n v="6923995.4699999997"/>
    <n v="29226487.09"/>
    <n v="0"/>
    <n v="0"/>
    <n v="42209189.630000003"/>
    <n v="36150482.560000002"/>
    <n v="0"/>
    <n v="0"/>
    <n v="0"/>
    <n v="0"/>
    <x v="10"/>
  </r>
  <r>
    <n v="-1"/>
    <n v="1"/>
    <s v="0001 -Florida Power &amp; Light Company"/>
    <n v="0"/>
    <n v="3"/>
    <x v="10"/>
    <n v="2011"/>
    <n v="125"/>
    <n v="2014"/>
    <s v="V2011"/>
    <n v="367"/>
    <s v="04. Nuclear Fuel"/>
    <s v="Function"/>
    <n v="52512460.469999999"/>
    <n v="0"/>
    <n v="0"/>
    <n v="21871439.789999999"/>
    <n v="8748575.9199999999"/>
    <n v="30641020.68"/>
    <n v="0"/>
    <n v="0"/>
    <n v="52512460.469999999"/>
    <n v="39389596.600000001"/>
    <n v="0"/>
    <n v="0"/>
    <n v="0"/>
    <n v="0"/>
    <x v="10"/>
  </r>
  <r>
    <n v="-1"/>
    <n v="1"/>
    <s v="0001 -Florida Power &amp; Light Company"/>
    <n v="0"/>
    <n v="3"/>
    <x v="10"/>
    <n v="2011"/>
    <n v="233"/>
    <n v="2014"/>
    <s v="V2011 - 100% Bonus"/>
    <n v="367"/>
    <s v="04. Nuclear Fuel"/>
    <s v="Function"/>
    <n v="17637780.75"/>
    <n v="0"/>
    <n v="0"/>
    <n v="7346135.6799999997"/>
    <n v="2938454.27"/>
    <n v="10291645.07"/>
    <n v="0"/>
    <n v="0"/>
    <n v="17637780.75"/>
    <n v="13230099.34"/>
    <n v="0"/>
    <n v="0"/>
    <n v="0"/>
    <n v="0"/>
    <x v="10"/>
  </r>
  <r>
    <n v="-1"/>
    <n v="1"/>
    <s v="0001 -Florida Power &amp; Light Company"/>
    <n v="0"/>
    <n v="3"/>
    <x v="10"/>
    <n v="2011"/>
    <n v="234"/>
    <n v="2014"/>
    <s v="V2011 - 50% Bonus"/>
    <n v="367"/>
    <s v="04. Nuclear Fuel"/>
    <s v="Function"/>
    <n v="39426040.780000001"/>
    <n v="0"/>
    <n v="0"/>
    <n v="16420945.98"/>
    <n v="6568378.3899999997"/>
    <n v="23005094.800000001"/>
    <n v="0"/>
    <n v="0"/>
    <n v="39426040.780000001"/>
    <n v="29573473.190000001"/>
    <n v="0"/>
    <n v="0"/>
    <n v="0"/>
    <n v="0"/>
    <x v="10"/>
  </r>
  <r>
    <n v="-1"/>
    <n v="1"/>
    <s v="0001 -Florida Power &amp; Light Company"/>
    <n v="0"/>
    <n v="3"/>
    <x v="10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9"/>
    <n v="2014"/>
    <s v="V2012 Q2 - 50% Bonus"/>
    <n v="367"/>
    <s v="04. Nuclear Fuel"/>
    <s v="Function"/>
    <n v="87460092"/>
    <n v="0"/>
    <n v="0"/>
    <n v="87460092"/>
    <n v="14923315.5"/>
    <n v="37717164.670000002"/>
    <n v="0"/>
    <n v="0"/>
    <n v="87460092"/>
    <n v="52640480.170000002"/>
    <n v="0"/>
    <n v="0"/>
    <n v="0"/>
    <n v="0"/>
    <x v="10"/>
  </r>
  <r>
    <n v="-1"/>
    <n v="1"/>
    <s v="0001 -Florida Power &amp; Light Company"/>
    <n v="0"/>
    <n v="3"/>
    <x v="10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0"/>
    <n v="2014"/>
    <s v="V2012 Q3 - 50% Bonus"/>
    <n v="367"/>
    <s v="04. Nuclear Fuel"/>
    <s v="Function"/>
    <n v="83960296"/>
    <n v="0"/>
    <n v="0"/>
    <n v="83960296"/>
    <n v="15648519.970000001"/>
    <n v="31799962.109999999"/>
    <n v="0"/>
    <n v="0"/>
    <n v="83960296"/>
    <n v="47448482.079999998"/>
    <n v="0"/>
    <n v="0"/>
    <n v="0"/>
    <n v="0"/>
    <x v="10"/>
  </r>
  <r>
    <n v="-1"/>
    <n v="1"/>
    <s v="0001 -Florida Power &amp; Light Company"/>
    <n v="0"/>
    <n v="3"/>
    <x v="10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1"/>
    <n v="2014"/>
    <s v="V2012 Q4 - 50% Bonus"/>
    <n v="367"/>
    <s v="04. Nuclear Fuel"/>
    <s v="Function"/>
    <n v="62840883"/>
    <n v="0"/>
    <n v="0"/>
    <n v="62840883"/>
    <n v="12702027.68"/>
    <n v="20501838.079999998"/>
    <n v="0"/>
    <n v="0"/>
    <n v="62840883"/>
    <n v="33203865.760000002"/>
    <n v="0"/>
    <n v="0"/>
    <n v="0"/>
    <n v="0"/>
    <x v="10"/>
  </r>
  <r>
    <n v="-1"/>
    <n v="1"/>
    <s v="0001 -Florida Power &amp; Light Company"/>
    <n v="0"/>
    <n v="3"/>
    <x v="10"/>
    <n v="2013"/>
    <n v="127"/>
    <n v="2014"/>
    <s v="V2013"/>
    <n v="367"/>
    <s v="04. Nuclear Fuel"/>
    <s v="Function"/>
    <n v="45981305.219999999"/>
    <n v="0"/>
    <n v="0"/>
    <n v="39084109.439999998"/>
    <n v="11725232.83"/>
    <n v="6897195.7800000003"/>
    <n v="0"/>
    <n v="0"/>
    <n v="45981305.219999999"/>
    <n v="18622428.609999999"/>
    <n v="0"/>
    <n v="0"/>
    <n v="0"/>
    <n v="0"/>
    <x v="10"/>
  </r>
  <r>
    <n v="-1"/>
    <n v="1"/>
    <s v="0001 -Florida Power &amp; Light Company"/>
    <n v="0"/>
    <n v="3"/>
    <x v="10"/>
    <n v="2013"/>
    <n v="231"/>
    <n v="2014"/>
    <s v="V2013 - 50% Bonus"/>
    <n v="367"/>
    <s v="04. Nuclear Fuel"/>
    <s v="Function"/>
    <n v="236358825"/>
    <n v="0"/>
    <n v="0"/>
    <n v="200905001.25"/>
    <n v="60271500.380000003"/>
    <n v="35453823.75"/>
    <n v="0"/>
    <n v="0"/>
    <n v="236358825"/>
    <n v="95725324.129999995"/>
    <n v="0"/>
    <n v="0"/>
    <n v="0"/>
    <n v="0"/>
    <x v="10"/>
  </r>
  <r>
    <n v="-1"/>
    <n v="1"/>
    <s v="0001 -Florida Power &amp; Light Company"/>
    <n v="0"/>
    <n v="3"/>
    <x v="10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4"/>
    <n v="363"/>
    <n v="2014"/>
    <s v="V2014 - 50% Bonus"/>
    <n v="367"/>
    <s v="04. Nuclear Fuel"/>
    <s v="Function"/>
    <n v="94873740.019999996"/>
    <n v="94873740.019999996"/>
    <n v="0"/>
    <n v="94873740.019999996"/>
    <n v="14231061"/>
    <n v="0"/>
    <n v="94873740.019999996"/>
    <n v="0"/>
    <n v="0"/>
    <n v="14231061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10"/>
  </r>
  <r>
    <n v="-1"/>
    <n v="1"/>
    <s v="0001 -Florida Power &amp; Light Company"/>
    <n v="0"/>
    <n v="3"/>
    <x v="10"/>
    <n v="1970"/>
    <n v="2"/>
    <n v="2014"/>
    <s v="V1970"/>
    <n v="367"/>
    <s v="05. Other Production"/>
    <s v="Function"/>
    <n v="19694910.27"/>
    <n v="0"/>
    <n v="0"/>
    <n v="20082802.77"/>
    <n v="0"/>
    <n v="20082802.77"/>
    <n v="-387892.5"/>
    <n v="67815.429999999993"/>
    <n v="20082802.77"/>
    <n v="19694910.27"/>
    <n v="67815.429999999993"/>
    <n v="0"/>
    <n v="67815.429999999993"/>
    <n v="0"/>
    <x v="10"/>
  </r>
  <r>
    <n v="-1"/>
    <n v="1"/>
    <s v="0001 -Florida Power &amp; Light Company"/>
    <n v="0"/>
    <n v="3"/>
    <x v="10"/>
    <n v="1971"/>
    <n v="3"/>
    <n v="2014"/>
    <s v="V1971"/>
    <n v="367"/>
    <s v="05. Other Production"/>
    <s v="Function"/>
    <n v="36477380.600000001"/>
    <n v="0"/>
    <n v="0"/>
    <n v="36477380.600000001"/>
    <n v="0"/>
    <n v="36477380.600000001"/>
    <n v="0"/>
    <n v="0"/>
    <n v="36477380.600000001"/>
    <n v="36477380.600000001"/>
    <n v="0"/>
    <n v="0"/>
    <n v="0"/>
    <n v="0"/>
    <x v="10"/>
  </r>
  <r>
    <n v="-1"/>
    <n v="1"/>
    <s v="0001 -Florida Power &amp; Light Company"/>
    <n v="0"/>
    <n v="3"/>
    <x v="10"/>
    <n v="1972"/>
    <n v="4"/>
    <n v="2014"/>
    <s v="V1972"/>
    <n v="367"/>
    <s v="05. Other Production"/>
    <s v="Function"/>
    <n v="36168611.219999999"/>
    <n v="0"/>
    <n v="0"/>
    <n v="36168611.219999999"/>
    <n v="0"/>
    <n v="36168611.219999999"/>
    <n v="-487391.26"/>
    <n v="52830.21"/>
    <n v="36168611.219999999"/>
    <n v="36168611.219999999"/>
    <n v="52830.21"/>
    <n v="0"/>
    <n v="52830.21"/>
    <n v="0"/>
    <x v="10"/>
  </r>
  <r>
    <n v="-1"/>
    <n v="1"/>
    <s v="0001 -Florida Power &amp; Light Company"/>
    <n v="0"/>
    <n v="3"/>
    <x v="10"/>
    <n v="1973"/>
    <n v="5"/>
    <n v="2014"/>
    <s v="V1973"/>
    <n v="367"/>
    <s v="05. Other Production"/>
    <s v="Function"/>
    <n v="105014.48"/>
    <n v="0"/>
    <n v="0"/>
    <n v="105014.48"/>
    <n v="0"/>
    <n v="105014.48"/>
    <n v="0"/>
    <n v="0"/>
    <n v="105014.48"/>
    <n v="105014.48"/>
    <n v="0"/>
    <n v="0"/>
    <n v="0"/>
    <n v="0"/>
    <x v="10"/>
  </r>
  <r>
    <n v="-1"/>
    <n v="1"/>
    <s v="0001 -Florida Power &amp; Light Company"/>
    <n v="0"/>
    <n v="3"/>
    <x v="10"/>
    <n v="1974"/>
    <n v="6"/>
    <n v="2014"/>
    <s v="V1974"/>
    <n v="367"/>
    <s v="05. Other Production"/>
    <s v="Function"/>
    <n v="54659762.530000001"/>
    <n v="0"/>
    <n v="0"/>
    <n v="54659762.530000001"/>
    <n v="0"/>
    <n v="54659762.530000001"/>
    <n v="-129653.01"/>
    <n v="0"/>
    <n v="54659762.530000001"/>
    <n v="54659762.530000001"/>
    <n v="0"/>
    <n v="0"/>
    <n v="0"/>
    <n v="0"/>
    <x v="10"/>
  </r>
  <r>
    <n v="-1"/>
    <n v="1"/>
    <s v="0001 -Florida Power &amp; Light Company"/>
    <n v="0"/>
    <n v="3"/>
    <x v="10"/>
    <n v="1975"/>
    <n v="7"/>
    <n v="2014"/>
    <s v="V1975"/>
    <n v="367"/>
    <s v="05. Other Production"/>
    <s v="Function"/>
    <n v="4254283.59"/>
    <n v="0"/>
    <n v="0"/>
    <n v="4254283.59"/>
    <n v="0"/>
    <n v="4254283.59"/>
    <n v="-326.14"/>
    <n v="62.6"/>
    <n v="4254283.59"/>
    <n v="4254283.59"/>
    <n v="62.6"/>
    <n v="0"/>
    <n v="62.6"/>
    <n v="0"/>
    <x v="10"/>
  </r>
  <r>
    <n v="-1"/>
    <n v="1"/>
    <s v="0001 -Florida Power &amp; Light Company"/>
    <n v="0"/>
    <n v="3"/>
    <x v="10"/>
    <n v="1976"/>
    <n v="8"/>
    <n v="2014"/>
    <s v="V1976"/>
    <n v="367"/>
    <s v="05. Other Production"/>
    <s v="Function"/>
    <n v="855616.81"/>
    <n v="0"/>
    <n v="0"/>
    <n v="855616.81"/>
    <n v="0"/>
    <n v="855616.81"/>
    <n v="-247931.87"/>
    <n v="42891.82"/>
    <n v="855616.81"/>
    <n v="855616.81"/>
    <n v="42891.82"/>
    <n v="0"/>
    <n v="42891.82"/>
    <n v="0"/>
    <x v="10"/>
  </r>
  <r>
    <n v="-1"/>
    <n v="1"/>
    <s v="0001 -Florida Power &amp; Light Company"/>
    <n v="0"/>
    <n v="3"/>
    <x v="10"/>
    <n v="1977"/>
    <n v="10"/>
    <n v="2014"/>
    <s v="V1977"/>
    <n v="367"/>
    <s v="05. Other Production"/>
    <s v="Function"/>
    <n v="45621511.960000001"/>
    <n v="0"/>
    <n v="0"/>
    <n v="45621511.960000001"/>
    <n v="0"/>
    <n v="45621511.960000001"/>
    <n v="-43217918.109999999"/>
    <n v="9017633.9600000009"/>
    <n v="45621511.960000001"/>
    <n v="45621511.960000001"/>
    <n v="9017633.9600000009"/>
    <n v="0"/>
    <n v="9017633.9600000009"/>
    <n v="0"/>
    <x v="10"/>
  </r>
  <r>
    <n v="-1"/>
    <n v="1"/>
    <s v="0001 -Florida Power &amp; Light Company"/>
    <n v="0"/>
    <n v="3"/>
    <x v="10"/>
    <n v="1978"/>
    <n v="12"/>
    <n v="2014"/>
    <s v="V1978"/>
    <n v="367"/>
    <s v="05. Other Production"/>
    <s v="Function"/>
    <n v="31438755.649999999"/>
    <n v="0"/>
    <n v="0"/>
    <n v="31438755.649999999"/>
    <n v="0"/>
    <n v="31438755.649999999"/>
    <n v="0"/>
    <n v="0"/>
    <n v="31438755.649999999"/>
    <n v="31438755.649999999"/>
    <n v="0"/>
    <n v="0"/>
    <n v="0"/>
    <n v="0"/>
    <x v="10"/>
  </r>
  <r>
    <n v="-1"/>
    <n v="1"/>
    <s v="0001 -Florida Power &amp; Light Company"/>
    <n v="0"/>
    <n v="3"/>
    <x v="10"/>
    <n v="1979"/>
    <n v="13"/>
    <n v="2014"/>
    <s v="V1979"/>
    <n v="367"/>
    <s v="05. Other Production"/>
    <s v="Function"/>
    <n v="2344151.25"/>
    <n v="0"/>
    <n v="0"/>
    <n v="2344151.25"/>
    <n v="0"/>
    <n v="2344151.25"/>
    <n v="-802795.2"/>
    <n v="153956.54"/>
    <n v="2344151.25"/>
    <n v="2344151.25"/>
    <n v="153956.54"/>
    <n v="0"/>
    <n v="153956.54"/>
    <n v="0"/>
    <x v="10"/>
  </r>
  <r>
    <n v="-1"/>
    <n v="1"/>
    <s v="0001 -Florida Power &amp; Light Company"/>
    <n v="0"/>
    <n v="3"/>
    <x v="10"/>
    <n v="1980"/>
    <n v="14"/>
    <n v="2014"/>
    <s v="V1980"/>
    <n v="367"/>
    <s v="05. Other Production"/>
    <s v="Function"/>
    <n v="3433343.36"/>
    <n v="0"/>
    <n v="0"/>
    <n v="3433343.36"/>
    <n v="0"/>
    <n v="3433343.36"/>
    <n v="-801099.51"/>
    <n v="143879.67999999999"/>
    <n v="3433343.36"/>
    <n v="3433343.36"/>
    <n v="143879.67999999999"/>
    <n v="0"/>
    <n v="143879.67999999999"/>
    <n v="0"/>
    <x v="10"/>
  </r>
  <r>
    <n v="-1"/>
    <n v="1"/>
    <s v="0001 -Florida Power &amp; Light Company"/>
    <n v="0"/>
    <n v="3"/>
    <x v="10"/>
    <n v="1981"/>
    <n v="15"/>
    <n v="2014"/>
    <s v="V1981"/>
    <n v="367"/>
    <s v="05. Other Production"/>
    <s v="Function"/>
    <n v="489584.5"/>
    <n v="0"/>
    <n v="0"/>
    <n v="489584.5"/>
    <n v="0"/>
    <n v="489584.5"/>
    <n v="-132514.94"/>
    <n v="23217.18"/>
    <n v="489584.5"/>
    <n v="489584.5"/>
    <n v="23217.18"/>
    <n v="0"/>
    <n v="23217.18"/>
    <n v="0"/>
    <x v="10"/>
  </r>
  <r>
    <n v="-1"/>
    <n v="1"/>
    <s v="0001 -Florida Power &amp; Light Company"/>
    <n v="0"/>
    <n v="3"/>
    <x v="10"/>
    <n v="1982"/>
    <n v="16"/>
    <n v="2014"/>
    <s v="V1982"/>
    <n v="367"/>
    <s v="05. Other Production"/>
    <s v="Function"/>
    <n v="7609843"/>
    <n v="0"/>
    <n v="0"/>
    <n v="7609843"/>
    <n v="0"/>
    <n v="7609843"/>
    <n v="-3578222.99"/>
    <n v="692820.92"/>
    <n v="7609843"/>
    <n v="7609843"/>
    <n v="692820.92"/>
    <n v="0"/>
    <n v="692820.92"/>
    <n v="0"/>
    <x v="10"/>
  </r>
  <r>
    <n v="-1"/>
    <n v="1"/>
    <s v="0001 -Florida Power &amp; Light Company"/>
    <n v="0"/>
    <n v="3"/>
    <x v="10"/>
    <n v="1983"/>
    <n v="17"/>
    <n v="2014"/>
    <s v="V1983"/>
    <n v="367"/>
    <s v="05. Other Production"/>
    <s v="Function"/>
    <n v="0"/>
    <n v="0"/>
    <n v="0"/>
    <n v="926721.6"/>
    <n v="0"/>
    <n v="926721.6"/>
    <n v="-283864.57"/>
    <n v="0"/>
    <n v="926721.6"/>
    <n v="0"/>
    <n v="0"/>
    <n v="0"/>
    <n v="0"/>
    <n v="0"/>
    <x v="10"/>
  </r>
  <r>
    <n v="-1"/>
    <n v="1"/>
    <s v="0001 -Florida Power &amp; Light Company"/>
    <n v="0"/>
    <n v="3"/>
    <x v="10"/>
    <n v="1984"/>
    <n v="18"/>
    <n v="2014"/>
    <s v="V1984"/>
    <n v="367"/>
    <s v="05. Other Production"/>
    <s v="Function"/>
    <n v="1940580.79"/>
    <n v="0"/>
    <n v="0"/>
    <n v="1940580.79"/>
    <n v="0"/>
    <n v="1940581.18"/>
    <n v="-237170.3"/>
    <n v="42760.76"/>
    <n v="1940581.18"/>
    <n v="1940580.79"/>
    <n v="42760.76"/>
    <n v="0"/>
    <n v="42760.76"/>
    <n v="0"/>
    <x v="10"/>
  </r>
  <r>
    <n v="-1"/>
    <n v="1"/>
    <s v="0001 -Florida Power &amp; Light Company"/>
    <n v="0"/>
    <n v="3"/>
    <x v="10"/>
    <n v="1985"/>
    <n v="19"/>
    <n v="2014"/>
    <s v="V1985"/>
    <n v="367"/>
    <s v="05. Other Production"/>
    <s v="Function"/>
    <n v="3193374.04"/>
    <n v="0"/>
    <n v="0"/>
    <n v="3193374.04"/>
    <n v="0"/>
    <n v="3193374.04"/>
    <n v="-285362.32"/>
    <n v="51688.67"/>
    <n v="3193374.04"/>
    <n v="3193374.04"/>
    <n v="51688.67"/>
    <n v="0"/>
    <n v="51688.67"/>
    <n v="0"/>
    <x v="10"/>
  </r>
  <r>
    <n v="-1"/>
    <n v="1"/>
    <s v="0001 -Florida Power &amp; Light Company"/>
    <n v="0"/>
    <n v="3"/>
    <x v="10"/>
    <n v="1986"/>
    <n v="20"/>
    <n v="2014"/>
    <s v="V1986"/>
    <n v="367"/>
    <s v="05. Other Production"/>
    <s v="Function"/>
    <n v="1495567.42"/>
    <n v="0"/>
    <n v="0"/>
    <n v="1495567.42"/>
    <n v="0"/>
    <n v="1500348.42"/>
    <n v="-199113.71"/>
    <n v="37267.96"/>
    <n v="1500348.42"/>
    <n v="1495567.42"/>
    <n v="37267.96"/>
    <n v="0"/>
    <n v="37267.96"/>
    <n v="0"/>
    <x v="10"/>
  </r>
  <r>
    <n v="-1"/>
    <n v="1"/>
    <s v="0001 -Florida Power &amp; Light Company"/>
    <n v="0"/>
    <n v="3"/>
    <x v="10"/>
    <n v="1987"/>
    <n v="22"/>
    <n v="2014"/>
    <s v="V1987"/>
    <n v="367"/>
    <s v="05. Other Production"/>
    <s v="Function"/>
    <n v="534787.71"/>
    <n v="0"/>
    <n v="0"/>
    <n v="45400.69"/>
    <n v="30267.14"/>
    <n v="1144857.68"/>
    <n v="-673540.57"/>
    <n v="151183.84"/>
    <n v="1208328.28"/>
    <n v="525677.44999999995"/>
    <n v="127090.64"/>
    <n v="0"/>
    <n v="151183.84"/>
    <n v="0"/>
    <x v="10"/>
  </r>
  <r>
    <n v="-1"/>
    <n v="1"/>
    <s v="0001 -Florida Power &amp; Light Company"/>
    <n v="0"/>
    <n v="3"/>
    <x v="10"/>
    <n v="1987"/>
    <n v="21"/>
    <n v="2014"/>
    <s v="V1987A"/>
    <n v="367"/>
    <s v="05. Other Production"/>
    <s v="Function"/>
    <n v="465525.72"/>
    <n v="0"/>
    <n v="0"/>
    <n v="22383.27"/>
    <n v="14922.18"/>
    <n v="1029114.92"/>
    <n v="-615570.12"/>
    <n v="88113.2"/>
    <n v="1081095.8400000001"/>
    <n v="458064.64000000001"/>
    <n v="58515.55"/>
    <n v="0"/>
    <n v="88113.2"/>
    <n v="0"/>
    <x v="10"/>
  </r>
  <r>
    <n v="-1"/>
    <n v="1"/>
    <s v="0001 -Florida Power &amp; Light Company"/>
    <n v="0"/>
    <n v="3"/>
    <x v="10"/>
    <n v="1988"/>
    <n v="24"/>
    <n v="2014"/>
    <s v="V1988"/>
    <n v="367"/>
    <s v="05. Other Production"/>
    <s v="Function"/>
    <n v="735634.17"/>
    <n v="0"/>
    <n v="0"/>
    <n v="72846.64"/>
    <n v="29138.65"/>
    <n v="845089.85"/>
    <n v="-190749.25"/>
    <n v="39878.85"/>
    <n v="926383.42"/>
    <n v="696994.35"/>
    <n v="26363.759999999998"/>
    <n v="0"/>
    <n v="39878.85"/>
    <n v="0"/>
    <x v="10"/>
  </r>
  <r>
    <n v="-1"/>
    <n v="1"/>
    <s v="0001 -Florida Power &amp; Light Company"/>
    <n v="0"/>
    <n v="3"/>
    <x v="10"/>
    <n v="1989"/>
    <n v="26"/>
    <n v="2014"/>
    <s v="V1989"/>
    <n v="367"/>
    <s v="05. Other Production"/>
    <s v="Function"/>
    <n v="326372.65000000002"/>
    <n v="0"/>
    <n v="0"/>
    <n v="61875.15"/>
    <n v="48232.17"/>
    <n v="536865.6"/>
    <n v="-412932.39"/>
    <n v="0"/>
    <n v="617840.92000000004"/>
    <n v="326372.65000000002"/>
    <n v="-32743.16"/>
    <n v="0"/>
    <n v="0"/>
    <n v="0"/>
    <x v="10"/>
  </r>
  <r>
    <n v="-1"/>
    <n v="1"/>
    <s v="0001 -Florida Power &amp; Light Company"/>
    <n v="0"/>
    <n v="3"/>
    <x v="10"/>
    <n v="1990"/>
    <n v="28"/>
    <n v="2014"/>
    <s v="V1990"/>
    <n v="367"/>
    <s v="05. Other Production"/>
    <s v="Function"/>
    <n v="4428078.95"/>
    <n v="0"/>
    <n v="0"/>
    <n v="748276.68"/>
    <n v="166283.54"/>
    <n v="4377571.75"/>
    <n v="-756669.77"/>
    <n v="172454.69"/>
    <n v="5184748.72"/>
    <n v="3891897.16"/>
    <n v="67743.05"/>
    <n v="0"/>
    <n v="172454.69"/>
    <n v="0"/>
    <x v="10"/>
  </r>
  <r>
    <n v="-1"/>
    <n v="1"/>
    <s v="0001 -Florida Power &amp; Light Company"/>
    <n v="0"/>
    <n v="3"/>
    <x v="10"/>
    <n v="1991"/>
    <n v="29"/>
    <n v="2014"/>
    <s v="V1991"/>
    <n v="367"/>
    <s v="05. Other Production"/>
    <s v="Function"/>
    <n v="5097324.03"/>
    <n v="0"/>
    <n v="0"/>
    <n v="949904.05"/>
    <n v="172709.65"/>
    <n v="4147419.98"/>
    <n v="-581804.93000000005"/>
    <n v="0"/>
    <n v="5097324.03"/>
    <n v="4320129.63"/>
    <n v="0"/>
    <n v="0"/>
    <n v="0"/>
    <n v="0"/>
    <x v="10"/>
  </r>
  <r>
    <n v="-1"/>
    <n v="1"/>
    <s v="0001 -Florida Power &amp; Light Company"/>
    <n v="0"/>
    <n v="3"/>
    <x v="10"/>
    <n v="1992"/>
    <n v="30"/>
    <n v="2014"/>
    <s v="V1992"/>
    <n v="367"/>
    <s v="05. Other Production"/>
    <s v="Function"/>
    <n v="16435199.279999999"/>
    <n v="0"/>
    <n v="0"/>
    <n v="6871013.9299999997"/>
    <n v="1057078.01"/>
    <n v="33560771.100000001"/>
    <n v="-27327029.27"/>
    <n v="6669982.7000000002"/>
    <n v="43534054.25"/>
    <n v="13246260.880000001"/>
    <n v="942715.96"/>
    <n v="0"/>
    <n v="6669982.7000000002"/>
    <n v="0"/>
    <x v="10"/>
  </r>
  <r>
    <n v="-1"/>
    <n v="1"/>
    <s v="0001 -Florida Power &amp; Light Company"/>
    <n v="0"/>
    <n v="3"/>
    <x v="10"/>
    <n v="1993"/>
    <n v="31"/>
    <n v="2014"/>
    <s v="V1993"/>
    <n v="367"/>
    <s v="05. Other Production"/>
    <s v="Function"/>
    <n v="552264570.61000001"/>
    <n v="0"/>
    <n v="0"/>
    <n v="136200475"/>
    <n v="18160017.93"/>
    <n v="419586930.48000002"/>
    <n v="-5006455.28"/>
    <n v="711401.76"/>
    <n v="556267118.42999995"/>
    <n v="434639864.93000001"/>
    <n v="-184062.57"/>
    <n v="0"/>
    <n v="711401.76"/>
    <n v="0"/>
    <x v="10"/>
  </r>
  <r>
    <n v="-1"/>
    <n v="1"/>
    <s v="0001 -Florida Power &amp; Light Company"/>
    <n v="0"/>
    <n v="3"/>
    <x v="10"/>
    <n v="1994"/>
    <n v="32"/>
    <n v="2014"/>
    <s v="V1994"/>
    <n v="367"/>
    <s v="05. Other Production"/>
    <s v="Function"/>
    <n v="157435236.36000001"/>
    <n v="0"/>
    <n v="0"/>
    <n v="42895601.350000001"/>
    <n v="5046538.8099999996"/>
    <n v="123068409.90000001"/>
    <n v="-13224844.380000001"/>
    <n v="1678825.81"/>
    <n v="167209213.78"/>
    <n v="120684882"/>
    <n v="-665084.91"/>
    <n v="0"/>
    <n v="1678825.81"/>
    <n v="0"/>
    <x v="10"/>
  </r>
  <r>
    <n v="-1"/>
    <n v="1"/>
    <s v="0001 -Florida Power &amp; Light Company"/>
    <n v="0"/>
    <n v="3"/>
    <x v="10"/>
    <n v="1995"/>
    <n v="33"/>
    <n v="2014"/>
    <s v="V1995"/>
    <n v="367"/>
    <s v="05. Other Production"/>
    <s v="Function"/>
    <n v="17487649.100000001"/>
    <n v="0"/>
    <n v="0"/>
    <n v="5727333.1200000001"/>
    <n v="602876.27"/>
    <n v="13039363.77"/>
    <n v="-1514855.2"/>
    <n v="257274.92"/>
    <n v="19002504.300000001"/>
    <n v="12574177.859999999"/>
    <n v="-189518.1"/>
    <n v="0"/>
    <n v="257274.92"/>
    <n v="0"/>
    <x v="10"/>
  </r>
  <r>
    <n v="-1"/>
    <n v="1"/>
    <s v="0001 -Florida Power &amp; Light Company"/>
    <n v="0"/>
    <n v="3"/>
    <x v="10"/>
    <n v="1996"/>
    <n v="34"/>
    <n v="2014"/>
    <s v="V1996"/>
    <n v="367"/>
    <s v="05. Other Production"/>
    <s v="Function"/>
    <n v="8781391.4700000007"/>
    <n v="0"/>
    <n v="0"/>
    <n v="3032319.41"/>
    <n v="288792.34000000003"/>
    <n v="5765340.0700000003"/>
    <n v="-252019.63"/>
    <n v="2453.89"/>
    <n v="8801092.7100000009"/>
    <n v="6040970.6600000001"/>
    <n v="-4085.6"/>
    <n v="0"/>
    <n v="2453.89"/>
    <n v="0"/>
    <x v="10"/>
  </r>
  <r>
    <n v="-1"/>
    <n v="1"/>
    <s v="0001 -Florida Power &amp; Light Company"/>
    <n v="0"/>
    <n v="3"/>
    <x v="10"/>
    <n v="1997"/>
    <n v="35"/>
    <n v="2014"/>
    <s v="V1997"/>
    <n v="367"/>
    <s v="05. Other Production"/>
    <s v="Function"/>
    <n v="741896.98"/>
    <n v="0"/>
    <n v="0"/>
    <n v="460437.35"/>
    <n v="277843.73"/>
    <n v="1136955.8799999999"/>
    <n v="-1354944.65"/>
    <n v="0"/>
    <n v="1797376.71"/>
    <n v="741896.98"/>
    <n v="-382577.1"/>
    <n v="0"/>
    <n v="0"/>
    <n v="0"/>
    <x v="10"/>
  </r>
  <r>
    <n v="-1"/>
    <n v="1"/>
    <s v="0001 -Florida Power &amp; Light Company"/>
    <n v="0"/>
    <n v="3"/>
    <x v="10"/>
    <n v="1998"/>
    <n v="59"/>
    <n v="2014"/>
    <s v="V1998"/>
    <n v="367"/>
    <s v="05. Other Production"/>
    <s v="Function"/>
    <n v="4271974.6500000004"/>
    <n v="0"/>
    <n v="0"/>
    <n v="1787721.29"/>
    <n v="143017.70000000001"/>
    <n v="2672300.27"/>
    <n v="-237010.39"/>
    <n v="34780.26"/>
    <n v="4508985.04"/>
    <n v="2672317.4700000002"/>
    <n v="-59229.62"/>
    <n v="0"/>
    <n v="34780.26"/>
    <n v="0"/>
    <x v="10"/>
  </r>
  <r>
    <n v="-1"/>
    <n v="1"/>
    <s v="0001 -Florida Power &amp; Light Company"/>
    <n v="0"/>
    <n v="3"/>
    <x v="10"/>
    <n v="1999"/>
    <n v="60"/>
    <n v="2014"/>
    <s v="V1999"/>
    <n v="367"/>
    <s v="05. Other Production"/>
    <s v="Function"/>
    <n v="18605627.210000001"/>
    <n v="0"/>
    <n v="0"/>
    <n v="5944885.96"/>
    <n v="982568.27"/>
    <n v="18404538.620000001"/>
    <n v="-5963452.75"/>
    <n v="934829.21"/>
    <n v="24569079.960000001"/>
    <n v="14806218.77"/>
    <n v="-447735.42"/>
    <n v="0"/>
    <n v="934829.21"/>
    <n v="0"/>
    <x v="10"/>
  </r>
  <r>
    <n v="-1"/>
    <n v="1"/>
    <s v="0001 -Florida Power &amp; Light Company"/>
    <n v="0"/>
    <n v="3"/>
    <x v="10"/>
    <n v="2000"/>
    <n v="61"/>
    <n v="2014"/>
    <s v="V2000"/>
    <n v="367"/>
    <s v="05. Other Production"/>
    <s v="Function"/>
    <n v="108111435.14"/>
    <n v="0"/>
    <n v="0"/>
    <n v="10939255.17"/>
    <n v="6983231.2000000002"/>
    <n v="101158921.28"/>
    <n v="-3699270.41"/>
    <n v="750165.24"/>
    <n v="111810705.55"/>
    <n v="104678805.63"/>
    <n v="514241.68"/>
    <n v="0"/>
    <n v="750165.24"/>
    <n v="0"/>
    <x v="10"/>
  </r>
  <r>
    <n v="-1"/>
    <n v="1"/>
    <s v="0001 -Florida Power &amp; Light Company"/>
    <n v="0"/>
    <n v="3"/>
    <x v="10"/>
    <n v="2001"/>
    <n v="62"/>
    <n v="2014"/>
    <s v="V2001"/>
    <n v="367"/>
    <s v="05. Other Production"/>
    <s v="Function"/>
    <n v="191327884.03999999"/>
    <n v="0"/>
    <n v="0"/>
    <n v="29988487.5"/>
    <n v="11834073.390000001"/>
    <n v="163310250.13"/>
    <n v="-1696904.56"/>
    <n v="323531.59000000003"/>
    <n v="193024788.59999999"/>
    <n v="173654386.94999999"/>
    <n v="116563.59"/>
    <n v="0"/>
    <n v="323531.59000000003"/>
    <n v="0"/>
    <x v="10"/>
  </r>
  <r>
    <n v="-1"/>
    <n v="1"/>
    <s v="0001 -Florida Power &amp; Light Company"/>
    <n v="0"/>
    <n v="3"/>
    <x v="10"/>
    <n v="2001"/>
    <n v="69"/>
    <n v="2014"/>
    <s v="V2001 Bonus"/>
    <n v="367"/>
    <s v="05. Other Production"/>
    <s v="Function"/>
    <n v="4954047.13"/>
    <n v="0"/>
    <n v="0"/>
    <n v="1825335.84"/>
    <n v="211062.22"/>
    <n v="3402807.21"/>
    <n v="-38106.120000000003"/>
    <n v="7804.97"/>
    <n v="4992153.25"/>
    <n v="3587664.1"/>
    <n v="-4095.82"/>
    <n v="0"/>
    <n v="7804.97"/>
    <n v="0"/>
    <x v="10"/>
  </r>
  <r>
    <n v="-1"/>
    <n v="1"/>
    <s v="0001 -Florida Power &amp; Light Company"/>
    <n v="0"/>
    <n v="3"/>
    <x v="10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10"/>
  </r>
  <r>
    <n v="-1"/>
    <n v="1"/>
    <s v="0001 -Florida Power &amp; Light Company"/>
    <n v="0"/>
    <n v="3"/>
    <x v="10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10"/>
  </r>
  <r>
    <n v="-1"/>
    <n v="1"/>
    <s v="0001 -Florida Power &amp; Light Company"/>
    <n v="0"/>
    <n v="3"/>
    <x v="10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10"/>
  </r>
  <r>
    <n v="-1"/>
    <n v="1"/>
    <s v="0001 -Florida Power &amp; Light Company"/>
    <n v="0"/>
    <n v="3"/>
    <x v="10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10"/>
  </r>
  <r>
    <n v="-1"/>
    <n v="1"/>
    <s v="0001 -Florida Power &amp; Light Company"/>
    <n v="0"/>
    <n v="3"/>
    <x v="10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10"/>
  </r>
  <r>
    <n v="-1"/>
    <n v="1"/>
    <s v="0001 -Florida Power &amp; Light Company"/>
    <n v="0"/>
    <n v="3"/>
    <x v="10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10"/>
  </r>
  <r>
    <n v="-1"/>
    <n v="1"/>
    <s v="0001 -Florida Power &amp; Light Company"/>
    <n v="0"/>
    <n v="3"/>
    <x v="10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10"/>
  </r>
  <r>
    <n v="-1"/>
    <n v="1"/>
    <s v="0001 -Florida Power &amp; Light Company"/>
    <n v="0"/>
    <n v="3"/>
    <x v="10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10"/>
  </r>
  <r>
    <n v="-1"/>
    <n v="1"/>
    <s v="0001 -Florida Power &amp; Light Company"/>
    <n v="0"/>
    <n v="3"/>
    <x v="10"/>
    <n v="2003"/>
    <n v="64"/>
    <n v="2014"/>
    <s v="V2003"/>
    <n v="367"/>
    <s v="05. Other Production"/>
    <s v="Function"/>
    <n v="222519655.24000001"/>
    <n v="0"/>
    <n v="0"/>
    <n v="94011972.739999995"/>
    <n v="9894093.5399999991"/>
    <n v="129650423.88"/>
    <n v="-6952391.5099999998"/>
    <n v="227995.41"/>
    <n v="223946857.08000001"/>
    <n v="138690290.77000001"/>
    <n v="-344979.77"/>
    <n v="0"/>
    <n v="227995.41"/>
    <n v="0"/>
    <x v="10"/>
  </r>
  <r>
    <n v="-1"/>
    <n v="1"/>
    <s v="0001 -Florida Power &amp; Light Company"/>
    <n v="0"/>
    <n v="3"/>
    <x v="10"/>
    <n v="2003"/>
    <n v="70"/>
    <n v="2014"/>
    <s v="V2003 Bonus-30%"/>
    <n v="367"/>
    <s v="05. Other Production"/>
    <s v="Function"/>
    <n v="139320678.06999999"/>
    <n v="0"/>
    <n v="0"/>
    <n v="60118354.43"/>
    <n v="6317329.0300000003"/>
    <n v="83780960.790000007"/>
    <n v="-5678371.9500000002"/>
    <n v="1088967.18"/>
    <n v="144999050.02000001"/>
    <n v="86699994.030000001"/>
    <n v="-1191108.98"/>
    <n v="0"/>
    <n v="1088967.18"/>
    <n v="0"/>
    <x v="10"/>
  </r>
  <r>
    <n v="-1"/>
    <n v="1"/>
    <s v="0001 -Florida Power &amp; Light Company"/>
    <n v="0"/>
    <n v="3"/>
    <x v="10"/>
    <n v="2003"/>
    <n v="84"/>
    <n v="2014"/>
    <s v="V2003 Bonus-50%"/>
    <n v="367"/>
    <s v="05. Other Production"/>
    <s v="Function"/>
    <n v="69508401.180000007"/>
    <n v="0"/>
    <n v="0"/>
    <n v="29958032.129999999"/>
    <n v="3139932.18"/>
    <n v="41900944.869999997"/>
    <n v="-2819447.98"/>
    <n v="547917.37"/>
    <n v="72327849.159999996"/>
    <n v="43353541.619999997"/>
    <n v="-584195.18000000005"/>
    <n v="0"/>
    <n v="547917.37"/>
    <n v="0"/>
    <x v="10"/>
  </r>
  <r>
    <n v="-1"/>
    <n v="1"/>
    <s v="0001 -Florida Power &amp; Light Company"/>
    <n v="0"/>
    <n v="3"/>
    <x v="10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10"/>
  </r>
  <r>
    <n v="-1"/>
    <n v="1"/>
    <s v="0001 -Florida Power &amp; Light Company"/>
    <n v="0"/>
    <n v="3"/>
    <x v="10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10"/>
  </r>
  <r>
    <n v="-1"/>
    <n v="1"/>
    <s v="0001 -Florida Power &amp; Light Company"/>
    <n v="0"/>
    <n v="3"/>
    <x v="10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10"/>
  </r>
  <r>
    <n v="-1"/>
    <n v="1"/>
    <s v="0001 -Florida Power &amp; Light Company"/>
    <n v="0"/>
    <n v="3"/>
    <x v="10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10"/>
  </r>
  <r>
    <n v="-1"/>
    <n v="1"/>
    <s v="0001 -Florida Power &amp; Light Company"/>
    <n v="0"/>
    <n v="3"/>
    <x v="10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10"/>
  </r>
  <r>
    <n v="-1"/>
    <n v="1"/>
    <s v="0001 -Florida Power &amp; Light Company"/>
    <n v="0"/>
    <n v="3"/>
    <x v="10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10"/>
  </r>
  <r>
    <n v="-1"/>
    <n v="1"/>
    <s v="0001 -Florida Power &amp; Light Company"/>
    <n v="0"/>
    <n v="3"/>
    <x v="10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10"/>
  </r>
  <r>
    <n v="-1"/>
    <n v="1"/>
    <s v="0001 -Florida Power &amp; Light Company"/>
    <n v="0"/>
    <n v="3"/>
    <x v="10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10"/>
  </r>
  <r>
    <n v="-1"/>
    <n v="1"/>
    <s v="0001 -Florida Power &amp; Light Company"/>
    <n v="0"/>
    <n v="3"/>
    <x v="10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10"/>
  </r>
  <r>
    <n v="-1"/>
    <n v="1"/>
    <s v="0001 -Florida Power &amp; Light Company"/>
    <n v="0"/>
    <n v="3"/>
    <x v="10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10"/>
  </r>
  <r>
    <n v="-1"/>
    <n v="1"/>
    <s v="0001 -Florida Power &amp; Light Company"/>
    <n v="0"/>
    <n v="3"/>
    <x v="10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10"/>
  </r>
  <r>
    <n v="-1"/>
    <n v="1"/>
    <s v="0001 -Florida Power &amp; Light Company"/>
    <n v="0"/>
    <n v="3"/>
    <x v="10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10"/>
  </r>
  <r>
    <n v="-1"/>
    <n v="1"/>
    <s v="0001 -Florida Power &amp; Light Company"/>
    <n v="0"/>
    <n v="3"/>
    <x v="10"/>
    <n v="2005"/>
    <n v="66"/>
    <n v="2014"/>
    <s v="V2005"/>
    <n v="367"/>
    <s v="05. Other Production"/>
    <s v="Function"/>
    <n v="33040927.309999999"/>
    <n v="0"/>
    <n v="0"/>
    <n v="17082787.02"/>
    <n v="1434578.95"/>
    <n v="16778881.539999999"/>
    <n v="-550553.38"/>
    <n v="176712.32000000001"/>
    <n v="33357845.170000002"/>
    <n v="18052076.149999999"/>
    <n v="21178.79"/>
    <n v="0"/>
    <n v="176712.32000000001"/>
    <n v="0"/>
    <x v="10"/>
  </r>
  <r>
    <n v="-1"/>
    <n v="1"/>
    <s v="0001 -Florida Power &amp; Light Company"/>
    <n v="0"/>
    <n v="3"/>
    <x v="10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10"/>
  </r>
  <r>
    <n v="-1"/>
    <n v="1"/>
    <s v="0001 -Florida Power &amp; Light Company"/>
    <n v="0"/>
    <n v="3"/>
    <x v="10"/>
    <n v="2006"/>
    <n v="67"/>
    <n v="2014"/>
    <s v="V2006"/>
    <n v="367"/>
    <s v="05. Other Production"/>
    <s v="Function"/>
    <n v="11798846.43"/>
    <n v="0"/>
    <n v="0"/>
    <n v="5950923.29"/>
    <n v="439726.16"/>
    <n v="7261480.1500000004"/>
    <n v="-1614589.11"/>
    <n v="2275311.69"/>
    <n v="13128949.800000001"/>
    <n v="7083216.8899999997"/>
    <n v="1563197.74"/>
    <n v="0"/>
    <n v="2275311.69"/>
    <n v="0"/>
    <x v="10"/>
  </r>
  <r>
    <n v="-1"/>
    <n v="1"/>
    <s v="0001 -Florida Power &amp; Light Company"/>
    <n v="0"/>
    <n v="3"/>
    <x v="10"/>
    <n v="2007"/>
    <n v="74"/>
    <n v="2014"/>
    <s v="V2007"/>
    <n v="367"/>
    <s v="05. Other Production"/>
    <s v="Function"/>
    <n v="409679697.25999999"/>
    <n v="0"/>
    <n v="0"/>
    <n v="252634080.13"/>
    <n v="18934057.890000001"/>
    <n v="172961006.34999999"/>
    <n v="-24195859.390000001"/>
    <n v="4267655.43"/>
    <n v="431247680.91000003"/>
    <n v="182776776.18000001"/>
    <n v="-8182040.1600000001"/>
    <n v="0"/>
    <n v="4267655.43"/>
    <n v="0"/>
    <x v="10"/>
  </r>
  <r>
    <n v="-1"/>
    <n v="1"/>
    <s v="0001 -Florida Power &amp; Light Company"/>
    <n v="0"/>
    <n v="3"/>
    <x v="10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64"/>
    <n v="2014"/>
    <s v="V2008 Q1"/>
    <n v="367"/>
    <s v="05. Other Production"/>
    <s v="Function"/>
    <n v="9230501.6699999999"/>
    <n v="0"/>
    <n v="0"/>
    <n v="10233036.9"/>
    <n v="494717.71"/>
    <n v="4240420.34"/>
    <n v="-2959008.05"/>
    <n v="780166.71"/>
    <n v="11235572.119999999"/>
    <n v="3951195.61"/>
    <n v="-440961.29"/>
    <n v="0"/>
    <n v="780166.71"/>
    <n v="0"/>
    <x v="10"/>
  </r>
  <r>
    <n v="-1"/>
    <n v="1"/>
    <s v="0001 -Florida Power &amp; Light Company"/>
    <n v="0"/>
    <n v="3"/>
    <x v="10"/>
    <n v="2008"/>
    <n v="168"/>
    <n v="2014"/>
    <s v="V2008 Q1 - 50% Bonus"/>
    <n v="367"/>
    <s v="05. Other Production"/>
    <s v="Function"/>
    <n v="345582.36"/>
    <n v="0"/>
    <n v="0"/>
    <n v="383232.27"/>
    <n v="27970.720000000001"/>
    <n v="221970.02"/>
    <n v="-122076.34"/>
    <n v="29527.08"/>
    <n v="420882.18"/>
    <n v="220500.01"/>
    <n v="-16332.02"/>
    <n v="0"/>
    <n v="29527.08"/>
    <n v="0"/>
    <x v="10"/>
  </r>
  <r>
    <n v="-1"/>
    <n v="1"/>
    <s v="0001 -Florida Power &amp; Light Company"/>
    <n v="0"/>
    <n v="3"/>
    <x v="10"/>
    <n v="2008"/>
    <n v="165"/>
    <n v="2014"/>
    <s v="V2008 Q2"/>
    <n v="367"/>
    <s v="05. Other Production"/>
    <s v="Function"/>
    <n v="23403530.440000001"/>
    <n v="0"/>
    <n v="0"/>
    <n v="27543637.670000002"/>
    <n v="1346106.05"/>
    <n v="11380326.949999999"/>
    <n v="-8356214.96"/>
    <n v="1830674.76"/>
    <n v="31683744.91"/>
    <n v="9590260.3699999992"/>
    <n v="-3313367.08"/>
    <n v="0"/>
    <n v="1830674.76"/>
    <n v="0"/>
    <x v="10"/>
  </r>
  <r>
    <n v="-1"/>
    <n v="1"/>
    <s v="0001 -Florida Power &amp; Light Company"/>
    <n v="0"/>
    <n v="3"/>
    <x v="10"/>
    <n v="2008"/>
    <n v="169"/>
    <n v="2014"/>
    <s v="V2008 Q2 - 50% Bonus"/>
    <n v="367"/>
    <s v="05. Other Production"/>
    <s v="Function"/>
    <n v="2780900.3"/>
    <n v="0"/>
    <n v="0"/>
    <n v="3252754.91"/>
    <n v="162958.88"/>
    <n v="1397477.36"/>
    <n v="-979773.53"/>
    <n v="208605.03"/>
    <n v="3724609.51"/>
    <n v="1203001.6599999999"/>
    <n v="-377669.6"/>
    <n v="0"/>
    <n v="208605.03"/>
    <n v="0"/>
    <x v="10"/>
  </r>
  <r>
    <n v="-1"/>
    <n v="1"/>
    <s v="0001 -Florida Power &amp; Light Company"/>
    <n v="0"/>
    <n v="3"/>
    <x v="10"/>
    <n v="2008"/>
    <n v="166"/>
    <n v="2014"/>
    <s v="V2008 Q3"/>
    <n v="367"/>
    <s v="05. Other Production"/>
    <s v="Function"/>
    <n v="6996416.6500000004"/>
    <n v="0"/>
    <n v="0"/>
    <n v="8275966.7800000003"/>
    <n v="416087.58"/>
    <n v="3168219.06"/>
    <n v="-2559763.44"/>
    <n v="764460.41"/>
    <n v="9555516.9100000001"/>
    <n v="2646294.0299999998"/>
    <n v="-856627.24"/>
    <n v="0"/>
    <n v="764460.41"/>
    <n v="0"/>
    <x v="10"/>
  </r>
  <r>
    <n v="-1"/>
    <n v="1"/>
    <s v="0001 -Florida Power &amp; Light Company"/>
    <n v="0"/>
    <n v="3"/>
    <x v="10"/>
    <n v="2008"/>
    <n v="170"/>
    <n v="2014"/>
    <s v="V2008 Q3 - 50% Bonus"/>
    <n v="367"/>
    <s v="05. Other Production"/>
    <s v="Function"/>
    <n v="1688237.9"/>
    <n v="0"/>
    <n v="0"/>
    <n v="1972764.73"/>
    <n v="99659.53"/>
    <n v="825385.49"/>
    <n v="-589603.55000000005"/>
    <n v="169989.04"/>
    <n v="2257291.56"/>
    <n v="716464.09"/>
    <n v="-190483.69"/>
    <n v="0"/>
    <n v="169989.04"/>
    <n v="0"/>
    <x v="10"/>
  </r>
  <r>
    <n v="-1"/>
    <n v="1"/>
    <s v="0001 -Florida Power &amp; Light Company"/>
    <n v="0"/>
    <n v="3"/>
    <x v="10"/>
    <n v="2008"/>
    <n v="167"/>
    <n v="2014"/>
    <s v="V2008 Q4"/>
    <n v="367"/>
    <s v="05. Other Production"/>
    <s v="Function"/>
    <n v="-11096521.529999999"/>
    <n v="0"/>
    <n v="0"/>
    <n v="-13330034.609999999"/>
    <n v="-769626.39"/>
    <n v="-3875750.66"/>
    <n v="4467026.16"/>
    <n v="853724.18"/>
    <n v="-15563547.689999999"/>
    <n v="-3140181.23"/>
    <n v="3815554.52"/>
    <n v="0"/>
    <n v="853724.18"/>
    <n v="0"/>
    <x v="10"/>
  </r>
  <r>
    <n v="-1"/>
    <n v="1"/>
    <s v="0001 -Florida Power &amp; Light Company"/>
    <n v="0"/>
    <n v="3"/>
    <x v="10"/>
    <n v="2008"/>
    <n v="171"/>
    <n v="2014"/>
    <s v="V2008 Q4 - 50% Bonus"/>
    <n v="367"/>
    <s v="05. Other Production"/>
    <s v="Function"/>
    <n v="-2395454.5"/>
    <n v="0"/>
    <n v="0"/>
    <n v="-2901249.27"/>
    <n v="-128816.68"/>
    <n v="-906255.8"/>
    <n v="900004.41"/>
    <n v="183648.44"/>
    <n v="-3407044.05"/>
    <n v="-676651.13"/>
    <n v="836816.64"/>
    <n v="0"/>
    <n v="183648.44"/>
    <n v="0"/>
    <x v="10"/>
  </r>
  <r>
    <n v="-1"/>
    <n v="1"/>
    <s v="0001 -Florida Power &amp; Light Company"/>
    <n v="0"/>
    <n v="3"/>
    <x v="10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5"/>
    <n v="2014"/>
    <s v="V2009 Q1"/>
    <n v="367"/>
    <s v="05. Other Production"/>
    <s v="Function"/>
    <n v="-103847.61"/>
    <n v="0"/>
    <n v="0"/>
    <n v="-103847.61"/>
    <n v="37082.07"/>
    <n v="-194082.71"/>
    <n v="-65676.800000000003"/>
    <n v="0"/>
    <n v="-103847.61"/>
    <n v="-157000.64000000001"/>
    <n v="0"/>
    <n v="0"/>
    <n v="0"/>
    <n v="0"/>
    <x v="10"/>
  </r>
  <r>
    <n v="-1"/>
    <n v="1"/>
    <s v="0001 -Florida Power &amp; Light Company"/>
    <n v="0"/>
    <n v="3"/>
    <x v="10"/>
    <n v="2009"/>
    <n v="189"/>
    <n v="2014"/>
    <s v="V2009 Q1 - 50% Bonus"/>
    <n v="367"/>
    <s v="05. Other Production"/>
    <s v="Function"/>
    <n v="16199068.380000001"/>
    <n v="0"/>
    <n v="0"/>
    <n v="16638336.77"/>
    <n v="866660.7"/>
    <n v="5511498.6299999999"/>
    <n v="-909271.93"/>
    <n v="340143.77"/>
    <n v="17077605.149999999"/>
    <n v="6078051.1699999999"/>
    <n v="-238284.84"/>
    <n v="0"/>
    <n v="340143.77"/>
    <n v="0"/>
    <x v="10"/>
  </r>
  <r>
    <n v="-1"/>
    <n v="1"/>
    <s v="0001 -Florida Power &amp; Light Company"/>
    <n v="0"/>
    <n v="3"/>
    <x v="10"/>
    <n v="2009"/>
    <n v="186"/>
    <n v="2014"/>
    <s v="V2009 Q2"/>
    <n v="367"/>
    <s v="05. Other Production"/>
    <s v="Function"/>
    <n v="9808.8799999999992"/>
    <n v="0"/>
    <n v="0"/>
    <n v="9808.8799999999992"/>
    <n v="1198.7"/>
    <n v="6962.07"/>
    <n v="-1657.84"/>
    <n v="0"/>
    <n v="9808.8799999999992"/>
    <n v="8160.77"/>
    <n v="0"/>
    <n v="0"/>
    <n v="0"/>
    <n v="0"/>
    <x v="10"/>
  </r>
  <r>
    <n v="-1"/>
    <n v="1"/>
    <s v="0001 -Florida Power &amp; Light Company"/>
    <n v="0"/>
    <n v="3"/>
    <x v="10"/>
    <n v="2009"/>
    <n v="190"/>
    <n v="2014"/>
    <s v="V2009 Q2 - 50% Bonus"/>
    <n v="367"/>
    <s v="05. Other Production"/>
    <s v="Function"/>
    <n v="24424928.370000001"/>
    <n v="0"/>
    <n v="0"/>
    <n v="25093354.199999999"/>
    <n v="1323270.92"/>
    <n v="7844836.4900000002"/>
    <n v="-1361367.06"/>
    <n v="230476.03"/>
    <n v="25761780.030000001"/>
    <n v="8729105.3800000008"/>
    <n v="-667373.6"/>
    <n v="0"/>
    <n v="230476.03"/>
    <n v="0"/>
    <x v="10"/>
  </r>
  <r>
    <n v="-1"/>
    <n v="1"/>
    <s v="0001 -Florida Power &amp; Light Company"/>
    <n v="0"/>
    <n v="3"/>
    <x v="10"/>
    <n v="2009"/>
    <n v="187"/>
    <n v="2014"/>
    <s v="V2009 Q3"/>
    <n v="367"/>
    <s v="05. Other Production"/>
    <s v="Function"/>
    <n v="196108395.37"/>
    <n v="0"/>
    <n v="0"/>
    <n v="200175628.97"/>
    <n v="10681686.43"/>
    <n v="58927880.609999999"/>
    <n v="-10658423.630000001"/>
    <n v="1513637.67"/>
    <n v="204242862.56"/>
    <n v="67045745.670000002"/>
    <n v="-4057008.15"/>
    <n v="0"/>
    <n v="1513637.67"/>
    <n v="0"/>
    <x v="10"/>
  </r>
  <r>
    <n v="-1"/>
    <n v="1"/>
    <s v="0001 -Florida Power &amp; Light Company"/>
    <n v="0"/>
    <n v="3"/>
    <x v="10"/>
    <n v="2009"/>
    <n v="191"/>
    <n v="2014"/>
    <s v="V2009 Q3 - 50% Bonus"/>
    <n v="367"/>
    <s v="05. Other Production"/>
    <s v="Function"/>
    <n v="300835968.38999999"/>
    <n v="0"/>
    <n v="0"/>
    <n v="309113895.81"/>
    <n v="16504000.109999999"/>
    <n v="91632693.739999995"/>
    <n v="-16572629.939999999"/>
    <n v="3441252.09"/>
    <n v="317391823.23000002"/>
    <n v="102918619.52"/>
    <n v="-7896528.4199999999"/>
    <n v="0"/>
    <n v="3441252.09"/>
    <n v="0"/>
    <x v="10"/>
  </r>
  <r>
    <n v="-1"/>
    <n v="1"/>
    <s v="0001 -Florida Power &amp; Light Company"/>
    <n v="0"/>
    <n v="3"/>
    <x v="10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10"/>
  </r>
  <r>
    <n v="-1"/>
    <n v="1"/>
    <s v="0001 -Florida Power &amp; Light Company"/>
    <n v="0"/>
    <n v="3"/>
    <x v="10"/>
    <n v="2009"/>
    <n v="192"/>
    <n v="2014"/>
    <s v="V2009 Q4 - 50% Bonus"/>
    <n v="367"/>
    <s v="05. Other Production"/>
    <s v="Function"/>
    <n v="176297402"/>
    <n v="0"/>
    <n v="0"/>
    <n v="177775322.86000001"/>
    <n v="20598405.52"/>
    <n v="120559462.78"/>
    <n v="-2969711.91"/>
    <n v="549240.05000000005"/>
    <n v="179253243.71000001"/>
    <n v="140265307.56"/>
    <n v="-1514040.92"/>
    <n v="0"/>
    <n v="549240.05000000005"/>
    <n v="0"/>
    <x v="10"/>
  </r>
  <r>
    <n v="-1"/>
    <n v="1"/>
    <s v="0001 -Florida Power &amp; Light Company"/>
    <n v="0"/>
    <n v="3"/>
    <x v="10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3"/>
    <n v="2014"/>
    <s v="V2010 Q1"/>
    <n v="367"/>
    <s v="05. Other Production"/>
    <s v="Function"/>
    <n v="19300.72"/>
    <n v="0"/>
    <n v="0"/>
    <n v="19877.759999999998"/>
    <n v="2313.1"/>
    <n v="11906.86"/>
    <n v="-1811.94"/>
    <n v="1661.67"/>
    <n v="20454.810000000001"/>
    <n v="13887.34"/>
    <n v="840.2"/>
    <n v="0"/>
    <n v="1661.67"/>
    <n v="0"/>
    <x v="10"/>
  </r>
  <r>
    <n v="-1"/>
    <n v="1"/>
    <s v="0001 -Florida Power &amp; Light Company"/>
    <n v="0"/>
    <n v="3"/>
    <x v="10"/>
    <n v="2010"/>
    <n v="215"/>
    <n v="2014"/>
    <s v="V2010 Q1 - 50% Bonus"/>
    <n v="367"/>
    <s v="05. Other Production"/>
    <s v="Function"/>
    <n v="1986265.72"/>
    <n v="0"/>
    <n v="0"/>
    <n v="2414177.5"/>
    <n v="220865.09"/>
    <n v="1207067.06"/>
    <n v="-945724.47"/>
    <n v="1232150.23"/>
    <n v="2842089.26"/>
    <n v="1181238.2"/>
    <n v="623020.66"/>
    <n v="0"/>
    <n v="1232150.23"/>
    <n v="0"/>
    <x v="10"/>
  </r>
  <r>
    <n v="-1"/>
    <n v="1"/>
    <s v="0001 -Florida Power &amp; Light Company"/>
    <n v="0"/>
    <n v="3"/>
    <x v="10"/>
    <n v="2010"/>
    <n v="194"/>
    <n v="2014"/>
    <s v="V2010 Q2"/>
    <n v="367"/>
    <s v="05. Other Production"/>
    <s v="Function"/>
    <n v="-109199"/>
    <n v="0"/>
    <n v="0"/>
    <n v="-107845.64"/>
    <n v="-20367.88"/>
    <n v="-92120.04"/>
    <n v="-24893.59"/>
    <n v="1125.06"/>
    <n v="-106492.28"/>
    <n v="-113239.77"/>
    <n v="-829.82"/>
    <n v="0"/>
    <n v="1125.06"/>
    <n v="0"/>
    <x v="10"/>
  </r>
  <r>
    <n v="-1"/>
    <n v="1"/>
    <s v="0001 -Florida Power &amp; Light Company"/>
    <n v="0"/>
    <n v="3"/>
    <x v="10"/>
    <n v="2010"/>
    <n v="216"/>
    <n v="2014"/>
    <s v="V2010 Q2 - 50% Bonus"/>
    <n v="367"/>
    <s v="05. Other Production"/>
    <s v="Function"/>
    <n v="76033772.469999999"/>
    <n v="0"/>
    <n v="0"/>
    <n v="89360012.700000003"/>
    <n v="10843153.09"/>
    <n v="52539760.100000001"/>
    <n v="-26664658.75"/>
    <n v="11112437.83"/>
    <n v="102686252.93000001"/>
    <n v="56072030.619999997"/>
    <n v="-8229160.04"/>
    <n v="0"/>
    <n v="11112437.83"/>
    <n v="0"/>
    <x v="10"/>
  </r>
  <r>
    <n v="-1"/>
    <n v="1"/>
    <s v="0001 -Florida Power &amp; Light Company"/>
    <n v="0"/>
    <n v="3"/>
    <x v="10"/>
    <n v="2010"/>
    <n v="195"/>
    <n v="2014"/>
    <s v="V2010 Q3"/>
    <n v="367"/>
    <s v="05. Other Production"/>
    <s v="Function"/>
    <n v="148582.18"/>
    <n v="0"/>
    <n v="0"/>
    <n v="152893.07999999999"/>
    <n v="23999.26"/>
    <n v="106586.07"/>
    <n v="-31882.65"/>
    <n v="3952.72"/>
    <n v="157203.97"/>
    <n v="128344.62"/>
    <n v="-2428.36"/>
    <n v="0"/>
    <n v="3952.72"/>
    <n v="0"/>
    <x v="10"/>
  </r>
  <r>
    <n v="-1"/>
    <n v="1"/>
    <s v="0001 -Florida Power &amp; Light Company"/>
    <n v="0"/>
    <n v="3"/>
    <x v="10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7"/>
    <n v="2014"/>
    <s v="V2010 Q3 - 50% Bonus"/>
    <n v="367"/>
    <s v="05. Other Production"/>
    <s v="Function"/>
    <n v="9034671.4600000009"/>
    <n v="0"/>
    <n v="0"/>
    <n v="13545252.09"/>
    <n v="823429.14"/>
    <n v="4363068.03"/>
    <n v="-9354732.4499999993"/>
    <n v="4137001.37"/>
    <n v="18055832.710000001"/>
    <n v="2844065.16"/>
    <n v="-2541727.86"/>
    <n v="0"/>
    <n v="4137001.37"/>
    <n v="0"/>
    <x v="10"/>
  </r>
  <r>
    <n v="-1"/>
    <n v="1"/>
    <s v="0001 -Florida Power &amp; Light Company"/>
    <n v="0"/>
    <n v="3"/>
    <x v="10"/>
    <n v="2010"/>
    <n v="196"/>
    <n v="2014"/>
    <s v="V2010 Q4"/>
    <n v="367"/>
    <s v="05. Other Production"/>
    <s v="Function"/>
    <n v="14460.75"/>
    <n v="0"/>
    <n v="0"/>
    <n v="14618.87"/>
    <n v="2149.4499999999998"/>
    <n v="9158.9699999999993"/>
    <n v="-1628.29"/>
    <n v="60.16"/>
    <n v="14776.99"/>
    <n v="11230.29"/>
    <n v="-177.95"/>
    <n v="0"/>
    <n v="60.16"/>
    <n v="0"/>
    <x v="10"/>
  </r>
  <r>
    <n v="-1"/>
    <n v="1"/>
    <s v="0001 -Florida Power &amp; Light Company"/>
    <n v="0"/>
    <n v="3"/>
    <x v="10"/>
    <n v="2010"/>
    <n v="224"/>
    <n v="2014"/>
    <s v="V2010 Q4 - 100% Bonus"/>
    <n v="367"/>
    <s v="05. Other Production"/>
    <s v="Function"/>
    <n v="59396716.359999999"/>
    <n v="0"/>
    <n v="0"/>
    <n v="63223608.140000001"/>
    <n v="9251534.4199999999"/>
    <n v="39538903.149999999"/>
    <n v="-7655023.8700000001"/>
    <n v="1455739.9"/>
    <n v="67050499.93"/>
    <n v="46903209.560000002"/>
    <n v="-4310815.66"/>
    <n v="0"/>
    <n v="1455739.9"/>
    <n v="0"/>
    <x v="10"/>
  </r>
  <r>
    <n v="-1"/>
    <n v="1"/>
    <s v="0001 -Florida Power &amp; Light Company"/>
    <n v="0"/>
    <n v="3"/>
    <x v="10"/>
    <n v="2010"/>
    <n v="218"/>
    <n v="2014"/>
    <s v="V2010 Q4 - 50% Bonus"/>
    <n v="367"/>
    <s v="05. Other Production"/>
    <s v="Function"/>
    <n v="291225535.94"/>
    <n v="0"/>
    <n v="0"/>
    <n v="299676126.13"/>
    <n v="46688652.57"/>
    <n v="198168759.59"/>
    <n v="-16908575.84"/>
    <n v="3215359.84"/>
    <n v="308126716.31"/>
    <n v="240661955.27000001"/>
    <n v="-9490363.6500000004"/>
    <n v="0"/>
    <n v="3215359.84"/>
    <n v="0"/>
    <x v="10"/>
  </r>
  <r>
    <n v="-1"/>
    <n v="1"/>
    <s v="0001 -Florida Power &amp; Light Company"/>
    <n v="0"/>
    <n v="3"/>
    <x v="10"/>
    <n v="2011"/>
    <n v="125"/>
    <n v="2014"/>
    <s v="V2011"/>
    <n v="367"/>
    <s v="05. Other Production"/>
    <s v="Function"/>
    <n v="23232681.539999999"/>
    <n v="0"/>
    <n v="0"/>
    <n v="17372360.57"/>
    <n v="2189324.75"/>
    <n v="7331193.7699999996"/>
    <n v="-1986268.66"/>
    <n v="371114.68"/>
    <n v="25200139.350000001"/>
    <n v="8705006.3200000003"/>
    <n v="-780830.93"/>
    <n v="0"/>
    <n v="371114.68"/>
    <n v="0"/>
    <x v="10"/>
  </r>
  <r>
    <n v="-1"/>
    <n v="1"/>
    <s v="0001 -Florida Power &amp; Light Company"/>
    <n v="0"/>
    <n v="3"/>
    <x v="10"/>
    <n v="2011"/>
    <n v="233"/>
    <n v="2014"/>
    <s v="V2011 - 100% Bonus"/>
    <n v="367"/>
    <s v="05. Other Production"/>
    <s v="Function"/>
    <n v="533647945.37"/>
    <n v="0"/>
    <n v="0"/>
    <n v="449768513.91000003"/>
    <n v="34907574.670000002"/>
    <n v="103623491.34"/>
    <n v="-33498427.940000001"/>
    <n v="6665336.5499999998"/>
    <n v="567132925.80999994"/>
    <n v="131588167.87"/>
    <n v="-19876745.739999998"/>
    <n v="0"/>
    <n v="6665336.5499999998"/>
    <n v="0"/>
    <x v="10"/>
  </r>
  <r>
    <n v="-1"/>
    <n v="1"/>
    <s v="0001 -Florida Power &amp; Light Company"/>
    <n v="0"/>
    <n v="3"/>
    <x v="10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10"/>
  </r>
  <r>
    <n v="-1"/>
    <n v="1"/>
    <s v="0001 -Florida Power &amp; Light Company"/>
    <n v="0"/>
    <n v="3"/>
    <x v="10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8"/>
    <n v="2014"/>
    <s v="V2012 Q1 - 50% Bonus"/>
    <n v="367"/>
    <s v="05. Other Production"/>
    <s v="Function"/>
    <n v="22212074.260000002"/>
    <n v="0"/>
    <n v="0"/>
    <n v="24188312.73"/>
    <n v="1744973.28"/>
    <n v="4159660.11"/>
    <n v="-3971330.96"/>
    <n v="1075982.3700000001"/>
    <n v="26164551.210000001"/>
    <n v="5238535.41"/>
    <n v="-2210396.61"/>
    <n v="0"/>
    <n v="1075982.3700000001"/>
    <n v="0"/>
    <x v="10"/>
  </r>
  <r>
    <n v="-1"/>
    <n v="1"/>
    <s v="0001 -Florida Power &amp; Light Company"/>
    <n v="0"/>
    <n v="3"/>
    <x v="10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9"/>
    <n v="2014"/>
    <s v="V2012 Q2 - 50% Bonus"/>
    <n v="367"/>
    <s v="05. Other Production"/>
    <s v="Function"/>
    <n v="48003560.439999998"/>
    <n v="0"/>
    <n v="0"/>
    <n v="51894017.57"/>
    <n v="4078467.68"/>
    <n v="8522633.9800000004"/>
    <n v="-8061953.0499999998"/>
    <n v="2223407.39"/>
    <n v="55784474.700000003"/>
    <n v="11422915.619999999"/>
    <n v="-4379320.83"/>
    <n v="0"/>
    <n v="2223407.39"/>
    <n v="0"/>
    <x v="10"/>
  </r>
  <r>
    <n v="-1"/>
    <n v="1"/>
    <s v="0001 -Florida Power &amp; Light Company"/>
    <n v="0"/>
    <n v="3"/>
    <x v="10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10"/>
  </r>
  <r>
    <n v="-1"/>
    <n v="1"/>
    <s v="0001 -Florida Power &amp; Light Company"/>
    <n v="0"/>
    <n v="3"/>
    <x v="10"/>
    <n v="2012"/>
    <n v="250"/>
    <n v="2014"/>
    <s v="V2012 Q3 - 50% Bonus"/>
    <n v="367"/>
    <s v="05. Other Production"/>
    <s v="Function"/>
    <n v="13032844.57"/>
    <n v="0"/>
    <n v="0"/>
    <n v="13762537.699999999"/>
    <n v="1586625.58"/>
    <n v="2999599.58"/>
    <n v="-1469814.93"/>
    <n v="742987.79"/>
    <n v="14492230.83"/>
    <n v="4384915.32"/>
    <n v="-515088.63"/>
    <n v="0"/>
    <n v="742987.79"/>
    <n v="0"/>
    <x v="10"/>
  </r>
  <r>
    <n v="-1"/>
    <n v="1"/>
    <s v="0001 -Florida Power &amp; Light Company"/>
    <n v="0"/>
    <n v="3"/>
    <x v="10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1"/>
    <n v="2014"/>
    <s v="V2012 Q4 - 50% Bonus"/>
    <n v="367"/>
    <s v="05. Other Production"/>
    <s v="Function"/>
    <n v="31516124.510000002"/>
    <n v="0"/>
    <n v="0"/>
    <n v="34041045.039999999"/>
    <n v="3060010.82"/>
    <n v="4362745.4000000004"/>
    <n v="-5081738.04"/>
    <n v="1480413.57"/>
    <n v="36565965.579999998"/>
    <n v="6822659.1500000004"/>
    <n v="-2969330.43"/>
    <n v="0"/>
    <n v="1480413.57"/>
    <n v="0"/>
    <x v="10"/>
  </r>
  <r>
    <n v="-1"/>
    <n v="1"/>
    <s v="0001 -Florida Power &amp; Light Company"/>
    <n v="0"/>
    <n v="3"/>
    <x v="10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3"/>
    <n v="231"/>
    <n v="2014"/>
    <s v="V2013 - 50% Bonus"/>
    <n v="367"/>
    <s v="05. Other Production"/>
    <s v="Function"/>
    <n v="1106713310.72"/>
    <n v="0"/>
    <n v="0"/>
    <n v="1076629348.6099999"/>
    <n v="81524277.349999994"/>
    <n v="42866044.969999999"/>
    <n v="-24577266.780000001"/>
    <n v="4656521.0999999996"/>
    <n v="1130821656.24"/>
    <n v="122616054.65000001"/>
    <n v="-17677556.760000002"/>
    <n v="0"/>
    <n v="4656521.0999999996"/>
    <n v="0"/>
    <x v="10"/>
  </r>
  <r>
    <n v="-1"/>
    <n v="1"/>
    <s v="0001 -Florida Power &amp; Light Company"/>
    <n v="0"/>
    <n v="3"/>
    <x v="10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5773888.560000002"/>
    <n v="0"/>
    <n v="1401388299.5799999"/>
    <n v="0"/>
    <n v="0"/>
    <n v="55773888.560000002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10"/>
  </r>
  <r>
    <n v="-1"/>
    <n v="1"/>
    <s v="0001 -Florida Power &amp; Light Company"/>
    <n v="0"/>
    <n v="3"/>
    <x v="10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10"/>
  </r>
  <r>
    <n v="-1"/>
    <n v="1"/>
    <s v="0001 -Florida Power &amp; Light Company"/>
    <n v="0"/>
    <n v="3"/>
    <x v="10"/>
    <n v="1971"/>
    <n v="3"/>
    <n v="2014"/>
    <s v="V1971"/>
    <n v="367"/>
    <s v="06. Transmission"/>
    <s v="Function"/>
    <n v="28169025.960000001"/>
    <n v="0"/>
    <n v="0"/>
    <n v="28169025.960000001"/>
    <n v="0"/>
    <n v="28169025.960000001"/>
    <n v="-164957.09"/>
    <n v="3469.25"/>
    <n v="28169025.960000001"/>
    <n v="28169025.960000001"/>
    <n v="3469.25"/>
    <n v="0"/>
    <n v="3469.25"/>
    <n v="0"/>
    <x v="10"/>
  </r>
  <r>
    <n v="-1"/>
    <n v="1"/>
    <s v="0001 -Florida Power &amp; Light Company"/>
    <n v="0"/>
    <n v="3"/>
    <x v="10"/>
    <n v="1972"/>
    <n v="4"/>
    <n v="2014"/>
    <s v="V1972"/>
    <n v="367"/>
    <s v="06. Transmission"/>
    <s v="Function"/>
    <n v="21840009.010000002"/>
    <n v="0"/>
    <n v="0"/>
    <n v="21840009.010000002"/>
    <n v="0"/>
    <n v="21840009.010000002"/>
    <n v="-274730.65000000002"/>
    <n v="50753.42"/>
    <n v="21840009.010000002"/>
    <n v="21840009.010000002"/>
    <n v="50753.42"/>
    <n v="0"/>
    <n v="50753.42"/>
    <n v="0"/>
    <x v="10"/>
  </r>
  <r>
    <n v="-1"/>
    <n v="1"/>
    <s v="0001 -Florida Power &amp; Light Company"/>
    <n v="0"/>
    <n v="3"/>
    <x v="10"/>
    <n v="1973"/>
    <n v="5"/>
    <n v="2014"/>
    <s v="V1973"/>
    <n v="367"/>
    <s v="06. Transmission"/>
    <s v="Function"/>
    <n v="28222959.940000001"/>
    <n v="0"/>
    <n v="0"/>
    <n v="28222959.940000001"/>
    <n v="0"/>
    <n v="28222959.940000001"/>
    <n v="-227407.58"/>
    <n v="19449.560000000001"/>
    <n v="28222959.940000001"/>
    <n v="28222959.940000001"/>
    <n v="19449.560000000001"/>
    <n v="0"/>
    <n v="19449.560000000001"/>
    <n v="0"/>
    <x v="10"/>
  </r>
  <r>
    <n v="-1"/>
    <n v="1"/>
    <s v="0001 -Florida Power &amp; Light Company"/>
    <n v="0"/>
    <n v="3"/>
    <x v="10"/>
    <n v="1974"/>
    <n v="6"/>
    <n v="2014"/>
    <s v="V1974"/>
    <n v="367"/>
    <s v="06. Transmission"/>
    <s v="Function"/>
    <n v="57280650.210000001"/>
    <n v="0"/>
    <n v="0"/>
    <n v="57280650.210000001"/>
    <n v="0"/>
    <n v="57280650.210000001"/>
    <n v="-290130.81"/>
    <n v="0"/>
    <n v="57280650.210000001"/>
    <n v="57280650.210000001"/>
    <n v="0"/>
    <n v="0"/>
    <n v="0"/>
    <n v="0"/>
    <x v="10"/>
  </r>
  <r>
    <n v="-1"/>
    <n v="1"/>
    <s v="0001 -Florida Power &amp; Light Company"/>
    <n v="0"/>
    <n v="3"/>
    <x v="10"/>
    <n v="1975"/>
    <n v="7"/>
    <n v="2014"/>
    <s v="V1975"/>
    <n v="367"/>
    <s v="06. Transmission"/>
    <s v="Function"/>
    <n v="54501842.960000001"/>
    <n v="0"/>
    <n v="0"/>
    <n v="54501842.960000001"/>
    <n v="541622.55000000005"/>
    <n v="39136090.640000001"/>
    <n v="-406534.16"/>
    <n v="92658.77"/>
    <n v="54501842.960000001"/>
    <n v="39678237.82"/>
    <n v="92134.14"/>
    <n v="0"/>
    <n v="92658.77"/>
    <n v="0"/>
    <x v="10"/>
  </r>
  <r>
    <n v="-1"/>
    <n v="1"/>
    <s v="0001 -Florida Power &amp; Light Company"/>
    <n v="0"/>
    <n v="3"/>
    <x v="10"/>
    <n v="1976"/>
    <n v="8"/>
    <n v="2014"/>
    <s v="V1976"/>
    <n v="367"/>
    <s v="06. Transmission"/>
    <s v="Function"/>
    <n v="44081084.630000003"/>
    <n v="0"/>
    <n v="0"/>
    <n v="44081084.630000003"/>
    <n v="30030.37"/>
    <n v="43195192.380000003"/>
    <n v="-227119.7"/>
    <n v="2327.36"/>
    <n v="44081084.630000003"/>
    <n v="43225222.75"/>
    <n v="2327.36"/>
    <n v="0"/>
    <n v="2327.36"/>
    <n v="0"/>
    <x v="10"/>
  </r>
  <r>
    <n v="-1"/>
    <n v="1"/>
    <s v="0001 -Florida Power &amp; Light Company"/>
    <n v="0"/>
    <n v="3"/>
    <x v="10"/>
    <n v="1977"/>
    <n v="10"/>
    <n v="2014"/>
    <s v="V1977"/>
    <n v="367"/>
    <s v="06. Transmission"/>
    <s v="Function"/>
    <n v="38048374.18"/>
    <n v="0"/>
    <n v="0"/>
    <n v="38048374.18"/>
    <n v="12330.35"/>
    <n v="37672299.950000003"/>
    <n v="-385803.61"/>
    <n v="0"/>
    <n v="38048374.18"/>
    <n v="37684630.299999997"/>
    <n v="0"/>
    <n v="0"/>
    <n v="0"/>
    <n v="0"/>
    <x v="10"/>
  </r>
  <r>
    <n v="-1"/>
    <n v="1"/>
    <s v="0001 -Florida Power &amp; Light Company"/>
    <n v="0"/>
    <n v="3"/>
    <x v="10"/>
    <n v="1978"/>
    <n v="12"/>
    <n v="2014"/>
    <s v="V1978"/>
    <n v="367"/>
    <s v="06. Transmission"/>
    <s v="Function"/>
    <n v="19922009.25"/>
    <n v="0"/>
    <n v="0"/>
    <n v="19922009.25"/>
    <n v="4875.8999999999996"/>
    <n v="19770944.77"/>
    <n v="-173637.74"/>
    <n v="19778.09"/>
    <n v="19922009.25"/>
    <n v="19775820.670000002"/>
    <n v="19778.09"/>
    <n v="0"/>
    <n v="19778.09"/>
    <n v="0"/>
    <x v="10"/>
  </r>
  <r>
    <n v="-1"/>
    <n v="1"/>
    <s v="0001 -Florida Power &amp; Light Company"/>
    <n v="0"/>
    <n v="3"/>
    <x v="10"/>
    <n v="1979"/>
    <n v="13"/>
    <n v="2014"/>
    <s v="V1979"/>
    <n v="367"/>
    <s v="06. Transmission"/>
    <s v="Function"/>
    <n v="59994882.939999998"/>
    <n v="0"/>
    <n v="0"/>
    <n v="59994882.939999998"/>
    <n v="22264.65"/>
    <n v="59271281.009999998"/>
    <n v="-903928.56"/>
    <n v="216514.47"/>
    <n v="59994882.939999998"/>
    <n v="59293545.659999996"/>
    <n v="216514.47"/>
    <n v="0"/>
    <n v="216514.47"/>
    <n v="0"/>
    <x v="10"/>
  </r>
  <r>
    <n v="-1"/>
    <n v="1"/>
    <s v="0001 -Florida Power &amp; Light Company"/>
    <n v="0"/>
    <n v="3"/>
    <x v="10"/>
    <n v="1980"/>
    <n v="14"/>
    <n v="2014"/>
    <s v="V1980"/>
    <n v="367"/>
    <s v="06. Transmission"/>
    <s v="Function"/>
    <n v="111463125.7"/>
    <n v="0"/>
    <n v="0"/>
    <n v="111463125.7"/>
    <n v="28591.68"/>
    <n v="110501757.22"/>
    <n v="-1180116.72"/>
    <n v="268327.33"/>
    <n v="111463125.7"/>
    <n v="110530348.90000001"/>
    <n v="268327.33"/>
    <n v="0"/>
    <n v="268327.33"/>
    <n v="0"/>
    <x v="10"/>
  </r>
  <r>
    <n v="-1"/>
    <n v="1"/>
    <s v="0001 -Florida Power &amp; Light Company"/>
    <n v="0"/>
    <n v="3"/>
    <x v="10"/>
    <n v="1981"/>
    <n v="15"/>
    <n v="2014"/>
    <s v="V1981"/>
    <n v="367"/>
    <s v="06. Transmission"/>
    <s v="Function"/>
    <n v="31585740.359999999"/>
    <n v="0"/>
    <n v="0"/>
    <n v="31585740.359999999"/>
    <n v="21064.19"/>
    <n v="30859028.52"/>
    <n v="-233704.27"/>
    <n v="32360.3"/>
    <n v="31585740.359999999"/>
    <n v="30880092.710000001"/>
    <n v="32360.3"/>
    <n v="0"/>
    <n v="32360.3"/>
    <n v="0"/>
    <x v="10"/>
  </r>
  <r>
    <n v="-1"/>
    <n v="1"/>
    <s v="0001 -Florida Power &amp; Light Company"/>
    <n v="0"/>
    <n v="3"/>
    <x v="10"/>
    <n v="1982"/>
    <n v="16"/>
    <n v="2014"/>
    <s v="V1982"/>
    <n v="367"/>
    <s v="06. Transmission"/>
    <s v="Function"/>
    <n v="53596266.280000001"/>
    <n v="0"/>
    <n v="0"/>
    <n v="53596266.280000001"/>
    <n v="58384.9"/>
    <n v="51524059.590000004"/>
    <n v="-143153.59"/>
    <n v="21.24"/>
    <n v="53596266.280000001"/>
    <n v="51582444.490000002"/>
    <n v="21.24"/>
    <n v="0"/>
    <n v="21.24"/>
    <n v="0"/>
    <x v="10"/>
  </r>
  <r>
    <n v="-1"/>
    <n v="1"/>
    <s v="0001 -Florida Power &amp; Light Company"/>
    <n v="0"/>
    <n v="3"/>
    <x v="10"/>
    <n v="1983"/>
    <n v="17"/>
    <n v="2014"/>
    <s v="V1983"/>
    <n v="367"/>
    <s v="06. Transmission"/>
    <s v="Function"/>
    <n v="37963091.609999999"/>
    <n v="0"/>
    <n v="0"/>
    <n v="37963091.609999999"/>
    <n v="33229.629999999997"/>
    <n v="36754051.75"/>
    <n v="-32939.730000000003"/>
    <n v="6364.13"/>
    <n v="37963091.609999999"/>
    <n v="36787281.380000003"/>
    <n v="6364.13"/>
    <n v="0"/>
    <n v="6364.13"/>
    <n v="0"/>
    <x v="10"/>
  </r>
  <r>
    <n v="-1"/>
    <n v="1"/>
    <s v="0001 -Florida Power &amp; Light Company"/>
    <n v="0"/>
    <n v="3"/>
    <x v="10"/>
    <n v="1984"/>
    <n v="18"/>
    <n v="2014"/>
    <s v="V1984"/>
    <n v="367"/>
    <s v="06. Transmission"/>
    <s v="Function"/>
    <n v="220927793.34"/>
    <n v="0"/>
    <n v="0"/>
    <n v="220927793.34"/>
    <n v="314931.21000000002"/>
    <n v="209145902.68000001"/>
    <n v="-2306096.21"/>
    <n v="598265.9"/>
    <n v="220927793.34"/>
    <n v="209460833.88999999"/>
    <n v="598265.9"/>
    <n v="0"/>
    <n v="598265.9"/>
    <n v="0"/>
    <x v="10"/>
  </r>
  <r>
    <n v="-1"/>
    <n v="1"/>
    <s v="0001 -Florida Power &amp; Light Company"/>
    <n v="0"/>
    <n v="3"/>
    <x v="10"/>
    <n v="1985"/>
    <n v="19"/>
    <n v="2014"/>
    <s v="V1985"/>
    <n v="367"/>
    <s v="06. Transmission"/>
    <s v="Function"/>
    <n v="68779482.489999995"/>
    <n v="0"/>
    <n v="0"/>
    <n v="68779482.489999995"/>
    <n v="95646.23"/>
    <n v="65099089.240000002"/>
    <n v="-1163541.53"/>
    <n v="300930.11"/>
    <n v="68779482.489999995"/>
    <n v="65194735.469999999"/>
    <n v="300930.11"/>
    <n v="0"/>
    <n v="300930.11"/>
    <n v="0"/>
    <x v="10"/>
  </r>
  <r>
    <n v="-1"/>
    <n v="1"/>
    <s v="0001 -Florida Power &amp; Light Company"/>
    <n v="0"/>
    <n v="3"/>
    <x v="10"/>
    <n v="1986"/>
    <n v="20"/>
    <n v="2014"/>
    <s v="V1986"/>
    <n v="367"/>
    <s v="06. Transmission"/>
    <s v="Function"/>
    <n v="32462206.890000001"/>
    <n v="0"/>
    <n v="0"/>
    <n v="32462206.890000001"/>
    <n v="34270.17"/>
    <n v="31133811.140000001"/>
    <n v="-189811.36"/>
    <n v="36101.56"/>
    <n v="32462206.890000001"/>
    <n v="31168081.309999999"/>
    <n v="36101.56"/>
    <n v="0"/>
    <n v="36101.56"/>
    <n v="0"/>
    <x v="10"/>
  </r>
  <r>
    <n v="-1"/>
    <n v="1"/>
    <s v="0001 -Florida Power &amp; Light Company"/>
    <n v="0"/>
    <n v="3"/>
    <x v="10"/>
    <n v="1987"/>
    <n v="22"/>
    <n v="2014"/>
    <s v="V1987"/>
    <n v="367"/>
    <s v="06. Transmission"/>
    <s v="Function"/>
    <n v="34601254.109999999"/>
    <n v="0"/>
    <n v="0"/>
    <n v="3711142"/>
    <n v="947876.2"/>
    <n v="31758185.300000001"/>
    <n v="-982863.42"/>
    <n v="173541.88"/>
    <n v="35340323.299999997"/>
    <n v="32027408.870000001"/>
    <n v="113125.32"/>
    <n v="0"/>
    <n v="173541.88"/>
    <n v="0"/>
    <x v="10"/>
  </r>
  <r>
    <n v="-1"/>
    <n v="1"/>
    <s v="0001 -Florida Power &amp; Light Company"/>
    <n v="0"/>
    <n v="3"/>
    <x v="10"/>
    <n v="1987"/>
    <n v="21"/>
    <n v="2014"/>
    <s v="V1987A"/>
    <n v="367"/>
    <s v="06. Transmission"/>
    <s v="Function"/>
    <n v="2922470.93"/>
    <n v="0"/>
    <n v="0"/>
    <n v="115769.66"/>
    <n v="33077.01"/>
    <n v="2887234.82"/>
    <n v="-84651.46"/>
    <n v="32927.94"/>
    <n v="3006326.29"/>
    <n v="2839778.29"/>
    <n v="29606.13"/>
    <n v="0"/>
    <n v="32927.94"/>
    <n v="0"/>
    <x v="10"/>
  </r>
  <r>
    <n v="-1"/>
    <n v="1"/>
    <s v="0001 -Florida Power &amp; Light Company"/>
    <n v="0"/>
    <n v="3"/>
    <x v="10"/>
    <n v="1988"/>
    <n v="24"/>
    <n v="2014"/>
    <s v="V1988"/>
    <n v="367"/>
    <s v="06. Transmission"/>
    <s v="Function"/>
    <n v="60586324.460000001"/>
    <n v="0"/>
    <n v="0"/>
    <n v="12799669.15"/>
    <n v="1661318.11"/>
    <n v="50364926.789999999"/>
    <n v="-1028365.9"/>
    <n v="105999.49"/>
    <n v="61020498.799999997"/>
    <n v="51641718.280000001"/>
    <n v="56351.78"/>
    <n v="0"/>
    <n v="105999.49"/>
    <n v="0"/>
    <x v="10"/>
  </r>
  <r>
    <n v="-1"/>
    <n v="1"/>
    <s v="0001 -Florida Power &amp; Light Company"/>
    <n v="0"/>
    <n v="3"/>
    <x v="10"/>
    <n v="1988"/>
    <n v="23"/>
    <n v="2014"/>
    <s v="V1988A"/>
    <n v="367"/>
    <s v="06. Transmission"/>
    <s v="Function"/>
    <n v="3164462.69"/>
    <n v="0"/>
    <n v="0"/>
    <n v="373716.31"/>
    <n v="83047.990000000005"/>
    <n v="2842241.09"/>
    <n v="-60784.72"/>
    <n v="15524.93"/>
    <n v="3222853.19"/>
    <n v="2873794.37"/>
    <n v="8629.14"/>
    <n v="0"/>
    <n v="15524.93"/>
    <n v="0"/>
    <x v="10"/>
  </r>
  <r>
    <n v="-1"/>
    <n v="1"/>
    <s v="0001 -Florida Power &amp; Light Company"/>
    <n v="0"/>
    <n v="3"/>
    <x v="10"/>
    <n v="1989"/>
    <n v="26"/>
    <n v="2014"/>
    <s v="V1989"/>
    <n v="367"/>
    <s v="06. Transmission"/>
    <s v="Function"/>
    <n v="39648358.530000001"/>
    <n v="0"/>
    <n v="0"/>
    <n v="8416532.5299999993"/>
    <n v="917343.67"/>
    <n v="32855913.030000001"/>
    <n v="-549945.62"/>
    <n v="69251.820000000007"/>
    <n v="39949220.090000004"/>
    <n v="33508305.280000001"/>
    <n v="33341.69"/>
    <n v="0"/>
    <n v="69251.820000000007"/>
    <n v="0"/>
    <x v="10"/>
  </r>
  <r>
    <n v="-1"/>
    <n v="1"/>
    <s v="0001 -Florida Power &amp; Light Company"/>
    <n v="0"/>
    <n v="3"/>
    <x v="10"/>
    <n v="1990"/>
    <n v="28"/>
    <n v="2014"/>
    <s v="V1990"/>
    <n v="367"/>
    <s v="06. Transmission"/>
    <s v="Function"/>
    <n v="54575923.859999999"/>
    <n v="0"/>
    <n v="0"/>
    <n v="12899363.49"/>
    <n v="1338189.94"/>
    <n v="43911386.859999999"/>
    <n v="-853393.15"/>
    <n v="142008.01"/>
    <n v="55251647.789999999"/>
    <n v="44676197.07"/>
    <n v="39663.81"/>
    <n v="0"/>
    <n v="142008.01"/>
    <n v="0"/>
    <x v="10"/>
  </r>
  <r>
    <n v="-1"/>
    <n v="1"/>
    <s v="0001 -Florida Power &amp; Light Company"/>
    <n v="0"/>
    <n v="3"/>
    <x v="10"/>
    <n v="1991"/>
    <n v="29"/>
    <n v="2014"/>
    <s v="V1991"/>
    <n v="367"/>
    <s v="06. Transmission"/>
    <s v="Function"/>
    <n v="56098019.920000002"/>
    <n v="0"/>
    <n v="0"/>
    <n v="14687908.810000001"/>
    <n v="1370286.38"/>
    <n v="43267284.5"/>
    <n v="-497450.62"/>
    <n v="40768.910000000003"/>
    <n v="56307095.799999997"/>
    <n v="44465513.700000003"/>
    <n v="3750.21"/>
    <n v="0"/>
    <n v="40768.910000000003"/>
    <n v="0"/>
    <x v="10"/>
  </r>
  <r>
    <n v="-1"/>
    <n v="1"/>
    <s v="0001 -Florida Power &amp; Light Company"/>
    <n v="0"/>
    <n v="3"/>
    <x v="10"/>
    <n v="1992"/>
    <n v="30"/>
    <n v="2014"/>
    <s v="V1992"/>
    <n v="367"/>
    <s v="06. Transmission"/>
    <s v="Function"/>
    <n v="57397538.390000001"/>
    <n v="0"/>
    <n v="0"/>
    <n v="13446364.210000001"/>
    <n v="1521980.5"/>
    <n v="44634239.119999997"/>
    <n v="-695423.03"/>
    <n v="125817.94"/>
    <n v="57956262"/>
    <n v="45715933.270000003"/>
    <n v="7380.68"/>
    <n v="0"/>
    <n v="125817.94"/>
    <n v="0"/>
    <x v="10"/>
  </r>
  <r>
    <n v="-1"/>
    <n v="1"/>
    <s v="0001 -Florida Power &amp; Light Company"/>
    <n v="0"/>
    <n v="3"/>
    <x v="10"/>
    <n v="1993"/>
    <n v="31"/>
    <n v="2014"/>
    <s v="V1993"/>
    <n v="367"/>
    <s v="06. Transmission"/>
    <s v="Function"/>
    <n v="113664236.25"/>
    <n v="0"/>
    <n v="0"/>
    <n v="39316828.560000002"/>
    <n v="3042371.21"/>
    <n v="78891669.769999996"/>
    <n v="-1201383.8999999999"/>
    <n v="88544.34"/>
    <n v="114052947.44"/>
    <n v="81643619.680000007"/>
    <n v="-9745.56"/>
    <n v="0"/>
    <n v="88544.34"/>
    <n v="0"/>
    <x v="10"/>
  </r>
  <r>
    <n v="-1"/>
    <n v="1"/>
    <s v="0001 -Florida Power &amp; Light Company"/>
    <n v="0"/>
    <n v="3"/>
    <x v="10"/>
    <n v="1994"/>
    <n v="32"/>
    <n v="2014"/>
    <s v="V1994"/>
    <n v="367"/>
    <s v="06. Transmission"/>
    <s v="Function"/>
    <n v="105389061.43000001"/>
    <n v="0"/>
    <n v="0"/>
    <n v="36161549.340000004"/>
    <n v="2983048.43"/>
    <n v="71716836.530000001"/>
    <n v="-1064427.82"/>
    <n v="231895.04000000001"/>
    <n v="106354804.95"/>
    <n v="74013583.569999993"/>
    <n v="-47547.09"/>
    <n v="0"/>
    <n v="231895.04000000001"/>
    <n v="0"/>
    <x v="10"/>
  </r>
  <r>
    <n v="-1"/>
    <n v="1"/>
    <s v="0001 -Florida Power &amp; Light Company"/>
    <n v="0"/>
    <n v="3"/>
    <x v="10"/>
    <n v="1995"/>
    <n v="33"/>
    <n v="2014"/>
    <s v="V1995"/>
    <n v="367"/>
    <s v="06. Transmission"/>
    <s v="Function"/>
    <n v="47199543.93"/>
    <n v="0"/>
    <n v="0"/>
    <n v="16966272.510000002"/>
    <n v="1298260.3700000001"/>
    <n v="31233148.23"/>
    <n v="-571604.16"/>
    <n v="87963.31"/>
    <n v="47582723.880000003"/>
    <n v="32266248.449999999"/>
    <n v="-30056.49"/>
    <n v="0"/>
    <n v="87963.31"/>
    <n v="0"/>
    <x v="10"/>
  </r>
  <r>
    <n v="-1"/>
    <n v="1"/>
    <s v="0001 -Florida Power &amp; Light Company"/>
    <n v="0"/>
    <n v="3"/>
    <x v="10"/>
    <n v="1996"/>
    <n v="34"/>
    <n v="2014"/>
    <s v="V1996"/>
    <n v="367"/>
    <s v="06. Transmission"/>
    <s v="Function"/>
    <n v="86844311.019999996"/>
    <n v="0"/>
    <n v="0"/>
    <n v="37269024.990000002"/>
    <n v="2457533.14"/>
    <n v="51983951.640000001"/>
    <n v="-404533.52"/>
    <n v="95689.42"/>
    <n v="87219106.629999995"/>
    <n v="54199746.890000001"/>
    <n v="-37368.29"/>
    <n v="0"/>
    <n v="95689.42"/>
    <n v="0"/>
    <x v="10"/>
  </r>
  <r>
    <n v="-1"/>
    <n v="1"/>
    <s v="0001 -Florida Power &amp; Light Company"/>
    <n v="0"/>
    <n v="3"/>
    <x v="10"/>
    <n v="1997"/>
    <n v="35"/>
    <n v="2014"/>
    <s v="V1997"/>
    <n v="367"/>
    <s v="06. Transmission"/>
    <s v="Function"/>
    <n v="40934341.850000001"/>
    <n v="0"/>
    <n v="0"/>
    <n v="17056105.699999999"/>
    <n v="1115800.6200000001"/>
    <n v="24867789.280000001"/>
    <n v="-509913.34"/>
    <n v="84089.57"/>
    <n v="41300980.07"/>
    <n v="25750045.18"/>
    <n v="-49003.92"/>
    <n v="0"/>
    <n v="84089.57"/>
    <n v="0"/>
    <x v="10"/>
  </r>
  <r>
    <n v="-1"/>
    <n v="1"/>
    <s v="0001 -Florida Power &amp; Light Company"/>
    <n v="0"/>
    <n v="3"/>
    <x v="10"/>
    <n v="1998"/>
    <n v="59"/>
    <n v="2014"/>
    <s v="V1998"/>
    <n v="367"/>
    <s v="06. Transmission"/>
    <s v="Function"/>
    <n v="29008942.329999998"/>
    <n v="0"/>
    <n v="0"/>
    <n v="12765639.24"/>
    <n v="790664.83"/>
    <n v="17048315.73"/>
    <n v="-677049.56"/>
    <n v="115399.94"/>
    <n v="29537702.07"/>
    <n v="17515534.260000002"/>
    <n v="-89913.5"/>
    <n v="0"/>
    <n v="115399.94"/>
    <n v="0"/>
    <x v="10"/>
  </r>
  <r>
    <n v="-1"/>
    <n v="1"/>
    <s v="0001 -Florida Power &amp; Light Company"/>
    <n v="0"/>
    <n v="3"/>
    <x v="10"/>
    <n v="1999"/>
    <n v="60"/>
    <n v="2014"/>
    <s v="V1999"/>
    <n v="367"/>
    <s v="06. Transmission"/>
    <s v="Function"/>
    <n v="55871195.289999999"/>
    <n v="0"/>
    <n v="0"/>
    <n v="15672967.17"/>
    <n v="2542232.1800000002"/>
    <n v="41626764.369999997"/>
    <n v="-1372157.14"/>
    <n v="254564.01"/>
    <n v="56993146.060000002"/>
    <n v="43305511.200000003"/>
    <n v="-3901.41"/>
    <n v="0"/>
    <n v="254564.01"/>
    <n v="0"/>
    <x v="10"/>
  </r>
  <r>
    <n v="-1"/>
    <n v="1"/>
    <s v="0001 -Florida Power &amp; Light Company"/>
    <n v="0"/>
    <n v="3"/>
    <x v="10"/>
    <n v="2000"/>
    <n v="61"/>
    <n v="2014"/>
    <s v="V2000"/>
    <n v="367"/>
    <s v="06. Transmission"/>
    <s v="Function"/>
    <n v="79548473.659999996"/>
    <n v="0"/>
    <n v="0"/>
    <n v="25327250.27"/>
    <n v="3474512.65"/>
    <n v="55644081.979999997"/>
    <n v="-899011.85"/>
    <n v="116761.14"/>
    <n v="80053124.709999993"/>
    <n v="58749428.890000001"/>
    <n v="-18724.169999999998"/>
    <n v="0"/>
    <n v="116761.14"/>
    <n v="0"/>
    <x v="10"/>
  </r>
  <r>
    <n v="-1"/>
    <n v="1"/>
    <s v="0001 -Florida Power &amp; Light Company"/>
    <n v="0"/>
    <n v="3"/>
    <x v="10"/>
    <n v="2001"/>
    <n v="62"/>
    <n v="2014"/>
    <s v="V2001"/>
    <n v="367"/>
    <s v="06. Transmission"/>
    <s v="Function"/>
    <n v="68974292.909999996"/>
    <n v="0"/>
    <n v="0"/>
    <n v="24087401.350000001"/>
    <n v="2991965.06"/>
    <n v="46116522.450000003"/>
    <n v="-488682.27"/>
    <n v="136129.01"/>
    <n v="69356451.569999993"/>
    <n v="48844457.899999999"/>
    <n v="17999.96"/>
    <n v="0"/>
    <n v="136129.01"/>
    <n v="0"/>
    <x v="10"/>
  </r>
  <r>
    <n v="-1"/>
    <n v="1"/>
    <s v="0001 -Florida Power &amp; Light Company"/>
    <n v="0"/>
    <n v="3"/>
    <x v="10"/>
    <n v="2001"/>
    <n v="69"/>
    <n v="2014"/>
    <s v="V2001 Bonus"/>
    <n v="367"/>
    <s v="06. Transmission"/>
    <s v="Function"/>
    <n v="1525025.66"/>
    <n v="0"/>
    <n v="0"/>
    <n v="507662.16"/>
    <n v="67688.12"/>
    <n v="1026306.17"/>
    <n v="-11103.34"/>
    <n v="3819.67"/>
    <n v="1535746.5"/>
    <n v="1086592.69"/>
    <n v="500.42"/>
    <n v="0"/>
    <n v="3819.67"/>
    <n v="0"/>
    <x v="10"/>
  </r>
  <r>
    <n v="-1"/>
    <n v="1"/>
    <s v="0001 -Florida Power &amp; Light Company"/>
    <n v="0"/>
    <n v="3"/>
    <x v="10"/>
    <n v="2002"/>
    <n v="63"/>
    <n v="2014"/>
    <s v="V2002"/>
    <n v="367"/>
    <s v="06. Transmission"/>
    <s v="Function"/>
    <n v="1783887.48"/>
    <n v="0"/>
    <n v="0"/>
    <n v="2699483"/>
    <n v="-21006.1"/>
    <n v="-348807.9"/>
    <n v="0"/>
    <n v="0"/>
    <n v="1783887.48"/>
    <n v="-369814"/>
    <n v="0"/>
    <n v="0"/>
    <n v="0"/>
    <n v="0"/>
    <x v="10"/>
  </r>
  <r>
    <n v="-1"/>
    <n v="1"/>
    <s v="0001 -Florida Power &amp; Light Company"/>
    <n v="0"/>
    <n v="3"/>
    <x v="10"/>
    <n v="2002"/>
    <n v="80"/>
    <n v="2014"/>
    <s v="V2002 Bonus Q1"/>
    <n v="367"/>
    <s v="06. Transmission"/>
    <s v="Function"/>
    <n v="12238874.92"/>
    <n v="0"/>
    <n v="0"/>
    <n v="12335493.529999999"/>
    <n v="550039.66"/>
    <n v="7947421.3399999999"/>
    <n v="-194672.67"/>
    <n v="33805.24"/>
    <n v="12432112.15"/>
    <n v="8369622.8600000003"/>
    <n v="-31593.86"/>
    <n v="0"/>
    <n v="33805.24"/>
    <n v="0"/>
    <x v="10"/>
  </r>
  <r>
    <n v="-1"/>
    <n v="1"/>
    <s v="0001 -Florida Power &amp; Light Company"/>
    <n v="0"/>
    <n v="3"/>
    <x v="10"/>
    <n v="2002"/>
    <n v="81"/>
    <n v="2014"/>
    <s v="V2002 Bonus Q2"/>
    <n v="367"/>
    <s v="06. Transmission"/>
    <s v="Function"/>
    <n v="11557176.199999999"/>
    <n v="0"/>
    <n v="0"/>
    <n v="11648413.24"/>
    <n v="519868.68"/>
    <n v="7358369.54"/>
    <n v="-183829.56"/>
    <n v="32366.21"/>
    <n v="11739650.289999999"/>
    <n v="7759792.2300000004"/>
    <n v="-31661.88"/>
    <n v="0"/>
    <n v="32366.21"/>
    <n v="0"/>
    <x v="10"/>
  </r>
  <r>
    <n v="-1"/>
    <n v="1"/>
    <s v="0001 -Florida Power &amp; Light Company"/>
    <n v="0"/>
    <n v="3"/>
    <x v="10"/>
    <n v="2002"/>
    <n v="82"/>
    <n v="2014"/>
    <s v="V2002 Bonus Q3"/>
    <n v="367"/>
    <s v="06. Transmission"/>
    <s v="Function"/>
    <n v="8513219.0199999996"/>
    <n v="0"/>
    <n v="0"/>
    <n v="8580425.8499999996"/>
    <n v="382772.8"/>
    <n v="5316080.41"/>
    <n v="-135412.12"/>
    <n v="23841.53"/>
    <n v="8647632.6799999997"/>
    <n v="5613225.1200000001"/>
    <n v="-24944.04"/>
    <n v="0"/>
    <n v="23841.53"/>
    <n v="0"/>
    <x v="10"/>
  </r>
  <r>
    <n v="-1"/>
    <n v="1"/>
    <s v="0001 -Florida Power &amp; Light Company"/>
    <n v="0"/>
    <n v="3"/>
    <x v="10"/>
    <n v="2002"/>
    <n v="83"/>
    <n v="2014"/>
    <s v="V2002 Bonus Q4"/>
    <n v="367"/>
    <s v="06. Transmission"/>
    <s v="Function"/>
    <n v="11362151.1"/>
    <n v="0"/>
    <n v="0"/>
    <n v="11451848.52"/>
    <n v="510523.41"/>
    <n v="6956340.9800000004"/>
    <n v="-180727.44"/>
    <n v="31820.03"/>
    <n v="11541545.93"/>
    <n v="7354740.5099999998"/>
    <n v="-35450.92"/>
    <n v="0"/>
    <n v="31820.03"/>
    <n v="0"/>
    <x v="10"/>
  </r>
  <r>
    <n v="-1"/>
    <n v="1"/>
    <s v="0001 -Florida Power &amp; Light Company"/>
    <n v="0"/>
    <n v="3"/>
    <x v="10"/>
    <n v="2002"/>
    <n v="76"/>
    <n v="2014"/>
    <s v="V2002 Q1"/>
    <n v="367"/>
    <s v="06. Transmission"/>
    <s v="Function"/>
    <n v="23122099.52"/>
    <n v="0"/>
    <n v="0"/>
    <n v="23304634.73"/>
    <n v="1039153.66"/>
    <n v="15025727.029999999"/>
    <n v="-367782.29"/>
    <n v="83048.92"/>
    <n v="23487169.949999999"/>
    <n v="15823190.59"/>
    <n v="-40331.410000000003"/>
    <n v="0"/>
    <n v="83048.92"/>
    <n v="0"/>
    <x v="10"/>
  </r>
  <r>
    <n v="-1"/>
    <n v="1"/>
    <s v="0001 -Florida Power &amp; Light Company"/>
    <n v="0"/>
    <n v="3"/>
    <x v="10"/>
    <n v="2002"/>
    <n v="77"/>
    <n v="2014"/>
    <s v="V2002 Q2"/>
    <n v="367"/>
    <s v="06. Transmission"/>
    <s v="Function"/>
    <n v="13008770.710000001"/>
    <n v="0"/>
    <n v="0"/>
    <n v="13080445.369999999"/>
    <n v="583780.28"/>
    <n v="8245771.8700000001"/>
    <n v="-205947.24"/>
    <n v="32937.120000000003"/>
    <n v="13152120.029999999"/>
    <n v="8736479.9100000001"/>
    <n v="-17339.95"/>
    <n v="0"/>
    <n v="32937.120000000003"/>
    <n v="0"/>
    <x v="10"/>
  </r>
  <r>
    <n v="-1"/>
    <n v="1"/>
    <s v="0001 -Florida Power &amp; Light Company"/>
    <n v="0"/>
    <n v="3"/>
    <x v="10"/>
    <n v="2002"/>
    <n v="78"/>
    <n v="2014"/>
    <s v="V2002 Q3"/>
    <n v="367"/>
    <s v="06. Transmission"/>
    <s v="Function"/>
    <n v="4845538.25"/>
    <n v="0"/>
    <n v="0"/>
    <n v="4881171.18"/>
    <n v="202945.49"/>
    <n v="3149708.79"/>
    <n v="-71795.240000000005"/>
    <n v="16303.64"/>
    <n v="4916804.12"/>
    <n v="3307265.49"/>
    <n v="-9573.44"/>
    <n v="0"/>
    <n v="16303.64"/>
    <n v="0"/>
    <x v="10"/>
  </r>
  <r>
    <n v="-1"/>
    <n v="1"/>
    <s v="0001 -Florida Power &amp; Light Company"/>
    <n v="0"/>
    <n v="3"/>
    <x v="10"/>
    <n v="2002"/>
    <n v="79"/>
    <n v="2014"/>
    <s v="V2002 Q4"/>
    <n v="367"/>
    <s v="06. Transmission"/>
    <s v="Function"/>
    <n v="9258248.4600000009"/>
    <n v="0"/>
    <n v="0"/>
    <n v="9330124.6199999992"/>
    <n v="409091.55"/>
    <n v="5723469.8899999997"/>
    <n v="-144820.15"/>
    <n v="32911.81"/>
    <n v="9402000.7799999993"/>
    <n v="6042781.75"/>
    <n v="-21060.83"/>
    <n v="0"/>
    <n v="32911.81"/>
    <n v="0"/>
    <x v="10"/>
  </r>
  <r>
    <n v="-1"/>
    <n v="1"/>
    <s v="0001 -Florida Power &amp; Light Company"/>
    <n v="0"/>
    <n v="3"/>
    <x v="10"/>
    <n v="2003"/>
    <n v="64"/>
    <n v="2014"/>
    <s v="V2003"/>
    <n v="367"/>
    <s v="06. Transmission"/>
    <s v="Function"/>
    <n v="3346777.39"/>
    <n v="0"/>
    <n v="0"/>
    <n v="2364796.86"/>
    <n v="98087.53"/>
    <n v="1407210.83"/>
    <n v="-40967.370000000003"/>
    <n v="14520.75"/>
    <n v="3358044.73"/>
    <n v="1498554.08"/>
    <n v="9997.69"/>
    <n v="0"/>
    <n v="14520.75"/>
    <n v="0"/>
    <x v="10"/>
  </r>
  <r>
    <n v="-1"/>
    <n v="1"/>
    <s v="0001 -Florida Power &amp; Light Company"/>
    <n v="0"/>
    <n v="3"/>
    <x v="10"/>
    <n v="2003"/>
    <n v="70"/>
    <n v="2014"/>
    <s v="V2003 Bonus-30%"/>
    <n v="367"/>
    <s v="06. Transmission"/>
    <s v="Function"/>
    <n v="65992243.840000004"/>
    <n v="0"/>
    <n v="0"/>
    <n v="28326741.059999999"/>
    <n v="2978596.86"/>
    <n v="38956131.659999996"/>
    <n v="-1609723.02"/>
    <n v="455470.59"/>
    <n v="67591832.75"/>
    <n v="40977433.670000002"/>
    <n v="-186823.47"/>
    <n v="0"/>
    <n v="455470.59"/>
    <n v="0"/>
    <x v="10"/>
  </r>
  <r>
    <n v="-1"/>
    <n v="1"/>
    <s v="0001 -Florida Power &amp; Light Company"/>
    <n v="0"/>
    <n v="3"/>
    <x v="10"/>
    <n v="2003"/>
    <n v="84"/>
    <n v="2014"/>
    <s v="V2003 Bonus-50%"/>
    <n v="367"/>
    <s v="06. Transmission"/>
    <s v="Function"/>
    <n v="9264133.75"/>
    <n v="0"/>
    <n v="0"/>
    <n v="2434100.12"/>
    <n v="540910.6"/>
    <n v="7025526.9100000001"/>
    <n v="-226076.15"/>
    <n v="82203.48"/>
    <n v="9488786.6300000008"/>
    <n v="7393623.9199999999"/>
    <n v="30364.19"/>
    <n v="0"/>
    <n v="82203.48"/>
    <n v="0"/>
    <x v="10"/>
  </r>
  <r>
    <n v="-1"/>
    <n v="1"/>
    <s v="0001 -Florida Power &amp; Light Company"/>
    <n v="0"/>
    <n v="3"/>
    <x v="10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10"/>
  </r>
  <r>
    <n v="-1"/>
    <n v="1"/>
    <s v="0001 -Florida Power &amp; Light Company"/>
    <n v="0"/>
    <n v="3"/>
    <x v="10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10"/>
  </r>
  <r>
    <n v="-1"/>
    <n v="1"/>
    <s v="0001 -Florida Power &amp; Light Company"/>
    <n v="0"/>
    <n v="3"/>
    <x v="10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10"/>
  </r>
  <r>
    <n v="-1"/>
    <n v="1"/>
    <s v="0001 -Florida Power &amp; Light Company"/>
    <n v="0"/>
    <n v="3"/>
    <x v="10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10"/>
  </r>
  <r>
    <n v="-1"/>
    <n v="1"/>
    <s v="0001 -Florida Power &amp; Light Company"/>
    <n v="0"/>
    <n v="3"/>
    <x v="10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10"/>
  </r>
  <r>
    <n v="-1"/>
    <n v="1"/>
    <s v="0001 -Florida Power &amp; Light Company"/>
    <n v="0"/>
    <n v="3"/>
    <x v="10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10"/>
  </r>
  <r>
    <n v="-1"/>
    <n v="1"/>
    <s v="0001 -Florida Power &amp; Light Company"/>
    <n v="0"/>
    <n v="3"/>
    <x v="10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10"/>
  </r>
  <r>
    <n v="-1"/>
    <n v="1"/>
    <s v="0001 -Florida Power &amp; Light Company"/>
    <n v="0"/>
    <n v="3"/>
    <x v="10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10"/>
  </r>
  <r>
    <n v="-1"/>
    <n v="1"/>
    <s v="0001 -Florida Power &amp; Light Company"/>
    <n v="0"/>
    <n v="3"/>
    <x v="10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10"/>
  </r>
  <r>
    <n v="-1"/>
    <n v="1"/>
    <s v="0001 -Florida Power &amp; Light Company"/>
    <n v="0"/>
    <n v="3"/>
    <x v="10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10"/>
  </r>
  <r>
    <n v="-1"/>
    <n v="1"/>
    <s v="0001 -Florida Power &amp; Light Company"/>
    <n v="0"/>
    <n v="3"/>
    <x v="10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10"/>
  </r>
  <r>
    <n v="-1"/>
    <n v="1"/>
    <s v="0001 -Florida Power &amp; Light Company"/>
    <n v="0"/>
    <n v="3"/>
    <x v="10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10"/>
  </r>
  <r>
    <n v="-1"/>
    <n v="1"/>
    <s v="0001 -Florida Power &amp; Light Company"/>
    <n v="0"/>
    <n v="3"/>
    <x v="10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10"/>
  </r>
  <r>
    <n v="-1"/>
    <n v="1"/>
    <s v="0001 -Florida Power &amp; Light Company"/>
    <n v="0"/>
    <n v="3"/>
    <x v="10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0"/>
  </r>
  <r>
    <n v="-1"/>
    <n v="1"/>
    <s v="0001 -Florida Power &amp; Light Company"/>
    <n v="0"/>
    <n v="3"/>
    <x v="10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10"/>
  </r>
  <r>
    <n v="-1"/>
    <n v="1"/>
    <s v="0001 -Florida Power &amp; Light Company"/>
    <n v="0"/>
    <n v="3"/>
    <x v="10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10"/>
  </r>
  <r>
    <n v="-1"/>
    <n v="1"/>
    <s v="0001 -Florida Power &amp; Light Company"/>
    <n v="0"/>
    <n v="3"/>
    <x v="10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10"/>
  </r>
  <r>
    <n v="-1"/>
    <n v="1"/>
    <s v="0001 -Florida Power &amp; Light Company"/>
    <n v="0"/>
    <n v="3"/>
    <x v="10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10"/>
  </r>
  <r>
    <n v="-1"/>
    <n v="1"/>
    <s v="0001 -Florida Power &amp; Light Company"/>
    <n v="0"/>
    <n v="3"/>
    <x v="10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10"/>
  </r>
  <r>
    <n v="-1"/>
    <n v="1"/>
    <s v="0001 -Florida Power &amp; Light Company"/>
    <n v="0"/>
    <n v="3"/>
    <x v="10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10"/>
  </r>
  <r>
    <n v="-1"/>
    <n v="1"/>
    <s v="0001 -Florida Power &amp; Light Company"/>
    <n v="0"/>
    <n v="3"/>
    <x v="10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10"/>
  </r>
  <r>
    <n v="-1"/>
    <n v="1"/>
    <s v="0001 -Florida Power &amp; Light Company"/>
    <n v="0"/>
    <n v="3"/>
    <x v="10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10"/>
  </r>
  <r>
    <n v="-1"/>
    <n v="1"/>
    <s v="0001 -Florida Power &amp; Light Company"/>
    <n v="0"/>
    <n v="3"/>
    <x v="10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10"/>
  </r>
  <r>
    <n v="-1"/>
    <n v="1"/>
    <s v="0001 -Florida Power &amp; Light Company"/>
    <n v="0"/>
    <n v="3"/>
    <x v="10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10"/>
  </r>
  <r>
    <n v="-1"/>
    <n v="1"/>
    <s v="0001 -Florida Power &amp; Light Company"/>
    <n v="0"/>
    <n v="3"/>
    <x v="10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10"/>
  </r>
  <r>
    <n v="-1"/>
    <n v="1"/>
    <s v="0001 -Florida Power &amp; Light Company"/>
    <n v="0"/>
    <n v="3"/>
    <x v="10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10"/>
  </r>
  <r>
    <n v="-1"/>
    <n v="1"/>
    <s v="0001 -Florida Power &amp; Light Company"/>
    <n v="0"/>
    <n v="3"/>
    <x v="10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10"/>
  </r>
  <r>
    <n v="-1"/>
    <n v="1"/>
    <s v="0001 -Florida Power &amp; Light Company"/>
    <n v="0"/>
    <n v="3"/>
    <x v="10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10"/>
  </r>
  <r>
    <n v="-1"/>
    <n v="1"/>
    <s v="0001 -Florida Power &amp; Light Company"/>
    <n v="0"/>
    <n v="3"/>
    <x v="10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10"/>
  </r>
  <r>
    <n v="-1"/>
    <n v="1"/>
    <s v="0001 -Florida Power &amp; Light Company"/>
    <n v="0"/>
    <n v="3"/>
    <x v="10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10"/>
  </r>
  <r>
    <n v="-1"/>
    <n v="1"/>
    <s v="0001 -Florida Power &amp; Light Company"/>
    <n v="0"/>
    <n v="3"/>
    <x v="10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10"/>
  </r>
  <r>
    <n v="-1"/>
    <n v="1"/>
    <s v="0001 -Florida Power &amp; Light Company"/>
    <n v="0"/>
    <n v="3"/>
    <x v="10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10"/>
  </r>
  <r>
    <n v="-1"/>
    <n v="1"/>
    <s v="0001 -Florida Power &amp; Light Company"/>
    <n v="0"/>
    <n v="3"/>
    <x v="10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10"/>
  </r>
  <r>
    <n v="-1"/>
    <n v="1"/>
    <s v="0001 -Florida Power &amp; Light Company"/>
    <n v="0"/>
    <n v="3"/>
    <x v="10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10"/>
  </r>
  <r>
    <n v="-1"/>
    <n v="1"/>
    <s v="0001 -Florida Power &amp; Light Company"/>
    <n v="0"/>
    <n v="3"/>
    <x v="10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10"/>
  </r>
  <r>
    <n v="-1"/>
    <n v="1"/>
    <s v="0001 -Florida Power &amp; Light Company"/>
    <n v="0"/>
    <n v="3"/>
    <x v="10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10"/>
  </r>
  <r>
    <n v="-1"/>
    <n v="1"/>
    <s v="0001 -Florida Power &amp; Light Company"/>
    <n v="0"/>
    <n v="3"/>
    <x v="10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10"/>
  </r>
  <r>
    <n v="-1"/>
    <n v="1"/>
    <s v="0001 -Florida Power &amp; Light Company"/>
    <n v="0"/>
    <n v="3"/>
    <x v="10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10"/>
  </r>
  <r>
    <n v="-1"/>
    <n v="1"/>
    <s v="0001 -Florida Power &amp; Light Company"/>
    <n v="0"/>
    <n v="3"/>
    <x v="10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10"/>
  </r>
  <r>
    <n v="-1"/>
    <n v="1"/>
    <s v="0001 -Florida Power &amp; Light Company"/>
    <n v="0"/>
    <n v="3"/>
    <x v="10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10"/>
  </r>
  <r>
    <n v="-1"/>
    <n v="1"/>
    <s v="0001 -Florida Power &amp; Light Company"/>
    <n v="0"/>
    <n v="3"/>
    <x v="10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10"/>
  </r>
  <r>
    <n v="-1"/>
    <n v="1"/>
    <s v="0001 -Florida Power &amp; Light Company"/>
    <n v="0"/>
    <n v="3"/>
    <x v="10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10"/>
  </r>
  <r>
    <n v="-1"/>
    <n v="1"/>
    <s v="0001 -Florida Power &amp; Light Company"/>
    <n v="0"/>
    <n v="3"/>
    <x v="10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10"/>
  </r>
  <r>
    <n v="-1"/>
    <n v="1"/>
    <s v="0001 -Florida Power &amp; Light Company"/>
    <n v="0"/>
    <n v="3"/>
    <x v="10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10"/>
  </r>
  <r>
    <n v="-1"/>
    <n v="1"/>
    <s v="0001 -Florida Power &amp; Light Company"/>
    <n v="0"/>
    <n v="3"/>
    <x v="10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10"/>
  </r>
  <r>
    <n v="-1"/>
    <n v="1"/>
    <s v="0001 -Florida Power &amp; Light Company"/>
    <n v="0"/>
    <n v="3"/>
    <x v="10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10"/>
  </r>
  <r>
    <n v="-1"/>
    <n v="1"/>
    <s v="0001 -Florida Power &amp; Light Company"/>
    <n v="0"/>
    <n v="3"/>
    <x v="10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10"/>
  </r>
  <r>
    <n v="-1"/>
    <n v="1"/>
    <s v="0001 -Florida Power &amp; Light Company"/>
    <n v="0"/>
    <n v="3"/>
    <x v="10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10"/>
  </r>
  <r>
    <n v="-1"/>
    <n v="1"/>
    <s v="0001 -Florida Power &amp; Light Company"/>
    <n v="0"/>
    <n v="3"/>
    <x v="10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10"/>
  </r>
  <r>
    <n v="-1"/>
    <n v="1"/>
    <s v="0001 -Florida Power &amp; Light Company"/>
    <n v="0"/>
    <n v="3"/>
    <x v="10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10"/>
  </r>
  <r>
    <n v="-1"/>
    <n v="1"/>
    <s v="0001 -Florida Power &amp; Light Company"/>
    <n v="0"/>
    <n v="3"/>
    <x v="10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10"/>
  </r>
  <r>
    <n v="-1"/>
    <n v="1"/>
    <s v="0001 -Florida Power &amp; Light Company"/>
    <n v="0"/>
    <n v="3"/>
    <x v="10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10"/>
  </r>
  <r>
    <n v="-1"/>
    <n v="1"/>
    <s v="0001 -Florida Power &amp; Light Company"/>
    <n v="0"/>
    <n v="3"/>
    <x v="10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10"/>
  </r>
  <r>
    <n v="-1"/>
    <n v="1"/>
    <s v="0001 -Florida Power &amp; Light Company"/>
    <n v="0"/>
    <n v="3"/>
    <x v="10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10"/>
  </r>
  <r>
    <n v="-1"/>
    <n v="1"/>
    <s v="0001 -Florida Power &amp; Light Company"/>
    <n v="0"/>
    <n v="3"/>
    <x v="10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10"/>
  </r>
  <r>
    <n v="-1"/>
    <n v="1"/>
    <s v="0001 -Florida Power &amp; Light Company"/>
    <n v="0"/>
    <n v="3"/>
    <x v="10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10"/>
  </r>
  <r>
    <n v="-1"/>
    <n v="1"/>
    <s v="0001 -Florida Power &amp; Light Company"/>
    <n v="0"/>
    <n v="3"/>
    <x v="10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10"/>
  </r>
  <r>
    <n v="-1"/>
    <n v="1"/>
    <s v="0001 -Florida Power &amp; Light Company"/>
    <n v="0"/>
    <n v="3"/>
    <x v="10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10"/>
  </r>
  <r>
    <n v="-1"/>
    <n v="1"/>
    <s v="0001 -Florida Power &amp; Light Company"/>
    <n v="0"/>
    <n v="3"/>
    <x v="10"/>
    <n v="1971"/>
    <n v="3"/>
    <n v="2014"/>
    <s v="V1971"/>
    <n v="367"/>
    <s v="07. Distribution"/>
    <s v="Function"/>
    <n v="85791023.560000002"/>
    <n v="0"/>
    <n v="0"/>
    <n v="83588545.849999994"/>
    <n v="31147.38"/>
    <n v="85026823.650000006"/>
    <n v="-570326.23"/>
    <n v="3957.99"/>
    <n v="85791023.560000002"/>
    <n v="85059059.650000006"/>
    <n v="2869.37"/>
    <n v="0"/>
    <n v="3957.99"/>
    <n v="0"/>
    <x v="10"/>
  </r>
  <r>
    <n v="-1"/>
    <n v="1"/>
    <s v="0001 -Florida Power &amp; Light Company"/>
    <n v="0"/>
    <n v="3"/>
    <x v="10"/>
    <n v="1972"/>
    <n v="4"/>
    <n v="2014"/>
    <s v="V1972"/>
    <n v="367"/>
    <s v="07. Distribution"/>
    <s v="Function"/>
    <n v="108828208.34"/>
    <n v="0"/>
    <n v="0"/>
    <n v="108683908.79000001"/>
    <n v="2076.37"/>
    <n v="108775171.55"/>
    <n v="-1007803.78"/>
    <n v="91.75"/>
    <n v="108828208.34"/>
    <n v="108777337.26000001"/>
    <n v="2.41"/>
    <n v="0"/>
    <n v="91.75"/>
    <n v="0"/>
    <x v="10"/>
  </r>
  <r>
    <n v="-1"/>
    <n v="1"/>
    <s v="0001 -Florida Power &amp; Light Company"/>
    <n v="0"/>
    <n v="3"/>
    <x v="10"/>
    <n v="1973"/>
    <n v="5"/>
    <n v="2014"/>
    <s v="V1973"/>
    <n v="367"/>
    <s v="07. Distribution"/>
    <s v="Function"/>
    <n v="102829279.91"/>
    <n v="0"/>
    <n v="0"/>
    <n v="102585485.11"/>
    <n v="3557.02"/>
    <n v="102734847.16"/>
    <n v="-901434.84"/>
    <n v="5918.85"/>
    <n v="102829279.91"/>
    <n v="102738575.73"/>
    <n v="5747.3"/>
    <n v="0"/>
    <n v="5918.85"/>
    <n v="0"/>
    <x v="10"/>
  </r>
  <r>
    <n v="-1"/>
    <n v="1"/>
    <s v="0001 -Florida Power &amp; Light Company"/>
    <n v="0"/>
    <n v="3"/>
    <x v="10"/>
    <n v="1974"/>
    <n v="6"/>
    <n v="2014"/>
    <s v="V1974"/>
    <n v="367"/>
    <s v="07. Distribution"/>
    <s v="Function"/>
    <n v="116046069.39"/>
    <n v="0"/>
    <n v="0"/>
    <n v="115886611.73"/>
    <n v="2370.63"/>
    <n v="115980790.69"/>
    <n v="-860124.18"/>
    <n v="20917.88"/>
    <n v="116046069.39"/>
    <n v="115983247.68000001"/>
    <n v="20831.52"/>
    <n v="0"/>
    <n v="20917.88"/>
    <n v="0"/>
    <x v="10"/>
  </r>
  <r>
    <n v="-1"/>
    <n v="1"/>
    <s v="0001 -Florida Power &amp; Light Company"/>
    <n v="0"/>
    <n v="3"/>
    <x v="10"/>
    <n v="1975"/>
    <n v="7"/>
    <n v="2014"/>
    <s v="V1975"/>
    <n v="367"/>
    <s v="07. Distribution"/>
    <s v="Function"/>
    <n v="75099368.120000005"/>
    <n v="0"/>
    <n v="0"/>
    <n v="74938070.840000004"/>
    <n v="2388.7600000000002"/>
    <n v="75031179.810000002"/>
    <n v="-760675.55"/>
    <n v="10914.05"/>
    <n v="75099368.120000005"/>
    <n v="75033677.159999996"/>
    <n v="10805.46"/>
    <n v="0"/>
    <n v="10914.05"/>
    <n v="0"/>
    <x v="10"/>
  </r>
  <r>
    <n v="-1"/>
    <n v="1"/>
    <s v="0001 -Florida Power &amp; Light Company"/>
    <n v="0"/>
    <n v="3"/>
    <x v="10"/>
    <n v="1976"/>
    <n v="8"/>
    <n v="2014"/>
    <s v="V1976"/>
    <n v="367"/>
    <s v="07. Distribution"/>
    <s v="Function"/>
    <n v="61538123.549999997"/>
    <n v="0"/>
    <n v="0"/>
    <n v="61249060.560000002"/>
    <n v="4405.29"/>
    <n v="61407976.119999997"/>
    <n v="-646453.97"/>
    <n v="4620.71"/>
    <n v="61538123.549999997"/>
    <n v="61412572.829999998"/>
    <n v="4429.29"/>
    <n v="0"/>
    <n v="4620.71"/>
    <n v="0"/>
    <x v="10"/>
  </r>
  <r>
    <n v="-1"/>
    <n v="1"/>
    <s v="0001 -Florida Power &amp; Light Company"/>
    <n v="0"/>
    <n v="3"/>
    <x v="10"/>
    <n v="1977"/>
    <n v="10"/>
    <n v="2014"/>
    <s v="V1977"/>
    <n v="367"/>
    <s v="07. Distribution"/>
    <s v="Function"/>
    <n v="63764098.93"/>
    <n v="0"/>
    <n v="0"/>
    <n v="63764098.93"/>
    <n v="0"/>
    <n v="63764098.93"/>
    <n v="-735356.05"/>
    <n v="20415.16"/>
    <n v="63764098.93"/>
    <n v="63764098.93"/>
    <n v="20415.16"/>
    <n v="0"/>
    <n v="20415.16"/>
    <n v="0"/>
    <x v="10"/>
  </r>
  <r>
    <n v="-1"/>
    <n v="1"/>
    <s v="0001 -Florida Power &amp; Light Company"/>
    <n v="0"/>
    <n v="3"/>
    <x v="10"/>
    <n v="1978"/>
    <n v="12"/>
    <n v="2014"/>
    <s v="V1978"/>
    <n v="367"/>
    <s v="07. Distribution"/>
    <s v="Function"/>
    <n v="87112090.730000004"/>
    <n v="0"/>
    <n v="0"/>
    <n v="87112090.730000004"/>
    <n v="0"/>
    <n v="87112090.730000004"/>
    <n v="-822751.07"/>
    <n v="22830.959999999999"/>
    <n v="87112090.730000004"/>
    <n v="87112090.730000004"/>
    <n v="22830.959999999999"/>
    <n v="0"/>
    <n v="22830.959999999999"/>
    <n v="0"/>
    <x v="10"/>
  </r>
  <r>
    <n v="-1"/>
    <n v="1"/>
    <s v="0001 -Florida Power &amp; Light Company"/>
    <n v="0"/>
    <n v="3"/>
    <x v="10"/>
    <n v="1979"/>
    <n v="13"/>
    <n v="2014"/>
    <s v="V1979"/>
    <n v="367"/>
    <s v="07. Distribution"/>
    <s v="Function"/>
    <n v="103296955.73999999"/>
    <n v="0"/>
    <n v="0"/>
    <n v="103296955.73999999"/>
    <n v="0"/>
    <n v="103296955.73999999"/>
    <n v="-1518239.25"/>
    <n v="40489.89"/>
    <n v="103296955.73999999"/>
    <n v="103296955.73999999"/>
    <n v="40489.89"/>
    <n v="0"/>
    <n v="40489.89"/>
    <n v="0"/>
    <x v="10"/>
  </r>
  <r>
    <n v="-1"/>
    <n v="1"/>
    <s v="0001 -Florida Power &amp; Light Company"/>
    <n v="0"/>
    <n v="3"/>
    <x v="10"/>
    <n v="1980"/>
    <n v="14"/>
    <n v="2014"/>
    <s v="V1980"/>
    <n v="367"/>
    <s v="07. Distribution"/>
    <s v="Function"/>
    <n v="128505317.92"/>
    <n v="0"/>
    <n v="0"/>
    <n v="128505317.92"/>
    <n v="0"/>
    <n v="128505317.92"/>
    <n v="-1840558.59"/>
    <n v="56907.89"/>
    <n v="128505317.92"/>
    <n v="128505317.92"/>
    <n v="56907.89"/>
    <n v="0"/>
    <n v="56907.89"/>
    <n v="0"/>
    <x v="10"/>
  </r>
  <r>
    <n v="-1"/>
    <n v="1"/>
    <s v="0001 -Florida Power &amp; Light Company"/>
    <n v="0"/>
    <n v="3"/>
    <x v="10"/>
    <n v="1981"/>
    <n v="15"/>
    <n v="2014"/>
    <s v="V1981"/>
    <n v="367"/>
    <s v="07. Distribution"/>
    <s v="Function"/>
    <n v="162417118.38999999"/>
    <n v="0"/>
    <n v="0"/>
    <n v="162417118.38999999"/>
    <n v="0"/>
    <n v="162417118.38999999"/>
    <n v="-1916090.89"/>
    <n v="56037.23"/>
    <n v="162417118.38999999"/>
    <n v="162417118.38999999"/>
    <n v="56037.23"/>
    <n v="0"/>
    <n v="56037.23"/>
    <n v="0"/>
    <x v="10"/>
  </r>
  <r>
    <n v="-1"/>
    <n v="1"/>
    <s v="0001 -Florida Power &amp; Light Company"/>
    <n v="0"/>
    <n v="3"/>
    <x v="10"/>
    <n v="1982"/>
    <n v="16"/>
    <n v="2014"/>
    <s v="V1982"/>
    <n v="367"/>
    <s v="07. Distribution"/>
    <s v="Function"/>
    <n v="160707347.52000001"/>
    <n v="0"/>
    <n v="0"/>
    <n v="160707347.52000001"/>
    <n v="0"/>
    <n v="160707347.52000001"/>
    <n v="-1343865.85"/>
    <n v="36523.769999999997"/>
    <n v="160707347.52000001"/>
    <n v="160707347.52000001"/>
    <n v="36523.769999999997"/>
    <n v="0"/>
    <n v="36523.769999999997"/>
    <n v="0"/>
    <x v="10"/>
  </r>
  <r>
    <n v="-1"/>
    <n v="1"/>
    <s v="0001 -Florida Power &amp; Light Company"/>
    <n v="0"/>
    <n v="3"/>
    <x v="10"/>
    <n v="1983"/>
    <n v="17"/>
    <n v="2014"/>
    <s v="V1983"/>
    <n v="367"/>
    <s v="07. Distribution"/>
    <s v="Function"/>
    <n v="164468963.46000001"/>
    <n v="0"/>
    <n v="0"/>
    <n v="164468963.46000001"/>
    <n v="0"/>
    <n v="164468963.46000001"/>
    <n v="-1960967.23"/>
    <n v="58481.87"/>
    <n v="164468963.46000001"/>
    <n v="164468963.46000001"/>
    <n v="58481.87"/>
    <n v="0"/>
    <n v="58481.87"/>
    <n v="0"/>
    <x v="10"/>
  </r>
  <r>
    <n v="-1"/>
    <n v="1"/>
    <s v="0001 -Florida Power &amp; Light Company"/>
    <n v="0"/>
    <n v="3"/>
    <x v="10"/>
    <n v="1984"/>
    <n v="18"/>
    <n v="2014"/>
    <s v="V1984"/>
    <n v="367"/>
    <s v="07. Distribution"/>
    <s v="Function"/>
    <n v="201078678.96000001"/>
    <n v="0"/>
    <n v="0"/>
    <n v="201078678.96000001"/>
    <n v="268.56"/>
    <n v="201078410.40000001"/>
    <n v="-2965622.33"/>
    <n v="94201.21"/>
    <n v="201078678.96000001"/>
    <n v="201078678.96000001"/>
    <n v="94201.21"/>
    <n v="0"/>
    <n v="94201.21"/>
    <n v="0"/>
    <x v="10"/>
  </r>
  <r>
    <n v="-1"/>
    <n v="1"/>
    <s v="0001 -Florida Power &amp; Light Company"/>
    <n v="0"/>
    <n v="3"/>
    <x v="10"/>
    <n v="1985"/>
    <n v="19"/>
    <n v="2014"/>
    <s v="V1985"/>
    <n v="367"/>
    <s v="07. Distribution"/>
    <s v="Function"/>
    <n v="200178837.18000001"/>
    <n v="0"/>
    <n v="0"/>
    <n v="200178837.18000001"/>
    <n v="1203.8399999999999"/>
    <n v="200177232.58000001"/>
    <n v="-4007360.21"/>
    <n v="135552.37"/>
    <n v="200178837.18000001"/>
    <n v="200178436.41999999"/>
    <n v="135552.37"/>
    <n v="0"/>
    <n v="135552.37"/>
    <n v="0"/>
    <x v="10"/>
  </r>
  <r>
    <n v="-1"/>
    <n v="1"/>
    <s v="0001 -Florida Power &amp; Light Company"/>
    <n v="0"/>
    <n v="3"/>
    <x v="10"/>
    <n v="1986"/>
    <n v="20"/>
    <n v="2014"/>
    <s v="V1986"/>
    <n v="367"/>
    <s v="07. Distribution"/>
    <s v="Function"/>
    <n v="206964303.59999999"/>
    <n v="0"/>
    <n v="0"/>
    <n v="206964303.59999999"/>
    <n v="68688.52"/>
    <n v="206891895.05000001"/>
    <n v="-3324478.36"/>
    <n v="97926.18"/>
    <n v="206964303.59999999"/>
    <n v="206961066.72"/>
    <n v="97443.03"/>
    <n v="0"/>
    <n v="97926.18"/>
    <n v="0"/>
    <x v="10"/>
  </r>
  <r>
    <n v="-1"/>
    <n v="1"/>
    <s v="0001 -Florida Power &amp; Light Company"/>
    <n v="0"/>
    <n v="3"/>
    <x v="10"/>
    <n v="1987"/>
    <n v="22"/>
    <n v="2014"/>
    <s v="V1987"/>
    <n v="367"/>
    <s v="07. Distribution"/>
    <s v="Function"/>
    <n v="129633260.97"/>
    <n v="0"/>
    <n v="0"/>
    <n v="13508106.23"/>
    <n v="3859455.06"/>
    <n v="117863167.66"/>
    <n v="-2256072.0699999998"/>
    <n v="84541.91"/>
    <n v="131465232.78"/>
    <n v="120051723.33"/>
    <n v="-76530.509999999995"/>
    <n v="0"/>
    <n v="84541.91"/>
    <n v="0"/>
    <x v="10"/>
  </r>
  <r>
    <n v="-1"/>
    <n v="1"/>
    <s v="0001 -Florida Power &amp; Light Company"/>
    <n v="0"/>
    <n v="3"/>
    <x v="10"/>
    <n v="1988"/>
    <n v="24"/>
    <n v="2014"/>
    <s v="V1988"/>
    <n v="367"/>
    <s v="07. Distribution"/>
    <s v="Function"/>
    <n v="150872799.06"/>
    <n v="0"/>
    <n v="0"/>
    <n v="20369253.120000001"/>
    <n v="4526496.18"/>
    <n v="132453461.28"/>
    <n v="-2839739.85"/>
    <n v="89115.97"/>
    <n v="152962065.46000001"/>
    <n v="135138426.28999999"/>
    <n v="-158619.26999999999"/>
    <n v="0"/>
    <n v="89115.97"/>
    <n v="0"/>
    <x v="10"/>
  </r>
  <r>
    <n v="-1"/>
    <n v="1"/>
    <s v="0001 -Florida Power &amp; Light Company"/>
    <n v="0"/>
    <n v="3"/>
    <x v="10"/>
    <n v="1989"/>
    <n v="26"/>
    <n v="2014"/>
    <s v="V1989"/>
    <n v="367"/>
    <s v="07. Distribution"/>
    <s v="Function"/>
    <n v="175030596"/>
    <n v="0"/>
    <n v="0"/>
    <n v="28876988.219999999"/>
    <n v="5250356.25"/>
    <n v="148341293.5"/>
    <n v="-3082419.88"/>
    <n v="123671.37"/>
    <n v="177411987.24000001"/>
    <n v="151562450.40000001"/>
    <n v="-228520.52"/>
    <n v="0"/>
    <n v="123671.37"/>
    <n v="0"/>
    <x v="10"/>
  </r>
  <r>
    <n v="-1"/>
    <n v="1"/>
    <s v="0001 -Florida Power &amp; Light Company"/>
    <n v="0"/>
    <n v="3"/>
    <x v="10"/>
    <n v="1990"/>
    <n v="28"/>
    <n v="2014"/>
    <s v="V1990"/>
    <n v="367"/>
    <s v="07. Distribution"/>
    <s v="Function"/>
    <n v="230474064.11000001"/>
    <n v="0"/>
    <n v="0"/>
    <n v="44192575.909999996"/>
    <n v="6798851.04"/>
    <n v="188866129.41"/>
    <n v="-3808239.61"/>
    <n v="123880.99"/>
    <n v="233330833.25999999"/>
    <n v="193310601.40000001"/>
    <n v="-378509.11"/>
    <n v="0"/>
    <n v="123880.99"/>
    <n v="0"/>
    <x v="10"/>
  </r>
  <r>
    <n v="-1"/>
    <n v="1"/>
    <s v="0001 -Florida Power &amp; Light Company"/>
    <n v="0"/>
    <n v="3"/>
    <x v="10"/>
    <n v="1991"/>
    <n v="29"/>
    <n v="2014"/>
    <s v="V1991"/>
    <n v="367"/>
    <s v="07. Distribution"/>
    <s v="Function"/>
    <n v="238521279.25999999"/>
    <n v="0"/>
    <n v="0"/>
    <n v="48901407.789999999"/>
    <n v="6520171.4100000001"/>
    <n v="192433714.30000001"/>
    <n v="-3721561.71"/>
    <n v="117232.78"/>
    <n v="241658363.49000001"/>
    <n v="196420185.5"/>
    <n v="-486151.27"/>
    <n v="0"/>
    <n v="117232.78"/>
    <n v="0"/>
    <x v="10"/>
  </r>
  <r>
    <n v="-1"/>
    <n v="1"/>
    <s v="0001 -Florida Power &amp; Light Company"/>
    <n v="0"/>
    <n v="3"/>
    <x v="10"/>
    <n v="1992"/>
    <n v="30"/>
    <n v="2014"/>
    <s v="V1992"/>
    <n v="367"/>
    <s v="07. Distribution"/>
    <s v="Function"/>
    <n v="184430274.78"/>
    <n v="0"/>
    <n v="0"/>
    <n v="45885510.350000001"/>
    <n v="5398292.6399999997"/>
    <n v="140774677.19"/>
    <n v="-3118487.47"/>
    <n v="108728.97"/>
    <n v="186973884.09999999"/>
    <n v="144219848.16999999"/>
    <n v="-481758.69"/>
    <n v="0"/>
    <n v="108728.97"/>
    <n v="0"/>
    <x v="10"/>
  </r>
  <r>
    <n v="-1"/>
    <n v="1"/>
    <s v="0001 -Florida Power &amp; Light Company"/>
    <n v="0"/>
    <n v="3"/>
    <x v="10"/>
    <n v="1993"/>
    <n v="31"/>
    <n v="2014"/>
    <s v="V1993"/>
    <n v="367"/>
    <s v="07. Distribution"/>
    <s v="Function"/>
    <n v="198995670.16999999"/>
    <n v="0"/>
    <n v="0"/>
    <n v="52883103.719999999"/>
    <n v="5566634.1500000004"/>
    <n v="147736976.66999999"/>
    <n v="-2471632.92"/>
    <n v="71296.19"/>
    <n v="200870855.22"/>
    <n v="151903578.12"/>
    <n v="-403856.16"/>
    <n v="0"/>
    <n v="71296.19"/>
    <n v="0"/>
    <x v="10"/>
  </r>
  <r>
    <n v="-1"/>
    <n v="1"/>
    <s v="0001 -Florida Power &amp; Light Company"/>
    <n v="0"/>
    <n v="3"/>
    <x v="10"/>
    <n v="1994"/>
    <n v="32"/>
    <n v="2014"/>
    <s v="V1994"/>
    <n v="367"/>
    <s v="07. Distribution"/>
    <s v="Function"/>
    <n v="185302838.31999999"/>
    <n v="0"/>
    <n v="0"/>
    <n v="55893771.740000002"/>
    <n v="5354722.83"/>
    <n v="131274020.48"/>
    <n v="-2737700.26"/>
    <n v="78776.850000000006"/>
    <n v="187499333.63999999"/>
    <n v="135063755.47"/>
    <n v="-552730.63"/>
    <n v="0"/>
    <n v="78776.850000000006"/>
    <n v="0"/>
    <x v="10"/>
  </r>
  <r>
    <n v="-1"/>
    <n v="1"/>
    <s v="0001 -Florida Power &amp; Light Company"/>
    <n v="0"/>
    <n v="3"/>
    <x v="10"/>
    <n v="1995"/>
    <n v="33"/>
    <n v="2014"/>
    <s v="V1995"/>
    <n v="367"/>
    <s v="07. Distribution"/>
    <s v="Function"/>
    <n v="177644574.11000001"/>
    <n v="0"/>
    <n v="0"/>
    <n v="60350806.380000003"/>
    <n v="5259821.22"/>
    <n v="119065046.78"/>
    <n v="-2601685.16"/>
    <n v="87088.24"/>
    <n v="179775700.34999999"/>
    <n v="122882145.08"/>
    <n v="-601315.07999999996"/>
    <n v="0"/>
    <n v="87088.24"/>
    <n v="0"/>
    <x v="10"/>
  </r>
  <r>
    <n v="-1"/>
    <n v="1"/>
    <s v="0001 -Florida Power &amp; Light Company"/>
    <n v="0"/>
    <n v="3"/>
    <x v="10"/>
    <n v="1996"/>
    <n v="34"/>
    <n v="2014"/>
    <s v="V1996"/>
    <n v="367"/>
    <s v="07. Distribution"/>
    <s v="Function"/>
    <n v="200683520.71000001"/>
    <n v="0"/>
    <n v="0"/>
    <n v="74924772.780000001"/>
    <n v="6019718.9699999997"/>
    <n v="127382003.83"/>
    <n v="-2643469.21"/>
    <n v="72784.509999999995"/>
    <n v="202677685.97999999"/>
    <n v="132119703.51000001"/>
    <n v="-639361.47"/>
    <n v="0"/>
    <n v="72784.509999999995"/>
    <n v="0"/>
    <x v="10"/>
  </r>
  <r>
    <n v="-1"/>
    <n v="1"/>
    <s v="0001 -Florida Power &amp; Light Company"/>
    <n v="0"/>
    <n v="3"/>
    <x v="10"/>
    <n v="1997"/>
    <n v="35"/>
    <n v="2014"/>
    <s v="V1997"/>
    <n v="367"/>
    <s v="07. Distribution"/>
    <s v="Function"/>
    <n v="195206177.52000001"/>
    <n v="0"/>
    <n v="0"/>
    <n v="73542620.280000001"/>
    <n v="5992473.2699999996"/>
    <n v="117941194.45"/>
    <n v="-2627405.61"/>
    <n v="86680.13"/>
    <n v="197273172.68000001"/>
    <n v="122658229.53"/>
    <n v="-704876.85"/>
    <n v="0"/>
    <n v="86680.13"/>
    <n v="0"/>
    <x v="10"/>
  </r>
  <r>
    <n v="-1"/>
    <n v="1"/>
    <s v="0001 -Florida Power &amp; Light Company"/>
    <n v="0"/>
    <n v="3"/>
    <x v="10"/>
    <n v="1998"/>
    <n v="59"/>
    <n v="2014"/>
    <s v="V1998"/>
    <n v="367"/>
    <s v="07. Distribution"/>
    <s v="Function"/>
    <n v="259739959.66999999"/>
    <n v="0"/>
    <n v="0"/>
    <n v="128929736.81"/>
    <n v="7976526.3399999999"/>
    <n v="146851758.27000001"/>
    <n v="-3060584.83"/>
    <n v="109277.11"/>
    <n v="262257410.37"/>
    <n v="153368505.77000001"/>
    <n v="-948394.72"/>
    <n v="0"/>
    <n v="109277.11"/>
    <n v="0"/>
    <x v="10"/>
  </r>
  <r>
    <n v="-1"/>
    <n v="1"/>
    <s v="0001 -Florida Power &amp; Light Company"/>
    <n v="0"/>
    <n v="3"/>
    <x v="10"/>
    <n v="1999"/>
    <n v="60"/>
    <n v="2014"/>
    <s v="V1999"/>
    <n v="367"/>
    <s v="07. Distribution"/>
    <s v="Function"/>
    <n v="192693500.25999999"/>
    <n v="0"/>
    <n v="0"/>
    <n v="54501902.219999999"/>
    <n v="8068390.5700000003"/>
    <n v="152829537.56999999"/>
    <n v="-2845222.84"/>
    <n v="125066.56"/>
    <n v="194912676.08000001"/>
    <n v="159186206.12"/>
    <n v="-382387.24"/>
    <n v="0"/>
    <n v="125066.56"/>
    <n v="0"/>
    <x v="10"/>
  </r>
  <r>
    <n v="-1"/>
    <n v="1"/>
    <s v="0001 -Florida Power &amp; Light Company"/>
    <n v="0"/>
    <n v="3"/>
    <x v="10"/>
    <n v="2000"/>
    <n v="61"/>
    <n v="2014"/>
    <s v="V2000"/>
    <n v="367"/>
    <s v="07. Distribution"/>
    <s v="Function"/>
    <n v="241048711.5"/>
    <n v="0"/>
    <n v="0"/>
    <n v="51203351.520000003"/>
    <n v="7195253.1900000004"/>
    <n v="202911468.56"/>
    <n v="-2668147.11"/>
    <n v="105949.51"/>
    <n v="242912170.50999999"/>
    <n v="208553354.22999999"/>
    <n v="-204141.98"/>
    <n v="0"/>
    <n v="105949.51"/>
    <n v="0"/>
    <x v="10"/>
  </r>
  <r>
    <n v="-1"/>
    <n v="1"/>
    <s v="0001 -Florida Power &amp; Light Company"/>
    <n v="0"/>
    <n v="3"/>
    <x v="10"/>
    <n v="2001"/>
    <n v="62"/>
    <n v="2014"/>
    <s v="V2001"/>
    <n v="367"/>
    <s v="07. Distribution"/>
    <s v="Function"/>
    <n v="233797003.46000001"/>
    <n v="0"/>
    <n v="0"/>
    <n v="87239474.420000002"/>
    <n v="9793657.3100000005"/>
    <n v="163301457.65000001"/>
    <n v="-3679742.42"/>
    <n v="142483.6"/>
    <n v="236924855.94"/>
    <n v="170920236.30000001"/>
    <n v="-810490.22"/>
    <n v="0"/>
    <n v="142483.6"/>
    <n v="0"/>
    <x v="10"/>
  </r>
  <r>
    <n v="-1"/>
    <n v="1"/>
    <s v="0001 -Florida Power &amp; Light Company"/>
    <n v="0"/>
    <n v="3"/>
    <x v="10"/>
    <n v="2001"/>
    <n v="69"/>
    <n v="2014"/>
    <s v="V2001 Bonus"/>
    <n v="367"/>
    <s v="07. Distribution"/>
    <s v="Function"/>
    <n v="36444859.469999999"/>
    <n v="0"/>
    <n v="0"/>
    <n v="14349948.23"/>
    <n v="1477096.13"/>
    <n v="25785506.41"/>
    <n v="-635692.11"/>
    <n v="22129.200000000001"/>
    <n v="36942440.299999997"/>
    <n v="26911896.359999999"/>
    <n v="-124745.45"/>
    <n v="0"/>
    <n v="22129.200000000001"/>
    <n v="0"/>
    <x v="10"/>
  </r>
  <r>
    <n v="-1"/>
    <n v="1"/>
    <s v="0001 -Florida Power &amp; Light Company"/>
    <n v="0"/>
    <n v="3"/>
    <x v="10"/>
    <n v="2002"/>
    <n v="63"/>
    <n v="2014"/>
    <s v="V2002"/>
    <n v="367"/>
    <s v="07. Distribution"/>
    <s v="Function"/>
    <n v="11092042.18"/>
    <n v="0"/>
    <n v="0"/>
    <n v="11232710.4"/>
    <n v="491774.16"/>
    <n v="6856540.21"/>
    <n v="0"/>
    <n v="0"/>
    <n v="11092042.18"/>
    <n v="7348314.3700000001"/>
    <n v="0"/>
    <n v="0"/>
    <n v="0"/>
    <n v="0"/>
    <x v="10"/>
  </r>
  <r>
    <n v="-1"/>
    <n v="1"/>
    <s v="0001 -Florida Power &amp; Light Company"/>
    <n v="0"/>
    <n v="3"/>
    <x v="10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10"/>
  </r>
  <r>
    <n v="-1"/>
    <n v="1"/>
    <s v="0001 -Florida Power &amp; Light Company"/>
    <n v="0"/>
    <n v="3"/>
    <x v="10"/>
    <n v="2002"/>
    <n v="80"/>
    <n v="2014"/>
    <s v="V2002 Bonus Q1"/>
    <n v="367"/>
    <s v="07. Distribution"/>
    <s v="Function"/>
    <n v="80882341.599999994"/>
    <n v="0"/>
    <n v="0"/>
    <n v="81256478.780000001"/>
    <n v="3519342.32"/>
    <n v="55229383.82"/>
    <n v="-899583.92"/>
    <n v="25039.63"/>
    <n v="81630615.969999999"/>
    <n v="58247152.850000001"/>
    <n v="-221661.46"/>
    <n v="0"/>
    <n v="25039.63"/>
    <n v="0"/>
    <x v="10"/>
  </r>
  <r>
    <n v="-1"/>
    <n v="1"/>
    <s v="0001 -Florida Power &amp; Light Company"/>
    <n v="0"/>
    <n v="3"/>
    <x v="10"/>
    <n v="2002"/>
    <n v="81"/>
    <n v="2014"/>
    <s v="V2002 Bonus Q2"/>
    <n v="367"/>
    <s v="07. Distribution"/>
    <s v="Function"/>
    <n v="100866492.45999999"/>
    <n v="0"/>
    <n v="0"/>
    <n v="101331062.2"/>
    <n v="4356809.8600000003"/>
    <n v="67763663.849999994"/>
    <n v="-1122062.94"/>
    <n v="31256.1"/>
    <n v="101795631.95"/>
    <n v="71509802.650000006"/>
    <n v="-287212.34000000003"/>
    <n v="0"/>
    <n v="31256.1"/>
    <n v="0"/>
    <x v="10"/>
  </r>
  <r>
    <n v="-1"/>
    <n v="1"/>
    <s v="0001 -Florida Power &amp; Light Company"/>
    <n v="0"/>
    <n v="3"/>
    <x v="10"/>
    <n v="2002"/>
    <n v="82"/>
    <n v="2014"/>
    <s v="V2002 Bonus Q3"/>
    <n v="367"/>
    <s v="07. Distribution"/>
    <s v="Function"/>
    <n v="84949822.5"/>
    <n v="0"/>
    <n v="0"/>
    <n v="85343651.950000003"/>
    <n v="3675498.36"/>
    <n v="55829679.530000001"/>
    <n v="-949189.47"/>
    <n v="26505.18"/>
    <n v="85737481.400000006"/>
    <n v="58998205.600000001"/>
    <n v="-254181.44"/>
    <n v="0"/>
    <n v="26505.18"/>
    <n v="0"/>
    <x v="10"/>
  </r>
  <r>
    <n v="-1"/>
    <n v="1"/>
    <s v="0001 -Florida Power &amp; Light Company"/>
    <n v="0"/>
    <n v="3"/>
    <x v="10"/>
    <n v="2002"/>
    <n v="83"/>
    <n v="2014"/>
    <s v="V2002 Bonus Q4"/>
    <n v="367"/>
    <s v="07. Distribution"/>
    <s v="Function"/>
    <n v="111327820.77"/>
    <n v="0"/>
    <n v="0"/>
    <n v="111848155.73"/>
    <n v="4908155.67"/>
    <n v="71069226.450000003"/>
    <n v="-1235557.74"/>
    <n v="34758.47"/>
    <n v="112368490.68000001"/>
    <n v="75323590.780000001"/>
    <n v="-352120.1"/>
    <n v="0"/>
    <n v="34758.47"/>
    <n v="0"/>
    <x v="10"/>
  </r>
  <r>
    <n v="-1"/>
    <n v="1"/>
    <s v="0001 -Florida Power &amp; Light Company"/>
    <n v="0"/>
    <n v="3"/>
    <x v="10"/>
    <n v="2002"/>
    <n v="76"/>
    <n v="2014"/>
    <s v="V2002 Q1"/>
    <n v="367"/>
    <s v="07. Distribution"/>
    <s v="Function"/>
    <n v="1423916.13"/>
    <n v="0"/>
    <n v="0"/>
    <n v="1426495.59"/>
    <n v="45078.69"/>
    <n v="633831.87"/>
    <n v="-3869.92"/>
    <n v="4672.82"/>
    <n v="1429075.05"/>
    <n v="673739.86"/>
    <n v="4684.58"/>
    <n v="0"/>
    <n v="4672.82"/>
    <n v="0"/>
    <x v="10"/>
  </r>
  <r>
    <n v="-1"/>
    <n v="1"/>
    <s v="0001 -Florida Power &amp; Light Company"/>
    <n v="0"/>
    <n v="3"/>
    <x v="10"/>
    <n v="2002"/>
    <n v="77"/>
    <n v="2014"/>
    <s v="V2002 Q2"/>
    <n v="367"/>
    <s v="07. Distribution"/>
    <s v="Function"/>
    <n v="4659605.79"/>
    <n v="0"/>
    <n v="0"/>
    <n v="4660861.21"/>
    <n v="293489.88"/>
    <n v="4366042.1100000003"/>
    <n v="-5265.36"/>
    <n v="1773.59"/>
    <n v="4662116.63"/>
    <n v="4657206.1399999997"/>
    <n v="1588.58"/>
    <n v="0"/>
    <n v="1773.59"/>
    <n v="0"/>
    <x v="10"/>
  </r>
  <r>
    <n v="-1"/>
    <n v="1"/>
    <s v="0001 -Florida Power &amp; Light Company"/>
    <n v="0"/>
    <n v="3"/>
    <x v="10"/>
    <n v="2002"/>
    <n v="78"/>
    <n v="2014"/>
    <s v="V2002 Q3"/>
    <n v="367"/>
    <s v="07. Distribution"/>
    <s v="Function"/>
    <n v="3063339.93"/>
    <n v="0"/>
    <n v="0"/>
    <n v="3060718.4"/>
    <n v="34331.269999999997"/>
    <n v="2436087.2200000002"/>
    <n v="5993.33"/>
    <n v="524.14"/>
    <n v="3058096.87"/>
    <n v="2475647.54"/>
    <n v="538.13"/>
    <n v="0"/>
    <n v="524.14"/>
    <n v="0"/>
    <x v="10"/>
  </r>
  <r>
    <n v="-1"/>
    <n v="1"/>
    <s v="0001 -Florida Power &amp; Light Company"/>
    <n v="0"/>
    <n v="3"/>
    <x v="10"/>
    <n v="2002"/>
    <n v="79"/>
    <n v="2014"/>
    <s v="V2002 Q4"/>
    <n v="367"/>
    <s v="07. Distribution"/>
    <s v="Function"/>
    <n v="1350784.89"/>
    <n v="0"/>
    <n v="0"/>
    <n v="1352367.49"/>
    <n v="167662.17000000001"/>
    <n v="1212348.22"/>
    <n v="-8881.24"/>
    <n v="4868.66"/>
    <n v="1353950.08"/>
    <n v="1376830.06"/>
    <n v="4883.78"/>
    <n v="0"/>
    <n v="4868.66"/>
    <n v="0"/>
    <x v="10"/>
  </r>
  <r>
    <n v="-1"/>
    <n v="1"/>
    <s v="0001 -Florida Power &amp; Light Company"/>
    <n v="0"/>
    <n v="3"/>
    <x v="10"/>
    <n v="2003"/>
    <n v="64"/>
    <n v="2014"/>
    <s v="V2003"/>
    <n v="367"/>
    <s v="07. Distribution"/>
    <s v="Function"/>
    <n v="12130374.359999999"/>
    <n v="0"/>
    <n v="0"/>
    <n v="8151141.9299999997"/>
    <n v="583392.79"/>
    <n v="7022898.3799999999"/>
    <n v="-2027.43"/>
    <n v="20.45"/>
    <n v="12130986.26"/>
    <n v="7605823.79"/>
    <n v="-124.08"/>
    <n v="0"/>
    <n v="20.45"/>
    <n v="0"/>
    <x v="10"/>
  </r>
  <r>
    <n v="-1"/>
    <n v="1"/>
    <s v="0001 -Florida Power &amp; Light Company"/>
    <n v="0"/>
    <n v="3"/>
    <x v="10"/>
    <n v="2003"/>
    <n v="70"/>
    <n v="2014"/>
    <s v="V2003 Bonus-30%"/>
    <n v="367"/>
    <s v="07. Distribution"/>
    <s v="Function"/>
    <n v="249013258.03999999"/>
    <n v="0"/>
    <n v="0"/>
    <n v="113721392.89"/>
    <n v="10773460.91"/>
    <n v="152085961.27000001"/>
    <n v="-2228332.8199999998"/>
    <n v="66854.64"/>
    <n v="250801354.90000001"/>
    <n v="161772223.31999999"/>
    <n v="-634043.36"/>
    <n v="0"/>
    <n v="66854.64"/>
    <n v="0"/>
    <x v="10"/>
  </r>
  <r>
    <n v="-1"/>
    <n v="1"/>
    <s v="0001 -Florida Power &amp; Light Company"/>
    <n v="0"/>
    <n v="3"/>
    <x v="10"/>
    <n v="2003"/>
    <n v="84"/>
    <n v="2014"/>
    <s v="V2003 Bonus-50%"/>
    <n v="367"/>
    <s v="07. Distribution"/>
    <s v="Function"/>
    <n v="166602097.41"/>
    <n v="0"/>
    <n v="0"/>
    <n v="73169019.799999997"/>
    <n v="7391901.8300000001"/>
    <n v="102453970.43000001"/>
    <n v="-1650214.05"/>
    <n v="50598.63"/>
    <n v="167957711.00999999"/>
    <n v="108998905.63"/>
    <n v="-458048.34"/>
    <n v="0"/>
    <n v="50598.63"/>
    <n v="0"/>
    <x v="10"/>
  </r>
  <r>
    <n v="-1"/>
    <n v="1"/>
    <s v="0001 -Florida Power &amp; Light Company"/>
    <n v="0"/>
    <n v="3"/>
    <x v="10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10"/>
  </r>
  <r>
    <n v="-1"/>
    <n v="1"/>
    <s v="0001 -Florida Power &amp; Light Company"/>
    <n v="0"/>
    <n v="3"/>
    <x v="10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10"/>
  </r>
  <r>
    <n v="-1"/>
    <n v="1"/>
    <s v="0001 -Florida Power &amp; Light Company"/>
    <n v="0"/>
    <n v="3"/>
    <x v="10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10"/>
  </r>
  <r>
    <n v="-1"/>
    <n v="1"/>
    <s v="0001 -Florida Power &amp; Light Company"/>
    <n v="0"/>
    <n v="3"/>
    <x v="10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10"/>
  </r>
  <r>
    <n v="-1"/>
    <n v="1"/>
    <s v="0001 -Florida Power &amp; Light Company"/>
    <n v="0"/>
    <n v="3"/>
    <x v="10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10"/>
  </r>
  <r>
    <n v="-1"/>
    <n v="1"/>
    <s v="0001 -Florida Power &amp; Light Company"/>
    <n v="0"/>
    <n v="3"/>
    <x v="10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51305.759999998"/>
    <n v="-1147422.19"/>
    <n v="32272.03"/>
    <n v="97117053.909999996"/>
    <n v="58453358.170000002"/>
    <n v="-388442.2"/>
    <n v="0"/>
    <n v="32272.03"/>
    <n v="0"/>
    <x v="10"/>
  </r>
  <r>
    <n v="-1"/>
    <n v="1"/>
    <s v="0001 -Florida Power &amp; Light Company"/>
    <n v="0"/>
    <n v="3"/>
    <x v="10"/>
    <n v="2004"/>
    <n v="93"/>
    <n v="2014"/>
    <s v="V2004 Q2"/>
    <n v="367"/>
    <s v="07. Distribution"/>
    <s v="Function"/>
    <n v="9680699.6199999992"/>
    <n v="0"/>
    <n v="0"/>
    <n v="9685650.8699999992"/>
    <n v="684322.31"/>
    <n v="6787355.6799999997"/>
    <n v="-53733.25"/>
    <n v="1223.0999999999999"/>
    <n v="9690602.1199999992"/>
    <n v="7462528.5199999996"/>
    <n v="470.06"/>
    <n v="0"/>
    <n v="1223.0999999999999"/>
    <n v="0"/>
    <x v="10"/>
  </r>
  <r>
    <n v="-1"/>
    <n v="1"/>
    <s v="0001 -Florida Power &amp; Light Company"/>
    <n v="0"/>
    <n v="3"/>
    <x v="10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10"/>
  </r>
  <r>
    <n v="-1"/>
    <n v="1"/>
    <s v="0001 -Florida Power &amp; Light Company"/>
    <n v="0"/>
    <n v="3"/>
    <x v="10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10"/>
  </r>
  <r>
    <n v="-1"/>
    <n v="1"/>
    <s v="0001 -Florida Power &amp; Light Company"/>
    <n v="0"/>
    <n v="3"/>
    <x v="10"/>
    <n v="2004"/>
    <n v="94"/>
    <n v="2014"/>
    <s v="V2004 Q3"/>
    <n v="367"/>
    <s v="07. Distribution"/>
    <s v="Function"/>
    <n v="6354950.5700000003"/>
    <n v="0"/>
    <n v="0"/>
    <n v="6355901.2999999998"/>
    <n v="426040.39"/>
    <n v="4404381.5599999996"/>
    <n v="-24932.25"/>
    <n v="188.14"/>
    <n v="6356852.0199999996"/>
    <n v="4829124.5599999996"/>
    <n v="-415.92"/>
    <n v="0"/>
    <n v="188.14"/>
    <n v="0"/>
    <x v="10"/>
  </r>
  <r>
    <n v="-1"/>
    <n v="1"/>
    <s v="0001 -Florida Power &amp; Light Company"/>
    <n v="0"/>
    <n v="3"/>
    <x v="10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10"/>
  </r>
  <r>
    <n v="-1"/>
    <n v="1"/>
    <s v="0001 -Florida Power &amp; Light Company"/>
    <n v="0"/>
    <n v="3"/>
    <x v="10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10"/>
  </r>
  <r>
    <n v="-1"/>
    <n v="1"/>
    <s v="0001 -Florida Power &amp; Light Company"/>
    <n v="0"/>
    <n v="3"/>
    <x v="10"/>
    <n v="2004"/>
    <n v="95"/>
    <n v="2014"/>
    <s v="V2004 Q4"/>
    <n v="367"/>
    <s v="07. Distribution"/>
    <s v="Function"/>
    <n v="7075584.2000000002"/>
    <n v="0"/>
    <n v="0"/>
    <n v="7076830.6900000004"/>
    <n v="521098.48"/>
    <n v="4583472.13"/>
    <n v="-29967.1"/>
    <n v="763.12"/>
    <n v="7078077.1900000004"/>
    <n v="5102930.3600000003"/>
    <n v="-89.62"/>
    <n v="0"/>
    <n v="763.12"/>
    <n v="0"/>
    <x v="10"/>
  </r>
  <r>
    <n v="-1"/>
    <n v="1"/>
    <s v="0001 -Florida Power &amp; Light Company"/>
    <n v="0"/>
    <n v="3"/>
    <x v="10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10"/>
  </r>
  <r>
    <n v="-1"/>
    <n v="1"/>
    <s v="0001 -Florida Power &amp; Light Company"/>
    <n v="0"/>
    <n v="3"/>
    <x v="10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10"/>
  </r>
  <r>
    <n v="-1"/>
    <n v="1"/>
    <s v="0001 -Florida Power &amp; Light Company"/>
    <n v="0"/>
    <n v="3"/>
    <x v="10"/>
    <n v="2005"/>
    <n v="66"/>
    <n v="2014"/>
    <s v="V2005"/>
    <n v="367"/>
    <s v="07. Distribution"/>
    <s v="Function"/>
    <n v="787920160.86000001"/>
    <n v="0"/>
    <n v="0"/>
    <n v="547602438.88999999"/>
    <n v="22501504.629999999"/>
    <n v="546104270.58000004"/>
    <n v="-7354006.9299999997"/>
    <n v="186755.33"/>
    <n v="793925429.38999999"/>
    <n v="565498892.97000003"/>
    <n v="-2711630.95"/>
    <n v="0"/>
    <n v="186755.33"/>
    <n v="0"/>
    <x v="10"/>
  </r>
  <r>
    <n v="-1"/>
    <n v="1"/>
    <s v="0001 -Florida Power &amp; Light Company"/>
    <n v="0"/>
    <n v="3"/>
    <x v="10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10"/>
  </r>
  <r>
    <n v="-1"/>
    <n v="1"/>
    <s v="0001 -Florida Power &amp; Light Company"/>
    <n v="0"/>
    <n v="3"/>
    <x v="10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10"/>
  </r>
  <r>
    <n v="-1"/>
    <n v="1"/>
    <s v="0001 -Florida Power &amp; Light Company"/>
    <n v="0"/>
    <n v="3"/>
    <x v="10"/>
    <n v="2006"/>
    <n v="67"/>
    <n v="2014"/>
    <s v="V2006"/>
    <n v="367"/>
    <s v="07. Distribution"/>
    <s v="Function"/>
    <n v="486246487.74000001"/>
    <n v="0"/>
    <n v="0"/>
    <n v="287892379.06"/>
    <n v="20205738.710000001"/>
    <n v="245344081.71000001"/>
    <n v="-3586276.95"/>
    <n v="122317.7"/>
    <n v="488905156.83999997"/>
    <n v="264264519.94"/>
    <n v="-1251050.93"/>
    <n v="0"/>
    <n v="122317.7"/>
    <n v="0"/>
    <x v="10"/>
  </r>
  <r>
    <n v="-1"/>
    <n v="1"/>
    <s v="0001 -Florida Power &amp; Light Company"/>
    <n v="0"/>
    <n v="3"/>
    <x v="10"/>
    <n v="2007"/>
    <n v="74"/>
    <n v="2014"/>
    <s v="V2007"/>
    <n v="367"/>
    <s v="07. Distribution"/>
    <s v="Function"/>
    <n v="535953891.60000002"/>
    <n v="0"/>
    <n v="0"/>
    <n v="337334138.62"/>
    <n v="25209164.300000001"/>
    <n v="237267784.03"/>
    <n v="-4263423.97"/>
    <n v="112844.06"/>
    <n v="539162949.16999996"/>
    <n v="261079682.34"/>
    <n v="-1698947.54"/>
    <n v="0"/>
    <n v="112844.06"/>
    <n v="0"/>
    <x v="10"/>
  </r>
  <r>
    <n v="-1"/>
    <n v="1"/>
    <s v="0001 -Florida Power &amp; Light Company"/>
    <n v="0"/>
    <n v="3"/>
    <x v="10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239"/>
    <n v="2014"/>
    <s v="V2008 Bonus - 50%"/>
    <n v="367"/>
    <s v="07. Distribution"/>
    <s v="Function"/>
    <n v="12002734"/>
    <n v="0"/>
    <n v="0"/>
    <n v="12002734"/>
    <n v="1470214.89"/>
    <n v="9797471.6899999995"/>
    <n v="0"/>
    <n v="0"/>
    <n v="12002734"/>
    <n v="11267686.58"/>
    <n v="0"/>
    <n v="0"/>
    <n v="0"/>
    <n v="0"/>
    <x v="10"/>
  </r>
  <r>
    <n v="-1"/>
    <n v="1"/>
    <s v="0001 -Florida Power &amp; Light Company"/>
    <n v="0"/>
    <n v="3"/>
    <x v="10"/>
    <n v="2008"/>
    <n v="164"/>
    <n v="2014"/>
    <s v="V2008 Q1"/>
    <n v="367"/>
    <s v="07. Distribution"/>
    <s v="Function"/>
    <n v="61404045.479999997"/>
    <n v="0"/>
    <n v="0"/>
    <n v="61610080.450000003"/>
    <n v="3180100.67"/>
    <n v="26168716.739999998"/>
    <n v="-494790.53"/>
    <n v="14943.57"/>
    <n v="61816115.399999999"/>
    <n v="29183888.850000001"/>
    <n v="-232197.8"/>
    <n v="0"/>
    <n v="14943.57"/>
    <n v="0"/>
    <x v="10"/>
  </r>
  <r>
    <n v="-1"/>
    <n v="1"/>
    <s v="0001 -Florida Power &amp; Light Company"/>
    <n v="0"/>
    <n v="3"/>
    <x v="10"/>
    <n v="2008"/>
    <n v="168"/>
    <n v="2014"/>
    <s v="V2008 Q1 - 50% Bonus"/>
    <n v="367"/>
    <s v="07. Distribution"/>
    <s v="Function"/>
    <n v="20587751.829999998"/>
    <n v="0"/>
    <n v="0"/>
    <n v="20655972.100000001"/>
    <n v="1270680.3"/>
    <n v="9364880.6099999994"/>
    <n v="-386936.29"/>
    <n v="4961.2700000000004"/>
    <n v="20724192.390000001"/>
    <n v="10581676.91"/>
    <n v="-77595.289999999994"/>
    <n v="0"/>
    <n v="4961.2700000000004"/>
    <n v="0"/>
    <x v="10"/>
  </r>
  <r>
    <n v="-1"/>
    <n v="1"/>
    <s v="0001 -Florida Power &amp; Light Company"/>
    <n v="0"/>
    <n v="3"/>
    <x v="10"/>
    <n v="2008"/>
    <n v="165"/>
    <n v="2014"/>
    <s v="V2008 Q2"/>
    <n v="367"/>
    <s v="07. Distribution"/>
    <s v="Function"/>
    <n v="80450100.129999995"/>
    <n v="0"/>
    <n v="0"/>
    <n v="80763827.629999995"/>
    <n v="4122008"/>
    <n v="31109950.039999999"/>
    <n v="-710233.53"/>
    <n v="25095.24"/>
    <n v="81077555.120000005"/>
    <n v="34991761.119999997"/>
    <n v="-362162.83"/>
    <n v="0"/>
    <n v="25095.24"/>
    <n v="0"/>
    <x v="10"/>
  </r>
  <r>
    <n v="-1"/>
    <n v="1"/>
    <s v="0001 -Florida Power &amp; Light Company"/>
    <n v="0"/>
    <n v="3"/>
    <x v="10"/>
    <n v="2008"/>
    <n v="169"/>
    <n v="2014"/>
    <s v="V2008 Q2 - 50% Bonus"/>
    <n v="367"/>
    <s v="07. Distribution"/>
    <s v="Function"/>
    <n v="69115731.340000004"/>
    <n v="0"/>
    <n v="0"/>
    <n v="69379509.359999999"/>
    <n v="3653168.34"/>
    <n v="27640484.5"/>
    <n v="-817621.17"/>
    <n v="21045.25"/>
    <n v="69643287.400000006"/>
    <n v="31091561.18"/>
    <n v="-304419.15000000002"/>
    <n v="0"/>
    <n v="21045.25"/>
    <n v="0"/>
    <x v="10"/>
  </r>
  <r>
    <n v="-1"/>
    <n v="1"/>
    <s v="0001 -Florida Power &amp; Light Company"/>
    <n v="0"/>
    <n v="3"/>
    <x v="10"/>
    <n v="2008"/>
    <n v="166"/>
    <n v="2014"/>
    <s v="V2008 Q3"/>
    <n v="367"/>
    <s v="07. Distribution"/>
    <s v="Function"/>
    <n v="47754421.939999998"/>
    <n v="0"/>
    <n v="0"/>
    <n v="47914820.189999998"/>
    <n v="2806618.46"/>
    <n v="19306008.109999999"/>
    <n v="-380561.54"/>
    <n v="11759.73"/>
    <n v="48075218.439999998"/>
    <n v="21992251.379999999"/>
    <n v="-188661.59"/>
    <n v="0"/>
    <n v="11759.73"/>
    <n v="0"/>
    <x v="10"/>
  </r>
  <r>
    <n v="-1"/>
    <n v="1"/>
    <s v="0001 -Florida Power &amp; Light Company"/>
    <n v="0"/>
    <n v="3"/>
    <x v="10"/>
    <n v="2008"/>
    <n v="170"/>
    <n v="2014"/>
    <s v="V2008 Q3 - 50% Bonus"/>
    <n v="367"/>
    <s v="07. Distribution"/>
    <s v="Function"/>
    <n v="49775253.020000003"/>
    <n v="0"/>
    <n v="0"/>
    <n v="49967692.700000003"/>
    <n v="2621758.5699999998"/>
    <n v="18429968.170000002"/>
    <n v="-435832.79"/>
    <n v="14106.45"/>
    <n v="50160132.399999999"/>
    <n v="20909378.219999999"/>
    <n v="-228424.41"/>
    <n v="0"/>
    <n v="14106.45"/>
    <n v="0"/>
    <x v="10"/>
  </r>
  <r>
    <n v="-1"/>
    <n v="1"/>
    <s v="0001 -Florida Power &amp; Light Company"/>
    <n v="0"/>
    <n v="3"/>
    <x v="10"/>
    <n v="2008"/>
    <n v="167"/>
    <n v="2014"/>
    <s v="V2008 Q4"/>
    <n v="367"/>
    <s v="07. Distribution"/>
    <s v="Function"/>
    <n v="58398257.359999999"/>
    <n v="0"/>
    <n v="0"/>
    <n v="58606260.700000003"/>
    <n v="3392738.79"/>
    <n v="22340288.609999999"/>
    <n v="-486439.78"/>
    <n v="14654.81"/>
    <n v="58814264.060000002"/>
    <n v="25582657.489999998"/>
    <n v="-250981.98"/>
    <n v="0"/>
    <n v="14654.81"/>
    <n v="0"/>
    <x v="10"/>
  </r>
  <r>
    <n v="-1"/>
    <n v="1"/>
    <s v="0001 -Florida Power &amp; Light Company"/>
    <n v="0"/>
    <n v="3"/>
    <x v="10"/>
    <n v="2008"/>
    <n v="171"/>
    <n v="2014"/>
    <s v="V2008 Q4 - 50% Bonus"/>
    <n v="367"/>
    <s v="07. Distribution"/>
    <s v="Function"/>
    <n v="42082861.039999999"/>
    <n v="0"/>
    <n v="0"/>
    <n v="42232429.740000002"/>
    <n v="2544391.9"/>
    <n v="16019646.609999999"/>
    <n v="-499992.87"/>
    <n v="12215.61"/>
    <n v="42381998.439999998"/>
    <n v="18456663.300000001"/>
    <n v="-179546.58"/>
    <n v="0"/>
    <n v="12215.61"/>
    <n v="0"/>
    <x v="10"/>
  </r>
  <r>
    <n v="-1"/>
    <n v="1"/>
    <s v="0001 -Florida Power &amp; Light Company"/>
    <n v="0"/>
    <n v="3"/>
    <x v="10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5"/>
    <n v="2014"/>
    <s v="V2009 Q1"/>
    <n v="367"/>
    <s v="07. Distribution"/>
    <s v="Function"/>
    <n v="13568155.99"/>
    <n v="0"/>
    <n v="0"/>
    <n v="13609833.060000001"/>
    <n v="1027226.34"/>
    <n v="6483355.7800000003"/>
    <n v="-255792.6"/>
    <n v="3537.2"/>
    <n v="13651510.109999999"/>
    <n v="7478248.5099999998"/>
    <n v="-47483.32"/>
    <n v="0"/>
    <n v="3537.2"/>
    <n v="0"/>
    <x v="10"/>
  </r>
  <r>
    <n v="-1"/>
    <n v="1"/>
    <s v="0001 -Florida Power &amp; Light Company"/>
    <n v="0"/>
    <n v="3"/>
    <x v="10"/>
    <n v="2009"/>
    <n v="189"/>
    <n v="2014"/>
    <s v="V2009 Q1 - 50% Bonus"/>
    <n v="367"/>
    <s v="07. Distribution"/>
    <s v="Function"/>
    <n v="66365363.310000002"/>
    <n v="0"/>
    <n v="0"/>
    <n v="66924608.200000003"/>
    <n v="3651574.69"/>
    <n v="22700351.489999998"/>
    <n v="-3051513.21"/>
    <n v="46523.199999999997"/>
    <n v="67483853.079999998"/>
    <n v="25968177.239999998"/>
    <n v="-688217.63"/>
    <n v="0"/>
    <n v="46523.199999999997"/>
    <n v="0"/>
    <x v="10"/>
  </r>
  <r>
    <n v="-1"/>
    <n v="1"/>
    <s v="0001 -Florida Power &amp; Light Company"/>
    <n v="0"/>
    <n v="3"/>
    <x v="10"/>
    <n v="2009"/>
    <n v="186"/>
    <n v="2014"/>
    <s v="V2009 Q2"/>
    <n v="367"/>
    <s v="07. Distribution"/>
    <s v="Function"/>
    <n v="26805929.899999999"/>
    <n v="0"/>
    <n v="0"/>
    <n v="26937348.239999998"/>
    <n v="1723850.14"/>
    <n v="10285957.32"/>
    <n v="-310392.02"/>
    <n v="10002.65"/>
    <n v="27068766.600000001"/>
    <n v="11920137.26"/>
    <n v="-163163.84"/>
    <n v="0"/>
    <n v="10002.65"/>
    <n v="0"/>
    <x v="10"/>
  </r>
  <r>
    <n v="-1"/>
    <n v="1"/>
    <s v="0001 -Florida Power &amp; Light Company"/>
    <n v="0"/>
    <n v="3"/>
    <x v="10"/>
    <n v="2009"/>
    <n v="190"/>
    <n v="2014"/>
    <s v="V2009 Q2 - 50% Bonus"/>
    <n v="367"/>
    <s v="07. Distribution"/>
    <s v="Function"/>
    <n v="60336851.840000004"/>
    <n v="0"/>
    <n v="0"/>
    <n v="60857660.700000003"/>
    <n v="3291142.53"/>
    <n v="19188308.420000002"/>
    <n v="-1127086.4099999999"/>
    <n v="39877.800000000003"/>
    <n v="61378469.57"/>
    <n v="22135856.379999999"/>
    <n v="-658145.37"/>
    <n v="0"/>
    <n v="39877.800000000003"/>
    <n v="0"/>
    <x v="10"/>
  </r>
  <r>
    <n v="-1"/>
    <n v="1"/>
    <s v="0001 -Florida Power &amp; Light Company"/>
    <n v="0"/>
    <n v="3"/>
    <x v="10"/>
    <n v="2009"/>
    <n v="187"/>
    <n v="2014"/>
    <s v="V2009 Q3"/>
    <n v="367"/>
    <s v="07. Distribution"/>
    <s v="Function"/>
    <n v="18314668.359999999"/>
    <n v="0"/>
    <n v="0"/>
    <n v="18327290.329999998"/>
    <n v="1393142.79"/>
    <n v="7953059.2699999996"/>
    <n v="-475607.97"/>
    <n v="902.2"/>
    <n v="18339912.300000001"/>
    <n v="9333114.6099999994"/>
    <n v="-11254.29"/>
    <n v="0"/>
    <n v="902.2"/>
    <n v="0"/>
    <x v="10"/>
  </r>
  <r>
    <n v="-1"/>
    <n v="1"/>
    <s v="0001 -Florida Power &amp; Light Company"/>
    <n v="0"/>
    <n v="3"/>
    <x v="10"/>
    <n v="2009"/>
    <n v="191"/>
    <n v="2014"/>
    <s v="V2009 Q3 - 50% Bonus"/>
    <n v="367"/>
    <s v="07. Distribution"/>
    <s v="Function"/>
    <n v="75460055.079999998"/>
    <n v="0"/>
    <n v="0"/>
    <n v="76064878.400000006"/>
    <n v="4624243.5199999996"/>
    <n v="26110061.530000001"/>
    <n v="-6168813.6900000004"/>
    <n v="46465.03"/>
    <n v="76669701.730000004"/>
    <n v="30332963.600000001"/>
    <n v="-761840.16"/>
    <n v="0"/>
    <n v="46465.03"/>
    <n v="0"/>
    <x v="10"/>
  </r>
  <r>
    <n v="-1"/>
    <n v="1"/>
    <s v="0001 -Florida Power &amp; Light Company"/>
    <n v="0"/>
    <n v="3"/>
    <x v="10"/>
    <n v="2009"/>
    <n v="188"/>
    <n v="2014"/>
    <s v="V2009 Q4"/>
    <n v="367"/>
    <s v="07. Distribution"/>
    <s v="Function"/>
    <n v="18344547.050000001"/>
    <n v="0"/>
    <n v="0"/>
    <n v="18367558.960000001"/>
    <n v="1425663.81"/>
    <n v="7787343.7699999996"/>
    <n v="-96717.66"/>
    <n v="1593.3"/>
    <n v="18390570.879999999"/>
    <n v="9187251.9600000009"/>
    <n v="-18674.91"/>
    <n v="0"/>
    <n v="1593.3"/>
    <n v="0"/>
    <x v="10"/>
  </r>
  <r>
    <n v="-1"/>
    <n v="1"/>
    <s v="0001 -Florida Power &amp; Light Company"/>
    <n v="0"/>
    <n v="3"/>
    <x v="10"/>
    <n v="2009"/>
    <n v="192"/>
    <n v="2014"/>
    <s v="V2009 Q4 - 50% Bonus"/>
    <n v="367"/>
    <s v="07. Distribution"/>
    <s v="Function"/>
    <n v="87479530.290000007"/>
    <n v="0"/>
    <n v="0"/>
    <n v="88211396.25"/>
    <n v="5835493.5599999996"/>
    <n v="30256285.25"/>
    <n v="-1823693.83"/>
    <n v="58898.51"/>
    <n v="88943262.209999993"/>
    <n v="35583244.850000001"/>
    <n v="-896299.45"/>
    <n v="0"/>
    <n v="58898.51"/>
    <n v="0"/>
    <x v="10"/>
  </r>
  <r>
    <n v="-1"/>
    <n v="1"/>
    <s v="0001 -Florida Power &amp; Light Company"/>
    <n v="0"/>
    <n v="3"/>
    <x v="10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3"/>
    <n v="2014"/>
    <s v="V2010 Q1"/>
    <n v="367"/>
    <s v="07. Distribution"/>
    <s v="Function"/>
    <n v="6380637"/>
    <n v="0"/>
    <n v="0"/>
    <n v="6385000.25"/>
    <n v="443905.24"/>
    <n v="2231360.9900000002"/>
    <n v="-15849.51"/>
    <n v="398.63"/>
    <n v="6389363.4900000002"/>
    <n v="2671996.14"/>
    <n v="-5057.75"/>
    <n v="0"/>
    <n v="398.63"/>
    <n v="0"/>
    <x v="10"/>
  </r>
  <r>
    <n v="-1"/>
    <n v="1"/>
    <s v="0001 -Florida Power &amp; Light Company"/>
    <n v="0"/>
    <n v="3"/>
    <x v="10"/>
    <n v="2010"/>
    <n v="215"/>
    <n v="2014"/>
    <s v="V2010 Q1 - 50% Bonus"/>
    <n v="367"/>
    <s v="07. Distribution"/>
    <s v="Function"/>
    <n v="66983963.32"/>
    <n v="0"/>
    <n v="0"/>
    <n v="67464521.510000005"/>
    <n v="4513207.95"/>
    <n v="21738095.75"/>
    <n v="-1077771.24"/>
    <n v="43497.63"/>
    <n v="67945079.730000004"/>
    <n v="25956829.52"/>
    <n v="-623144.61"/>
    <n v="0"/>
    <n v="43497.63"/>
    <n v="0"/>
    <x v="10"/>
  </r>
  <r>
    <n v="-1"/>
    <n v="1"/>
    <s v="0001 -Florida Power &amp; Light Company"/>
    <n v="0"/>
    <n v="3"/>
    <x v="10"/>
    <n v="2010"/>
    <n v="194"/>
    <n v="2014"/>
    <s v="V2010 Q2"/>
    <n v="367"/>
    <s v="07. Distribution"/>
    <s v="Function"/>
    <n v="5721401.9900000002"/>
    <n v="0"/>
    <n v="0"/>
    <n v="5739063.3499999996"/>
    <n v="372947.74"/>
    <n v="1697886.65"/>
    <n v="-58645.26"/>
    <n v="1514.7"/>
    <n v="5756724.6900000004"/>
    <n v="2060930.81"/>
    <n v="-23904.43"/>
    <n v="0"/>
    <n v="1514.7"/>
    <n v="0"/>
    <x v="10"/>
  </r>
  <r>
    <n v="-1"/>
    <n v="1"/>
    <s v="0001 -Florida Power &amp; Light Company"/>
    <n v="0"/>
    <n v="3"/>
    <x v="10"/>
    <n v="2010"/>
    <n v="216"/>
    <n v="2014"/>
    <s v="V2010 Q2 - 50% Bonus"/>
    <n v="367"/>
    <s v="07. Distribution"/>
    <s v="Function"/>
    <n v="64984606.520000003"/>
    <n v="0"/>
    <n v="0"/>
    <n v="65393377.829999998"/>
    <n v="5210836.99"/>
    <n v="23431239.989999998"/>
    <n v="-1143160.03"/>
    <n v="35115.370000000003"/>
    <n v="65802149.140000001"/>
    <n v="28416035.039999999"/>
    <n v="-556385.31999999995"/>
    <n v="0"/>
    <n v="35115.370000000003"/>
    <n v="0"/>
    <x v="10"/>
  </r>
  <r>
    <n v="-1"/>
    <n v="1"/>
    <s v="0001 -Florida Power &amp; Light Company"/>
    <n v="0"/>
    <n v="3"/>
    <x v="10"/>
    <n v="2010"/>
    <n v="195"/>
    <n v="2014"/>
    <s v="V2010 Q3"/>
    <n v="367"/>
    <s v="07. Distribution"/>
    <s v="Function"/>
    <n v="1379842.31"/>
    <n v="0"/>
    <n v="0"/>
    <n v="1385532.67"/>
    <n v="97760.09"/>
    <n v="412922.23"/>
    <n v="-22694.959999999999"/>
    <n v="478.2"/>
    <n v="1391223.04"/>
    <n v="507588.69"/>
    <n v="-7808.9"/>
    <n v="0"/>
    <n v="478.2"/>
    <n v="0"/>
    <x v="10"/>
  </r>
  <r>
    <n v="-1"/>
    <n v="1"/>
    <s v="0001 -Florida Power &amp; Light Company"/>
    <n v="0"/>
    <n v="3"/>
    <x v="10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7"/>
    <n v="2014"/>
    <s v="V2010 Q3 - 50% Bonus"/>
    <n v="367"/>
    <s v="07. Distribution"/>
    <s v="Function"/>
    <n v="68950133.859999999"/>
    <n v="0"/>
    <n v="0"/>
    <n v="69302409.409999996"/>
    <n v="5519916.5999999996"/>
    <n v="23297846.640000001"/>
    <n v="-933711.63"/>
    <n v="29574.61"/>
    <n v="69654684.959999993"/>
    <n v="28631313.859999999"/>
    <n v="-488527.12"/>
    <n v="0"/>
    <n v="29574.61"/>
    <n v="0"/>
    <x v="10"/>
  </r>
  <r>
    <n v="-1"/>
    <n v="1"/>
    <s v="0001 -Florida Power &amp; Light Company"/>
    <n v="0"/>
    <n v="3"/>
    <x v="10"/>
    <n v="2010"/>
    <n v="196"/>
    <n v="2014"/>
    <s v="V2010 Q4"/>
    <n v="367"/>
    <s v="07. Distribution"/>
    <s v="Function"/>
    <n v="286655.28000000003"/>
    <n v="0"/>
    <n v="0"/>
    <n v="286754.01"/>
    <n v="19187.38"/>
    <n v="73276.55"/>
    <n v="-276.06"/>
    <n v="8.3000000000000007"/>
    <n v="286852.73"/>
    <n v="92405.26"/>
    <n v="-130.47"/>
    <n v="0"/>
    <n v="8.3000000000000007"/>
    <n v="0"/>
    <x v="10"/>
  </r>
  <r>
    <n v="-1"/>
    <n v="1"/>
    <s v="0001 -Florida Power &amp; Light Company"/>
    <n v="0"/>
    <n v="3"/>
    <x v="10"/>
    <n v="2010"/>
    <n v="224"/>
    <n v="2014"/>
    <s v="V2010 Q4 - 100% Bonus"/>
    <n v="367"/>
    <s v="07. Distribution"/>
    <s v="Function"/>
    <n v="32907123.039999999"/>
    <n v="0"/>
    <n v="0"/>
    <n v="33062751.379999999"/>
    <n v="2730262.74"/>
    <n v="10830443.99"/>
    <n v="-373632.98"/>
    <n v="12890.82"/>
    <n v="33218379.690000001"/>
    <n v="13481987.59"/>
    <n v="-219646.69"/>
    <n v="0"/>
    <n v="12890.82"/>
    <n v="0"/>
    <x v="10"/>
  </r>
  <r>
    <n v="-1"/>
    <n v="1"/>
    <s v="0001 -Florida Power &amp; Light Company"/>
    <n v="0"/>
    <n v="3"/>
    <x v="10"/>
    <n v="2010"/>
    <n v="218"/>
    <n v="2014"/>
    <s v="V2010 Q4 - 50% Bonus"/>
    <n v="367"/>
    <s v="07. Distribution"/>
    <s v="Function"/>
    <n v="24930081.579999998"/>
    <n v="0"/>
    <n v="0"/>
    <n v="25115884.66"/>
    <n v="1681572.14"/>
    <n v="6479197.6399999997"/>
    <n v="-453832.97"/>
    <n v="15371.15"/>
    <n v="25301687.73"/>
    <n v="8066904.0700000003"/>
    <n v="-262369.28999999998"/>
    <n v="0"/>
    <n v="15371.15"/>
    <n v="0"/>
    <x v="10"/>
  </r>
  <r>
    <n v="-1"/>
    <n v="1"/>
    <s v="0001 -Florida Power &amp; Light Company"/>
    <n v="0"/>
    <n v="3"/>
    <x v="10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10"/>
  </r>
  <r>
    <n v="-1"/>
    <n v="1"/>
    <s v="0001 -Florida Power &amp; Light Company"/>
    <n v="0"/>
    <n v="3"/>
    <x v="10"/>
    <n v="2011"/>
    <n v="233"/>
    <n v="2014"/>
    <s v="V2011 - 100% Bonus"/>
    <n v="367"/>
    <s v="07. Distribution"/>
    <s v="Function"/>
    <n v="275702843.68000001"/>
    <n v="0"/>
    <n v="0"/>
    <n v="230323928.30000001"/>
    <n v="19271725.129999999"/>
    <n v="58233550.689999998"/>
    <n v="-3464913.17"/>
    <n v="113944.9"/>
    <n v="278263678.75999999"/>
    <n v="76952193.340000004"/>
    <n v="-1893807.7"/>
    <n v="0"/>
    <n v="113944.9"/>
    <n v="0"/>
    <x v="10"/>
  </r>
  <r>
    <n v="-1"/>
    <n v="1"/>
    <s v="0001 -Florida Power &amp; Light Company"/>
    <n v="0"/>
    <n v="3"/>
    <x v="10"/>
    <n v="2011"/>
    <n v="234"/>
    <n v="2014"/>
    <s v="V2011 - 50% Bonus"/>
    <n v="367"/>
    <s v="07. Distribution"/>
    <s v="Function"/>
    <n v="185953524.27000001"/>
    <n v="0"/>
    <n v="0"/>
    <n v="89375115.819999993"/>
    <n v="28033977.699999999"/>
    <n v="97235561.930000007"/>
    <n v="-941063.37"/>
    <n v="35398.76"/>
    <n v="186870559.11000001"/>
    <n v="124813626.29000001"/>
    <n v="-425722.73"/>
    <n v="0"/>
    <n v="35398.76"/>
    <n v="0"/>
    <x v="10"/>
  </r>
  <r>
    <n v="-1"/>
    <n v="1"/>
    <s v="0001 -Florida Power &amp; Light Company"/>
    <n v="0"/>
    <n v="3"/>
    <x v="10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8"/>
    <n v="2014"/>
    <s v="V2012 Q1 - 50% Bonus"/>
    <n v="367"/>
    <s v="07. Distribution"/>
    <s v="Function"/>
    <n v="130286589.20999999"/>
    <n v="0"/>
    <n v="0"/>
    <n v="130550867.29000001"/>
    <n v="16722942.43"/>
    <n v="46061783.439999998"/>
    <n v="-604888.55000000005"/>
    <n v="24345.67"/>
    <n v="130815145.37"/>
    <n v="62551320.579999998"/>
    <n v="-270805.2"/>
    <n v="0"/>
    <n v="24345.67"/>
    <n v="0"/>
    <x v="10"/>
  </r>
  <r>
    <n v="-1"/>
    <n v="1"/>
    <s v="0001 -Florida Power &amp; Light Company"/>
    <n v="0"/>
    <n v="3"/>
    <x v="10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9"/>
    <n v="2014"/>
    <s v="V2012 Q2 - 50% Bonus"/>
    <n v="367"/>
    <s v="07. Distribution"/>
    <s v="Function"/>
    <n v="145650569.69999999"/>
    <n v="0"/>
    <n v="0"/>
    <n v="145949865.93000001"/>
    <n v="17590858.52"/>
    <n v="40663547.380000003"/>
    <n v="-683001.47"/>
    <n v="24771.93"/>
    <n v="146249162.13999999"/>
    <n v="58042751.280000001"/>
    <n v="-362165.87"/>
    <n v="0"/>
    <n v="24771.93"/>
    <n v="0"/>
    <x v="10"/>
  </r>
  <r>
    <n v="-1"/>
    <n v="1"/>
    <s v="0001 -Florida Power &amp; Light Company"/>
    <n v="0"/>
    <n v="3"/>
    <x v="10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0"/>
    <n v="2014"/>
    <s v="V2012 Q3 - 50% Bonus"/>
    <n v="367"/>
    <s v="07. Distribution"/>
    <s v="Function"/>
    <n v="139296962.03"/>
    <n v="0"/>
    <n v="0"/>
    <n v="139590648.78999999"/>
    <n v="19006816.190000001"/>
    <n v="36262909.740000002"/>
    <n v="-670959.46"/>
    <n v="22932.41"/>
    <n v="139884335.52000001"/>
    <n v="55071436.869999997"/>
    <n v="-366152.01"/>
    <n v="0"/>
    <n v="22932.41"/>
    <n v="0"/>
    <x v="10"/>
  </r>
  <r>
    <n v="-1"/>
    <n v="1"/>
    <s v="0001 -Florida Power &amp; Light Company"/>
    <n v="0"/>
    <n v="3"/>
    <x v="10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1"/>
    <n v="2014"/>
    <s v="V2012 Q4 - 50% Bonus"/>
    <n v="367"/>
    <s v="07. Distribution"/>
    <s v="Function"/>
    <n v="124891089.72"/>
    <n v="0"/>
    <n v="0"/>
    <n v="125119674.31999999"/>
    <n v="19333149.170000002"/>
    <n v="29670095.890000001"/>
    <n v="-543992.81000000006"/>
    <n v="20429.41"/>
    <n v="125348258.91"/>
    <n v="48843055.659999996"/>
    <n v="-276550.39"/>
    <n v="0"/>
    <n v="20429.41"/>
    <n v="0"/>
    <x v="10"/>
  </r>
  <r>
    <n v="-1"/>
    <n v="1"/>
    <s v="0001 -Florida Power &amp; Light Company"/>
    <n v="0"/>
    <n v="3"/>
    <x v="10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10"/>
  </r>
  <r>
    <n v="-1"/>
    <n v="1"/>
    <s v="0001 -Florida Power &amp; Light Company"/>
    <n v="0"/>
    <n v="3"/>
    <x v="10"/>
    <n v="2013"/>
    <n v="231"/>
    <n v="2014"/>
    <s v="V2013 - 50% Bonus"/>
    <n v="367"/>
    <s v="07. Distribution"/>
    <s v="Function"/>
    <n v="435465023.38999999"/>
    <n v="0"/>
    <n v="0"/>
    <n v="415933050.80000001"/>
    <n v="43609253.530000001"/>
    <n v="23722726.219999999"/>
    <n v="-3949069.95"/>
    <n v="152838.39000000001"/>
    <n v="438954878.86000001"/>
    <n v="67051374.869999997"/>
    <n v="-3056412.21"/>
    <n v="0"/>
    <n v="152838.39000000001"/>
    <n v="0"/>
    <x v="10"/>
  </r>
  <r>
    <n v="-1"/>
    <n v="1"/>
    <s v="0001 -Florida Power &amp; Light Company"/>
    <n v="0"/>
    <n v="3"/>
    <x v="10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4"/>
    <n v="363"/>
    <n v="2014"/>
    <s v="V2014 - 50% Bonus"/>
    <n v="367"/>
    <s v="07. Distribution"/>
    <s v="Function"/>
    <n v="434436074.14999998"/>
    <n v="434436074.14999998"/>
    <n v="0"/>
    <n v="434436074.14999998"/>
    <n v="24322713.420000002"/>
    <n v="0"/>
    <n v="434436074.14999998"/>
    <n v="0"/>
    <n v="0"/>
    <n v="24322713.420000002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69"/>
    <n v="1"/>
    <n v="2014"/>
    <s v="V1969"/>
    <n v="367"/>
    <s v="08. General Plant"/>
    <s v="Function"/>
    <n v="10234603.5"/>
    <n v="0"/>
    <n v="0"/>
    <n v="10293293.800000001"/>
    <n v="2879183.71"/>
    <n v="7460910.5300000003"/>
    <n v="-117380.6"/>
    <n v="11889.85"/>
    <n v="10351984.1"/>
    <n v="10234603.5"/>
    <n v="0"/>
    <n v="0"/>
    <n v="11889.85"/>
    <n v="0"/>
    <x v="10"/>
  </r>
  <r>
    <n v="-1"/>
    <n v="1"/>
    <s v="0001 -Florida Power &amp; Light Company"/>
    <n v="0"/>
    <n v="3"/>
    <x v="10"/>
    <n v="1970"/>
    <n v="2"/>
    <n v="2014"/>
    <s v="V1970"/>
    <n v="367"/>
    <s v="08. General Plant"/>
    <s v="Function"/>
    <n v="1150219.03"/>
    <n v="0"/>
    <n v="0"/>
    <n v="1156312.49"/>
    <n v="25693.26"/>
    <n v="938429.81"/>
    <n v="-12186.92"/>
    <n v="1782.15"/>
    <n v="1162405.95"/>
    <n v="953718.3"/>
    <n v="0"/>
    <n v="0"/>
    <n v="1782.15"/>
    <n v="0"/>
    <x v="10"/>
  </r>
  <r>
    <n v="-1"/>
    <n v="1"/>
    <s v="0001 -Florida Power &amp; Light Company"/>
    <n v="0"/>
    <n v="3"/>
    <x v="10"/>
    <n v="1971"/>
    <n v="3"/>
    <n v="2014"/>
    <s v="V1971"/>
    <n v="367"/>
    <s v="08. General Plant"/>
    <s v="Function"/>
    <n v="1641770.82"/>
    <n v="0"/>
    <n v="0"/>
    <n v="1641770.82"/>
    <n v="36480.15"/>
    <n v="1561542.89"/>
    <n v="0"/>
    <n v="0"/>
    <n v="1641770.82"/>
    <n v="1598023.04"/>
    <n v="0"/>
    <n v="0"/>
    <n v="0"/>
    <n v="0"/>
    <x v="10"/>
  </r>
  <r>
    <n v="-1"/>
    <n v="1"/>
    <s v="0001 -Florida Power &amp; Light Company"/>
    <n v="0"/>
    <n v="3"/>
    <x v="10"/>
    <n v="1972"/>
    <n v="4"/>
    <n v="2014"/>
    <s v="V1972"/>
    <n v="367"/>
    <s v="08. General Plant"/>
    <s v="Function"/>
    <n v="1846457.98"/>
    <n v="0"/>
    <n v="0"/>
    <n v="1872946.86"/>
    <n v="41616.879999999997"/>
    <n v="1530846.21"/>
    <n v="-52977.760000000002"/>
    <n v="9038.66"/>
    <n v="1899435.74"/>
    <n v="1528523.98"/>
    <n v="0"/>
    <n v="0"/>
    <n v="9038.66"/>
    <n v="0"/>
    <x v="10"/>
  </r>
  <r>
    <n v="-1"/>
    <n v="1"/>
    <s v="0001 -Florida Power &amp; Light Company"/>
    <n v="0"/>
    <n v="3"/>
    <x v="10"/>
    <n v="1973"/>
    <n v="5"/>
    <n v="2014"/>
    <s v="V1973"/>
    <n v="367"/>
    <s v="08. General Plant"/>
    <s v="Function"/>
    <n v="1051358.04"/>
    <n v="0"/>
    <n v="0"/>
    <n v="1051358.04"/>
    <n v="23361.18"/>
    <n v="853064.28"/>
    <n v="0"/>
    <n v="0"/>
    <n v="1051358.04"/>
    <n v="876425.46"/>
    <n v="0"/>
    <n v="0"/>
    <n v="0"/>
    <n v="0"/>
    <x v="10"/>
  </r>
  <r>
    <n v="-1"/>
    <n v="1"/>
    <s v="0001 -Florida Power &amp; Light Company"/>
    <n v="0"/>
    <n v="3"/>
    <x v="10"/>
    <n v="1974"/>
    <n v="6"/>
    <n v="2014"/>
    <s v="V1974"/>
    <n v="367"/>
    <s v="08. General Plant"/>
    <s v="Function"/>
    <n v="3650514.89"/>
    <n v="0"/>
    <n v="0"/>
    <n v="3651533.2"/>
    <n v="81137.070000000007"/>
    <n v="2861110.14"/>
    <n v="-2036.61"/>
    <n v="318.55"/>
    <n v="3652551.5"/>
    <n v="2940529.15"/>
    <n v="0"/>
    <n v="0"/>
    <n v="318.55"/>
    <n v="0"/>
    <x v="10"/>
  </r>
  <r>
    <n v="-1"/>
    <n v="1"/>
    <s v="0001 -Florida Power &amp; Light Company"/>
    <n v="0"/>
    <n v="3"/>
    <x v="10"/>
    <n v="1975"/>
    <n v="7"/>
    <n v="2014"/>
    <s v="V1975"/>
    <n v="367"/>
    <s v="08. General Plant"/>
    <s v="Function"/>
    <n v="3862246"/>
    <n v="0"/>
    <n v="0"/>
    <n v="3274456"/>
    <n v="39103.18"/>
    <n v="3490414.76"/>
    <n v="0"/>
    <n v="0"/>
    <n v="3862246"/>
    <n v="3529517.94"/>
    <n v="0"/>
    <n v="0"/>
    <n v="0"/>
    <n v="0"/>
    <x v="10"/>
  </r>
  <r>
    <n v="-1"/>
    <n v="1"/>
    <s v="0001 -Florida Power &amp; Light Company"/>
    <n v="0"/>
    <n v="3"/>
    <x v="10"/>
    <n v="1976"/>
    <n v="8"/>
    <n v="2014"/>
    <s v="V1976"/>
    <n v="367"/>
    <s v="08. General Plant"/>
    <s v="Function"/>
    <n v="113838.99"/>
    <n v="0"/>
    <n v="0"/>
    <n v="0"/>
    <n v="0"/>
    <n v="113838.99"/>
    <n v="0"/>
    <n v="0"/>
    <n v="113838.99"/>
    <n v="113838.99"/>
    <n v="0"/>
    <n v="0"/>
    <n v="0"/>
    <n v="0"/>
    <x v="10"/>
  </r>
  <r>
    <n v="-1"/>
    <n v="1"/>
    <s v="0001 -Florida Power &amp; Light Company"/>
    <n v="0"/>
    <n v="3"/>
    <x v="10"/>
    <n v="1977"/>
    <n v="10"/>
    <n v="2014"/>
    <s v="V1977"/>
    <n v="367"/>
    <s v="08. General Plant"/>
    <s v="Function"/>
    <n v="297394.78999999998"/>
    <n v="0"/>
    <n v="0"/>
    <n v="13061.43"/>
    <n v="0"/>
    <n v="297402.07"/>
    <n v="-7.28"/>
    <n v="1.06"/>
    <n v="297402.07"/>
    <n v="297394.78999999998"/>
    <n v="1.06"/>
    <n v="0"/>
    <n v="1.06"/>
    <n v="0"/>
    <x v="10"/>
  </r>
  <r>
    <n v="-1"/>
    <n v="1"/>
    <s v="0001 -Florida Power &amp; Light Company"/>
    <n v="0"/>
    <n v="3"/>
    <x v="10"/>
    <n v="1978"/>
    <n v="12"/>
    <n v="2014"/>
    <s v="V1978"/>
    <n v="367"/>
    <s v="08. General Plant"/>
    <s v="Function"/>
    <n v="1467882.58"/>
    <n v="0"/>
    <n v="0"/>
    <n v="1175276.77"/>
    <n v="14264.14"/>
    <n v="1050327.6399999999"/>
    <n v="-1392.38"/>
    <n v="204.07"/>
    <n v="1469274.96"/>
    <n v="1063403.47"/>
    <n v="0"/>
    <n v="0"/>
    <n v="204.07"/>
    <n v="0"/>
    <x v="10"/>
  </r>
  <r>
    <n v="-1"/>
    <n v="1"/>
    <s v="0001 -Florida Power &amp; Light Company"/>
    <n v="0"/>
    <n v="3"/>
    <x v="10"/>
    <n v="1979"/>
    <n v="13"/>
    <n v="2014"/>
    <s v="V1979"/>
    <n v="367"/>
    <s v="08. General Plant"/>
    <s v="Function"/>
    <n v="1789901.96"/>
    <n v="0"/>
    <n v="0"/>
    <n v="1621899.2"/>
    <n v="29350.51"/>
    <n v="797284.56"/>
    <n v="-2504.4699999999998"/>
    <n v="376.17"/>
    <n v="1792406.43"/>
    <n v="824506.77"/>
    <n v="0"/>
    <n v="0"/>
    <n v="376.17"/>
    <n v="0"/>
    <x v="10"/>
  </r>
  <r>
    <n v="-1"/>
    <n v="1"/>
    <s v="0001 -Florida Power &amp; Light Company"/>
    <n v="0"/>
    <n v="3"/>
    <x v="10"/>
    <n v="1980"/>
    <n v="14"/>
    <n v="2014"/>
    <s v="V1980"/>
    <n v="367"/>
    <s v="08. General Plant"/>
    <s v="Function"/>
    <n v="176858"/>
    <n v="0"/>
    <n v="0"/>
    <n v="24703"/>
    <n v="548.9"/>
    <n v="159290.70000000001"/>
    <n v="0"/>
    <n v="0"/>
    <n v="176858"/>
    <n v="159839.6"/>
    <n v="0"/>
    <n v="0"/>
    <n v="0"/>
    <n v="0"/>
    <x v="10"/>
  </r>
  <r>
    <n v="-1"/>
    <n v="1"/>
    <s v="0001 -Florida Power &amp; Light Company"/>
    <n v="0"/>
    <n v="3"/>
    <x v="10"/>
    <n v="1981"/>
    <n v="15"/>
    <n v="2014"/>
    <s v="V1981"/>
    <n v="367"/>
    <s v="08. General Plant"/>
    <s v="Function"/>
    <n v="1112308"/>
    <n v="0"/>
    <n v="0"/>
    <n v="1688.65"/>
    <n v="0"/>
    <n v="1115685.3"/>
    <n v="-3377.3"/>
    <n v="0"/>
    <n v="1115685.3"/>
    <n v="1112308"/>
    <n v="0"/>
    <n v="0"/>
    <n v="0"/>
    <n v="0"/>
    <x v="10"/>
  </r>
  <r>
    <n v="-1"/>
    <n v="1"/>
    <s v="0001 -Florida Power &amp; Light Company"/>
    <n v="0"/>
    <n v="3"/>
    <x v="10"/>
    <n v="1982"/>
    <n v="16"/>
    <n v="2014"/>
    <s v="V1982"/>
    <n v="367"/>
    <s v="08. General Plant"/>
    <s v="Function"/>
    <n v="20551163.039999999"/>
    <n v="0"/>
    <n v="0"/>
    <n v="19150988.34"/>
    <n v="279635.43"/>
    <n v="17632632.559999999"/>
    <n v="-613012.27"/>
    <n v="96979.02"/>
    <n v="21164175.309999999"/>
    <n v="17365944.93"/>
    <n v="30289.82"/>
    <n v="0"/>
    <n v="96979.02"/>
    <n v="0"/>
    <x v="10"/>
  </r>
  <r>
    <n v="-1"/>
    <n v="1"/>
    <s v="0001 -Florida Power &amp; Light Company"/>
    <n v="0"/>
    <n v="3"/>
    <x v="10"/>
    <n v="1983"/>
    <n v="17"/>
    <n v="2014"/>
    <s v="V1983"/>
    <n v="367"/>
    <s v="08. General Plant"/>
    <s v="Function"/>
    <n v="4585193.67"/>
    <n v="0"/>
    <n v="0"/>
    <n v="208997.39"/>
    <n v="4346.13"/>
    <n v="4614327.03"/>
    <n v="-74692.7"/>
    <n v="8651.5400000000009"/>
    <n v="4659886.37"/>
    <n v="4548254.1500000004"/>
    <n v="4377.8500000000004"/>
    <n v="0"/>
    <n v="8651.5400000000009"/>
    <n v="0"/>
    <x v="10"/>
  </r>
  <r>
    <n v="-1"/>
    <n v="1"/>
    <s v="0001 -Florida Power &amp; Light Company"/>
    <n v="0"/>
    <n v="3"/>
    <x v="10"/>
    <n v="1984"/>
    <n v="18"/>
    <n v="2014"/>
    <s v="V1984"/>
    <n v="367"/>
    <s v="08. General Plant"/>
    <s v="Function"/>
    <n v="8011315.71"/>
    <n v="0"/>
    <n v="0"/>
    <n v="4543643.58"/>
    <n v="2799.83"/>
    <n v="8076911.8399999999"/>
    <n v="-108142.2"/>
    <n v="10115.48"/>
    <n v="8119457.9100000001"/>
    <n v="7971569.4699999997"/>
    <n v="10115.48"/>
    <n v="0"/>
    <n v="10115.48"/>
    <n v="0"/>
    <x v="10"/>
  </r>
  <r>
    <n v="-1"/>
    <n v="1"/>
    <s v="0001 -Florida Power &amp; Light Company"/>
    <n v="0"/>
    <n v="3"/>
    <x v="10"/>
    <n v="1985"/>
    <n v="19"/>
    <n v="2014"/>
    <s v="V1985"/>
    <n v="367"/>
    <s v="08. General Plant"/>
    <s v="Function"/>
    <n v="5492017.8499999996"/>
    <n v="0"/>
    <n v="0"/>
    <n v="3177110.15"/>
    <n v="32831.97"/>
    <n v="5003246.2300000004"/>
    <n v="-52205.93"/>
    <n v="5479.8"/>
    <n v="5544223.7800000003"/>
    <n v="4983927.22"/>
    <n v="5424.85"/>
    <n v="0"/>
    <n v="5479.8"/>
    <n v="0"/>
    <x v="10"/>
  </r>
  <r>
    <n v="-1"/>
    <n v="1"/>
    <s v="0001 -Florida Power &amp; Light Company"/>
    <n v="0"/>
    <n v="3"/>
    <x v="10"/>
    <n v="1986"/>
    <n v="20"/>
    <n v="2014"/>
    <s v="V1986"/>
    <n v="367"/>
    <s v="08. General Plant"/>
    <s v="Function"/>
    <n v="31129074.170000002"/>
    <n v="0"/>
    <n v="0"/>
    <n v="26922755.920000002"/>
    <n v="588181.06999999995"/>
    <n v="20617183.32"/>
    <n v="-620653.81999999995"/>
    <n v="89151.3"/>
    <n v="31749727.989999998"/>
    <n v="20668072.350000001"/>
    <n v="5789.52"/>
    <n v="0"/>
    <n v="89151.3"/>
    <n v="0"/>
    <x v="10"/>
  </r>
  <r>
    <n v="-1"/>
    <n v="1"/>
    <s v="0001 -Florida Power &amp; Light Company"/>
    <n v="0"/>
    <n v="3"/>
    <x v="10"/>
    <n v="1987"/>
    <n v="22"/>
    <n v="2014"/>
    <s v="V1987"/>
    <n v="367"/>
    <s v="08. General Plant"/>
    <s v="Function"/>
    <n v="11684357.5"/>
    <n v="0"/>
    <n v="0"/>
    <n v="6252929.7599999998"/>
    <n v="147592.98000000001"/>
    <n v="9125340.75"/>
    <n v="-108170.11"/>
    <n v="3796.85"/>
    <n v="11792527.609999999"/>
    <n v="9172444.1199999992"/>
    <n v="-3883.65"/>
    <n v="0"/>
    <n v="3796.85"/>
    <n v="0"/>
    <x v="10"/>
  </r>
  <r>
    <n v="-1"/>
    <n v="1"/>
    <s v="0001 -Florida Power &amp; Light Company"/>
    <n v="0"/>
    <n v="3"/>
    <x v="10"/>
    <n v="1987"/>
    <n v="21"/>
    <n v="2014"/>
    <s v="V1987A"/>
    <n v="367"/>
    <s v="08. General Plant"/>
    <s v="Function"/>
    <n v="78097.929999999993"/>
    <n v="0"/>
    <n v="0"/>
    <n v="78254.89"/>
    <n v="1956.37"/>
    <n v="41976.85"/>
    <n v="-313.93"/>
    <n v="50.52"/>
    <n v="78411.86"/>
    <n v="43761.24"/>
    <n v="-91.43"/>
    <n v="0"/>
    <n v="50.52"/>
    <n v="0"/>
    <x v="10"/>
  </r>
  <r>
    <n v="-1"/>
    <n v="1"/>
    <s v="0001 -Florida Power &amp; Light Company"/>
    <n v="0"/>
    <n v="3"/>
    <x v="10"/>
    <n v="1988"/>
    <n v="24"/>
    <n v="2014"/>
    <s v="V1988"/>
    <n v="367"/>
    <s v="08. General Plant"/>
    <s v="Function"/>
    <n v="10754801.609999999"/>
    <n v="0"/>
    <n v="0"/>
    <n v="5771670.9199999999"/>
    <n v="143995.92000000001"/>
    <n v="7937075.7599999998"/>
    <n v="-78788.56"/>
    <n v="9829.67"/>
    <n v="10833590.17"/>
    <n v="8022595.6399999997"/>
    <n v="-10482.85"/>
    <n v="0"/>
    <n v="9829.67"/>
    <n v="0"/>
    <x v="10"/>
  </r>
  <r>
    <n v="-1"/>
    <n v="1"/>
    <s v="0001 -Florida Power &amp; Light Company"/>
    <n v="0"/>
    <n v="3"/>
    <x v="10"/>
    <n v="1989"/>
    <n v="26"/>
    <n v="2014"/>
    <s v="V1989"/>
    <n v="367"/>
    <s v="08. General Plant"/>
    <s v="Function"/>
    <n v="32177363.640000001"/>
    <n v="0"/>
    <n v="0"/>
    <n v="26966374.640000001"/>
    <n v="616745.56999999995"/>
    <n v="20372573.210000001"/>
    <n v="-156138"/>
    <n v="19570.72"/>
    <n v="32333501.640000001"/>
    <n v="20858725.140000001"/>
    <n v="-5973.64"/>
    <n v="0"/>
    <n v="19570.72"/>
    <n v="0"/>
    <x v="10"/>
  </r>
  <r>
    <n v="-1"/>
    <n v="1"/>
    <s v="0001 -Florida Power &amp; Light Company"/>
    <n v="0"/>
    <n v="3"/>
    <x v="10"/>
    <n v="1990"/>
    <n v="28"/>
    <n v="2014"/>
    <s v="V1990"/>
    <n v="367"/>
    <s v="08. General Plant"/>
    <s v="Function"/>
    <n v="26376425.300000001"/>
    <n v="0"/>
    <n v="0"/>
    <n v="15342763.800000001"/>
    <n v="364802.01"/>
    <n v="18622039.25"/>
    <n v="-139641.79999999999"/>
    <n v="19652.04"/>
    <n v="26516067.100000001"/>
    <n v="18885253.760000002"/>
    <n v="-18402.259999999998"/>
    <n v="0"/>
    <n v="19652.04"/>
    <n v="0"/>
    <x v="10"/>
  </r>
  <r>
    <n v="-1"/>
    <n v="1"/>
    <s v="0001 -Florida Power &amp; Light Company"/>
    <n v="0"/>
    <n v="3"/>
    <x v="10"/>
    <n v="1991"/>
    <n v="29"/>
    <n v="2014"/>
    <s v="V1991"/>
    <n v="367"/>
    <s v="08. General Plant"/>
    <s v="Function"/>
    <n v="23141845.649999999"/>
    <n v="0"/>
    <n v="0"/>
    <n v="17760824.390000001"/>
    <n v="396380.83"/>
    <n v="12269636.539999999"/>
    <n v="-1397950.4"/>
    <n v="214341.25"/>
    <n v="24539796.050000001"/>
    <n v="11513972.279999999"/>
    <n v="-31564.05"/>
    <n v="0"/>
    <n v="214341.25"/>
    <n v="0"/>
    <x v="10"/>
  </r>
  <r>
    <n v="-1"/>
    <n v="1"/>
    <s v="0001 -Florida Power &amp; Light Company"/>
    <n v="0"/>
    <n v="3"/>
    <x v="10"/>
    <n v="1992"/>
    <n v="30"/>
    <n v="2014"/>
    <s v="V1992"/>
    <n v="367"/>
    <s v="08. General Plant"/>
    <s v="Function"/>
    <n v="31831143.640000001"/>
    <n v="0"/>
    <n v="0"/>
    <n v="31311600.59"/>
    <n v="708459.76"/>
    <n v="5238697.87"/>
    <n v="-286710.99"/>
    <n v="40078.22"/>
    <n v="32117854.629999999"/>
    <n v="5739528.8399999999"/>
    <n v="-39004"/>
    <n v="0"/>
    <n v="40078.22"/>
    <n v="0"/>
    <x v="10"/>
  </r>
  <r>
    <n v="-1"/>
    <n v="1"/>
    <s v="0001 -Florida Power &amp; Light Company"/>
    <n v="0"/>
    <n v="3"/>
    <x v="10"/>
    <n v="1993"/>
    <n v="31"/>
    <n v="2014"/>
    <s v="V1993"/>
    <n v="367"/>
    <s v="08. General Plant"/>
    <s v="Function"/>
    <n v="14656864.699999999"/>
    <n v="0"/>
    <n v="0"/>
    <n v="12694137.07"/>
    <n v="303706.84999999998"/>
    <n v="6733760.54"/>
    <n v="-278137.12"/>
    <n v="51250.3"/>
    <n v="14935001.82"/>
    <n v="6889292.1500000004"/>
    <n v="-78711.600000000006"/>
    <n v="0"/>
    <n v="51250.3"/>
    <n v="0"/>
    <x v="10"/>
  </r>
  <r>
    <n v="-1"/>
    <n v="1"/>
    <s v="0001 -Florida Power &amp; Light Company"/>
    <n v="0"/>
    <n v="3"/>
    <x v="10"/>
    <n v="1994"/>
    <n v="32"/>
    <n v="2014"/>
    <s v="V1994"/>
    <n v="367"/>
    <s v="08. General Plant"/>
    <s v="Function"/>
    <n v="12542903.35"/>
    <n v="0"/>
    <n v="0"/>
    <n v="12598847.699999999"/>
    <n v="313246.71999999997"/>
    <n v="1530998.91"/>
    <n v="-131101.01999999999"/>
    <n v="21294.48"/>
    <n v="12674004.369999999"/>
    <n v="1825981.67"/>
    <n v="-91542.6"/>
    <n v="0"/>
    <n v="21294.48"/>
    <n v="0"/>
    <x v="10"/>
  </r>
  <r>
    <n v="-1"/>
    <n v="1"/>
    <s v="0001 -Florida Power &amp; Light Company"/>
    <n v="0"/>
    <n v="3"/>
    <x v="10"/>
    <n v="1995"/>
    <n v="33"/>
    <n v="2014"/>
    <s v="V1995"/>
    <n v="367"/>
    <s v="08. General Plant"/>
    <s v="Function"/>
    <n v="7546698.2999999998"/>
    <n v="0"/>
    <n v="0"/>
    <n v="6693473.5999999996"/>
    <n v="160380.24"/>
    <n v="3896288.06"/>
    <n v="-606870"/>
    <n v="86575.44"/>
    <n v="8153568.2999999998"/>
    <n v="3794162.55"/>
    <n v="-257788.81"/>
    <n v="0"/>
    <n v="86575.44"/>
    <n v="0"/>
    <x v="10"/>
  </r>
  <r>
    <n v="-1"/>
    <n v="1"/>
    <s v="0001 -Florida Power &amp; Light Company"/>
    <n v="0"/>
    <n v="3"/>
    <x v="10"/>
    <n v="1996"/>
    <n v="34"/>
    <n v="2014"/>
    <s v="V1996"/>
    <n v="367"/>
    <s v="08. General Plant"/>
    <s v="Function"/>
    <n v="13099929.51"/>
    <n v="0"/>
    <n v="0"/>
    <n v="12520316.119999999"/>
    <n v="311514.56"/>
    <n v="5659978.1699999999"/>
    <n v="-164537.09"/>
    <n v="22866.9"/>
    <n v="13264466.6"/>
    <n v="5893390.3899999997"/>
    <n v="-63567.81"/>
    <n v="0"/>
    <n v="22866.9"/>
    <n v="0"/>
    <x v="10"/>
  </r>
  <r>
    <n v="-1"/>
    <n v="1"/>
    <s v="0001 -Florida Power &amp; Light Company"/>
    <n v="0"/>
    <n v="3"/>
    <x v="10"/>
    <n v="1997"/>
    <n v="35"/>
    <n v="2014"/>
    <s v="V1997"/>
    <n v="367"/>
    <s v="08. General Plant"/>
    <s v="Function"/>
    <n v="14252226.93"/>
    <n v="0"/>
    <n v="0"/>
    <n v="3955839.26"/>
    <n v="97548.64"/>
    <n v="12037853.5"/>
    <n v="-228536.4"/>
    <n v="26717.65"/>
    <n v="14480763.33"/>
    <n v="11969157.57"/>
    <n v="-35574.160000000003"/>
    <n v="0"/>
    <n v="26717.65"/>
    <n v="0"/>
    <x v="10"/>
  </r>
  <r>
    <n v="-1"/>
    <n v="1"/>
    <s v="0001 -Florida Power &amp; Light Company"/>
    <n v="0"/>
    <n v="3"/>
    <x v="10"/>
    <n v="1998"/>
    <n v="59"/>
    <n v="2014"/>
    <s v="V1998"/>
    <n v="367"/>
    <s v="08. General Plant"/>
    <s v="Function"/>
    <n v="8412711.2899999991"/>
    <n v="0"/>
    <n v="0"/>
    <n v="957416.88"/>
    <n v="21105.45"/>
    <n v="7753786.5499999998"/>
    <n v="-55586.94"/>
    <n v="5409.08"/>
    <n v="8468298.2300000004"/>
    <n v="7720288.75"/>
    <n v="4425.3900000000003"/>
    <n v="0"/>
    <n v="5409.08"/>
    <n v="0"/>
    <x v="10"/>
  </r>
  <r>
    <n v="-1"/>
    <n v="1"/>
    <s v="0001 -Florida Power &amp; Light Company"/>
    <n v="0"/>
    <n v="3"/>
    <x v="10"/>
    <n v="1999"/>
    <n v="60"/>
    <n v="2014"/>
    <s v="V1999"/>
    <n v="367"/>
    <s v="08. General Plant"/>
    <s v="Function"/>
    <n v="21762241.149999999"/>
    <n v="0"/>
    <n v="0"/>
    <n v="21390580.609999999"/>
    <n v="240174.34"/>
    <n v="16659352.039999999"/>
    <n v="-954963.99"/>
    <n v="113505.25"/>
    <n v="22710572.620000001"/>
    <n v="16265568.970000001"/>
    <n v="-200868.79"/>
    <n v="0"/>
    <n v="113505.25"/>
    <n v="0"/>
    <x v="10"/>
  </r>
  <r>
    <n v="-1"/>
    <n v="1"/>
    <s v="0001 -Florida Power &amp; Light Company"/>
    <n v="0"/>
    <n v="3"/>
    <x v="10"/>
    <n v="2000"/>
    <n v="61"/>
    <n v="2014"/>
    <s v="V2000"/>
    <n v="367"/>
    <s v="08. General Plant"/>
    <s v="Function"/>
    <n v="38327036.609999999"/>
    <n v="0"/>
    <n v="0"/>
    <n v="36919958.530000001"/>
    <n v="204509.82"/>
    <n v="33125612.52"/>
    <n v="-48657.04"/>
    <n v="5526.08"/>
    <n v="38367701.549999997"/>
    <n v="33312862.039999999"/>
    <n v="-17878.53"/>
    <n v="0"/>
    <n v="5526.08"/>
    <n v="0"/>
    <x v="10"/>
  </r>
  <r>
    <n v="-1"/>
    <n v="1"/>
    <s v="0001 -Florida Power &amp; Light Company"/>
    <n v="0"/>
    <n v="3"/>
    <x v="10"/>
    <n v="2001"/>
    <n v="62"/>
    <n v="2014"/>
    <s v="V2001"/>
    <n v="367"/>
    <s v="08. General Plant"/>
    <s v="Function"/>
    <n v="67750722.219999999"/>
    <n v="0"/>
    <n v="0"/>
    <n v="50641701.880000003"/>
    <n v="134033.5"/>
    <n v="64372729.409999996"/>
    <n v="-245181.81"/>
    <n v="34766.589999999997"/>
    <n v="67995893.920000002"/>
    <n v="64419065.460000001"/>
    <n v="-122707.68"/>
    <n v="0"/>
    <n v="34766.589999999997"/>
    <n v="0"/>
    <x v="10"/>
  </r>
  <r>
    <n v="-1"/>
    <n v="1"/>
    <s v="0001 -Florida Power &amp; Light Company"/>
    <n v="0"/>
    <n v="3"/>
    <x v="10"/>
    <n v="2001"/>
    <n v="69"/>
    <n v="2014"/>
    <s v="V2001 Bonus"/>
    <n v="367"/>
    <s v="08. General Plant"/>
    <s v="Function"/>
    <n v="8069151.71"/>
    <n v="0"/>
    <n v="0"/>
    <n v="4695651.3899999997"/>
    <n v="0"/>
    <n v="8069512.9699999997"/>
    <n v="-365.32"/>
    <n v="33.81"/>
    <n v="8069512.9699999997"/>
    <n v="8069151.71"/>
    <n v="33.81"/>
    <n v="0"/>
    <n v="33.81"/>
    <n v="0"/>
    <x v="10"/>
  </r>
  <r>
    <n v="-1"/>
    <n v="1"/>
    <s v="0001 -Florida Power &amp; Light Company"/>
    <n v="0"/>
    <n v="3"/>
    <x v="10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10"/>
  </r>
  <r>
    <n v="-1"/>
    <n v="1"/>
    <s v="0001 -Florida Power &amp; Light Company"/>
    <n v="0"/>
    <n v="3"/>
    <x v="10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10"/>
  </r>
  <r>
    <n v="-1"/>
    <n v="1"/>
    <s v="0001 -Florida Power &amp; Light Company"/>
    <n v="0"/>
    <n v="3"/>
    <x v="10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10"/>
  </r>
  <r>
    <n v="-1"/>
    <n v="1"/>
    <s v="0001 -Florida Power &amp; Light Company"/>
    <n v="0"/>
    <n v="3"/>
    <x v="10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10"/>
  </r>
  <r>
    <n v="-1"/>
    <n v="1"/>
    <s v="0001 -Florida Power &amp; Light Company"/>
    <n v="0"/>
    <n v="3"/>
    <x v="10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10"/>
  </r>
  <r>
    <n v="-1"/>
    <n v="1"/>
    <s v="0001 -Florida Power &amp; Light Company"/>
    <n v="0"/>
    <n v="3"/>
    <x v="10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10"/>
  </r>
  <r>
    <n v="-1"/>
    <n v="1"/>
    <s v="0001 -Florida Power &amp; Light Company"/>
    <n v="0"/>
    <n v="3"/>
    <x v="10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10"/>
  </r>
  <r>
    <n v="-1"/>
    <n v="1"/>
    <s v="0001 -Florida Power &amp; Light Company"/>
    <n v="0"/>
    <n v="3"/>
    <x v="10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10"/>
  </r>
  <r>
    <n v="-1"/>
    <n v="1"/>
    <s v="0001 -Florida Power &amp; Light Company"/>
    <n v="0"/>
    <n v="3"/>
    <x v="10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10"/>
  </r>
  <r>
    <n v="-1"/>
    <n v="1"/>
    <s v="0001 -Florida Power &amp; Light Company"/>
    <n v="0"/>
    <n v="3"/>
    <x v="10"/>
    <n v="2003"/>
    <n v="64"/>
    <n v="2014"/>
    <s v="V2003"/>
    <n v="367"/>
    <s v="08. General Plant"/>
    <s v="Function"/>
    <n v="6907750.1100000003"/>
    <n v="0"/>
    <n v="0"/>
    <n v="6860872.4400000004"/>
    <n v="127870.18"/>
    <n v="3319185.06"/>
    <n v="-73182.23"/>
    <n v="10559.74"/>
    <n v="6980932.3399999999"/>
    <n v="3425343.54"/>
    <n v="-40910.800000000003"/>
    <n v="0"/>
    <n v="10559.74"/>
    <n v="0"/>
    <x v="10"/>
  </r>
  <r>
    <n v="-1"/>
    <n v="1"/>
    <s v="0001 -Florida Power &amp; Light Company"/>
    <n v="0"/>
    <n v="3"/>
    <x v="10"/>
    <n v="2003"/>
    <n v="70"/>
    <n v="2014"/>
    <s v="V2003 Bonus-30%"/>
    <n v="367"/>
    <s v="08. General Plant"/>
    <s v="Function"/>
    <n v="15631591.76"/>
    <n v="0"/>
    <n v="0"/>
    <n v="11255906.050000001"/>
    <n v="0"/>
    <n v="15731196.310000001"/>
    <n v="-99604.55"/>
    <n v="9348.1"/>
    <n v="15731196.310000001"/>
    <n v="15631591.76"/>
    <n v="9348.1"/>
    <n v="0"/>
    <n v="9348.1"/>
    <n v="0"/>
    <x v="10"/>
  </r>
  <r>
    <n v="-1"/>
    <n v="1"/>
    <s v="0001 -Florida Power &amp; Light Company"/>
    <n v="0"/>
    <n v="3"/>
    <x v="10"/>
    <n v="2003"/>
    <n v="84"/>
    <n v="2014"/>
    <s v="V2003 Bonus-50%"/>
    <n v="367"/>
    <s v="08. General Plant"/>
    <s v="Function"/>
    <n v="7961146.21"/>
    <n v="0"/>
    <n v="0"/>
    <n v="2342394.7200000002"/>
    <n v="0"/>
    <n v="8007386.9299999997"/>
    <n v="-46240.72"/>
    <n v="350.1"/>
    <n v="8007386.9299999997"/>
    <n v="7961146.21"/>
    <n v="350.1"/>
    <n v="0"/>
    <n v="350.1"/>
    <n v="0"/>
    <x v="10"/>
  </r>
  <r>
    <n v="-1"/>
    <n v="1"/>
    <s v="0001 -Florida Power &amp; Light Company"/>
    <n v="0"/>
    <n v="3"/>
    <x v="10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10"/>
  </r>
  <r>
    <n v="-1"/>
    <n v="1"/>
    <s v="0001 -Florida Power &amp; Light Company"/>
    <n v="0"/>
    <n v="3"/>
    <x v="10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10"/>
  </r>
  <r>
    <n v="-1"/>
    <n v="1"/>
    <s v="0001 -Florida Power &amp; Light Company"/>
    <n v="0"/>
    <n v="3"/>
    <x v="10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10"/>
  </r>
  <r>
    <n v="-1"/>
    <n v="1"/>
    <s v="0001 -Florida Power &amp; Light Company"/>
    <n v="0"/>
    <n v="3"/>
    <x v="10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10"/>
  </r>
  <r>
    <n v="-1"/>
    <n v="1"/>
    <s v="0001 -Florida Power &amp; Light Company"/>
    <n v="0"/>
    <n v="3"/>
    <x v="10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10"/>
  </r>
  <r>
    <n v="-1"/>
    <n v="1"/>
    <s v="0001 -Florida Power &amp; Light Company"/>
    <n v="0"/>
    <n v="3"/>
    <x v="10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10"/>
  </r>
  <r>
    <n v="-1"/>
    <n v="1"/>
    <s v="0001 -Florida Power &amp; Light Company"/>
    <n v="0"/>
    <n v="3"/>
    <x v="10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10"/>
  </r>
  <r>
    <n v="-1"/>
    <n v="1"/>
    <s v="0001 -Florida Power &amp; Light Company"/>
    <n v="0"/>
    <n v="3"/>
    <x v="10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10"/>
  </r>
  <r>
    <n v="-1"/>
    <n v="1"/>
    <s v="0001 -Florida Power &amp; Light Company"/>
    <n v="0"/>
    <n v="3"/>
    <x v="10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10"/>
  </r>
  <r>
    <n v="-1"/>
    <n v="1"/>
    <s v="0001 -Florida Power &amp; Light Company"/>
    <n v="0"/>
    <n v="3"/>
    <x v="10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10"/>
  </r>
  <r>
    <n v="-1"/>
    <n v="1"/>
    <s v="0001 -Florida Power &amp; Light Company"/>
    <n v="0"/>
    <n v="3"/>
    <x v="10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10"/>
  </r>
  <r>
    <n v="-1"/>
    <n v="1"/>
    <s v="0001 -Florida Power &amp; Light Company"/>
    <n v="0"/>
    <n v="3"/>
    <x v="10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10"/>
  </r>
  <r>
    <n v="-1"/>
    <n v="1"/>
    <s v="0001 -Florida Power &amp; Light Company"/>
    <n v="0"/>
    <n v="3"/>
    <x v="10"/>
    <n v="2005"/>
    <n v="66"/>
    <n v="2014"/>
    <s v="V2005"/>
    <n v="367"/>
    <s v="08. General Plant"/>
    <s v="Function"/>
    <n v="59321133.270000003"/>
    <n v="0"/>
    <n v="0"/>
    <n v="22427393.27"/>
    <n v="102710.83"/>
    <n v="58176488.479999997"/>
    <n v="-2341372.7799999998"/>
    <n v="218302"/>
    <n v="61500613.990000002"/>
    <n v="56492923.659999996"/>
    <n v="-174903.09"/>
    <n v="0"/>
    <n v="218302"/>
    <n v="0"/>
    <x v="10"/>
  </r>
  <r>
    <n v="-1"/>
    <n v="1"/>
    <s v="0001 -Florida Power &amp; Light Company"/>
    <n v="0"/>
    <n v="3"/>
    <x v="10"/>
    <n v="2005"/>
    <n v="72"/>
    <n v="2014"/>
    <s v="V2005 Bonus-30%"/>
    <n v="367"/>
    <s v="08. General Plant"/>
    <s v="Function"/>
    <n v="15692.83"/>
    <n v="0"/>
    <n v="0"/>
    <n v="15692.83"/>
    <n v="0"/>
    <n v="15692.83"/>
    <n v="0"/>
    <n v="0"/>
    <n v="15692.83"/>
    <n v="15692.83"/>
    <n v="0"/>
    <n v="0"/>
    <n v="0"/>
    <n v="0"/>
    <x v="10"/>
  </r>
  <r>
    <n v="-1"/>
    <n v="1"/>
    <s v="0001 -Florida Power &amp; Light Company"/>
    <n v="0"/>
    <n v="3"/>
    <x v="10"/>
    <n v="2005"/>
    <n v="86"/>
    <n v="2014"/>
    <s v="V2005 Bonus-50%"/>
    <n v="367"/>
    <s v="08. General Plant"/>
    <s v="Function"/>
    <n v="2172259.2599999998"/>
    <n v="0"/>
    <n v="0"/>
    <n v="2172259.2599999998"/>
    <n v="0"/>
    <n v="2172259.2599999998"/>
    <n v="0"/>
    <n v="0"/>
    <n v="2172259.2599999998"/>
    <n v="2172259.2599999998"/>
    <n v="0"/>
    <n v="0"/>
    <n v="0"/>
    <n v="0"/>
    <x v="10"/>
  </r>
  <r>
    <n v="-1"/>
    <n v="1"/>
    <s v="0001 -Florida Power &amp; Light Company"/>
    <n v="0"/>
    <n v="3"/>
    <x v="10"/>
    <n v="2006"/>
    <n v="67"/>
    <n v="2014"/>
    <s v="V2006"/>
    <n v="367"/>
    <s v="08. General Plant"/>
    <s v="Function"/>
    <n v="42513568.600000001"/>
    <n v="0"/>
    <n v="0"/>
    <n v="12185661.439999999"/>
    <n v="-107476.18"/>
    <n v="46699984.039999999"/>
    <n v="-2193311.6800000002"/>
    <n v="101652.88"/>
    <n v="43398209.189999998"/>
    <n v="45739676.009999998"/>
    <n v="69844.13"/>
    <n v="0"/>
    <n v="101652.88"/>
    <n v="0"/>
    <x v="10"/>
  </r>
  <r>
    <n v="-1"/>
    <n v="1"/>
    <s v="0001 -Florida Power &amp; Light Company"/>
    <n v="0"/>
    <n v="3"/>
    <x v="10"/>
    <n v="2007"/>
    <n v="74"/>
    <n v="2014"/>
    <s v="V2007"/>
    <n v="367"/>
    <s v="08. General Plant"/>
    <s v="Function"/>
    <n v="51508842.240000002"/>
    <n v="0"/>
    <n v="0"/>
    <n v="26031571.640000001"/>
    <n v="1325625.56"/>
    <n v="44797920.18"/>
    <n v="-9765037.6600000001"/>
    <n v="57107.29"/>
    <n v="52225979.829999998"/>
    <n v="45472550.659999996"/>
    <n v="-9035.27"/>
    <n v="0"/>
    <n v="57107.29"/>
    <n v="0"/>
    <x v="10"/>
  </r>
  <r>
    <n v="-1"/>
    <n v="1"/>
    <s v="0001 -Florida Power &amp; Light Company"/>
    <n v="0"/>
    <n v="3"/>
    <x v="10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64"/>
    <n v="2014"/>
    <s v="V2008 Q1"/>
    <n v="367"/>
    <s v="08. General Plant"/>
    <s v="Function"/>
    <n v="7564214.3300000001"/>
    <n v="0"/>
    <n v="0"/>
    <n v="7662772.6799999997"/>
    <n v="239866.74"/>
    <n v="7179349.4199999999"/>
    <n v="-528747.86"/>
    <n v="20737.349999999999"/>
    <n v="7761331.0300000003"/>
    <n v="7254749.71"/>
    <n v="-11912.9"/>
    <n v="0"/>
    <n v="20737.349999999999"/>
    <n v="0"/>
    <x v="10"/>
  </r>
  <r>
    <n v="-1"/>
    <n v="1"/>
    <s v="0001 -Florida Power &amp; Light Company"/>
    <n v="0"/>
    <n v="3"/>
    <x v="10"/>
    <n v="2008"/>
    <n v="168"/>
    <n v="2014"/>
    <s v="V2008 Q1 - 50% Bonus"/>
    <n v="367"/>
    <s v="08. General Plant"/>
    <s v="Function"/>
    <n v="3179519.21"/>
    <n v="0"/>
    <n v="0"/>
    <n v="3205876.89"/>
    <n v="26671.52"/>
    <n v="3202228.79"/>
    <n v="-137905.01"/>
    <n v="5202.8"/>
    <n v="3232234.56"/>
    <n v="3176184.96"/>
    <n v="5202.8"/>
    <n v="0"/>
    <n v="5202.8"/>
    <n v="0"/>
    <x v="10"/>
  </r>
  <r>
    <n v="-1"/>
    <n v="1"/>
    <s v="0001 -Florida Power &amp; Light Company"/>
    <n v="0"/>
    <n v="3"/>
    <x v="10"/>
    <n v="2008"/>
    <n v="165"/>
    <n v="2014"/>
    <s v="V2008 Q2"/>
    <n v="367"/>
    <s v="08. General Plant"/>
    <s v="Function"/>
    <n v="5620692.5800000001"/>
    <n v="0"/>
    <n v="0"/>
    <n v="5718376.4900000002"/>
    <n v="254426.07"/>
    <n v="4641904.29"/>
    <n v="-255354.86"/>
    <n v="23833.78"/>
    <n v="5816060.4100000001"/>
    <n v="4784607.21"/>
    <n v="-59810.91"/>
    <n v="0"/>
    <n v="23833.78"/>
    <n v="0"/>
    <x v="10"/>
  </r>
  <r>
    <n v="-1"/>
    <n v="1"/>
    <s v="0001 -Florida Power &amp; Light Company"/>
    <n v="0"/>
    <n v="3"/>
    <x v="10"/>
    <n v="2008"/>
    <n v="169"/>
    <n v="2014"/>
    <s v="V2008 Q2 - 50% Bonus"/>
    <n v="367"/>
    <s v="08. General Plant"/>
    <s v="Function"/>
    <n v="4682045.6500000004"/>
    <n v="0"/>
    <n v="0"/>
    <n v="4725236.3899999997"/>
    <n v="204827.33"/>
    <n v="4486781.18"/>
    <n v="-349275.63"/>
    <n v="8915.48"/>
    <n v="4768427.1399999997"/>
    <n v="4605227.0199999996"/>
    <n v="8915.48"/>
    <n v="0"/>
    <n v="8915.48"/>
    <n v="0"/>
    <x v="10"/>
  </r>
  <r>
    <n v="-1"/>
    <n v="1"/>
    <s v="0001 -Florida Power &amp; Light Company"/>
    <n v="0"/>
    <n v="3"/>
    <x v="10"/>
    <n v="2008"/>
    <n v="166"/>
    <n v="2014"/>
    <s v="V2008 Q3"/>
    <n v="367"/>
    <s v="08. General Plant"/>
    <s v="Function"/>
    <n v="5109537.72"/>
    <n v="0"/>
    <n v="0"/>
    <n v="5160687.21"/>
    <n v="226821.99"/>
    <n v="3878834.98"/>
    <n v="-173729.06"/>
    <n v="13743.08"/>
    <n v="5211836.67"/>
    <n v="4069917.77"/>
    <n v="-52816.66"/>
    <n v="0"/>
    <n v="13743.08"/>
    <n v="0"/>
    <x v="10"/>
  </r>
  <r>
    <n v="-1"/>
    <n v="1"/>
    <s v="0001 -Florida Power &amp; Light Company"/>
    <n v="0"/>
    <n v="3"/>
    <x v="10"/>
    <n v="2008"/>
    <n v="170"/>
    <n v="2014"/>
    <s v="V2008 Q3 - 50% Bonus"/>
    <n v="367"/>
    <s v="08. General Plant"/>
    <s v="Function"/>
    <n v="5117839.68"/>
    <n v="0"/>
    <n v="0"/>
    <n v="5119588.4800000004"/>
    <n v="241407.02"/>
    <n v="4729060.75"/>
    <n v="-342488.27"/>
    <n v="360.99"/>
    <n v="5121337.28"/>
    <n v="4966970.17"/>
    <n v="360.99"/>
    <n v="0"/>
    <n v="360.99"/>
    <n v="0"/>
    <x v="10"/>
  </r>
  <r>
    <n v="-1"/>
    <n v="1"/>
    <s v="0001 -Florida Power &amp; Light Company"/>
    <n v="0"/>
    <n v="3"/>
    <x v="10"/>
    <n v="2008"/>
    <n v="167"/>
    <n v="2014"/>
    <s v="V2008 Q4"/>
    <n v="367"/>
    <s v="08. General Plant"/>
    <s v="Function"/>
    <n v="5808386.9699999997"/>
    <n v="0"/>
    <n v="0"/>
    <n v="5916204.54"/>
    <n v="235821.71"/>
    <n v="4066296.5"/>
    <n v="-290686.95"/>
    <n v="30027.23"/>
    <n v="6024022.0999999996"/>
    <n v="4250502.8899999997"/>
    <n v="-133992.57"/>
    <n v="0"/>
    <n v="30027.23"/>
    <n v="0"/>
    <x v="10"/>
  </r>
  <r>
    <n v="-1"/>
    <n v="1"/>
    <s v="0001 -Florida Power &amp; Light Company"/>
    <n v="0"/>
    <n v="3"/>
    <x v="10"/>
    <n v="2008"/>
    <n v="171"/>
    <n v="2014"/>
    <s v="V2008 Q4 - 50% Bonus"/>
    <n v="367"/>
    <s v="08. General Plant"/>
    <s v="Function"/>
    <n v="19663837.050000001"/>
    <n v="0"/>
    <n v="0"/>
    <n v="19671652.129999999"/>
    <n v="1718688.54"/>
    <n v="16456820.42"/>
    <n v="-552715.99"/>
    <n v="1613.2"/>
    <n v="19679467.219999999"/>
    <n v="18159878.789999999"/>
    <n v="1613.2"/>
    <n v="0"/>
    <n v="1613.2"/>
    <n v="0"/>
    <x v="10"/>
  </r>
  <r>
    <n v="-1"/>
    <n v="1"/>
    <s v="0001 -Florida Power &amp; Light Company"/>
    <n v="0"/>
    <n v="3"/>
    <x v="10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5"/>
    <n v="2014"/>
    <s v="V2009 Q1"/>
    <n v="367"/>
    <s v="08. General Plant"/>
    <s v="Function"/>
    <n v="6659586.4400000004"/>
    <n v="0"/>
    <n v="0"/>
    <n v="6662114.3099999996"/>
    <n v="182916.28"/>
    <n v="6317382"/>
    <n v="-2087056.56"/>
    <n v="736.1"/>
    <n v="6664642.1799999997"/>
    <n v="6499590.5300000003"/>
    <n v="-3611.88"/>
    <n v="0"/>
    <n v="736.1"/>
    <n v="0"/>
    <x v="10"/>
  </r>
  <r>
    <n v="-1"/>
    <n v="1"/>
    <s v="0001 -Florida Power &amp; Light Company"/>
    <n v="0"/>
    <n v="3"/>
    <x v="10"/>
    <n v="2009"/>
    <n v="189"/>
    <n v="2014"/>
    <s v="V2009 Q1 - 50% Bonus"/>
    <n v="367"/>
    <s v="08. General Plant"/>
    <s v="Function"/>
    <n v="8036107.1600000001"/>
    <n v="0"/>
    <n v="0"/>
    <n v="8036107.1600000001"/>
    <n v="533408.92000000004"/>
    <n v="7031318.0599999996"/>
    <n v="-687631.04"/>
    <n v="0"/>
    <n v="8036107.1600000001"/>
    <n v="7564726.9800000004"/>
    <n v="0"/>
    <n v="0"/>
    <n v="0"/>
    <n v="0"/>
    <x v="10"/>
  </r>
  <r>
    <n v="-1"/>
    <n v="1"/>
    <s v="0001 -Florida Power &amp; Light Company"/>
    <n v="0"/>
    <n v="3"/>
    <x v="10"/>
    <n v="2009"/>
    <n v="186"/>
    <n v="2014"/>
    <s v="V2009 Q2"/>
    <n v="367"/>
    <s v="08. General Plant"/>
    <s v="Function"/>
    <n v="5476762.5199999996"/>
    <n v="0"/>
    <n v="0"/>
    <n v="5477828.9900000002"/>
    <n v="386188.49"/>
    <n v="4908474.97"/>
    <n v="-1627993.23"/>
    <n v="301.47000000000003"/>
    <n v="5478895.46"/>
    <n v="5294242.3899999997"/>
    <n v="-1410.4"/>
    <n v="0"/>
    <n v="301.47000000000003"/>
    <n v="0"/>
    <x v="10"/>
  </r>
  <r>
    <n v="-1"/>
    <n v="1"/>
    <s v="0001 -Florida Power &amp; Light Company"/>
    <n v="0"/>
    <n v="3"/>
    <x v="10"/>
    <n v="2009"/>
    <n v="190"/>
    <n v="2014"/>
    <s v="V2009 Q2 - 50% Bonus"/>
    <n v="367"/>
    <s v="08. General Plant"/>
    <s v="Function"/>
    <n v="13738222.1"/>
    <n v="0"/>
    <n v="0"/>
    <n v="13759440.289999999"/>
    <n v="1219890.05"/>
    <n v="11190715.26"/>
    <n v="-3037176.66"/>
    <n v="4504.54"/>
    <n v="13780658.49"/>
    <n v="12378320.24"/>
    <n v="-5646.78"/>
    <n v="0"/>
    <n v="4504.54"/>
    <n v="0"/>
    <x v="10"/>
  </r>
  <r>
    <n v="-1"/>
    <n v="1"/>
    <s v="0001 -Florida Power &amp; Light Company"/>
    <n v="0"/>
    <n v="3"/>
    <x v="10"/>
    <n v="2009"/>
    <n v="187"/>
    <n v="2014"/>
    <s v="V2009 Q3"/>
    <n v="367"/>
    <s v="08. General Plant"/>
    <s v="Function"/>
    <n v="1866393.4"/>
    <n v="0"/>
    <n v="0"/>
    <n v="1885358.09"/>
    <n v="119089.37"/>
    <n v="917471.33"/>
    <n v="-384708.65"/>
    <n v="5030.4399999999996"/>
    <n v="1904322.78"/>
    <n v="1024073.91"/>
    <n v="-20412.16"/>
    <n v="0"/>
    <n v="5030.4399999999996"/>
    <n v="0"/>
    <x v="10"/>
  </r>
  <r>
    <n v="-1"/>
    <n v="1"/>
    <s v="0001 -Florida Power &amp; Light Company"/>
    <n v="0"/>
    <n v="3"/>
    <x v="10"/>
    <n v="2009"/>
    <n v="191"/>
    <n v="2014"/>
    <s v="V2009 Q3 - 50% Bonus"/>
    <n v="367"/>
    <s v="08. General Plant"/>
    <s v="Function"/>
    <n v="7465779.1200000001"/>
    <n v="0"/>
    <n v="0"/>
    <n v="7469186.1500000004"/>
    <n v="848080.15"/>
    <n v="5441949.3799999999"/>
    <n v="-1004110.71"/>
    <n v="989.05"/>
    <n v="7472593.1799999997"/>
    <n v="6289163.1200000001"/>
    <n v="-4958.6000000000004"/>
    <n v="0"/>
    <n v="989.05"/>
    <n v="0"/>
    <x v="10"/>
  </r>
  <r>
    <n v="-1"/>
    <n v="1"/>
    <s v="0001 -Florida Power &amp; Light Company"/>
    <n v="0"/>
    <n v="3"/>
    <x v="10"/>
    <n v="2009"/>
    <n v="188"/>
    <n v="2014"/>
    <s v="V2009 Q4"/>
    <n v="367"/>
    <s v="08. General Plant"/>
    <s v="Function"/>
    <n v="1798744.01"/>
    <n v="0"/>
    <n v="0"/>
    <n v="1807730.1"/>
    <n v="202000.2"/>
    <n v="1195374.68"/>
    <n v="-496883.32"/>
    <n v="2202.7199999999998"/>
    <n v="1816716.19"/>
    <n v="1388788.48"/>
    <n v="-7183.07"/>
    <n v="0"/>
    <n v="2202.7199999999998"/>
    <n v="0"/>
    <x v="10"/>
  </r>
  <r>
    <n v="-1"/>
    <n v="1"/>
    <s v="0001 -Florida Power &amp; Light Company"/>
    <n v="0"/>
    <n v="3"/>
    <x v="10"/>
    <n v="2009"/>
    <n v="192"/>
    <n v="2014"/>
    <s v="V2009 Q4 - 50% Bonus"/>
    <n v="367"/>
    <s v="08. General Plant"/>
    <s v="Function"/>
    <n v="12133151.369999999"/>
    <n v="0"/>
    <n v="0"/>
    <n v="12135573.33"/>
    <n v="1646205.62"/>
    <n v="9546661.4199999999"/>
    <n v="-4100505.55"/>
    <n v="705.58"/>
    <n v="12137995.289999999"/>
    <n v="11192292.6"/>
    <n v="-3563.9"/>
    <n v="0"/>
    <n v="705.58"/>
    <n v="0"/>
    <x v="10"/>
  </r>
  <r>
    <n v="-1"/>
    <n v="1"/>
    <s v="0001 -Florida Power &amp; Light Company"/>
    <n v="0"/>
    <n v="3"/>
    <x v="10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3"/>
    <n v="2014"/>
    <s v="V2010 Q1"/>
    <n v="367"/>
    <s v="08. General Plant"/>
    <s v="Function"/>
    <n v="1308598.51"/>
    <n v="0"/>
    <n v="0"/>
    <n v="1314739.06"/>
    <n v="42358.18"/>
    <n v="176875.33"/>
    <n v="-12494.83"/>
    <n v="1774.15"/>
    <n v="1320879.6000000001"/>
    <n v="217857.79"/>
    <n v="-9131.2199999999993"/>
    <n v="0"/>
    <n v="1774.15"/>
    <n v="0"/>
    <x v="10"/>
  </r>
  <r>
    <n v="-1"/>
    <n v="1"/>
    <s v="0001 -Florida Power &amp; Light Company"/>
    <n v="0"/>
    <n v="3"/>
    <x v="10"/>
    <n v="2010"/>
    <n v="215"/>
    <n v="2014"/>
    <s v="V2010 Q1 - 50% Bonus"/>
    <n v="367"/>
    <s v="08. General Plant"/>
    <s v="Function"/>
    <n v="2544333.5299999998"/>
    <n v="0"/>
    <n v="0"/>
    <n v="2544333.5299999998"/>
    <n v="340012.76"/>
    <n v="1713863.57"/>
    <n v="-40805.83"/>
    <n v="0"/>
    <n v="2544333.5299999998"/>
    <n v="2053876.33"/>
    <n v="0"/>
    <n v="0"/>
    <n v="0"/>
    <n v="0"/>
    <x v="10"/>
  </r>
  <r>
    <n v="-1"/>
    <n v="1"/>
    <s v="0001 -Florida Power &amp; Light Company"/>
    <n v="0"/>
    <n v="3"/>
    <x v="10"/>
    <n v="2010"/>
    <n v="194"/>
    <n v="2014"/>
    <s v="V2010 Q2"/>
    <n v="367"/>
    <s v="08. General Plant"/>
    <s v="Function"/>
    <n v="446232.11"/>
    <n v="0"/>
    <n v="0"/>
    <n v="451405.76"/>
    <n v="24960.81"/>
    <n v="109236.72"/>
    <n v="-10440"/>
    <n v="1161.3399999999999"/>
    <n v="456579.4"/>
    <n v="128134.96"/>
    <n v="-3123.39"/>
    <n v="0"/>
    <n v="1161.3399999999999"/>
    <n v="0"/>
    <x v="10"/>
  </r>
  <r>
    <n v="-1"/>
    <n v="1"/>
    <s v="0001 -Florida Power &amp; Light Company"/>
    <n v="0"/>
    <n v="3"/>
    <x v="10"/>
    <n v="2010"/>
    <n v="216"/>
    <n v="2014"/>
    <s v="V2010 Q2 - 50% Bonus"/>
    <n v="367"/>
    <s v="08. General Plant"/>
    <s v="Function"/>
    <n v="2347842.58"/>
    <n v="0"/>
    <n v="0"/>
    <n v="2349065.92"/>
    <n v="334388.47999999998"/>
    <n v="1570663.2"/>
    <n v="-60699.68"/>
    <n v="228.86"/>
    <n v="2350289.25"/>
    <n v="1902963.87"/>
    <n v="-130.01"/>
    <n v="0"/>
    <n v="228.86"/>
    <n v="0"/>
    <x v="10"/>
  </r>
  <r>
    <n v="-1"/>
    <n v="1"/>
    <s v="0001 -Florida Power &amp; Light Company"/>
    <n v="0"/>
    <n v="3"/>
    <x v="10"/>
    <n v="2010"/>
    <n v="195"/>
    <n v="2014"/>
    <s v="V2010 Q3"/>
    <n v="367"/>
    <s v="08. General Plant"/>
    <s v="Function"/>
    <n v="2505901.19"/>
    <n v="0"/>
    <n v="0"/>
    <n v="2512759.1800000002"/>
    <n v="202605.98"/>
    <n v="863549.18"/>
    <n v="-19086.13"/>
    <n v="1991.03"/>
    <n v="2519617.17"/>
    <n v="1064797.4099999999"/>
    <n v="-10367.19"/>
    <n v="0"/>
    <n v="1991.03"/>
    <n v="0"/>
    <x v="10"/>
  </r>
  <r>
    <n v="-1"/>
    <n v="1"/>
    <s v="0001 -Florida Power &amp; Light Company"/>
    <n v="0"/>
    <n v="3"/>
    <x v="10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7"/>
    <n v="2014"/>
    <s v="V2010 Q3 - 50% Bonus"/>
    <n v="367"/>
    <s v="08. General Plant"/>
    <s v="Function"/>
    <n v="13492075.65"/>
    <n v="0"/>
    <n v="0"/>
    <n v="13501264.67"/>
    <n v="1814935.72"/>
    <n v="8145832.6799999997"/>
    <n v="-205957.22"/>
    <n v="1719.06"/>
    <n v="13510453.68"/>
    <n v="9945815.5800000001"/>
    <n v="-1706.15"/>
    <n v="0"/>
    <n v="1719.06"/>
    <n v="0"/>
    <x v="10"/>
  </r>
  <r>
    <n v="-1"/>
    <n v="1"/>
    <s v="0001 -Florida Power &amp; Light Company"/>
    <n v="0"/>
    <n v="3"/>
    <x v="10"/>
    <n v="2010"/>
    <n v="196"/>
    <n v="2014"/>
    <s v="V2010 Q4"/>
    <n v="367"/>
    <s v="08. General Plant"/>
    <s v="Function"/>
    <n v="10807859.98"/>
    <n v="0"/>
    <n v="0"/>
    <n v="10845996.4"/>
    <n v="691775.48"/>
    <n v="2693272.92"/>
    <n v="-248158.88"/>
    <n v="11128.66"/>
    <n v="10884132.83"/>
    <n v="3378103.93"/>
    <n v="-58199.74"/>
    <n v="0"/>
    <n v="11128.66"/>
    <n v="0"/>
    <x v="10"/>
  </r>
  <r>
    <n v="-1"/>
    <n v="1"/>
    <s v="0001 -Florida Power &amp; Light Company"/>
    <n v="0"/>
    <n v="3"/>
    <x v="10"/>
    <n v="2010"/>
    <n v="224"/>
    <n v="2014"/>
    <s v="V2010 Q4 - 100% Bonus"/>
    <n v="367"/>
    <s v="08. General Plant"/>
    <s v="Function"/>
    <n v="1811158.4"/>
    <n v="0"/>
    <n v="0"/>
    <n v="1811158.4"/>
    <n v="220635.31"/>
    <n v="956182.97"/>
    <n v="0"/>
    <n v="0"/>
    <n v="1811158.4"/>
    <n v="1176818.28"/>
    <n v="0"/>
    <n v="0"/>
    <n v="0"/>
    <n v="0"/>
    <x v="10"/>
  </r>
  <r>
    <n v="-1"/>
    <n v="1"/>
    <s v="0001 -Florida Power &amp; Light Company"/>
    <n v="0"/>
    <n v="3"/>
    <x v="10"/>
    <n v="2010"/>
    <n v="218"/>
    <n v="2014"/>
    <s v="V2010 Q4 - 50% Bonus"/>
    <n v="367"/>
    <s v="08. General Plant"/>
    <s v="Function"/>
    <n v="10931455.84"/>
    <n v="0"/>
    <n v="0"/>
    <n v="10931455.84"/>
    <n v="1646524.63"/>
    <n v="6997758.6200000001"/>
    <n v="-472999.28"/>
    <n v="0"/>
    <n v="10931455.84"/>
    <n v="8644283.25"/>
    <n v="0"/>
    <n v="0"/>
    <n v="0"/>
    <n v="0"/>
    <x v="10"/>
  </r>
  <r>
    <n v="-1"/>
    <n v="1"/>
    <s v="0001 -Florida Power &amp; Light Company"/>
    <n v="0"/>
    <n v="3"/>
    <x v="10"/>
    <n v="2011"/>
    <n v="125"/>
    <n v="2014"/>
    <s v="V2011"/>
    <n v="367"/>
    <s v="08. General Plant"/>
    <s v="Function"/>
    <n v="3855996.99"/>
    <n v="0"/>
    <n v="0"/>
    <n v="3892631.09"/>
    <n v="104321.23"/>
    <n v="261263.97"/>
    <n v="-73268.2"/>
    <n v="10610.49"/>
    <n v="3929265.19"/>
    <n v="360094.22"/>
    <n v="-57166.73"/>
    <n v="0"/>
    <n v="10610.49"/>
    <n v="0"/>
    <x v="10"/>
  </r>
  <r>
    <n v="-1"/>
    <n v="1"/>
    <s v="0001 -Florida Power &amp; Light Company"/>
    <n v="0"/>
    <n v="3"/>
    <x v="10"/>
    <n v="2011"/>
    <n v="233"/>
    <n v="2014"/>
    <s v="V2011 - 100% Bonus"/>
    <n v="367"/>
    <s v="08. General Plant"/>
    <s v="Function"/>
    <n v="69885814.689999998"/>
    <n v="0"/>
    <n v="0"/>
    <n v="51928547.57"/>
    <n v="8742432.7300000004"/>
    <n v="30800788.48"/>
    <n v="-5832684.7800000003"/>
    <n v="36649.339999999997"/>
    <n v="70151830.299999997"/>
    <n v="39500790.579999998"/>
    <n v="-186935.62"/>
    <n v="0"/>
    <n v="36649.339999999997"/>
    <n v="0"/>
    <x v="10"/>
  </r>
  <r>
    <n v="-1"/>
    <n v="1"/>
    <s v="0001 -Florida Power &amp; Light Company"/>
    <n v="0"/>
    <n v="3"/>
    <x v="10"/>
    <n v="2011"/>
    <n v="234"/>
    <n v="2014"/>
    <s v="V2011 - 50% Bonus"/>
    <n v="367"/>
    <s v="08. General Plant"/>
    <s v="Function"/>
    <n v="52361.9"/>
    <n v="0"/>
    <n v="0"/>
    <n v="52361.9"/>
    <n v="6413.81"/>
    <n v="23500.01"/>
    <n v="0"/>
    <n v="0"/>
    <n v="52361.9"/>
    <n v="29913.82"/>
    <n v="0"/>
    <n v="0"/>
    <n v="0"/>
    <n v="0"/>
    <x v="10"/>
  </r>
  <r>
    <n v="-1"/>
    <n v="1"/>
    <s v="0001 -Florida Power &amp; Light Company"/>
    <n v="0"/>
    <n v="3"/>
    <x v="10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10"/>
  </r>
  <r>
    <n v="-1"/>
    <n v="1"/>
    <s v="0001 -Florida Power &amp; Light Company"/>
    <n v="0"/>
    <n v="3"/>
    <x v="10"/>
    <n v="2012"/>
    <n v="248"/>
    <n v="2014"/>
    <s v="V2012 Q1 - 50% Bonus"/>
    <n v="367"/>
    <s v="08. General Plant"/>
    <s v="Function"/>
    <n v="14854317.460000001"/>
    <n v="0"/>
    <n v="0"/>
    <n v="15041107.09"/>
    <n v="2185159.0699999998"/>
    <n v="6077867.1699999999"/>
    <n v="-373579.24"/>
    <n v="35428.74"/>
    <n v="15227896.699999999"/>
    <n v="8051449.6299999999"/>
    <n v="-126573.9"/>
    <n v="0"/>
    <n v="35428.74"/>
    <n v="0"/>
    <x v="10"/>
  </r>
  <r>
    <n v="-1"/>
    <n v="1"/>
    <s v="0001 -Florida Power &amp; Light Company"/>
    <n v="0"/>
    <n v="3"/>
    <x v="10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10"/>
  </r>
  <r>
    <n v="-1"/>
    <n v="1"/>
    <s v="0001 -Florida Power &amp; Light Company"/>
    <n v="0"/>
    <n v="3"/>
    <x v="10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9"/>
    <n v="2014"/>
    <s v="V2012 Q2 - 50% Bonus"/>
    <n v="367"/>
    <s v="08. General Plant"/>
    <s v="Function"/>
    <n v="13376604.17"/>
    <n v="0"/>
    <n v="0"/>
    <n v="13437876.539999999"/>
    <n v="2077094.19"/>
    <n v="4849620.55"/>
    <n v="-122544.72"/>
    <n v="11619.94"/>
    <n v="13499148.890000001"/>
    <n v="6863412.4400000004"/>
    <n v="-47622.47"/>
    <n v="0"/>
    <n v="11619.94"/>
    <n v="0"/>
    <x v="10"/>
  </r>
  <r>
    <n v="-1"/>
    <n v="1"/>
    <s v="0001 -Florida Power &amp; Light Company"/>
    <n v="0"/>
    <n v="3"/>
    <x v="10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10"/>
  </r>
  <r>
    <n v="-1"/>
    <n v="1"/>
    <s v="0001 -Florida Power &amp; Light Company"/>
    <n v="0"/>
    <n v="3"/>
    <x v="10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0"/>
    <n v="2014"/>
    <s v="V2012 Q3 - 50% Bonus"/>
    <n v="367"/>
    <s v="08. General Plant"/>
    <s v="Function"/>
    <n v="10330275.439999999"/>
    <n v="0"/>
    <n v="0"/>
    <n v="10372315.039999999"/>
    <n v="1750011.23"/>
    <n v="3355981.43"/>
    <n v="-84079.21"/>
    <n v="7967.74"/>
    <n v="10414354.65"/>
    <n v="5066312.3099999996"/>
    <n v="-36431.129999999997"/>
    <n v="0"/>
    <n v="7967.74"/>
    <n v="0"/>
    <x v="10"/>
  </r>
  <r>
    <n v="-1"/>
    <n v="1"/>
    <s v="0001 -Florida Power &amp; Light Company"/>
    <n v="0"/>
    <n v="3"/>
    <x v="10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10"/>
  </r>
  <r>
    <n v="-1"/>
    <n v="1"/>
    <s v="0001 -Florida Power &amp; Light Company"/>
    <n v="0"/>
    <n v="3"/>
    <x v="10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1"/>
    <n v="2014"/>
    <s v="V2012 Q4 - 50% Bonus"/>
    <n v="367"/>
    <s v="08. General Plant"/>
    <s v="Function"/>
    <n v="95750088.810000002"/>
    <n v="0"/>
    <n v="0"/>
    <n v="100604948.63"/>
    <n v="19792980.84"/>
    <n v="33118040.449999999"/>
    <n v="-10106910.59"/>
    <n v="920905.18"/>
    <n v="105459808.45"/>
    <n v="48761912.450000003"/>
    <n v="-4639705.62"/>
    <n v="0"/>
    <n v="920905.18"/>
    <n v="0"/>
    <x v="10"/>
  </r>
  <r>
    <n v="-1"/>
    <n v="1"/>
    <s v="0001 -Florida Power &amp; Light Company"/>
    <n v="0"/>
    <n v="3"/>
    <x v="10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10"/>
  </r>
  <r>
    <n v="-1"/>
    <n v="1"/>
    <s v="0001 -Florida Power &amp; Light Company"/>
    <n v="0"/>
    <n v="3"/>
    <x v="10"/>
    <n v="2013"/>
    <n v="231"/>
    <n v="2014"/>
    <s v="V2013 - 50% Bonus"/>
    <n v="367"/>
    <s v="08. General Plant"/>
    <s v="Function"/>
    <n v="80605104.689999998"/>
    <n v="0"/>
    <n v="0"/>
    <n v="74178580.739999995"/>
    <n v="18393744.379999999"/>
    <n v="10687165.42"/>
    <n v="-819268.04"/>
    <n v="78447.679999999993"/>
    <n v="81396679.379999995"/>
    <n v="28861247.82"/>
    <n v="-493465.04"/>
    <n v="0"/>
    <n v="78447.679999999993"/>
    <n v="0"/>
    <x v="10"/>
  </r>
  <r>
    <n v="-1"/>
    <n v="1"/>
    <s v="0001 -Florida Power &amp; Light Company"/>
    <n v="0"/>
    <n v="3"/>
    <x v="10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10"/>
  </r>
  <r>
    <n v="-1"/>
    <n v="1"/>
    <s v="0001 -Florida Power &amp; Light Company"/>
    <n v="0"/>
    <n v="3"/>
    <x v="10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4126514.109999999"/>
    <n v="0"/>
    <n v="103419822.79000001"/>
    <n v="0"/>
    <n v="0"/>
    <n v="14126514.109999999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10"/>
  </r>
  <r>
    <n v="-1"/>
    <n v="1"/>
    <s v="0001 -Florida Power &amp; Light Company"/>
    <n v="0"/>
    <n v="3"/>
    <x v="10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10"/>
  </r>
  <r>
    <n v="-1"/>
    <n v="1"/>
    <s v="0001 -Florida Power &amp; Light Company"/>
    <n v="0"/>
    <n v="3"/>
    <x v="10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10"/>
  </r>
  <r>
    <n v="-1"/>
    <n v="1"/>
    <s v="0001 -Florida Power &amp; Light Company"/>
    <n v="0"/>
    <n v="3"/>
    <x v="10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10"/>
  </r>
  <r>
    <n v="-1"/>
    <n v="1"/>
    <s v="0001 -Florida Power &amp; Light Company"/>
    <n v="0"/>
    <n v="3"/>
    <x v="10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10"/>
  </r>
  <r>
    <n v="-1"/>
    <n v="1"/>
    <s v="0001 -Florida Power &amp; Light Company"/>
    <n v="0"/>
    <n v="3"/>
    <x v="10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10"/>
  </r>
  <r>
    <n v="-1"/>
    <n v="1"/>
    <s v="0001 -Florida Power &amp; Light Company"/>
    <n v="0"/>
    <n v="3"/>
    <x v="10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10"/>
  </r>
  <r>
    <n v="-1"/>
    <n v="1"/>
    <s v="0001 -Florida Power &amp; Light Company"/>
    <n v="0"/>
    <n v="3"/>
    <x v="10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10"/>
  </r>
  <r>
    <n v="-1"/>
    <n v="1"/>
    <s v="0001 -Florida Power &amp; Light Company"/>
    <n v="0"/>
    <n v="3"/>
    <x v="10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10"/>
  </r>
  <r>
    <n v="-1"/>
    <n v="1"/>
    <s v="0001 -Florida Power &amp; Light Company"/>
    <n v="0"/>
    <n v="3"/>
    <x v="10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10"/>
  </r>
  <r>
    <n v="-1"/>
    <n v="1"/>
    <s v="0001 -Florida Power &amp; Light Company"/>
    <n v="0"/>
    <n v="3"/>
    <x v="10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10"/>
  </r>
  <r>
    <n v="-1"/>
    <n v="1"/>
    <s v="0001 -Florida Power &amp; Light Company"/>
    <n v="0"/>
    <n v="3"/>
    <x v="10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10"/>
  </r>
  <r>
    <n v="-1"/>
    <n v="1"/>
    <s v="0001 -Florida Power &amp; Light Company"/>
    <n v="0"/>
    <n v="3"/>
    <x v="10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10"/>
  </r>
  <r>
    <n v="-1"/>
    <n v="1"/>
    <s v="0001 -Florida Power &amp; Light Company"/>
    <n v="0"/>
    <n v="3"/>
    <x v="10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10"/>
  </r>
  <r>
    <n v="-1"/>
    <n v="1"/>
    <s v="0001 -Florida Power &amp; Light Company"/>
    <n v="0"/>
    <n v="3"/>
    <x v="10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10"/>
  </r>
  <r>
    <n v="-1"/>
    <n v="1"/>
    <s v="0001 -Florida Power &amp; Light Company"/>
    <n v="0"/>
    <n v="3"/>
    <x v="10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10"/>
  </r>
  <r>
    <n v="-1"/>
    <n v="1"/>
    <s v="0001 -Florida Power &amp; Light Company"/>
    <n v="0"/>
    <n v="3"/>
    <x v="10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10"/>
  </r>
  <r>
    <n v="-1"/>
    <n v="1"/>
    <s v="0001 -Florida Power &amp; Light Company"/>
    <n v="0"/>
    <n v="3"/>
    <x v="10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10"/>
  </r>
  <r>
    <n v="-1"/>
    <n v="1"/>
    <s v="0001 -Florida Power &amp; Light Company"/>
    <n v="0"/>
    <n v="3"/>
    <x v="10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10"/>
  </r>
  <r>
    <n v="-1"/>
    <n v="1"/>
    <s v="0001 -Florida Power &amp; Light Company"/>
    <n v="0"/>
    <n v="3"/>
    <x v="10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10"/>
  </r>
  <r>
    <n v="-1"/>
    <n v="1"/>
    <s v="0001 -Florida Power &amp; Light Company"/>
    <n v="0"/>
    <n v="3"/>
    <x v="10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10"/>
  </r>
  <r>
    <n v="-1"/>
    <n v="1"/>
    <s v="0001 -Florida Power &amp; Light Company"/>
    <n v="0"/>
    <n v="3"/>
    <x v="10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10"/>
  </r>
  <r>
    <n v="-1"/>
    <n v="1"/>
    <s v="0001 -Florida Power &amp; Light Company"/>
    <n v="0"/>
    <n v="3"/>
    <x v="10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10"/>
  </r>
  <r>
    <n v="-1"/>
    <n v="1"/>
    <s v="0001 -Florida Power &amp; Light Company"/>
    <n v="0"/>
    <n v="3"/>
    <x v="10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10"/>
  </r>
  <r>
    <n v="-1"/>
    <n v="1"/>
    <s v="0001 -Florida Power &amp; Light Company"/>
    <n v="0"/>
    <n v="3"/>
    <x v="10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10"/>
  </r>
  <r>
    <n v="-1"/>
    <n v="1"/>
    <s v="0001 -Florida Power &amp; Light Company"/>
    <n v="0"/>
    <n v="3"/>
    <x v="10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10"/>
  </r>
  <r>
    <n v="-1"/>
    <n v="1"/>
    <s v="0001 -Florida Power &amp; Light Company"/>
    <n v="0"/>
    <n v="3"/>
    <x v="10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10"/>
  </r>
  <r>
    <n v="-1"/>
    <n v="1"/>
    <s v="0001 -Florida Power &amp; Light Company"/>
    <n v="0"/>
    <n v="3"/>
    <x v="10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10"/>
  </r>
  <r>
    <n v="-1"/>
    <n v="1"/>
    <s v="0001 -Florida Power &amp; Light Company"/>
    <n v="0"/>
    <n v="3"/>
    <x v="10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10"/>
  </r>
  <r>
    <n v="-1"/>
    <n v="1"/>
    <s v="0001 -Florida Power &amp; Light Company"/>
    <n v="0"/>
    <n v="3"/>
    <x v="10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10"/>
  </r>
  <r>
    <n v="-1"/>
    <n v="1"/>
    <s v="0001 -Florida Power &amp; Light Company"/>
    <n v="0"/>
    <n v="3"/>
    <x v="10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10"/>
  </r>
  <r>
    <n v="-1"/>
    <n v="1"/>
    <s v="0001 -Florida Power &amp; Light Company"/>
    <n v="0"/>
    <n v="3"/>
    <x v="10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10"/>
  </r>
  <r>
    <n v="-1"/>
    <n v="1"/>
    <s v="0001 -Florida Power &amp; Light Company"/>
    <n v="0"/>
    <n v="3"/>
    <x v="10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10"/>
  </r>
  <r>
    <n v="-1"/>
    <n v="1"/>
    <s v="0001 -Florida Power &amp; Light Company"/>
    <n v="0"/>
    <n v="3"/>
    <x v="10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10"/>
  </r>
  <r>
    <n v="-1"/>
    <n v="1"/>
    <s v="0001 -Florida Power &amp; Light Company"/>
    <n v="0"/>
    <n v="3"/>
    <x v="10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10"/>
  </r>
  <r>
    <n v="-1"/>
    <n v="1"/>
    <s v="0001 -Florida Power &amp; Light Company"/>
    <n v="0"/>
    <n v="3"/>
    <x v="10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10"/>
  </r>
  <r>
    <n v="-1"/>
    <n v="1"/>
    <s v="0001 -Florida Power &amp; Light Company"/>
    <n v="0"/>
    <n v="3"/>
    <x v="10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10"/>
  </r>
  <r>
    <n v="-1"/>
    <n v="1"/>
    <s v="0001 -Florida Power &amp; Light Company"/>
    <n v="0"/>
    <n v="3"/>
    <x v="10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10"/>
  </r>
  <r>
    <n v="-1"/>
    <n v="1"/>
    <s v="0001 -Florida Power &amp; Light Company"/>
    <n v="0"/>
    <n v="3"/>
    <x v="10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10"/>
  </r>
  <r>
    <n v="-1"/>
    <n v="1"/>
    <s v="0001 -Florida Power &amp; Light Company"/>
    <n v="0"/>
    <n v="3"/>
    <x v="10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10"/>
  </r>
  <r>
    <n v="-1"/>
    <n v="1"/>
    <s v="0001 -Florida Power &amp; Light Company"/>
    <n v="0"/>
    <n v="3"/>
    <x v="10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10"/>
  </r>
  <r>
    <n v="-1"/>
    <n v="1"/>
    <s v="0001 -Florida Power &amp; Light Company"/>
    <n v="0"/>
    <n v="3"/>
    <x v="10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10"/>
  </r>
  <r>
    <n v="-1"/>
    <n v="1"/>
    <s v="0001 -Florida Power &amp; Light Company"/>
    <n v="0"/>
    <n v="3"/>
    <x v="10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10"/>
  </r>
  <r>
    <n v="-1"/>
    <n v="1"/>
    <s v="0001 -Florida Power &amp; Light Company"/>
    <n v="0"/>
    <n v="3"/>
    <x v="10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10"/>
  </r>
  <r>
    <n v="-1"/>
    <n v="1"/>
    <s v="0001 -Florida Power &amp; Light Company"/>
    <n v="0"/>
    <n v="3"/>
    <x v="10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10"/>
  </r>
  <r>
    <n v="-1"/>
    <n v="1"/>
    <s v="0001 -Florida Power &amp; Light Company"/>
    <n v="0"/>
    <n v="3"/>
    <x v="10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10"/>
  </r>
  <r>
    <n v="-1"/>
    <n v="1"/>
    <s v="0001 -Florida Power &amp; Light Company"/>
    <n v="0"/>
    <n v="3"/>
    <x v="10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10"/>
  </r>
  <r>
    <n v="-1"/>
    <n v="1"/>
    <s v="0001 -Florida Power &amp; Light Company"/>
    <n v="0"/>
    <n v="3"/>
    <x v="10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10"/>
  </r>
  <r>
    <n v="-1"/>
    <n v="1"/>
    <s v="0001 -Florida Power &amp; Light Company"/>
    <n v="0"/>
    <n v="3"/>
    <x v="10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10"/>
  </r>
  <r>
    <n v="-1"/>
    <n v="1"/>
    <s v="0001 -Florida Power &amp; Light Company"/>
    <n v="0"/>
    <n v="3"/>
    <x v="10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10"/>
  </r>
  <r>
    <n v="-1"/>
    <n v="1"/>
    <s v="0001 -Florida Power &amp; Light Company"/>
    <n v="0"/>
    <n v="3"/>
    <x v="10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10"/>
  </r>
  <r>
    <n v="-1"/>
    <n v="1"/>
    <s v="0001 -Florida Power &amp; Light Company"/>
    <n v="0"/>
    <n v="3"/>
    <x v="10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10"/>
  </r>
  <r>
    <n v="-1"/>
    <n v="1"/>
    <s v="0001 -Florida Power &amp; Light Company"/>
    <n v="0"/>
    <n v="3"/>
    <x v="10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10"/>
  </r>
  <r>
    <n v="-1"/>
    <n v="1"/>
    <s v="0001 -Florida Power &amp; Light Company"/>
    <n v="0"/>
    <n v="3"/>
    <x v="10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10"/>
  </r>
  <r>
    <n v="-1"/>
    <n v="1"/>
    <s v="0001 -Florida Power &amp; Light Company"/>
    <n v="0"/>
    <n v="3"/>
    <x v="10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10"/>
  </r>
  <r>
    <n v="-1"/>
    <n v="1"/>
    <s v="0001 -Florida Power &amp; Light Company"/>
    <n v="0"/>
    <n v="3"/>
    <x v="10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10"/>
  </r>
  <r>
    <n v="-1"/>
    <n v="1"/>
    <s v="0001 -Florida Power &amp; Light Company"/>
    <n v="0"/>
    <n v="3"/>
    <x v="10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10"/>
  </r>
  <r>
    <n v="-1"/>
    <n v="1"/>
    <s v="0001 -Florida Power &amp; Light Company"/>
    <n v="0"/>
    <n v="3"/>
    <x v="10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10"/>
  </r>
  <r>
    <n v="-1"/>
    <n v="1"/>
    <s v="0001 -Florida Power &amp; Light Company"/>
    <n v="0"/>
    <n v="3"/>
    <x v="10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10"/>
  </r>
  <r>
    <n v="-1"/>
    <n v="1"/>
    <s v="0001 -Florida Power &amp; Light Company"/>
    <n v="0"/>
    <n v="3"/>
    <x v="10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10"/>
  </r>
  <r>
    <n v="-1"/>
    <n v="1"/>
    <s v="0001 -Florida Power &amp; Light Company"/>
    <n v="0"/>
    <n v="3"/>
    <x v="10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91"/>
    <n v="29"/>
    <n v="2014"/>
    <s v="V1991"/>
    <n v="367"/>
    <s v="10. Scherer Acq"/>
    <s v="Function"/>
    <n v="23083342"/>
    <n v="0"/>
    <n v="0"/>
    <n v="4217033.21"/>
    <n v="766732.54"/>
    <n v="18866308.789999999"/>
    <n v="0"/>
    <n v="0"/>
    <n v="23083342"/>
    <n v="19633041.329999998"/>
    <n v="0"/>
    <n v="0"/>
    <n v="0"/>
    <n v="0"/>
    <x v="10"/>
  </r>
  <r>
    <n v="-1"/>
    <n v="1"/>
    <s v="0001 -Florida Power &amp; Light Company"/>
    <n v="0"/>
    <n v="3"/>
    <x v="10"/>
    <n v="1993"/>
    <n v="31"/>
    <n v="2014"/>
    <s v="V1993"/>
    <n v="367"/>
    <s v="10. Scherer Acq"/>
    <s v="Function"/>
    <n v="42164398"/>
    <n v="0"/>
    <n v="0"/>
    <n v="10135255.140000001"/>
    <n v="1351363.97"/>
    <n v="32029142.859999999"/>
    <n v="0"/>
    <n v="0"/>
    <n v="42164398"/>
    <n v="33380506.829999998"/>
    <n v="0"/>
    <n v="0"/>
    <n v="0"/>
    <n v="0"/>
    <x v="10"/>
  </r>
  <r>
    <n v="-1"/>
    <n v="1"/>
    <s v="0001 -Florida Power &amp; Light Company"/>
    <n v="0"/>
    <n v="3"/>
    <x v="10"/>
    <n v="1994"/>
    <n v="32"/>
    <n v="2014"/>
    <s v="V1994"/>
    <n v="367"/>
    <s v="10. Scherer Acq"/>
    <s v="Function"/>
    <n v="25172650"/>
    <n v="0"/>
    <n v="0"/>
    <n v="6857650.5899999999"/>
    <n v="806782.02"/>
    <n v="18314999.41"/>
    <n v="0"/>
    <n v="0"/>
    <n v="25172650"/>
    <n v="19121781.43"/>
    <n v="0"/>
    <n v="0"/>
    <n v="0"/>
    <n v="0"/>
    <x v="10"/>
  </r>
  <r>
    <n v="-1"/>
    <n v="1"/>
    <s v="0001 -Florida Power &amp; Light Company"/>
    <n v="0"/>
    <n v="3"/>
    <x v="10"/>
    <n v="1995"/>
    <n v="33"/>
    <n v="2014"/>
    <s v="V1995"/>
    <n v="367"/>
    <s v="10. Scherer Acq"/>
    <s v="Function"/>
    <n v="16962480"/>
    <n v="0"/>
    <n v="0"/>
    <n v="5164643.71"/>
    <n v="543645.89"/>
    <n v="11797836.289999999"/>
    <n v="0"/>
    <n v="0"/>
    <n v="16962480"/>
    <n v="12341482.18"/>
    <n v="0"/>
    <n v="0"/>
    <n v="0"/>
    <n v="0"/>
    <x v="10"/>
  </r>
  <r>
    <n v="-1"/>
    <n v="1"/>
    <s v="0001 -Florida Power &amp; Light Company"/>
    <n v="0"/>
    <n v="3"/>
    <x v="10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10"/>
  </r>
  <r>
    <n v="-1"/>
    <n v="1"/>
    <s v="0001 -Florida Power &amp; Light Company"/>
    <n v="0"/>
    <n v="3"/>
    <x v="10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10"/>
  </r>
  <r>
    <n v="-1"/>
    <n v="1"/>
    <s v="0001 -Florida Power &amp; Light Company"/>
    <n v="0"/>
    <n v="3"/>
    <x v="10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10"/>
  </r>
  <r>
    <n v="-1"/>
    <n v="1"/>
    <s v="0001 -Florida Power &amp; Light Company"/>
    <n v="0"/>
    <n v="3"/>
    <x v="10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10"/>
  </r>
  <r>
    <n v="-1"/>
    <n v="1"/>
    <s v="0001 -Florida Power &amp; Light Company"/>
    <n v="0"/>
    <n v="3"/>
    <x v="10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10"/>
  </r>
  <r>
    <n v="-1"/>
    <n v="1"/>
    <s v="0001 -Florida Power &amp; Light Company"/>
    <n v="0"/>
    <n v="3"/>
    <x v="10"/>
    <n v="1975"/>
    <n v="7"/>
    <n v="2014"/>
    <s v="V1975"/>
    <n v="367"/>
    <s v="11. Future Use"/>
    <s v="Function"/>
    <n v="258660"/>
    <n v="0"/>
    <n v="0"/>
    <n v="258660"/>
    <n v="3860.6"/>
    <n v="149135.21"/>
    <n v="0"/>
    <n v="0"/>
    <n v="258660"/>
    <n v="152995.81"/>
    <n v="0"/>
    <n v="0"/>
    <n v="0"/>
    <n v="0"/>
    <x v="10"/>
  </r>
  <r>
    <n v="-1"/>
    <n v="1"/>
    <s v="0001 -Florida Power &amp; Light Company"/>
    <n v="0"/>
    <n v="3"/>
    <x v="10"/>
    <n v="1976"/>
    <n v="8"/>
    <n v="2014"/>
    <s v="V1976"/>
    <n v="367"/>
    <s v="11. Future Use"/>
    <s v="Function"/>
    <n v="177616.81"/>
    <n v="0"/>
    <n v="0"/>
    <n v="177616.81"/>
    <n v="948.67"/>
    <n v="35575.230000000003"/>
    <n v="0"/>
    <n v="0"/>
    <n v="177616.81"/>
    <n v="36523.9"/>
    <n v="0"/>
    <n v="0"/>
    <n v="0"/>
    <n v="0"/>
    <x v="10"/>
  </r>
  <r>
    <n v="-1"/>
    <n v="1"/>
    <s v="0001 -Florida Power &amp; Light Company"/>
    <n v="0"/>
    <n v="3"/>
    <x v="10"/>
    <n v="1978"/>
    <n v="12"/>
    <n v="2014"/>
    <s v="V1978"/>
    <n v="367"/>
    <s v="11. Future Use"/>
    <s v="Function"/>
    <n v="606042.27"/>
    <n v="0"/>
    <n v="0"/>
    <n v="606042.27"/>
    <n v="4277.8"/>
    <n v="154077.73000000001"/>
    <n v="0"/>
    <n v="0"/>
    <n v="606042.27"/>
    <n v="158355.53"/>
    <n v="0"/>
    <n v="0"/>
    <n v="0"/>
    <n v="0"/>
    <x v="10"/>
  </r>
  <r>
    <n v="-1"/>
    <n v="1"/>
    <s v="0001 -Florida Power &amp; Light Company"/>
    <n v="0"/>
    <n v="3"/>
    <x v="10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3701.14000000001"/>
    <n v="0"/>
    <n v="0"/>
    <n v="9805160.3599999994"/>
    <n v="147866.41"/>
    <n v="0"/>
    <n v="0"/>
    <n v="0"/>
    <n v="0"/>
    <x v="10"/>
  </r>
  <r>
    <n v="-1"/>
    <n v="1"/>
    <s v="0001 -Florida Power &amp; Light Company"/>
    <n v="0"/>
    <n v="3"/>
    <x v="10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10"/>
  </r>
  <r>
    <n v="-1"/>
    <n v="1"/>
    <s v="0001 -Florida Power &amp; Light Company"/>
    <n v="0"/>
    <n v="3"/>
    <x v="10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10"/>
  </r>
  <r>
    <n v="-1"/>
    <n v="1"/>
    <s v="0001 -Florida Power &amp; Light Company"/>
    <n v="0"/>
    <n v="3"/>
    <x v="10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10"/>
  </r>
  <r>
    <n v="-1"/>
    <n v="1"/>
    <s v="0001 -Florida Power &amp; Light Company"/>
    <n v="0"/>
    <n v="3"/>
    <x v="10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10"/>
  </r>
  <r>
    <n v="-1"/>
    <n v="1"/>
    <s v="0001 -Florida Power &amp; Light Company"/>
    <n v="0"/>
    <n v="3"/>
    <x v="10"/>
    <n v="1985"/>
    <n v="19"/>
    <n v="2014"/>
    <s v="V1985"/>
    <n v="367"/>
    <s v="11. Future Use"/>
    <s v="Function"/>
    <n v="10991.81"/>
    <n v="0"/>
    <n v="0"/>
    <n v="10991.81"/>
    <n v="164.06"/>
    <n v="4679.03"/>
    <n v="0"/>
    <n v="0"/>
    <n v="10991.81"/>
    <n v="4843.09"/>
    <n v="0"/>
    <n v="0"/>
    <n v="0"/>
    <n v="0"/>
    <x v="10"/>
  </r>
  <r>
    <n v="-1"/>
    <n v="1"/>
    <s v="0001 -Florida Power &amp; Light Company"/>
    <n v="0"/>
    <n v="3"/>
    <x v="10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10"/>
  </r>
  <r>
    <n v="-1"/>
    <n v="1"/>
    <s v="0001 -Florida Power &amp; Light Company"/>
    <n v="0"/>
    <n v="3"/>
    <x v="10"/>
    <n v="1991"/>
    <n v="29"/>
    <n v="2014"/>
    <s v="V1991"/>
    <n v="367"/>
    <s v="11. Future Use"/>
    <s v="Function"/>
    <n v="229219.96"/>
    <n v="0"/>
    <n v="0"/>
    <n v="229219.96"/>
    <n v="0.37"/>
    <n v="8.3800000000000008"/>
    <n v="0"/>
    <n v="0"/>
    <n v="229219.96"/>
    <n v="8.75"/>
    <n v="0"/>
    <n v="0"/>
    <n v="0"/>
    <n v="0"/>
    <x v="10"/>
  </r>
  <r>
    <n v="-1"/>
    <n v="1"/>
    <s v="0001 -Florida Power &amp; Light Company"/>
    <n v="0"/>
    <n v="3"/>
    <x v="10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10"/>
  </r>
  <r>
    <n v="-1"/>
    <n v="1"/>
    <s v="0001 -Florida Power &amp; Light Company"/>
    <n v="0"/>
    <n v="3"/>
    <x v="10"/>
    <n v="1994"/>
    <n v="32"/>
    <n v="2014"/>
    <s v="V1994"/>
    <n v="367"/>
    <s v="11. Future Use"/>
    <s v="Function"/>
    <n v="1963056.42"/>
    <n v="0"/>
    <n v="0"/>
    <n v="1963056.42"/>
    <n v="8654.4"/>
    <n v="168760.8"/>
    <n v="0"/>
    <n v="0"/>
    <n v="1963056.42"/>
    <n v="177415.2"/>
    <n v="0"/>
    <n v="0"/>
    <n v="0"/>
    <n v="0"/>
    <x v="10"/>
  </r>
  <r>
    <n v="-1"/>
    <n v="1"/>
    <s v="0001 -Florida Power &amp; Light Company"/>
    <n v="0"/>
    <n v="3"/>
    <x v="10"/>
    <n v="1995"/>
    <n v="33"/>
    <n v="2014"/>
    <s v="V1995"/>
    <n v="367"/>
    <s v="11. Future Use"/>
    <s v="Function"/>
    <n v="7300956.1900000004"/>
    <n v="0"/>
    <n v="0"/>
    <n v="7300956.1900000004"/>
    <n v="84116.42"/>
    <n v="1555304.07"/>
    <n v="0"/>
    <n v="0"/>
    <n v="7300956.1900000004"/>
    <n v="1639420.49"/>
    <n v="0"/>
    <n v="0"/>
    <n v="0"/>
    <n v="0"/>
    <x v="10"/>
  </r>
  <r>
    <n v="-1"/>
    <n v="1"/>
    <s v="0001 -Florida Power &amp; Light Company"/>
    <n v="0"/>
    <n v="3"/>
    <x v="10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10"/>
  </r>
  <r>
    <n v="-1"/>
    <n v="1"/>
    <s v="0001 -Florida Power &amp; Light Company"/>
    <n v="0"/>
    <n v="3"/>
    <x v="10"/>
    <n v="1997"/>
    <n v="35"/>
    <n v="2014"/>
    <s v="V1997"/>
    <n v="367"/>
    <s v="11. Future Use"/>
    <s v="Function"/>
    <n v="27825.99"/>
    <n v="0"/>
    <n v="0"/>
    <n v="27825.99"/>
    <n v="408.17"/>
    <n v="7583.08"/>
    <n v="0"/>
    <n v="0"/>
    <n v="27825.99"/>
    <n v="7991.25"/>
    <n v="0"/>
    <n v="0"/>
    <n v="0"/>
    <n v="0"/>
    <x v="10"/>
  </r>
  <r>
    <n v="-1"/>
    <n v="1"/>
    <s v="0001 -Florida Power &amp; Light Company"/>
    <n v="0"/>
    <n v="3"/>
    <x v="10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10"/>
  </r>
  <r>
    <n v="-1"/>
    <n v="1"/>
    <s v="0001 -Florida Power &amp; Light Company"/>
    <n v="0"/>
    <n v="3"/>
    <x v="10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10"/>
  </r>
  <r>
    <n v="-1"/>
    <n v="1"/>
    <s v="0001 -Florida Power &amp; Light Company"/>
    <n v="0"/>
    <n v="3"/>
    <x v="10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10"/>
  </r>
  <r>
    <n v="-1"/>
    <n v="1"/>
    <s v="0001 -Florida Power &amp; Light Company"/>
    <n v="0"/>
    <n v="3"/>
    <x v="10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10"/>
  </r>
  <r>
    <n v="-1"/>
    <n v="1"/>
    <s v="0001 -Florida Power &amp; Light Company"/>
    <n v="0"/>
    <n v="3"/>
    <x v="10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10"/>
  </r>
  <r>
    <n v="-1"/>
    <n v="1"/>
    <s v="0001 -Florida Power &amp; Light Company"/>
    <n v="0"/>
    <n v="3"/>
    <x v="10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10"/>
  </r>
  <r>
    <n v="-1"/>
    <n v="1"/>
    <s v="0001 -Florida Power &amp; Light Company"/>
    <n v="0"/>
    <n v="3"/>
    <x v="10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10"/>
  </r>
  <r>
    <n v="-1"/>
    <n v="1"/>
    <s v="0001 -Florida Power &amp; Light Company"/>
    <n v="0"/>
    <n v="3"/>
    <x v="10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10"/>
  </r>
  <r>
    <n v="-1"/>
    <n v="1"/>
    <s v="0001 -Florida Power &amp; Light Company"/>
    <n v="0"/>
    <n v="3"/>
    <x v="10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10"/>
  </r>
  <r>
    <n v="-1"/>
    <n v="1"/>
    <s v="0001 -Florida Power &amp; Light Company"/>
    <n v="0"/>
    <n v="3"/>
    <x v="10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10"/>
  </r>
  <r>
    <n v="-1"/>
    <n v="1"/>
    <s v="0001 -Florida Power &amp; Light Company"/>
    <n v="0"/>
    <n v="3"/>
    <x v="10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10"/>
  </r>
  <r>
    <n v="-1"/>
    <n v="1"/>
    <s v="0001 -Florida Power &amp; Light Company"/>
    <n v="0"/>
    <n v="3"/>
    <x v="10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10"/>
  </r>
  <r>
    <n v="-1"/>
    <n v="1"/>
    <s v="0001 -Florida Power &amp; Light Company"/>
    <n v="0"/>
    <n v="3"/>
    <x v="10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10"/>
  </r>
  <r>
    <n v="-1"/>
    <n v="1"/>
    <s v="0001 -Florida Power &amp; Light Company"/>
    <n v="0"/>
    <n v="3"/>
    <x v="10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10"/>
  </r>
  <r>
    <n v="-1"/>
    <n v="1"/>
    <s v="0001 -Florida Power &amp; Light Company"/>
    <n v="0"/>
    <n v="3"/>
    <x v="10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10"/>
  </r>
  <r>
    <n v="-1"/>
    <n v="1"/>
    <s v="0001 -Florida Power &amp; Light Company"/>
    <n v="0"/>
    <n v="3"/>
    <x v="10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10"/>
  </r>
  <r>
    <n v="-1"/>
    <n v="1"/>
    <s v="0001 -Florida Power &amp; Light Company"/>
    <n v="0"/>
    <n v="3"/>
    <x v="10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10"/>
  </r>
  <r>
    <n v="-1"/>
    <n v="1"/>
    <s v="0001 -Florida Power &amp; Light Company"/>
    <n v="0"/>
    <n v="3"/>
    <x v="10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10"/>
  </r>
  <r>
    <n v="-1"/>
    <n v="1"/>
    <s v="0001 -Florida Power &amp; Light Company"/>
    <n v="0"/>
    <n v="3"/>
    <x v="10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10"/>
  </r>
  <r>
    <n v="-1"/>
    <n v="1"/>
    <s v="0001 -Florida Power &amp; Light Company"/>
    <n v="0"/>
    <n v="3"/>
    <x v="10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10"/>
  </r>
  <r>
    <n v="-1"/>
    <n v="1"/>
    <s v="0001 -Florida Power &amp; Light Company"/>
    <n v="0"/>
    <n v="3"/>
    <x v="10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10"/>
  </r>
  <r>
    <n v="-1"/>
    <n v="1"/>
    <s v="0001 -Florida Power &amp; Light Company"/>
    <n v="0"/>
    <n v="3"/>
    <x v="10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10"/>
  </r>
  <r>
    <n v="-1"/>
    <n v="1"/>
    <s v="0001 -Florida Power &amp; Light Company"/>
    <n v="0"/>
    <n v="3"/>
    <x v="10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10"/>
  </r>
  <r>
    <n v="-1"/>
    <n v="1"/>
    <s v="0001 -Florida Power &amp; Light Company"/>
    <n v="0"/>
    <n v="3"/>
    <x v="10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10"/>
  </r>
  <r>
    <n v="-1"/>
    <n v="1"/>
    <s v="0001 -Florida Power &amp; Light Company"/>
    <n v="0"/>
    <n v="3"/>
    <x v="10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10"/>
  </r>
  <r>
    <n v="-1"/>
    <n v="1"/>
    <s v="0001 -Florida Power &amp; Light Company"/>
    <n v="0"/>
    <n v="3"/>
    <x v="10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10"/>
  </r>
  <r>
    <n v="-1"/>
    <n v="1"/>
    <s v="0001 -Florida Power &amp; Light Company"/>
    <n v="0"/>
    <n v="3"/>
    <x v="10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10"/>
  </r>
  <r>
    <n v="-1"/>
    <n v="1"/>
    <s v="0001 -Florida Power &amp; Light Company"/>
    <n v="0"/>
    <n v="3"/>
    <x v="10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10"/>
  </r>
  <r>
    <n v="-1"/>
    <n v="1"/>
    <s v="0001 -Florida Power &amp; Light Company"/>
    <n v="0"/>
    <n v="3"/>
    <x v="10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10"/>
  </r>
  <r>
    <n v="-1"/>
    <n v="1"/>
    <s v="0001 -Florida Power &amp; Light Company"/>
    <n v="0"/>
    <n v="3"/>
    <x v="10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10"/>
  </r>
  <r>
    <n v="-1"/>
    <n v="1"/>
    <s v="0001 -Florida Power &amp; Light Company"/>
    <n v="0"/>
    <n v="3"/>
    <x v="10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10"/>
  </r>
  <r>
    <n v="-1"/>
    <n v="1"/>
    <s v="0001 -Florida Power &amp; Light Company"/>
    <n v="0"/>
    <n v="3"/>
    <x v="10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10"/>
  </r>
  <r>
    <n v="-1"/>
    <n v="1"/>
    <s v="0001 -Florida Power &amp; Light Company"/>
    <n v="0"/>
    <n v="3"/>
    <x v="10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10"/>
  </r>
  <r>
    <n v="-1"/>
    <n v="1"/>
    <s v="0001 -Florida Power &amp; Light Company"/>
    <n v="0"/>
    <n v="3"/>
    <x v="10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10"/>
  </r>
  <r>
    <n v="-1"/>
    <n v="1"/>
    <s v="0001 -Florida Power &amp; Light Company"/>
    <n v="0"/>
    <n v="3"/>
    <x v="10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10"/>
  </r>
  <r>
    <n v="-1"/>
    <n v="1"/>
    <s v="0001 -Florida Power &amp; Light Company"/>
    <n v="0"/>
    <n v="3"/>
    <x v="10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10"/>
  </r>
  <r>
    <n v="-1"/>
    <n v="1"/>
    <s v="0001 -Florida Power &amp; Light Company"/>
    <n v="0"/>
    <n v="3"/>
    <x v="10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10"/>
  </r>
  <r>
    <n v="-1"/>
    <n v="1"/>
    <s v="0001 -Florida Power &amp; Light Company"/>
    <n v="0"/>
    <n v="3"/>
    <x v="10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10"/>
  </r>
  <r>
    <n v="-1"/>
    <n v="1"/>
    <s v="0001 -Florida Power &amp; Light Company"/>
    <n v="0"/>
    <n v="3"/>
    <x v="10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10"/>
  </r>
  <r>
    <n v="-1"/>
    <n v="1"/>
    <s v="0001 -Florida Power &amp; Light Company"/>
    <n v="0"/>
    <n v="3"/>
    <x v="10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10"/>
  </r>
  <r>
    <n v="-1"/>
    <n v="1"/>
    <s v="0001 -Florida Power &amp; Light Company"/>
    <n v="0"/>
    <n v="3"/>
    <x v="10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10"/>
  </r>
  <r>
    <n v="-1"/>
    <n v="1"/>
    <s v="0001 -Florida Power &amp; Light Company"/>
    <n v="0"/>
    <n v="3"/>
    <x v="10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10"/>
  </r>
  <r>
    <n v="-1"/>
    <n v="1"/>
    <s v="0001 -Florida Power &amp; Light Company"/>
    <n v="0"/>
    <n v="3"/>
    <x v="10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10"/>
  </r>
  <r>
    <n v="-1"/>
    <n v="1"/>
    <s v="0001 -Florida Power &amp; Light Company"/>
    <n v="0"/>
    <n v="3"/>
    <x v="10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10"/>
  </r>
  <r>
    <n v="-1"/>
    <n v="1"/>
    <s v="0001 -Florida Power &amp; Light Company"/>
    <n v="0"/>
    <n v="3"/>
    <x v="10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10"/>
  </r>
  <r>
    <n v="-1"/>
    <n v="1"/>
    <s v="0001 -Florida Power &amp; Light Company"/>
    <n v="0"/>
    <n v="3"/>
    <x v="10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10"/>
  </r>
  <r>
    <n v="-1"/>
    <n v="1"/>
    <s v="0001 -Florida Power &amp; Light Company"/>
    <n v="0"/>
    <n v="3"/>
    <x v="10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10"/>
  </r>
  <r>
    <n v="-1"/>
    <n v="1"/>
    <s v="0001 -Florida Power &amp; Light Company"/>
    <n v="0"/>
    <n v="3"/>
    <x v="10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10"/>
  </r>
  <r>
    <n v="-1"/>
    <n v="1"/>
    <s v="0001 -Florida Power &amp; Light Company"/>
    <n v="0"/>
    <n v="3"/>
    <x v="10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10"/>
  </r>
  <r>
    <n v="-1"/>
    <n v="1"/>
    <s v="0001 -Florida Power &amp; Light Company"/>
    <n v="0"/>
    <n v="3"/>
    <x v="10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10"/>
  </r>
  <r>
    <n v="-1"/>
    <n v="1"/>
    <s v="0001 -Florida Power &amp; Light Company"/>
    <n v="0"/>
    <n v="3"/>
    <x v="10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10"/>
  </r>
  <r>
    <n v="-1"/>
    <n v="1"/>
    <s v="0001 -Florida Power &amp; Light Company"/>
    <n v="0"/>
    <n v="3"/>
    <x v="10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10"/>
  </r>
  <r>
    <n v="-1"/>
    <n v="1"/>
    <s v="0001 -Florida Power &amp; Light Company"/>
    <n v="0"/>
    <n v="3"/>
    <x v="10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10"/>
  </r>
  <r>
    <n v="-1"/>
    <n v="1"/>
    <s v="0001 -Florida Power &amp; Light Company"/>
    <n v="0"/>
    <n v="3"/>
    <x v="10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10"/>
  </r>
  <r>
    <n v="-1"/>
    <n v="1"/>
    <s v="0001 -Florida Power &amp; Light Company"/>
    <n v="0"/>
    <n v="3"/>
    <x v="10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10"/>
  </r>
  <r>
    <n v="-1"/>
    <n v="1"/>
    <s v="0001 -Florida Power &amp; Light Company"/>
    <n v="0"/>
    <n v="3"/>
    <x v="10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10"/>
  </r>
  <r>
    <n v="-1"/>
    <n v="1"/>
    <s v="0001 -Florida Power &amp; Light Company"/>
    <n v="0"/>
    <n v="3"/>
    <x v="10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10"/>
  </r>
  <r>
    <n v="-1"/>
    <n v="1"/>
    <s v="0001 -Florida Power &amp; Light Company"/>
    <n v="0"/>
    <n v="3"/>
    <x v="10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10"/>
  </r>
  <r>
    <n v="-1"/>
    <n v="1"/>
    <s v="0001 -Florida Power &amp; Light Company"/>
    <n v="0"/>
    <n v="3"/>
    <x v="10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10"/>
  </r>
  <r>
    <n v="-1"/>
    <n v="1"/>
    <s v="0001 -Florida Power &amp; Light Company"/>
    <n v="0"/>
    <n v="3"/>
    <x v="10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10"/>
  </r>
  <r>
    <n v="-1"/>
    <n v="1"/>
    <s v="0001 -Florida Power &amp; Light Company"/>
    <n v="0"/>
    <n v="3"/>
    <x v="10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0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10"/>
  </r>
  <r>
    <n v="-1"/>
    <n v="1"/>
    <s v="0001 -Florida Power &amp; Light Company"/>
    <n v="0"/>
    <n v="3"/>
    <x v="10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10"/>
  </r>
  <r>
    <n v="-1"/>
    <n v="1"/>
    <s v="0001 -Florida Power &amp; Light Company"/>
    <n v="0"/>
    <n v="3"/>
    <x v="10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10"/>
  </r>
  <r>
    <n v="-1"/>
    <n v="1"/>
    <s v="0001 -Florida Power &amp; Light Company"/>
    <n v="0"/>
    <n v="3"/>
    <x v="11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11"/>
  </r>
  <r>
    <n v="-1"/>
    <n v="1"/>
    <s v="0001 -Florida Power &amp; Light Company"/>
    <n v="0"/>
    <n v="3"/>
    <x v="11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11"/>
  </r>
  <r>
    <n v="-1"/>
    <n v="1"/>
    <s v="0001 -Florida Power &amp; Light Company"/>
    <n v="0"/>
    <n v="3"/>
    <x v="11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11"/>
  </r>
  <r>
    <n v="-1"/>
    <n v="1"/>
    <s v="0001 -Florida Power &amp; Light Company"/>
    <n v="0"/>
    <n v="3"/>
    <x v="11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11"/>
  </r>
  <r>
    <n v="-1"/>
    <n v="1"/>
    <s v="0001 -Florida Power &amp; Light Company"/>
    <n v="0"/>
    <n v="3"/>
    <x v="11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11"/>
  </r>
  <r>
    <n v="-1"/>
    <n v="1"/>
    <s v="0001 -Florida Power &amp; Light Company"/>
    <n v="0"/>
    <n v="3"/>
    <x v="11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11"/>
  </r>
  <r>
    <n v="-1"/>
    <n v="1"/>
    <s v="0001 -Florida Power &amp; Light Company"/>
    <n v="0"/>
    <n v="3"/>
    <x v="11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11"/>
  </r>
  <r>
    <n v="-1"/>
    <n v="1"/>
    <s v="0001 -Florida Power &amp; Light Company"/>
    <n v="0"/>
    <n v="3"/>
    <x v="11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11"/>
  </r>
  <r>
    <n v="-1"/>
    <n v="1"/>
    <s v="0001 -Florida Power &amp; Light Company"/>
    <n v="0"/>
    <n v="3"/>
    <x v="11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11"/>
  </r>
  <r>
    <n v="-1"/>
    <n v="1"/>
    <s v="0001 -Florida Power &amp; Light Company"/>
    <n v="0"/>
    <n v="3"/>
    <x v="11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11"/>
  </r>
  <r>
    <n v="-1"/>
    <n v="1"/>
    <s v="0001 -Florida Power &amp; Light Company"/>
    <n v="0"/>
    <n v="3"/>
    <x v="11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11"/>
  </r>
  <r>
    <n v="-1"/>
    <n v="1"/>
    <s v="0001 -Florida Power &amp; Light Company"/>
    <n v="0"/>
    <n v="3"/>
    <x v="11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11"/>
  </r>
  <r>
    <n v="-1"/>
    <n v="1"/>
    <s v="0001 -Florida Power &amp; Light Company"/>
    <n v="0"/>
    <n v="3"/>
    <x v="11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11"/>
  </r>
  <r>
    <n v="-1"/>
    <n v="1"/>
    <s v="0001 -Florida Power &amp; Light Company"/>
    <n v="0"/>
    <n v="3"/>
    <x v="11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11"/>
  </r>
  <r>
    <n v="-1"/>
    <n v="1"/>
    <s v="0001 -Florida Power &amp; Light Company"/>
    <n v="0"/>
    <n v="3"/>
    <x v="11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11"/>
  </r>
  <r>
    <n v="-1"/>
    <n v="1"/>
    <s v="0001 -Florida Power &amp; Light Company"/>
    <n v="0"/>
    <n v="3"/>
    <x v="11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11"/>
  </r>
  <r>
    <n v="-1"/>
    <n v="1"/>
    <s v="0001 -Florida Power &amp; Light Company"/>
    <n v="0"/>
    <n v="3"/>
    <x v="11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11"/>
  </r>
  <r>
    <n v="-1"/>
    <n v="1"/>
    <s v="0001 -Florida Power &amp; Light Company"/>
    <n v="0"/>
    <n v="3"/>
    <x v="11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11"/>
  </r>
  <r>
    <n v="-1"/>
    <n v="1"/>
    <s v="0001 -Florida Power &amp; Light Company"/>
    <n v="0"/>
    <n v="3"/>
    <x v="11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11"/>
  </r>
  <r>
    <n v="-1"/>
    <n v="1"/>
    <s v="0001 -Florida Power &amp; Light Company"/>
    <n v="0"/>
    <n v="3"/>
    <x v="11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11"/>
  </r>
  <r>
    <n v="-1"/>
    <n v="1"/>
    <s v="0001 -Florida Power &amp; Light Company"/>
    <n v="0"/>
    <n v="3"/>
    <x v="11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11"/>
  </r>
  <r>
    <n v="-1"/>
    <n v="1"/>
    <s v="0001 -Florida Power &amp; Light Company"/>
    <n v="0"/>
    <n v="3"/>
    <x v="11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11"/>
  </r>
  <r>
    <n v="-1"/>
    <n v="1"/>
    <s v="0001 -Florida Power &amp; Light Company"/>
    <n v="0"/>
    <n v="3"/>
    <x v="11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11"/>
  </r>
  <r>
    <n v="-1"/>
    <n v="1"/>
    <s v="0001 -Florida Power &amp; Light Company"/>
    <n v="0"/>
    <n v="3"/>
    <x v="11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11"/>
  </r>
  <r>
    <n v="-1"/>
    <n v="1"/>
    <s v="0001 -Florida Power &amp; Light Company"/>
    <n v="0"/>
    <n v="3"/>
    <x v="11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11"/>
  </r>
  <r>
    <n v="-1"/>
    <n v="1"/>
    <s v="0001 -Florida Power &amp; Light Company"/>
    <n v="0"/>
    <n v="3"/>
    <x v="11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11"/>
  </r>
  <r>
    <n v="-1"/>
    <n v="1"/>
    <s v="0001 -Florida Power &amp; Light Company"/>
    <n v="0"/>
    <n v="3"/>
    <x v="11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11"/>
  </r>
  <r>
    <n v="-1"/>
    <n v="1"/>
    <s v="0001 -Florida Power &amp; Light Company"/>
    <n v="0"/>
    <n v="3"/>
    <x v="11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11"/>
  </r>
  <r>
    <n v="-1"/>
    <n v="1"/>
    <s v="0001 -Florida Power &amp; Light Company"/>
    <n v="0"/>
    <n v="3"/>
    <x v="11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11"/>
  </r>
  <r>
    <n v="-1"/>
    <n v="1"/>
    <s v="0001 -Florida Power &amp; Light Company"/>
    <n v="0"/>
    <n v="3"/>
    <x v="11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11"/>
  </r>
  <r>
    <n v="-1"/>
    <n v="1"/>
    <s v="0001 -Florida Power &amp; Light Company"/>
    <n v="0"/>
    <n v="3"/>
    <x v="11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11"/>
  </r>
  <r>
    <n v="-1"/>
    <n v="1"/>
    <s v="0001 -Florida Power &amp; Light Company"/>
    <n v="0"/>
    <n v="3"/>
    <x v="11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11"/>
  </r>
  <r>
    <n v="-1"/>
    <n v="1"/>
    <s v="0001 -Florida Power &amp; Light Company"/>
    <n v="0"/>
    <n v="3"/>
    <x v="11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11"/>
  </r>
  <r>
    <n v="-1"/>
    <n v="1"/>
    <s v="0001 -Florida Power &amp; Light Company"/>
    <n v="0"/>
    <n v="3"/>
    <x v="11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11"/>
  </r>
  <r>
    <n v="-1"/>
    <n v="1"/>
    <s v="0001 -Florida Power &amp; Light Company"/>
    <n v="0"/>
    <n v="3"/>
    <x v="11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11"/>
  </r>
  <r>
    <n v="-1"/>
    <n v="1"/>
    <s v="0001 -Florida Power &amp; Light Company"/>
    <n v="0"/>
    <n v="3"/>
    <x v="11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11"/>
  </r>
  <r>
    <n v="-1"/>
    <n v="1"/>
    <s v="0001 -Florida Power &amp; Light Company"/>
    <n v="0"/>
    <n v="3"/>
    <x v="11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11"/>
  </r>
  <r>
    <n v="-1"/>
    <n v="1"/>
    <s v="0001 -Florida Power &amp; Light Company"/>
    <n v="0"/>
    <n v="3"/>
    <x v="11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11"/>
  </r>
  <r>
    <n v="-1"/>
    <n v="1"/>
    <s v="0001 -Florida Power &amp; Light Company"/>
    <n v="0"/>
    <n v="3"/>
    <x v="11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11"/>
  </r>
  <r>
    <n v="-1"/>
    <n v="1"/>
    <s v="0001 -Florida Power &amp; Light Company"/>
    <n v="0"/>
    <n v="3"/>
    <x v="11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11"/>
  </r>
  <r>
    <n v="-1"/>
    <n v="1"/>
    <s v="0001 -Florida Power &amp; Light Company"/>
    <n v="0"/>
    <n v="3"/>
    <x v="11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11"/>
  </r>
  <r>
    <n v="-1"/>
    <n v="1"/>
    <s v="0001 -Florida Power &amp; Light Company"/>
    <n v="0"/>
    <n v="3"/>
    <x v="11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11"/>
  </r>
  <r>
    <n v="-1"/>
    <n v="1"/>
    <s v="0001 -Florida Power &amp; Light Company"/>
    <n v="0"/>
    <n v="3"/>
    <x v="11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11"/>
  </r>
  <r>
    <n v="-1"/>
    <n v="1"/>
    <s v="0001 -Florida Power &amp; Light Company"/>
    <n v="0"/>
    <n v="3"/>
    <x v="11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11"/>
  </r>
  <r>
    <n v="-1"/>
    <n v="1"/>
    <s v="0001 -Florida Power &amp; Light Company"/>
    <n v="0"/>
    <n v="3"/>
    <x v="11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11"/>
  </r>
  <r>
    <n v="-1"/>
    <n v="1"/>
    <s v="0001 -Florida Power &amp; Light Company"/>
    <n v="0"/>
    <n v="3"/>
    <x v="11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11"/>
  </r>
  <r>
    <n v="-1"/>
    <n v="1"/>
    <s v="0001 -Florida Power &amp; Light Company"/>
    <n v="0"/>
    <n v="3"/>
    <x v="11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11"/>
  </r>
  <r>
    <n v="-1"/>
    <n v="1"/>
    <s v="0001 -Florida Power &amp; Light Company"/>
    <n v="0"/>
    <n v="3"/>
    <x v="11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11"/>
  </r>
  <r>
    <n v="-1"/>
    <n v="1"/>
    <s v="0001 -Florida Power &amp; Light Company"/>
    <n v="0"/>
    <n v="3"/>
    <x v="11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11"/>
  </r>
  <r>
    <n v="-1"/>
    <n v="1"/>
    <s v="0001 -Florida Power &amp; Light Company"/>
    <n v="0"/>
    <n v="3"/>
    <x v="11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11"/>
  </r>
  <r>
    <n v="-1"/>
    <n v="1"/>
    <s v="0001 -Florida Power &amp; Light Company"/>
    <n v="0"/>
    <n v="3"/>
    <x v="11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11"/>
  </r>
  <r>
    <n v="-1"/>
    <n v="1"/>
    <s v="0001 -Florida Power &amp; Light Company"/>
    <n v="0"/>
    <n v="3"/>
    <x v="11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11"/>
  </r>
  <r>
    <n v="-1"/>
    <n v="1"/>
    <s v="0001 -Florida Power &amp; Light Company"/>
    <n v="0"/>
    <n v="3"/>
    <x v="11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11"/>
  </r>
  <r>
    <n v="-1"/>
    <n v="1"/>
    <s v="0001 -Florida Power &amp; Light Company"/>
    <n v="0"/>
    <n v="3"/>
    <x v="11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11"/>
  </r>
  <r>
    <n v="-1"/>
    <n v="1"/>
    <s v="0001 -Florida Power &amp; Light Company"/>
    <n v="0"/>
    <n v="3"/>
    <x v="11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11"/>
  </r>
  <r>
    <n v="-1"/>
    <n v="1"/>
    <s v="0001 -Florida Power &amp; Light Company"/>
    <n v="0"/>
    <n v="3"/>
    <x v="11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11"/>
  </r>
  <r>
    <n v="-1"/>
    <n v="1"/>
    <s v="0001 -Florida Power &amp; Light Company"/>
    <n v="0"/>
    <n v="3"/>
    <x v="11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11"/>
  </r>
  <r>
    <n v="-1"/>
    <n v="1"/>
    <s v="0001 -Florida Power &amp; Light Company"/>
    <n v="0"/>
    <n v="3"/>
    <x v="11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11"/>
  </r>
  <r>
    <n v="-1"/>
    <n v="1"/>
    <s v="0001 -Florida Power &amp; Light Company"/>
    <n v="0"/>
    <n v="3"/>
    <x v="11"/>
    <n v="1971"/>
    <n v="3"/>
    <n v="2014"/>
    <s v="V1971"/>
    <n v="367"/>
    <s v="02. Steam"/>
    <s v="Function"/>
    <n v="15066250.880000001"/>
    <n v="0"/>
    <n v="0"/>
    <n v="15066250.880000001"/>
    <n v="0"/>
    <n v="15066250.880000001"/>
    <n v="0"/>
    <n v="0"/>
    <n v="15066250.880000001"/>
    <n v="15066250.880000001"/>
    <n v="0"/>
    <n v="0"/>
    <n v="0"/>
    <n v="0"/>
    <x v="11"/>
  </r>
  <r>
    <n v="-1"/>
    <n v="1"/>
    <s v="0001 -Florida Power &amp; Light Company"/>
    <n v="0"/>
    <n v="3"/>
    <x v="11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73"/>
    <n v="5"/>
    <n v="2014"/>
    <s v="V1973"/>
    <n v="367"/>
    <s v="02. Steam"/>
    <s v="Function"/>
    <n v="43089057.460000001"/>
    <n v="0"/>
    <n v="0"/>
    <n v="43089057.460000001"/>
    <n v="0"/>
    <n v="43089057.460000001"/>
    <n v="0"/>
    <n v="0"/>
    <n v="43089057.460000001"/>
    <n v="43089057.460000001"/>
    <n v="0"/>
    <n v="0"/>
    <n v="0"/>
    <n v="0"/>
    <x v="11"/>
  </r>
  <r>
    <n v="-1"/>
    <n v="1"/>
    <s v="0001 -Florida Power &amp; Light Company"/>
    <n v="0"/>
    <n v="3"/>
    <x v="11"/>
    <n v="1974"/>
    <n v="6"/>
    <n v="2014"/>
    <s v="V1974"/>
    <n v="367"/>
    <s v="02. Steam"/>
    <s v="Function"/>
    <n v="971203.51"/>
    <n v="0"/>
    <n v="0"/>
    <n v="971203.51"/>
    <n v="0"/>
    <n v="971203.51"/>
    <n v="0"/>
    <n v="0"/>
    <n v="971203.51"/>
    <n v="971203.51"/>
    <n v="0"/>
    <n v="0"/>
    <n v="0"/>
    <n v="0"/>
    <x v="11"/>
  </r>
  <r>
    <n v="-1"/>
    <n v="1"/>
    <s v="0001 -Florida Power &amp; Light Company"/>
    <n v="0"/>
    <n v="3"/>
    <x v="11"/>
    <n v="1975"/>
    <n v="7"/>
    <n v="2014"/>
    <s v="V1975"/>
    <n v="367"/>
    <s v="02. Steam"/>
    <s v="Function"/>
    <n v="2037443.87"/>
    <n v="0"/>
    <n v="0"/>
    <n v="2037443.87"/>
    <n v="0"/>
    <n v="2037443.87"/>
    <n v="0"/>
    <n v="0"/>
    <n v="2037443.87"/>
    <n v="2037443.87"/>
    <n v="0"/>
    <n v="0"/>
    <n v="0"/>
    <n v="0"/>
    <x v="11"/>
  </r>
  <r>
    <n v="-1"/>
    <n v="1"/>
    <s v="0001 -Florida Power &amp; Light Company"/>
    <n v="0"/>
    <n v="3"/>
    <x v="11"/>
    <n v="1976"/>
    <n v="8"/>
    <n v="2014"/>
    <s v="V1976"/>
    <n v="367"/>
    <s v="02. Steam"/>
    <s v="Function"/>
    <n v="179959016.84999999"/>
    <n v="0"/>
    <n v="0"/>
    <n v="179959016.84999999"/>
    <n v="0"/>
    <n v="179959016.84999999"/>
    <n v="-1045562.4"/>
    <n v="292482.51"/>
    <n v="179959016.84999999"/>
    <n v="179959016.84999999"/>
    <n v="292482.51"/>
    <n v="0"/>
    <n v="292482.51"/>
    <n v="0"/>
    <x v="11"/>
  </r>
  <r>
    <n v="-1"/>
    <n v="1"/>
    <s v="0001 -Florida Power &amp; Light Company"/>
    <n v="0"/>
    <n v="3"/>
    <x v="11"/>
    <n v="1977"/>
    <n v="10"/>
    <n v="2014"/>
    <s v="V1977"/>
    <n v="367"/>
    <s v="02. Steam"/>
    <s v="Function"/>
    <n v="105287495.27"/>
    <n v="0"/>
    <n v="0"/>
    <n v="105287495.27"/>
    <n v="0"/>
    <n v="105287495.27"/>
    <n v="-158071.62"/>
    <n v="3056.99"/>
    <n v="105287495.27"/>
    <n v="105287495.27"/>
    <n v="3056.99"/>
    <n v="0"/>
    <n v="3056.99"/>
    <n v="0"/>
    <x v="11"/>
  </r>
  <r>
    <n v="-1"/>
    <n v="1"/>
    <s v="0001 -Florida Power &amp; Light Company"/>
    <n v="0"/>
    <n v="3"/>
    <x v="11"/>
    <n v="1978"/>
    <n v="12"/>
    <n v="2014"/>
    <s v="V1978"/>
    <n v="367"/>
    <s v="02. Steam"/>
    <s v="Function"/>
    <n v="10221631.6"/>
    <n v="0"/>
    <n v="0"/>
    <n v="10221631.6"/>
    <n v="0"/>
    <n v="10221631.6"/>
    <n v="0"/>
    <n v="0"/>
    <n v="10221631.6"/>
    <n v="10221631.6"/>
    <n v="0"/>
    <n v="0"/>
    <n v="0"/>
    <n v="0"/>
    <x v="11"/>
  </r>
  <r>
    <n v="-1"/>
    <n v="1"/>
    <s v="0001 -Florida Power &amp; Light Company"/>
    <n v="0"/>
    <n v="3"/>
    <x v="11"/>
    <n v="1979"/>
    <n v="13"/>
    <n v="2014"/>
    <s v="V1979"/>
    <n v="367"/>
    <s v="02. Steam"/>
    <s v="Function"/>
    <n v="4177019.34"/>
    <n v="0"/>
    <n v="0"/>
    <n v="4177019.34"/>
    <n v="0"/>
    <n v="4177019.34"/>
    <n v="0"/>
    <n v="0"/>
    <n v="4177019.34"/>
    <n v="4177019.34"/>
    <n v="0"/>
    <n v="0"/>
    <n v="0"/>
    <n v="0"/>
    <x v="11"/>
  </r>
  <r>
    <n v="-1"/>
    <n v="1"/>
    <s v="0001 -Florida Power &amp; Light Company"/>
    <n v="0"/>
    <n v="3"/>
    <x v="11"/>
    <n v="1980"/>
    <n v="14"/>
    <n v="2014"/>
    <s v="V1980"/>
    <n v="367"/>
    <s v="02. Steam"/>
    <s v="Function"/>
    <n v="365638472.75999999"/>
    <n v="0"/>
    <n v="0"/>
    <n v="365638472.75999999"/>
    <n v="0"/>
    <n v="365638472.75999999"/>
    <n v="-4491548.08"/>
    <n v="1084723.1499999999"/>
    <n v="365638472.75999999"/>
    <n v="365638472.75999999"/>
    <n v="1084723.1499999999"/>
    <n v="0"/>
    <n v="1084723.1499999999"/>
    <n v="0"/>
    <x v="11"/>
  </r>
  <r>
    <n v="-1"/>
    <n v="1"/>
    <s v="0001 -Florida Power &amp; Light Company"/>
    <n v="0"/>
    <n v="3"/>
    <x v="11"/>
    <n v="1981"/>
    <n v="15"/>
    <n v="2014"/>
    <s v="V1981"/>
    <n v="367"/>
    <s v="02. Steam"/>
    <s v="Function"/>
    <n v="172285258.36000001"/>
    <n v="0"/>
    <n v="0"/>
    <n v="172285258.36000001"/>
    <n v="0"/>
    <n v="172970295.38"/>
    <n v="-685037.02"/>
    <n v="184589.64"/>
    <n v="172970295.38"/>
    <n v="172285258.36000001"/>
    <n v="184589.64"/>
    <n v="0"/>
    <n v="184589.64"/>
    <n v="0"/>
    <x v="11"/>
  </r>
  <r>
    <n v="-1"/>
    <n v="1"/>
    <s v="0001 -Florida Power &amp; Light Company"/>
    <n v="0"/>
    <n v="3"/>
    <x v="11"/>
    <n v="1982"/>
    <n v="16"/>
    <n v="2014"/>
    <s v="V1982"/>
    <n v="367"/>
    <s v="02. Steam"/>
    <s v="Function"/>
    <n v="9206811.8599999994"/>
    <n v="0"/>
    <n v="0"/>
    <n v="9206811.8599999994"/>
    <n v="0"/>
    <n v="9232816.3100000005"/>
    <n v="-30170.18"/>
    <n v="6222.91"/>
    <n v="9232816.3100000005"/>
    <n v="9206811.8599999994"/>
    <n v="6222.91"/>
    <n v="0"/>
    <n v="6222.91"/>
    <n v="0"/>
    <x v="11"/>
  </r>
  <r>
    <n v="-1"/>
    <n v="1"/>
    <s v="0001 -Florida Power &amp; Light Company"/>
    <n v="0"/>
    <n v="3"/>
    <x v="11"/>
    <n v="1983"/>
    <n v="17"/>
    <n v="2014"/>
    <s v="V1983"/>
    <n v="367"/>
    <s v="02. Steam"/>
    <s v="Function"/>
    <n v="1005968.3"/>
    <n v="0"/>
    <n v="0"/>
    <n v="1005968.3"/>
    <n v="0"/>
    <n v="1005968.3"/>
    <n v="0"/>
    <n v="0"/>
    <n v="1005968.3"/>
    <n v="1005968.3"/>
    <n v="0"/>
    <n v="0"/>
    <n v="0"/>
    <n v="0"/>
    <x v="11"/>
  </r>
  <r>
    <n v="-1"/>
    <n v="1"/>
    <s v="0001 -Florida Power &amp; Light Company"/>
    <n v="0"/>
    <n v="3"/>
    <x v="11"/>
    <n v="1984"/>
    <n v="18"/>
    <n v="2014"/>
    <s v="V1984"/>
    <n v="367"/>
    <s v="02. Steam"/>
    <s v="Function"/>
    <n v="4635519.6500000004"/>
    <n v="0"/>
    <n v="0"/>
    <n v="4635519.6500000004"/>
    <n v="0"/>
    <n v="4635519.6500000004"/>
    <n v="0"/>
    <n v="0"/>
    <n v="4635519.6500000004"/>
    <n v="4635519.6500000004"/>
    <n v="0"/>
    <n v="0"/>
    <n v="0"/>
    <n v="0"/>
    <x v="11"/>
  </r>
  <r>
    <n v="-1"/>
    <n v="1"/>
    <s v="0001 -Florida Power &amp; Light Company"/>
    <n v="0"/>
    <n v="3"/>
    <x v="11"/>
    <n v="1985"/>
    <n v="19"/>
    <n v="2014"/>
    <s v="V1985"/>
    <n v="367"/>
    <s v="02. Steam"/>
    <s v="Function"/>
    <n v="4597933.87"/>
    <n v="0"/>
    <n v="0"/>
    <n v="4597933.87"/>
    <n v="0"/>
    <n v="4630598.8499999996"/>
    <n v="-32664.98"/>
    <n v="8263.8700000000008"/>
    <n v="4630598.8499999996"/>
    <n v="4597933.87"/>
    <n v="8263.8700000000008"/>
    <n v="0"/>
    <n v="8263.8700000000008"/>
    <n v="0"/>
    <x v="11"/>
  </r>
  <r>
    <n v="-1"/>
    <n v="1"/>
    <s v="0001 -Florida Power &amp; Light Company"/>
    <n v="0"/>
    <n v="3"/>
    <x v="11"/>
    <n v="1986"/>
    <n v="20"/>
    <n v="2014"/>
    <s v="V1986"/>
    <n v="367"/>
    <s v="02. Steam"/>
    <s v="Function"/>
    <n v="159369292.21000001"/>
    <n v="0"/>
    <n v="0"/>
    <n v="159369292.21000001"/>
    <n v="2845775.01"/>
    <n v="156698012.84999999"/>
    <n v="-177668.27"/>
    <n v="47823.94"/>
    <n v="159546960.47999999"/>
    <n v="159369292.21000001"/>
    <n v="44651.32"/>
    <n v="0"/>
    <n v="47823.94"/>
    <n v="0"/>
    <x v="11"/>
  </r>
  <r>
    <n v="-1"/>
    <n v="1"/>
    <s v="0001 -Florida Power &amp; Light Company"/>
    <n v="0"/>
    <n v="3"/>
    <x v="11"/>
    <n v="1987"/>
    <n v="22"/>
    <n v="2014"/>
    <s v="V1987"/>
    <n v="367"/>
    <s v="02. Steam"/>
    <s v="Function"/>
    <n v="262247.38"/>
    <n v="0"/>
    <n v="0"/>
    <n v="262247.38"/>
    <n v="0"/>
    <n v="262247.38"/>
    <n v="0"/>
    <n v="0"/>
    <n v="262247.38"/>
    <n v="262247.38"/>
    <n v="0"/>
    <n v="0"/>
    <n v="0"/>
    <n v="0"/>
    <x v="11"/>
  </r>
  <r>
    <n v="-1"/>
    <n v="1"/>
    <s v="0001 -Florida Power &amp; Light Company"/>
    <n v="0"/>
    <n v="3"/>
    <x v="11"/>
    <n v="1987"/>
    <n v="21"/>
    <n v="2014"/>
    <s v="V1987A"/>
    <n v="367"/>
    <s v="02. Steam"/>
    <s v="Function"/>
    <n v="6740389.7000000002"/>
    <n v="0"/>
    <n v="0"/>
    <n v="6740389.7000000002"/>
    <n v="19579.61"/>
    <n v="6607999.3799999999"/>
    <n v="0"/>
    <n v="0"/>
    <n v="6740389.7000000002"/>
    <n v="6627578.9900000002"/>
    <n v="0"/>
    <n v="0"/>
    <n v="0"/>
    <n v="0"/>
    <x v="11"/>
  </r>
  <r>
    <n v="-1"/>
    <n v="1"/>
    <s v="0001 -Florida Power &amp; Light Company"/>
    <n v="0"/>
    <n v="3"/>
    <x v="11"/>
    <n v="1988"/>
    <n v="24"/>
    <n v="2014"/>
    <s v="V1988"/>
    <n v="367"/>
    <s v="02. Steam"/>
    <s v="Function"/>
    <n v="16703869.07"/>
    <n v="0"/>
    <n v="0"/>
    <n v="16839402.75"/>
    <n v="576324.97"/>
    <n v="14260418.5"/>
    <n v="-383795.79"/>
    <n v="61772.46"/>
    <n v="16974936.440000001"/>
    <n v="14606057.76"/>
    <n v="21390.79"/>
    <n v="0"/>
    <n v="61772.46"/>
    <n v="0"/>
    <x v="11"/>
  </r>
  <r>
    <n v="-1"/>
    <n v="1"/>
    <s v="0001 -Florida Power &amp; Light Company"/>
    <n v="0"/>
    <n v="3"/>
    <x v="11"/>
    <n v="1988"/>
    <n v="23"/>
    <n v="2014"/>
    <s v="V1988A"/>
    <n v="367"/>
    <s v="02. Steam"/>
    <s v="Function"/>
    <n v="80136133.069999993"/>
    <n v="0"/>
    <n v="0"/>
    <n v="80136133.069999993"/>
    <n v="2862005.9"/>
    <n v="75698922.099999994"/>
    <n v="-1941192.15"/>
    <n v="571185.88"/>
    <n v="82077325.219999999"/>
    <n v="76770590.010000005"/>
    <n v="420331.72"/>
    <n v="0"/>
    <n v="571185.88"/>
    <n v="0"/>
    <x v="11"/>
  </r>
  <r>
    <n v="-1"/>
    <n v="1"/>
    <s v="0001 -Florida Power &amp; Light Company"/>
    <n v="0"/>
    <n v="3"/>
    <x v="11"/>
    <n v="1989"/>
    <n v="26"/>
    <n v="2014"/>
    <s v="V1989"/>
    <n v="367"/>
    <s v="02. Steam"/>
    <s v="Function"/>
    <n v="16493596.67"/>
    <n v="0"/>
    <n v="0"/>
    <n v="16585757.27"/>
    <n v="590920.16"/>
    <n v="14124865.42"/>
    <n v="-190179.8"/>
    <n v="55410.84"/>
    <n v="16677917.880000001"/>
    <n v="14556450.140000001"/>
    <n v="30425.07"/>
    <n v="0"/>
    <n v="55410.84"/>
    <n v="0"/>
    <x v="11"/>
  </r>
  <r>
    <n v="-1"/>
    <n v="1"/>
    <s v="0001 -Florida Power &amp; Light Company"/>
    <n v="0"/>
    <n v="3"/>
    <x v="11"/>
    <n v="1990"/>
    <n v="28"/>
    <n v="2014"/>
    <s v="V1990"/>
    <n v="367"/>
    <s v="02. Steam"/>
    <s v="Function"/>
    <n v="8563371.6400000006"/>
    <n v="0"/>
    <n v="0"/>
    <n v="8576031.3300000001"/>
    <n v="305938.90000000002"/>
    <n v="6978278.3799999999"/>
    <n v="-41118.03"/>
    <n v="7324.98"/>
    <n v="8588691.0099999998"/>
    <n v="7263196.5700000003"/>
    <n v="3026.33"/>
    <n v="0"/>
    <n v="7324.98"/>
    <n v="0"/>
    <x v="11"/>
  </r>
  <r>
    <n v="-1"/>
    <n v="1"/>
    <s v="0001 -Florida Power &amp; Light Company"/>
    <n v="0"/>
    <n v="3"/>
    <x v="11"/>
    <n v="1990"/>
    <n v="27"/>
    <n v="2014"/>
    <s v="V1990A"/>
    <n v="367"/>
    <s v="02. Steam"/>
    <s v="Function"/>
    <n v="1249904.94"/>
    <n v="0"/>
    <n v="0"/>
    <n v="1249904.94"/>
    <n v="44639.48"/>
    <n v="1044770.88"/>
    <n v="-6093"/>
    <n v="1437.44"/>
    <n v="1255997.94"/>
    <n v="1084342.05"/>
    <n v="412.75"/>
    <n v="0"/>
    <n v="1437.44"/>
    <n v="0"/>
    <x v="11"/>
  </r>
  <r>
    <n v="-1"/>
    <n v="1"/>
    <s v="0001 -Florida Power &amp; Light Company"/>
    <n v="0"/>
    <n v="3"/>
    <x v="11"/>
    <n v="1991"/>
    <n v="29"/>
    <n v="2014"/>
    <s v="V1991"/>
    <n v="367"/>
    <s v="02. Steam"/>
    <s v="Function"/>
    <n v="109032583.95999999"/>
    <n v="0"/>
    <n v="0"/>
    <n v="109554981.67"/>
    <n v="3910921.33"/>
    <n v="87566922.090000004"/>
    <n v="-1044839.27"/>
    <n v="297402.52"/>
    <n v="110077379.38"/>
    <n v="90627936.900000006"/>
    <n v="102513.62"/>
    <n v="0"/>
    <n v="297402.52"/>
    <n v="0"/>
    <x v="11"/>
  </r>
  <r>
    <n v="-1"/>
    <n v="1"/>
    <s v="0001 -Florida Power &amp; Light Company"/>
    <n v="0"/>
    <n v="3"/>
    <x v="11"/>
    <n v="1992"/>
    <n v="30"/>
    <n v="2014"/>
    <s v="V1992"/>
    <n v="367"/>
    <s v="02. Steam"/>
    <s v="Function"/>
    <n v="14569955.689999999"/>
    <n v="0"/>
    <n v="0"/>
    <n v="14643986.689999999"/>
    <n v="519141.79"/>
    <n v="10711498.289999999"/>
    <n v="-426882.11"/>
    <n v="47908.94"/>
    <n v="14718017.699999999"/>
    <n v="11120448.779999999"/>
    <n v="10038.23"/>
    <n v="0"/>
    <n v="47908.94"/>
    <n v="0"/>
    <x v="11"/>
  </r>
  <r>
    <n v="-1"/>
    <n v="1"/>
    <s v="0001 -Florida Power &amp; Light Company"/>
    <n v="0"/>
    <n v="3"/>
    <x v="11"/>
    <n v="1993"/>
    <n v="31"/>
    <n v="2014"/>
    <s v="V1993"/>
    <n v="367"/>
    <s v="02. Steam"/>
    <s v="Function"/>
    <n v="223427991.03"/>
    <n v="0"/>
    <n v="0"/>
    <n v="223862562.71000001"/>
    <n v="7941361.5199999996"/>
    <n v="162173135.52000001"/>
    <n v="-869143.37"/>
    <n v="243779.09"/>
    <n v="224297134.40000001"/>
    <n v="169471882.65000001"/>
    <n v="17250.099999999999"/>
    <n v="0"/>
    <n v="243779.09"/>
    <n v="0"/>
    <x v="11"/>
  </r>
  <r>
    <n v="-1"/>
    <n v="1"/>
    <s v="0001 -Florida Power &amp; Light Company"/>
    <n v="0"/>
    <n v="3"/>
    <x v="11"/>
    <n v="1994"/>
    <n v="32"/>
    <n v="2014"/>
    <s v="V1994"/>
    <n v="367"/>
    <s v="02. Steam"/>
    <s v="Function"/>
    <n v="99778848.069999993"/>
    <n v="0"/>
    <n v="0"/>
    <n v="20537201.289999999"/>
    <n v="3137851.81"/>
    <n v="73386742.799999997"/>
    <n v="-333332.46999999997"/>
    <n v="99457.83"/>
    <n v="100106300.54000001"/>
    <n v="76283311.409999996"/>
    <n v="13288.55"/>
    <n v="0"/>
    <n v="99457.83"/>
    <n v="0"/>
    <x v="11"/>
  </r>
  <r>
    <n v="-1"/>
    <n v="1"/>
    <s v="0001 -Florida Power &amp; Light Company"/>
    <n v="0"/>
    <n v="3"/>
    <x v="11"/>
    <n v="1995"/>
    <n v="33"/>
    <n v="2014"/>
    <s v="V1995"/>
    <n v="367"/>
    <s v="02. Steam"/>
    <s v="Function"/>
    <n v="87289859.790000007"/>
    <n v="0"/>
    <n v="0"/>
    <n v="17671800.43"/>
    <n v="2196891.04"/>
    <n v="66485623.340000004"/>
    <n v="-203473.84"/>
    <n v="25163.51"/>
    <n v="87371334.980000004"/>
    <n v="68625373.189999998"/>
    <n v="829.5"/>
    <n v="0"/>
    <n v="25163.51"/>
    <n v="0"/>
    <x v="11"/>
  </r>
  <r>
    <n v="-1"/>
    <n v="1"/>
    <s v="0001 -Florida Power &amp; Light Company"/>
    <n v="0"/>
    <n v="3"/>
    <x v="11"/>
    <n v="1996"/>
    <n v="34"/>
    <n v="2014"/>
    <s v="V1996"/>
    <n v="367"/>
    <s v="02. Steam"/>
    <s v="Function"/>
    <n v="2765806.4"/>
    <n v="0"/>
    <n v="0"/>
    <n v="-1636025.56"/>
    <n v="77431.520000000004"/>
    <n v="1959085.73"/>
    <n v="-12319.76"/>
    <n v="1782.17"/>
    <n v="2773949.4"/>
    <n v="2031022.5"/>
    <n v="-866.07"/>
    <n v="0"/>
    <n v="1782.17"/>
    <n v="0"/>
    <x v="11"/>
  </r>
  <r>
    <n v="-1"/>
    <n v="1"/>
    <s v="0001 -Florida Power &amp; Light Company"/>
    <n v="0"/>
    <n v="3"/>
    <x v="11"/>
    <n v="1997"/>
    <n v="35"/>
    <n v="2014"/>
    <s v="V1997"/>
    <n v="367"/>
    <s v="02. Steam"/>
    <s v="Function"/>
    <n v="5480628.8399999999"/>
    <n v="0"/>
    <n v="0"/>
    <n v="-31259.56"/>
    <n v="140906.93"/>
    <n v="3870975.11"/>
    <n v="-36117.160000000003"/>
    <n v="3564.54"/>
    <n v="5494126.3799999999"/>
    <n v="4003267.75"/>
    <n v="-1318.71"/>
    <n v="0"/>
    <n v="3564.54"/>
    <n v="0"/>
    <x v="11"/>
  </r>
  <r>
    <n v="-1"/>
    <n v="1"/>
    <s v="0001 -Florida Power &amp; Light Company"/>
    <n v="0"/>
    <n v="3"/>
    <x v="11"/>
    <n v="1998"/>
    <n v="59"/>
    <n v="2014"/>
    <s v="V1998"/>
    <n v="367"/>
    <s v="02. Steam"/>
    <s v="Function"/>
    <n v="8599003.7899999991"/>
    <n v="0"/>
    <n v="0"/>
    <n v="3976566.65"/>
    <n v="142364.01"/>
    <n v="6821106.8399999999"/>
    <n v="-3791.92"/>
    <n v="5133.5600000000004"/>
    <n v="8601285.9800000004"/>
    <n v="6961977.2999999998"/>
    <n v="4344.92"/>
    <n v="0"/>
    <n v="5133.5600000000004"/>
    <n v="0"/>
    <x v="11"/>
  </r>
  <r>
    <n v="-1"/>
    <n v="1"/>
    <s v="0001 -Florida Power &amp; Light Company"/>
    <n v="0"/>
    <n v="3"/>
    <x v="11"/>
    <n v="1999"/>
    <n v="60"/>
    <n v="2014"/>
    <s v="V1999"/>
    <n v="367"/>
    <s v="02. Steam"/>
    <s v="Function"/>
    <n v="28094608.300000001"/>
    <n v="0"/>
    <n v="0"/>
    <n v="1413236.6"/>
    <n v="62998.14"/>
    <n v="27748083.210000001"/>
    <n v="0"/>
    <n v="0"/>
    <n v="28094608.300000001"/>
    <n v="27811081.350000001"/>
    <n v="0"/>
    <n v="0"/>
    <n v="0"/>
    <n v="0"/>
    <x v="11"/>
  </r>
  <r>
    <n v="-1"/>
    <n v="1"/>
    <s v="0001 -Florida Power &amp; Light Company"/>
    <n v="0"/>
    <n v="3"/>
    <x v="11"/>
    <n v="2000"/>
    <n v="61"/>
    <n v="2014"/>
    <s v="V2000"/>
    <n v="367"/>
    <s v="02. Steam"/>
    <s v="Function"/>
    <n v="107052.12"/>
    <n v="0"/>
    <n v="0"/>
    <n v="107052.12"/>
    <n v="3457.64"/>
    <n v="84579.8"/>
    <n v="0"/>
    <n v="0"/>
    <n v="107052.12"/>
    <n v="88037.440000000002"/>
    <n v="0"/>
    <n v="0"/>
    <n v="0"/>
    <n v="0"/>
    <x v="11"/>
  </r>
  <r>
    <n v="-1"/>
    <n v="1"/>
    <s v="0001 -Florida Power &amp; Light Company"/>
    <n v="0"/>
    <n v="3"/>
    <x v="11"/>
    <n v="2001"/>
    <n v="62"/>
    <n v="2014"/>
    <s v="V2001"/>
    <n v="367"/>
    <s v="02. Steam"/>
    <s v="Function"/>
    <n v="11551611.52"/>
    <n v="0"/>
    <n v="0"/>
    <n v="8062512.0300000003"/>
    <n v="368384.62"/>
    <n v="8788451.9000000004"/>
    <n v="0"/>
    <n v="0"/>
    <n v="11551611.52"/>
    <n v="9156836.5199999996"/>
    <n v="0"/>
    <n v="0"/>
    <n v="0"/>
    <n v="0"/>
    <x v="11"/>
  </r>
  <r>
    <n v="-1"/>
    <n v="1"/>
    <s v="0001 -Florida Power &amp; Light Company"/>
    <n v="0"/>
    <n v="3"/>
    <x v="11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11"/>
  </r>
  <r>
    <n v="-1"/>
    <n v="1"/>
    <s v="0001 -Florida Power &amp; Light Company"/>
    <n v="0"/>
    <n v="3"/>
    <x v="11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11"/>
  </r>
  <r>
    <n v="-1"/>
    <n v="1"/>
    <s v="0001 -Florida Power &amp; Light Company"/>
    <n v="0"/>
    <n v="3"/>
    <x v="11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11"/>
  </r>
  <r>
    <n v="-1"/>
    <n v="1"/>
    <s v="0001 -Florida Power &amp; Light Company"/>
    <n v="0"/>
    <n v="3"/>
    <x v="11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11"/>
  </r>
  <r>
    <n v="-1"/>
    <n v="1"/>
    <s v="0001 -Florida Power &amp; Light Company"/>
    <n v="0"/>
    <n v="3"/>
    <x v="11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11"/>
  </r>
  <r>
    <n v="-1"/>
    <n v="1"/>
    <s v="0001 -Florida Power &amp; Light Company"/>
    <n v="0"/>
    <n v="3"/>
    <x v="11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11"/>
  </r>
  <r>
    <n v="-1"/>
    <n v="1"/>
    <s v="0001 -Florida Power &amp; Light Company"/>
    <n v="0"/>
    <n v="3"/>
    <x v="11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11"/>
  </r>
  <r>
    <n v="-1"/>
    <n v="1"/>
    <s v="0001 -Florida Power &amp; Light Company"/>
    <n v="0"/>
    <n v="3"/>
    <x v="11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11"/>
  </r>
  <r>
    <n v="-1"/>
    <n v="1"/>
    <s v="0001 -Florida Power &amp; Light Company"/>
    <n v="0"/>
    <n v="3"/>
    <x v="11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11"/>
  </r>
  <r>
    <n v="-1"/>
    <n v="1"/>
    <s v="0001 -Florida Power &amp; Light Company"/>
    <n v="0"/>
    <n v="3"/>
    <x v="11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11"/>
  </r>
  <r>
    <n v="-1"/>
    <n v="1"/>
    <s v="0001 -Florida Power &amp; Light Company"/>
    <n v="0"/>
    <n v="3"/>
    <x v="11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11"/>
  </r>
  <r>
    <n v="-1"/>
    <n v="1"/>
    <s v="0001 -Florida Power &amp; Light Company"/>
    <n v="0"/>
    <n v="3"/>
    <x v="11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11"/>
  </r>
  <r>
    <n v="-1"/>
    <n v="1"/>
    <s v="0001 -Florida Power &amp; Light Company"/>
    <n v="0"/>
    <n v="3"/>
    <x v="11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11"/>
  </r>
  <r>
    <n v="-1"/>
    <n v="1"/>
    <s v="0001 -Florida Power &amp; Light Company"/>
    <n v="0"/>
    <n v="3"/>
    <x v="11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11"/>
  </r>
  <r>
    <n v="-1"/>
    <n v="1"/>
    <s v="0001 -Florida Power &amp; Light Company"/>
    <n v="0"/>
    <n v="3"/>
    <x v="11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11"/>
  </r>
  <r>
    <n v="-1"/>
    <n v="1"/>
    <s v="0001 -Florida Power &amp; Light Company"/>
    <n v="0"/>
    <n v="3"/>
    <x v="11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11"/>
  </r>
  <r>
    <n v="-1"/>
    <n v="1"/>
    <s v="0001 -Florida Power &amp; Light Company"/>
    <n v="0"/>
    <n v="3"/>
    <x v="11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11"/>
  </r>
  <r>
    <n v="-1"/>
    <n v="1"/>
    <s v="0001 -Florida Power &amp; Light Company"/>
    <n v="0"/>
    <n v="3"/>
    <x v="11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11"/>
  </r>
  <r>
    <n v="-1"/>
    <n v="1"/>
    <s v="0001 -Florida Power &amp; Light Company"/>
    <n v="0"/>
    <n v="3"/>
    <x v="11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11"/>
  </r>
  <r>
    <n v="-1"/>
    <n v="1"/>
    <s v="0001 -Florida Power &amp; Light Company"/>
    <n v="0"/>
    <n v="3"/>
    <x v="11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11"/>
  </r>
  <r>
    <n v="-1"/>
    <n v="1"/>
    <s v="0001 -Florida Power &amp; Light Company"/>
    <n v="0"/>
    <n v="3"/>
    <x v="11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11"/>
  </r>
  <r>
    <n v="-1"/>
    <n v="1"/>
    <s v="0001 -Florida Power &amp; Light Company"/>
    <n v="0"/>
    <n v="3"/>
    <x v="11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11"/>
  </r>
  <r>
    <n v="-1"/>
    <n v="1"/>
    <s v="0001 -Florida Power &amp; Light Company"/>
    <n v="0"/>
    <n v="3"/>
    <x v="11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11"/>
  </r>
  <r>
    <n v="-1"/>
    <n v="1"/>
    <s v="0001 -Florida Power &amp; Light Company"/>
    <n v="0"/>
    <n v="3"/>
    <x v="11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11"/>
  </r>
  <r>
    <n v="-1"/>
    <n v="1"/>
    <s v="0001 -Florida Power &amp; Light Company"/>
    <n v="0"/>
    <n v="3"/>
    <x v="11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11"/>
  </r>
  <r>
    <n v="-1"/>
    <n v="1"/>
    <s v="0001 -Florida Power &amp; Light Company"/>
    <n v="0"/>
    <n v="3"/>
    <x v="11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11"/>
  </r>
  <r>
    <n v="-1"/>
    <n v="1"/>
    <s v="0001 -Florida Power &amp; Light Company"/>
    <n v="0"/>
    <n v="3"/>
    <x v="11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11"/>
  </r>
  <r>
    <n v="-1"/>
    <n v="1"/>
    <s v="0001 -Florida Power &amp; Light Company"/>
    <n v="0"/>
    <n v="3"/>
    <x v="11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11"/>
  </r>
  <r>
    <n v="-1"/>
    <n v="1"/>
    <s v="0001 -Florida Power &amp; Light Company"/>
    <n v="0"/>
    <n v="3"/>
    <x v="11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11"/>
  </r>
  <r>
    <n v="-1"/>
    <n v="1"/>
    <s v="0001 -Florida Power &amp; Light Company"/>
    <n v="0"/>
    <n v="3"/>
    <x v="11"/>
    <n v="2005"/>
    <n v="66"/>
    <n v="2014"/>
    <s v="V2005"/>
    <n v="367"/>
    <s v="02. Steam"/>
    <s v="Function"/>
    <n v="40189522.57"/>
    <n v="0"/>
    <n v="0"/>
    <n v="25346932.59"/>
    <n v="1753017.45"/>
    <n v="20472422.850000001"/>
    <n v="-596160.97"/>
    <n v="302865.21999999997"/>
    <n v="40785536.170000002"/>
    <n v="21921930.690000001"/>
    <n v="10361.23"/>
    <n v="0"/>
    <n v="302865.21999999997"/>
    <n v="0"/>
    <x v="11"/>
  </r>
  <r>
    <n v="-1"/>
    <n v="1"/>
    <s v="0001 -Florida Power &amp; Light Company"/>
    <n v="0"/>
    <n v="3"/>
    <x v="11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11"/>
  </r>
  <r>
    <n v="-1"/>
    <n v="1"/>
    <s v="0001 -Florida Power &amp; Light Company"/>
    <n v="0"/>
    <n v="3"/>
    <x v="11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11"/>
  </r>
  <r>
    <n v="-1"/>
    <n v="1"/>
    <s v="0001 -Florida Power &amp; Light Company"/>
    <n v="0"/>
    <n v="3"/>
    <x v="11"/>
    <n v="2006"/>
    <n v="67"/>
    <n v="2014"/>
    <s v="V2006"/>
    <n v="367"/>
    <s v="02. Steam"/>
    <s v="Function"/>
    <n v="47087956.409999996"/>
    <n v="0"/>
    <n v="0"/>
    <n v="37346299.009999998"/>
    <n v="2069294.66"/>
    <n v="21783644.609999999"/>
    <n v="-786462.87"/>
    <n v="440997.56"/>
    <n v="47865070.299999997"/>
    <n v="23491869.989999998"/>
    <n v="24952.94"/>
    <n v="0"/>
    <n v="440997.56"/>
    <n v="0"/>
    <x v="11"/>
  </r>
  <r>
    <n v="-1"/>
    <n v="1"/>
    <s v="0001 -Florida Power &amp; Light Company"/>
    <n v="0"/>
    <n v="3"/>
    <x v="11"/>
    <n v="2007"/>
    <n v="74"/>
    <n v="2014"/>
    <s v="V2007"/>
    <n v="367"/>
    <s v="02. Steam"/>
    <s v="Function"/>
    <n v="88584581.549999997"/>
    <n v="0"/>
    <n v="0"/>
    <n v="65157795.520000003"/>
    <n v="3985594.4"/>
    <n v="35813143.729999997"/>
    <n v="-2034980"/>
    <n v="131057.22"/>
    <n v="89113027.420000002"/>
    <n v="39576948.899999999"/>
    <n v="-175599.43"/>
    <n v="0"/>
    <n v="131057.22"/>
    <n v="0"/>
    <x v="11"/>
  </r>
  <r>
    <n v="-1"/>
    <n v="1"/>
    <s v="0001 -Florida Power &amp; Light Company"/>
    <n v="0"/>
    <n v="3"/>
    <x v="11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11"/>
  </r>
  <r>
    <n v="-1"/>
    <n v="1"/>
    <s v="0001 -Florida Power &amp; Light Company"/>
    <n v="0"/>
    <n v="3"/>
    <x v="11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11"/>
  </r>
  <r>
    <n v="-1"/>
    <n v="1"/>
    <s v="0001 -Florida Power &amp; Light Company"/>
    <n v="0"/>
    <n v="3"/>
    <x v="11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11"/>
  </r>
  <r>
    <n v="-1"/>
    <n v="1"/>
    <s v="0001 -Florida Power &amp; Light Company"/>
    <n v="0"/>
    <n v="3"/>
    <x v="11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11"/>
  </r>
  <r>
    <n v="-1"/>
    <n v="1"/>
    <s v="0001 -Florida Power &amp; Light Company"/>
    <n v="0"/>
    <n v="3"/>
    <x v="11"/>
    <n v="2008"/>
    <n v="165"/>
    <n v="2014"/>
    <s v="V2008 Q2"/>
    <n v="367"/>
    <s v="02. Steam"/>
    <s v="Function"/>
    <n v="7447012.5300000003"/>
    <n v="0"/>
    <n v="0"/>
    <n v="7663821.7199999997"/>
    <n v="367821.96"/>
    <n v="2827798.14"/>
    <n v="-433618.38"/>
    <n v="230203.61"/>
    <n v="7880630.9100000001"/>
    <n v="3031384.97"/>
    <n v="-39179.64"/>
    <n v="0"/>
    <n v="230203.61"/>
    <n v="0"/>
    <x v="11"/>
  </r>
  <r>
    <n v="-1"/>
    <n v="1"/>
    <s v="0001 -Florida Power &amp; Light Company"/>
    <n v="0"/>
    <n v="3"/>
    <x v="11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11"/>
  </r>
  <r>
    <n v="-1"/>
    <n v="1"/>
    <s v="0001 -Florida Power &amp; Light Company"/>
    <n v="0"/>
    <n v="3"/>
    <x v="11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11"/>
  </r>
  <r>
    <n v="-1"/>
    <n v="1"/>
    <s v="0001 -Florida Power &amp; Light Company"/>
    <n v="0"/>
    <n v="3"/>
    <x v="11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11"/>
  </r>
  <r>
    <n v="-1"/>
    <n v="1"/>
    <s v="0001 -Florida Power &amp; Light Company"/>
    <n v="0"/>
    <n v="3"/>
    <x v="11"/>
    <n v="2008"/>
    <n v="167"/>
    <n v="2014"/>
    <s v="V2008 Q4"/>
    <n v="367"/>
    <s v="02. Steam"/>
    <s v="Function"/>
    <n v="5889343.3200000003"/>
    <n v="0"/>
    <n v="0"/>
    <n v="6059029.21"/>
    <n v="301006.06"/>
    <n v="2115619.59"/>
    <n v="-339371.78"/>
    <n v="120089.61"/>
    <n v="6228715.0999999996"/>
    <n v="2296381.14"/>
    <n v="-99037.66"/>
    <n v="0"/>
    <n v="120089.61"/>
    <n v="0"/>
    <x v="11"/>
  </r>
  <r>
    <n v="-1"/>
    <n v="1"/>
    <s v="0001 -Florida Power &amp; Light Company"/>
    <n v="0"/>
    <n v="3"/>
    <x v="11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11"/>
  </r>
  <r>
    <n v="-1"/>
    <n v="1"/>
    <s v="0001 -Florida Power &amp; Light Company"/>
    <n v="0"/>
    <n v="3"/>
    <x v="11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11"/>
  </r>
  <r>
    <n v="-1"/>
    <n v="1"/>
    <s v="0001 -Florida Power &amp; Light Company"/>
    <n v="0"/>
    <n v="3"/>
    <x v="11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11"/>
  </r>
  <r>
    <n v="-1"/>
    <n v="1"/>
    <s v="0001 -Florida Power &amp; Light Company"/>
    <n v="0"/>
    <n v="3"/>
    <x v="11"/>
    <n v="2009"/>
    <n v="186"/>
    <n v="2014"/>
    <s v="V2009 Q2"/>
    <n v="367"/>
    <s v="02. Steam"/>
    <s v="Function"/>
    <n v="119706.24000000001"/>
    <n v="0"/>
    <n v="0"/>
    <n v="121378.62"/>
    <n v="7314.22"/>
    <n v="38837.199999999997"/>
    <n v="-3344.76"/>
    <n v="1565.86"/>
    <n v="123051"/>
    <n v="45053.05"/>
    <n v="-680.53"/>
    <n v="0"/>
    <n v="1565.86"/>
    <n v="0"/>
    <x v="11"/>
  </r>
  <r>
    <n v="-1"/>
    <n v="1"/>
    <s v="0001 -Florida Power &amp; Light Company"/>
    <n v="0"/>
    <n v="3"/>
    <x v="11"/>
    <n v="2009"/>
    <n v="190"/>
    <n v="2014"/>
    <s v="V2009 Q2 - 50% Bonus"/>
    <n v="367"/>
    <s v="02. Steam"/>
    <s v="Function"/>
    <n v="12271094.539999999"/>
    <n v="0"/>
    <n v="0"/>
    <n v="12446185.119999999"/>
    <n v="663354.48"/>
    <n v="3906885.34"/>
    <n v="-350181.17"/>
    <n v="163938.48000000001"/>
    <n v="12621275.710000001"/>
    <n v="4455245.58"/>
    <n v="-71248.45"/>
    <n v="0"/>
    <n v="163938.48000000001"/>
    <n v="0"/>
    <x v="11"/>
  </r>
  <r>
    <n v="-1"/>
    <n v="1"/>
    <s v="0001 -Florida Power &amp; Light Company"/>
    <n v="0"/>
    <n v="3"/>
    <x v="11"/>
    <n v="2009"/>
    <n v="187"/>
    <n v="2014"/>
    <s v="V2009 Q3"/>
    <n v="367"/>
    <s v="02. Steam"/>
    <s v="Function"/>
    <n v="7546"/>
    <n v="0"/>
    <n v="0"/>
    <n v="7546"/>
    <n v="2431.5500000000002"/>
    <n v="5114.45"/>
    <n v="0"/>
    <n v="0"/>
    <n v="7546"/>
    <n v="7546"/>
    <n v="0"/>
    <n v="0"/>
    <n v="0"/>
    <n v="0"/>
    <x v="11"/>
  </r>
  <r>
    <n v="-1"/>
    <n v="1"/>
    <s v="0001 -Florida Power &amp; Light Company"/>
    <n v="0"/>
    <n v="3"/>
    <x v="11"/>
    <n v="2009"/>
    <n v="191"/>
    <n v="2014"/>
    <s v="V2009 Q3 - 50% Bonus"/>
    <n v="367"/>
    <s v="02. Steam"/>
    <s v="Function"/>
    <n v="20480248.190000001"/>
    <n v="0"/>
    <n v="0"/>
    <n v="20774497.129999999"/>
    <n v="1137537.25"/>
    <n v="6135006.1100000003"/>
    <n v="-588497.88"/>
    <n v="181104.44"/>
    <n v="21068746.07"/>
    <n v="7087060.5999999996"/>
    <n v="-221910.67"/>
    <n v="0"/>
    <n v="181104.44"/>
    <n v="0"/>
    <x v="11"/>
  </r>
  <r>
    <n v="-1"/>
    <n v="1"/>
    <s v="0001 -Florida Power &amp; Light Company"/>
    <n v="0"/>
    <n v="3"/>
    <x v="11"/>
    <n v="2009"/>
    <n v="188"/>
    <n v="2014"/>
    <s v="V2009 Q4"/>
    <n v="367"/>
    <s v="02. Steam"/>
    <s v="Function"/>
    <n v="55397.47"/>
    <n v="0"/>
    <n v="0"/>
    <n v="56108.480000000003"/>
    <n v="4893.37"/>
    <n v="17946.54"/>
    <n v="-1422.01"/>
    <n v="509.87"/>
    <n v="56819.48"/>
    <n v="22410.51"/>
    <n v="-482.74"/>
    <n v="0"/>
    <n v="509.87"/>
    <n v="0"/>
    <x v="11"/>
  </r>
  <r>
    <n v="-1"/>
    <n v="1"/>
    <s v="0001 -Florida Power &amp; Light Company"/>
    <n v="0"/>
    <n v="3"/>
    <x v="11"/>
    <n v="2009"/>
    <n v="192"/>
    <n v="2014"/>
    <s v="V2009 Q4 - 50% Bonus"/>
    <n v="367"/>
    <s v="02. Steam"/>
    <s v="Function"/>
    <n v="22275059.629999999"/>
    <n v="0"/>
    <n v="0"/>
    <n v="22594131.620000001"/>
    <n v="1266974.3999999999"/>
    <n v="6398129.7000000002"/>
    <n v="-638143.98"/>
    <n v="228812.65"/>
    <n v="22913203.609999999"/>
    <n v="7472406.96"/>
    <n v="-216634.19"/>
    <n v="0"/>
    <n v="228812.65"/>
    <n v="0"/>
    <x v="11"/>
  </r>
  <r>
    <n v="-1"/>
    <n v="1"/>
    <s v="0001 -Florida Power &amp; Light Company"/>
    <n v="0"/>
    <n v="3"/>
    <x v="11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3"/>
    <n v="2014"/>
    <s v="V2010 Q1"/>
    <n v="367"/>
    <s v="02. Steam"/>
    <s v="Function"/>
    <n v="5337.62"/>
    <n v="0"/>
    <n v="0"/>
    <n v="5338.1"/>
    <n v="627.16"/>
    <n v="3191.03"/>
    <n v="-1474.02"/>
    <n v="0.48"/>
    <n v="5338.58"/>
    <n v="3817.91"/>
    <n v="-0.21"/>
    <n v="0"/>
    <n v="0.48"/>
    <n v="0"/>
    <x v="11"/>
  </r>
  <r>
    <n v="-1"/>
    <n v="1"/>
    <s v="0001 -Florida Power &amp; Light Company"/>
    <n v="0"/>
    <n v="3"/>
    <x v="11"/>
    <n v="2010"/>
    <n v="215"/>
    <n v="2014"/>
    <s v="V2010 Q1 - 50% Bonus"/>
    <n v="367"/>
    <s v="02. Steam"/>
    <s v="Function"/>
    <n v="14739549.449999999"/>
    <n v="0"/>
    <n v="0"/>
    <n v="14761165.810000001"/>
    <n v="831525.42"/>
    <n v="3925502.05"/>
    <n v="-51757.86"/>
    <n v="21454.17"/>
    <n v="14782782.17"/>
    <n v="4744566.93"/>
    <n v="-9318.02"/>
    <n v="0"/>
    <n v="21454.17"/>
    <n v="0"/>
    <x v="11"/>
  </r>
  <r>
    <n v="-1"/>
    <n v="1"/>
    <s v="0001 -Florida Power &amp; Light Company"/>
    <n v="0"/>
    <n v="3"/>
    <x v="11"/>
    <n v="2010"/>
    <n v="194"/>
    <n v="2014"/>
    <s v="V2010 Q2"/>
    <n v="367"/>
    <s v="02. Steam"/>
    <s v="Function"/>
    <n v="15902.46"/>
    <n v="0"/>
    <n v="0"/>
    <n v="15908.86"/>
    <n v="1661.06"/>
    <n v="7874.25"/>
    <n v="-993.28"/>
    <n v="3.44"/>
    <n v="15915.26"/>
    <n v="9531.81"/>
    <n v="-5.85"/>
    <n v="0"/>
    <n v="3.44"/>
    <n v="0"/>
    <x v="11"/>
  </r>
  <r>
    <n v="-1"/>
    <n v="1"/>
    <s v="0001 -Florida Power &amp; Light Company"/>
    <n v="0"/>
    <n v="3"/>
    <x v="11"/>
    <n v="2010"/>
    <n v="216"/>
    <n v="2014"/>
    <s v="V2010 Q2 - 50% Bonus"/>
    <n v="367"/>
    <s v="02. Steam"/>
    <s v="Function"/>
    <n v="112923182.83"/>
    <n v="0"/>
    <n v="0"/>
    <n v="112939654.2"/>
    <n v="6395956.3300000001"/>
    <n v="27873841.129999999"/>
    <n v="-56117.78"/>
    <n v="8859.26"/>
    <n v="112956125.56999999"/>
    <n v="34260773.460000001"/>
    <n v="-15059.48"/>
    <n v="0"/>
    <n v="8859.26"/>
    <n v="0"/>
    <x v="11"/>
  </r>
  <r>
    <n v="-1"/>
    <n v="1"/>
    <s v="0001 -Florida Power &amp; Light Company"/>
    <n v="0"/>
    <n v="3"/>
    <x v="11"/>
    <n v="2010"/>
    <n v="195"/>
    <n v="2014"/>
    <s v="V2010 Q3"/>
    <n v="367"/>
    <s v="02. Steam"/>
    <s v="Function"/>
    <n v="-44525.17"/>
    <n v="0"/>
    <n v="0"/>
    <n v="-44522.87"/>
    <n v="-5603.88"/>
    <n v="-25076.73"/>
    <n v="-4.5999999999999996"/>
    <n v="1.7"/>
    <n v="-44520.57"/>
    <n v="-30681.8"/>
    <n v="-1.71"/>
    <n v="0"/>
    <n v="1.7"/>
    <n v="0"/>
    <x v="11"/>
  </r>
  <r>
    <n v="-1"/>
    <n v="1"/>
    <s v="0001 -Florida Power &amp; Light Company"/>
    <n v="0"/>
    <n v="3"/>
    <x v="11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7"/>
    <n v="2014"/>
    <s v="V2010 Q3 - 50% Bonus"/>
    <n v="367"/>
    <s v="02. Steam"/>
    <s v="Function"/>
    <n v="5643806.9199999999"/>
    <n v="0"/>
    <n v="0"/>
    <n v="5643806.9199999999"/>
    <n v="330312.34999999998"/>
    <n v="1361144"/>
    <n v="-235212.87"/>
    <n v="0"/>
    <n v="5643806.9199999999"/>
    <n v="1691456.35"/>
    <n v="0"/>
    <n v="0"/>
    <n v="0"/>
    <n v="0"/>
    <x v="11"/>
  </r>
  <r>
    <n v="-1"/>
    <n v="1"/>
    <s v="0001 -Florida Power &amp; Light Company"/>
    <n v="0"/>
    <n v="3"/>
    <x v="11"/>
    <n v="2010"/>
    <n v="196"/>
    <n v="2014"/>
    <s v="V2010 Q4"/>
    <n v="367"/>
    <s v="02. Steam"/>
    <s v="Function"/>
    <n v="9927.92"/>
    <n v="0"/>
    <n v="0"/>
    <n v="9933.1299999999992"/>
    <n v="988.44"/>
    <n v="4148.17"/>
    <n v="-1542"/>
    <n v="7.25"/>
    <n v="9938.35"/>
    <n v="5134.05"/>
    <n v="-0.62"/>
    <n v="0"/>
    <n v="7.25"/>
    <n v="0"/>
    <x v="11"/>
  </r>
  <r>
    <n v="-1"/>
    <n v="1"/>
    <s v="0001 -Florida Power &amp; Light Company"/>
    <n v="0"/>
    <n v="3"/>
    <x v="11"/>
    <n v="2010"/>
    <n v="224"/>
    <n v="2014"/>
    <s v="V2010 Q4 - 100% Bonus"/>
    <n v="367"/>
    <s v="02. Steam"/>
    <s v="Function"/>
    <n v="1910604.36"/>
    <n v="0"/>
    <n v="0"/>
    <n v="1913388.8"/>
    <n v="114910.21"/>
    <n v="425731.35"/>
    <n v="-5568.88"/>
    <n v="3867.18"/>
    <n v="1916173.24"/>
    <n v="539275.13"/>
    <n v="-335.27"/>
    <n v="0"/>
    <n v="3867.18"/>
    <n v="0"/>
    <x v="11"/>
  </r>
  <r>
    <n v="-1"/>
    <n v="1"/>
    <s v="0001 -Florida Power &amp; Light Company"/>
    <n v="0"/>
    <n v="3"/>
    <x v="11"/>
    <n v="2010"/>
    <n v="218"/>
    <n v="2014"/>
    <s v="V2010 Q4 - 50% Bonus"/>
    <n v="367"/>
    <s v="02. Steam"/>
    <s v="Function"/>
    <n v="4889435.76"/>
    <n v="0"/>
    <n v="0"/>
    <n v="4896452.5599999996"/>
    <n v="298663.43"/>
    <n v="1112274.53"/>
    <n v="-15859.08"/>
    <n v="9745.31"/>
    <n v="4903469.3600000003"/>
    <n v="1407494.54"/>
    <n v="-844.87"/>
    <n v="0"/>
    <n v="9745.31"/>
    <n v="0"/>
    <x v="11"/>
  </r>
  <r>
    <n v="-1"/>
    <n v="1"/>
    <s v="0001 -Florida Power &amp; Light Company"/>
    <n v="0"/>
    <n v="3"/>
    <x v="11"/>
    <n v="2011"/>
    <n v="125"/>
    <n v="2014"/>
    <s v="V2011"/>
    <n v="367"/>
    <s v="02. Steam"/>
    <s v="Function"/>
    <n v="1508936.88"/>
    <n v="0"/>
    <n v="0"/>
    <n v="1298087.98"/>
    <n v="111008.83"/>
    <n v="353148.4"/>
    <n v="-32770.980000000003"/>
    <n v="20406.64"/>
    <n v="1531513.55"/>
    <n v="459476.1"/>
    <n v="2511.1"/>
    <n v="0"/>
    <n v="20406.64"/>
    <n v="0"/>
    <x v="11"/>
  </r>
  <r>
    <n v="-1"/>
    <n v="1"/>
    <s v="0001 -Florida Power &amp; Light Company"/>
    <n v="0"/>
    <n v="3"/>
    <x v="11"/>
    <n v="2011"/>
    <n v="233"/>
    <n v="2014"/>
    <s v="V2011 - 100% Bonus"/>
    <n v="367"/>
    <s v="02. Steam"/>
    <s v="Function"/>
    <n v="2978633.01"/>
    <n v="0"/>
    <n v="0"/>
    <n v="2504236.4700000002"/>
    <n v="195784.57"/>
    <n v="580561.57999999996"/>
    <n v="-66041.73"/>
    <n v="47443.21"/>
    <n v="3031121.3"/>
    <n v="765463.03"/>
    <n v="5838.04"/>
    <n v="0"/>
    <n v="47443.21"/>
    <n v="0"/>
    <x v="11"/>
  </r>
  <r>
    <n v="-1"/>
    <n v="1"/>
    <s v="0001 -Florida Power &amp; Light Company"/>
    <n v="0"/>
    <n v="3"/>
    <x v="11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11"/>
  </r>
  <r>
    <n v="-1"/>
    <n v="1"/>
    <s v="0001 -Florida Power &amp; Light Company"/>
    <n v="0"/>
    <n v="3"/>
    <x v="11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8"/>
    <n v="2014"/>
    <s v="V2012 Q1 - 50% Bonus"/>
    <n v="367"/>
    <s v="02. Steam"/>
    <s v="Function"/>
    <n v="7823365.21"/>
    <n v="0"/>
    <n v="0"/>
    <n v="7826458.8099999996"/>
    <n v="567226.04"/>
    <n v="1230634.29"/>
    <n v="-6187.2"/>
    <n v="2427.41"/>
    <n v="7829552.4100000001"/>
    <n v="1796820.13"/>
    <n v="-2719.6"/>
    <n v="0"/>
    <n v="2427.41"/>
    <n v="0"/>
    <x v="11"/>
  </r>
  <r>
    <n v="-1"/>
    <n v="1"/>
    <s v="0001 -Florida Power &amp; Light Company"/>
    <n v="0"/>
    <n v="3"/>
    <x v="11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9"/>
    <n v="2014"/>
    <s v="V2012 Q2 - 50% Bonus"/>
    <n v="367"/>
    <s v="02. Steam"/>
    <s v="Function"/>
    <n v="146478606.88999999"/>
    <n v="0"/>
    <n v="0"/>
    <n v="146478606.88999999"/>
    <n v="9693084.4499999993"/>
    <n v="17349752.170000002"/>
    <n v="-322992.34999999998"/>
    <n v="0"/>
    <n v="146478606.88999999"/>
    <n v="27042836.620000001"/>
    <n v="0"/>
    <n v="0"/>
    <n v="0"/>
    <n v="0"/>
    <x v="11"/>
  </r>
  <r>
    <n v="-1"/>
    <n v="1"/>
    <s v="0001 -Florida Power &amp; Light Company"/>
    <n v="0"/>
    <n v="3"/>
    <x v="11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11"/>
  </r>
  <r>
    <n v="-1"/>
    <n v="1"/>
    <s v="0001 -Florida Power &amp; Light Company"/>
    <n v="0"/>
    <n v="3"/>
    <x v="11"/>
    <n v="2012"/>
    <n v="250"/>
    <n v="2014"/>
    <s v="V2012 Q3 - 50% Bonus"/>
    <n v="367"/>
    <s v="02. Steam"/>
    <s v="Function"/>
    <n v="247103139.06"/>
    <n v="0"/>
    <n v="0"/>
    <n v="247210933.13999999"/>
    <n v="16680428.939999999"/>
    <n v="24999508.649999999"/>
    <n v="-215588.15"/>
    <n v="49812.74"/>
    <n v="247318727.21000001"/>
    <n v="41650891.399999999"/>
    <n v="-136729.22"/>
    <n v="0"/>
    <n v="49812.74"/>
    <n v="0"/>
    <x v="11"/>
  </r>
  <r>
    <n v="-1"/>
    <n v="1"/>
    <s v="0001 -Florida Power &amp; Light Company"/>
    <n v="0"/>
    <n v="3"/>
    <x v="11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11"/>
  </r>
  <r>
    <n v="-1"/>
    <n v="1"/>
    <s v="0001 -Florida Power &amp; Light Company"/>
    <n v="0"/>
    <n v="3"/>
    <x v="11"/>
    <n v="2012"/>
    <n v="251"/>
    <n v="2014"/>
    <s v="V2012 Q4 - 50% Bonus"/>
    <n v="367"/>
    <s v="02. Steam"/>
    <s v="Function"/>
    <n v="4849830.26"/>
    <n v="0"/>
    <n v="0"/>
    <n v="4851882"/>
    <n v="351154.79"/>
    <n v="429273.5"/>
    <n v="-4103.4799999999996"/>
    <n v="3266.43"/>
    <n v="4853933.74"/>
    <n v="779943.92"/>
    <n v="-352.68"/>
    <n v="0"/>
    <n v="3266.43"/>
    <n v="0"/>
    <x v="11"/>
  </r>
  <r>
    <n v="-1"/>
    <n v="1"/>
    <s v="0001 -Florida Power &amp; Light Company"/>
    <n v="0"/>
    <n v="3"/>
    <x v="11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3"/>
    <n v="231"/>
    <n v="2014"/>
    <s v="V2013 - 50% Bonus"/>
    <n v="367"/>
    <s v="02. Steam"/>
    <s v="Function"/>
    <n v="76290242.25"/>
    <n v="0"/>
    <n v="0"/>
    <n v="73556212.980000004"/>
    <n v="6104776.8200000003"/>
    <n v="3214225.32"/>
    <n v="-1525132.79"/>
    <n v="16222.64"/>
    <n v="76353370.560000002"/>
    <n v="9314356.2899999991"/>
    <n v="-42259.82"/>
    <n v="0"/>
    <n v="16222.64"/>
    <n v="0"/>
    <x v="11"/>
  </r>
  <r>
    <n v="-1"/>
    <n v="1"/>
    <s v="0001 -Florida Power &amp; Light Company"/>
    <n v="0"/>
    <n v="3"/>
    <x v="11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4"/>
    <n v="363"/>
    <n v="2014"/>
    <s v="V2014 - 50% Bonus"/>
    <n v="367"/>
    <s v="02. Steam"/>
    <s v="Function"/>
    <n v="160732377.47"/>
    <n v="160732377.47"/>
    <n v="0"/>
    <n v="160732377.47"/>
    <n v="6131772.4199999999"/>
    <n v="0"/>
    <n v="160732377.47"/>
    <n v="0"/>
    <n v="0"/>
    <n v="6131772.4199999999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72"/>
    <n v="4"/>
    <n v="2014"/>
    <s v="V1972"/>
    <n v="367"/>
    <s v="03. Nuclear"/>
    <s v="Function"/>
    <n v="70980289.439999998"/>
    <n v="0"/>
    <n v="0"/>
    <n v="70980289.439999998"/>
    <n v="0"/>
    <n v="70980289.439999998"/>
    <n v="-580346.53"/>
    <n v="214770.78"/>
    <n v="70980289.439999998"/>
    <n v="70980289.439999998"/>
    <n v="214770.78"/>
    <n v="0"/>
    <n v="214770.78"/>
    <n v="0"/>
    <x v="11"/>
  </r>
  <r>
    <n v="-1"/>
    <n v="1"/>
    <s v="0001 -Florida Power &amp; Light Company"/>
    <n v="0"/>
    <n v="3"/>
    <x v="11"/>
    <n v="1973"/>
    <n v="5"/>
    <n v="2014"/>
    <s v="V1973"/>
    <n v="367"/>
    <s v="03. Nuclear"/>
    <s v="Function"/>
    <n v="75110504.980000004"/>
    <n v="0"/>
    <n v="0"/>
    <n v="75110504.980000004"/>
    <n v="0"/>
    <n v="75110504.980000004"/>
    <n v="-140339.01999999999"/>
    <n v="0"/>
    <n v="75110504.980000004"/>
    <n v="75110504.980000004"/>
    <n v="0"/>
    <n v="0"/>
    <n v="0"/>
    <n v="0"/>
    <x v="11"/>
  </r>
  <r>
    <n v="-1"/>
    <n v="1"/>
    <s v="0001 -Florida Power &amp; Light Company"/>
    <n v="0"/>
    <n v="3"/>
    <x v="11"/>
    <n v="1974"/>
    <n v="6"/>
    <n v="2014"/>
    <s v="V1974"/>
    <n v="367"/>
    <s v="03. Nuclear"/>
    <s v="Function"/>
    <n v="2514842.0299999998"/>
    <n v="0"/>
    <n v="0"/>
    <n v="2514842.0299999998"/>
    <n v="0"/>
    <n v="2514842.0299999998"/>
    <n v="0"/>
    <n v="0"/>
    <n v="2514842.0299999998"/>
    <n v="2514842.0299999998"/>
    <n v="0"/>
    <n v="0"/>
    <n v="0"/>
    <n v="0"/>
    <x v="11"/>
  </r>
  <r>
    <n v="-1"/>
    <n v="1"/>
    <s v="0001 -Florida Power &amp; Light Company"/>
    <n v="0"/>
    <n v="3"/>
    <x v="11"/>
    <n v="1975"/>
    <n v="7"/>
    <n v="2014"/>
    <s v="V1975"/>
    <n v="367"/>
    <s v="03. Nuclear"/>
    <s v="Function"/>
    <n v="6167658.1600000001"/>
    <n v="0"/>
    <n v="0"/>
    <n v="6167658.1600000001"/>
    <n v="0"/>
    <n v="6167658.1600000001"/>
    <n v="-20948.84"/>
    <n v="13561.23"/>
    <n v="6167658.1600000001"/>
    <n v="6167658.1600000001"/>
    <n v="13561.23"/>
    <n v="0"/>
    <n v="13561.23"/>
    <n v="0"/>
    <x v="11"/>
  </r>
  <r>
    <n v="-1"/>
    <n v="1"/>
    <s v="0001 -Florida Power &amp; Light Company"/>
    <n v="0"/>
    <n v="3"/>
    <x v="11"/>
    <n v="1976"/>
    <n v="8"/>
    <n v="2014"/>
    <s v="V1976"/>
    <n v="367"/>
    <s v="03. Nuclear"/>
    <s v="Function"/>
    <n v="319541246.77999997"/>
    <n v="0"/>
    <n v="0"/>
    <n v="319541246.77999997"/>
    <n v="0"/>
    <n v="319541246.77999997"/>
    <n v="-1281834.79"/>
    <n v="0"/>
    <n v="319541246.77999997"/>
    <n v="319541246.77999997"/>
    <n v="0"/>
    <n v="0"/>
    <n v="0"/>
    <n v="0"/>
    <x v="11"/>
  </r>
  <r>
    <n v="-1"/>
    <n v="1"/>
    <s v="0001 -Florida Power &amp; Light Company"/>
    <n v="0"/>
    <n v="3"/>
    <x v="11"/>
    <n v="1977"/>
    <n v="10"/>
    <n v="2014"/>
    <s v="V1977"/>
    <n v="367"/>
    <s v="03. Nuclear"/>
    <s v="Function"/>
    <n v="22872668.039999999"/>
    <n v="0"/>
    <n v="0"/>
    <n v="22872668.039999999"/>
    <n v="0"/>
    <n v="22872668.039999999"/>
    <n v="0"/>
    <n v="0"/>
    <n v="22872668.039999999"/>
    <n v="22872668.039999999"/>
    <n v="0"/>
    <n v="0"/>
    <n v="0"/>
    <n v="0"/>
    <x v="11"/>
  </r>
  <r>
    <n v="-1"/>
    <n v="1"/>
    <s v="0001 -Florida Power &amp; Light Company"/>
    <n v="0"/>
    <n v="3"/>
    <x v="11"/>
    <n v="1977"/>
    <n v="9"/>
    <n v="2014"/>
    <s v="V1977SV"/>
    <n v="367"/>
    <s v="03. Nuclear"/>
    <s v="Function"/>
    <n v="6074514.7199999997"/>
    <n v="0"/>
    <n v="0"/>
    <n v="6074514.7199999997"/>
    <n v="0"/>
    <n v="6074514.7199999997"/>
    <n v="0"/>
    <n v="0"/>
    <n v="6074514.7199999997"/>
    <n v="6074514.7199999997"/>
    <n v="0"/>
    <n v="0"/>
    <n v="0"/>
    <n v="0"/>
    <x v="11"/>
  </r>
  <r>
    <n v="-1"/>
    <n v="1"/>
    <s v="0001 -Florida Power &amp; Light Company"/>
    <n v="0"/>
    <n v="3"/>
    <x v="11"/>
    <n v="1978"/>
    <n v="12"/>
    <n v="2014"/>
    <s v="V1978"/>
    <n v="367"/>
    <s v="03. Nuclear"/>
    <s v="Function"/>
    <n v="14069418.91"/>
    <n v="0"/>
    <n v="0"/>
    <n v="14069418.91"/>
    <n v="0"/>
    <n v="14069418.91"/>
    <n v="0"/>
    <n v="0"/>
    <n v="14069418.91"/>
    <n v="14069418.91"/>
    <n v="0"/>
    <n v="0"/>
    <n v="0"/>
    <n v="0"/>
    <x v="11"/>
  </r>
  <r>
    <n v="-1"/>
    <n v="1"/>
    <s v="0001 -Florida Power &amp; Light Company"/>
    <n v="0"/>
    <n v="3"/>
    <x v="11"/>
    <n v="1978"/>
    <n v="11"/>
    <n v="2014"/>
    <s v="V1978SV"/>
    <n v="367"/>
    <s v="03. Nuclear"/>
    <s v="Function"/>
    <n v="22618316.09"/>
    <n v="0"/>
    <n v="0"/>
    <n v="22618316.09"/>
    <n v="0"/>
    <n v="22618316.09"/>
    <n v="0"/>
    <n v="0"/>
    <n v="22618316.09"/>
    <n v="22618316.09"/>
    <n v="0"/>
    <n v="0"/>
    <n v="0"/>
    <n v="0"/>
    <x v="11"/>
  </r>
  <r>
    <n v="-1"/>
    <n v="1"/>
    <s v="0001 -Florida Power &amp; Light Company"/>
    <n v="0"/>
    <n v="3"/>
    <x v="11"/>
    <n v="1979"/>
    <n v="13"/>
    <n v="2014"/>
    <s v="V1979"/>
    <n v="367"/>
    <s v="03. Nuclear"/>
    <s v="Function"/>
    <n v="18272139.629999999"/>
    <n v="0"/>
    <n v="0"/>
    <n v="18272139.629999999"/>
    <n v="0"/>
    <n v="18272139.629999999"/>
    <n v="-79.599999999999994"/>
    <n v="51.61"/>
    <n v="18272139.629999999"/>
    <n v="18272139.629999999"/>
    <n v="51.61"/>
    <n v="0"/>
    <n v="51.61"/>
    <n v="0"/>
    <x v="11"/>
  </r>
  <r>
    <n v="-1"/>
    <n v="1"/>
    <s v="0001 -Florida Power &amp; Light Company"/>
    <n v="0"/>
    <n v="3"/>
    <x v="11"/>
    <n v="1980"/>
    <n v="14"/>
    <n v="2014"/>
    <s v="V1980"/>
    <n v="367"/>
    <s v="03. Nuclear"/>
    <s v="Function"/>
    <n v="14831104.76"/>
    <n v="0"/>
    <n v="0"/>
    <n v="14831104.76"/>
    <n v="0"/>
    <n v="14831104.76"/>
    <n v="0"/>
    <n v="0"/>
    <n v="14831104.76"/>
    <n v="14831104.76"/>
    <n v="0"/>
    <n v="0"/>
    <n v="0"/>
    <n v="0"/>
    <x v="11"/>
  </r>
  <r>
    <n v="-1"/>
    <n v="1"/>
    <s v="0001 -Florida Power &amp; Light Company"/>
    <n v="0"/>
    <n v="3"/>
    <x v="11"/>
    <n v="1981"/>
    <n v="15"/>
    <n v="2014"/>
    <s v="V1981"/>
    <n v="367"/>
    <s v="03. Nuclear"/>
    <s v="Function"/>
    <n v="17039107.379999999"/>
    <n v="0"/>
    <n v="0"/>
    <n v="582524"/>
    <n v="0"/>
    <n v="17039107.379999999"/>
    <n v="-44374.02"/>
    <n v="0"/>
    <n v="17039107.379999999"/>
    <n v="17039107.379999999"/>
    <n v="0"/>
    <n v="0"/>
    <n v="0"/>
    <n v="0"/>
    <x v="11"/>
  </r>
  <r>
    <n v="-1"/>
    <n v="1"/>
    <s v="0001 -Florida Power &amp; Light Company"/>
    <n v="0"/>
    <n v="3"/>
    <x v="11"/>
    <n v="1982"/>
    <n v="16"/>
    <n v="2014"/>
    <s v="V1982"/>
    <n v="367"/>
    <s v="03. Nuclear"/>
    <s v="Function"/>
    <n v="114990647.88"/>
    <n v="0"/>
    <n v="0"/>
    <n v="987097"/>
    <n v="0"/>
    <n v="114990647.88"/>
    <n v="-552815.02"/>
    <n v="0"/>
    <n v="114990647.88"/>
    <n v="114990647.88"/>
    <n v="0"/>
    <n v="0"/>
    <n v="0"/>
    <n v="0"/>
    <x v="11"/>
  </r>
  <r>
    <n v="-1"/>
    <n v="1"/>
    <s v="0001 -Florida Power &amp; Light Company"/>
    <n v="0"/>
    <n v="3"/>
    <x v="11"/>
    <n v="1983"/>
    <n v="17"/>
    <n v="2014"/>
    <s v="V1983"/>
    <n v="367"/>
    <s v="03. Nuclear"/>
    <s v="Function"/>
    <n v="921807170.99000001"/>
    <n v="0"/>
    <n v="0"/>
    <n v="5541709.3200000003"/>
    <n v="0"/>
    <n v="924900946.55999994"/>
    <n v="-4406744.5199999996"/>
    <n v="2415762.67"/>
    <n v="924900946.55999994"/>
    <n v="921807170.99000001"/>
    <n v="2415762.67"/>
    <n v="0"/>
    <n v="2415762.67"/>
    <n v="0"/>
    <x v="11"/>
  </r>
  <r>
    <n v="-1"/>
    <n v="1"/>
    <s v="0001 -Florida Power &amp; Light Company"/>
    <n v="0"/>
    <n v="3"/>
    <x v="11"/>
    <n v="1984"/>
    <n v="18"/>
    <n v="2014"/>
    <s v="V1984"/>
    <n v="367"/>
    <s v="03. Nuclear"/>
    <s v="Function"/>
    <n v="104485014.56"/>
    <n v="0"/>
    <n v="0"/>
    <n v="530791.27"/>
    <n v="0"/>
    <n v="105008217.69"/>
    <n v="-529491.61"/>
    <n v="350546.67"/>
    <n v="105008217.69"/>
    <n v="104485014.56"/>
    <n v="350546.67"/>
    <n v="0"/>
    <n v="350546.67"/>
    <n v="0"/>
    <x v="11"/>
  </r>
  <r>
    <n v="-1"/>
    <n v="1"/>
    <s v="0001 -Florida Power &amp; Light Company"/>
    <n v="0"/>
    <n v="3"/>
    <x v="11"/>
    <n v="1985"/>
    <n v="19"/>
    <n v="2014"/>
    <s v="V1985"/>
    <n v="367"/>
    <s v="03. Nuclear"/>
    <s v="Function"/>
    <n v="64265030.439999998"/>
    <n v="0"/>
    <n v="0"/>
    <n v="124026.11"/>
    <n v="0"/>
    <n v="64876651.460000001"/>
    <n v="-611621.02"/>
    <n v="412573.42"/>
    <n v="64876651.460000001"/>
    <n v="64265030.439999998"/>
    <n v="412573.42"/>
    <n v="0"/>
    <n v="412573.42"/>
    <n v="0"/>
    <x v="11"/>
  </r>
  <r>
    <n v="-1"/>
    <n v="1"/>
    <s v="0001 -Florida Power &amp; Light Company"/>
    <n v="0"/>
    <n v="3"/>
    <x v="11"/>
    <n v="1986"/>
    <n v="20"/>
    <n v="2014"/>
    <s v="V1986"/>
    <n v="367"/>
    <s v="03. Nuclear"/>
    <s v="Function"/>
    <n v="98931112.379999995"/>
    <n v="0"/>
    <n v="0"/>
    <n v="2499415"/>
    <n v="0"/>
    <n v="99055129.379999995"/>
    <n v="-124017"/>
    <n v="0"/>
    <n v="99055129.379999995"/>
    <n v="98931112.379999995"/>
    <n v="0"/>
    <n v="0"/>
    <n v="0"/>
    <n v="0"/>
    <x v="11"/>
  </r>
  <r>
    <n v="-1"/>
    <n v="1"/>
    <s v="0001 -Florida Power &amp; Light Company"/>
    <n v="0"/>
    <n v="3"/>
    <x v="11"/>
    <n v="1987"/>
    <n v="22"/>
    <n v="2014"/>
    <s v="V1987"/>
    <n v="367"/>
    <s v="03. Nuclear"/>
    <s v="Function"/>
    <n v="38428716.770000003"/>
    <n v="0"/>
    <n v="0"/>
    <n v="19148792.34"/>
    <n v="0"/>
    <n v="38997688.090000004"/>
    <n v="-656157.87"/>
    <n v="378578.3"/>
    <n v="38997688.090000004"/>
    <n v="38428716.770000003"/>
    <n v="378578.3"/>
    <n v="0"/>
    <n v="378578.3"/>
    <n v="0"/>
    <x v="11"/>
  </r>
  <r>
    <n v="-1"/>
    <n v="1"/>
    <s v="0001 -Florida Power &amp; Light Company"/>
    <n v="0"/>
    <n v="3"/>
    <x v="11"/>
    <n v="1987"/>
    <n v="21"/>
    <n v="2014"/>
    <s v="V1987A"/>
    <n v="367"/>
    <s v="03. Nuclear"/>
    <s v="Function"/>
    <n v="93063749.939999998"/>
    <n v="0"/>
    <n v="0"/>
    <n v="0"/>
    <n v="0"/>
    <n v="93226711.239999995"/>
    <n v="-162961.29999999999"/>
    <n v="117391.29"/>
    <n v="93226711.239999995"/>
    <n v="93063749.939999998"/>
    <n v="117391.29"/>
    <n v="0"/>
    <n v="117391.29"/>
    <n v="0"/>
    <x v="11"/>
  </r>
  <r>
    <n v="-1"/>
    <n v="1"/>
    <s v="0001 -Florida Power &amp; Light Company"/>
    <n v="0"/>
    <n v="3"/>
    <x v="11"/>
    <n v="1988"/>
    <n v="24"/>
    <n v="2014"/>
    <s v="V1988"/>
    <n v="367"/>
    <s v="03. Nuclear"/>
    <s v="Function"/>
    <n v="15816081.380000001"/>
    <n v="0"/>
    <n v="0"/>
    <n v="3038946.09"/>
    <n v="0"/>
    <n v="15909873.199999999"/>
    <n v="-253539.37"/>
    <n v="63140.17"/>
    <n v="15909873.199999999"/>
    <n v="15816081.380000001"/>
    <n v="63140.17"/>
    <n v="0"/>
    <n v="63140.17"/>
    <n v="0"/>
    <x v="11"/>
  </r>
  <r>
    <n v="-1"/>
    <n v="1"/>
    <s v="0001 -Florida Power &amp; Light Company"/>
    <n v="0"/>
    <n v="3"/>
    <x v="11"/>
    <n v="1988"/>
    <n v="23"/>
    <n v="2014"/>
    <s v="V1988A"/>
    <n v="367"/>
    <s v="03. Nuclear"/>
    <s v="Function"/>
    <n v="31891468.649999999"/>
    <n v="0"/>
    <n v="0"/>
    <n v="0"/>
    <n v="0"/>
    <n v="31891511.09"/>
    <n v="-42.44"/>
    <n v="34.700000000000003"/>
    <n v="31891511.09"/>
    <n v="31891468.649999999"/>
    <n v="34.700000000000003"/>
    <n v="0"/>
    <n v="34.700000000000003"/>
    <n v="0"/>
    <x v="11"/>
  </r>
  <r>
    <n v="-1"/>
    <n v="1"/>
    <s v="0001 -Florida Power &amp; Light Company"/>
    <n v="0"/>
    <n v="3"/>
    <x v="11"/>
    <n v="1989"/>
    <n v="26"/>
    <n v="2014"/>
    <s v="V1989"/>
    <n v="367"/>
    <s v="03. Nuclear"/>
    <s v="Function"/>
    <n v="22051746.25"/>
    <n v="0"/>
    <n v="0"/>
    <n v="458949"/>
    <n v="0"/>
    <n v="22087886.710000001"/>
    <n v="-36234.980000000003"/>
    <n v="31069.88"/>
    <n v="22087886.710000001"/>
    <n v="22051746.25"/>
    <n v="31069.88"/>
    <n v="0"/>
    <n v="31069.88"/>
    <n v="0"/>
    <x v="11"/>
  </r>
  <r>
    <n v="-1"/>
    <n v="1"/>
    <s v="0001 -Florida Power &amp; Light Company"/>
    <n v="0"/>
    <n v="3"/>
    <x v="11"/>
    <n v="1989"/>
    <n v="25"/>
    <n v="2014"/>
    <s v="V1989A"/>
    <n v="367"/>
    <s v="03. Nuclear"/>
    <s v="Function"/>
    <n v="37918164.390000001"/>
    <n v="0"/>
    <n v="0"/>
    <n v="0"/>
    <n v="0"/>
    <n v="37981792.68"/>
    <n v="-63628.29"/>
    <n v="46292.79"/>
    <n v="37981792.68"/>
    <n v="37918164.390000001"/>
    <n v="46292.79"/>
    <n v="0"/>
    <n v="46292.79"/>
    <n v="0"/>
    <x v="11"/>
  </r>
  <r>
    <n v="-1"/>
    <n v="1"/>
    <s v="0001 -Florida Power &amp; Light Company"/>
    <n v="0"/>
    <n v="3"/>
    <x v="11"/>
    <n v="1990"/>
    <n v="28"/>
    <n v="2014"/>
    <s v="V1990"/>
    <n v="367"/>
    <s v="03. Nuclear"/>
    <s v="Function"/>
    <n v="32078459.390000001"/>
    <n v="0"/>
    <n v="0"/>
    <n v="2447597"/>
    <n v="0"/>
    <n v="32473962.18"/>
    <n v="-1022911.04"/>
    <n v="331042.88"/>
    <n v="32473962.18"/>
    <n v="32078459.390000001"/>
    <n v="331042.88"/>
    <n v="0"/>
    <n v="331042.88"/>
    <n v="0"/>
    <x v="11"/>
  </r>
  <r>
    <n v="-1"/>
    <n v="1"/>
    <s v="0001 -Florida Power &amp; Light Company"/>
    <n v="0"/>
    <n v="3"/>
    <x v="11"/>
    <n v="1990"/>
    <n v="27"/>
    <n v="2014"/>
    <s v="V1990A"/>
    <n v="367"/>
    <s v="03. Nuclear"/>
    <s v="Function"/>
    <n v="1153065.27"/>
    <n v="0"/>
    <n v="0"/>
    <n v="0"/>
    <n v="0"/>
    <n v="1192793.1399999999"/>
    <n v="-39727.870000000003"/>
    <n v="23889.85"/>
    <n v="1192793.1399999999"/>
    <n v="1153065.27"/>
    <n v="23889.85"/>
    <n v="0"/>
    <n v="23889.85"/>
    <n v="0"/>
    <x v="11"/>
  </r>
  <r>
    <n v="-1"/>
    <n v="1"/>
    <s v="0001 -Florida Power &amp; Light Company"/>
    <n v="0"/>
    <n v="3"/>
    <x v="11"/>
    <n v="1991"/>
    <n v="29"/>
    <n v="2014"/>
    <s v="V1991"/>
    <n v="367"/>
    <s v="03. Nuclear"/>
    <s v="Function"/>
    <n v="226514351.74000001"/>
    <n v="0"/>
    <n v="0"/>
    <n v="21535113.5"/>
    <n v="0"/>
    <n v="226514351.74000001"/>
    <n v="0"/>
    <n v="0"/>
    <n v="226514351.74000001"/>
    <n v="226514351.74000001"/>
    <n v="0"/>
    <n v="0"/>
    <n v="0"/>
    <n v="0"/>
    <x v="11"/>
  </r>
  <r>
    <n v="-1"/>
    <n v="1"/>
    <s v="0001 -Florida Power &amp; Light Company"/>
    <n v="0"/>
    <n v="3"/>
    <x v="11"/>
    <n v="1992"/>
    <n v="30"/>
    <n v="2014"/>
    <s v="V1992"/>
    <n v="367"/>
    <s v="03. Nuclear"/>
    <s v="Function"/>
    <n v="19367161.800000001"/>
    <n v="0"/>
    <n v="0"/>
    <n v="588974.89"/>
    <n v="0"/>
    <n v="19430379.379999999"/>
    <n v="-551991.69999999995"/>
    <n v="60594.38"/>
    <n v="19430379.379999999"/>
    <n v="19367161.800000001"/>
    <n v="60594.38"/>
    <n v="0"/>
    <n v="60594.38"/>
    <n v="0"/>
    <x v="11"/>
  </r>
  <r>
    <n v="-1"/>
    <n v="1"/>
    <s v="0001 -Florida Power &amp; Light Company"/>
    <n v="0"/>
    <n v="3"/>
    <x v="11"/>
    <n v="1993"/>
    <n v="31"/>
    <n v="2014"/>
    <s v="V1993"/>
    <n v="367"/>
    <s v="03. Nuclear"/>
    <s v="Function"/>
    <n v="43035194.149999999"/>
    <n v="0"/>
    <n v="0"/>
    <n v="31874906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11"/>
  </r>
  <r>
    <n v="-1"/>
    <n v="1"/>
    <s v="0001 -Florida Power &amp; Light Company"/>
    <n v="0"/>
    <n v="3"/>
    <x v="11"/>
    <n v="1994"/>
    <n v="32"/>
    <n v="2014"/>
    <s v="V1994"/>
    <n v="367"/>
    <s v="03. Nuclear"/>
    <s v="Function"/>
    <n v="41365734.450000003"/>
    <n v="0"/>
    <n v="0"/>
    <n v="28217853.82"/>
    <n v="1014270.12"/>
    <n v="40351464.329999998"/>
    <n v="-373800.55"/>
    <n v="0"/>
    <n v="41365734.450000003"/>
    <n v="41365734.450000003"/>
    <n v="0"/>
    <n v="0"/>
    <n v="0"/>
    <n v="0"/>
    <x v="11"/>
  </r>
  <r>
    <n v="-1"/>
    <n v="1"/>
    <s v="0001 -Florida Power &amp; Light Company"/>
    <n v="0"/>
    <n v="3"/>
    <x v="11"/>
    <n v="1995"/>
    <n v="33"/>
    <n v="2014"/>
    <s v="V1995"/>
    <n v="367"/>
    <s v="03. Nuclear"/>
    <s v="Function"/>
    <n v="28926773.48"/>
    <n v="0"/>
    <n v="0"/>
    <n v="19331186.940000001"/>
    <n v="1406429.43"/>
    <n v="26936419.719999999"/>
    <n v="-206339.73"/>
    <n v="94124.17"/>
    <n v="29050502.690000001"/>
    <n v="28225038.859999999"/>
    <n v="88205.25"/>
    <n v="0"/>
    <n v="94124.17"/>
    <n v="0"/>
    <x v="11"/>
  </r>
  <r>
    <n v="-1"/>
    <n v="1"/>
    <s v="0001 -Florida Power &amp; Light Company"/>
    <n v="0"/>
    <n v="3"/>
    <x v="11"/>
    <n v="1996"/>
    <n v="34"/>
    <n v="2014"/>
    <s v="V1996"/>
    <n v="367"/>
    <s v="03. Nuclear"/>
    <s v="Function"/>
    <n v="22633672.91"/>
    <n v="0"/>
    <n v="0"/>
    <n v="9852768.1099999994"/>
    <n v="1019122.35"/>
    <n v="20358436.210000001"/>
    <n v="-283158.58"/>
    <n v="191583.04"/>
    <n v="22910796.57"/>
    <n v="21107722.039999999"/>
    <n v="184295.9"/>
    <n v="0"/>
    <n v="191583.04"/>
    <n v="0"/>
    <x v="11"/>
  </r>
  <r>
    <n v="-1"/>
    <n v="1"/>
    <s v="0001 -Florida Power &amp; Light Company"/>
    <n v="0"/>
    <n v="3"/>
    <x v="11"/>
    <n v="1997"/>
    <n v="35"/>
    <n v="2014"/>
    <s v="V1997"/>
    <n v="367"/>
    <s v="03. Nuclear"/>
    <s v="Function"/>
    <n v="49819557.799999997"/>
    <n v="0"/>
    <n v="0"/>
    <n v="44733175.020000003"/>
    <n v="2426426.38"/>
    <n v="41327064.649999999"/>
    <n v="0"/>
    <n v="0"/>
    <n v="49819557.799999997"/>
    <n v="43753491.030000001"/>
    <n v="0"/>
    <n v="0"/>
    <n v="0"/>
    <n v="0"/>
    <x v="11"/>
  </r>
  <r>
    <n v="-1"/>
    <n v="1"/>
    <s v="0001 -Florida Power &amp; Light Company"/>
    <n v="0"/>
    <n v="3"/>
    <x v="11"/>
    <n v="1998"/>
    <n v="59"/>
    <n v="2014"/>
    <s v="V1998"/>
    <n v="367"/>
    <s v="03. Nuclear"/>
    <s v="Function"/>
    <n v="15278354.16"/>
    <n v="0"/>
    <n v="0"/>
    <n v="10857574.59"/>
    <n v="592951.94999999995"/>
    <n v="12639505.380000001"/>
    <n v="-32965.339999999997"/>
    <n v="29454.98"/>
    <n v="15311319.5"/>
    <n v="13205767.699999999"/>
    <n v="23179.26"/>
    <n v="0"/>
    <n v="29454.98"/>
    <n v="0"/>
    <x v="11"/>
  </r>
  <r>
    <n v="-1"/>
    <n v="1"/>
    <s v="0001 -Florida Power &amp; Light Company"/>
    <n v="0"/>
    <n v="3"/>
    <x v="11"/>
    <n v="1999"/>
    <n v="60"/>
    <n v="2014"/>
    <s v="V1999"/>
    <n v="367"/>
    <s v="03. Nuclear"/>
    <s v="Function"/>
    <n v="9411339.9399999995"/>
    <n v="0"/>
    <n v="0"/>
    <n v="5431808.4400000004"/>
    <n v="209672.39"/>
    <n v="9388660.8900000006"/>
    <n v="-189954.26"/>
    <n v="197449.69"/>
    <n v="9601294.1999999993"/>
    <n v="9411339.9399999995"/>
    <n v="194488.77"/>
    <n v="0"/>
    <n v="197449.69"/>
    <n v="0"/>
    <x v="11"/>
  </r>
  <r>
    <n v="-1"/>
    <n v="1"/>
    <s v="0001 -Florida Power &amp; Light Company"/>
    <n v="0"/>
    <n v="3"/>
    <x v="11"/>
    <n v="2000"/>
    <n v="61"/>
    <n v="2014"/>
    <s v="V2000"/>
    <n v="367"/>
    <s v="03. Nuclear"/>
    <s v="Function"/>
    <n v="5281977.4800000004"/>
    <n v="0"/>
    <n v="0"/>
    <n v="4091776.77"/>
    <n v="168162.09"/>
    <n v="5051183.37"/>
    <n v="-22384.720000000001"/>
    <n v="42264.34"/>
    <n v="5304362.2"/>
    <n v="5198308.4400000004"/>
    <n v="40916.629999999997"/>
    <n v="0"/>
    <n v="42264.34"/>
    <n v="0"/>
    <x v="11"/>
  </r>
  <r>
    <n v="-1"/>
    <n v="1"/>
    <s v="0001 -Florida Power &amp; Light Company"/>
    <n v="0"/>
    <n v="3"/>
    <x v="11"/>
    <n v="2001"/>
    <n v="62"/>
    <n v="2014"/>
    <s v="V2001"/>
    <n v="367"/>
    <s v="03. Nuclear"/>
    <s v="Function"/>
    <n v="3767860.43"/>
    <n v="0"/>
    <n v="0"/>
    <n v="3343210.52"/>
    <n v="78223.539999999994"/>
    <n v="3610276.2"/>
    <n v="-41087.629999999997"/>
    <n v="49321.43"/>
    <n v="3808948.06"/>
    <n v="3652264.44"/>
    <n v="44469.1"/>
    <n v="0"/>
    <n v="49321.43"/>
    <n v="0"/>
    <x v="11"/>
  </r>
  <r>
    <n v="-1"/>
    <n v="1"/>
    <s v="0001 -Florida Power &amp; Light Company"/>
    <n v="0"/>
    <n v="3"/>
    <x v="11"/>
    <n v="2001"/>
    <n v="69"/>
    <n v="2014"/>
    <s v="V2001 Bonus"/>
    <n v="367"/>
    <s v="03. Nuclear"/>
    <s v="Function"/>
    <n v="618907.68000000005"/>
    <n v="0"/>
    <n v="0"/>
    <n v="618907.68000000005"/>
    <n v="3566.44"/>
    <n v="609985.53"/>
    <n v="0"/>
    <n v="0"/>
    <n v="618907.68000000005"/>
    <n v="613551.97"/>
    <n v="0"/>
    <n v="0"/>
    <n v="0"/>
    <n v="0"/>
    <x v="11"/>
  </r>
  <r>
    <n v="-1"/>
    <n v="1"/>
    <s v="0001 -Florida Power &amp; Light Company"/>
    <n v="0"/>
    <n v="3"/>
    <x v="11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11"/>
  </r>
  <r>
    <n v="-1"/>
    <n v="1"/>
    <s v="0001 -Florida Power &amp; Light Company"/>
    <n v="0"/>
    <n v="3"/>
    <x v="11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11"/>
  </r>
  <r>
    <n v="-1"/>
    <n v="1"/>
    <s v="0001 -Florida Power &amp; Light Company"/>
    <n v="0"/>
    <n v="3"/>
    <x v="11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11"/>
  </r>
  <r>
    <n v="-1"/>
    <n v="1"/>
    <s v="0001 -Florida Power &amp; Light Company"/>
    <n v="0"/>
    <n v="3"/>
    <x v="11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11"/>
  </r>
  <r>
    <n v="-1"/>
    <n v="1"/>
    <s v="0001 -Florida Power &amp; Light Company"/>
    <n v="0"/>
    <n v="3"/>
    <x v="11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11"/>
  </r>
  <r>
    <n v="-1"/>
    <n v="1"/>
    <s v="0001 -Florida Power &amp; Light Company"/>
    <n v="0"/>
    <n v="3"/>
    <x v="11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11"/>
  </r>
  <r>
    <n v="-1"/>
    <n v="1"/>
    <s v="0001 -Florida Power &amp; Light Company"/>
    <n v="0"/>
    <n v="3"/>
    <x v="11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11"/>
  </r>
  <r>
    <n v="-1"/>
    <n v="1"/>
    <s v="0001 -Florida Power &amp; Light Company"/>
    <n v="0"/>
    <n v="3"/>
    <x v="11"/>
    <n v="2003"/>
    <n v="70"/>
    <n v="2014"/>
    <s v="V2003 Bonus-30%"/>
    <n v="367"/>
    <s v="03. Nuclear"/>
    <s v="Function"/>
    <n v="11017011.41"/>
    <n v="0"/>
    <n v="0"/>
    <n v="6473060.4800000004"/>
    <n v="486196.24"/>
    <n v="8828656.5999999996"/>
    <n v="0"/>
    <n v="0"/>
    <n v="11017011.41"/>
    <n v="9314852.8399999999"/>
    <n v="0"/>
    <n v="0"/>
    <n v="0"/>
    <n v="0"/>
    <x v="11"/>
  </r>
  <r>
    <n v="-1"/>
    <n v="1"/>
    <s v="0001 -Florida Power &amp; Light Company"/>
    <n v="0"/>
    <n v="3"/>
    <x v="11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11"/>
  </r>
  <r>
    <n v="-1"/>
    <n v="1"/>
    <s v="0001 -Florida Power &amp; Light Company"/>
    <n v="0"/>
    <n v="3"/>
    <x v="11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11"/>
  </r>
  <r>
    <n v="-1"/>
    <n v="1"/>
    <s v="0001 -Florida Power &amp; Light Company"/>
    <n v="0"/>
    <n v="3"/>
    <x v="11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11"/>
  </r>
  <r>
    <n v="-1"/>
    <n v="1"/>
    <s v="0001 -Florida Power &amp; Light Company"/>
    <n v="0"/>
    <n v="3"/>
    <x v="11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11"/>
  </r>
  <r>
    <n v="-1"/>
    <n v="1"/>
    <s v="0001 -Florida Power &amp; Light Company"/>
    <n v="0"/>
    <n v="3"/>
    <x v="11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11"/>
  </r>
  <r>
    <n v="-1"/>
    <n v="1"/>
    <s v="0001 -Florida Power &amp; Light Company"/>
    <n v="0"/>
    <n v="3"/>
    <x v="11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11"/>
  </r>
  <r>
    <n v="-1"/>
    <n v="1"/>
    <s v="0001 -Florida Power &amp; Light Company"/>
    <n v="0"/>
    <n v="3"/>
    <x v="11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11"/>
  </r>
  <r>
    <n v="-1"/>
    <n v="1"/>
    <s v="0001 -Florida Power &amp; Light Company"/>
    <n v="0"/>
    <n v="3"/>
    <x v="11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11"/>
  </r>
  <r>
    <n v="-1"/>
    <n v="1"/>
    <s v="0001 -Florida Power &amp; Light Company"/>
    <n v="0"/>
    <n v="3"/>
    <x v="11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11"/>
  </r>
  <r>
    <n v="-1"/>
    <n v="1"/>
    <s v="0001 -Florida Power &amp; Light Company"/>
    <n v="0"/>
    <n v="3"/>
    <x v="11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11"/>
  </r>
  <r>
    <n v="-1"/>
    <n v="1"/>
    <s v="0001 -Florida Power &amp; Light Company"/>
    <n v="0"/>
    <n v="3"/>
    <x v="11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11"/>
  </r>
  <r>
    <n v="-1"/>
    <n v="1"/>
    <s v="0001 -Florida Power &amp; Light Company"/>
    <n v="0"/>
    <n v="3"/>
    <x v="11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11"/>
  </r>
  <r>
    <n v="-1"/>
    <n v="1"/>
    <s v="0001 -Florida Power &amp; Light Company"/>
    <n v="0"/>
    <n v="3"/>
    <x v="11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11"/>
  </r>
  <r>
    <n v="-1"/>
    <n v="1"/>
    <s v="0001 -Florida Power &amp; Light Company"/>
    <n v="0"/>
    <n v="3"/>
    <x v="11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11"/>
  </r>
  <r>
    <n v="-1"/>
    <n v="1"/>
    <s v="0001 -Florida Power &amp; Light Company"/>
    <n v="0"/>
    <n v="3"/>
    <x v="11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11"/>
  </r>
  <r>
    <n v="-1"/>
    <n v="1"/>
    <s v="0001 -Florida Power &amp; Light Company"/>
    <n v="0"/>
    <n v="3"/>
    <x v="11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11"/>
  </r>
  <r>
    <n v="-1"/>
    <n v="1"/>
    <s v="0001 -Florida Power &amp; Light Company"/>
    <n v="0"/>
    <n v="3"/>
    <x v="11"/>
    <n v="2005"/>
    <n v="66"/>
    <n v="2014"/>
    <s v="V2005"/>
    <n v="367"/>
    <s v="03. Nuclear"/>
    <s v="Function"/>
    <n v="117289053.05"/>
    <n v="0"/>
    <n v="0"/>
    <n v="55596314.350000001"/>
    <n v="6224107.79"/>
    <n v="77022781.739999995"/>
    <n v="-630595.36"/>
    <n v="232789.29"/>
    <n v="117529361.62"/>
    <n v="83091407.969999999"/>
    <n v="147962.28"/>
    <n v="0"/>
    <n v="232789.29"/>
    <n v="0"/>
    <x v="11"/>
  </r>
  <r>
    <n v="-1"/>
    <n v="1"/>
    <s v="0001 -Florida Power &amp; Light Company"/>
    <n v="0"/>
    <n v="3"/>
    <x v="11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11"/>
  </r>
  <r>
    <n v="-1"/>
    <n v="1"/>
    <s v="0001 -Florida Power &amp; Light Company"/>
    <n v="0"/>
    <n v="3"/>
    <x v="11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11"/>
  </r>
  <r>
    <n v="-1"/>
    <n v="1"/>
    <s v="0001 -Florida Power &amp; Light Company"/>
    <n v="0"/>
    <n v="3"/>
    <x v="11"/>
    <n v="2006"/>
    <n v="67"/>
    <n v="2014"/>
    <s v="V2006"/>
    <n v="367"/>
    <s v="03. Nuclear"/>
    <s v="Function"/>
    <n v="63251037.130000003"/>
    <n v="0"/>
    <n v="0"/>
    <n v="44142638.219999999"/>
    <n v="3162941.64"/>
    <n v="39536187.460000001"/>
    <n v="-2114091.94"/>
    <n v="0"/>
    <n v="63251037.130000003"/>
    <n v="42699129.100000001"/>
    <n v="0"/>
    <n v="0"/>
    <n v="0"/>
    <n v="0"/>
    <x v="11"/>
  </r>
  <r>
    <n v="-1"/>
    <n v="1"/>
    <s v="0001 -Florida Power &amp; Light Company"/>
    <n v="0"/>
    <n v="3"/>
    <x v="11"/>
    <n v="2007"/>
    <n v="74"/>
    <n v="2014"/>
    <s v="V2007"/>
    <n v="367"/>
    <s v="03. Nuclear"/>
    <s v="Function"/>
    <n v="163146603.46000001"/>
    <n v="0"/>
    <n v="0"/>
    <n v="95541136.120000005"/>
    <n v="9612254.8399999999"/>
    <n v="83914209.769999996"/>
    <n v="-3750234.84"/>
    <n v="0"/>
    <n v="163146603.46000001"/>
    <n v="93526464.609999999"/>
    <n v="0"/>
    <n v="0"/>
    <n v="0"/>
    <n v="0"/>
    <x v="11"/>
  </r>
  <r>
    <n v="-1"/>
    <n v="1"/>
    <s v="0001 -Florida Power &amp; Light Company"/>
    <n v="0"/>
    <n v="3"/>
    <x v="11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11"/>
  </r>
  <r>
    <n v="-1"/>
    <n v="1"/>
    <s v="0001 -Florida Power &amp; Light Company"/>
    <n v="0"/>
    <n v="3"/>
    <x v="11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11"/>
  </r>
  <r>
    <n v="-1"/>
    <n v="1"/>
    <s v="0001 -Florida Power &amp; Light Company"/>
    <n v="0"/>
    <n v="3"/>
    <x v="11"/>
    <n v="2008"/>
    <n v="164"/>
    <n v="2014"/>
    <s v="V2008 Q1"/>
    <n v="367"/>
    <s v="03. Nuclear"/>
    <s v="Function"/>
    <n v="195763179.05000001"/>
    <n v="0"/>
    <n v="0"/>
    <n v="195797727.02000001"/>
    <n v="11655018.210000001"/>
    <n v="91712381.530000001"/>
    <n v="-475328.13"/>
    <n v="52703.15"/>
    <n v="195832275"/>
    <n v="103333276.26000001"/>
    <n v="17730.68"/>
    <n v="0"/>
    <n v="52703.15"/>
    <n v="0"/>
    <x v="11"/>
  </r>
  <r>
    <n v="-1"/>
    <n v="1"/>
    <s v="0001 -Florida Power &amp; Light Company"/>
    <n v="0"/>
    <n v="3"/>
    <x v="11"/>
    <n v="2008"/>
    <n v="168"/>
    <n v="2014"/>
    <s v="V2008 Q1 - 50% Bonus"/>
    <n v="367"/>
    <s v="03. Nuclear"/>
    <s v="Function"/>
    <n v="312013.90999999997"/>
    <n v="0"/>
    <n v="0"/>
    <n v="312060.40999999997"/>
    <n v="18026.25"/>
    <n v="209157.91"/>
    <n v="-14095"/>
    <n v="63.78"/>
    <n v="312106.92"/>
    <n v="227138.52"/>
    <n v="16.41"/>
    <n v="0"/>
    <n v="63.78"/>
    <n v="0"/>
    <x v="11"/>
  </r>
  <r>
    <n v="-1"/>
    <n v="1"/>
    <s v="0001 -Florida Power &amp; Light Company"/>
    <n v="0"/>
    <n v="3"/>
    <x v="11"/>
    <n v="2008"/>
    <n v="165"/>
    <n v="2014"/>
    <s v="V2008 Q2"/>
    <n v="367"/>
    <s v="03. Nuclear"/>
    <s v="Function"/>
    <n v="18941507.170000002"/>
    <n v="0"/>
    <n v="0"/>
    <n v="18946391.370000001"/>
    <n v="1144096.98"/>
    <n v="8698904.1699999999"/>
    <n v="-115860.31"/>
    <n v="10162.81"/>
    <n v="18951275.57"/>
    <n v="9838348.1099999994"/>
    <n v="5047.45"/>
    <n v="0"/>
    <n v="10162.81"/>
    <n v="0"/>
    <x v="11"/>
  </r>
  <r>
    <n v="-1"/>
    <n v="1"/>
    <s v="0001 -Florida Power &amp; Light Company"/>
    <n v="0"/>
    <n v="3"/>
    <x v="11"/>
    <n v="2008"/>
    <n v="169"/>
    <n v="2014"/>
    <s v="V2008 Q2 - 50% Bonus"/>
    <n v="367"/>
    <s v="03. Nuclear"/>
    <s v="Function"/>
    <n v="1941959.86"/>
    <n v="0"/>
    <n v="0"/>
    <n v="1942176.45"/>
    <n v="168705.81"/>
    <n v="1325481.94"/>
    <n v="-218750.41"/>
    <n v="435.36"/>
    <n v="1942393.04"/>
    <n v="1493981.52"/>
    <n v="208.41"/>
    <n v="0"/>
    <n v="435.36"/>
    <n v="0"/>
    <x v="11"/>
  </r>
  <r>
    <n v="-1"/>
    <n v="1"/>
    <s v="0001 -Florida Power &amp; Light Company"/>
    <n v="0"/>
    <n v="3"/>
    <x v="11"/>
    <n v="2008"/>
    <n v="166"/>
    <n v="2014"/>
    <s v="V2008 Q3"/>
    <n v="367"/>
    <s v="03. Nuclear"/>
    <s v="Function"/>
    <n v="7306967.2699999996"/>
    <n v="0"/>
    <n v="0"/>
    <n v="7308759"/>
    <n v="453691.37"/>
    <n v="3388115.96"/>
    <n v="-103885.8"/>
    <n v="3600.92"/>
    <n v="7310550.7400000002"/>
    <n v="3840154.69"/>
    <n v="1670.09"/>
    <n v="0"/>
    <n v="3600.92"/>
    <n v="0"/>
    <x v="11"/>
  </r>
  <r>
    <n v="-1"/>
    <n v="1"/>
    <s v="0001 -Florida Power &amp; Light Company"/>
    <n v="0"/>
    <n v="3"/>
    <x v="11"/>
    <n v="2008"/>
    <n v="170"/>
    <n v="2014"/>
    <s v="V2008 Q3 - 50% Bonus"/>
    <n v="367"/>
    <s v="03. Nuclear"/>
    <s v="Function"/>
    <n v="9000865.7799999993"/>
    <n v="0"/>
    <n v="0"/>
    <n v="9002987.3100000005"/>
    <n v="592114.34"/>
    <n v="4271461.33"/>
    <n v="-221973.24"/>
    <n v="4263.74"/>
    <n v="9005108.8499999996"/>
    <n v="4861618.82"/>
    <n v="1977.51"/>
    <n v="0"/>
    <n v="4263.74"/>
    <n v="0"/>
    <x v="11"/>
  </r>
  <r>
    <n v="-1"/>
    <n v="1"/>
    <s v="0001 -Florida Power &amp; Light Company"/>
    <n v="0"/>
    <n v="3"/>
    <x v="11"/>
    <n v="2008"/>
    <n v="167"/>
    <n v="2014"/>
    <s v="V2008 Q4"/>
    <n v="367"/>
    <s v="03. Nuclear"/>
    <s v="Function"/>
    <n v="10640309.9"/>
    <n v="0"/>
    <n v="0"/>
    <n v="10643348.08"/>
    <n v="586544.56000000006"/>
    <n v="4145622.56"/>
    <n v="-6076.35"/>
    <n v="6776.4"/>
    <n v="10646386.25"/>
    <n v="4729454.49"/>
    <n v="3412.69"/>
    <n v="0"/>
    <n v="6776.4"/>
    <n v="0"/>
    <x v="11"/>
  </r>
  <r>
    <n v="-1"/>
    <n v="1"/>
    <s v="0001 -Florida Power &amp; Light Company"/>
    <n v="0"/>
    <n v="3"/>
    <x v="11"/>
    <n v="2008"/>
    <n v="171"/>
    <n v="2014"/>
    <s v="V2008 Q4 - 50% Bonus"/>
    <n v="367"/>
    <s v="03. Nuclear"/>
    <s v="Function"/>
    <n v="11946620.939999999"/>
    <n v="0"/>
    <n v="0"/>
    <n v="11949232.41"/>
    <n v="815983.65"/>
    <n v="5766765.1900000004"/>
    <n v="-430664.44"/>
    <n v="5824.67"/>
    <n v="11951843.880000001"/>
    <n v="6580417.1900000004"/>
    <n v="2933.38"/>
    <n v="0"/>
    <n v="5824.67"/>
    <n v="0"/>
    <x v="11"/>
  </r>
  <r>
    <n v="-1"/>
    <n v="1"/>
    <s v="0001 -Florida Power &amp; Light Company"/>
    <n v="0"/>
    <n v="3"/>
    <x v="11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5"/>
    <n v="2014"/>
    <s v="V2009 Q1"/>
    <n v="367"/>
    <s v="03. Nuclear"/>
    <s v="Function"/>
    <n v="2217966.35"/>
    <n v="0"/>
    <n v="0"/>
    <n v="2257711.79"/>
    <n v="170245.31"/>
    <n v="1145863.3400000001"/>
    <n v="-160924.85999999999"/>
    <n v="59153.74"/>
    <n v="2297457.2200000002"/>
    <n v="1281828.6100000001"/>
    <n v="13942.91"/>
    <n v="0"/>
    <n v="59153.74"/>
    <n v="0"/>
    <x v="11"/>
  </r>
  <r>
    <n v="-1"/>
    <n v="1"/>
    <s v="0001 -Florida Power &amp; Light Company"/>
    <n v="0"/>
    <n v="3"/>
    <x v="11"/>
    <n v="2009"/>
    <n v="189"/>
    <n v="2014"/>
    <s v="V2009 Q1 - 50% Bonus"/>
    <n v="367"/>
    <s v="03. Nuclear"/>
    <s v="Function"/>
    <n v="11045864.300000001"/>
    <n v="0"/>
    <n v="0"/>
    <n v="11302345.09"/>
    <n v="722088.32"/>
    <n v="4922434.04"/>
    <n v="-618129.85"/>
    <n v="381724.3"/>
    <n v="11558825.890000001"/>
    <n v="5423310.2400000002"/>
    <n v="89974.83"/>
    <n v="0"/>
    <n v="381724.3"/>
    <n v="0"/>
    <x v="11"/>
  </r>
  <r>
    <n v="-1"/>
    <n v="1"/>
    <s v="0001 -Florida Power &amp; Light Company"/>
    <n v="0"/>
    <n v="3"/>
    <x v="11"/>
    <n v="2009"/>
    <n v="186"/>
    <n v="2014"/>
    <s v="V2009 Q2"/>
    <n v="367"/>
    <s v="03. Nuclear"/>
    <s v="Function"/>
    <n v="2456276"/>
    <n v="0"/>
    <n v="0"/>
    <n v="2456276"/>
    <n v="171819.25"/>
    <n v="1113527.73"/>
    <n v="-46616.84"/>
    <n v="0"/>
    <n v="2456276"/>
    <n v="1285346.98"/>
    <n v="0"/>
    <n v="0"/>
    <n v="0"/>
    <n v="0"/>
    <x v="11"/>
  </r>
  <r>
    <n v="-1"/>
    <n v="1"/>
    <s v="0001 -Florida Power &amp; Light Company"/>
    <n v="0"/>
    <n v="3"/>
    <x v="11"/>
    <n v="2009"/>
    <n v="190"/>
    <n v="2014"/>
    <s v="V2009 Q2 - 50% Bonus"/>
    <n v="367"/>
    <s v="03. Nuclear"/>
    <s v="Function"/>
    <n v="37984020.009999998"/>
    <n v="0"/>
    <n v="0"/>
    <n v="37984020.009999998"/>
    <n v="2438913.4300000002"/>
    <n v="15206118.6"/>
    <n v="-231869.67"/>
    <n v="0"/>
    <n v="37984020.009999998"/>
    <n v="17645032.030000001"/>
    <n v="0"/>
    <n v="0"/>
    <n v="0"/>
    <n v="0"/>
    <x v="11"/>
  </r>
  <r>
    <n v="-1"/>
    <n v="1"/>
    <s v="0001 -Florida Power &amp; Light Company"/>
    <n v="0"/>
    <n v="3"/>
    <x v="11"/>
    <n v="2009"/>
    <n v="187"/>
    <n v="2014"/>
    <s v="V2009 Q3"/>
    <n v="367"/>
    <s v="03. Nuclear"/>
    <s v="Function"/>
    <n v="115705.99"/>
    <n v="0"/>
    <n v="0"/>
    <n v="115705.99"/>
    <n v="13600.9"/>
    <n v="80043.61"/>
    <n v="-15197.2"/>
    <n v="0"/>
    <n v="115705.99"/>
    <n v="93644.51"/>
    <n v="0"/>
    <n v="0"/>
    <n v="0"/>
    <n v="0"/>
    <x v="11"/>
  </r>
  <r>
    <n v="-1"/>
    <n v="1"/>
    <s v="0001 -Florida Power &amp; Light Company"/>
    <n v="0"/>
    <n v="3"/>
    <x v="11"/>
    <n v="2009"/>
    <n v="191"/>
    <n v="2014"/>
    <s v="V2009 Q3 - 50% Bonus"/>
    <n v="367"/>
    <s v="03. Nuclear"/>
    <s v="Function"/>
    <n v="30714793.059999999"/>
    <n v="0"/>
    <n v="0"/>
    <n v="30989515.289999999"/>
    <n v="2051339.17"/>
    <n v="12013521.58"/>
    <n v="-741396.57"/>
    <n v="350175.77"/>
    <n v="31264237.52"/>
    <n v="13845036.26"/>
    <n v="20555.8"/>
    <n v="0"/>
    <n v="350175.77"/>
    <n v="0"/>
    <x v="11"/>
  </r>
  <r>
    <n v="-1"/>
    <n v="1"/>
    <s v="0001 -Florida Power &amp; Light Company"/>
    <n v="0"/>
    <n v="3"/>
    <x v="11"/>
    <n v="2009"/>
    <n v="188"/>
    <n v="2014"/>
    <s v="V2009 Q4"/>
    <n v="367"/>
    <s v="03. Nuclear"/>
    <s v="Function"/>
    <n v="2892407.79"/>
    <n v="0"/>
    <n v="0"/>
    <n v="2967467.93"/>
    <n v="186311.2"/>
    <n v="880295.09"/>
    <n v="-150120.29"/>
    <n v="244683.08"/>
    <n v="3042528.08"/>
    <n v="1016516.54"/>
    <n v="144652.53"/>
    <n v="0"/>
    <n v="244683.08"/>
    <n v="0"/>
    <x v="11"/>
  </r>
  <r>
    <n v="-1"/>
    <n v="1"/>
    <s v="0001 -Florida Power &amp; Light Company"/>
    <n v="0"/>
    <n v="3"/>
    <x v="11"/>
    <n v="2009"/>
    <n v="192"/>
    <n v="2014"/>
    <s v="V2009 Q4 - 50% Bonus"/>
    <n v="367"/>
    <s v="03. Nuclear"/>
    <s v="Function"/>
    <n v="32856256.489999998"/>
    <n v="0"/>
    <n v="0"/>
    <n v="33677493.049999997"/>
    <n v="2184233.35"/>
    <n v="11678286.380000001"/>
    <n v="-1642473.12"/>
    <n v="1610474.18"/>
    <n v="34498729.609999999"/>
    <n v="13254023.42"/>
    <n v="576497.37"/>
    <n v="0"/>
    <n v="1610474.18"/>
    <n v="0"/>
    <x v="11"/>
  </r>
  <r>
    <n v="-1"/>
    <n v="1"/>
    <s v="0001 -Florida Power &amp; Light Company"/>
    <n v="0"/>
    <n v="3"/>
    <x v="11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3"/>
    <n v="2014"/>
    <s v="V2010 Q1"/>
    <n v="367"/>
    <s v="03. Nuclear"/>
    <s v="Function"/>
    <n v="-6659657.79"/>
    <n v="0"/>
    <n v="0"/>
    <n v="-6659657.79"/>
    <n v="-379857.91"/>
    <n v="-1902678.18"/>
    <n v="0"/>
    <n v="0"/>
    <n v="-6659657.79"/>
    <n v="-2282536.09"/>
    <n v="0"/>
    <n v="0"/>
    <n v="0"/>
    <n v="0"/>
    <x v="11"/>
  </r>
  <r>
    <n v="-1"/>
    <n v="1"/>
    <s v="0001 -Florida Power &amp; Light Company"/>
    <n v="0"/>
    <n v="3"/>
    <x v="11"/>
    <n v="2010"/>
    <n v="215"/>
    <n v="2014"/>
    <s v="V2010 Q1 - 50% Bonus"/>
    <n v="367"/>
    <s v="03. Nuclear"/>
    <s v="Function"/>
    <n v="-596332.69999999995"/>
    <n v="0"/>
    <n v="0"/>
    <n v="-596332.69999999995"/>
    <n v="25207.74"/>
    <n v="134021.1"/>
    <n v="0"/>
    <n v="0"/>
    <n v="-596332.69999999995"/>
    <n v="159228.84"/>
    <n v="0"/>
    <n v="0"/>
    <n v="0"/>
    <n v="0"/>
    <x v="11"/>
  </r>
  <r>
    <n v="-1"/>
    <n v="1"/>
    <s v="0001 -Florida Power &amp; Light Company"/>
    <n v="0"/>
    <n v="3"/>
    <x v="11"/>
    <n v="2010"/>
    <n v="194"/>
    <n v="2014"/>
    <s v="V2010 Q2"/>
    <n v="367"/>
    <s v="03. Nuclear"/>
    <s v="Function"/>
    <n v="7412640.9199999999"/>
    <n v="0"/>
    <n v="0"/>
    <n v="7496276.9900000002"/>
    <n v="519735.67"/>
    <n v="2436306.5099999998"/>
    <n v="-167272.14000000001"/>
    <n v="102045.75"/>
    <n v="7579913.0599999996"/>
    <n v="2897373.15"/>
    <n v="-6557.36"/>
    <n v="0"/>
    <n v="102045.75"/>
    <n v="0"/>
    <x v="11"/>
  </r>
  <r>
    <n v="-1"/>
    <n v="1"/>
    <s v="0001 -Florida Power &amp; Light Company"/>
    <n v="0"/>
    <n v="3"/>
    <x v="11"/>
    <n v="2010"/>
    <n v="216"/>
    <n v="2014"/>
    <s v="V2010 Q2 - 50% Bonus"/>
    <n v="367"/>
    <s v="03. Nuclear"/>
    <s v="Function"/>
    <n v="62458149.630000003"/>
    <n v="0"/>
    <n v="0"/>
    <n v="62610124.100000001"/>
    <n v="4340208.71"/>
    <n v="20174152.989999998"/>
    <n v="-303948.94"/>
    <n v="185426.56"/>
    <n v="62762098.57"/>
    <n v="24407754.649999999"/>
    <n v="-11915.33"/>
    <n v="0"/>
    <n v="185426.56"/>
    <n v="0"/>
    <x v="11"/>
  </r>
  <r>
    <n v="-1"/>
    <n v="1"/>
    <s v="0001 -Florida Power &amp; Light Company"/>
    <n v="0"/>
    <n v="3"/>
    <x v="11"/>
    <n v="2010"/>
    <n v="195"/>
    <n v="2014"/>
    <s v="V2010 Q3"/>
    <n v="367"/>
    <s v="03. Nuclear"/>
    <s v="Function"/>
    <n v="628124.27"/>
    <n v="0"/>
    <n v="0"/>
    <n v="628401.66"/>
    <n v="76988.479999999996"/>
    <n v="347191"/>
    <n v="-554.79"/>
    <n v="1133.8"/>
    <n v="628679.06000000006"/>
    <n v="423994.5"/>
    <n v="763.99"/>
    <n v="0"/>
    <n v="1133.8"/>
    <n v="0"/>
    <x v="11"/>
  </r>
  <r>
    <n v="-1"/>
    <n v="1"/>
    <s v="0001 -Florida Power &amp; Light Company"/>
    <n v="0"/>
    <n v="3"/>
    <x v="11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7"/>
    <n v="2014"/>
    <s v="V2010 Q3 - 50% Bonus"/>
    <n v="367"/>
    <s v="03. Nuclear"/>
    <s v="Function"/>
    <n v="7352986.6799999997"/>
    <n v="0"/>
    <n v="0"/>
    <n v="7352986.6799999997"/>
    <n v="575685.81999999995"/>
    <n v="2483589.96"/>
    <n v="-436570.75"/>
    <n v="0"/>
    <n v="7352986.6799999997"/>
    <n v="3059275.78"/>
    <n v="0"/>
    <n v="0"/>
    <n v="0"/>
    <n v="0"/>
    <x v="11"/>
  </r>
  <r>
    <n v="-1"/>
    <n v="1"/>
    <s v="0001 -Florida Power &amp; Light Company"/>
    <n v="0"/>
    <n v="3"/>
    <x v="11"/>
    <n v="2010"/>
    <n v="196"/>
    <n v="2014"/>
    <s v="V2010 Q4"/>
    <n v="367"/>
    <s v="03. Nuclear"/>
    <s v="Function"/>
    <n v="6722197.21"/>
    <n v="0"/>
    <n v="0"/>
    <n v="6795134.3300000001"/>
    <n v="491770.94"/>
    <n v="1936280.5"/>
    <n v="-145874.25"/>
    <n v="190080.08"/>
    <n v="6868071.46"/>
    <n v="2381938.4"/>
    <n v="90318.87"/>
    <n v="0"/>
    <n v="190080.08"/>
    <n v="0"/>
    <x v="11"/>
  </r>
  <r>
    <n v="-1"/>
    <n v="1"/>
    <s v="0001 -Florida Power &amp; Light Company"/>
    <n v="0"/>
    <n v="3"/>
    <x v="11"/>
    <n v="2010"/>
    <n v="224"/>
    <n v="2014"/>
    <s v="V2010 Q4 - 100% Bonus"/>
    <n v="367"/>
    <s v="03. Nuclear"/>
    <s v="Function"/>
    <n v="5992826.9199999999"/>
    <n v="0"/>
    <n v="0"/>
    <n v="6058051.3499999996"/>
    <n v="437249.38"/>
    <n v="1720724.83"/>
    <n v="-130448.87"/>
    <n v="169980.18"/>
    <n v="6123275.79"/>
    <n v="2116737.36"/>
    <n v="80768.149999999994"/>
    <n v="0"/>
    <n v="169980.18"/>
    <n v="0"/>
    <x v="11"/>
  </r>
  <r>
    <n v="-1"/>
    <n v="1"/>
    <s v="0001 -Florida Power &amp; Light Company"/>
    <n v="0"/>
    <n v="3"/>
    <x v="11"/>
    <n v="2010"/>
    <n v="218"/>
    <n v="2014"/>
    <s v="V2010 Q4 - 50% Bonus"/>
    <n v="367"/>
    <s v="03. Nuclear"/>
    <s v="Function"/>
    <n v="16657928.640000001"/>
    <n v="0"/>
    <n v="0"/>
    <n v="16837314.440000001"/>
    <n v="1226205.3700000001"/>
    <n v="4833987.0999999996"/>
    <n v="-358771.59"/>
    <n v="467493.96"/>
    <n v="17016700.23"/>
    <n v="5946779.3899999997"/>
    <n v="222135.45"/>
    <n v="0"/>
    <n v="467493.96"/>
    <n v="0"/>
    <x v="11"/>
  </r>
  <r>
    <n v="-1"/>
    <n v="1"/>
    <s v="0001 -Florida Power &amp; Light Company"/>
    <n v="0"/>
    <n v="3"/>
    <x v="11"/>
    <n v="2011"/>
    <n v="125"/>
    <n v="2014"/>
    <s v="V2011"/>
    <n v="367"/>
    <s v="03. Nuclear"/>
    <s v="Function"/>
    <n v="27103776.780000001"/>
    <n v="0"/>
    <n v="0"/>
    <n v="21433539.620000001"/>
    <n v="2238090.77"/>
    <n v="6962693.9800000004"/>
    <n v="-355214.9"/>
    <n v="200756.41"/>
    <n v="27209711.640000001"/>
    <n v="9172290.9299999997"/>
    <n v="123315.38"/>
    <n v="0"/>
    <n v="200756.41"/>
    <n v="0"/>
    <x v="11"/>
  </r>
  <r>
    <n v="-1"/>
    <n v="1"/>
    <s v="0001 -Florida Power &amp; Light Company"/>
    <n v="0"/>
    <n v="3"/>
    <x v="11"/>
    <n v="2011"/>
    <n v="233"/>
    <n v="2014"/>
    <s v="V2011 - 100% Bonus"/>
    <n v="367"/>
    <s v="03. Nuclear"/>
    <s v="Function"/>
    <n v="40205004.920000002"/>
    <n v="0"/>
    <n v="0"/>
    <n v="31357657.140000001"/>
    <n v="3232858.31"/>
    <n v="9911576.3000000007"/>
    <n v="-532205.51"/>
    <n v="313950.15999999997"/>
    <n v="40370669.689999998"/>
    <n v="13099874.93"/>
    <n v="192845.07"/>
    <n v="0"/>
    <n v="313950.15999999997"/>
    <n v="0"/>
    <x v="11"/>
  </r>
  <r>
    <n v="-1"/>
    <n v="1"/>
    <s v="0001 -Florida Power &amp; Light Company"/>
    <n v="0"/>
    <n v="3"/>
    <x v="11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11"/>
  </r>
  <r>
    <n v="-1"/>
    <n v="1"/>
    <s v="0001 -Florida Power &amp; Light Company"/>
    <n v="0"/>
    <n v="3"/>
    <x v="11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8"/>
    <n v="2014"/>
    <s v="V2012 Q1 - 50% Bonus"/>
    <n v="367"/>
    <s v="03. Nuclear"/>
    <s v="Function"/>
    <n v="12499296.52"/>
    <n v="0"/>
    <n v="0"/>
    <n v="12544462.390000001"/>
    <n v="1168657.46"/>
    <n v="2720245.89"/>
    <n v="-90331.74"/>
    <n v="142667.4"/>
    <n v="12589628.26"/>
    <n v="3869047.08"/>
    <n v="72191.929999999993"/>
    <n v="0"/>
    <n v="142667.4"/>
    <n v="0"/>
    <x v="11"/>
  </r>
  <r>
    <n v="-1"/>
    <n v="1"/>
    <s v="0001 -Florida Power &amp; Light Company"/>
    <n v="0"/>
    <n v="3"/>
    <x v="11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11"/>
  </r>
  <r>
    <n v="-1"/>
    <n v="1"/>
    <s v="0001 -Florida Power &amp; Light Company"/>
    <n v="0"/>
    <n v="3"/>
    <x v="11"/>
    <n v="2012"/>
    <n v="249"/>
    <n v="2014"/>
    <s v="V2012 Q2 - 50% Bonus"/>
    <n v="367"/>
    <s v="03. Nuclear"/>
    <s v="Function"/>
    <n v="339162196.69999999"/>
    <n v="0"/>
    <n v="0"/>
    <n v="340425180.70999998"/>
    <n v="28775750.600000001"/>
    <n v="53526097.079999998"/>
    <n v="-3021202.65"/>
    <n v="1612277.91"/>
    <n v="341688164.70999998"/>
    <n v="81800594.590000004"/>
    <n v="-412437.01"/>
    <n v="0"/>
    <n v="1612277.91"/>
    <n v="0"/>
    <x v="11"/>
  </r>
  <r>
    <n v="-1"/>
    <n v="1"/>
    <s v="0001 -Florida Power &amp; Light Company"/>
    <n v="0"/>
    <n v="3"/>
    <x v="11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11"/>
  </r>
  <r>
    <n v="-1"/>
    <n v="1"/>
    <s v="0001 -Florida Power &amp; Light Company"/>
    <n v="0"/>
    <n v="3"/>
    <x v="11"/>
    <n v="2012"/>
    <n v="250"/>
    <n v="2014"/>
    <s v="V2012 Q3 - 50% Bonus"/>
    <n v="367"/>
    <s v="03. Nuclear"/>
    <s v="Function"/>
    <n v="637156324.63999999"/>
    <n v="0"/>
    <n v="0"/>
    <n v="639989807.92999995"/>
    <n v="55676492.609999999"/>
    <n v="86472570.709999993"/>
    <n v="-5666966.5800000001"/>
    <n v="3573248.49"/>
    <n v="642823291.22000003"/>
    <n v="141145641.88"/>
    <n v="-1090296.6499999999"/>
    <n v="0"/>
    <n v="3573248.49"/>
    <n v="0"/>
    <x v="11"/>
  </r>
  <r>
    <n v="-1"/>
    <n v="1"/>
    <s v="0001 -Florida Power &amp; Light Company"/>
    <n v="0"/>
    <n v="3"/>
    <x v="11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11"/>
  </r>
  <r>
    <n v="-1"/>
    <n v="1"/>
    <s v="0001 -Florida Power &amp; Light Company"/>
    <n v="0"/>
    <n v="3"/>
    <x v="11"/>
    <n v="2012"/>
    <n v="251"/>
    <n v="2014"/>
    <s v="V2012 Q4 - 50% Bonus"/>
    <n v="367"/>
    <s v="03. Nuclear"/>
    <s v="Function"/>
    <n v="187116412.41"/>
    <n v="0"/>
    <n v="0"/>
    <n v="187942044.86000001"/>
    <n v="16890460.440000001"/>
    <n v="21310133.050000001"/>
    <n v="-1651264.89"/>
    <n v="1095640.93"/>
    <n v="188767677.30000001"/>
    <n v="37943508.060000002"/>
    <n v="-298538.53000000003"/>
    <n v="0"/>
    <n v="1095640.93"/>
    <n v="0"/>
    <x v="11"/>
  </r>
  <r>
    <n v="-1"/>
    <n v="1"/>
    <s v="0001 -Florida Power &amp; Light Company"/>
    <n v="0"/>
    <n v="3"/>
    <x v="11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11"/>
  </r>
  <r>
    <n v="-1"/>
    <n v="1"/>
    <s v="0001 -Florida Power &amp; Light Company"/>
    <n v="0"/>
    <n v="3"/>
    <x v="11"/>
    <n v="2013"/>
    <n v="231"/>
    <n v="2014"/>
    <s v="V2013 - 50% Bonus"/>
    <n v="367"/>
    <s v="03. Nuclear"/>
    <s v="Function"/>
    <n v="857030978.46000004"/>
    <n v="0"/>
    <n v="0"/>
    <n v="816683262.69000006"/>
    <n v="83330129.930000007"/>
    <n v="44076663.090000004"/>
    <n v="-3894291.74"/>
    <n v="2516928.9300000002"/>
    <n v="860899851.60000002"/>
    <n v="127029577.89"/>
    <n v="-974729.08"/>
    <n v="0"/>
    <n v="2516928.9300000002"/>
    <n v="0"/>
    <x v="11"/>
  </r>
  <r>
    <n v="-1"/>
    <n v="1"/>
    <s v="0001 -Florida Power &amp; Light Company"/>
    <n v="0"/>
    <n v="3"/>
    <x v="11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4"/>
    <n v="363"/>
    <n v="2014"/>
    <s v="V2014 - 50% Bonus"/>
    <n v="367"/>
    <s v="03. Nuclear"/>
    <s v="Function"/>
    <n v="116067109.45"/>
    <n v="116067109.45"/>
    <n v="0"/>
    <n v="116067109.45"/>
    <n v="6685105.0099999998"/>
    <n v="0"/>
    <n v="116067109.45"/>
    <n v="0"/>
    <n v="0"/>
    <n v="6685105.0099999998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11"/>
  </r>
  <r>
    <n v="-1"/>
    <n v="1"/>
    <s v="0001 -Florida Power &amp; Light Company"/>
    <n v="0"/>
    <n v="3"/>
    <x v="11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11"/>
  </r>
  <r>
    <n v="-1"/>
    <n v="1"/>
    <s v="0001 -Florida Power &amp; Light Company"/>
    <n v="0"/>
    <n v="3"/>
    <x v="11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11"/>
  </r>
  <r>
    <n v="-1"/>
    <n v="1"/>
    <s v="0001 -Florida Power &amp; Light Company"/>
    <n v="0"/>
    <n v="3"/>
    <x v="11"/>
    <n v="2003"/>
    <n v="70"/>
    <n v="2014"/>
    <s v="V2003 Bonus-30%"/>
    <n v="367"/>
    <s v="04. Nuclear Fuel"/>
    <s v="Function"/>
    <n v="19633992.75"/>
    <n v="0"/>
    <n v="0"/>
    <n v="0"/>
    <n v="0"/>
    <n v="19633992.75"/>
    <n v="0"/>
    <n v="0"/>
    <n v="19633992.75"/>
    <n v="19633992.75"/>
    <n v="0"/>
    <n v="0"/>
    <n v="0"/>
    <n v="0"/>
    <x v="11"/>
  </r>
  <r>
    <n v="-1"/>
    <n v="1"/>
    <s v="0001 -Florida Power &amp; Light Company"/>
    <n v="0"/>
    <n v="3"/>
    <x v="11"/>
    <n v="2004"/>
    <n v="100"/>
    <n v="2014"/>
    <s v="V2004 Q1 - 50% Bonus"/>
    <n v="367"/>
    <s v="04. Nuclear Fuel"/>
    <s v="Function"/>
    <n v="101501.39"/>
    <n v="0"/>
    <n v="0"/>
    <n v="101501.39"/>
    <n v="0"/>
    <n v="101501.39"/>
    <n v="0"/>
    <n v="0"/>
    <n v="101501.39"/>
    <n v="101501.39"/>
    <n v="0"/>
    <n v="0"/>
    <n v="0"/>
    <n v="0"/>
    <x v="11"/>
  </r>
  <r>
    <n v="-1"/>
    <n v="1"/>
    <s v="0001 -Florida Power &amp; Light Company"/>
    <n v="0"/>
    <n v="3"/>
    <x v="11"/>
    <n v="2004"/>
    <n v="101"/>
    <n v="2014"/>
    <s v="V2004 Q2 - 50% Bonus"/>
    <n v="367"/>
    <s v="04. Nuclear Fuel"/>
    <s v="Function"/>
    <n v="17738298.93"/>
    <n v="0"/>
    <n v="0"/>
    <n v="17738298.93"/>
    <n v="0"/>
    <n v="17738298.93"/>
    <n v="0"/>
    <n v="0"/>
    <n v="17738298.93"/>
    <n v="17738298.93"/>
    <n v="0"/>
    <n v="0"/>
    <n v="0"/>
    <n v="0"/>
    <x v="11"/>
  </r>
  <r>
    <n v="-1"/>
    <n v="1"/>
    <s v="0001 -Florida Power &amp; Light Company"/>
    <n v="0"/>
    <n v="3"/>
    <x v="11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90"/>
    <n v="2014"/>
    <s v="V2009 Q2 - 50% Bonus"/>
    <n v="367"/>
    <s v="04. Nuclear Fuel"/>
    <s v="Function"/>
    <n v="0"/>
    <n v="0"/>
    <n v="0"/>
    <n v="56249580.299999997"/>
    <n v="3535848.62"/>
    <n v="105427463.36"/>
    <n v="-112499160.59"/>
    <n v="0"/>
    <n v="112499160.59"/>
    <n v="0"/>
    <n v="-3535848.61"/>
    <n v="0"/>
    <n v="0"/>
    <n v="0"/>
    <x v="11"/>
  </r>
  <r>
    <n v="-1"/>
    <n v="1"/>
    <s v="0001 -Florida Power &amp; Light Company"/>
    <n v="0"/>
    <n v="3"/>
    <x v="11"/>
    <n v="2009"/>
    <n v="191"/>
    <n v="2014"/>
    <s v="V2009 Q3 - 50% Bonus"/>
    <n v="367"/>
    <s v="04. Nuclear Fuel"/>
    <s v="Function"/>
    <n v="0"/>
    <n v="0"/>
    <n v="0"/>
    <n v="148686.06"/>
    <n v="15394.95"/>
    <n v="266582.21999999997"/>
    <n v="-297372.12"/>
    <n v="0"/>
    <n v="297372.12"/>
    <n v="0"/>
    <n v="-15394.95"/>
    <n v="0"/>
    <n v="0"/>
    <n v="0"/>
    <x v="11"/>
  </r>
  <r>
    <n v="-1"/>
    <n v="1"/>
    <s v="0001 -Florida Power &amp; Light Company"/>
    <n v="0"/>
    <n v="3"/>
    <x v="11"/>
    <n v="2009"/>
    <n v="192"/>
    <n v="2014"/>
    <s v="V2009 Q4 - 50% Bonus"/>
    <n v="367"/>
    <s v="04. Nuclear Fuel"/>
    <s v="Function"/>
    <n v="0"/>
    <n v="0"/>
    <n v="0"/>
    <n v="23068335.699999999"/>
    <n v="3311228.91"/>
    <n v="39514213.600000001"/>
    <n v="-46136671.399999999"/>
    <n v="0"/>
    <n v="46136671.399999999"/>
    <n v="0"/>
    <n v="-3311228.89"/>
    <n v="0"/>
    <n v="0"/>
    <n v="0"/>
    <x v="11"/>
  </r>
  <r>
    <n v="-1"/>
    <n v="1"/>
    <s v="0001 -Florida Power &amp; Light Company"/>
    <n v="0"/>
    <n v="3"/>
    <x v="11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5"/>
    <n v="2014"/>
    <s v="V2010 Q1 - 50% Bonus"/>
    <n v="367"/>
    <s v="04. Nuclear Fuel"/>
    <s v="Function"/>
    <n v="0"/>
    <n v="0"/>
    <n v="0"/>
    <n v="109688.73"/>
    <n v="18120.580000000002"/>
    <n v="178606.16"/>
    <n v="-219377.46"/>
    <n v="0"/>
    <n v="219377.46"/>
    <n v="0"/>
    <n v="-22650.720000000001"/>
    <n v="0"/>
    <n v="0"/>
    <n v="0"/>
    <x v="11"/>
  </r>
  <r>
    <n v="-1"/>
    <n v="1"/>
    <s v="0001 -Florida Power &amp; Light Company"/>
    <n v="0"/>
    <n v="3"/>
    <x v="11"/>
    <n v="2010"/>
    <n v="216"/>
    <n v="2014"/>
    <s v="V2010 Q2 - 50% Bonus"/>
    <n v="367"/>
    <s v="04. Nuclear Fuel"/>
    <s v="Function"/>
    <n v="52437928.170000002"/>
    <n v="0"/>
    <n v="0"/>
    <n v="56581182.82"/>
    <n v="9484703.6799999997"/>
    <n v="46728061.880000003"/>
    <n v="-8286509.2999999998"/>
    <n v="0"/>
    <n v="60724437.469999999"/>
    <n v="49141680.009999998"/>
    <n v="-1215423.75"/>
    <n v="0"/>
    <n v="0"/>
    <n v="0"/>
    <x v="11"/>
  </r>
  <r>
    <n v="-1"/>
    <n v="1"/>
    <s v="0001 -Florida Power &amp; Light Company"/>
    <n v="0"/>
    <n v="3"/>
    <x v="11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8"/>
    <n v="2014"/>
    <s v="V2010 Q4 - 50% Bonus"/>
    <n v="367"/>
    <s v="04. Nuclear Fuel"/>
    <s v="Function"/>
    <n v="42209189.630000003"/>
    <n v="0"/>
    <n v="0"/>
    <n v="42209189.630000003"/>
    <n v="6923995.4699999997"/>
    <n v="29226487.09"/>
    <n v="0"/>
    <n v="0"/>
    <n v="42209189.630000003"/>
    <n v="36150482.560000002"/>
    <n v="0"/>
    <n v="0"/>
    <n v="0"/>
    <n v="0"/>
    <x v="11"/>
  </r>
  <r>
    <n v="-1"/>
    <n v="1"/>
    <s v="0001 -Florida Power &amp; Light Company"/>
    <n v="0"/>
    <n v="3"/>
    <x v="11"/>
    <n v="2011"/>
    <n v="125"/>
    <n v="2014"/>
    <s v="V2011"/>
    <n v="367"/>
    <s v="04. Nuclear Fuel"/>
    <s v="Function"/>
    <n v="52512460.469999999"/>
    <n v="0"/>
    <n v="0"/>
    <n v="21871439.789999999"/>
    <n v="8748575.9199999999"/>
    <n v="30641020.68"/>
    <n v="0"/>
    <n v="0"/>
    <n v="52512460.469999999"/>
    <n v="39389596.600000001"/>
    <n v="0"/>
    <n v="0"/>
    <n v="0"/>
    <n v="0"/>
    <x v="11"/>
  </r>
  <r>
    <n v="-1"/>
    <n v="1"/>
    <s v="0001 -Florida Power &amp; Light Company"/>
    <n v="0"/>
    <n v="3"/>
    <x v="11"/>
    <n v="2011"/>
    <n v="233"/>
    <n v="2014"/>
    <s v="V2011 - 100% Bonus"/>
    <n v="367"/>
    <s v="04. Nuclear Fuel"/>
    <s v="Function"/>
    <n v="17637780.75"/>
    <n v="0"/>
    <n v="0"/>
    <n v="7346135.6799999997"/>
    <n v="2938454.27"/>
    <n v="10291645.07"/>
    <n v="0"/>
    <n v="0"/>
    <n v="17637780.75"/>
    <n v="13230099.34"/>
    <n v="0"/>
    <n v="0"/>
    <n v="0"/>
    <n v="0"/>
    <x v="11"/>
  </r>
  <r>
    <n v="-1"/>
    <n v="1"/>
    <s v="0001 -Florida Power &amp; Light Company"/>
    <n v="0"/>
    <n v="3"/>
    <x v="11"/>
    <n v="2011"/>
    <n v="234"/>
    <n v="2014"/>
    <s v="V2011 - 50% Bonus"/>
    <n v="367"/>
    <s v="04. Nuclear Fuel"/>
    <s v="Function"/>
    <n v="39426040.780000001"/>
    <n v="0"/>
    <n v="0"/>
    <n v="16420945.98"/>
    <n v="6568378.3899999997"/>
    <n v="23005094.800000001"/>
    <n v="0"/>
    <n v="0"/>
    <n v="39426040.780000001"/>
    <n v="29573473.190000001"/>
    <n v="0"/>
    <n v="0"/>
    <n v="0"/>
    <n v="0"/>
    <x v="11"/>
  </r>
  <r>
    <n v="-1"/>
    <n v="1"/>
    <s v="0001 -Florida Power &amp; Light Company"/>
    <n v="0"/>
    <n v="3"/>
    <x v="11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9"/>
    <n v="2014"/>
    <s v="V2012 Q2 - 50% Bonus"/>
    <n v="367"/>
    <s v="04. Nuclear Fuel"/>
    <s v="Function"/>
    <n v="87460092"/>
    <n v="0"/>
    <n v="0"/>
    <n v="87460092"/>
    <n v="14923315.5"/>
    <n v="37717164.670000002"/>
    <n v="0"/>
    <n v="0"/>
    <n v="87460092"/>
    <n v="52640480.170000002"/>
    <n v="0"/>
    <n v="0"/>
    <n v="0"/>
    <n v="0"/>
    <x v="11"/>
  </r>
  <r>
    <n v="-1"/>
    <n v="1"/>
    <s v="0001 -Florida Power &amp; Light Company"/>
    <n v="0"/>
    <n v="3"/>
    <x v="11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0"/>
    <n v="2014"/>
    <s v="V2012 Q3 - 50% Bonus"/>
    <n v="367"/>
    <s v="04. Nuclear Fuel"/>
    <s v="Function"/>
    <n v="83960296"/>
    <n v="0"/>
    <n v="0"/>
    <n v="83960296"/>
    <n v="15648519.970000001"/>
    <n v="31799962.109999999"/>
    <n v="0"/>
    <n v="0"/>
    <n v="83960296"/>
    <n v="47448482.079999998"/>
    <n v="0"/>
    <n v="0"/>
    <n v="0"/>
    <n v="0"/>
    <x v="11"/>
  </r>
  <r>
    <n v="-1"/>
    <n v="1"/>
    <s v="0001 -Florida Power &amp; Light Company"/>
    <n v="0"/>
    <n v="3"/>
    <x v="11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1"/>
    <n v="2014"/>
    <s v="V2012 Q4 - 50% Bonus"/>
    <n v="367"/>
    <s v="04. Nuclear Fuel"/>
    <s v="Function"/>
    <n v="62840883"/>
    <n v="0"/>
    <n v="0"/>
    <n v="62840883"/>
    <n v="12702027.68"/>
    <n v="20501838.079999998"/>
    <n v="0"/>
    <n v="0"/>
    <n v="62840883"/>
    <n v="33203865.760000002"/>
    <n v="0"/>
    <n v="0"/>
    <n v="0"/>
    <n v="0"/>
    <x v="11"/>
  </r>
  <r>
    <n v="-1"/>
    <n v="1"/>
    <s v="0001 -Florida Power &amp; Light Company"/>
    <n v="0"/>
    <n v="3"/>
    <x v="11"/>
    <n v="2013"/>
    <n v="127"/>
    <n v="2014"/>
    <s v="V2013"/>
    <n v="367"/>
    <s v="04. Nuclear Fuel"/>
    <s v="Function"/>
    <n v="45981305.219999999"/>
    <n v="0"/>
    <n v="0"/>
    <n v="39084109.439999998"/>
    <n v="11725232.83"/>
    <n v="6897195.7800000003"/>
    <n v="0"/>
    <n v="0"/>
    <n v="45981305.219999999"/>
    <n v="18622428.609999999"/>
    <n v="0"/>
    <n v="0"/>
    <n v="0"/>
    <n v="0"/>
    <x v="11"/>
  </r>
  <r>
    <n v="-1"/>
    <n v="1"/>
    <s v="0001 -Florida Power &amp; Light Company"/>
    <n v="0"/>
    <n v="3"/>
    <x v="11"/>
    <n v="2013"/>
    <n v="231"/>
    <n v="2014"/>
    <s v="V2013 - 50% Bonus"/>
    <n v="367"/>
    <s v="04. Nuclear Fuel"/>
    <s v="Function"/>
    <n v="236358825"/>
    <n v="0"/>
    <n v="0"/>
    <n v="200905001.25"/>
    <n v="60271500.380000003"/>
    <n v="35453823.75"/>
    <n v="0"/>
    <n v="0"/>
    <n v="236358825"/>
    <n v="95725324.129999995"/>
    <n v="0"/>
    <n v="0"/>
    <n v="0"/>
    <n v="0"/>
    <x v="11"/>
  </r>
  <r>
    <n v="-1"/>
    <n v="1"/>
    <s v="0001 -Florida Power &amp; Light Company"/>
    <n v="0"/>
    <n v="3"/>
    <x v="11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4"/>
    <n v="363"/>
    <n v="2014"/>
    <s v="V2014 - 50% Bonus"/>
    <n v="367"/>
    <s v="04. Nuclear Fuel"/>
    <s v="Function"/>
    <n v="94873740.019999996"/>
    <n v="94873740.019999996"/>
    <n v="0"/>
    <n v="94873740.019999996"/>
    <n v="14231061"/>
    <n v="0"/>
    <n v="94873740.019999996"/>
    <n v="0"/>
    <n v="0"/>
    <n v="14231061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11"/>
  </r>
  <r>
    <n v="-1"/>
    <n v="1"/>
    <s v="0001 -Florida Power &amp; Light Company"/>
    <n v="0"/>
    <n v="3"/>
    <x v="11"/>
    <n v="1970"/>
    <n v="2"/>
    <n v="2014"/>
    <s v="V1970"/>
    <n v="367"/>
    <s v="05. Other Production"/>
    <s v="Function"/>
    <n v="19694910.27"/>
    <n v="0"/>
    <n v="0"/>
    <n v="20082802.77"/>
    <n v="0"/>
    <n v="20082802.77"/>
    <n v="-387892.5"/>
    <n v="67815.429999999993"/>
    <n v="20082802.77"/>
    <n v="19694910.27"/>
    <n v="67815.429999999993"/>
    <n v="0"/>
    <n v="67815.429999999993"/>
    <n v="0"/>
    <x v="11"/>
  </r>
  <r>
    <n v="-1"/>
    <n v="1"/>
    <s v="0001 -Florida Power &amp; Light Company"/>
    <n v="0"/>
    <n v="3"/>
    <x v="11"/>
    <n v="1971"/>
    <n v="3"/>
    <n v="2014"/>
    <s v="V1971"/>
    <n v="367"/>
    <s v="05. Other Production"/>
    <s v="Function"/>
    <n v="36477380.600000001"/>
    <n v="0"/>
    <n v="0"/>
    <n v="36477380.600000001"/>
    <n v="0"/>
    <n v="36477380.600000001"/>
    <n v="0"/>
    <n v="0"/>
    <n v="36477380.600000001"/>
    <n v="36477380.600000001"/>
    <n v="0"/>
    <n v="0"/>
    <n v="0"/>
    <n v="0"/>
    <x v="11"/>
  </r>
  <r>
    <n v="-1"/>
    <n v="1"/>
    <s v="0001 -Florida Power &amp; Light Company"/>
    <n v="0"/>
    <n v="3"/>
    <x v="11"/>
    <n v="1972"/>
    <n v="4"/>
    <n v="2014"/>
    <s v="V1972"/>
    <n v="367"/>
    <s v="05. Other Production"/>
    <s v="Function"/>
    <n v="36168611.219999999"/>
    <n v="0"/>
    <n v="0"/>
    <n v="36168611.219999999"/>
    <n v="0"/>
    <n v="36168611.219999999"/>
    <n v="-487391.26"/>
    <n v="52830.21"/>
    <n v="36168611.219999999"/>
    <n v="36168611.219999999"/>
    <n v="52830.21"/>
    <n v="0"/>
    <n v="52830.21"/>
    <n v="0"/>
    <x v="11"/>
  </r>
  <r>
    <n v="-1"/>
    <n v="1"/>
    <s v="0001 -Florida Power &amp; Light Company"/>
    <n v="0"/>
    <n v="3"/>
    <x v="11"/>
    <n v="1973"/>
    <n v="5"/>
    <n v="2014"/>
    <s v="V1973"/>
    <n v="367"/>
    <s v="05. Other Production"/>
    <s v="Function"/>
    <n v="105014.48"/>
    <n v="0"/>
    <n v="0"/>
    <n v="105014.48"/>
    <n v="0"/>
    <n v="105014.48"/>
    <n v="0"/>
    <n v="0"/>
    <n v="105014.48"/>
    <n v="105014.48"/>
    <n v="0"/>
    <n v="0"/>
    <n v="0"/>
    <n v="0"/>
    <x v="11"/>
  </r>
  <r>
    <n v="-1"/>
    <n v="1"/>
    <s v="0001 -Florida Power &amp; Light Company"/>
    <n v="0"/>
    <n v="3"/>
    <x v="11"/>
    <n v="1974"/>
    <n v="6"/>
    <n v="2014"/>
    <s v="V1974"/>
    <n v="367"/>
    <s v="05. Other Production"/>
    <s v="Function"/>
    <n v="54659762.530000001"/>
    <n v="0"/>
    <n v="0"/>
    <n v="54659762.530000001"/>
    <n v="0"/>
    <n v="54659762.530000001"/>
    <n v="-129653.01"/>
    <n v="0"/>
    <n v="54659762.530000001"/>
    <n v="54659762.530000001"/>
    <n v="0"/>
    <n v="0"/>
    <n v="0"/>
    <n v="0"/>
    <x v="11"/>
  </r>
  <r>
    <n v="-1"/>
    <n v="1"/>
    <s v="0001 -Florida Power &amp; Light Company"/>
    <n v="0"/>
    <n v="3"/>
    <x v="11"/>
    <n v="1975"/>
    <n v="7"/>
    <n v="2014"/>
    <s v="V1975"/>
    <n v="367"/>
    <s v="05. Other Production"/>
    <s v="Function"/>
    <n v="4254283.59"/>
    <n v="0"/>
    <n v="0"/>
    <n v="4254283.59"/>
    <n v="0"/>
    <n v="4254283.59"/>
    <n v="-326.14"/>
    <n v="62.6"/>
    <n v="4254283.59"/>
    <n v="4254283.59"/>
    <n v="62.6"/>
    <n v="0"/>
    <n v="62.6"/>
    <n v="0"/>
    <x v="11"/>
  </r>
  <r>
    <n v="-1"/>
    <n v="1"/>
    <s v="0001 -Florida Power &amp; Light Company"/>
    <n v="0"/>
    <n v="3"/>
    <x v="11"/>
    <n v="1976"/>
    <n v="8"/>
    <n v="2014"/>
    <s v="V1976"/>
    <n v="367"/>
    <s v="05. Other Production"/>
    <s v="Function"/>
    <n v="855616.81"/>
    <n v="0"/>
    <n v="0"/>
    <n v="855616.81"/>
    <n v="0"/>
    <n v="855616.81"/>
    <n v="-247931.87"/>
    <n v="42891.82"/>
    <n v="855616.81"/>
    <n v="855616.81"/>
    <n v="42891.82"/>
    <n v="0"/>
    <n v="42891.82"/>
    <n v="0"/>
    <x v="11"/>
  </r>
  <r>
    <n v="-1"/>
    <n v="1"/>
    <s v="0001 -Florida Power &amp; Light Company"/>
    <n v="0"/>
    <n v="3"/>
    <x v="11"/>
    <n v="1977"/>
    <n v="10"/>
    <n v="2014"/>
    <s v="V1977"/>
    <n v="367"/>
    <s v="05. Other Production"/>
    <s v="Function"/>
    <n v="45621511.960000001"/>
    <n v="0"/>
    <n v="0"/>
    <n v="45621511.960000001"/>
    <n v="0"/>
    <n v="45621511.960000001"/>
    <n v="-43217918.109999999"/>
    <n v="9017633.9600000009"/>
    <n v="45621511.960000001"/>
    <n v="45621511.960000001"/>
    <n v="9017633.9600000009"/>
    <n v="0"/>
    <n v="9017633.9600000009"/>
    <n v="0"/>
    <x v="11"/>
  </r>
  <r>
    <n v="-1"/>
    <n v="1"/>
    <s v="0001 -Florida Power &amp; Light Company"/>
    <n v="0"/>
    <n v="3"/>
    <x v="11"/>
    <n v="1978"/>
    <n v="12"/>
    <n v="2014"/>
    <s v="V1978"/>
    <n v="367"/>
    <s v="05. Other Production"/>
    <s v="Function"/>
    <n v="31438755.649999999"/>
    <n v="0"/>
    <n v="0"/>
    <n v="31438755.649999999"/>
    <n v="0"/>
    <n v="31438755.649999999"/>
    <n v="0"/>
    <n v="0"/>
    <n v="31438755.649999999"/>
    <n v="31438755.649999999"/>
    <n v="0"/>
    <n v="0"/>
    <n v="0"/>
    <n v="0"/>
    <x v="11"/>
  </r>
  <r>
    <n v="-1"/>
    <n v="1"/>
    <s v="0001 -Florida Power &amp; Light Company"/>
    <n v="0"/>
    <n v="3"/>
    <x v="11"/>
    <n v="1979"/>
    <n v="13"/>
    <n v="2014"/>
    <s v="V1979"/>
    <n v="367"/>
    <s v="05. Other Production"/>
    <s v="Function"/>
    <n v="2344151.25"/>
    <n v="0"/>
    <n v="0"/>
    <n v="2344151.25"/>
    <n v="0"/>
    <n v="2344151.25"/>
    <n v="-802795.2"/>
    <n v="153956.54"/>
    <n v="2344151.25"/>
    <n v="2344151.25"/>
    <n v="153956.54"/>
    <n v="0"/>
    <n v="153956.54"/>
    <n v="0"/>
    <x v="11"/>
  </r>
  <r>
    <n v="-1"/>
    <n v="1"/>
    <s v="0001 -Florida Power &amp; Light Company"/>
    <n v="0"/>
    <n v="3"/>
    <x v="11"/>
    <n v="1980"/>
    <n v="14"/>
    <n v="2014"/>
    <s v="V1980"/>
    <n v="367"/>
    <s v="05. Other Production"/>
    <s v="Function"/>
    <n v="3433343.36"/>
    <n v="0"/>
    <n v="0"/>
    <n v="3433343.36"/>
    <n v="0"/>
    <n v="3433343.36"/>
    <n v="-801099.51"/>
    <n v="143879.67999999999"/>
    <n v="3433343.36"/>
    <n v="3433343.36"/>
    <n v="143879.67999999999"/>
    <n v="0"/>
    <n v="143879.67999999999"/>
    <n v="0"/>
    <x v="11"/>
  </r>
  <r>
    <n v="-1"/>
    <n v="1"/>
    <s v="0001 -Florida Power &amp; Light Company"/>
    <n v="0"/>
    <n v="3"/>
    <x v="11"/>
    <n v="1981"/>
    <n v="15"/>
    <n v="2014"/>
    <s v="V1981"/>
    <n v="367"/>
    <s v="05. Other Production"/>
    <s v="Function"/>
    <n v="132373.92000000001"/>
    <n v="0"/>
    <n v="0"/>
    <n v="132373.92000000001"/>
    <n v="0"/>
    <n v="264888.86"/>
    <n v="-132514.94"/>
    <n v="23217.18"/>
    <n v="264888.86"/>
    <n v="132373.92000000001"/>
    <n v="23217.18"/>
    <n v="0"/>
    <n v="23217.18"/>
    <n v="0"/>
    <x v="11"/>
  </r>
  <r>
    <n v="-1"/>
    <n v="1"/>
    <s v="0001 -Florida Power &amp; Light Company"/>
    <n v="0"/>
    <n v="3"/>
    <x v="11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11"/>
  </r>
  <r>
    <n v="-1"/>
    <n v="1"/>
    <s v="0001 -Florida Power &amp; Light Company"/>
    <n v="0"/>
    <n v="3"/>
    <x v="11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11"/>
  </r>
  <r>
    <n v="-1"/>
    <n v="1"/>
    <s v="0001 -Florida Power &amp; Light Company"/>
    <n v="0"/>
    <n v="3"/>
    <x v="11"/>
    <n v="1984"/>
    <n v="18"/>
    <n v="2014"/>
    <s v="V1984"/>
    <n v="367"/>
    <s v="05. Other Production"/>
    <s v="Function"/>
    <n v="1202076.56"/>
    <n v="0"/>
    <n v="0"/>
    <n v="1202076.56"/>
    <n v="0"/>
    <n v="1439246.86"/>
    <n v="-237170.3"/>
    <n v="42760.76"/>
    <n v="1439246.86"/>
    <n v="1202076.56"/>
    <n v="42760.76"/>
    <n v="0"/>
    <n v="42760.76"/>
    <n v="0"/>
    <x v="11"/>
  </r>
  <r>
    <n v="-1"/>
    <n v="1"/>
    <s v="0001 -Florida Power &amp; Light Company"/>
    <n v="0"/>
    <n v="3"/>
    <x v="11"/>
    <n v="1985"/>
    <n v="19"/>
    <n v="2014"/>
    <s v="V1985"/>
    <n v="367"/>
    <s v="05. Other Production"/>
    <s v="Function"/>
    <n v="1537136.73"/>
    <n v="0"/>
    <n v="0"/>
    <n v="1537136.73"/>
    <n v="0"/>
    <n v="1814418.68"/>
    <n v="-285362.32"/>
    <n v="51688.67"/>
    <n v="1814418.68"/>
    <n v="1537136.73"/>
    <n v="51688.67"/>
    <n v="0"/>
    <n v="51688.67"/>
    <n v="0"/>
    <x v="11"/>
  </r>
  <r>
    <n v="-1"/>
    <n v="1"/>
    <s v="0001 -Florida Power &amp; Light Company"/>
    <n v="0"/>
    <n v="3"/>
    <x v="11"/>
    <n v="1986"/>
    <n v="20"/>
    <n v="2014"/>
    <s v="V1986"/>
    <n v="367"/>
    <s v="05. Other Production"/>
    <s v="Function"/>
    <n v="127712.82"/>
    <n v="0"/>
    <n v="0"/>
    <n v="127712.82"/>
    <n v="2280.71"/>
    <n v="321075.39"/>
    <n v="-199113.71"/>
    <n v="37267.96"/>
    <n v="326826.53000000003"/>
    <n v="127712.82"/>
    <n v="33797.54"/>
    <n v="0"/>
    <n v="37267.96"/>
    <n v="0"/>
    <x v="11"/>
  </r>
  <r>
    <n v="-1"/>
    <n v="1"/>
    <s v="0001 -Florida Power &amp; Light Company"/>
    <n v="0"/>
    <n v="3"/>
    <x v="11"/>
    <n v="1987"/>
    <n v="22"/>
    <n v="2014"/>
    <s v="V1987"/>
    <n v="367"/>
    <s v="05. Other Production"/>
    <s v="Function"/>
    <n v="534787.71"/>
    <n v="0"/>
    <n v="0"/>
    <n v="871557.99"/>
    <n v="30219.16"/>
    <n v="1107938.4099999999"/>
    <n v="-673540.57"/>
    <n v="151183.84"/>
    <n v="1208328.28"/>
    <n v="509750.93"/>
    <n v="106049.91"/>
    <n v="0"/>
    <n v="151183.84"/>
    <n v="0"/>
    <x v="11"/>
  </r>
  <r>
    <n v="-1"/>
    <n v="1"/>
    <s v="0001 -Florida Power &amp; Light Company"/>
    <n v="0"/>
    <n v="3"/>
    <x v="11"/>
    <n v="1987"/>
    <n v="21"/>
    <n v="2014"/>
    <s v="V1987A"/>
    <n v="367"/>
    <s v="05. Other Production"/>
    <s v="Function"/>
    <n v="465525.72"/>
    <n v="0"/>
    <n v="0"/>
    <n v="465525.72"/>
    <n v="16625.93"/>
    <n v="1023117.54"/>
    <n v="-615570.12"/>
    <n v="88113.2"/>
    <n v="1081095.8400000001"/>
    <n v="457185.88"/>
    <n v="55100.67"/>
    <n v="0"/>
    <n v="88113.2"/>
    <n v="0"/>
    <x v="11"/>
  </r>
  <r>
    <n v="-1"/>
    <n v="1"/>
    <s v="0001 -Florida Power &amp; Light Company"/>
    <n v="0"/>
    <n v="3"/>
    <x v="11"/>
    <n v="1988"/>
    <n v="24"/>
    <n v="2014"/>
    <s v="V1988"/>
    <n v="367"/>
    <s v="05. Other Production"/>
    <s v="Function"/>
    <n v="735634.17"/>
    <n v="0"/>
    <n v="0"/>
    <n v="831008.8"/>
    <n v="29375.51"/>
    <n v="815525.89"/>
    <n v="-190749.25"/>
    <n v="39878.85"/>
    <n v="926383.42"/>
    <n v="673783.56"/>
    <n v="20247.439999999999"/>
    <n v="0"/>
    <n v="39878.85"/>
    <n v="0"/>
    <x v="11"/>
  </r>
  <r>
    <n v="-1"/>
    <n v="1"/>
    <s v="0001 -Florida Power &amp; Light Company"/>
    <n v="0"/>
    <n v="3"/>
    <x v="11"/>
    <n v="1989"/>
    <n v="26"/>
    <n v="2014"/>
    <s v="V1989"/>
    <n v="367"/>
    <s v="05. Other Production"/>
    <s v="Function"/>
    <n v="326372.65000000002"/>
    <n v="0"/>
    <n v="0"/>
    <n v="472106.78"/>
    <n v="61807.06"/>
    <n v="510689.78"/>
    <n v="-412932.39"/>
    <n v="0"/>
    <n v="617840.92000000004"/>
    <n v="326372.65000000002"/>
    <n v="-45344.07"/>
    <n v="0"/>
    <n v="0"/>
    <n v="0"/>
    <x v="11"/>
  </r>
  <r>
    <n v="-1"/>
    <n v="1"/>
    <s v="0001 -Florida Power &amp; Light Company"/>
    <n v="0"/>
    <n v="3"/>
    <x v="11"/>
    <n v="1990"/>
    <n v="28"/>
    <n v="2014"/>
    <s v="V1990"/>
    <n v="367"/>
    <s v="05. Other Production"/>
    <s v="Function"/>
    <n v="4428078.95"/>
    <n v="0"/>
    <n v="0"/>
    <n v="4806413.83"/>
    <n v="171657.71"/>
    <n v="4212165.17"/>
    <n v="-756669.77"/>
    <n v="172454.69"/>
    <n v="5184748.72"/>
    <n v="3755581.4"/>
    <n v="44026.400000000001"/>
    <n v="0"/>
    <n v="172454.69"/>
    <n v="0"/>
    <x v="11"/>
  </r>
  <r>
    <n v="-1"/>
    <n v="1"/>
    <s v="0001 -Florida Power &amp; Light Company"/>
    <n v="0"/>
    <n v="3"/>
    <x v="11"/>
    <n v="1991"/>
    <n v="29"/>
    <n v="2014"/>
    <s v="V1991"/>
    <n v="367"/>
    <s v="05. Other Production"/>
    <s v="Function"/>
    <n v="5097324.03"/>
    <n v="0"/>
    <n v="0"/>
    <n v="5097324.03"/>
    <n v="182047.35999999999"/>
    <n v="3987094.66"/>
    <n v="-581804.93000000005"/>
    <n v="0"/>
    <n v="5097324.03"/>
    <n v="4169142.02"/>
    <n v="0"/>
    <n v="0"/>
    <n v="0"/>
    <n v="0"/>
    <x v="11"/>
  </r>
  <r>
    <n v="-1"/>
    <n v="1"/>
    <s v="0001 -Florida Power &amp; Light Company"/>
    <n v="0"/>
    <n v="3"/>
    <x v="11"/>
    <n v="1992"/>
    <n v="30"/>
    <n v="2014"/>
    <s v="V1992"/>
    <n v="367"/>
    <s v="05. Other Production"/>
    <s v="Function"/>
    <n v="16435199.279999999"/>
    <n v="0"/>
    <n v="0"/>
    <n v="29984626.77"/>
    <n v="1070141.55"/>
    <n v="31645974.739999998"/>
    <n v="-27327029.27"/>
    <n v="6669982.7000000002"/>
    <n v="43534054.25"/>
    <n v="12529855.199999999"/>
    <n v="-242611.18"/>
    <n v="0"/>
    <n v="6669982.7000000002"/>
    <n v="0"/>
    <x v="11"/>
  </r>
  <r>
    <n v="-1"/>
    <n v="1"/>
    <s v="0001 -Florida Power &amp; Light Company"/>
    <n v="0"/>
    <n v="3"/>
    <x v="11"/>
    <n v="1993"/>
    <n v="31"/>
    <n v="2014"/>
    <s v="V1993"/>
    <n v="367"/>
    <s v="05. Other Production"/>
    <s v="Function"/>
    <n v="552264570.61000001"/>
    <n v="0"/>
    <n v="0"/>
    <n v="554265844.51999998"/>
    <n v="19758772.260000002"/>
    <n v="401603869.41000003"/>
    <n v="-5006455.28"/>
    <n v="711401.76"/>
    <n v="556267118.42999995"/>
    <n v="418376159.19999999"/>
    <n v="-304663.59000000003"/>
    <n v="0"/>
    <n v="711401.76"/>
    <n v="0"/>
    <x v="11"/>
  </r>
  <r>
    <n v="-1"/>
    <n v="1"/>
    <s v="0001 -Florida Power &amp; Light Company"/>
    <n v="0"/>
    <n v="3"/>
    <x v="11"/>
    <n v="1994"/>
    <n v="32"/>
    <n v="2014"/>
    <s v="V1994"/>
    <n v="367"/>
    <s v="05. Other Production"/>
    <s v="Function"/>
    <n v="157435236.36000001"/>
    <n v="0"/>
    <n v="0"/>
    <n v="42895601.350000001"/>
    <n v="5046538.8099999996"/>
    <n v="123068409.90000001"/>
    <n v="-13224844.380000001"/>
    <n v="1678825.81"/>
    <n v="167209213.78"/>
    <n v="120684882"/>
    <n v="-665084.91"/>
    <n v="0"/>
    <n v="1678825.81"/>
    <n v="0"/>
    <x v="11"/>
  </r>
  <r>
    <n v="-1"/>
    <n v="1"/>
    <s v="0001 -Florida Power &amp; Light Company"/>
    <n v="0"/>
    <n v="3"/>
    <x v="11"/>
    <n v="1995"/>
    <n v="33"/>
    <n v="2014"/>
    <s v="V1995"/>
    <n v="367"/>
    <s v="05. Other Production"/>
    <s v="Function"/>
    <n v="17487649.100000001"/>
    <n v="0"/>
    <n v="0"/>
    <n v="5727333.1200000001"/>
    <n v="602876.27"/>
    <n v="13039363.77"/>
    <n v="-1514855.2"/>
    <n v="257274.92"/>
    <n v="19002504.300000001"/>
    <n v="12574177.859999999"/>
    <n v="-189518.1"/>
    <n v="0"/>
    <n v="257274.92"/>
    <n v="0"/>
    <x v="11"/>
  </r>
  <r>
    <n v="-1"/>
    <n v="1"/>
    <s v="0001 -Florida Power &amp; Light Company"/>
    <n v="0"/>
    <n v="3"/>
    <x v="11"/>
    <n v="1996"/>
    <n v="34"/>
    <n v="2014"/>
    <s v="V1996"/>
    <n v="367"/>
    <s v="05. Other Production"/>
    <s v="Function"/>
    <n v="8781391.4700000007"/>
    <n v="0"/>
    <n v="0"/>
    <n v="3032319.41"/>
    <n v="288792.34000000003"/>
    <n v="5765340.0700000003"/>
    <n v="-252019.63"/>
    <n v="2453.89"/>
    <n v="8801092.7100000009"/>
    <n v="6040970.6600000001"/>
    <n v="-4085.6"/>
    <n v="0"/>
    <n v="2453.89"/>
    <n v="0"/>
    <x v="11"/>
  </r>
  <r>
    <n v="-1"/>
    <n v="1"/>
    <s v="0001 -Florida Power &amp; Light Company"/>
    <n v="0"/>
    <n v="3"/>
    <x v="11"/>
    <n v="1997"/>
    <n v="35"/>
    <n v="2014"/>
    <s v="V1997"/>
    <n v="367"/>
    <s v="05. Other Production"/>
    <s v="Function"/>
    <n v="741896.98"/>
    <n v="0"/>
    <n v="0"/>
    <n v="460437.35"/>
    <n v="277843.73"/>
    <n v="1136955.8799999999"/>
    <n v="-1354944.65"/>
    <n v="0"/>
    <n v="1797376.71"/>
    <n v="741896.98"/>
    <n v="-382577.1"/>
    <n v="0"/>
    <n v="0"/>
    <n v="0"/>
    <x v="11"/>
  </r>
  <r>
    <n v="-1"/>
    <n v="1"/>
    <s v="0001 -Florida Power &amp; Light Company"/>
    <n v="0"/>
    <n v="3"/>
    <x v="11"/>
    <n v="1998"/>
    <n v="59"/>
    <n v="2014"/>
    <s v="V1998"/>
    <n v="367"/>
    <s v="05. Other Production"/>
    <s v="Function"/>
    <n v="4271974.6500000004"/>
    <n v="0"/>
    <n v="0"/>
    <n v="1787721.29"/>
    <n v="143017.70000000001"/>
    <n v="2672300.27"/>
    <n v="-237010.39"/>
    <n v="34780.26"/>
    <n v="4508985.04"/>
    <n v="2672317.4700000002"/>
    <n v="-59229.62"/>
    <n v="0"/>
    <n v="34780.26"/>
    <n v="0"/>
    <x v="11"/>
  </r>
  <r>
    <n v="-1"/>
    <n v="1"/>
    <s v="0001 -Florida Power &amp; Light Company"/>
    <n v="0"/>
    <n v="3"/>
    <x v="11"/>
    <n v="1999"/>
    <n v="60"/>
    <n v="2014"/>
    <s v="V1999"/>
    <n v="367"/>
    <s v="05. Other Production"/>
    <s v="Function"/>
    <n v="18605627.210000001"/>
    <n v="0"/>
    <n v="0"/>
    <n v="5944885.96"/>
    <n v="982568.27"/>
    <n v="18404538.620000001"/>
    <n v="-5963452.75"/>
    <n v="934829.21"/>
    <n v="24569079.960000001"/>
    <n v="14806218.77"/>
    <n v="-447735.42"/>
    <n v="0"/>
    <n v="934829.21"/>
    <n v="0"/>
    <x v="11"/>
  </r>
  <r>
    <n v="-1"/>
    <n v="1"/>
    <s v="0001 -Florida Power &amp; Light Company"/>
    <n v="0"/>
    <n v="3"/>
    <x v="11"/>
    <n v="2000"/>
    <n v="61"/>
    <n v="2014"/>
    <s v="V2000"/>
    <n v="367"/>
    <s v="05. Other Production"/>
    <s v="Function"/>
    <n v="108111435.14"/>
    <n v="0"/>
    <n v="0"/>
    <n v="10321244.33"/>
    <n v="6571223.7699999996"/>
    <n v="101787371.65000001"/>
    <n v="-3699270.41"/>
    <n v="750165.24"/>
    <n v="111810705.55"/>
    <n v="104881329.19"/>
    <n v="528161.06000000006"/>
    <n v="0"/>
    <n v="750165.24"/>
    <n v="0"/>
    <x v="11"/>
  </r>
  <r>
    <n v="-1"/>
    <n v="1"/>
    <s v="0001 -Florida Power &amp; Light Company"/>
    <n v="0"/>
    <n v="3"/>
    <x v="11"/>
    <n v="2001"/>
    <n v="62"/>
    <n v="2014"/>
    <s v="V2001"/>
    <n v="367"/>
    <s v="05. Other Production"/>
    <s v="Function"/>
    <n v="191327884.03999999"/>
    <n v="0"/>
    <n v="0"/>
    <n v="28687480.420000002"/>
    <n v="11313670.560000001"/>
    <n v="164616945.59"/>
    <n v="-1696904.56"/>
    <n v="323531.59000000003"/>
    <n v="193024788.59999999"/>
    <n v="174431578.16999999"/>
    <n v="125665"/>
    <n v="0"/>
    <n v="323531.59000000003"/>
    <n v="0"/>
    <x v="11"/>
  </r>
  <r>
    <n v="-1"/>
    <n v="1"/>
    <s v="0001 -Florida Power &amp; Light Company"/>
    <n v="0"/>
    <n v="3"/>
    <x v="11"/>
    <n v="2001"/>
    <n v="69"/>
    <n v="2014"/>
    <s v="V2001 Bonus"/>
    <n v="367"/>
    <s v="05. Other Production"/>
    <s v="Function"/>
    <n v="4954047.13"/>
    <n v="0"/>
    <n v="0"/>
    <n v="1825335.84"/>
    <n v="211062.22"/>
    <n v="3402807.21"/>
    <n v="-38106.120000000003"/>
    <n v="7804.97"/>
    <n v="4992153.25"/>
    <n v="3587664.1"/>
    <n v="-4095.82"/>
    <n v="0"/>
    <n v="7804.97"/>
    <n v="0"/>
    <x v="11"/>
  </r>
  <r>
    <n v="-1"/>
    <n v="1"/>
    <s v="0001 -Florida Power &amp; Light Company"/>
    <n v="0"/>
    <n v="3"/>
    <x v="11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11"/>
  </r>
  <r>
    <n v="-1"/>
    <n v="1"/>
    <s v="0001 -Florida Power &amp; Light Company"/>
    <n v="0"/>
    <n v="3"/>
    <x v="11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11"/>
  </r>
  <r>
    <n v="-1"/>
    <n v="1"/>
    <s v="0001 -Florida Power &amp; Light Company"/>
    <n v="0"/>
    <n v="3"/>
    <x v="11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11"/>
  </r>
  <r>
    <n v="-1"/>
    <n v="1"/>
    <s v="0001 -Florida Power &amp; Light Company"/>
    <n v="0"/>
    <n v="3"/>
    <x v="11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11"/>
  </r>
  <r>
    <n v="-1"/>
    <n v="1"/>
    <s v="0001 -Florida Power &amp; Light Company"/>
    <n v="0"/>
    <n v="3"/>
    <x v="11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11"/>
  </r>
  <r>
    <n v="-1"/>
    <n v="1"/>
    <s v="0001 -Florida Power &amp; Light Company"/>
    <n v="0"/>
    <n v="3"/>
    <x v="11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11"/>
  </r>
  <r>
    <n v="-1"/>
    <n v="1"/>
    <s v="0001 -Florida Power &amp; Light Company"/>
    <n v="0"/>
    <n v="3"/>
    <x v="11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11"/>
  </r>
  <r>
    <n v="-1"/>
    <n v="1"/>
    <s v="0001 -Florida Power &amp; Light Company"/>
    <n v="0"/>
    <n v="3"/>
    <x v="11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11"/>
  </r>
  <r>
    <n v="-1"/>
    <n v="1"/>
    <s v="0001 -Florida Power &amp; Light Company"/>
    <n v="0"/>
    <n v="3"/>
    <x v="11"/>
    <n v="2003"/>
    <n v="64"/>
    <n v="2014"/>
    <s v="V2003"/>
    <n v="367"/>
    <s v="05. Other Production"/>
    <s v="Function"/>
    <n v="222519655.24000001"/>
    <n v="0"/>
    <n v="0"/>
    <n v="94011972.739999995"/>
    <n v="9894093.5399999991"/>
    <n v="129650423.88"/>
    <n v="-6952391.5099999998"/>
    <n v="227995.41"/>
    <n v="223946857.08000001"/>
    <n v="138690290.77000001"/>
    <n v="-344979.77"/>
    <n v="0"/>
    <n v="227995.41"/>
    <n v="0"/>
    <x v="11"/>
  </r>
  <r>
    <n v="-1"/>
    <n v="1"/>
    <s v="0001 -Florida Power &amp; Light Company"/>
    <n v="0"/>
    <n v="3"/>
    <x v="11"/>
    <n v="2003"/>
    <n v="70"/>
    <n v="2014"/>
    <s v="V2003 Bonus-30%"/>
    <n v="367"/>
    <s v="05. Other Production"/>
    <s v="Function"/>
    <n v="139320678.06999999"/>
    <n v="0"/>
    <n v="0"/>
    <n v="60118354.43"/>
    <n v="6317329.0300000003"/>
    <n v="83780960.790000007"/>
    <n v="-5678371.9500000002"/>
    <n v="1088967.18"/>
    <n v="144999050.02000001"/>
    <n v="86699994.030000001"/>
    <n v="-1191108.98"/>
    <n v="0"/>
    <n v="1088967.18"/>
    <n v="0"/>
    <x v="11"/>
  </r>
  <r>
    <n v="-1"/>
    <n v="1"/>
    <s v="0001 -Florida Power &amp; Light Company"/>
    <n v="0"/>
    <n v="3"/>
    <x v="11"/>
    <n v="2003"/>
    <n v="84"/>
    <n v="2014"/>
    <s v="V2003 Bonus-50%"/>
    <n v="367"/>
    <s v="05. Other Production"/>
    <s v="Function"/>
    <n v="69508401.180000007"/>
    <n v="0"/>
    <n v="0"/>
    <n v="29958032.129999999"/>
    <n v="3139932.18"/>
    <n v="41900944.869999997"/>
    <n v="-2819447.98"/>
    <n v="547917.37"/>
    <n v="72327849.159999996"/>
    <n v="43353541.619999997"/>
    <n v="-584195.18000000005"/>
    <n v="0"/>
    <n v="547917.37"/>
    <n v="0"/>
    <x v="11"/>
  </r>
  <r>
    <n v="-1"/>
    <n v="1"/>
    <s v="0001 -Florida Power &amp; Light Company"/>
    <n v="0"/>
    <n v="3"/>
    <x v="11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11"/>
  </r>
  <r>
    <n v="-1"/>
    <n v="1"/>
    <s v="0001 -Florida Power &amp; Light Company"/>
    <n v="0"/>
    <n v="3"/>
    <x v="11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11"/>
  </r>
  <r>
    <n v="-1"/>
    <n v="1"/>
    <s v="0001 -Florida Power &amp; Light Company"/>
    <n v="0"/>
    <n v="3"/>
    <x v="11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11"/>
  </r>
  <r>
    <n v="-1"/>
    <n v="1"/>
    <s v="0001 -Florida Power &amp; Light Company"/>
    <n v="0"/>
    <n v="3"/>
    <x v="11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11"/>
  </r>
  <r>
    <n v="-1"/>
    <n v="1"/>
    <s v="0001 -Florida Power &amp; Light Company"/>
    <n v="0"/>
    <n v="3"/>
    <x v="11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11"/>
  </r>
  <r>
    <n v="-1"/>
    <n v="1"/>
    <s v="0001 -Florida Power &amp; Light Company"/>
    <n v="0"/>
    <n v="3"/>
    <x v="11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11"/>
  </r>
  <r>
    <n v="-1"/>
    <n v="1"/>
    <s v="0001 -Florida Power &amp; Light Company"/>
    <n v="0"/>
    <n v="3"/>
    <x v="11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11"/>
  </r>
  <r>
    <n v="-1"/>
    <n v="1"/>
    <s v="0001 -Florida Power &amp; Light Company"/>
    <n v="0"/>
    <n v="3"/>
    <x v="11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11"/>
  </r>
  <r>
    <n v="-1"/>
    <n v="1"/>
    <s v="0001 -Florida Power &amp; Light Company"/>
    <n v="0"/>
    <n v="3"/>
    <x v="11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11"/>
  </r>
  <r>
    <n v="-1"/>
    <n v="1"/>
    <s v="0001 -Florida Power &amp; Light Company"/>
    <n v="0"/>
    <n v="3"/>
    <x v="11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11"/>
  </r>
  <r>
    <n v="-1"/>
    <n v="1"/>
    <s v="0001 -Florida Power &amp; Light Company"/>
    <n v="0"/>
    <n v="3"/>
    <x v="11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11"/>
  </r>
  <r>
    <n v="-1"/>
    <n v="1"/>
    <s v="0001 -Florida Power &amp; Light Company"/>
    <n v="0"/>
    <n v="3"/>
    <x v="11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11"/>
  </r>
  <r>
    <n v="-1"/>
    <n v="1"/>
    <s v="0001 -Florida Power &amp; Light Company"/>
    <n v="0"/>
    <n v="3"/>
    <x v="11"/>
    <n v="2005"/>
    <n v="66"/>
    <n v="2014"/>
    <s v="V2005"/>
    <n v="367"/>
    <s v="05. Other Production"/>
    <s v="Function"/>
    <n v="33040927.309999999"/>
    <n v="0"/>
    <n v="0"/>
    <n v="17082787.02"/>
    <n v="1434578.95"/>
    <n v="16778881.539999999"/>
    <n v="-550553.38"/>
    <n v="176712.32000000001"/>
    <n v="33357845.170000002"/>
    <n v="18052076.149999999"/>
    <n v="21178.79"/>
    <n v="0"/>
    <n v="176712.32000000001"/>
    <n v="0"/>
    <x v="11"/>
  </r>
  <r>
    <n v="-1"/>
    <n v="1"/>
    <s v="0001 -Florida Power &amp; Light Company"/>
    <n v="0"/>
    <n v="3"/>
    <x v="11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11"/>
  </r>
  <r>
    <n v="-1"/>
    <n v="1"/>
    <s v="0001 -Florida Power &amp; Light Company"/>
    <n v="0"/>
    <n v="3"/>
    <x v="11"/>
    <n v="2006"/>
    <n v="67"/>
    <n v="2014"/>
    <s v="V2006"/>
    <n v="367"/>
    <s v="05. Other Production"/>
    <s v="Function"/>
    <n v="11798846.43"/>
    <n v="0"/>
    <n v="0"/>
    <n v="5950923.29"/>
    <n v="439726.16"/>
    <n v="7261480.1500000004"/>
    <n v="-1614589.11"/>
    <n v="2275311.69"/>
    <n v="13128949.800000001"/>
    <n v="7083216.8899999997"/>
    <n v="1563197.74"/>
    <n v="0"/>
    <n v="2275311.69"/>
    <n v="0"/>
    <x v="11"/>
  </r>
  <r>
    <n v="-1"/>
    <n v="1"/>
    <s v="0001 -Florida Power &amp; Light Company"/>
    <n v="0"/>
    <n v="3"/>
    <x v="11"/>
    <n v="2007"/>
    <n v="74"/>
    <n v="2014"/>
    <s v="V2007"/>
    <n v="367"/>
    <s v="05. Other Production"/>
    <s v="Function"/>
    <n v="409679697.25999999"/>
    <n v="0"/>
    <n v="0"/>
    <n v="252634080.13"/>
    <n v="18934057.890000001"/>
    <n v="172961006.34999999"/>
    <n v="-24195859.390000001"/>
    <n v="4267655.43"/>
    <n v="431247680.91000003"/>
    <n v="182776776.18000001"/>
    <n v="-8182040.1600000001"/>
    <n v="0"/>
    <n v="4267655.43"/>
    <n v="0"/>
    <x v="11"/>
  </r>
  <r>
    <n v="-1"/>
    <n v="1"/>
    <s v="0001 -Florida Power &amp; Light Company"/>
    <n v="0"/>
    <n v="3"/>
    <x v="11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64"/>
    <n v="2014"/>
    <s v="V2008 Q1"/>
    <n v="367"/>
    <s v="05. Other Production"/>
    <s v="Function"/>
    <n v="9230501.6699999999"/>
    <n v="0"/>
    <n v="0"/>
    <n v="10233036.9"/>
    <n v="494717.71"/>
    <n v="4240420.34"/>
    <n v="-2959008.05"/>
    <n v="780166.71"/>
    <n v="11235572.119999999"/>
    <n v="3951195.61"/>
    <n v="-440961.29"/>
    <n v="0"/>
    <n v="780166.71"/>
    <n v="0"/>
    <x v="11"/>
  </r>
  <r>
    <n v="-1"/>
    <n v="1"/>
    <s v="0001 -Florida Power &amp; Light Company"/>
    <n v="0"/>
    <n v="3"/>
    <x v="11"/>
    <n v="2008"/>
    <n v="168"/>
    <n v="2014"/>
    <s v="V2008 Q1 - 50% Bonus"/>
    <n v="367"/>
    <s v="05. Other Production"/>
    <s v="Function"/>
    <n v="345582.36"/>
    <n v="0"/>
    <n v="0"/>
    <n v="383232.27"/>
    <n v="27970.720000000001"/>
    <n v="221970.02"/>
    <n v="-122076.34"/>
    <n v="29527.08"/>
    <n v="420882.18"/>
    <n v="220500.01"/>
    <n v="-16332.02"/>
    <n v="0"/>
    <n v="29527.08"/>
    <n v="0"/>
    <x v="11"/>
  </r>
  <r>
    <n v="-1"/>
    <n v="1"/>
    <s v="0001 -Florida Power &amp; Light Company"/>
    <n v="0"/>
    <n v="3"/>
    <x v="11"/>
    <n v="2008"/>
    <n v="165"/>
    <n v="2014"/>
    <s v="V2008 Q2"/>
    <n v="367"/>
    <s v="05. Other Production"/>
    <s v="Function"/>
    <n v="23403530.440000001"/>
    <n v="0"/>
    <n v="0"/>
    <n v="27543637.670000002"/>
    <n v="1346106.05"/>
    <n v="11380326.949999999"/>
    <n v="-8356214.96"/>
    <n v="1830674.76"/>
    <n v="31683744.91"/>
    <n v="9590260.3699999992"/>
    <n v="-3313367.08"/>
    <n v="0"/>
    <n v="1830674.76"/>
    <n v="0"/>
    <x v="11"/>
  </r>
  <r>
    <n v="-1"/>
    <n v="1"/>
    <s v="0001 -Florida Power &amp; Light Company"/>
    <n v="0"/>
    <n v="3"/>
    <x v="11"/>
    <n v="2008"/>
    <n v="169"/>
    <n v="2014"/>
    <s v="V2008 Q2 - 50% Bonus"/>
    <n v="367"/>
    <s v="05. Other Production"/>
    <s v="Function"/>
    <n v="2780900.3"/>
    <n v="0"/>
    <n v="0"/>
    <n v="3252754.91"/>
    <n v="162958.88"/>
    <n v="1397477.36"/>
    <n v="-979773.53"/>
    <n v="208605.03"/>
    <n v="3724609.51"/>
    <n v="1203001.6599999999"/>
    <n v="-377669.6"/>
    <n v="0"/>
    <n v="208605.03"/>
    <n v="0"/>
    <x v="11"/>
  </r>
  <r>
    <n v="-1"/>
    <n v="1"/>
    <s v="0001 -Florida Power &amp; Light Company"/>
    <n v="0"/>
    <n v="3"/>
    <x v="11"/>
    <n v="2008"/>
    <n v="166"/>
    <n v="2014"/>
    <s v="V2008 Q3"/>
    <n v="367"/>
    <s v="05. Other Production"/>
    <s v="Function"/>
    <n v="6996416.6500000004"/>
    <n v="0"/>
    <n v="0"/>
    <n v="8275966.7800000003"/>
    <n v="416087.58"/>
    <n v="3168219.06"/>
    <n v="-2559763.44"/>
    <n v="764460.41"/>
    <n v="9555516.9100000001"/>
    <n v="2646294.0299999998"/>
    <n v="-856627.24"/>
    <n v="0"/>
    <n v="764460.41"/>
    <n v="0"/>
    <x v="11"/>
  </r>
  <r>
    <n v="-1"/>
    <n v="1"/>
    <s v="0001 -Florida Power &amp; Light Company"/>
    <n v="0"/>
    <n v="3"/>
    <x v="11"/>
    <n v="2008"/>
    <n v="170"/>
    <n v="2014"/>
    <s v="V2008 Q3 - 50% Bonus"/>
    <n v="367"/>
    <s v="05. Other Production"/>
    <s v="Function"/>
    <n v="1688237.9"/>
    <n v="0"/>
    <n v="0"/>
    <n v="1972764.73"/>
    <n v="99659.53"/>
    <n v="825385.49"/>
    <n v="-589603.55000000005"/>
    <n v="169989.04"/>
    <n v="2257291.56"/>
    <n v="716464.09"/>
    <n v="-190483.69"/>
    <n v="0"/>
    <n v="169989.04"/>
    <n v="0"/>
    <x v="11"/>
  </r>
  <r>
    <n v="-1"/>
    <n v="1"/>
    <s v="0001 -Florida Power &amp; Light Company"/>
    <n v="0"/>
    <n v="3"/>
    <x v="11"/>
    <n v="2008"/>
    <n v="167"/>
    <n v="2014"/>
    <s v="V2008 Q4"/>
    <n v="367"/>
    <s v="05. Other Production"/>
    <s v="Function"/>
    <n v="-11096521.529999999"/>
    <n v="0"/>
    <n v="0"/>
    <n v="-13330034.609999999"/>
    <n v="-769626.39"/>
    <n v="-3875750.66"/>
    <n v="4467026.16"/>
    <n v="853724.18"/>
    <n v="-15563547.689999999"/>
    <n v="-3140181.23"/>
    <n v="3815554.52"/>
    <n v="0"/>
    <n v="853724.18"/>
    <n v="0"/>
    <x v="11"/>
  </r>
  <r>
    <n v="-1"/>
    <n v="1"/>
    <s v="0001 -Florida Power &amp; Light Company"/>
    <n v="0"/>
    <n v="3"/>
    <x v="11"/>
    <n v="2008"/>
    <n v="171"/>
    <n v="2014"/>
    <s v="V2008 Q4 - 50% Bonus"/>
    <n v="367"/>
    <s v="05. Other Production"/>
    <s v="Function"/>
    <n v="-2395454.5"/>
    <n v="0"/>
    <n v="0"/>
    <n v="-2901249.27"/>
    <n v="-128816.68"/>
    <n v="-906255.8"/>
    <n v="900004.41"/>
    <n v="183648.44"/>
    <n v="-3407044.05"/>
    <n v="-676651.13"/>
    <n v="836816.64"/>
    <n v="0"/>
    <n v="183648.44"/>
    <n v="0"/>
    <x v="11"/>
  </r>
  <r>
    <n v="-1"/>
    <n v="1"/>
    <s v="0001 -Florida Power &amp; Light Company"/>
    <n v="0"/>
    <n v="3"/>
    <x v="11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5"/>
    <n v="2014"/>
    <s v="V2009 Q1"/>
    <n v="367"/>
    <s v="05. Other Production"/>
    <s v="Function"/>
    <n v="-103847.61"/>
    <n v="0"/>
    <n v="0"/>
    <n v="-103847.61"/>
    <n v="37082.07"/>
    <n v="-194082.71"/>
    <n v="-65676.800000000003"/>
    <n v="0"/>
    <n v="-103847.61"/>
    <n v="-157000.64000000001"/>
    <n v="0"/>
    <n v="0"/>
    <n v="0"/>
    <n v="0"/>
    <x v="11"/>
  </r>
  <r>
    <n v="-1"/>
    <n v="1"/>
    <s v="0001 -Florida Power &amp; Light Company"/>
    <n v="0"/>
    <n v="3"/>
    <x v="11"/>
    <n v="2009"/>
    <n v="189"/>
    <n v="2014"/>
    <s v="V2009 Q1 - 50% Bonus"/>
    <n v="367"/>
    <s v="05. Other Production"/>
    <s v="Function"/>
    <n v="16199068.380000001"/>
    <n v="0"/>
    <n v="0"/>
    <n v="16638336.77"/>
    <n v="866660.7"/>
    <n v="5511498.6299999999"/>
    <n v="-909271.93"/>
    <n v="340143.77"/>
    <n v="17077605.149999999"/>
    <n v="6078051.1699999999"/>
    <n v="-238284.84"/>
    <n v="0"/>
    <n v="340143.77"/>
    <n v="0"/>
    <x v="11"/>
  </r>
  <r>
    <n v="-1"/>
    <n v="1"/>
    <s v="0001 -Florida Power &amp; Light Company"/>
    <n v="0"/>
    <n v="3"/>
    <x v="11"/>
    <n v="2009"/>
    <n v="186"/>
    <n v="2014"/>
    <s v="V2009 Q2"/>
    <n v="367"/>
    <s v="05. Other Production"/>
    <s v="Function"/>
    <n v="9808.8799999999992"/>
    <n v="0"/>
    <n v="0"/>
    <n v="9808.8799999999992"/>
    <n v="1198.7"/>
    <n v="6962.07"/>
    <n v="-1657.84"/>
    <n v="0"/>
    <n v="9808.8799999999992"/>
    <n v="8160.77"/>
    <n v="0"/>
    <n v="0"/>
    <n v="0"/>
    <n v="0"/>
    <x v="11"/>
  </r>
  <r>
    <n v="-1"/>
    <n v="1"/>
    <s v="0001 -Florida Power &amp; Light Company"/>
    <n v="0"/>
    <n v="3"/>
    <x v="11"/>
    <n v="2009"/>
    <n v="190"/>
    <n v="2014"/>
    <s v="V2009 Q2 - 50% Bonus"/>
    <n v="367"/>
    <s v="05. Other Production"/>
    <s v="Function"/>
    <n v="24424928.370000001"/>
    <n v="0"/>
    <n v="0"/>
    <n v="25093354.199999999"/>
    <n v="1323270.92"/>
    <n v="7844836.4900000002"/>
    <n v="-1361367.06"/>
    <n v="230476.03"/>
    <n v="25761780.030000001"/>
    <n v="8729105.3800000008"/>
    <n v="-667373.6"/>
    <n v="0"/>
    <n v="230476.03"/>
    <n v="0"/>
    <x v="11"/>
  </r>
  <r>
    <n v="-1"/>
    <n v="1"/>
    <s v="0001 -Florida Power &amp; Light Company"/>
    <n v="0"/>
    <n v="3"/>
    <x v="11"/>
    <n v="2009"/>
    <n v="187"/>
    <n v="2014"/>
    <s v="V2009 Q3"/>
    <n v="367"/>
    <s v="05. Other Production"/>
    <s v="Function"/>
    <n v="196108395.37"/>
    <n v="0"/>
    <n v="0"/>
    <n v="200175628.97"/>
    <n v="10681686.43"/>
    <n v="58927880.609999999"/>
    <n v="-10658423.630000001"/>
    <n v="1513637.67"/>
    <n v="204242862.56"/>
    <n v="67045745.670000002"/>
    <n v="-4057008.15"/>
    <n v="0"/>
    <n v="1513637.67"/>
    <n v="0"/>
    <x v="11"/>
  </r>
  <r>
    <n v="-1"/>
    <n v="1"/>
    <s v="0001 -Florida Power &amp; Light Company"/>
    <n v="0"/>
    <n v="3"/>
    <x v="11"/>
    <n v="2009"/>
    <n v="191"/>
    <n v="2014"/>
    <s v="V2009 Q3 - 50% Bonus"/>
    <n v="367"/>
    <s v="05. Other Production"/>
    <s v="Function"/>
    <n v="300835968.38999999"/>
    <n v="0"/>
    <n v="0"/>
    <n v="309113895.81"/>
    <n v="16504000.109999999"/>
    <n v="91632693.739999995"/>
    <n v="-16572629.939999999"/>
    <n v="3441252.09"/>
    <n v="317391823.23000002"/>
    <n v="102918619.52"/>
    <n v="-7896528.4199999999"/>
    <n v="0"/>
    <n v="3441252.09"/>
    <n v="0"/>
    <x v="11"/>
  </r>
  <r>
    <n v="-1"/>
    <n v="1"/>
    <s v="0001 -Florida Power &amp; Light Company"/>
    <n v="0"/>
    <n v="3"/>
    <x v="11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11"/>
  </r>
  <r>
    <n v="-1"/>
    <n v="1"/>
    <s v="0001 -Florida Power &amp; Light Company"/>
    <n v="0"/>
    <n v="3"/>
    <x v="11"/>
    <n v="2009"/>
    <n v="192"/>
    <n v="2014"/>
    <s v="V2009 Q4 - 50% Bonus"/>
    <n v="367"/>
    <s v="05. Other Production"/>
    <s v="Function"/>
    <n v="176297402"/>
    <n v="0"/>
    <n v="0"/>
    <n v="177775322.86000001"/>
    <n v="20598405.52"/>
    <n v="120559462.78"/>
    <n v="-2969711.91"/>
    <n v="549240.05000000005"/>
    <n v="179253243.71000001"/>
    <n v="140265307.56"/>
    <n v="-1514040.92"/>
    <n v="0"/>
    <n v="549240.05000000005"/>
    <n v="0"/>
    <x v="11"/>
  </r>
  <r>
    <n v="-1"/>
    <n v="1"/>
    <s v="0001 -Florida Power &amp; Light Company"/>
    <n v="0"/>
    <n v="3"/>
    <x v="11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3"/>
    <n v="2014"/>
    <s v="V2010 Q1"/>
    <n v="367"/>
    <s v="05. Other Production"/>
    <s v="Function"/>
    <n v="19300.72"/>
    <n v="0"/>
    <n v="0"/>
    <n v="19877.759999999998"/>
    <n v="2313.1"/>
    <n v="11906.86"/>
    <n v="-1811.94"/>
    <n v="1661.67"/>
    <n v="20454.810000000001"/>
    <n v="13887.34"/>
    <n v="840.2"/>
    <n v="0"/>
    <n v="1661.67"/>
    <n v="0"/>
    <x v="11"/>
  </r>
  <r>
    <n v="-1"/>
    <n v="1"/>
    <s v="0001 -Florida Power &amp; Light Company"/>
    <n v="0"/>
    <n v="3"/>
    <x v="11"/>
    <n v="2010"/>
    <n v="215"/>
    <n v="2014"/>
    <s v="V2010 Q1 - 50% Bonus"/>
    <n v="367"/>
    <s v="05. Other Production"/>
    <s v="Function"/>
    <n v="1986265.72"/>
    <n v="0"/>
    <n v="0"/>
    <n v="2414177.5"/>
    <n v="220865.09"/>
    <n v="1207067.06"/>
    <n v="-945724.47"/>
    <n v="1232150.23"/>
    <n v="2842089.26"/>
    <n v="1181238.2"/>
    <n v="623020.66"/>
    <n v="0"/>
    <n v="1232150.23"/>
    <n v="0"/>
    <x v="11"/>
  </r>
  <r>
    <n v="-1"/>
    <n v="1"/>
    <s v="0001 -Florida Power &amp; Light Company"/>
    <n v="0"/>
    <n v="3"/>
    <x v="11"/>
    <n v="2010"/>
    <n v="194"/>
    <n v="2014"/>
    <s v="V2010 Q2"/>
    <n v="367"/>
    <s v="05. Other Production"/>
    <s v="Function"/>
    <n v="-109199"/>
    <n v="0"/>
    <n v="0"/>
    <n v="-107845.64"/>
    <n v="-20367.88"/>
    <n v="-92120.04"/>
    <n v="-24893.59"/>
    <n v="1125.06"/>
    <n v="-106492.28"/>
    <n v="-113239.77"/>
    <n v="-829.82"/>
    <n v="0"/>
    <n v="1125.06"/>
    <n v="0"/>
    <x v="11"/>
  </r>
  <r>
    <n v="-1"/>
    <n v="1"/>
    <s v="0001 -Florida Power &amp; Light Company"/>
    <n v="0"/>
    <n v="3"/>
    <x v="11"/>
    <n v="2010"/>
    <n v="216"/>
    <n v="2014"/>
    <s v="V2010 Q2 - 50% Bonus"/>
    <n v="367"/>
    <s v="05. Other Production"/>
    <s v="Function"/>
    <n v="76033772.469999999"/>
    <n v="0"/>
    <n v="0"/>
    <n v="89360012.700000003"/>
    <n v="10843153.09"/>
    <n v="52539760.100000001"/>
    <n v="-26664658.75"/>
    <n v="11112437.83"/>
    <n v="102686252.93000001"/>
    <n v="56072030.619999997"/>
    <n v="-8229160.04"/>
    <n v="0"/>
    <n v="11112437.83"/>
    <n v="0"/>
    <x v="11"/>
  </r>
  <r>
    <n v="-1"/>
    <n v="1"/>
    <s v="0001 -Florida Power &amp; Light Company"/>
    <n v="0"/>
    <n v="3"/>
    <x v="11"/>
    <n v="2010"/>
    <n v="195"/>
    <n v="2014"/>
    <s v="V2010 Q3"/>
    <n v="367"/>
    <s v="05. Other Production"/>
    <s v="Function"/>
    <n v="148582.18"/>
    <n v="0"/>
    <n v="0"/>
    <n v="152893.07999999999"/>
    <n v="23999.26"/>
    <n v="106586.07"/>
    <n v="-31882.65"/>
    <n v="3952.72"/>
    <n v="157203.97"/>
    <n v="128344.62"/>
    <n v="-2428.36"/>
    <n v="0"/>
    <n v="3952.72"/>
    <n v="0"/>
    <x v="11"/>
  </r>
  <r>
    <n v="-1"/>
    <n v="1"/>
    <s v="0001 -Florida Power &amp; Light Company"/>
    <n v="0"/>
    <n v="3"/>
    <x v="11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7"/>
    <n v="2014"/>
    <s v="V2010 Q3 - 50% Bonus"/>
    <n v="367"/>
    <s v="05. Other Production"/>
    <s v="Function"/>
    <n v="9034671.4600000009"/>
    <n v="0"/>
    <n v="0"/>
    <n v="13545252.09"/>
    <n v="823429.14"/>
    <n v="4363068.03"/>
    <n v="-9354732.4499999993"/>
    <n v="4137001.37"/>
    <n v="18055832.710000001"/>
    <n v="2844065.16"/>
    <n v="-2541727.86"/>
    <n v="0"/>
    <n v="4137001.37"/>
    <n v="0"/>
    <x v="11"/>
  </r>
  <r>
    <n v="-1"/>
    <n v="1"/>
    <s v="0001 -Florida Power &amp; Light Company"/>
    <n v="0"/>
    <n v="3"/>
    <x v="11"/>
    <n v="2010"/>
    <n v="196"/>
    <n v="2014"/>
    <s v="V2010 Q4"/>
    <n v="367"/>
    <s v="05. Other Production"/>
    <s v="Function"/>
    <n v="14460.75"/>
    <n v="0"/>
    <n v="0"/>
    <n v="14618.87"/>
    <n v="2149.4499999999998"/>
    <n v="9158.9699999999993"/>
    <n v="-1628.29"/>
    <n v="60.16"/>
    <n v="14776.99"/>
    <n v="11230.29"/>
    <n v="-177.95"/>
    <n v="0"/>
    <n v="60.16"/>
    <n v="0"/>
    <x v="11"/>
  </r>
  <r>
    <n v="-1"/>
    <n v="1"/>
    <s v="0001 -Florida Power &amp; Light Company"/>
    <n v="0"/>
    <n v="3"/>
    <x v="11"/>
    <n v="2010"/>
    <n v="224"/>
    <n v="2014"/>
    <s v="V2010 Q4 - 100% Bonus"/>
    <n v="367"/>
    <s v="05. Other Production"/>
    <s v="Function"/>
    <n v="59396716.359999999"/>
    <n v="0"/>
    <n v="0"/>
    <n v="63223608.140000001"/>
    <n v="9251534.4199999999"/>
    <n v="39538903.149999999"/>
    <n v="-7655023.8700000001"/>
    <n v="1455739.9"/>
    <n v="67050499.93"/>
    <n v="46903209.560000002"/>
    <n v="-4310815.66"/>
    <n v="0"/>
    <n v="1455739.9"/>
    <n v="0"/>
    <x v="11"/>
  </r>
  <r>
    <n v="-1"/>
    <n v="1"/>
    <s v="0001 -Florida Power &amp; Light Company"/>
    <n v="0"/>
    <n v="3"/>
    <x v="11"/>
    <n v="2010"/>
    <n v="218"/>
    <n v="2014"/>
    <s v="V2010 Q4 - 50% Bonus"/>
    <n v="367"/>
    <s v="05. Other Production"/>
    <s v="Function"/>
    <n v="291225535.94"/>
    <n v="0"/>
    <n v="0"/>
    <n v="299676126.13"/>
    <n v="46688652.57"/>
    <n v="198168759.59"/>
    <n v="-16908575.84"/>
    <n v="3215359.84"/>
    <n v="308126716.31"/>
    <n v="240661955.27000001"/>
    <n v="-9490363.6500000004"/>
    <n v="0"/>
    <n v="3215359.84"/>
    <n v="0"/>
    <x v="11"/>
  </r>
  <r>
    <n v="-1"/>
    <n v="1"/>
    <s v="0001 -Florida Power &amp; Light Company"/>
    <n v="0"/>
    <n v="3"/>
    <x v="11"/>
    <n v="2011"/>
    <n v="125"/>
    <n v="2014"/>
    <s v="V2011"/>
    <n v="367"/>
    <s v="05. Other Production"/>
    <s v="Function"/>
    <n v="23232681.539999999"/>
    <n v="0"/>
    <n v="0"/>
    <n v="17372360.57"/>
    <n v="2189324.75"/>
    <n v="7331193.7699999996"/>
    <n v="-1986268.66"/>
    <n v="371114.68"/>
    <n v="25200139.350000001"/>
    <n v="8705006.3200000003"/>
    <n v="-780830.93"/>
    <n v="0"/>
    <n v="371114.68"/>
    <n v="0"/>
    <x v="11"/>
  </r>
  <r>
    <n v="-1"/>
    <n v="1"/>
    <s v="0001 -Florida Power &amp; Light Company"/>
    <n v="0"/>
    <n v="3"/>
    <x v="11"/>
    <n v="2011"/>
    <n v="233"/>
    <n v="2014"/>
    <s v="V2011 - 100% Bonus"/>
    <n v="367"/>
    <s v="05. Other Production"/>
    <s v="Function"/>
    <n v="533647945.37"/>
    <n v="0"/>
    <n v="0"/>
    <n v="449768513.91000003"/>
    <n v="34907574.670000002"/>
    <n v="103623491.34"/>
    <n v="-33498427.940000001"/>
    <n v="6665336.5499999998"/>
    <n v="567132925.80999994"/>
    <n v="131588167.87"/>
    <n v="-19876745.739999998"/>
    <n v="0"/>
    <n v="6665336.5499999998"/>
    <n v="0"/>
    <x v="11"/>
  </r>
  <r>
    <n v="-1"/>
    <n v="1"/>
    <s v="0001 -Florida Power &amp; Light Company"/>
    <n v="0"/>
    <n v="3"/>
    <x v="11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11"/>
  </r>
  <r>
    <n v="-1"/>
    <n v="1"/>
    <s v="0001 -Florida Power &amp; Light Company"/>
    <n v="0"/>
    <n v="3"/>
    <x v="11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8"/>
    <n v="2014"/>
    <s v="V2012 Q1 - 50% Bonus"/>
    <n v="367"/>
    <s v="05. Other Production"/>
    <s v="Function"/>
    <n v="22212074.260000002"/>
    <n v="0"/>
    <n v="0"/>
    <n v="24188312.73"/>
    <n v="1744973.28"/>
    <n v="4159660.11"/>
    <n v="-3971330.96"/>
    <n v="1075982.3700000001"/>
    <n v="26164551.210000001"/>
    <n v="5238535.41"/>
    <n v="-2210396.61"/>
    <n v="0"/>
    <n v="1075982.3700000001"/>
    <n v="0"/>
    <x v="11"/>
  </r>
  <r>
    <n v="-1"/>
    <n v="1"/>
    <s v="0001 -Florida Power &amp; Light Company"/>
    <n v="0"/>
    <n v="3"/>
    <x v="11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9"/>
    <n v="2014"/>
    <s v="V2012 Q2 - 50% Bonus"/>
    <n v="367"/>
    <s v="05. Other Production"/>
    <s v="Function"/>
    <n v="48003560.439999998"/>
    <n v="0"/>
    <n v="0"/>
    <n v="51894017.57"/>
    <n v="4078467.68"/>
    <n v="8522633.9800000004"/>
    <n v="-8061953.0499999998"/>
    <n v="2223407.39"/>
    <n v="55784474.700000003"/>
    <n v="11422915.619999999"/>
    <n v="-4379320.83"/>
    <n v="0"/>
    <n v="2223407.39"/>
    <n v="0"/>
    <x v="11"/>
  </r>
  <r>
    <n v="-1"/>
    <n v="1"/>
    <s v="0001 -Florida Power &amp; Light Company"/>
    <n v="0"/>
    <n v="3"/>
    <x v="11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11"/>
  </r>
  <r>
    <n v="-1"/>
    <n v="1"/>
    <s v="0001 -Florida Power &amp; Light Company"/>
    <n v="0"/>
    <n v="3"/>
    <x v="11"/>
    <n v="2012"/>
    <n v="250"/>
    <n v="2014"/>
    <s v="V2012 Q3 - 50% Bonus"/>
    <n v="367"/>
    <s v="05. Other Production"/>
    <s v="Function"/>
    <n v="13032844.57"/>
    <n v="0"/>
    <n v="0"/>
    <n v="13762537.699999999"/>
    <n v="1586625.58"/>
    <n v="2999599.58"/>
    <n v="-1469814.93"/>
    <n v="742987.79"/>
    <n v="14492230.83"/>
    <n v="4384915.32"/>
    <n v="-515088.63"/>
    <n v="0"/>
    <n v="742987.79"/>
    <n v="0"/>
    <x v="11"/>
  </r>
  <r>
    <n v="-1"/>
    <n v="1"/>
    <s v="0001 -Florida Power &amp; Light Company"/>
    <n v="0"/>
    <n v="3"/>
    <x v="11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1"/>
    <n v="2014"/>
    <s v="V2012 Q4 - 50% Bonus"/>
    <n v="367"/>
    <s v="05. Other Production"/>
    <s v="Function"/>
    <n v="31516124.510000002"/>
    <n v="0"/>
    <n v="0"/>
    <n v="34041045.039999999"/>
    <n v="3060010.82"/>
    <n v="4362745.4000000004"/>
    <n v="-5081738.04"/>
    <n v="1480413.57"/>
    <n v="36565965.579999998"/>
    <n v="6822659.1500000004"/>
    <n v="-2969330.43"/>
    <n v="0"/>
    <n v="1480413.57"/>
    <n v="0"/>
    <x v="11"/>
  </r>
  <r>
    <n v="-1"/>
    <n v="1"/>
    <s v="0001 -Florida Power &amp; Light Company"/>
    <n v="0"/>
    <n v="3"/>
    <x v="11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3"/>
    <n v="231"/>
    <n v="2014"/>
    <s v="V2013 - 50% Bonus"/>
    <n v="367"/>
    <s v="05. Other Production"/>
    <s v="Function"/>
    <n v="1106713310.72"/>
    <n v="0"/>
    <n v="0"/>
    <n v="1076629348.6099999"/>
    <n v="81524277.349999994"/>
    <n v="42866044.969999999"/>
    <n v="-24577266.780000001"/>
    <n v="4656521.0999999996"/>
    <n v="1130821656.24"/>
    <n v="122616054.65000001"/>
    <n v="-17677556.760000002"/>
    <n v="0"/>
    <n v="4656521.0999999996"/>
    <n v="0"/>
    <x v="11"/>
  </r>
  <r>
    <n v="-1"/>
    <n v="1"/>
    <s v="0001 -Florida Power &amp; Light Company"/>
    <n v="0"/>
    <n v="3"/>
    <x v="11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5773888.560000002"/>
    <n v="0"/>
    <n v="1401388299.5799999"/>
    <n v="0"/>
    <n v="0"/>
    <n v="55773888.560000002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11"/>
  </r>
  <r>
    <n v="-1"/>
    <n v="1"/>
    <s v="0001 -Florida Power &amp; Light Company"/>
    <n v="0"/>
    <n v="3"/>
    <x v="11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11"/>
  </r>
  <r>
    <n v="-1"/>
    <n v="1"/>
    <s v="0001 -Florida Power &amp; Light Company"/>
    <n v="0"/>
    <n v="3"/>
    <x v="11"/>
    <n v="1971"/>
    <n v="3"/>
    <n v="2014"/>
    <s v="V1971"/>
    <n v="367"/>
    <s v="06. Transmission"/>
    <s v="Function"/>
    <n v="28169025.960000001"/>
    <n v="0"/>
    <n v="0"/>
    <n v="28169025.960000001"/>
    <n v="0"/>
    <n v="28169025.960000001"/>
    <n v="-164957.09"/>
    <n v="3469.25"/>
    <n v="28169025.960000001"/>
    <n v="28169025.960000001"/>
    <n v="3469.25"/>
    <n v="0"/>
    <n v="3469.25"/>
    <n v="0"/>
    <x v="11"/>
  </r>
  <r>
    <n v="-1"/>
    <n v="1"/>
    <s v="0001 -Florida Power &amp; Light Company"/>
    <n v="0"/>
    <n v="3"/>
    <x v="11"/>
    <n v="1972"/>
    <n v="4"/>
    <n v="2014"/>
    <s v="V1972"/>
    <n v="367"/>
    <s v="06. Transmission"/>
    <s v="Function"/>
    <n v="21840009.010000002"/>
    <n v="0"/>
    <n v="0"/>
    <n v="21840009.010000002"/>
    <n v="0"/>
    <n v="21840009.010000002"/>
    <n v="-274730.65000000002"/>
    <n v="50753.42"/>
    <n v="21840009.010000002"/>
    <n v="21840009.010000002"/>
    <n v="50753.42"/>
    <n v="0"/>
    <n v="50753.42"/>
    <n v="0"/>
    <x v="11"/>
  </r>
  <r>
    <n v="-1"/>
    <n v="1"/>
    <s v="0001 -Florida Power &amp; Light Company"/>
    <n v="0"/>
    <n v="3"/>
    <x v="11"/>
    <n v="1973"/>
    <n v="5"/>
    <n v="2014"/>
    <s v="V1973"/>
    <n v="367"/>
    <s v="06. Transmission"/>
    <s v="Function"/>
    <n v="28222959.940000001"/>
    <n v="0"/>
    <n v="0"/>
    <n v="28222959.940000001"/>
    <n v="0"/>
    <n v="28222959.940000001"/>
    <n v="-227407.58"/>
    <n v="19449.560000000001"/>
    <n v="28222959.940000001"/>
    <n v="28222959.940000001"/>
    <n v="19449.560000000001"/>
    <n v="0"/>
    <n v="19449.560000000001"/>
    <n v="0"/>
    <x v="11"/>
  </r>
  <r>
    <n v="-1"/>
    <n v="1"/>
    <s v="0001 -Florida Power &amp; Light Company"/>
    <n v="0"/>
    <n v="3"/>
    <x v="11"/>
    <n v="1974"/>
    <n v="6"/>
    <n v="2014"/>
    <s v="V1974"/>
    <n v="367"/>
    <s v="06. Transmission"/>
    <s v="Function"/>
    <n v="57505141.210000001"/>
    <n v="0"/>
    <n v="0"/>
    <n v="57505141.210000001"/>
    <n v="0"/>
    <n v="57505141.210000001"/>
    <n v="-291417.88"/>
    <n v="0"/>
    <n v="57505141.210000001"/>
    <n v="57505141.210000001"/>
    <n v="0"/>
    <n v="0"/>
    <n v="0"/>
    <n v="0"/>
    <x v="11"/>
  </r>
  <r>
    <n v="-1"/>
    <n v="1"/>
    <s v="0001 -Florida Power &amp; Light Company"/>
    <n v="0"/>
    <n v="3"/>
    <x v="11"/>
    <n v="1975"/>
    <n v="7"/>
    <n v="2014"/>
    <s v="V1975"/>
    <n v="367"/>
    <s v="06. Transmission"/>
    <s v="Function"/>
    <n v="54573194.960000001"/>
    <n v="0"/>
    <n v="0"/>
    <n v="54573194.960000001"/>
    <n v="541622.55000000005"/>
    <n v="39207442.640000001"/>
    <n v="-408444.14"/>
    <n v="92658.77"/>
    <n v="54573194.960000001"/>
    <n v="39749589.82"/>
    <n v="92134.14"/>
    <n v="0"/>
    <n v="92658.77"/>
    <n v="0"/>
    <x v="11"/>
  </r>
  <r>
    <n v="-1"/>
    <n v="1"/>
    <s v="0001 -Florida Power &amp; Light Company"/>
    <n v="0"/>
    <n v="3"/>
    <x v="11"/>
    <n v="1976"/>
    <n v="8"/>
    <n v="2014"/>
    <s v="V1976"/>
    <n v="367"/>
    <s v="06. Transmission"/>
    <s v="Function"/>
    <n v="44237573.630000003"/>
    <n v="0"/>
    <n v="0"/>
    <n v="44237573.630000003"/>
    <n v="30030.37"/>
    <n v="43351681.380000003"/>
    <n v="-228129.05"/>
    <n v="2327.36"/>
    <n v="44237573.630000003"/>
    <n v="43381711.75"/>
    <n v="2327.36"/>
    <n v="0"/>
    <n v="2327.36"/>
    <n v="0"/>
    <x v="11"/>
  </r>
  <r>
    <n v="-1"/>
    <n v="1"/>
    <s v="0001 -Florida Power &amp; Light Company"/>
    <n v="0"/>
    <n v="3"/>
    <x v="11"/>
    <n v="1977"/>
    <n v="10"/>
    <n v="2014"/>
    <s v="V1977"/>
    <n v="367"/>
    <s v="06. Transmission"/>
    <s v="Function"/>
    <n v="38194160.18"/>
    <n v="0"/>
    <n v="0"/>
    <n v="38194160.18"/>
    <n v="12330.35"/>
    <n v="37818085.950000003"/>
    <n v="-387652.69"/>
    <n v="0"/>
    <n v="38194160.18"/>
    <n v="37830416.299999997"/>
    <n v="0"/>
    <n v="0"/>
    <n v="0"/>
    <n v="0"/>
    <x v="11"/>
  </r>
  <r>
    <n v="-1"/>
    <n v="1"/>
    <s v="0001 -Florida Power &amp; Light Company"/>
    <n v="0"/>
    <n v="3"/>
    <x v="11"/>
    <n v="1978"/>
    <n v="12"/>
    <n v="2014"/>
    <s v="V1978"/>
    <n v="367"/>
    <s v="06. Transmission"/>
    <s v="Function"/>
    <n v="19998760.25"/>
    <n v="0"/>
    <n v="0"/>
    <n v="19998760.25"/>
    <n v="4875.8999999999996"/>
    <n v="19847695.77"/>
    <n v="-174477.27"/>
    <n v="19778.09"/>
    <n v="19998760.25"/>
    <n v="19852571.670000002"/>
    <n v="19778.09"/>
    <n v="0"/>
    <n v="19778.09"/>
    <n v="0"/>
    <x v="11"/>
  </r>
  <r>
    <n v="-1"/>
    <n v="1"/>
    <s v="0001 -Florida Power &amp; Light Company"/>
    <n v="0"/>
    <n v="3"/>
    <x v="11"/>
    <n v="1979"/>
    <n v="13"/>
    <n v="2014"/>
    <s v="V1979"/>
    <n v="367"/>
    <s v="06. Transmission"/>
    <s v="Function"/>
    <n v="60224008.939999998"/>
    <n v="0"/>
    <n v="0"/>
    <n v="60224008.939999998"/>
    <n v="22264.65"/>
    <n v="59500407.009999998"/>
    <n v="-908397.56"/>
    <n v="216514.47"/>
    <n v="60224008.939999998"/>
    <n v="59522671.659999996"/>
    <n v="216514.47"/>
    <n v="0"/>
    <n v="216514.47"/>
    <n v="0"/>
    <x v="11"/>
  </r>
  <r>
    <n v="-1"/>
    <n v="1"/>
    <s v="0001 -Florida Power &amp; Light Company"/>
    <n v="0"/>
    <n v="3"/>
    <x v="11"/>
    <n v="1980"/>
    <n v="14"/>
    <n v="2014"/>
    <s v="V1980"/>
    <n v="367"/>
    <s v="06. Transmission"/>
    <s v="Function"/>
    <n v="111892172.7"/>
    <n v="0"/>
    <n v="0"/>
    <n v="111892172.7"/>
    <n v="28591.68"/>
    <n v="110930804.22"/>
    <n v="-1186769.98"/>
    <n v="268327.33"/>
    <n v="111892172.7"/>
    <n v="110959395.90000001"/>
    <n v="268327.33"/>
    <n v="0"/>
    <n v="268327.33"/>
    <n v="0"/>
    <x v="11"/>
  </r>
  <r>
    <n v="-1"/>
    <n v="1"/>
    <s v="0001 -Florida Power &amp; Light Company"/>
    <n v="0"/>
    <n v="3"/>
    <x v="11"/>
    <n v="1981"/>
    <n v="15"/>
    <n v="2014"/>
    <s v="V1981"/>
    <n v="367"/>
    <s v="06. Transmission"/>
    <s v="Function"/>
    <n v="22364839.109999999"/>
    <n v="0"/>
    <n v="0"/>
    <n v="22364839.109999999"/>
    <n v="21064.19"/>
    <n v="21761459.309999999"/>
    <n v="-240397.71"/>
    <n v="32360.3"/>
    <n v="22488171.149999999"/>
    <n v="21659191.460000001"/>
    <n v="32360.3"/>
    <n v="0"/>
    <n v="32360.3"/>
    <n v="0"/>
    <x v="11"/>
  </r>
  <r>
    <n v="-1"/>
    <n v="1"/>
    <s v="0001 -Florida Power &amp; Light Company"/>
    <n v="0"/>
    <n v="3"/>
    <x v="11"/>
    <n v="1982"/>
    <n v="16"/>
    <n v="2014"/>
    <s v="V1982"/>
    <n v="367"/>
    <s v="06. Transmission"/>
    <s v="Function"/>
    <n v="45169931.020000003"/>
    <n v="0"/>
    <n v="0"/>
    <n v="45169931.020000003"/>
    <n v="58384.9"/>
    <n v="43097797.700000003"/>
    <n v="-145265.24"/>
    <n v="21.24"/>
    <n v="45170004.390000001"/>
    <n v="43156109.229999997"/>
    <n v="21.24"/>
    <n v="0"/>
    <n v="21.24"/>
    <n v="0"/>
    <x v="11"/>
  </r>
  <r>
    <n v="-1"/>
    <n v="1"/>
    <s v="0001 -Florida Power &amp; Light Company"/>
    <n v="0"/>
    <n v="3"/>
    <x v="11"/>
    <n v="1983"/>
    <n v="17"/>
    <n v="2014"/>
    <s v="V1983"/>
    <n v="367"/>
    <s v="06. Transmission"/>
    <s v="Function"/>
    <n v="20915392.579999998"/>
    <n v="0"/>
    <n v="0"/>
    <n v="20915392.579999998"/>
    <n v="33229.629999999997"/>
    <n v="19729661.32"/>
    <n v="-33954.959999999999"/>
    <n v="6364.13"/>
    <n v="20938701.18"/>
    <n v="19739582.350000001"/>
    <n v="6364.13"/>
    <n v="0"/>
    <n v="6364.13"/>
    <n v="0"/>
    <x v="11"/>
  </r>
  <r>
    <n v="-1"/>
    <n v="1"/>
    <s v="0001 -Florida Power &amp; Light Company"/>
    <n v="0"/>
    <n v="3"/>
    <x v="11"/>
    <n v="1984"/>
    <n v="18"/>
    <n v="2014"/>
    <s v="V1984"/>
    <n v="367"/>
    <s v="06. Transmission"/>
    <s v="Function"/>
    <n v="195919241.84999999"/>
    <n v="0"/>
    <n v="0"/>
    <n v="195919241.84999999"/>
    <n v="3273190.7"/>
    <n v="183322969.34"/>
    <n v="-2326281.58"/>
    <n v="598265.9"/>
    <n v="198100022.15000001"/>
    <n v="184452282.40000001"/>
    <n v="561363.23"/>
    <n v="0"/>
    <n v="598265.9"/>
    <n v="0"/>
    <x v="11"/>
  </r>
  <r>
    <n v="-1"/>
    <n v="1"/>
    <s v="0001 -Florida Power &amp; Light Company"/>
    <n v="0"/>
    <n v="3"/>
    <x v="11"/>
    <n v="1985"/>
    <n v="19"/>
    <n v="2014"/>
    <s v="V1985"/>
    <n v="367"/>
    <s v="06. Transmission"/>
    <s v="Function"/>
    <n v="58779768.869999997"/>
    <n v="0"/>
    <n v="0"/>
    <n v="58779768.869999997"/>
    <n v="96581.33"/>
    <n v="56194618.520000003"/>
    <n v="-1170027"/>
    <n v="300930.11"/>
    <n v="59876153.549999997"/>
    <n v="55194815.170000002"/>
    <n v="300930.11"/>
    <n v="0"/>
    <n v="300930.11"/>
    <n v="0"/>
    <x v="11"/>
  </r>
  <r>
    <n v="-1"/>
    <n v="1"/>
    <s v="0001 -Florida Power &amp; Light Company"/>
    <n v="0"/>
    <n v="3"/>
    <x v="11"/>
    <n v="1986"/>
    <n v="20"/>
    <n v="2014"/>
    <s v="V1986"/>
    <n v="367"/>
    <s v="06. Transmission"/>
    <s v="Function"/>
    <n v="32164759.239999998"/>
    <n v="0"/>
    <n v="0"/>
    <n v="32164759.239999998"/>
    <n v="1030717.07"/>
    <n v="28473059.739999998"/>
    <n v="-188665.96"/>
    <n v="36101.56"/>
    <n v="32304702.079999998"/>
    <n v="29375495.859999999"/>
    <n v="24439.67"/>
    <n v="0"/>
    <n v="36101.56"/>
    <n v="0"/>
    <x v="11"/>
  </r>
  <r>
    <n v="-1"/>
    <n v="1"/>
    <s v="0001 -Florida Power &amp; Light Company"/>
    <n v="0"/>
    <n v="3"/>
    <x v="11"/>
    <n v="1987"/>
    <n v="22"/>
    <n v="2014"/>
    <s v="V1987"/>
    <n v="367"/>
    <s v="06. Transmission"/>
    <s v="Function"/>
    <n v="34707762.850000001"/>
    <n v="0"/>
    <n v="0"/>
    <n v="35078449.409999996"/>
    <n v="1161636.33"/>
    <n v="31687489.460000001"/>
    <n v="-985927.34"/>
    <n v="173541.88"/>
    <n v="35449135.969999999"/>
    <n v="32169676.91"/>
    <n v="111617.63"/>
    <n v="0"/>
    <n v="173541.88"/>
    <n v="0"/>
    <x v="11"/>
  </r>
  <r>
    <n v="-1"/>
    <n v="1"/>
    <s v="0001 -Florida Power &amp; Light Company"/>
    <n v="0"/>
    <n v="3"/>
    <x v="11"/>
    <n v="1987"/>
    <n v="21"/>
    <n v="2014"/>
    <s v="V1987A"/>
    <n v="367"/>
    <s v="06. Transmission"/>
    <s v="Function"/>
    <n v="2937202.7"/>
    <n v="0"/>
    <n v="0"/>
    <n v="2937202.7"/>
    <n v="0"/>
    <n v="3021480.76"/>
    <n v="-85078.17"/>
    <n v="32927.94"/>
    <n v="3021480.76"/>
    <n v="2937202.7"/>
    <n v="32927.94"/>
    <n v="0"/>
    <n v="32927.94"/>
    <n v="0"/>
    <x v="11"/>
  </r>
  <r>
    <n v="-1"/>
    <n v="1"/>
    <s v="0001 -Florida Power &amp; Light Company"/>
    <n v="0"/>
    <n v="3"/>
    <x v="11"/>
    <n v="1988"/>
    <n v="24"/>
    <n v="2014"/>
    <s v="V1988"/>
    <n v="367"/>
    <s v="06. Transmission"/>
    <s v="Function"/>
    <n v="60778364.18"/>
    <n v="0"/>
    <n v="0"/>
    <n v="60996222.090000004"/>
    <n v="1928150.75"/>
    <n v="50086156.82"/>
    <n v="-1032016.95"/>
    <n v="105999.49"/>
    <n v="61214079.990000002"/>
    <n v="51630848.270000003"/>
    <n v="53742.98"/>
    <n v="0"/>
    <n v="105999.49"/>
    <n v="0"/>
    <x v="11"/>
  </r>
  <r>
    <n v="-1"/>
    <n v="1"/>
    <s v="0001 -Florida Power &amp; Light Company"/>
    <n v="0"/>
    <n v="3"/>
    <x v="11"/>
    <n v="1988"/>
    <n v="23"/>
    <n v="2014"/>
    <s v="V1988A"/>
    <n v="367"/>
    <s v="06. Transmission"/>
    <s v="Function"/>
    <n v="3176391.81"/>
    <n v="0"/>
    <n v="0"/>
    <n v="3176391.81"/>
    <n v="105879.62"/>
    <n v="2931949.44"/>
    <n v="-61013.87"/>
    <n v="15524.93"/>
    <n v="3235002.43"/>
    <n v="2984709.05"/>
    <n v="10034.32"/>
    <n v="0"/>
    <n v="15524.93"/>
    <n v="0"/>
    <x v="11"/>
  </r>
  <r>
    <n v="-1"/>
    <n v="1"/>
    <s v="0001 -Florida Power &amp; Light Company"/>
    <n v="0"/>
    <n v="3"/>
    <x v="11"/>
    <n v="1989"/>
    <n v="26"/>
    <n v="2014"/>
    <s v="V1989"/>
    <n v="367"/>
    <s v="06. Transmission"/>
    <s v="Function"/>
    <n v="39751628.460000001"/>
    <n v="0"/>
    <n v="0"/>
    <n v="39902491.07"/>
    <n v="1262476.44"/>
    <n v="33677576.310000002"/>
    <n v="-551524.31000000006"/>
    <n v="69251.820000000007"/>
    <n v="40053353.68"/>
    <n v="34666841.520000003"/>
    <n v="40737.839999999997"/>
    <n v="0"/>
    <n v="69251.820000000007"/>
    <n v="0"/>
    <x v="11"/>
  </r>
  <r>
    <n v="-1"/>
    <n v="1"/>
    <s v="0001 -Florida Power &amp; Light Company"/>
    <n v="0"/>
    <n v="3"/>
    <x v="11"/>
    <n v="1990"/>
    <n v="28"/>
    <n v="2014"/>
    <s v="V1990"/>
    <n v="367"/>
    <s v="06. Transmission"/>
    <s v="Function"/>
    <n v="54724904.020000003"/>
    <n v="0"/>
    <n v="0"/>
    <n v="55063773.729999997"/>
    <n v="1749814.87"/>
    <n v="44409556.439999998"/>
    <n v="-855938.56000000006"/>
    <n v="142008.01"/>
    <n v="55402643.43"/>
    <n v="45576572.670000002"/>
    <n v="47067.25"/>
    <n v="0"/>
    <n v="142008.01"/>
    <n v="0"/>
    <x v="11"/>
  </r>
  <r>
    <n v="-1"/>
    <n v="1"/>
    <s v="0001 -Florida Power &amp; Light Company"/>
    <n v="0"/>
    <n v="3"/>
    <x v="11"/>
    <n v="1991"/>
    <n v="29"/>
    <n v="2014"/>
    <s v="V1991"/>
    <n v="367"/>
    <s v="06. Transmission"/>
    <s v="Function"/>
    <n v="56248528.890000001"/>
    <n v="0"/>
    <n v="0"/>
    <n v="56353374.469999999"/>
    <n v="1787017.18"/>
    <n v="43594456.259999998"/>
    <n v="-498914.55"/>
    <n v="40768.910000000003"/>
    <n v="56458220.049999997"/>
    <n v="45207228.32"/>
    <n v="5322.87"/>
    <n v="0"/>
    <n v="40768.910000000003"/>
    <n v="0"/>
    <x v="11"/>
  </r>
  <r>
    <n v="-1"/>
    <n v="1"/>
    <s v="0001 -Florida Power &amp; Light Company"/>
    <n v="0"/>
    <n v="3"/>
    <x v="11"/>
    <n v="1992"/>
    <n v="30"/>
    <n v="2014"/>
    <s v="V1992"/>
    <n v="367"/>
    <s v="06. Transmission"/>
    <s v="Function"/>
    <n v="57558132.799999997"/>
    <n v="0"/>
    <n v="0"/>
    <n v="57838286.030000001"/>
    <n v="1917198.88"/>
    <n v="44368954.840000004"/>
    <n v="-697393.14"/>
    <n v="125817.94"/>
    <n v="58118439.259999998"/>
    <n v="45846483.689999998"/>
    <n v="5181.5200000000004"/>
    <n v="0"/>
    <n v="125817.94"/>
    <n v="0"/>
    <x v="11"/>
  </r>
  <r>
    <n v="-1"/>
    <n v="1"/>
    <s v="0001 -Florida Power &amp; Light Company"/>
    <n v="0"/>
    <n v="3"/>
    <x v="11"/>
    <n v="1993"/>
    <n v="31"/>
    <n v="2014"/>
    <s v="V1993"/>
    <n v="367"/>
    <s v="06. Transmission"/>
    <s v="Function"/>
    <n v="114004541.20999999"/>
    <n v="0"/>
    <n v="0"/>
    <n v="114199559.47"/>
    <n v="3583270.48"/>
    <n v="77045279.900000006"/>
    <n v="-1205480.07"/>
    <n v="88544.34"/>
    <n v="114394577.73"/>
    <n v="80344034.239999995"/>
    <n v="-16976.04"/>
    <n v="0"/>
    <n v="88544.34"/>
    <n v="0"/>
    <x v="11"/>
  </r>
  <r>
    <n v="-1"/>
    <n v="1"/>
    <s v="0001 -Florida Power &amp; Light Company"/>
    <n v="0"/>
    <n v="3"/>
    <x v="11"/>
    <n v="1994"/>
    <n v="32"/>
    <n v="2014"/>
    <s v="V1994"/>
    <n v="367"/>
    <s v="06. Transmission"/>
    <s v="Function"/>
    <n v="105740600.86"/>
    <n v="0"/>
    <n v="0"/>
    <n v="36272586.439999998"/>
    <n v="2993623.4"/>
    <n v="71960210.140000001"/>
    <n v="-1068182.6399999999"/>
    <n v="231895.04000000001"/>
    <n v="106709751.08"/>
    <n v="74265145.310000002"/>
    <n v="-48566.95"/>
    <n v="0"/>
    <n v="231895.04000000001"/>
    <n v="0"/>
    <x v="11"/>
  </r>
  <r>
    <n v="-1"/>
    <n v="1"/>
    <s v="0001 -Florida Power &amp; Light Company"/>
    <n v="0"/>
    <n v="3"/>
    <x v="11"/>
    <n v="1995"/>
    <n v="33"/>
    <n v="2014"/>
    <s v="V1995"/>
    <n v="367"/>
    <s v="06. Transmission"/>
    <s v="Function"/>
    <n v="47334572.700000003"/>
    <n v="0"/>
    <n v="0"/>
    <n v="17012966.73"/>
    <n v="1302320.74"/>
    <n v="31322479.77"/>
    <n v="-573400.65"/>
    <n v="87963.31"/>
    <n v="47718956.939999998"/>
    <n v="32358832.649999999"/>
    <n v="-30453.07"/>
    <n v="0"/>
    <n v="87963.31"/>
    <n v="0"/>
    <x v="11"/>
  </r>
  <r>
    <n v="-1"/>
    <n v="1"/>
    <s v="0001 -Florida Power &amp; Light Company"/>
    <n v="0"/>
    <n v="3"/>
    <x v="11"/>
    <n v="1996"/>
    <n v="34"/>
    <n v="2014"/>
    <s v="V1996"/>
    <n v="367"/>
    <s v="06. Transmission"/>
    <s v="Function"/>
    <n v="87123397.5"/>
    <n v="0"/>
    <n v="0"/>
    <n v="37373592.369999997"/>
    <n v="2465898.5299999998"/>
    <n v="52159581.390000001"/>
    <n v="-406007.81"/>
    <n v="95689.42"/>
    <n v="87499559.030000001"/>
    <n v="54382866.210000001"/>
    <n v="-37858.400000000001"/>
    <n v="0"/>
    <n v="95689.42"/>
    <n v="0"/>
    <x v="11"/>
  </r>
  <r>
    <n v="-1"/>
    <n v="1"/>
    <s v="0001 -Florida Power &amp; Light Company"/>
    <n v="0"/>
    <n v="3"/>
    <x v="11"/>
    <n v="1997"/>
    <n v="35"/>
    <n v="2014"/>
    <s v="V1997"/>
    <n v="367"/>
    <s v="06. Transmission"/>
    <s v="Function"/>
    <n v="41051742.049999997"/>
    <n v="0"/>
    <n v="0"/>
    <n v="17102196.120000001"/>
    <n v="1119214.73"/>
    <n v="24940000.949999999"/>
    <n v="-511472.21"/>
    <n v="84089.57"/>
    <n v="41419501.130000003"/>
    <n v="25824971.82"/>
    <n v="-49425.65"/>
    <n v="0"/>
    <n v="84089.57"/>
    <n v="0"/>
    <x v="11"/>
  </r>
  <r>
    <n v="-1"/>
    <n v="1"/>
    <s v="0001 -Florida Power &amp; Light Company"/>
    <n v="0"/>
    <n v="3"/>
    <x v="11"/>
    <n v="1998"/>
    <n v="59"/>
    <n v="2014"/>
    <s v="V1998"/>
    <n v="367"/>
    <s v="06. Transmission"/>
    <s v="Function"/>
    <n v="29080487.379999999"/>
    <n v="0"/>
    <n v="0"/>
    <n v="12797105.83"/>
    <n v="792834.94"/>
    <n v="17089475.469999999"/>
    <n v="-678819.66"/>
    <n v="115399.94"/>
    <n v="29610629.52"/>
    <n v="17558063.170000002"/>
    <n v="-90494.97"/>
    <n v="0"/>
    <n v="115399.94"/>
    <n v="0"/>
    <x v="11"/>
  </r>
  <r>
    <n v="-1"/>
    <n v="1"/>
    <s v="0001 -Florida Power &amp; Light Company"/>
    <n v="0"/>
    <n v="3"/>
    <x v="11"/>
    <n v="1999"/>
    <n v="60"/>
    <n v="2014"/>
    <s v="V1999"/>
    <n v="367"/>
    <s v="06. Transmission"/>
    <s v="Function"/>
    <n v="56037999.57"/>
    <n v="0"/>
    <n v="0"/>
    <n v="15776454.689999999"/>
    <n v="2561048.0699999998"/>
    <n v="41692481.090000004"/>
    <n v="-1376392.8"/>
    <n v="254564.01"/>
    <n v="57163413.640000001"/>
    <n v="43388513.869999997"/>
    <n v="-5834.77"/>
    <n v="0"/>
    <n v="254564.01"/>
    <n v="0"/>
    <x v="11"/>
  </r>
  <r>
    <n v="-1"/>
    <n v="1"/>
    <s v="0001 -Florida Power &amp; Light Company"/>
    <n v="0"/>
    <n v="3"/>
    <x v="11"/>
    <n v="2000"/>
    <n v="61"/>
    <n v="2014"/>
    <s v="V2000"/>
    <n v="367"/>
    <s v="06. Transmission"/>
    <s v="Function"/>
    <n v="79793647.019999996"/>
    <n v="0"/>
    <n v="0"/>
    <n v="25499795.300000001"/>
    <n v="3501058.01"/>
    <n v="55717759.149999999"/>
    <n v="-901889.89"/>
    <n v="116761.14"/>
    <n v="80299913.629999995"/>
    <n v="58849082.109999999"/>
    <n v="-19770.419999999998"/>
    <n v="0"/>
    <n v="116761.14"/>
    <n v="0"/>
    <x v="11"/>
  </r>
  <r>
    <n v="-1"/>
    <n v="1"/>
    <s v="0001 -Florida Power &amp; Light Company"/>
    <n v="0"/>
    <n v="3"/>
    <x v="11"/>
    <n v="2001"/>
    <n v="62"/>
    <n v="2014"/>
    <s v="V2001"/>
    <n v="367"/>
    <s v="06. Transmission"/>
    <s v="Function"/>
    <n v="69117454.310000002"/>
    <n v="0"/>
    <n v="0"/>
    <n v="24294730.420000002"/>
    <n v="3019608.87"/>
    <n v="46052580.890000001"/>
    <n v="-489722.97"/>
    <n v="136129.01"/>
    <n v="69500426.819999993"/>
    <n v="48808443.43"/>
    <n v="16902.84"/>
    <n v="0"/>
    <n v="136129.01"/>
    <n v="0"/>
    <x v="11"/>
  </r>
  <r>
    <n v="-1"/>
    <n v="1"/>
    <s v="0001 -Florida Power &amp; Light Company"/>
    <n v="0"/>
    <n v="3"/>
    <x v="11"/>
    <n v="2001"/>
    <n v="69"/>
    <n v="2014"/>
    <s v="V2001 Bonus"/>
    <n v="367"/>
    <s v="06. Transmission"/>
    <s v="Function"/>
    <n v="1528326.5"/>
    <n v="0"/>
    <n v="0"/>
    <n v="512390.15"/>
    <n v="68318.52"/>
    <n v="1024885.66"/>
    <n v="-11127.36"/>
    <n v="3819.67"/>
    <n v="1539070.54"/>
    <n v="1085810.29"/>
    <n v="469.51"/>
    <n v="0"/>
    <n v="3819.67"/>
    <n v="0"/>
    <x v="11"/>
  </r>
  <r>
    <n v="-1"/>
    <n v="1"/>
    <s v="0001 -Florida Power &amp; Light Company"/>
    <n v="0"/>
    <n v="3"/>
    <x v="11"/>
    <n v="2002"/>
    <n v="63"/>
    <n v="2014"/>
    <s v="V2002"/>
    <n v="367"/>
    <s v="06. Transmission"/>
    <s v="Function"/>
    <n v="1783887.48"/>
    <n v="0"/>
    <n v="0"/>
    <n v="2699483"/>
    <n v="-21006.1"/>
    <n v="-348807.9"/>
    <n v="0"/>
    <n v="0"/>
    <n v="1783887.48"/>
    <n v="-369814"/>
    <n v="0"/>
    <n v="0"/>
    <n v="0"/>
    <n v="0"/>
    <x v="11"/>
  </r>
  <r>
    <n v="-1"/>
    <n v="1"/>
    <s v="0001 -Florida Power &amp; Light Company"/>
    <n v="0"/>
    <n v="3"/>
    <x v="11"/>
    <n v="2002"/>
    <n v="80"/>
    <n v="2014"/>
    <s v="V2002 Bonus Q1"/>
    <n v="367"/>
    <s v="06. Transmission"/>
    <s v="Function"/>
    <n v="12269842.800000001"/>
    <n v="0"/>
    <n v="0"/>
    <n v="12366705.890000001"/>
    <n v="551431.42000000004"/>
    <n v="7966661.7300000004"/>
    <n v="-195165.25"/>
    <n v="33805.24"/>
    <n v="12463568.98"/>
    <n v="8389945.0500000007"/>
    <n v="-31772.84"/>
    <n v="0"/>
    <n v="33805.24"/>
    <n v="0"/>
    <x v="11"/>
  </r>
  <r>
    <n v="-1"/>
    <n v="1"/>
    <s v="0001 -Florida Power &amp; Light Company"/>
    <n v="0"/>
    <n v="3"/>
    <x v="11"/>
    <n v="2002"/>
    <n v="81"/>
    <n v="2014"/>
    <s v="V2002 Bonus Q2"/>
    <n v="367"/>
    <s v="06. Transmission"/>
    <s v="Function"/>
    <n v="11586668.67"/>
    <n v="0"/>
    <n v="0"/>
    <n v="11678138.550000001"/>
    <n v="521195.32"/>
    <n v="7376871.0099999998"/>
    <n v="-184298.68"/>
    <n v="32366.21"/>
    <n v="11769608.42"/>
    <n v="7779322.3700000001"/>
    <n v="-31829.57"/>
    <n v="0"/>
    <n v="32366.21"/>
    <n v="0"/>
    <x v="11"/>
  </r>
  <r>
    <n v="-1"/>
    <n v="1"/>
    <s v="0001 -Florida Power &amp; Light Company"/>
    <n v="0"/>
    <n v="3"/>
    <x v="11"/>
    <n v="2002"/>
    <n v="82"/>
    <n v="2014"/>
    <s v="V2002 Bonus Q3"/>
    <n v="367"/>
    <s v="06. Transmission"/>
    <s v="Function"/>
    <n v="8534943.1799999997"/>
    <n v="0"/>
    <n v="0"/>
    <n v="8602321.5099999998"/>
    <n v="383749.56"/>
    <n v="5329848.88"/>
    <n v="-135757.67000000001"/>
    <n v="23841.53"/>
    <n v="8669699.8399999999"/>
    <n v="5627748.6900000004"/>
    <n v="-25065.38"/>
    <n v="0"/>
    <n v="23841.53"/>
    <n v="0"/>
    <x v="11"/>
  </r>
  <r>
    <n v="-1"/>
    <n v="1"/>
    <s v="0001 -Florida Power &amp; Light Company"/>
    <n v="0"/>
    <n v="3"/>
    <x v="11"/>
    <n v="2002"/>
    <n v="83"/>
    <n v="2014"/>
    <s v="V2002 Bonus Q4"/>
    <n v="367"/>
    <s v="06. Transmission"/>
    <s v="Function"/>
    <n v="11391146.380000001"/>
    <n v="0"/>
    <n v="0"/>
    <n v="11481072.689999999"/>
    <n v="511826.22"/>
    <n v="6974906.5199999996"/>
    <n v="-181188.64"/>
    <n v="31820.03"/>
    <n v="11570999.01"/>
    <n v="7374310.0800000001"/>
    <n v="-35609.949999999997"/>
    <n v="0"/>
    <n v="31820.03"/>
    <n v="0"/>
    <x v="11"/>
  </r>
  <r>
    <n v="-1"/>
    <n v="1"/>
    <s v="0001 -Florida Power &amp; Light Company"/>
    <n v="0"/>
    <n v="3"/>
    <x v="11"/>
    <n v="2002"/>
    <n v="76"/>
    <n v="2014"/>
    <s v="V2002 Q1"/>
    <n v="367"/>
    <s v="06. Transmission"/>
    <s v="Function"/>
    <n v="23198073.82"/>
    <n v="0"/>
    <n v="0"/>
    <n v="23381208.82"/>
    <n v="1042568.1"/>
    <n v="15072929.789999999"/>
    <n v="-368990.76"/>
    <n v="83048.92"/>
    <n v="23564343.809999999"/>
    <n v="15873047.35"/>
    <n v="-40770.519999999997"/>
    <n v="0"/>
    <n v="83048.92"/>
    <n v="0"/>
    <x v="11"/>
  </r>
  <r>
    <n v="-1"/>
    <n v="1"/>
    <s v="0001 -Florida Power &amp; Light Company"/>
    <n v="0"/>
    <n v="3"/>
    <x v="11"/>
    <n v="2002"/>
    <n v="77"/>
    <n v="2014"/>
    <s v="V2002 Q2"/>
    <n v="367"/>
    <s v="06. Transmission"/>
    <s v="Function"/>
    <n v="13051718.15"/>
    <n v="0"/>
    <n v="0"/>
    <n v="13123629.43"/>
    <n v="585707.57999999996"/>
    <n v="8272588.1399999997"/>
    <n v="-206627.15"/>
    <n v="32937.120000000003"/>
    <n v="13195540.720000001"/>
    <n v="8764920.6400000006"/>
    <n v="-17510.37"/>
    <n v="0"/>
    <n v="32937.120000000003"/>
    <n v="0"/>
    <x v="11"/>
  </r>
  <r>
    <n v="-1"/>
    <n v="1"/>
    <s v="0001 -Florida Power &amp; Light Company"/>
    <n v="0"/>
    <n v="3"/>
    <x v="11"/>
    <n v="2002"/>
    <n v="78"/>
    <n v="2014"/>
    <s v="V2002 Q3"/>
    <n v="367"/>
    <s v="06. Transmission"/>
    <s v="Function"/>
    <n v="4860394.51"/>
    <n v="0"/>
    <n v="0"/>
    <n v="4896144.7300000004"/>
    <n v="203613.46"/>
    <n v="3159124.84"/>
    <n v="-72031.56"/>
    <n v="16303.64"/>
    <n v="4931894.95"/>
    <n v="3317197.92"/>
    <n v="-9656.42"/>
    <n v="0"/>
    <n v="16303.64"/>
    <n v="0"/>
    <x v="11"/>
  </r>
  <r>
    <n v="-1"/>
    <n v="1"/>
    <s v="0001 -Florida Power &amp; Light Company"/>
    <n v="0"/>
    <n v="3"/>
    <x v="11"/>
    <n v="2002"/>
    <n v="79"/>
    <n v="2014"/>
    <s v="V2002 Q4"/>
    <n v="367"/>
    <s v="06. Transmission"/>
    <s v="Function"/>
    <n v="9288237.4700000007"/>
    <n v="0"/>
    <n v="0"/>
    <n v="9360350.3800000008"/>
    <n v="410439.01"/>
    <n v="5742671.6299999999"/>
    <n v="-145297.17000000001"/>
    <n v="32911.81"/>
    <n v="9432463.2899999991"/>
    <n v="6063021.9400000004"/>
    <n v="-21225.31"/>
    <n v="0"/>
    <n v="32911.81"/>
    <n v="0"/>
    <x v="11"/>
  </r>
  <r>
    <n v="-1"/>
    <n v="1"/>
    <s v="0001 -Florida Power &amp; Light Company"/>
    <n v="0"/>
    <n v="3"/>
    <x v="11"/>
    <n v="2003"/>
    <n v="64"/>
    <n v="2014"/>
    <s v="V2003"/>
    <n v="367"/>
    <s v="06. Transmission"/>
    <s v="Function"/>
    <n v="3352100.06"/>
    <n v="0"/>
    <n v="0"/>
    <n v="2367060.46"/>
    <n v="98325.8"/>
    <n v="1410297.57"/>
    <n v="-41095.019999999997"/>
    <n v="14520.75"/>
    <n v="3363402.51"/>
    <n v="1501858.08"/>
    <n v="9983.59"/>
    <n v="0"/>
    <n v="14520.75"/>
    <n v="0"/>
    <x v="11"/>
  </r>
  <r>
    <n v="-1"/>
    <n v="1"/>
    <s v="0001 -Florida Power &amp; Light Company"/>
    <n v="0"/>
    <n v="3"/>
    <x v="11"/>
    <n v="2003"/>
    <n v="70"/>
    <n v="2014"/>
    <s v="V2003 Bonus-30%"/>
    <n v="367"/>
    <s v="06. Transmission"/>
    <s v="Function"/>
    <n v="66275415.530000001"/>
    <n v="0"/>
    <n v="0"/>
    <n v="28448216.940000001"/>
    <n v="2991383.77"/>
    <n v="39123239.07"/>
    <n v="-1616633.37"/>
    <n v="455470.59"/>
    <n v="67881871.280000001"/>
    <n v="41153218.439999998"/>
    <n v="-189580.76"/>
    <n v="0"/>
    <n v="455470.59"/>
    <n v="0"/>
    <x v="11"/>
  </r>
  <r>
    <n v="-1"/>
    <n v="1"/>
    <s v="0001 -Florida Power &amp; Light Company"/>
    <n v="0"/>
    <n v="3"/>
    <x v="11"/>
    <n v="2003"/>
    <n v="84"/>
    <n v="2014"/>
    <s v="V2003 Bonus-50%"/>
    <n v="367"/>
    <s v="06. Transmission"/>
    <s v="Function"/>
    <n v="9315240.8699999992"/>
    <n v="0"/>
    <n v="0"/>
    <n v="2448016.67"/>
    <n v="544003.16"/>
    <n v="7063790.0999999996"/>
    <n v="-227323.34"/>
    <n v="82203.48"/>
    <n v="9541133.0800000001"/>
    <n v="7434036.7199999997"/>
    <n v="30067.81"/>
    <n v="0"/>
    <n v="82203.48"/>
    <n v="0"/>
    <x v="11"/>
  </r>
  <r>
    <n v="-1"/>
    <n v="1"/>
    <s v="0001 -Florida Power &amp; Light Company"/>
    <n v="0"/>
    <n v="3"/>
    <x v="11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11"/>
  </r>
  <r>
    <n v="-1"/>
    <n v="1"/>
    <s v="0001 -Florida Power &amp; Light Company"/>
    <n v="0"/>
    <n v="3"/>
    <x v="11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11"/>
  </r>
  <r>
    <n v="-1"/>
    <n v="1"/>
    <s v="0001 -Florida Power &amp; Light Company"/>
    <n v="0"/>
    <n v="3"/>
    <x v="11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11"/>
  </r>
  <r>
    <n v="-1"/>
    <n v="1"/>
    <s v="0001 -Florida Power &amp; Light Company"/>
    <n v="0"/>
    <n v="3"/>
    <x v="11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11"/>
  </r>
  <r>
    <n v="-1"/>
    <n v="1"/>
    <s v="0001 -Florida Power &amp; Light Company"/>
    <n v="0"/>
    <n v="3"/>
    <x v="11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11"/>
  </r>
  <r>
    <n v="-1"/>
    <n v="1"/>
    <s v="0001 -Florida Power &amp; Light Company"/>
    <n v="0"/>
    <n v="3"/>
    <x v="11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11"/>
  </r>
  <r>
    <n v="-1"/>
    <n v="1"/>
    <s v="0001 -Florida Power &amp; Light Company"/>
    <n v="0"/>
    <n v="3"/>
    <x v="11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11"/>
  </r>
  <r>
    <n v="-1"/>
    <n v="1"/>
    <s v="0001 -Florida Power &amp; Light Company"/>
    <n v="0"/>
    <n v="3"/>
    <x v="11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11"/>
  </r>
  <r>
    <n v="-1"/>
    <n v="1"/>
    <s v="0001 -Florida Power &amp; Light Company"/>
    <n v="0"/>
    <n v="3"/>
    <x v="11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11"/>
  </r>
  <r>
    <n v="-1"/>
    <n v="1"/>
    <s v="0001 -Florida Power &amp; Light Company"/>
    <n v="0"/>
    <n v="3"/>
    <x v="11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11"/>
  </r>
  <r>
    <n v="-1"/>
    <n v="1"/>
    <s v="0001 -Florida Power &amp; Light Company"/>
    <n v="0"/>
    <n v="3"/>
    <x v="11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11"/>
  </r>
  <r>
    <n v="-1"/>
    <n v="1"/>
    <s v="0001 -Florida Power &amp; Light Company"/>
    <n v="0"/>
    <n v="3"/>
    <x v="11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11"/>
  </r>
  <r>
    <n v="-1"/>
    <n v="1"/>
    <s v="0001 -Florida Power &amp; Light Company"/>
    <n v="0"/>
    <n v="3"/>
    <x v="11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11"/>
  </r>
  <r>
    <n v="-1"/>
    <n v="1"/>
    <s v="0001 -Florida Power &amp; Light Company"/>
    <n v="0"/>
    <n v="3"/>
    <x v="11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1"/>
  </r>
  <r>
    <n v="-1"/>
    <n v="1"/>
    <s v="0001 -Florida Power &amp; Light Company"/>
    <n v="0"/>
    <n v="3"/>
    <x v="11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11"/>
  </r>
  <r>
    <n v="-1"/>
    <n v="1"/>
    <s v="0001 -Florida Power &amp; Light Company"/>
    <n v="0"/>
    <n v="3"/>
    <x v="11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11"/>
  </r>
  <r>
    <n v="-1"/>
    <n v="1"/>
    <s v="0001 -Florida Power &amp; Light Company"/>
    <n v="0"/>
    <n v="3"/>
    <x v="11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11"/>
  </r>
  <r>
    <n v="-1"/>
    <n v="1"/>
    <s v="0001 -Florida Power &amp; Light Company"/>
    <n v="0"/>
    <n v="3"/>
    <x v="11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11"/>
  </r>
  <r>
    <n v="-1"/>
    <n v="1"/>
    <s v="0001 -Florida Power &amp; Light Company"/>
    <n v="0"/>
    <n v="3"/>
    <x v="11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11"/>
  </r>
  <r>
    <n v="-1"/>
    <n v="1"/>
    <s v="0001 -Florida Power &amp; Light Company"/>
    <n v="0"/>
    <n v="3"/>
    <x v="11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11"/>
  </r>
  <r>
    <n v="-1"/>
    <n v="1"/>
    <s v="0001 -Florida Power &amp; Light Company"/>
    <n v="0"/>
    <n v="3"/>
    <x v="11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11"/>
  </r>
  <r>
    <n v="-1"/>
    <n v="1"/>
    <s v="0001 -Florida Power &amp; Light Company"/>
    <n v="0"/>
    <n v="3"/>
    <x v="11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11"/>
  </r>
  <r>
    <n v="-1"/>
    <n v="1"/>
    <s v="0001 -Florida Power &amp; Light Company"/>
    <n v="0"/>
    <n v="3"/>
    <x v="11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11"/>
  </r>
  <r>
    <n v="-1"/>
    <n v="1"/>
    <s v="0001 -Florida Power &amp; Light Company"/>
    <n v="0"/>
    <n v="3"/>
    <x v="11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11"/>
  </r>
  <r>
    <n v="-1"/>
    <n v="1"/>
    <s v="0001 -Florida Power &amp; Light Company"/>
    <n v="0"/>
    <n v="3"/>
    <x v="11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11"/>
  </r>
  <r>
    <n v="-1"/>
    <n v="1"/>
    <s v="0001 -Florida Power &amp; Light Company"/>
    <n v="0"/>
    <n v="3"/>
    <x v="11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11"/>
  </r>
  <r>
    <n v="-1"/>
    <n v="1"/>
    <s v="0001 -Florida Power &amp; Light Company"/>
    <n v="0"/>
    <n v="3"/>
    <x v="11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11"/>
  </r>
  <r>
    <n v="-1"/>
    <n v="1"/>
    <s v="0001 -Florida Power &amp; Light Company"/>
    <n v="0"/>
    <n v="3"/>
    <x v="11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11"/>
  </r>
  <r>
    <n v="-1"/>
    <n v="1"/>
    <s v="0001 -Florida Power &amp; Light Company"/>
    <n v="0"/>
    <n v="3"/>
    <x v="11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11"/>
  </r>
  <r>
    <n v="-1"/>
    <n v="1"/>
    <s v="0001 -Florida Power &amp; Light Company"/>
    <n v="0"/>
    <n v="3"/>
    <x v="11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11"/>
  </r>
  <r>
    <n v="-1"/>
    <n v="1"/>
    <s v="0001 -Florida Power &amp; Light Company"/>
    <n v="0"/>
    <n v="3"/>
    <x v="11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11"/>
  </r>
  <r>
    <n v="-1"/>
    <n v="1"/>
    <s v="0001 -Florida Power &amp; Light Company"/>
    <n v="0"/>
    <n v="3"/>
    <x v="11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11"/>
  </r>
  <r>
    <n v="-1"/>
    <n v="1"/>
    <s v="0001 -Florida Power &amp; Light Company"/>
    <n v="0"/>
    <n v="3"/>
    <x v="11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11"/>
  </r>
  <r>
    <n v="-1"/>
    <n v="1"/>
    <s v="0001 -Florida Power &amp; Light Company"/>
    <n v="0"/>
    <n v="3"/>
    <x v="11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11"/>
  </r>
  <r>
    <n v="-1"/>
    <n v="1"/>
    <s v="0001 -Florida Power &amp; Light Company"/>
    <n v="0"/>
    <n v="3"/>
    <x v="11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11"/>
  </r>
  <r>
    <n v="-1"/>
    <n v="1"/>
    <s v="0001 -Florida Power &amp; Light Company"/>
    <n v="0"/>
    <n v="3"/>
    <x v="11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11"/>
  </r>
  <r>
    <n v="-1"/>
    <n v="1"/>
    <s v="0001 -Florida Power &amp; Light Company"/>
    <n v="0"/>
    <n v="3"/>
    <x v="11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11"/>
  </r>
  <r>
    <n v="-1"/>
    <n v="1"/>
    <s v="0001 -Florida Power &amp; Light Company"/>
    <n v="0"/>
    <n v="3"/>
    <x v="11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11"/>
  </r>
  <r>
    <n v="-1"/>
    <n v="1"/>
    <s v="0001 -Florida Power &amp; Light Company"/>
    <n v="0"/>
    <n v="3"/>
    <x v="11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11"/>
  </r>
  <r>
    <n v="-1"/>
    <n v="1"/>
    <s v="0001 -Florida Power &amp; Light Company"/>
    <n v="0"/>
    <n v="3"/>
    <x v="11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11"/>
  </r>
  <r>
    <n v="-1"/>
    <n v="1"/>
    <s v="0001 -Florida Power &amp; Light Company"/>
    <n v="0"/>
    <n v="3"/>
    <x v="11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11"/>
  </r>
  <r>
    <n v="-1"/>
    <n v="1"/>
    <s v="0001 -Florida Power &amp; Light Company"/>
    <n v="0"/>
    <n v="3"/>
    <x v="11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11"/>
  </r>
  <r>
    <n v="-1"/>
    <n v="1"/>
    <s v="0001 -Florida Power &amp; Light Company"/>
    <n v="0"/>
    <n v="3"/>
    <x v="11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11"/>
  </r>
  <r>
    <n v="-1"/>
    <n v="1"/>
    <s v="0001 -Florida Power &amp; Light Company"/>
    <n v="0"/>
    <n v="3"/>
    <x v="11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11"/>
  </r>
  <r>
    <n v="-1"/>
    <n v="1"/>
    <s v="0001 -Florida Power &amp; Light Company"/>
    <n v="0"/>
    <n v="3"/>
    <x v="11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11"/>
  </r>
  <r>
    <n v="-1"/>
    <n v="1"/>
    <s v="0001 -Florida Power &amp; Light Company"/>
    <n v="0"/>
    <n v="3"/>
    <x v="11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11"/>
  </r>
  <r>
    <n v="-1"/>
    <n v="1"/>
    <s v="0001 -Florida Power &amp; Light Company"/>
    <n v="0"/>
    <n v="3"/>
    <x v="11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11"/>
  </r>
  <r>
    <n v="-1"/>
    <n v="1"/>
    <s v="0001 -Florida Power &amp; Light Company"/>
    <n v="0"/>
    <n v="3"/>
    <x v="11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11"/>
  </r>
  <r>
    <n v="-1"/>
    <n v="1"/>
    <s v="0001 -Florida Power &amp; Light Company"/>
    <n v="0"/>
    <n v="3"/>
    <x v="11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11"/>
  </r>
  <r>
    <n v="-1"/>
    <n v="1"/>
    <s v="0001 -Florida Power &amp; Light Company"/>
    <n v="0"/>
    <n v="3"/>
    <x v="11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11"/>
  </r>
  <r>
    <n v="-1"/>
    <n v="1"/>
    <s v="0001 -Florida Power &amp; Light Company"/>
    <n v="0"/>
    <n v="3"/>
    <x v="11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11"/>
  </r>
  <r>
    <n v="-1"/>
    <n v="1"/>
    <s v="0001 -Florida Power &amp; Light Company"/>
    <n v="0"/>
    <n v="3"/>
    <x v="11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11"/>
  </r>
  <r>
    <n v="-1"/>
    <n v="1"/>
    <s v="0001 -Florida Power &amp; Light Company"/>
    <n v="0"/>
    <n v="3"/>
    <x v="11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11"/>
  </r>
  <r>
    <n v="-1"/>
    <n v="1"/>
    <s v="0001 -Florida Power &amp; Light Company"/>
    <n v="0"/>
    <n v="3"/>
    <x v="11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11"/>
  </r>
  <r>
    <n v="-1"/>
    <n v="1"/>
    <s v="0001 -Florida Power &amp; Light Company"/>
    <n v="0"/>
    <n v="3"/>
    <x v="11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11"/>
  </r>
  <r>
    <n v="-1"/>
    <n v="1"/>
    <s v="0001 -Florida Power &amp; Light Company"/>
    <n v="0"/>
    <n v="3"/>
    <x v="11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11"/>
  </r>
  <r>
    <n v="-1"/>
    <n v="1"/>
    <s v="0001 -Florida Power &amp; Light Company"/>
    <n v="0"/>
    <n v="3"/>
    <x v="11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11"/>
  </r>
  <r>
    <n v="-1"/>
    <n v="1"/>
    <s v="0001 -Florida Power &amp; Light Company"/>
    <n v="0"/>
    <n v="3"/>
    <x v="11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11"/>
  </r>
  <r>
    <n v="-1"/>
    <n v="1"/>
    <s v="0001 -Florida Power &amp; Light Company"/>
    <n v="0"/>
    <n v="3"/>
    <x v="11"/>
    <n v="1971"/>
    <n v="3"/>
    <n v="2014"/>
    <s v="V1971"/>
    <n v="367"/>
    <s v="07. Distribution"/>
    <s v="Function"/>
    <n v="85791023.560000002"/>
    <n v="0"/>
    <n v="0"/>
    <n v="83588545.849999994"/>
    <n v="31147.38"/>
    <n v="85026823.650000006"/>
    <n v="-570326.23"/>
    <n v="3957.99"/>
    <n v="85791023.560000002"/>
    <n v="85059059.650000006"/>
    <n v="2869.37"/>
    <n v="0"/>
    <n v="3957.99"/>
    <n v="0"/>
    <x v="11"/>
  </r>
  <r>
    <n v="-1"/>
    <n v="1"/>
    <s v="0001 -Florida Power &amp; Light Company"/>
    <n v="0"/>
    <n v="3"/>
    <x v="11"/>
    <n v="1972"/>
    <n v="4"/>
    <n v="2014"/>
    <s v="V1972"/>
    <n v="367"/>
    <s v="07. Distribution"/>
    <s v="Function"/>
    <n v="108828208.34"/>
    <n v="0"/>
    <n v="0"/>
    <n v="108683908.79000001"/>
    <n v="2076.37"/>
    <n v="108775171.55"/>
    <n v="-1007803.78"/>
    <n v="91.75"/>
    <n v="108828208.34"/>
    <n v="108777337.26000001"/>
    <n v="2.41"/>
    <n v="0"/>
    <n v="91.75"/>
    <n v="0"/>
    <x v="11"/>
  </r>
  <r>
    <n v="-1"/>
    <n v="1"/>
    <s v="0001 -Florida Power &amp; Light Company"/>
    <n v="0"/>
    <n v="3"/>
    <x v="11"/>
    <n v="1973"/>
    <n v="5"/>
    <n v="2014"/>
    <s v="V1973"/>
    <n v="367"/>
    <s v="07. Distribution"/>
    <s v="Function"/>
    <n v="102829279.91"/>
    <n v="0"/>
    <n v="0"/>
    <n v="102585485.11"/>
    <n v="3557.02"/>
    <n v="102734847.16"/>
    <n v="-901434.84"/>
    <n v="5918.85"/>
    <n v="102829279.91"/>
    <n v="102738575.73"/>
    <n v="5747.3"/>
    <n v="0"/>
    <n v="5918.85"/>
    <n v="0"/>
    <x v="11"/>
  </r>
  <r>
    <n v="-1"/>
    <n v="1"/>
    <s v="0001 -Florida Power &amp; Light Company"/>
    <n v="0"/>
    <n v="3"/>
    <x v="11"/>
    <n v="1974"/>
    <n v="6"/>
    <n v="2014"/>
    <s v="V1974"/>
    <n v="367"/>
    <s v="07. Distribution"/>
    <s v="Function"/>
    <n v="116499912.39"/>
    <n v="0"/>
    <n v="0"/>
    <n v="116340454.73"/>
    <n v="2370.63"/>
    <n v="116434633.69"/>
    <n v="-865847.25"/>
    <n v="20917.88"/>
    <n v="116499912.39"/>
    <n v="116437090.68000001"/>
    <n v="20831.52"/>
    <n v="0"/>
    <n v="20917.88"/>
    <n v="0"/>
    <x v="11"/>
  </r>
  <r>
    <n v="-1"/>
    <n v="1"/>
    <s v="0001 -Florida Power &amp; Light Company"/>
    <n v="0"/>
    <n v="3"/>
    <x v="11"/>
    <n v="1975"/>
    <n v="7"/>
    <n v="2014"/>
    <s v="V1975"/>
    <n v="367"/>
    <s v="07. Distribution"/>
    <s v="Function"/>
    <n v="75379649.120000005"/>
    <n v="0"/>
    <n v="0"/>
    <n v="75218351.840000004"/>
    <n v="2388.7600000000002"/>
    <n v="75311460.810000002"/>
    <n v="-764897.81"/>
    <n v="10914.05"/>
    <n v="75379649.120000005"/>
    <n v="75313958.159999996"/>
    <n v="10805.46"/>
    <n v="0"/>
    <n v="10914.05"/>
    <n v="0"/>
    <x v="11"/>
  </r>
  <r>
    <n v="-1"/>
    <n v="1"/>
    <s v="0001 -Florida Power &amp; Light Company"/>
    <n v="0"/>
    <n v="3"/>
    <x v="11"/>
    <n v="1976"/>
    <n v="8"/>
    <n v="2014"/>
    <s v="V1976"/>
    <n v="367"/>
    <s v="07. Distribution"/>
    <s v="Function"/>
    <n v="61766457.549999997"/>
    <n v="0"/>
    <n v="0"/>
    <n v="61477394.560000002"/>
    <n v="4405.29"/>
    <n v="61636310.119999997"/>
    <n v="-649821.56000000006"/>
    <n v="4620.71"/>
    <n v="61766457.549999997"/>
    <n v="61640906.829999998"/>
    <n v="4429.29"/>
    <n v="0"/>
    <n v="4620.71"/>
    <n v="0"/>
    <x v="11"/>
  </r>
  <r>
    <n v="-1"/>
    <n v="1"/>
    <s v="0001 -Florida Power &amp; Light Company"/>
    <n v="0"/>
    <n v="3"/>
    <x v="11"/>
    <n v="1977"/>
    <n v="10"/>
    <n v="2014"/>
    <s v="V1977"/>
    <n v="367"/>
    <s v="07. Distribution"/>
    <s v="Function"/>
    <n v="64002738.93"/>
    <n v="0"/>
    <n v="0"/>
    <n v="64002738.93"/>
    <n v="0"/>
    <n v="64002738.93"/>
    <n v="-739129.02"/>
    <n v="20415.16"/>
    <n v="64002738.93"/>
    <n v="64002738.93"/>
    <n v="20415.16"/>
    <n v="0"/>
    <n v="20415.16"/>
    <n v="0"/>
    <x v="11"/>
  </r>
  <r>
    <n v="-1"/>
    <n v="1"/>
    <s v="0001 -Florida Power &amp; Light Company"/>
    <n v="0"/>
    <n v="3"/>
    <x v="11"/>
    <n v="1978"/>
    <n v="12"/>
    <n v="2014"/>
    <s v="V1978"/>
    <n v="367"/>
    <s v="07. Distribution"/>
    <s v="Function"/>
    <n v="87441371.730000004"/>
    <n v="0"/>
    <n v="0"/>
    <n v="87441371.730000004"/>
    <n v="0"/>
    <n v="87441371.730000004"/>
    <n v="-826886.72"/>
    <n v="22830.959999999999"/>
    <n v="87441371.730000004"/>
    <n v="87441371.730000004"/>
    <n v="22830.959999999999"/>
    <n v="0"/>
    <n v="22830.959999999999"/>
    <n v="0"/>
    <x v="11"/>
  </r>
  <r>
    <n v="-1"/>
    <n v="1"/>
    <s v="0001 -Florida Power &amp; Light Company"/>
    <n v="0"/>
    <n v="3"/>
    <x v="11"/>
    <n v="1979"/>
    <n v="13"/>
    <n v="2014"/>
    <s v="V1979"/>
    <n v="367"/>
    <s v="07. Distribution"/>
    <s v="Function"/>
    <n v="103678912.73999999"/>
    <n v="0"/>
    <n v="0"/>
    <n v="103678912.73999999"/>
    <n v="0"/>
    <n v="103678912.73999999"/>
    <n v="-1525531.94"/>
    <n v="40489.89"/>
    <n v="103678912.73999999"/>
    <n v="103678912.73999999"/>
    <n v="40489.89"/>
    <n v="0"/>
    <n v="40489.89"/>
    <n v="0"/>
    <x v="11"/>
  </r>
  <r>
    <n v="-1"/>
    <n v="1"/>
    <s v="0001 -Florida Power &amp; Light Company"/>
    <n v="0"/>
    <n v="3"/>
    <x v="11"/>
    <n v="1980"/>
    <n v="14"/>
    <n v="2014"/>
    <s v="V1980"/>
    <n v="367"/>
    <s v="07. Distribution"/>
    <s v="Function"/>
    <n v="128976319.92"/>
    <n v="0"/>
    <n v="0"/>
    <n v="128976319.92"/>
    <n v="0"/>
    <n v="128976319.92"/>
    <n v="-1850143.46"/>
    <n v="56907.89"/>
    <n v="128976319.92"/>
    <n v="128976319.92"/>
    <n v="56907.89"/>
    <n v="0"/>
    <n v="56907.89"/>
    <n v="0"/>
    <x v="11"/>
  </r>
  <r>
    <n v="-1"/>
    <n v="1"/>
    <s v="0001 -Florida Power &amp; Light Company"/>
    <n v="0"/>
    <n v="3"/>
    <x v="11"/>
    <n v="1981"/>
    <n v="15"/>
    <n v="2014"/>
    <s v="V1981"/>
    <n v="367"/>
    <s v="07. Distribution"/>
    <s v="Function"/>
    <n v="99068527.930000007"/>
    <n v="0"/>
    <n v="0"/>
    <n v="99068527.930000007"/>
    <n v="0"/>
    <n v="100299238.52"/>
    <n v="-1625019.86"/>
    <n v="56037.23"/>
    <n v="100299238.52"/>
    <n v="99068527.930000007"/>
    <n v="56037.23"/>
    <n v="0"/>
    <n v="56037.23"/>
    <n v="0"/>
    <x v="11"/>
  </r>
  <r>
    <n v="-1"/>
    <n v="1"/>
    <s v="0001 -Florida Power &amp; Light Company"/>
    <n v="0"/>
    <n v="3"/>
    <x v="11"/>
    <n v="1982"/>
    <n v="16"/>
    <n v="2014"/>
    <s v="V1982"/>
    <n v="367"/>
    <s v="07. Distribution"/>
    <s v="Function"/>
    <n v="102562682.51000001"/>
    <n v="0"/>
    <n v="0"/>
    <n v="102562682.51000001"/>
    <n v="0"/>
    <n v="103355531.8"/>
    <n v="-1158332.82"/>
    <n v="36523.769999999997"/>
    <n v="103355531.8"/>
    <n v="102562682.51000001"/>
    <n v="36523.769999999997"/>
    <n v="0"/>
    <n v="36523.769999999997"/>
    <n v="0"/>
    <x v="11"/>
  </r>
  <r>
    <n v="-1"/>
    <n v="1"/>
    <s v="0001 -Florida Power &amp; Light Company"/>
    <n v="0"/>
    <n v="3"/>
    <x v="11"/>
    <n v="1983"/>
    <n v="17"/>
    <n v="2014"/>
    <s v="V1983"/>
    <n v="367"/>
    <s v="07. Distribution"/>
    <s v="Function"/>
    <n v="85275018.200000003"/>
    <n v="0"/>
    <n v="0"/>
    <n v="85275018.200000003"/>
    <n v="0"/>
    <n v="86356855.540000007"/>
    <n v="-1443983.48"/>
    <n v="58481.87"/>
    <n v="86356855.540000007"/>
    <n v="85275018.200000003"/>
    <n v="58481.87"/>
    <n v="0"/>
    <n v="58481.87"/>
    <n v="0"/>
    <x v="11"/>
  </r>
  <r>
    <n v="-1"/>
    <n v="1"/>
    <s v="0001 -Florida Power &amp; Light Company"/>
    <n v="0"/>
    <n v="3"/>
    <x v="11"/>
    <n v="1984"/>
    <n v="18"/>
    <n v="2014"/>
    <s v="V1984"/>
    <n v="367"/>
    <s v="07. Distribution"/>
    <s v="Function"/>
    <n v="113760305.98"/>
    <n v="0"/>
    <n v="0"/>
    <n v="113760305.98"/>
    <n v="5115105.53"/>
    <n v="110506934.95999999"/>
    <n v="-2385478.14"/>
    <n v="94201.21"/>
    <n v="115712441.72"/>
    <n v="113760305.98"/>
    <n v="3799.99"/>
    <n v="0"/>
    <n v="94201.21"/>
    <n v="0"/>
    <x v="11"/>
  </r>
  <r>
    <n v="-1"/>
    <n v="1"/>
    <s v="0001 -Florida Power &amp; Light Company"/>
    <n v="0"/>
    <n v="3"/>
    <x v="11"/>
    <n v="1985"/>
    <n v="19"/>
    <n v="2014"/>
    <s v="V1985"/>
    <n v="367"/>
    <s v="07. Distribution"/>
    <s v="Function"/>
    <n v="117327984.08"/>
    <n v="0"/>
    <n v="0"/>
    <n v="117327984.08"/>
    <n v="3910928.89"/>
    <n v="110759365.43000001"/>
    <n v="-3166952.19"/>
    <n v="135552.37"/>
    <n v="120079156.18000001"/>
    <n v="112136482.79000001"/>
    <n v="-81808.2"/>
    <n v="0"/>
    <n v="135552.37"/>
    <n v="0"/>
    <x v="11"/>
  </r>
  <r>
    <n v="-1"/>
    <n v="1"/>
    <s v="0001 -Florida Power &amp; Light Company"/>
    <n v="0"/>
    <n v="3"/>
    <x v="11"/>
    <n v="1986"/>
    <n v="20"/>
    <n v="2014"/>
    <s v="V1986"/>
    <n v="367"/>
    <s v="07. Distribution"/>
    <s v="Function"/>
    <n v="125174468.44"/>
    <n v="0"/>
    <n v="0"/>
    <n v="125174468.44"/>
    <n v="4172478.11"/>
    <n v="114217392.15000001"/>
    <n v="-2769976.99"/>
    <n v="97926.18"/>
    <n v="127316047.88"/>
    <n v="116470755.79000001"/>
    <n v="-124538.79"/>
    <n v="0"/>
    <n v="97926.18"/>
    <n v="0"/>
    <x v="11"/>
  </r>
  <r>
    <n v="-1"/>
    <n v="1"/>
    <s v="0001 -Florida Power &amp; Light Company"/>
    <n v="0"/>
    <n v="3"/>
    <x v="11"/>
    <n v="1987"/>
    <n v="22"/>
    <n v="2014"/>
    <s v="V1987"/>
    <n v="367"/>
    <s v="07. Distribution"/>
    <s v="Function"/>
    <n v="131780119.83"/>
    <n v="0"/>
    <n v="0"/>
    <n v="132712122"/>
    <n v="4423732.9800000004"/>
    <n v="117601951.37"/>
    <n v="-2294331.75"/>
    <n v="84541.91"/>
    <n v="133644124.15000001"/>
    <n v="120346296.77"/>
    <n v="-100074.83"/>
    <n v="0"/>
    <n v="84541.91"/>
    <n v="0"/>
    <x v="11"/>
  </r>
  <r>
    <n v="-1"/>
    <n v="1"/>
    <s v="0001 -Florida Power &amp; Light Company"/>
    <n v="0"/>
    <n v="3"/>
    <x v="11"/>
    <n v="1988"/>
    <n v="24"/>
    <n v="2014"/>
    <s v="V1988"/>
    <n v="367"/>
    <s v="07. Distribution"/>
    <s v="Function"/>
    <n v="153670072.75999999"/>
    <n v="0"/>
    <n v="0"/>
    <n v="154735058.37"/>
    <n v="5157830.1100000003"/>
    <n v="132052148.92"/>
    <n v="-2893074.81"/>
    <n v="89115.97"/>
    <n v="155800043.99000001"/>
    <n v="135363204.90000001"/>
    <n v="-194081.13"/>
    <n v="0"/>
    <n v="89115.97"/>
    <n v="0"/>
    <x v="11"/>
  </r>
  <r>
    <n v="-1"/>
    <n v="1"/>
    <s v="0001 -Florida Power &amp; Light Company"/>
    <n v="0"/>
    <n v="3"/>
    <x v="11"/>
    <n v="1989"/>
    <n v="26"/>
    <n v="2014"/>
    <s v="V1989"/>
    <n v="367"/>
    <s v="07. Distribution"/>
    <s v="Function"/>
    <n v="181037291.88999999"/>
    <n v="0"/>
    <n v="0"/>
    <n v="182162693.37"/>
    <n v="6072083.71"/>
    <n v="149927376.30000001"/>
    <n v="-3189822.62"/>
    <n v="123671.37"/>
    <n v="183505016.86000001"/>
    <n v="153931742.41999999"/>
    <n v="-276336"/>
    <n v="0"/>
    <n v="123671.37"/>
    <n v="0"/>
    <x v="11"/>
  </r>
  <r>
    <n v="-1"/>
    <n v="1"/>
    <s v="0001 -Florida Power &amp; Light Company"/>
    <n v="0"/>
    <n v="3"/>
    <x v="11"/>
    <n v="1990"/>
    <n v="28"/>
    <n v="2014"/>
    <s v="V1990"/>
    <n v="367"/>
    <s v="07. Distribution"/>
    <s v="Function"/>
    <n v="235338247.69999999"/>
    <n v="0"/>
    <n v="0"/>
    <n v="235715770.93000001"/>
    <n v="7857184.5"/>
    <n v="187977713.25"/>
    <n v="-3889813.48"/>
    <n v="123880.99"/>
    <n v="238258272.16999999"/>
    <n v="193476434.61000001"/>
    <n v="-437680.33"/>
    <n v="0"/>
    <n v="123880.99"/>
    <n v="0"/>
    <x v="11"/>
  </r>
  <r>
    <n v="-1"/>
    <n v="1"/>
    <s v="0001 -Florida Power &amp; Light Company"/>
    <n v="0"/>
    <n v="3"/>
    <x v="11"/>
    <n v="1991"/>
    <n v="29"/>
    <n v="2014"/>
    <s v="V1991"/>
    <n v="367"/>
    <s v="07. Distribution"/>
    <s v="Function"/>
    <n v="242119303.33000001"/>
    <n v="0"/>
    <n v="0"/>
    <n v="239893288.30000001"/>
    <n v="7996434.9400000004"/>
    <n v="192282116.12"/>
    <n v="-3781703.81"/>
    <n v="117232.78"/>
    <n v="245308687.27000001"/>
    <n v="197728699.69"/>
    <n v="-522299.79"/>
    <n v="0"/>
    <n v="117232.78"/>
    <n v="0"/>
    <x v="11"/>
  </r>
  <r>
    <n v="-1"/>
    <n v="1"/>
    <s v="0001 -Florida Power &amp; Light Company"/>
    <n v="0"/>
    <n v="3"/>
    <x v="11"/>
    <n v="1992"/>
    <n v="30"/>
    <n v="2014"/>
    <s v="V1992"/>
    <n v="367"/>
    <s v="07. Distribution"/>
    <s v="Function"/>
    <n v="187447024.11000001"/>
    <n v="0"/>
    <n v="0"/>
    <n v="188142404.49000001"/>
    <n v="6271407.2000000002"/>
    <n v="138154517.27000001"/>
    <n v="-3171337.98"/>
    <n v="108728.97"/>
    <n v="190034968.63"/>
    <n v="142494014.25999999"/>
    <n v="-547305.34"/>
    <n v="0"/>
    <n v="108728.97"/>
    <n v="0"/>
    <x v="11"/>
  </r>
  <r>
    <n v="-1"/>
    <n v="1"/>
    <s v="0001 -Florida Power &amp; Light Company"/>
    <n v="0"/>
    <n v="3"/>
    <x v="11"/>
    <n v="1993"/>
    <n v="31"/>
    <n v="2014"/>
    <s v="V1993"/>
    <n v="367"/>
    <s v="07. Distribution"/>
    <s v="Function"/>
    <n v="202099644.65000001"/>
    <n v="0"/>
    <n v="0"/>
    <n v="201924343.46000001"/>
    <n v="6730804.7000000002"/>
    <n v="145791307.28"/>
    <n v="-2513226.63"/>
    <n v="71296.19"/>
    <n v="204008280.03999999"/>
    <n v="151133598.34999999"/>
    <n v="-448825.57"/>
    <n v="0"/>
    <n v="71296.19"/>
    <n v="0"/>
    <x v="11"/>
  </r>
  <r>
    <n v="-1"/>
    <n v="1"/>
    <s v="0001 -Florida Power &amp; Light Company"/>
    <n v="0"/>
    <n v="3"/>
    <x v="11"/>
    <n v="1994"/>
    <n v="32"/>
    <n v="2014"/>
    <s v="V1994"/>
    <n v="367"/>
    <s v="07. Distribution"/>
    <s v="Function"/>
    <n v="185927144.53999999"/>
    <n v="0"/>
    <n v="0"/>
    <n v="56091300.719999999"/>
    <n v="5373535.1100000003"/>
    <n v="131707678.42"/>
    <n v="-2747316.13"/>
    <n v="78776.850000000006"/>
    <n v="188131803.69"/>
    <n v="135510505.91999999"/>
    <n v="-555174.68000000005"/>
    <n v="0"/>
    <n v="78776.850000000006"/>
    <n v="0"/>
    <x v="11"/>
  </r>
  <r>
    <n v="-1"/>
    <n v="1"/>
    <s v="0001 -Florida Power &amp; Light Company"/>
    <n v="0"/>
    <n v="3"/>
    <x v="11"/>
    <n v="1995"/>
    <n v="33"/>
    <n v="2014"/>
    <s v="V1995"/>
    <n v="367"/>
    <s v="07. Distribution"/>
    <s v="Function"/>
    <n v="178193696.28999999"/>
    <n v="0"/>
    <n v="0"/>
    <n v="60541251.780000001"/>
    <n v="5276381.68"/>
    <n v="119430428.58"/>
    <n v="-2611051.4900000002"/>
    <n v="87088.24"/>
    <n v="180332921.75"/>
    <n v="123258655.29000001"/>
    <n v="-603982.24"/>
    <n v="0"/>
    <n v="87088.24"/>
    <n v="0"/>
    <x v="11"/>
  </r>
  <r>
    <n v="-1"/>
    <n v="1"/>
    <s v="0001 -Florida Power &amp; Light Company"/>
    <n v="0"/>
    <n v="3"/>
    <x v="11"/>
    <n v="1996"/>
    <n v="34"/>
    <n v="2014"/>
    <s v="V1996"/>
    <n v="367"/>
    <s v="07. Distribution"/>
    <s v="Function"/>
    <n v="201377875.71000001"/>
    <n v="0"/>
    <n v="0"/>
    <n v="75182710.629999995"/>
    <n v="6040354"/>
    <n v="127824624.44"/>
    <n v="-2653045.2599999998"/>
    <n v="72784.509999999995"/>
    <n v="203379650.03999999"/>
    <n v="132578048.83"/>
    <n v="-642060.22"/>
    <n v="0"/>
    <n v="72784.509999999995"/>
    <n v="0"/>
    <x v="11"/>
  </r>
  <r>
    <n v="-1"/>
    <n v="1"/>
    <s v="0001 -Florida Power &amp; Light Company"/>
    <n v="0"/>
    <n v="3"/>
    <x v="11"/>
    <n v="1997"/>
    <n v="35"/>
    <n v="2014"/>
    <s v="V1997"/>
    <n v="367"/>
    <s v="07. Distribution"/>
    <s v="Function"/>
    <n v="195856619.11000001"/>
    <n v="0"/>
    <n v="0"/>
    <n v="73803915.950000003"/>
    <n v="6011828.5199999996"/>
    <n v="118336657.93000001"/>
    <n v="-2636947.89"/>
    <n v="86680.13"/>
    <n v="197931507.75999999"/>
    <n v="123068189.88"/>
    <n v="-707911.97"/>
    <n v="0"/>
    <n v="86680.13"/>
    <n v="0"/>
    <x v="11"/>
  </r>
  <r>
    <n v="-1"/>
    <n v="1"/>
    <s v="0001 -Florida Power &amp; Light Company"/>
    <n v="0"/>
    <n v="3"/>
    <x v="11"/>
    <n v="1998"/>
    <n v="59"/>
    <n v="2014"/>
    <s v="V1998"/>
    <n v="367"/>
    <s v="07. Distribution"/>
    <s v="Function"/>
    <n v="260466776.53999999"/>
    <n v="0"/>
    <n v="0"/>
    <n v="129247185.2"/>
    <n v="7998419.3300000001"/>
    <n v="147268550.83000001"/>
    <n v="-3071652.6"/>
    <n v="109277.11"/>
    <n v="262993708.43000001"/>
    <n v="153801682.47999999"/>
    <n v="-952367.08"/>
    <n v="0"/>
    <n v="109277.11"/>
    <n v="0"/>
    <x v="11"/>
  </r>
  <r>
    <n v="-1"/>
    <n v="1"/>
    <s v="0001 -Florida Power &amp; Light Company"/>
    <n v="0"/>
    <n v="3"/>
    <x v="11"/>
    <n v="1999"/>
    <n v="60"/>
    <n v="2014"/>
    <s v="V1999"/>
    <n v="367"/>
    <s v="07. Distribution"/>
    <s v="Function"/>
    <n v="193534360.05000001"/>
    <n v="0"/>
    <n v="0"/>
    <n v="54584318.409999996"/>
    <n v="8083375.3200000003"/>
    <n v="153598747.28"/>
    <n v="-2858325.85"/>
    <n v="125066.56"/>
    <n v="195764852.97999999"/>
    <n v="159960085.27000001"/>
    <n v="-383389.05"/>
    <n v="0"/>
    <n v="125066.56"/>
    <n v="0"/>
    <x v="11"/>
  </r>
  <r>
    <n v="-1"/>
    <n v="1"/>
    <s v="0001 -Florida Power &amp; Light Company"/>
    <n v="0"/>
    <n v="3"/>
    <x v="11"/>
    <n v="2000"/>
    <n v="61"/>
    <n v="2014"/>
    <s v="V2000"/>
    <n v="367"/>
    <s v="07. Distribution"/>
    <s v="Function"/>
    <n v="241368775.71000001"/>
    <n v="0"/>
    <n v="0"/>
    <n v="51282883.159999996"/>
    <n v="7207488.8099999996"/>
    <n v="203154447.99000001"/>
    <n v="-2671863.7200000002"/>
    <n v="105949.51"/>
    <n v="243235027"/>
    <n v="208806414.69999999"/>
    <n v="-204779.67"/>
    <n v="0"/>
    <n v="105949.51"/>
    <n v="0"/>
    <x v="11"/>
  </r>
  <r>
    <n v="-1"/>
    <n v="1"/>
    <s v="0001 -Florida Power &amp; Light Company"/>
    <n v="0"/>
    <n v="3"/>
    <x v="11"/>
    <n v="2001"/>
    <n v="62"/>
    <n v="2014"/>
    <s v="V2001"/>
    <n v="367"/>
    <s v="07. Distribution"/>
    <s v="Function"/>
    <n v="234777255.18000001"/>
    <n v="0"/>
    <n v="0"/>
    <n v="87578107.819999993"/>
    <n v="9838808.3200000003"/>
    <n v="163954670.52000001"/>
    <n v="-3695755.54"/>
    <n v="142483.6"/>
    <n v="237919102.34999999"/>
    <n v="171609085.75999999"/>
    <n v="-814970.48"/>
    <n v="0"/>
    <n v="142483.6"/>
    <n v="0"/>
    <x v="11"/>
  </r>
  <r>
    <n v="-1"/>
    <n v="1"/>
    <s v="0001 -Florida Power &amp; Light Company"/>
    <n v="0"/>
    <n v="3"/>
    <x v="11"/>
    <n v="2001"/>
    <n v="69"/>
    <n v="2014"/>
    <s v="V2001 Bonus"/>
    <n v="367"/>
    <s v="07. Distribution"/>
    <s v="Function"/>
    <n v="36591257.68"/>
    <n v="0"/>
    <n v="0"/>
    <n v="14400372.960000001"/>
    <n v="1483819.41"/>
    <n v="25883234.370000001"/>
    <n v="-638084.05000000005"/>
    <n v="22129.200000000001"/>
    <n v="37090954.840000004"/>
    <n v="27014906.73"/>
    <n v="-125420.92"/>
    <n v="0"/>
    <n v="22129.200000000001"/>
    <n v="0"/>
    <x v="11"/>
  </r>
  <r>
    <n v="-1"/>
    <n v="1"/>
    <s v="0001 -Florida Power &amp; Light Company"/>
    <n v="0"/>
    <n v="3"/>
    <x v="11"/>
    <n v="2002"/>
    <n v="63"/>
    <n v="2014"/>
    <s v="V2002"/>
    <n v="367"/>
    <s v="07. Distribution"/>
    <s v="Function"/>
    <n v="11092042.18"/>
    <n v="0"/>
    <n v="0"/>
    <n v="11232710.4"/>
    <n v="491774.16"/>
    <n v="6856540.21"/>
    <n v="0"/>
    <n v="0"/>
    <n v="11092042.18"/>
    <n v="7348314.3700000001"/>
    <n v="0"/>
    <n v="0"/>
    <n v="0"/>
    <n v="0"/>
    <x v="11"/>
  </r>
  <r>
    <n v="-1"/>
    <n v="1"/>
    <s v="0001 -Florida Power &amp; Light Company"/>
    <n v="0"/>
    <n v="3"/>
    <x v="11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11"/>
  </r>
  <r>
    <n v="-1"/>
    <n v="1"/>
    <s v="0001 -Florida Power &amp; Light Company"/>
    <n v="0"/>
    <n v="3"/>
    <x v="11"/>
    <n v="2002"/>
    <n v="80"/>
    <n v="2014"/>
    <s v="V2002 Bonus Q1"/>
    <n v="367"/>
    <s v="07. Distribution"/>
    <s v="Function"/>
    <n v="81114400.650000006"/>
    <n v="0"/>
    <n v="0"/>
    <n v="81489763.439999998"/>
    <n v="3529744.48"/>
    <n v="55372821.240000002"/>
    <n v="-902403.25"/>
    <n v="25039.63"/>
    <n v="81865126.230000004"/>
    <n v="58399438.520000003"/>
    <n v="-222558.75"/>
    <n v="0"/>
    <n v="25039.63"/>
    <n v="0"/>
    <x v="11"/>
  </r>
  <r>
    <n v="-1"/>
    <n v="1"/>
    <s v="0001 -Florida Power &amp; Light Company"/>
    <n v="0"/>
    <n v="3"/>
    <x v="11"/>
    <n v="2002"/>
    <n v="81"/>
    <n v="2014"/>
    <s v="V2002 Bonus Q2"/>
    <n v="367"/>
    <s v="07. Distribution"/>
    <s v="Function"/>
    <n v="101154346.87"/>
    <n v="0"/>
    <n v="0"/>
    <n v="101620436.89"/>
    <n v="4369724.6500000004"/>
    <n v="67943317.549999997"/>
    <n v="-1125560.1200000001"/>
    <n v="31256.1"/>
    <n v="102086526.92"/>
    <n v="71700425.469999999"/>
    <n v="-288307.23"/>
    <n v="0"/>
    <n v="31256.1"/>
    <n v="0"/>
    <x v="11"/>
  </r>
  <r>
    <n v="-1"/>
    <n v="1"/>
    <s v="0001 -Florida Power &amp; Light Company"/>
    <n v="0"/>
    <n v="3"/>
    <x v="11"/>
    <n v="2002"/>
    <n v="82"/>
    <n v="2014"/>
    <s v="V2002 Bonus Q3"/>
    <n v="367"/>
    <s v="07. Distribution"/>
    <s v="Function"/>
    <n v="85194107.260000005"/>
    <n v="0"/>
    <n v="0"/>
    <n v="85589226.890000001"/>
    <n v="3686453.45"/>
    <n v="55983710.229999997"/>
    <n v="-952157.32"/>
    <n v="26505.18"/>
    <n v="85984346.510000005"/>
    <n v="59161523.850000001"/>
    <n v="-255094.23"/>
    <n v="0"/>
    <n v="26505.18"/>
    <n v="0"/>
    <x v="11"/>
  </r>
  <r>
    <n v="-1"/>
    <n v="1"/>
    <s v="0001 -Florida Power &amp; Light Company"/>
    <n v="0"/>
    <n v="3"/>
    <x v="11"/>
    <n v="2002"/>
    <n v="83"/>
    <n v="2014"/>
    <s v="V2002 Bonus Q4"/>
    <n v="367"/>
    <s v="07. Distribution"/>
    <s v="Function"/>
    <n v="111652423.13"/>
    <n v="0"/>
    <n v="0"/>
    <n v="112174472.44"/>
    <n v="4922702.87"/>
    <n v="71275996.400000006"/>
    <n v="-1239501.3799999999"/>
    <n v="34758.47"/>
    <n v="112696521.76000001"/>
    <n v="75542670.25"/>
    <n v="-353311.14"/>
    <n v="0"/>
    <n v="34758.47"/>
    <n v="0"/>
    <x v="11"/>
  </r>
  <r>
    <n v="-1"/>
    <n v="1"/>
    <s v="0001 -Florida Power &amp; Light Company"/>
    <n v="0"/>
    <n v="3"/>
    <x v="11"/>
    <n v="2002"/>
    <n v="76"/>
    <n v="2014"/>
    <s v="V2002 Q1"/>
    <n v="367"/>
    <s v="07. Distribution"/>
    <s v="Function"/>
    <n v="1477923.77"/>
    <n v="0"/>
    <n v="0"/>
    <n v="1480788.47"/>
    <n v="45078.68"/>
    <n v="688409.99"/>
    <n v="-4526.07"/>
    <n v="4672.82"/>
    <n v="1483653.17"/>
    <n v="727747.5"/>
    <n v="4684.58"/>
    <n v="0"/>
    <n v="4672.82"/>
    <n v="0"/>
    <x v="11"/>
  </r>
  <r>
    <n v="-1"/>
    <n v="1"/>
    <s v="0001 -Florida Power &amp; Light Company"/>
    <n v="0"/>
    <n v="3"/>
    <x v="11"/>
    <n v="2002"/>
    <n v="77"/>
    <n v="2014"/>
    <s v="V2002 Q2"/>
    <n v="367"/>
    <s v="07. Distribution"/>
    <s v="Function"/>
    <n v="4694105.95"/>
    <n v="0"/>
    <n v="0"/>
    <n v="4695462.46"/>
    <n v="295034.13"/>
    <n v="4387473.6900000004"/>
    <n v="-5682.56"/>
    <n v="1773.59"/>
    <n v="4696818.96"/>
    <n v="4680052.62"/>
    <n v="1515.78"/>
    <n v="0"/>
    <n v="1773.59"/>
    <n v="0"/>
    <x v="11"/>
  </r>
  <r>
    <n v="-1"/>
    <n v="1"/>
    <s v="0001 -Florida Power &amp; Light Company"/>
    <n v="0"/>
    <n v="3"/>
    <x v="11"/>
    <n v="2002"/>
    <n v="78"/>
    <n v="2014"/>
    <s v="V2002 Q3"/>
    <n v="367"/>
    <s v="07. Distribution"/>
    <s v="Function"/>
    <n v="3071460.84"/>
    <n v="0"/>
    <n v="0"/>
    <n v="3068882.21"/>
    <n v="34331.269999999997"/>
    <n v="2444293.9300000002"/>
    <n v="5894.67"/>
    <n v="524.14"/>
    <n v="3066303.58"/>
    <n v="2483768.4500000002"/>
    <n v="538.14"/>
    <n v="0"/>
    <n v="524.14"/>
    <n v="0"/>
    <x v="11"/>
  </r>
  <r>
    <n v="-1"/>
    <n v="1"/>
    <s v="0001 -Florida Power &amp; Light Company"/>
    <n v="0"/>
    <n v="3"/>
    <x v="11"/>
    <n v="2002"/>
    <n v="79"/>
    <n v="2014"/>
    <s v="V2002 Q4"/>
    <n v="367"/>
    <s v="07. Distribution"/>
    <s v="Function"/>
    <n v="1407158.39"/>
    <n v="0"/>
    <n v="0"/>
    <n v="1409038.73"/>
    <n v="167662.16"/>
    <n v="1269317.19"/>
    <n v="-10527.39"/>
    <n v="4868.66"/>
    <n v="1410919.05"/>
    <n v="1433203.56"/>
    <n v="4883.78"/>
    <n v="0"/>
    <n v="4868.66"/>
    <n v="0"/>
    <x v="11"/>
  </r>
  <r>
    <n v="-1"/>
    <n v="1"/>
    <s v="0001 -Florida Power &amp; Light Company"/>
    <n v="0"/>
    <n v="3"/>
    <x v="11"/>
    <n v="2003"/>
    <n v="64"/>
    <n v="2014"/>
    <s v="V2003"/>
    <n v="367"/>
    <s v="07. Distribution"/>
    <s v="Function"/>
    <n v="12131927.529999999"/>
    <n v="0"/>
    <n v="0"/>
    <n v="8151141.9800000004"/>
    <n v="583392.80000000005"/>
    <n v="7024451.5"/>
    <n v="-2027.43"/>
    <n v="20.45"/>
    <n v="12132539.43"/>
    <n v="7607376.9199999999"/>
    <n v="-124.08"/>
    <n v="0"/>
    <n v="20.45"/>
    <n v="0"/>
    <x v="11"/>
  </r>
  <r>
    <n v="-1"/>
    <n v="1"/>
    <s v="0001 -Florida Power &amp; Light Company"/>
    <n v="0"/>
    <n v="3"/>
    <x v="11"/>
    <n v="2003"/>
    <n v="70"/>
    <n v="2014"/>
    <s v="V2003 Bonus-30%"/>
    <n v="367"/>
    <s v="07. Distribution"/>
    <s v="Function"/>
    <n v="249816337.09999999"/>
    <n v="0"/>
    <n v="0"/>
    <n v="114063131.37"/>
    <n v="10809433.32"/>
    <n v="152552354.09"/>
    <n v="-2235930.7400000002"/>
    <n v="66854.64"/>
    <n v="251610844.80000001"/>
    <n v="162270751.90000001"/>
    <n v="-636617.55000000005"/>
    <n v="0"/>
    <n v="66854.64"/>
    <n v="0"/>
    <x v="11"/>
  </r>
  <r>
    <n v="-1"/>
    <n v="1"/>
    <s v="0001 -Florida Power &amp; Light Company"/>
    <n v="0"/>
    <n v="3"/>
    <x v="11"/>
    <n v="2003"/>
    <n v="84"/>
    <n v="2014"/>
    <s v="V2003 Bonus-50%"/>
    <n v="367"/>
    <s v="07. Distribution"/>
    <s v="Function"/>
    <n v="167121659.56999999"/>
    <n v="0"/>
    <n v="0"/>
    <n v="73390217.859999999"/>
    <n v="7415185.7999999998"/>
    <n v="102755995.98"/>
    <n v="-1655628.83"/>
    <n v="50598.63"/>
    <n v="168481919.22"/>
    <n v="109321434.66"/>
    <n v="-459913.9"/>
    <n v="0"/>
    <n v="50598.63"/>
    <n v="0"/>
    <x v="11"/>
  </r>
  <r>
    <n v="-1"/>
    <n v="1"/>
    <s v="0001 -Florida Power &amp; Light Company"/>
    <n v="0"/>
    <n v="3"/>
    <x v="11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11"/>
  </r>
  <r>
    <n v="-1"/>
    <n v="1"/>
    <s v="0001 -Florida Power &amp; Light Company"/>
    <n v="0"/>
    <n v="3"/>
    <x v="11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11"/>
  </r>
  <r>
    <n v="-1"/>
    <n v="1"/>
    <s v="0001 -Florida Power &amp; Light Company"/>
    <n v="0"/>
    <n v="3"/>
    <x v="11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11"/>
  </r>
  <r>
    <n v="-1"/>
    <n v="1"/>
    <s v="0001 -Florida Power &amp; Light Company"/>
    <n v="0"/>
    <n v="3"/>
    <x v="11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11"/>
  </r>
  <r>
    <n v="-1"/>
    <n v="1"/>
    <s v="0001 -Florida Power &amp; Light Company"/>
    <n v="0"/>
    <n v="3"/>
    <x v="11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11"/>
  </r>
  <r>
    <n v="-1"/>
    <n v="1"/>
    <s v="0001 -Florida Power &amp; Light Company"/>
    <n v="0"/>
    <n v="3"/>
    <x v="11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51305.759999998"/>
    <n v="-1147422.19"/>
    <n v="32272.03"/>
    <n v="97117053.909999996"/>
    <n v="58453358.170000002"/>
    <n v="-388442.2"/>
    <n v="0"/>
    <n v="32272.03"/>
    <n v="0"/>
    <x v="11"/>
  </r>
  <r>
    <n v="-1"/>
    <n v="1"/>
    <s v="0001 -Florida Power &amp; Light Company"/>
    <n v="0"/>
    <n v="3"/>
    <x v="11"/>
    <n v="2004"/>
    <n v="93"/>
    <n v="2014"/>
    <s v="V2004 Q2"/>
    <n v="367"/>
    <s v="07. Distribution"/>
    <s v="Function"/>
    <n v="9680699.6199999992"/>
    <n v="0"/>
    <n v="0"/>
    <n v="9685650.8699999992"/>
    <n v="684322.31"/>
    <n v="6787355.6799999997"/>
    <n v="-53733.25"/>
    <n v="1223.0999999999999"/>
    <n v="9690602.1199999992"/>
    <n v="7462528.5199999996"/>
    <n v="470.06"/>
    <n v="0"/>
    <n v="1223.0999999999999"/>
    <n v="0"/>
    <x v="11"/>
  </r>
  <r>
    <n v="-1"/>
    <n v="1"/>
    <s v="0001 -Florida Power &amp; Light Company"/>
    <n v="0"/>
    <n v="3"/>
    <x v="11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11"/>
  </r>
  <r>
    <n v="-1"/>
    <n v="1"/>
    <s v="0001 -Florida Power &amp; Light Company"/>
    <n v="0"/>
    <n v="3"/>
    <x v="11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11"/>
  </r>
  <r>
    <n v="-1"/>
    <n v="1"/>
    <s v="0001 -Florida Power &amp; Light Company"/>
    <n v="0"/>
    <n v="3"/>
    <x v="11"/>
    <n v="2004"/>
    <n v="94"/>
    <n v="2014"/>
    <s v="V2004 Q3"/>
    <n v="367"/>
    <s v="07. Distribution"/>
    <s v="Function"/>
    <n v="6354950.5700000003"/>
    <n v="0"/>
    <n v="0"/>
    <n v="6355901.2999999998"/>
    <n v="426040.39"/>
    <n v="4404381.5599999996"/>
    <n v="-24932.25"/>
    <n v="188.14"/>
    <n v="6356852.0199999996"/>
    <n v="4829124.5599999996"/>
    <n v="-415.92"/>
    <n v="0"/>
    <n v="188.14"/>
    <n v="0"/>
    <x v="11"/>
  </r>
  <r>
    <n v="-1"/>
    <n v="1"/>
    <s v="0001 -Florida Power &amp; Light Company"/>
    <n v="0"/>
    <n v="3"/>
    <x v="11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11"/>
  </r>
  <r>
    <n v="-1"/>
    <n v="1"/>
    <s v="0001 -Florida Power &amp; Light Company"/>
    <n v="0"/>
    <n v="3"/>
    <x v="11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11"/>
  </r>
  <r>
    <n v="-1"/>
    <n v="1"/>
    <s v="0001 -Florida Power &amp; Light Company"/>
    <n v="0"/>
    <n v="3"/>
    <x v="11"/>
    <n v="2004"/>
    <n v="95"/>
    <n v="2014"/>
    <s v="V2004 Q4"/>
    <n v="367"/>
    <s v="07. Distribution"/>
    <s v="Function"/>
    <n v="7075584.2000000002"/>
    <n v="0"/>
    <n v="0"/>
    <n v="7076830.6900000004"/>
    <n v="521098.48"/>
    <n v="4583472.13"/>
    <n v="-29967.1"/>
    <n v="763.12"/>
    <n v="7078077.1900000004"/>
    <n v="5102930.3600000003"/>
    <n v="-89.62"/>
    <n v="0"/>
    <n v="763.12"/>
    <n v="0"/>
    <x v="11"/>
  </r>
  <r>
    <n v="-1"/>
    <n v="1"/>
    <s v="0001 -Florida Power &amp; Light Company"/>
    <n v="0"/>
    <n v="3"/>
    <x v="11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11"/>
  </r>
  <r>
    <n v="-1"/>
    <n v="1"/>
    <s v="0001 -Florida Power &amp; Light Company"/>
    <n v="0"/>
    <n v="3"/>
    <x v="11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11"/>
  </r>
  <r>
    <n v="-1"/>
    <n v="1"/>
    <s v="0001 -Florida Power &amp; Light Company"/>
    <n v="0"/>
    <n v="3"/>
    <x v="11"/>
    <n v="2005"/>
    <n v="66"/>
    <n v="2014"/>
    <s v="V2005"/>
    <n v="367"/>
    <s v="07. Distribution"/>
    <s v="Function"/>
    <n v="787920160.86000001"/>
    <n v="0"/>
    <n v="0"/>
    <n v="547602438.88999999"/>
    <n v="22501504.629999999"/>
    <n v="546104270.58000004"/>
    <n v="-7354006.9299999997"/>
    <n v="186755.33"/>
    <n v="793925429.38999999"/>
    <n v="565498892.97000003"/>
    <n v="-2711630.95"/>
    <n v="0"/>
    <n v="186755.33"/>
    <n v="0"/>
    <x v="11"/>
  </r>
  <r>
    <n v="-1"/>
    <n v="1"/>
    <s v="0001 -Florida Power &amp; Light Company"/>
    <n v="0"/>
    <n v="3"/>
    <x v="11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11"/>
  </r>
  <r>
    <n v="-1"/>
    <n v="1"/>
    <s v="0001 -Florida Power &amp; Light Company"/>
    <n v="0"/>
    <n v="3"/>
    <x v="11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11"/>
  </r>
  <r>
    <n v="-1"/>
    <n v="1"/>
    <s v="0001 -Florida Power &amp; Light Company"/>
    <n v="0"/>
    <n v="3"/>
    <x v="11"/>
    <n v="2006"/>
    <n v="67"/>
    <n v="2014"/>
    <s v="V2006"/>
    <n v="367"/>
    <s v="07. Distribution"/>
    <s v="Function"/>
    <n v="486246487.74000001"/>
    <n v="0"/>
    <n v="0"/>
    <n v="287892379.06"/>
    <n v="20205738.710000001"/>
    <n v="245344081.71000001"/>
    <n v="-3586276.95"/>
    <n v="122317.7"/>
    <n v="488905156.83999997"/>
    <n v="264264519.94"/>
    <n v="-1251050.93"/>
    <n v="0"/>
    <n v="122317.7"/>
    <n v="0"/>
    <x v="11"/>
  </r>
  <r>
    <n v="-1"/>
    <n v="1"/>
    <s v="0001 -Florida Power &amp; Light Company"/>
    <n v="0"/>
    <n v="3"/>
    <x v="11"/>
    <n v="2007"/>
    <n v="74"/>
    <n v="2014"/>
    <s v="V2007"/>
    <n v="367"/>
    <s v="07. Distribution"/>
    <s v="Function"/>
    <n v="535953891.60000002"/>
    <n v="0"/>
    <n v="0"/>
    <n v="337334138.62"/>
    <n v="25209164.300000001"/>
    <n v="237267784.03"/>
    <n v="-4263423.97"/>
    <n v="112844.06"/>
    <n v="539162949.16999996"/>
    <n v="261079682.34"/>
    <n v="-1698947.54"/>
    <n v="0"/>
    <n v="112844.06"/>
    <n v="0"/>
    <x v="11"/>
  </r>
  <r>
    <n v="-1"/>
    <n v="1"/>
    <s v="0001 -Florida Power &amp; Light Company"/>
    <n v="0"/>
    <n v="3"/>
    <x v="11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239"/>
    <n v="2014"/>
    <s v="V2008 Bonus - 50%"/>
    <n v="367"/>
    <s v="07. Distribution"/>
    <s v="Function"/>
    <n v="12002734"/>
    <n v="0"/>
    <n v="0"/>
    <n v="12002734"/>
    <n v="1470214.89"/>
    <n v="9797471.6899999995"/>
    <n v="0"/>
    <n v="0"/>
    <n v="12002734"/>
    <n v="11267686.58"/>
    <n v="0"/>
    <n v="0"/>
    <n v="0"/>
    <n v="0"/>
    <x v="11"/>
  </r>
  <r>
    <n v="-1"/>
    <n v="1"/>
    <s v="0001 -Florida Power &amp; Light Company"/>
    <n v="0"/>
    <n v="3"/>
    <x v="11"/>
    <n v="2008"/>
    <n v="164"/>
    <n v="2014"/>
    <s v="V2008 Q1"/>
    <n v="367"/>
    <s v="07. Distribution"/>
    <s v="Function"/>
    <n v="61404045.479999997"/>
    <n v="0"/>
    <n v="0"/>
    <n v="61610080.450000003"/>
    <n v="3180100.67"/>
    <n v="26168716.739999998"/>
    <n v="-494790.53"/>
    <n v="14943.57"/>
    <n v="61816115.399999999"/>
    <n v="29183888.850000001"/>
    <n v="-232197.8"/>
    <n v="0"/>
    <n v="14943.57"/>
    <n v="0"/>
    <x v="11"/>
  </r>
  <r>
    <n v="-1"/>
    <n v="1"/>
    <s v="0001 -Florida Power &amp; Light Company"/>
    <n v="0"/>
    <n v="3"/>
    <x v="11"/>
    <n v="2008"/>
    <n v="168"/>
    <n v="2014"/>
    <s v="V2008 Q1 - 50% Bonus"/>
    <n v="367"/>
    <s v="07. Distribution"/>
    <s v="Function"/>
    <n v="20587751.829999998"/>
    <n v="0"/>
    <n v="0"/>
    <n v="20655972.100000001"/>
    <n v="1270680.3"/>
    <n v="9364880.6099999994"/>
    <n v="-386936.29"/>
    <n v="4961.2700000000004"/>
    <n v="20724192.390000001"/>
    <n v="10581676.91"/>
    <n v="-77595.289999999994"/>
    <n v="0"/>
    <n v="4961.2700000000004"/>
    <n v="0"/>
    <x v="11"/>
  </r>
  <r>
    <n v="-1"/>
    <n v="1"/>
    <s v="0001 -Florida Power &amp; Light Company"/>
    <n v="0"/>
    <n v="3"/>
    <x v="11"/>
    <n v="2008"/>
    <n v="165"/>
    <n v="2014"/>
    <s v="V2008 Q2"/>
    <n v="367"/>
    <s v="07. Distribution"/>
    <s v="Function"/>
    <n v="80450100.129999995"/>
    <n v="0"/>
    <n v="0"/>
    <n v="80763827.629999995"/>
    <n v="4122008"/>
    <n v="31109950.039999999"/>
    <n v="-710233.53"/>
    <n v="25095.24"/>
    <n v="81077555.120000005"/>
    <n v="34991761.119999997"/>
    <n v="-362162.83"/>
    <n v="0"/>
    <n v="25095.24"/>
    <n v="0"/>
    <x v="11"/>
  </r>
  <r>
    <n v="-1"/>
    <n v="1"/>
    <s v="0001 -Florida Power &amp; Light Company"/>
    <n v="0"/>
    <n v="3"/>
    <x v="11"/>
    <n v="2008"/>
    <n v="169"/>
    <n v="2014"/>
    <s v="V2008 Q2 - 50% Bonus"/>
    <n v="367"/>
    <s v="07. Distribution"/>
    <s v="Function"/>
    <n v="69115731.340000004"/>
    <n v="0"/>
    <n v="0"/>
    <n v="69379509.359999999"/>
    <n v="3653168.34"/>
    <n v="27640484.5"/>
    <n v="-817621.17"/>
    <n v="21045.25"/>
    <n v="69643287.400000006"/>
    <n v="31091561.18"/>
    <n v="-304419.15000000002"/>
    <n v="0"/>
    <n v="21045.25"/>
    <n v="0"/>
    <x v="11"/>
  </r>
  <r>
    <n v="-1"/>
    <n v="1"/>
    <s v="0001 -Florida Power &amp; Light Company"/>
    <n v="0"/>
    <n v="3"/>
    <x v="11"/>
    <n v="2008"/>
    <n v="166"/>
    <n v="2014"/>
    <s v="V2008 Q3"/>
    <n v="367"/>
    <s v="07. Distribution"/>
    <s v="Function"/>
    <n v="47754421.939999998"/>
    <n v="0"/>
    <n v="0"/>
    <n v="47914820.189999998"/>
    <n v="2806618.46"/>
    <n v="19306008.109999999"/>
    <n v="-380561.54"/>
    <n v="11759.73"/>
    <n v="48075218.439999998"/>
    <n v="21992251.379999999"/>
    <n v="-188661.59"/>
    <n v="0"/>
    <n v="11759.73"/>
    <n v="0"/>
    <x v="11"/>
  </r>
  <r>
    <n v="-1"/>
    <n v="1"/>
    <s v="0001 -Florida Power &amp; Light Company"/>
    <n v="0"/>
    <n v="3"/>
    <x v="11"/>
    <n v="2008"/>
    <n v="170"/>
    <n v="2014"/>
    <s v="V2008 Q3 - 50% Bonus"/>
    <n v="367"/>
    <s v="07. Distribution"/>
    <s v="Function"/>
    <n v="49775253.020000003"/>
    <n v="0"/>
    <n v="0"/>
    <n v="49967692.700000003"/>
    <n v="2621758.5699999998"/>
    <n v="18429968.170000002"/>
    <n v="-435832.79"/>
    <n v="14106.45"/>
    <n v="50160132.399999999"/>
    <n v="20909378.219999999"/>
    <n v="-228424.41"/>
    <n v="0"/>
    <n v="14106.45"/>
    <n v="0"/>
    <x v="11"/>
  </r>
  <r>
    <n v="-1"/>
    <n v="1"/>
    <s v="0001 -Florida Power &amp; Light Company"/>
    <n v="0"/>
    <n v="3"/>
    <x v="11"/>
    <n v="2008"/>
    <n v="167"/>
    <n v="2014"/>
    <s v="V2008 Q4"/>
    <n v="367"/>
    <s v="07. Distribution"/>
    <s v="Function"/>
    <n v="58398257.359999999"/>
    <n v="0"/>
    <n v="0"/>
    <n v="58606260.700000003"/>
    <n v="3392738.79"/>
    <n v="22340288.609999999"/>
    <n v="-486439.78"/>
    <n v="14654.81"/>
    <n v="58814264.060000002"/>
    <n v="25582657.489999998"/>
    <n v="-250981.98"/>
    <n v="0"/>
    <n v="14654.81"/>
    <n v="0"/>
    <x v="11"/>
  </r>
  <r>
    <n v="-1"/>
    <n v="1"/>
    <s v="0001 -Florida Power &amp; Light Company"/>
    <n v="0"/>
    <n v="3"/>
    <x v="11"/>
    <n v="2008"/>
    <n v="171"/>
    <n v="2014"/>
    <s v="V2008 Q4 - 50% Bonus"/>
    <n v="367"/>
    <s v="07. Distribution"/>
    <s v="Function"/>
    <n v="42082861.039999999"/>
    <n v="0"/>
    <n v="0"/>
    <n v="42232429.740000002"/>
    <n v="2544391.9"/>
    <n v="16019646.609999999"/>
    <n v="-499992.87"/>
    <n v="12215.61"/>
    <n v="42381998.439999998"/>
    <n v="18456663.300000001"/>
    <n v="-179546.58"/>
    <n v="0"/>
    <n v="12215.61"/>
    <n v="0"/>
    <x v="11"/>
  </r>
  <r>
    <n v="-1"/>
    <n v="1"/>
    <s v="0001 -Florida Power &amp; Light Company"/>
    <n v="0"/>
    <n v="3"/>
    <x v="11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5"/>
    <n v="2014"/>
    <s v="V2009 Q1"/>
    <n v="367"/>
    <s v="07. Distribution"/>
    <s v="Function"/>
    <n v="13568155.99"/>
    <n v="0"/>
    <n v="0"/>
    <n v="13609833.060000001"/>
    <n v="1027226.34"/>
    <n v="6483355.7800000003"/>
    <n v="-255792.6"/>
    <n v="3537.2"/>
    <n v="13651510.109999999"/>
    <n v="7478248.5099999998"/>
    <n v="-47483.32"/>
    <n v="0"/>
    <n v="3537.2"/>
    <n v="0"/>
    <x v="11"/>
  </r>
  <r>
    <n v="-1"/>
    <n v="1"/>
    <s v="0001 -Florida Power &amp; Light Company"/>
    <n v="0"/>
    <n v="3"/>
    <x v="11"/>
    <n v="2009"/>
    <n v="189"/>
    <n v="2014"/>
    <s v="V2009 Q1 - 50% Bonus"/>
    <n v="367"/>
    <s v="07. Distribution"/>
    <s v="Function"/>
    <n v="66365363.310000002"/>
    <n v="0"/>
    <n v="0"/>
    <n v="66924608.200000003"/>
    <n v="3651574.69"/>
    <n v="22700351.489999998"/>
    <n v="-3051513.21"/>
    <n v="46523.199999999997"/>
    <n v="67483853.079999998"/>
    <n v="25968177.239999998"/>
    <n v="-688217.63"/>
    <n v="0"/>
    <n v="46523.199999999997"/>
    <n v="0"/>
    <x v="11"/>
  </r>
  <r>
    <n v="-1"/>
    <n v="1"/>
    <s v="0001 -Florida Power &amp; Light Company"/>
    <n v="0"/>
    <n v="3"/>
    <x v="11"/>
    <n v="2009"/>
    <n v="186"/>
    <n v="2014"/>
    <s v="V2009 Q2"/>
    <n v="367"/>
    <s v="07. Distribution"/>
    <s v="Function"/>
    <n v="26805929.899999999"/>
    <n v="0"/>
    <n v="0"/>
    <n v="26937348.239999998"/>
    <n v="1723850.14"/>
    <n v="10285957.32"/>
    <n v="-310392.02"/>
    <n v="10002.65"/>
    <n v="27068766.600000001"/>
    <n v="11920137.26"/>
    <n v="-163163.84"/>
    <n v="0"/>
    <n v="10002.65"/>
    <n v="0"/>
    <x v="11"/>
  </r>
  <r>
    <n v="-1"/>
    <n v="1"/>
    <s v="0001 -Florida Power &amp; Light Company"/>
    <n v="0"/>
    <n v="3"/>
    <x v="11"/>
    <n v="2009"/>
    <n v="190"/>
    <n v="2014"/>
    <s v="V2009 Q2 - 50% Bonus"/>
    <n v="367"/>
    <s v="07. Distribution"/>
    <s v="Function"/>
    <n v="60336851.840000004"/>
    <n v="0"/>
    <n v="0"/>
    <n v="60857660.700000003"/>
    <n v="3291142.53"/>
    <n v="19188308.420000002"/>
    <n v="-1127086.4099999999"/>
    <n v="39877.800000000003"/>
    <n v="61378469.57"/>
    <n v="22135856.379999999"/>
    <n v="-658145.37"/>
    <n v="0"/>
    <n v="39877.800000000003"/>
    <n v="0"/>
    <x v="11"/>
  </r>
  <r>
    <n v="-1"/>
    <n v="1"/>
    <s v="0001 -Florida Power &amp; Light Company"/>
    <n v="0"/>
    <n v="3"/>
    <x v="11"/>
    <n v="2009"/>
    <n v="187"/>
    <n v="2014"/>
    <s v="V2009 Q3"/>
    <n v="367"/>
    <s v="07. Distribution"/>
    <s v="Function"/>
    <n v="18314668.359999999"/>
    <n v="0"/>
    <n v="0"/>
    <n v="18327290.329999998"/>
    <n v="1393142.79"/>
    <n v="7953059.2699999996"/>
    <n v="-475607.97"/>
    <n v="902.2"/>
    <n v="18339912.300000001"/>
    <n v="9333114.6099999994"/>
    <n v="-11254.29"/>
    <n v="0"/>
    <n v="902.2"/>
    <n v="0"/>
    <x v="11"/>
  </r>
  <r>
    <n v="-1"/>
    <n v="1"/>
    <s v="0001 -Florida Power &amp; Light Company"/>
    <n v="0"/>
    <n v="3"/>
    <x v="11"/>
    <n v="2009"/>
    <n v="191"/>
    <n v="2014"/>
    <s v="V2009 Q3 - 50% Bonus"/>
    <n v="367"/>
    <s v="07. Distribution"/>
    <s v="Function"/>
    <n v="75460055.079999998"/>
    <n v="0"/>
    <n v="0"/>
    <n v="76064878.400000006"/>
    <n v="4624243.5199999996"/>
    <n v="26110061.530000001"/>
    <n v="-6168813.6900000004"/>
    <n v="46465.03"/>
    <n v="76669701.730000004"/>
    <n v="30332963.600000001"/>
    <n v="-761840.16"/>
    <n v="0"/>
    <n v="46465.03"/>
    <n v="0"/>
    <x v="11"/>
  </r>
  <r>
    <n v="-1"/>
    <n v="1"/>
    <s v="0001 -Florida Power &amp; Light Company"/>
    <n v="0"/>
    <n v="3"/>
    <x v="11"/>
    <n v="2009"/>
    <n v="188"/>
    <n v="2014"/>
    <s v="V2009 Q4"/>
    <n v="367"/>
    <s v="07. Distribution"/>
    <s v="Function"/>
    <n v="18344547.050000001"/>
    <n v="0"/>
    <n v="0"/>
    <n v="18367558.960000001"/>
    <n v="1425663.81"/>
    <n v="7787343.7699999996"/>
    <n v="-96717.66"/>
    <n v="1593.3"/>
    <n v="18390570.879999999"/>
    <n v="9187251.9600000009"/>
    <n v="-18674.91"/>
    <n v="0"/>
    <n v="1593.3"/>
    <n v="0"/>
    <x v="11"/>
  </r>
  <r>
    <n v="-1"/>
    <n v="1"/>
    <s v="0001 -Florida Power &amp; Light Company"/>
    <n v="0"/>
    <n v="3"/>
    <x v="11"/>
    <n v="2009"/>
    <n v="192"/>
    <n v="2014"/>
    <s v="V2009 Q4 - 50% Bonus"/>
    <n v="367"/>
    <s v="07. Distribution"/>
    <s v="Function"/>
    <n v="87479530.290000007"/>
    <n v="0"/>
    <n v="0"/>
    <n v="88211396.25"/>
    <n v="5835493.5599999996"/>
    <n v="30256285.25"/>
    <n v="-1823693.83"/>
    <n v="58898.51"/>
    <n v="88943262.209999993"/>
    <n v="35583244.850000001"/>
    <n v="-896299.45"/>
    <n v="0"/>
    <n v="58898.51"/>
    <n v="0"/>
    <x v="11"/>
  </r>
  <r>
    <n v="-1"/>
    <n v="1"/>
    <s v="0001 -Florida Power &amp; Light Company"/>
    <n v="0"/>
    <n v="3"/>
    <x v="11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3"/>
    <n v="2014"/>
    <s v="V2010 Q1"/>
    <n v="367"/>
    <s v="07. Distribution"/>
    <s v="Function"/>
    <n v="6380637"/>
    <n v="0"/>
    <n v="0"/>
    <n v="6385000.25"/>
    <n v="443905.24"/>
    <n v="2231360.9900000002"/>
    <n v="-15849.51"/>
    <n v="398.63"/>
    <n v="6389363.4900000002"/>
    <n v="2671996.14"/>
    <n v="-5057.75"/>
    <n v="0"/>
    <n v="398.63"/>
    <n v="0"/>
    <x v="11"/>
  </r>
  <r>
    <n v="-1"/>
    <n v="1"/>
    <s v="0001 -Florida Power &amp; Light Company"/>
    <n v="0"/>
    <n v="3"/>
    <x v="11"/>
    <n v="2010"/>
    <n v="215"/>
    <n v="2014"/>
    <s v="V2010 Q1 - 50% Bonus"/>
    <n v="367"/>
    <s v="07. Distribution"/>
    <s v="Function"/>
    <n v="66983963.32"/>
    <n v="0"/>
    <n v="0"/>
    <n v="67464521.510000005"/>
    <n v="4513207.95"/>
    <n v="21738095.75"/>
    <n v="-1077771.24"/>
    <n v="43497.63"/>
    <n v="67945079.730000004"/>
    <n v="25956829.52"/>
    <n v="-623144.61"/>
    <n v="0"/>
    <n v="43497.63"/>
    <n v="0"/>
    <x v="11"/>
  </r>
  <r>
    <n v="-1"/>
    <n v="1"/>
    <s v="0001 -Florida Power &amp; Light Company"/>
    <n v="0"/>
    <n v="3"/>
    <x v="11"/>
    <n v="2010"/>
    <n v="194"/>
    <n v="2014"/>
    <s v="V2010 Q2"/>
    <n v="367"/>
    <s v="07. Distribution"/>
    <s v="Function"/>
    <n v="5721401.9900000002"/>
    <n v="0"/>
    <n v="0"/>
    <n v="5739063.3499999996"/>
    <n v="372947.74"/>
    <n v="1697886.65"/>
    <n v="-58645.26"/>
    <n v="1514.7"/>
    <n v="5756724.6900000004"/>
    <n v="2060930.81"/>
    <n v="-23904.43"/>
    <n v="0"/>
    <n v="1514.7"/>
    <n v="0"/>
    <x v="11"/>
  </r>
  <r>
    <n v="-1"/>
    <n v="1"/>
    <s v="0001 -Florida Power &amp; Light Company"/>
    <n v="0"/>
    <n v="3"/>
    <x v="11"/>
    <n v="2010"/>
    <n v="216"/>
    <n v="2014"/>
    <s v="V2010 Q2 - 50% Bonus"/>
    <n v="367"/>
    <s v="07. Distribution"/>
    <s v="Function"/>
    <n v="64984606.520000003"/>
    <n v="0"/>
    <n v="0"/>
    <n v="65393377.829999998"/>
    <n v="5210836.99"/>
    <n v="23431239.989999998"/>
    <n v="-1143160.03"/>
    <n v="35115.370000000003"/>
    <n v="65802149.140000001"/>
    <n v="28416035.039999999"/>
    <n v="-556385.31999999995"/>
    <n v="0"/>
    <n v="35115.370000000003"/>
    <n v="0"/>
    <x v="11"/>
  </r>
  <r>
    <n v="-1"/>
    <n v="1"/>
    <s v="0001 -Florida Power &amp; Light Company"/>
    <n v="0"/>
    <n v="3"/>
    <x v="11"/>
    <n v="2010"/>
    <n v="195"/>
    <n v="2014"/>
    <s v="V2010 Q3"/>
    <n v="367"/>
    <s v="07. Distribution"/>
    <s v="Function"/>
    <n v="1379842.31"/>
    <n v="0"/>
    <n v="0"/>
    <n v="1385532.67"/>
    <n v="97760.09"/>
    <n v="412922.23"/>
    <n v="-22694.959999999999"/>
    <n v="478.2"/>
    <n v="1391223.04"/>
    <n v="507588.69"/>
    <n v="-7808.9"/>
    <n v="0"/>
    <n v="478.2"/>
    <n v="0"/>
    <x v="11"/>
  </r>
  <r>
    <n v="-1"/>
    <n v="1"/>
    <s v="0001 -Florida Power &amp; Light Company"/>
    <n v="0"/>
    <n v="3"/>
    <x v="11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7"/>
    <n v="2014"/>
    <s v="V2010 Q3 - 50% Bonus"/>
    <n v="367"/>
    <s v="07. Distribution"/>
    <s v="Function"/>
    <n v="68950133.859999999"/>
    <n v="0"/>
    <n v="0"/>
    <n v="69302409.409999996"/>
    <n v="5519916.5999999996"/>
    <n v="23297846.640000001"/>
    <n v="-933711.63"/>
    <n v="29574.61"/>
    <n v="69654684.959999993"/>
    <n v="28631313.859999999"/>
    <n v="-488527.12"/>
    <n v="0"/>
    <n v="29574.61"/>
    <n v="0"/>
    <x v="11"/>
  </r>
  <r>
    <n v="-1"/>
    <n v="1"/>
    <s v="0001 -Florida Power &amp; Light Company"/>
    <n v="0"/>
    <n v="3"/>
    <x v="11"/>
    <n v="2010"/>
    <n v="196"/>
    <n v="2014"/>
    <s v="V2010 Q4"/>
    <n v="367"/>
    <s v="07. Distribution"/>
    <s v="Function"/>
    <n v="286655.28000000003"/>
    <n v="0"/>
    <n v="0"/>
    <n v="286754.01"/>
    <n v="19187.38"/>
    <n v="73276.55"/>
    <n v="-276.06"/>
    <n v="8.3000000000000007"/>
    <n v="286852.73"/>
    <n v="92405.26"/>
    <n v="-130.47"/>
    <n v="0"/>
    <n v="8.3000000000000007"/>
    <n v="0"/>
    <x v="11"/>
  </r>
  <r>
    <n v="-1"/>
    <n v="1"/>
    <s v="0001 -Florida Power &amp; Light Company"/>
    <n v="0"/>
    <n v="3"/>
    <x v="11"/>
    <n v="2010"/>
    <n v="224"/>
    <n v="2014"/>
    <s v="V2010 Q4 - 100% Bonus"/>
    <n v="367"/>
    <s v="07. Distribution"/>
    <s v="Function"/>
    <n v="32907123.039999999"/>
    <n v="0"/>
    <n v="0"/>
    <n v="33062751.379999999"/>
    <n v="2730262.74"/>
    <n v="10830443.99"/>
    <n v="-373632.98"/>
    <n v="12890.82"/>
    <n v="33218379.690000001"/>
    <n v="13481987.59"/>
    <n v="-219646.69"/>
    <n v="0"/>
    <n v="12890.82"/>
    <n v="0"/>
    <x v="11"/>
  </r>
  <r>
    <n v="-1"/>
    <n v="1"/>
    <s v="0001 -Florida Power &amp; Light Company"/>
    <n v="0"/>
    <n v="3"/>
    <x v="11"/>
    <n v="2010"/>
    <n v="218"/>
    <n v="2014"/>
    <s v="V2010 Q4 - 50% Bonus"/>
    <n v="367"/>
    <s v="07. Distribution"/>
    <s v="Function"/>
    <n v="24930081.579999998"/>
    <n v="0"/>
    <n v="0"/>
    <n v="25115884.66"/>
    <n v="1681572.14"/>
    <n v="6479197.6399999997"/>
    <n v="-453832.97"/>
    <n v="15371.15"/>
    <n v="25301687.73"/>
    <n v="8066904.0700000003"/>
    <n v="-262369.28999999998"/>
    <n v="0"/>
    <n v="15371.15"/>
    <n v="0"/>
    <x v="11"/>
  </r>
  <r>
    <n v="-1"/>
    <n v="1"/>
    <s v="0001 -Florida Power &amp; Light Company"/>
    <n v="0"/>
    <n v="3"/>
    <x v="11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11"/>
  </r>
  <r>
    <n v="-1"/>
    <n v="1"/>
    <s v="0001 -Florida Power &amp; Light Company"/>
    <n v="0"/>
    <n v="3"/>
    <x v="11"/>
    <n v="2011"/>
    <n v="233"/>
    <n v="2014"/>
    <s v="V2011 - 100% Bonus"/>
    <n v="367"/>
    <s v="07. Distribution"/>
    <s v="Function"/>
    <n v="275702843.68000001"/>
    <n v="0"/>
    <n v="0"/>
    <n v="230323928.30000001"/>
    <n v="19271725.129999999"/>
    <n v="58233550.689999998"/>
    <n v="-3464913.17"/>
    <n v="113944.9"/>
    <n v="278263678.75999999"/>
    <n v="76952193.340000004"/>
    <n v="-1893807.7"/>
    <n v="0"/>
    <n v="113944.9"/>
    <n v="0"/>
    <x v="11"/>
  </r>
  <r>
    <n v="-1"/>
    <n v="1"/>
    <s v="0001 -Florida Power &amp; Light Company"/>
    <n v="0"/>
    <n v="3"/>
    <x v="11"/>
    <n v="2011"/>
    <n v="234"/>
    <n v="2014"/>
    <s v="V2011 - 50% Bonus"/>
    <n v="367"/>
    <s v="07. Distribution"/>
    <s v="Function"/>
    <n v="185953524.27000001"/>
    <n v="0"/>
    <n v="0"/>
    <n v="89375115.819999993"/>
    <n v="28033977.699999999"/>
    <n v="97235561.930000007"/>
    <n v="-941063.37"/>
    <n v="35398.76"/>
    <n v="186870559.11000001"/>
    <n v="124813626.29000001"/>
    <n v="-425722.73"/>
    <n v="0"/>
    <n v="35398.76"/>
    <n v="0"/>
    <x v="11"/>
  </r>
  <r>
    <n v="-1"/>
    <n v="1"/>
    <s v="0001 -Florida Power &amp; Light Company"/>
    <n v="0"/>
    <n v="3"/>
    <x v="11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8"/>
    <n v="2014"/>
    <s v="V2012 Q1 - 50% Bonus"/>
    <n v="367"/>
    <s v="07. Distribution"/>
    <s v="Function"/>
    <n v="130286589.20999999"/>
    <n v="0"/>
    <n v="0"/>
    <n v="130550867.29000001"/>
    <n v="16722942.43"/>
    <n v="46061783.439999998"/>
    <n v="-604888.55000000005"/>
    <n v="24345.67"/>
    <n v="130815145.37"/>
    <n v="62551320.579999998"/>
    <n v="-270805.2"/>
    <n v="0"/>
    <n v="24345.67"/>
    <n v="0"/>
    <x v="11"/>
  </r>
  <r>
    <n v="-1"/>
    <n v="1"/>
    <s v="0001 -Florida Power &amp; Light Company"/>
    <n v="0"/>
    <n v="3"/>
    <x v="11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9"/>
    <n v="2014"/>
    <s v="V2012 Q2 - 50% Bonus"/>
    <n v="367"/>
    <s v="07. Distribution"/>
    <s v="Function"/>
    <n v="145650569.69999999"/>
    <n v="0"/>
    <n v="0"/>
    <n v="145949865.93000001"/>
    <n v="17590858.52"/>
    <n v="40663547.380000003"/>
    <n v="-683001.47"/>
    <n v="24771.93"/>
    <n v="146249162.13999999"/>
    <n v="58042751.280000001"/>
    <n v="-362165.87"/>
    <n v="0"/>
    <n v="24771.93"/>
    <n v="0"/>
    <x v="11"/>
  </r>
  <r>
    <n v="-1"/>
    <n v="1"/>
    <s v="0001 -Florida Power &amp; Light Company"/>
    <n v="0"/>
    <n v="3"/>
    <x v="11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0"/>
    <n v="2014"/>
    <s v="V2012 Q3 - 50% Bonus"/>
    <n v="367"/>
    <s v="07. Distribution"/>
    <s v="Function"/>
    <n v="139296962.03"/>
    <n v="0"/>
    <n v="0"/>
    <n v="139590648.78999999"/>
    <n v="19006816.190000001"/>
    <n v="36262909.740000002"/>
    <n v="-670959.46"/>
    <n v="22932.41"/>
    <n v="139884335.52000001"/>
    <n v="55071436.869999997"/>
    <n v="-366152.01"/>
    <n v="0"/>
    <n v="22932.41"/>
    <n v="0"/>
    <x v="11"/>
  </r>
  <r>
    <n v="-1"/>
    <n v="1"/>
    <s v="0001 -Florida Power &amp; Light Company"/>
    <n v="0"/>
    <n v="3"/>
    <x v="11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1"/>
    <n v="2014"/>
    <s v="V2012 Q4 - 50% Bonus"/>
    <n v="367"/>
    <s v="07. Distribution"/>
    <s v="Function"/>
    <n v="124891089.72"/>
    <n v="0"/>
    <n v="0"/>
    <n v="125119674.31999999"/>
    <n v="19333149.170000002"/>
    <n v="29670095.890000001"/>
    <n v="-543992.81000000006"/>
    <n v="20429.41"/>
    <n v="125348258.91"/>
    <n v="48843055.659999996"/>
    <n v="-276550.39"/>
    <n v="0"/>
    <n v="20429.41"/>
    <n v="0"/>
    <x v="11"/>
  </r>
  <r>
    <n v="-1"/>
    <n v="1"/>
    <s v="0001 -Florida Power &amp; Light Company"/>
    <n v="0"/>
    <n v="3"/>
    <x v="11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11"/>
  </r>
  <r>
    <n v="-1"/>
    <n v="1"/>
    <s v="0001 -Florida Power &amp; Light Company"/>
    <n v="0"/>
    <n v="3"/>
    <x v="11"/>
    <n v="2013"/>
    <n v="231"/>
    <n v="2014"/>
    <s v="V2013 - 50% Bonus"/>
    <n v="367"/>
    <s v="07. Distribution"/>
    <s v="Function"/>
    <n v="435465023.38999999"/>
    <n v="0"/>
    <n v="0"/>
    <n v="415933050.80000001"/>
    <n v="43609253.530000001"/>
    <n v="23722726.219999999"/>
    <n v="-3949069.95"/>
    <n v="152838.39000000001"/>
    <n v="438954878.86000001"/>
    <n v="67051374.869999997"/>
    <n v="-3056412.21"/>
    <n v="0"/>
    <n v="152838.39000000001"/>
    <n v="0"/>
    <x v="11"/>
  </r>
  <r>
    <n v="-1"/>
    <n v="1"/>
    <s v="0001 -Florida Power &amp; Light Company"/>
    <n v="0"/>
    <n v="3"/>
    <x v="11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4"/>
    <n v="363"/>
    <n v="2014"/>
    <s v="V2014 - 50% Bonus"/>
    <n v="367"/>
    <s v="07. Distribution"/>
    <s v="Function"/>
    <n v="434436074.14999998"/>
    <n v="434436074.14999998"/>
    <n v="0"/>
    <n v="434436074.14999998"/>
    <n v="24322713.420000002"/>
    <n v="0"/>
    <n v="434436074.14999998"/>
    <n v="0"/>
    <n v="0"/>
    <n v="24322713.420000002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69"/>
    <n v="1"/>
    <n v="2014"/>
    <s v="V1969"/>
    <n v="367"/>
    <s v="08. General Plant"/>
    <s v="Function"/>
    <n v="10234603.5"/>
    <n v="0"/>
    <n v="0"/>
    <n v="10293293.800000001"/>
    <n v="2879183.71"/>
    <n v="7460910.5300000003"/>
    <n v="-117380.6"/>
    <n v="11889.85"/>
    <n v="10351984.1"/>
    <n v="10234603.5"/>
    <n v="0"/>
    <n v="0"/>
    <n v="11889.85"/>
    <n v="0"/>
    <x v="11"/>
  </r>
  <r>
    <n v="-1"/>
    <n v="1"/>
    <s v="0001 -Florida Power &amp; Light Company"/>
    <n v="0"/>
    <n v="3"/>
    <x v="11"/>
    <n v="1970"/>
    <n v="2"/>
    <n v="2014"/>
    <s v="V1970"/>
    <n v="367"/>
    <s v="08. General Plant"/>
    <s v="Function"/>
    <n v="1150219.03"/>
    <n v="0"/>
    <n v="0"/>
    <n v="1156312.49"/>
    <n v="25693.26"/>
    <n v="938429.81"/>
    <n v="-12186.92"/>
    <n v="1782.15"/>
    <n v="1162405.95"/>
    <n v="953718.3"/>
    <n v="0"/>
    <n v="0"/>
    <n v="1782.15"/>
    <n v="0"/>
    <x v="11"/>
  </r>
  <r>
    <n v="-1"/>
    <n v="1"/>
    <s v="0001 -Florida Power &amp; Light Company"/>
    <n v="0"/>
    <n v="3"/>
    <x v="11"/>
    <n v="1971"/>
    <n v="3"/>
    <n v="2014"/>
    <s v="V1971"/>
    <n v="367"/>
    <s v="08. General Plant"/>
    <s v="Function"/>
    <n v="1641770.82"/>
    <n v="0"/>
    <n v="0"/>
    <n v="1641770.82"/>
    <n v="36480.15"/>
    <n v="1561542.89"/>
    <n v="0"/>
    <n v="0"/>
    <n v="1641770.82"/>
    <n v="1598023.04"/>
    <n v="0"/>
    <n v="0"/>
    <n v="0"/>
    <n v="0"/>
    <x v="11"/>
  </r>
  <r>
    <n v="-1"/>
    <n v="1"/>
    <s v="0001 -Florida Power &amp; Light Company"/>
    <n v="0"/>
    <n v="3"/>
    <x v="11"/>
    <n v="1972"/>
    <n v="4"/>
    <n v="2014"/>
    <s v="V1972"/>
    <n v="367"/>
    <s v="08. General Plant"/>
    <s v="Function"/>
    <n v="1846457.98"/>
    <n v="0"/>
    <n v="0"/>
    <n v="1872946.86"/>
    <n v="41616.879999999997"/>
    <n v="1530846.21"/>
    <n v="-52977.760000000002"/>
    <n v="9038.66"/>
    <n v="1899435.74"/>
    <n v="1528523.98"/>
    <n v="0"/>
    <n v="0"/>
    <n v="9038.66"/>
    <n v="0"/>
    <x v="11"/>
  </r>
  <r>
    <n v="-1"/>
    <n v="1"/>
    <s v="0001 -Florida Power &amp; Light Company"/>
    <n v="0"/>
    <n v="3"/>
    <x v="11"/>
    <n v="1973"/>
    <n v="5"/>
    <n v="2014"/>
    <s v="V1973"/>
    <n v="367"/>
    <s v="08. General Plant"/>
    <s v="Function"/>
    <n v="1051358.04"/>
    <n v="0"/>
    <n v="0"/>
    <n v="1051358.04"/>
    <n v="23361.18"/>
    <n v="853064.28"/>
    <n v="0"/>
    <n v="0"/>
    <n v="1051358.04"/>
    <n v="876425.46"/>
    <n v="0"/>
    <n v="0"/>
    <n v="0"/>
    <n v="0"/>
    <x v="11"/>
  </r>
  <r>
    <n v="-1"/>
    <n v="1"/>
    <s v="0001 -Florida Power &amp; Light Company"/>
    <n v="0"/>
    <n v="3"/>
    <x v="11"/>
    <n v="1974"/>
    <n v="6"/>
    <n v="2014"/>
    <s v="V1974"/>
    <n v="367"/>
    <s v="08. General Plant"/>
    <s v="Function"/>
    <n v="3650514.89"/>
    <n v="0"/>
    <n v="0"/>
    <n v="3651533.2"/>
    <n v="81137.070000000007"/>
    <n v="2861110.14"/>
    <n v="-2036.61"/>
    <n v="318.55"/>
    <n v="3652551.5"/>
    <n v="2940529.15"/>
    <n v="0"/>
    <n v="0"/>
    <n v="318.55"/>
    <n v="0"/>
    <x v="11"/>
  </r>
  <r>
    <n v="-1"/>
    <n v="1"/>
    <s v="0001 -Florida Power &amp; Light Company"/>
    <n v="0"/>
    <n v="3"/>
    <x v="11"/>
    <n v="1975"/>
    <n v="7"/>
    <n v="2014"/>
    <s v="V1975"/>
    <n v="367"/>
    <s v="08. General Plant"/>
    <s v="Function"/>
    <n v="3862246"/>
    <n v="0"/>
    <n v="0"/>
    <n v="3274456"/>
    <n v="39107.050000000003"/>
    <n v="3490465.07"/>
    <n v="0"/>
    <n v="0"/>
    <n v="3862246"/>
    <n v="3529572.12"/>
    <n v="0"/>
    <n v="0"/>
    <n v="0"/>
    <n v="0"/>
    <x v="11"/>
  </r>
  <r>
    <n v="-1"/>
    <n v="1"/>
    <s v="0001 -Florida Power &amp; Light Company"/>
    <n v="0"/>
    <n v="3"/>
    <x v="11"/>
    <n v="1976"/>
    <n v="8"/>
    <n v="2014"/>
    <s v="V1976"/>
    <n v="367"/>
    <s v="08. General Plant"/>
    <s v="Function"/>
    <n v="113838.99"/>
    <n v="0"/>
    <n v="0"/>
    <n v="113838.99"/>
    <n v="0"/>
    <n v="113838.99"/>
    <n v="0"/>
    <n v="0"/>
    <n v="113838.99"/>
    <n v="113838.99"/>
    <n v="0"/>
    <n v="0"/>
    <n v="0"/>
    <n v="0"/>
    <x v="11"/>
  </r>
  <r>
    <n v="-1"/>
    <n v="1"/>
    <s v="0001 -Florida Power &amp; Light Company"/>
    <n v="0"/>
    <n v="3"/>
    <x v="11"/>
    <n v="1977"/>
    <n v="10"/>
    <n v="2014"/>
    <s v="V1977"/>
    <n v="367"/>
    <s v="08. General Plant"/>
    <s v="Function"/>
    <n v="297394.78999999998"/>
    <n v="0"/>
    <n v="0"/>
    <n v="297398.43"/>
    <n v="0"/>
    <n v="297402.07"/>
    <n v="-7.28"/>
    <n v="1.06"/>
    <n v="297402.07"/>
    <n v="297394.78999999998"/>
    <n v="1.06"/>
    <n v="0"/>
    <n v="1.06"/>
    <n v="0"/>
    <x v="11"/>
  </r>
  <r>
    <n v="-1"/>
    <n v="1"/>
    <s v="0001 -Florida Power &amp; Light Company"/>
    <n v="0"/>
    <n v="3"/>
    <x v="11"/>
    <n v="1978"/>
    <n v="12"/>
    <n v="2014"/>
    <s v="V1978"/>
    <n v="367"/>
    <s v="08. General Plant"/>
    <s v="Function"/>
    <n v="1467882.58"/>
    <n v="0"/>
    <n v="0"/>
    <n v="1468578.77"/>
    <n v="13458.61"/>
    <n v="1039855.75"/>
    <n v="-1392.38"/>
    <n v="204.07"/>
    <n v="1469274.96"/>
    <n v="1052126.05"/>
    <n v="0"/>
    <n v="0"/>
    <n v="204.07"/>
    <n v="0"/>
    <x v="11"/>
  </r>
  <r>
    <n v="-1"/>
    <n v="1"/>
    <s v="0001 -Florida Power &amp; Light Company"/>
    <n v="0"/>
    <n v="3"/>
    <x v="11"/>
    <n v="1979"/>
    <n v="13"/>
    <n v="2014"/>
    <s v="V1979"/>
    <n v="367"/>
    <s v="08. General Plant"/>
    <s v="Function"/>
    <n v="1789901.96"/>
    <n v="0"/>
    <n v="0"/>
    <n v="1791154.2"/>
    <n v="28316.73"/>
    <n v="783968.67"/>
    <n v="-2504.4699999999998"/>
    <n v="376.17"/>
    <n v="1792406.43"/>
    <n v="810157.1"/>
    <n v="0"/>
    <n v="0"/>
    <n v="376.17"/>
    <n v="0"/>
    <x v="11"/>
  </r>
  <r>
    <n v="-1"/>
    <n v="1"/>
    <s v="0001 -Florida Power &amp; Light Company"/>
    <n v="0"/>
    <n v="3"/>
    <x v="11"/>
    <n v="1980"/>
    <n v="14"/>
    <n v="2014"/>
    <s v="V1980"/>
    <n v="367"/>
    <s v="08. General Plant"/>
    <s v="Function"/>
    <n v="176858"/>
    <n v="0"/>
    <n v="0"/>
    <n v="176858"/>
    <n v="394.86"/>
    <n v="157344.12"/>
    <n v="0"/>
    <n v="0"/>
    <n v="176858"/>
    <n v="157738.98000000001"/>
    <n v="0"/>
    <n v="0"/>
    <n v="0"/>
    <n v="0"/>
    <x v="11"/>
  </r>
  <r>
    <n v="-1"/>
    <n v="1"/>
    <s v="0001 -Florida Power &amp; Light Company"/>
    <n v="0"/>
    <n v="3"/>
    <x v="11"/>
    <n v="1981"/>
    <n v="15"/>
    <n v="2014"/>
    <s v="V1981"/>
    <n v="367"/>
    <s v="08. General Plant"/>
    <s v="Function"/>
    <n v="1112308"/>
    <n v="0"/>
    <n v="0"/>
    <n v="1113996.6499999999"/>
    <n v="0"/>
    <n v="1115685.3"/>
    <n v="-3377.3"/>
    <n v="0"/>
    <n v="1115685.3"/>
    <n v="1112308"/>
    <n v="0"/>
    <n v="0"/>
    <n v="0"/>
    <n v="0"/>
    <x v="11"/>
  </r>
  <r>
    <n v="-1"/>
    <n v="1"/>
    <s v="0001 -Florida Power &amp; Light Company"/>
    <n v="0"/>
    <n v="3"/>
    <x v="11"/>
    <n v="1982"/>
    <n v="16"/>
    <n v="2014"/>
    <s v="V1982"/>
    <n v="367"/>
    <s v="08. General Plant"/>
    <s v="Function"/>
    <n v="20551163.039999999"/>
    <n v="0"/>
    <n v="0"/>
    <n v="20765310.140000001"/>
    <n v="321360.74"/>
    <n v="16577831.060000001"/>
    <n v="-613012.27"/>
    <n v="96979.02"/>
    <n v="21164175.309999999"/>
    <n v="16383466.99"/>
    <n v="-308.42"/>
    <n v="0"/>
    <n v="96979.02"/>
    <n v="0"/>
    <x v="11"/>
  </r>
  <r>
    <n v="-1"/>
    <n v="1"/>
    <s v="0001 -Florida Power &amp; Light Company"/>
    <n v="0"/>
    <n v="3"/>
    <x v="11"/>
    <n v="1983"/>
    <n v="17"/>
    <n v="2014"/>
    <s v="V1983"/>
    <n v="367"/>
    <s v="08. General Plant"/>
    <s v="Function"/>
    <n v="4585193.67"/>
    <n v="0"/>
    <n v="0"/>
    <n v="4600888.18"/>
    <n v="4708.22"/>
    <n v="4476845.68"/>
    <n v="-74692.7"/>
    <n v="8651.5400000000009"/>
    <n v="4659886.37"/>
    <n v="4430221.8"/>
    <n v="-14709.06"/>
    <n v="0"/>
    <n v="8651.5400000000009"/>
    <n v="0"/>
    <x v="11"/>
  </r>
  <r>
    <n v="-1"/>
    <n v="1"/>
    <s v="0001 -Florida Power &amp; Light Company"/>
    <n v="0"/>
    <n v="3"/>
    <x v="11"/>
    <n v="1984"/>
    <n v="18"/>
    <n v="2014"/>
    <s v="V1984"/>
    <n v="367"/>
    <s v="08. General Plant"/>
    <s v="Function"/>
    <n v="8011315.71"/>
    <n v="0"/>
    <n v="0"/>
    <n v="8011315.71"/>
    <n v="113240.8"/>
    <n v="5808797.1900000004"/>
    <n v="-108142.2"/>
    <n v="10115.48"/>
    <n v="8119457.9100000001"/>
    <n v="5813895.79"/>
    <n v="10115.48"/>
    <n v="0"/>
    <n v="10115.48"/>
    <n v="0"/>
    <x v="11"/>
  </r>
  <r>
    <n v="-1"/>
    <n v="1"/>
    <s v="0001 -Florida Power &amp; Light Company"/>
    <n v="0"/>
    <n v="3"/>
    <x v="11"/>
    <n v="1985"/>
    <n v="19"/>
    <n v="2014"/>
    <s v="V1985"/>
    <n v="367"/>
    <s v="08. General Plant"/>
    <s v="Function"/>
    <n v="5492017.8499999996"/>
    <n v="0"/>
    <n v="0"/>
    <n v="5492421.8600000003"/>
    <n v="75325.47"/>
    <n v="3297259.32"/>
    <n v="-52205.93"/>
    <n v="5479.8"/>
    <n v="5544223.7800000003"/>
    <n v="3320862.18"/>
    <n v="4996.47"/>
    <n v="0"/>
    <n v="5479.8"/>
    <n v="0"/>
    <x v="11"/>
  </r>
  <r>
    <n v="-1"/>
    <n v="1"/>
    <s v="0001 -Florida Power &amp; Light Company"/>
    <n v="0"/>
    <n v="3"/>
    <x v="11"/>
    <n v="1986"/>
    <n v="20"/>
    <n v="2014"/>
    <s v="V1986"/>
    <n v="367"/>
    <s v="08. General Plant"/>
    <s v="Function"/>
    <n v="31129074.170000002"/>
    <n v="0"/>
    <n v="0"/>
    <n v="31418997.84"/>
    <n v="599553.18999999994"/>
    <n v="20492728.789999999"/>
    <n v="-620653.81999999995"/>
    <n v="89151.3"/>
    <n v="31749727.989999998"/>
    <n v="20557519.149999999"/>
    <n v="3260.3"/>
    <n v="0"/>
    <n v="89151.3"/>
    <n v="0"/>
    <x v="11"/>
  </r>
  <r>
    <n v="-1"/>
    <n v="1"/>
    <s v="0001 -Florida Power &amp; Light Company"/>
    <n v="0"/>
    <n v="3"/>
    <x v="11"/>
    <n v="1987"/>
    <n v="22"/>
    <n v="2014"/>
    <s v="V1987"/>
    <n v="367"/>
    <s v="08. General Plant"/>
    <s v="Function"/>
    <n v="11684357.5"/>
    <n v="0"/>
    <n v="0"/>
    <n v="11738442.57"/>
    <n v="147592.98000000001"/>
    <n v="9125340.75"/>
    <n v="-108170.11"/>
    <n v="3796.85"/>
    <n v="11792527.609999999"/>
    <n v="9172444.1199999992"/>
    <n v="-3883.65"/>
    <n v="0"/>
    <n v="3796.85"/>
    <n v="0"/>
    <x v="11"/>
  </r>
  <r>
    <n v="-1"/>
    <n v="1"/>
    <s v="0001 -Florida Power &amp; Light Company"/>
    <n v="0"/>
    <n v="3"/>
    <x v="11"/>
    <n v="1987"/>
    <n v="21"/>
    <n v="2014"/>
    <s v="V1987A"/>
    <n v="367"/>
    <s v="08. General Plant"/>
    <s v="Function"/>
    <n v="78097.929999999993"/>
    <n v="0"/>
    <n v="0"/>
    <n v="78254.89"/>
    <n v="1956.37"/>
    <n v="41976.85"/>
    <n v="-313.93"/>
    <n v="50.52"/>
    <n v="78411.86"/>
    <n v="43761.24"/>
    <n v="-91.43"/>
    <n v="0"/>
    <n v="50.52"/>
    <n v="0"/>
    <x v="11"/>
  </r>
  <r>
    <n v="-1"/>
    <n v="1"/>
    <s v="0001 -Florida Power &amp; Light Company"/>
    <n v="0"/>
    <n v="3"/>
    <x v="11"/>
    <n v="1988"/>
    <n v="24"/>
    <n v="2014"/>
    <s v="V1988"/>
    <n v="367"/>
    <s v="08. General Plant"/>
    <s v="Function"/>
    <n v="10754801.609999999"/>
    <n v="0"/>
    <n v="0"/>
    <n v="10794195.9"/>
    <n v="143995.92000000001"/>
    <n v="7937075.7599999998"/>
    <n v="-78788.56"/>
    <n v="9829.67"/>
    <n v="10833590.17"/>
    <n v="8022595.6399999997"/>
    <n v="-10482.85"/>
    <n v="0"/>
    <n v="9829.67"/>
    <n v="0"/>
    <x v="11"/>
  </r>
  <r>
    <n v="-1"/>
    <n v="1"/>
    <s v="0001 -Florida Power &amp; Light Company"/>
    <n v="0"/>
    <n v="3"/>
    <x v="11"/>
    <n v="1989"/>
    <n v="26"/>
    <n v="2014"/>
    <s v="V1989"/>
    <n v="367"/>
    <s v="08. General Plant"/>
    <s v="Function"/>
    <n v="32177363.640000001"/>
    <n v="0"/>
    <n v="0"/>
    <n v="32255432.649999999"/>
    <n v="616745.56999999995"/>
    <n v="20372573.210000001"/>
    <n v="-156138"/>
    <n v="19570.72"/>
    <n v="32333501.640000001"/>
    <n v="20858725.140000001"/>
    <n v="-5973.64"/>
    <n v="0"/>
    <n v="19570.72"/>
    <n v="0"/>
    <x v="11"/>
  </r>
  <r>
    <n v="-1"/>
    <n v="1"/>
    <s v="0001 -Florida Power &amp; Light Company"/>
    <n v="0"/>
    <n v="3"/>
    <x v="11"/>
    <n v="1990"/>
    <n v="28"/>
    <n v="2014"/>
    <s v="V1990"/>
    <n v="367"/>
    <s v="08. General Plant"/>
    <s v="Function"/>
    <n v="26376425.300000001"/>
    <n v="0"/>
    <n v="0"/>
    <n v="26446246.219999999"/>
    <n v="364802.01"/>
    <n v="18622039.25"/>
    <n v="-139641.79999999999"/>
    <n v="19652.04"/>
    <n v="26516067.100000001"/>
    <n v="18885253.760000002"/>
    <n v="-18402.259999999998"/>
    <n v="0"/>
    <n v="19652.04"/>
    <n v="0"/>
    <x v="11"/>
  </r>
  <r>
    <n v="-1"/>
    <n v="1"/>
    <s v="0001 -Florida Power &amp; Light Company"/>
    <n v="0"/>
    <n v="3"/>
    <x v="11"/>
    <n v="1991"/>
    <n v="29"/>
    <n v="2014"/>
    <s v="V1991"/>
    <n v="367"/>
    <s v="08. General Plant"/>
    <s v="Function"/>
    <n v="23141845.649999999"/>
    <n v="0"/>
    <n v="0"/>
    <n v="23840820.859999999"/>
    <n v="396380.83"/>
    <n v="12269636.539999999"/>
    <n v="-1397950.4"/>
    <n v="214341.25"/>
    <n v="24539796.050000001"/>
    <n v="11513972.279999999"/>
    <n v="-31564.05"/>
    <n v="0"/>
    <n v="214341.25"/>
    <n v="0"/>
    <x v="11"/>
  </r>
  <r>
    <n v="-1"/>
    <n v="1"/>
    <s v="0001 -Florida Power &amp; Light Company"/>
    <n v="0"/>
    <n v="3"/>
    <x v="11"/>
    <n v="1992"/>
    <n v="30"/>
    <n v="2014"/>
    <s v="V1992"/>
    <n v="367"/>
    <s v="08. General Plant"/>
    <s v="Function"/>
    <n v="31831143.640000001"/>
    <n v="0"/>
    <n v="0"/>
    <n v="31974499.149999999"/>
    <n v="708459.76"/>
    <n v="5238697.87"/>
    <n v="-286710.99"/>
    <n v="40078.22"/>
    <n v="32117854.629999999"/>
    <n v="5739528.8399999999"/>
    <n v="-39004"/>
    <n v="0"/>
    <n v="40078.22"/>
    <n v="0"/>
    <x v="11"/>
  </r>
  <r>
    <n v="-1"/>
    <n v="1"/>
    <s v="0001 -Florida Power &amp; Light Company"/>
    <n v="0"/>
    <n v="3"/>
    <x v="11"/>
    <n v="1993"/>
    <n v="31"/>
    <n v="2014"/>
    <s v="V1993"/>
    <n v="367"/>
    <s v="08. General Plant"/>
    <s v="Function"/>
    <n v="14656864.699999999"/>
    <n v="0"/>
    <n v="0"/>
    <n v="14795933.26"/>
    <n v="303706.84999999998"/>
    <n v="6733760.54"/>
    <n v="-278137.12"/>
    <n v="51250.3"/>
    <n v="14935001.82"/>
    <n v="6889292.1500000004"/>
    <n v="-78711.600000000006"/>
    <n v="0"/>
    <n v="51250.3"/>
    <n v="0"/>
    <x v="11"/>
  </r>
  <r>
    <n v="-1"/>
    <n v="1"/>
    <s v="0001 -Florida Power &amp; Light Company"/>
    <n v="0"/>
    <n v="3"/>
    <x v="11"/>
    <n v="1994"/>
    <n v="32"/>
    <n v="2014"/>
    <s v="V1994"/>
    <n v="367"/>
    <s v="08. General Plant"/>
    <s v="Function"/>
    <n v="12542903.35"/>
    <n v="0"/>
    <n v="0"/>
    <n v="12598847.699999999"/>
    <n v="313246.71999999997"/>
    <n v="1530998.91"/>
    <n v="-131101.01999999999"/>
    <n v="21294.48"/>
    <n v="12674004.369999999"/>
    <n v="1825981.67"/>
    <n v="-91542.6"/>
    <n v="0"/>
    <n v="21294.48"/>
    <n v="0"/>
    <x v="11"/>
  </r>
  <r>
    <n v="-1"/>
    <n v="1"/>
    <s v="0001 -Florida Power &amp; Light Company"/>
    <n v="0"/>
    <n v="3"/>
    <x v="11"/>
    <n v="1995"/>
    <n v="33"/>
    <n v="2014"/>
    <s v="V1995"/>
    <n v="367"/>
    <s v="08. General Plant"/>
    <s v="Function"/>
    <n v="7546698.2999999998"/>
    <n v="0"/>
    <n v="0"/>
    <n v="6693473.5999999996"/>
    <n v="160670.10999999999"/>
    <n v="3896288.06"/>
    <n v="-606870"/>
    <n v="86575.44"/>
    <n v="8153568.2999999998"/>
    <n v="3794162.55"/>
    <n v="-257498.95"/>
    <n v="0"/>
    <n v="86575.44"/>
    <n v="0"/>
    <x v="11"/>
  </r>
  <r>
    <n v="-1"/>
    <n v="1"/>
    <s v="0001 -Florida Power &amp; Light Company"/>
    <n v="0"/>
    <n v="3"/>
    <x v="11"/>
    <n v="1996"/>
    <n v="34"/>
    <n v="2014"/>
    <s v="V1996"/>
    <n v="367"/>
    <s v="08. General Plant"/>
    <s v="Function"/>
    <n v="13099929.51"/>
    <n v="0"/>
    <n v="0"/>
    <n v="12520316.119999999"/>
    <n v="312930.5"/>
    <n v="5708860.2199999997"/>
    <n v="-164537.09"/>
    <n v="22866.9"/>
    <n v="13264466.6"/>
    <n v="5946406.3399999999"/>
    <n v="-66285.77"/>
    <n v="0"/>
    <n v="22866.9"/>
    <n v="0"/>
    <x v="11"/>
  </r>
  <r>
    <n v="-1"/>
    <n v="1"/>
    <s v="0001 -Florida Power &amp; Light Company"/>
    <n v="0"/>
    <n v="3"/>
    <x v="11"/>
    <n v="1997"/>
    <n v="35"/>
    <n v="2014"/>
    <s v="V1997"/>
    <n v="367"/>
    <s v="08. General Plant"/>
    <s v="Function"/>
    <n v="14252226.93"/>
    <n v="0"/>
    <n v="0"/>
    <n v="3955839.26"/>
    <n v="97553.82"/>
    <n v="12037988.039999999"/>
    <n v="-228536.4"/>
    <n v="26717.65"/>
    <n v="14480763.33"/>
    <n v="11969326.58"/>
    <n v="-35603.46"/>
    <n v="0"/>
    <n v="26717.65"/>
    <n v="0"/>
    <x v="11"/>
  </r>
  <r>
    <n v="-1"/>
    <n v="1"/>
    <s v="0001 -Florida Power &amp; Light Company"/>
    <n v="0"/>
    <n v="3"/>
    <x v="11"/>
    <n v="1998"/>
    <n v="59"/>
    <n v="2014"/>
    <s v="V1998"/>
    <n v="367"/>
    <s v="08. General Plant"/>
    <s v="Function"/>
    <n v="8412711.2899999991"/>
    <n v="0"/>
    <n v="0"/>
    <n v="957416.88"/>
    <n v="21345.47"/>
    <n v="7770924.04"/>
    <n v="-55586.94"/>
    <n v="5409.08"/>
    <n v="8468298.2300000004"/>
    <n v="7737807.6699999999"/>
    <n v="4283.9799999999996"/>
    <n v="0"/>
    <n v="5409.08"/>
    <n v="0"/>
    <x v="11"/>
  </r>
  <r>
    <n v="-1"/>
    <n v="1"/>
    <s v="0001 -Florida Power &amp; Light Company"/>
    <n v="0"/>
    <n v="3"/>
    <x v="11"/>
    <n v="1999"/>
    <n v="60"/>
    <n v="2014"/>
    <s v="V1999"/>
    <n v="367"/>
    <s v="08. General Plant"/>
    <s v="Function"/>
    <n v="21762241.149999999"/>
    <n v="0"/>
    <n v="0"/>
    <n v="21390580.609999999"/>
    <n v="240174.34"/>
    <n v="16659352.039999999"/>
    <n v="-954963.99"/>
    <n v="113505.25"/>
    <n v="22710572.620000001"/>
    <n v="16265568.970000001"/>
    <n v="-200868.79"/>
    <n v="0"/>
    <n v="113505.25"/>
    <n v="0"/>
    <x v="11"/>
  </r>
  <r>
    <n v="-1"/>
    <n v="1"/>
    <s v="0001 -Florida Power &amp; Light Company"/>
    <n v="0"/>
    <n v="3"/>
    <x v="11"/>
    <n v="2000"/>
    <n v="61"/>
    <n v="2014"/>
    <s v="V2000"/>
    <n v="367"/>
    <s v="08. General Plant"/>
    <s v="Function"/>
    <n v="38327036.609999999"/>
    <n v="0"/>
    <n v="0"/>
    <n v="36919958.530000001"/>
    <n v="204509.82"/>
    <n v="33125612.52"/>
    <n v="-48657.04"/>
    <n v="5526.08"/>
    <n v="38367701.549999997"/>
    <n v="33312862.039999999"/>
    <n v="-17878.53"/>
    <n v="0"/>
    <n v="5526.08"/>
    <n v="0"/>
    <x v="11"/>
  </r>
  <r>
    <n v="-1"/>
    <n v="1"/>
    <s v="0001 -Florida Power &amp; Light Company"/>
    <n v="0"/>
    <n v="3"/>
    <x v="11"/>
    <n v="2001"/>
    <n v="62"/>
    <n v="2014"/>
    <s v="V2001"/>
    <n v="367"/>
    <s v="08. General Plant"/>
    <s v="Function"/>
    <n v="67750722.219999999"/>
    <n v="0"/>
    <n v="0"/>
    <n v="50641701.880000003"/>
    <n v="134033.5"/>
    <n v="64372729.409999996"/>
    <n v="-245181.81"/>
    <n v="34766.589999999997"/>
    <n v="67995893.920000002"/>
    <n v="64419065.460000001"/>
    <n v="-122707.68"/>
    <n v="0"/>
    <n v="34766.589999999997"/>
    <n v="0"/>
    <x v="11"/>
  </r>
  <r>
    <n v="-1"/>
    <n v="1"/>
    <s v="0001 -Florida Power &amp; Light Company"/>
    <n v="0"/>
    <n v="3"/>
    <x v="11"/>
    <n v="2001"/>
    <n v="69"/>
    <n v="2014"/>
    <s v="V2001 Bonus"/>
    <n v="367"/>
    <s v="08. General Plant"/>
    <s v="Function"/>
    <n v="8069151.71"/>
    <n v="0"/>
    <n v="0"/>
    <n v="4695651.3899999997"/>
    <n v="0"/>
    <n v="8069512.9699999997"/>
    <n v="-365.32"/>
    <n v="33.81"/>
    <n v="8069512.9699999997"/>
    <n v="8069151.71"/>
    <n v="33.81"/>
    <n v="0"/>
    <n v="33.81"/>
    <n v="0"/>
    <x v="11"/>
  </r>
  <r>
    <n v="-1"/>
    <n v="1"/>
    <s v="0001 -Florida Power &amp; Light Company"/>
    <n v="0"/>
    <n v="3"/>
    <x v="11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11"/>
  </r>
  <r>
    <n v="-1"/>
    <n v="1"/>
    <s v="0001 -Florida Power &amp; Light Company"/>
    <n v="0"/>
    <n v="3"/>
    <x v="11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11"/>
  </r>
  <r>
    <n v="-1"/>
    <n v="1"/>
    <s v="0001 -Florida Power &amp; Light Company"/>
    <n v="0"/>
    <n v="3"/>
    <x v="11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11"/>
  </r>
  <r>
    <n v="-1"/>
    <n v="1"/>
    <s v="0001 -Florida Power &amp; Light Company"/>
    <n v="0"/>
    <n v="3"/>
    <x v="11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11"/>
  </r>
  <r>
    <n v="-1"/>
    <n v="1"/>
    <s v="0001 -Florida Power &amp; Light Company"/>
    <n v="0"/>
    <n v="3"/>
    <x v="11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11"/>
  </r>
  <r>
    <n v="-1"/>
    <n v="1"/>
    <s v="0001 -Florida Power &amp; Light Company"/>
    <n v="0"/>
    <n v="3"/>
    <x v="11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11"/>
  </r>
  <r>
    <n v="-1"/>
    <n v="1"/>
    <s v="0001 -Florida Power &amp; Light Company"/>
    <n v="0"/>
    <n v="3"/>
    <x v="11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11"/>
  </r>
  <r>
    <n v="-1"/>
    <n v="1"/>
    <s v="0001 -Florida Power &amp; Light Company"/>
    <n v="0"/>
    <n v="3"/>
    <x v="11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11"/>
  </r>
  <r>
    <n v="-1"/>
    <n v="1"/>
    <s v="0001 -Florida Power &amp; Light Company"/>
    <n v="0"/>
    <n v="3"/>
    <x v="11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11"/>
  </r>
  <r>
    <n v="-1"/>
    <n v="1"/>
    <s v="0001 -Florida Power &amp; Light Company"/>
    <n v="0"/>
    <n v="3"/>
    <x v="11"/>
    <n v="2003"/>
    <n v="64"/>
    <n v="2014"/>
    <s v="V2003"/>
    <n v="367"/>
    <s v="08. General Plant"/>
    <s v="Function"/>
    <n v="6907750.1100000003"/>
    <n v="0"/>
    <n v="0"/>
    <n v="6860872.4400000004"/>
    <n v="127870.18"/>
    <n v="3319185.06"/>
    <n v="-73182.23"/>
    <n v="10559.74"/>
    <n v="6980932.3399999999"/>
    <n v="3425343.54"/>
    <n v="-40910.800000000003"/>
    <n v="0"/>
    <n v="10559.74"/>
    <n v="0"/>
    <x v="11"/>
  </r>
  <r>
    <n v="-1"/>
    <n v="1"/>
    <s v="0001 -Florida Power &amp; Light Company"/>
    <n v="0"/>
    <n v="3"/>
    <x v="11"/>
    <n v="2003"/>
    <n v="70"/>
    <n v="2014"/>
    <s v="V2003 Bonus-30%"/>
    <n v="367"/>
    <s v="08. General Plant"/>
    <s v="Function"/>
    <n v="15631591.76"/>
    <n v="0"/>
    <n v="0"/>
    <n v="11255906.050000001"/>
    <n v="0"/>
    <n v="15731196.310000001"/>
    <n v="-99604.55"/>
    <n v="9348.1"/>
    <n v="15731196.310000001"/>
    <n v="15631591.76"/>
    <n v="9348.1"/>
    <n v="0"/>
    <n v="9348.1"/>
    <n v="0"/>
    <x v="11"/>
  </r>
  <r>
    <n v="-1"/>
    <n v="1"/>
    <s v="0001 -Florida Power &amp; Light Company"/>
    <n v="0"/>
    <n v="3"/>
    <x v="11"/>
    <n v="2003"/>
    <n v="84"/>
    <n v="2014"/>
    <s v="V2003 Bonus-50%"/>
    <n v="367"/>
    <s v="08. General Plant"/>
    <s v="Function"/>
    <n v="7961146.21"/>
    <n v="0"/>
    <n v="0"/>
    <n v="2342394.7200000002"/>
    <n v="0"/>
    <n v="8007386.9299999997"/>
    <n v="-46240.72"/>
    <n v="350.1"/>
    <n v="8007386.9299999997"/>
    <n v="7961146.21"/>
    <n v="350.1"/>
    <n v="0"/>
    <n v="350.1"/>
    <n v="0"/>
    <x v="11"/>
  </r>
  <r>
    <n v="-1"/>
    <n v="1"/>
    <s v="0001 -Florida Power &amp; Light Company"/>
    <n v="0"/>
    <n v="3"/>
    <x v="11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11"/>
  </r>
  <r>
    <n v="-1"/>
    <n v="1"/>
    <s v="0001 -Florida Power &amp; Light Company"/>
    <n v="0"/>
    <n v="3"/>
    <x v="11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11"/>
  </r>
  <r>
    <n v="-1"/>
    <n v="1"/>
    <s v="0001 -Florida Power &amp; Light Company"/>
    <n v="0"/>
    <n v="3"/>
    <x v="11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11"/>
  </r>
  <r>
    <n v="-1"/>
    <n v="1"/>
    <s v="0001 -Florida Power &amp; Light Company"/>
    <n v="0"/>
    <n v="3"/>
    <x v="11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11"/>
  </r>
  <r>
    <n v="-1"/>
    <n v="1"/>
    <s v="0001 -Florida Power &amp; Light Company"/>
    <n v="0"/>
    <n v="3"/>
    <x v="11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11"/>
  </r>
  <r>
    <n v="-1"/>
    <n v="1"/>
    <s v="0001 -Florida Power &amp; Light Company"/>
    <n v="0"/>
    <n v="3"/>
    <x v="11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11"/>
  </r>
  <r>
    <n v="-1"/>
    <n v="1"/>
    <s v="0001 -Florida Power &amp; Light Company"/>
    <n v="0"/>
    <n v="3"/>
    <x v="11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11"/>
  </r>
  <r>
    <n v="-1"/>
    <n v="1"/>
    <s v="0001 -Florida Power &amp; Light Company"/>
    <n v="0"/>
    <n v="3"/>
    <x v="11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11"/>
  </r>
  <r>
    <n v="-1"/>
    <n v="1"/>
    <s v="0001 -Florida Power &amp; Light Company"/>
    <n v="0"/>
    <n v="3"/>
    <x v="11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11"/>
  </r>
  <r>
    <n v="-1"/>
    <n v="1"/>
    <s v="0001 -Florida Power &amp; Light Company"/>
    <n v="0"/>
    <n v="3"/>
    <x v="11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11"/>
  </r>
  <r>
    <n v="-1"/>
    <n v="1"/>
    <s v="0001 -Florida Power &amp; Light Company"/>
    <n v="0"/>
    <n v="3"/>
    <x v="11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11"/>
  </r>
  <r>
    <n v="-1"/>
    <n v="1"/>
    <s v="0001 -Florida Power &amp; Light Company"/>
    <n v="0"/>
    <n v="3"/>
    <x v="11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11"/>
  </r>
  <r>
    <n v="-1"/>
    <n v="1"/>
    <s v="0001 -Florida Power &amp; Light Company"/>
    <n v="0"/>
    <n v="3"/>
    <x v="11"/>
    <n v="2005"/>
    <n v="66"/>
    <n v="2014"/>
    <s v="V2005"/>
    <n v="367"/>
    <s v="08. General Plant"/>
    <s v="Function"/>
    <n v="59321133.270000003"/>
    <n v="0"/>
    <n v="0"/>
    <n v="22427393.27"/>
    <n v="102710.83"/>
    <n v="58176488.479999997"/>
    <n v="-2341372.7799999998"/>
    <n v="218302"/>
    <n v="61500613.990000002"/>
    <n v="56492923.659999996"/>
    <n v="-174903.09"/>
    <n v="0"/>
    <n v="218302"/>
    <n v="0"/>
    <x v="11"/>
  </r>
  <r>
    <n v="-1"/>
    <n v="1"/>
    <s v="0001 -Florida Power &amp; Light Company"/>
    <n v="0"/>
    <n v="3"/>
    <x v="11"/>
    <n v="2005"/>
    <n v="72"/>
    <n v="2014"/>
    <s v="V2005 Bonus-30%"/>
    <n v="367"/>
    <s v="08. General Plant"/>
    <s v="Function"/>
    <n v="15692.83"/>
    <n v="0"/>
    <n v="0"/>
    <n v="15692.83"/>
    <n v="0"/>
    <n v="15692.83"/>
    <n v="0"/>
    <n v="0"/>
    <n v="15692.83"/>
    <n v="15692.83"/>
    <n v="0"/>
    <n v="0"/>
    <n v="0"/>
    <n v="0"/>
    <x v="11"/>
  </r>
  <r>
    <n v="-1"/>
    <n v="1"/>
    <s v="0001 -Florida Power &amp; Light Company"/>
    <n v="0"/>
    <n v="3"/>
    <x v="11"/>
    <n v="2005"/>
    <n v="86"/>
    <n v="2014"/>
    <s v="V2005 Bonus-50%"/>
    <n v="367"/>
    <s v="08. General Plant"/>
    <s v="Function"/>
    <n v="2172259.2599999998"/>
    <n v="0"/>
    <n v="0"/>
    <n v="2172259.2599999998"/>
    <n v="0"/>
    <n v="2172259.2599999998"/>
    <n v="0"/>
    <n v="0"/>
    <n v="2172259.2599999998"/>
    <n v="2172259.2599999998"/>
    <n v="0"/>
    <n v="0"/>
    <n v="0"/>
    <n v="0"/>
    <x v="11"/>
  </r>
  <r>
    <n v="-1"/>
    <n v="1"/>
    <s v="0001 -Florida Power &amp; Light Company"/>
    <n v="0"/>
    <n v="3"/>
    <x v="11"/>
    <n v="2006"/>
    <n v="67"/>
    <n v="2014"/>
    <s v="V2006"/>
    <n v="367"/>
    <s v="08. General Plant"/>
    <s v="Function"/>
    <n v="42513568.600000001"/>
    <n v="0"/>
    <n v="0"/>
    <n v="12185661.439999999"/>
    <n v="-107476.18"/>
    <n v="46699984.039999999"/>
    <n v="-2193311.6800000002"/>
    <n v="101652.88"/>
    <n v="43398209.189999998"/>
    <n v="45739676.009999998"/>
    <n v="69844.13"/>
    <n v="0"/>
    <n v="101652.88"/>
    <n v="0"/>
    <x v="11"/>
  </r>
  <r>
    <n v="-1"/>
    <n v="1"/>
    <s v="0001 -Florida Power &amp; Light Company"/>
    <n v="0"/>
    <n v="3"/>
    <x v="11"/>
    <n v="2007"/>
    <n v="74"/>
    <n v="2014"/>
    <s v="V2007"/>
    <n v="367"/>
    <s v="08. General Plant"/>
    <s v="Function"/>
    <n v="51508842.240000002"/>
    <n v="0"/>
    <n v="0"/>
    <n v="26031571.640000001"/>
    <n v="1325625.56"/>
    <n v="44797920.18"/>
    <n v="-9765037.6600000001"/>
    <n v="57107.29"/>
    <n v="52225979.829999998"/>
    <n v="45472550.659999996"/>
    <n v="-9035.27"/>
    <n v="0"/>
    <n v="57107.29"/>
    <n v="0"/>
    <x v="11"/>
  </r>
  <r>
    <n v="-1"/>
    <n v="1"/>
    <s v="0001 -Florida Power &amp; Light Company"/>
    <n v="0"/>
    <n v="3"/>
    <x v="11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64"/>
    <n v="2014"/>
    <s v="V2008 Q1"/>
    <n v="367"/>
    <s v="08. General Plant"/>
    <s v="Function"/>
    <n v="7564214.3300000001"/>
    <n v="0"/>
    <n v="0"/>
    <n v="7662772.6799999997"/>
    <n v="239866.74"/>
    <n v="7179349.4199999999"/>
    <n v="-528747.86"/>
    <n v="20737.349999999999"/>
    <n v="7761331.0300000003"/>
    <n v="7254749.71"/>
    <n v="-11912.9"/>
    <n v="0"/>
    <n v="20737.349999999999"/>
    <n v="0"/>
    <x v="11"/>
  </r>
  <r>
    <n v="-1"/>
    <n v="1"/>
    <s v="0001 -Florida Power &amp; Light Company"/>
    <n v="0"/>
    <n v="3"/>
    <x v="11"/>
    <n v="2008"/>
    <n v="168"/>
    <n v="2014"/>
    <s v="V2008 Q1 - 50% Bonus"/>
    <n v="367"/>
    <s v="08. General Plant"/>
    <s v="Function"/>
    <n v="3179519.21"/>
    <n v="0"/>
    <n v="0"/>
    <n v="3205876.89"/>
    <n v="26671.52"/>
    <n v="3202228.79"/>
    <n v="-137905.01"/>
    <n v="5202.8"/>
    <n v="3232234.56"/>
    <n v="3176184.96"/>
    <n v="5202.8"/>
    <n v="0"/>
    <n v="5202.8"/>
    <n v="0"/>
    <x v="11"/>
  </r>
  <r>
    <n v="-1"/>
    <n v="1"/>
    <s v="0001 -Florida Power &amp; Light Company"/>
    <n v="0"/>
    <n v="3"/>
    <x v="11"/>
    <n v="2008"/>
    <n v="165"/>
    <n v="2014"/>
    <s v="V2008 Q2"/>
    <n v="367"/>
    <s v="08. General Plant"/>
    <s v="Function"/>
    <n v="5620692.5800000001"/>
    <n v="0"/>
    <n v="0"/>
    <n v="5718376.4900000002"/>
    <n v="255271.04000000001"/>
    <n v="4648637.83"/>
    <n v="-255354.86"/>
    <n v="23833.78"/>
    <n v="5816060.4100000001"/>
    <n v="4792185.72"/>
    <n v="-59810.91"/>
    <n v="0"/>
    <n v="23833.78"/>
    <n v="0"/>
    <x v="11"/>
  </r>
  <r>
    <n v="-1"/>
    <n v="1"/>
    <s v="0001 -Florida Power &amp; Light Company"/>
    <n v="0"/>
    <n v="3"/>
    <x v="11"/>
    <n v="2008"/>
    <n v="169"/>
    <n v="2014"/>
    <s v="V2008 Q2 - 50% Bonus"/>
    <n v="367"/>
    <s v="08. General Plant"/>
    <s v="Function"/>
    <n v="4682045.6500000004"/>
    <n v="0"/>
    <n v="0"/>
    <n v="4725236.3899999997"/>
    <n v="204827.33"/>
    <n v="4486781.18"/>
    <n v="-349275.63"/>
    <n v="8915.48"/>
    <n v="4768427.1399999997"/>
    <n v="4605227.0199999996"/>
    <n v="8915.48"/>
    <n v="0"/>
    <n v="8915.48"/>
    <n v="0"/>
    <x v="11"/>
  </r>
  <r>
    <n v="-1"/>
    <n v="1"/>
    <s v="0001 -Florida Power &amp; Light Company"/>
    <n v="0"/>
    <n v="3"/>
    <x v="11"/>
    <n v="2008"/>
    <n v="166"/>
    <n v="2014"/>
    <s v="V2008 Q3"/>
    <n v="367"/>
    <s v="08. General Plant"/>
    <s v="Function"/>
    <n v="5109537.72"/>
    <n v="0"/>
    <n v="0"/>
    <n v="5160687.21"/>
    <n v="231790.95"/>
    <n v="3918432.43"/>
    <n v="-173729.06"/>
    <n v="13743.08"/>
    <n v="5211836.67"/>
    <n v="4114484.18"/>
    <n v="-52816.66"/>
    <n v="0"/>
    <n v="13743.08"/>
    <n v="0"/>
    <x v="11"/>
  </r>
  <r>
    <n v="-1"/>
    <n v="1"/>
    <s v="0001 -Florida Power &amp; Light Company"/>
    <n v="0"/>
    <n v="3"/>
    <x v="11"/>
    <n v="2008"/>
    <n v="170"/>
    <n v="2014"/>
    <s v="V2008 Q3 - 50% Bonus"/>
    <n v="367"/>
    <s v="08. General Plant"/>
    <s v="Function"/>
    <n v="5117839.68"/>
    <n v="0"/>
    <n v="0"/>
    <n v="5119588.4800000004"/>
    <n v="241407.02"/>
    <n v="4729060.75"/>
    <n v="-342488.27"/>
    <n v="360.99"/>
    <n v="5121337.28"/>
    <n v="4966970.17"/>
    <n v="360.99"/>
    <n v="0"/>
    <n v="360.99"/>
    <n v="0"/>
    <x v="11"/>
  </r>
  <r>
    <n v="-1"/>
    <n v="1"/>
    <s v="0001 -Florida Power &amp; Light Company"/>
    <n v="0"/>
    <n v="3"/>
    <x v="11"/>
    <n v="2008"/>
    <n v="167"/>
    <n v="2014"/>
    <s v="V2008 Q4"/>
    <n v="367"/>
    <s v="08. General Plant"/>
    <s v="Function"/>
    <n v="5808386.9699999997"/>
    <n v="0"/>
    <n v="0"/>
    <n v="5916204.54"/>
    <n v="235857.96"/>
    <n v="4066585.35"/>
    <n v="-290686.95"/>
    <n v="30027.23"/>
    <n v="6024022.0999999996"/>
    <n v="4250827.99"/>
    <n v="-133992.57"/>
    <n v="0"/>
    <n v="30027.23"/>
    <n v="0"/>
    <x v="11"/>
  </r>
  <r>
    <n v="-1"/>
    <n v="1"/>
    <s v="0001 -Florida Power &amp; Light Company"/>
    <n v="0"/>
    <n v="3"/>
    <x v="11"/>
    <n v="2008"/>
    <n v="171"/>
    <n v="2014"/>
    <s v="V2008 Q4 - 50% Bonus"/>
    <n v="367"/>
    <s v="08. General Plant"/>
    <s v="Function"/>
    <n v="19663837.050000001"/>
    <n v="0"/>
    <n v="0"/>
    <n v="19671652.129999999"/>
    <n v="1718688.54"/>
    <n v="16456820.42"/>
    <n v="-552715.99"/>
    <n v="1613.2"/>
    <n v="19679467.219999999"/>
    <n v="18159878.789999999"/>
    <n v="1613.2"/>
    <n v="0"/>
    <n v="1613.2"/>
    <n v="0"/>
    <x v="11"/>
  </r>
  <r>
    <n v="-1"/>
    <n v="1"/>
    <s v="0001 -Florida Power &amp; Light Company"/>
    <n v="0"/>
    <n v="3"/>
    <x v="11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5"/>
    <n v="2014"/>
    <s v="V2009 Q1"/>
    <n v="367"/>
    <s v="08. General Plant"/>
    <s v="Function"/>
    <n v="6659586.4400000004"/>
    <n v="0"/>
    <n v="0"/>
    <n v="6662114.3099999996"/>
    <n v="182916.28"/>
    <n v="6317382"/>
    <n v="-2087056.56"/>
    <n v="736.1"/>
    <n v="6664642.1799999997"/>
    <n v="6499590.5300000003"/>
    <n v="-3611.88"/>
    <n v="0"/>
    <n v="736.1"/>
    <n v="0"/>
    <x v="11"/>
  </r>
  <r>
    <n v="-1"/>
    <n v="1"/>
    <s v="0001 -Florida Power &amp; Light Company"/>
    <n v="0"/>
    <n v="3"/>
    <x v="11"/>
    <n v="2009"/>
    <n v="189"/>
    <n v="2014"/>
    <s v="V2009 Q1 - 50% Bonus"/>
    <n v="367"/>
    <s v="08. General Plant"/>
    <s v="Function"/>
    <n v="8036107.1600000001"/>
    <n v="0"/>
    <n v="0"/>
    <n v="8036107.1600000001"/>
    <n v="533408.92000000004"/>
    <n v="7031318.0599999996"/>
    <n v="-687631.04"/>
    <n v="0"/>
    <n v="8036107.1600000001"/>
    <n v="7564726.9800000004"/>
    <n v="0"/>
    <n v="0"/>
    <n v="0"/>
    <n v="0"/>
    <x v="11"/>
  </r>
  <r>
    <n v="-1"/>
    <n v="1"/>
    <s v="0001 -Florida Power &amp; Light Company"/>
    <n v="0"/>
    <n v="3"/>
    <x v="11"/>
    <n v="2009"/>
    <n v="186"/>
    <n v="2014"/>
    <s v="V2009 Q2"/>
    <n v="367"/>
    <s v="08. General Plant"/>
    <s v="Function"/>
    <n v="5476762.5199999996"/>
    <n v="0"/>
    <n v="0"/>
    <n v="5477828.9900000002"/>
    <n v="386188.49"/>
    <n v="4908474.97"/>
    <n v="-1627993.23"/>
    <n v="301.47000000000003"/>
    <n v="5478895.46"/>
    <n v="5294242.3899999997"/>
    <n v="-1410.4"/>
    <n v="0"/>
    <n v="301.47000000000003"/>
    <n v="0"/>
    <x v="11"/>
  </r>
  <r>
    <n v="-1"/>
    <n v="1"/>
    <s v="0001 -Florida Power &amp; Light Company"/>
    <n v="0"/>
    <n v="3"/>
    <x v="11"/>
    <n v="2009"/>
    <n v="190"/>
    <n v="2014"/>
    <s v="V2009 Q2 - 50% Bonus"/>
    <n v="367"/>
    <s v="08. General Plant"/>
    <s v="Function"/>
    <n v="13738222.1"/>
    <n v="0"/>
    <n v="0"/>
    <n v="13759440.289999999"/>
    <n v="1219890.05"/>
    <n v="11190715.26"/>
    <n v="-3037176.66"/>
    <n v="4504.54"/>
    <n v="13780658.49"/>
    <n v="12378320.24"/>
    <n v="-5646.78"/>
    <n v="0"/>
    <n v="4504.54"/>
    <n v="0"/>
    <x v="11"/>
  </r>
  <r>
    <n v="-1"/>
    <n v="1"/>
    <s v="0001 -Florida Power &amp; Light Company"/>
    <n v="0"/>
    <n v="3"/>
    <x v="11"/>
    <n v="2009"/>
    <n v="187"/>
    <n v="2014"/>
    <s v="V2009 Q3"/>
    <n v="367"/>
    <s v="08. General Plant"/>
    <s v="Function"/>
    <n v="1866393.4"/>
    <n v="0"/>
    <n v="0"/>
    <n v="1885358.09"/>
    <n v="119089.37"/>
    <n v="917471.33"/>
    <n v="-384708.65"/>
    <n v="5030.4399999999996"/>
    <n v="1904322.78"/>
    <n v="1024073.91"/>
    <n v="-20412.16"/>
    <n v="0"/>
    <n v="5030.4399999999996"/>
    <n v="0"/>
    <x v="11"/>
  </r>
  <r>
    <n v="-1"/>
    <n v="1"/>
    <s v="0001 -Florida Power &amp; Light Company"/>
    <n v="0"/>
    <n v="3"/>
    <x v="11"/>
    <n v="2009"/>
    <n v="191"/>
    <n v="2014"/>
    <s v="V2009 Q3 - 50% Bonus"/>
    <n v="367"/>
    <s v="08. General Plant"/>
    <s v="Function"/>
    <n v="7465779.1200000001"/>
    <n v="0"/>
    <n v="0"/>
    <n v="7469186.1500000004"/>
    <n v="848080.15"/>
    <n v="5441949.3799999999"/>
    <n v="-1004110.71"/>
    <n v="989.05"/>
    <n v="7472593.1799999997"/>
    <n v="6289163.1200000001"/>
    <n v="-4958.6000000000004"/>
    <n v="0"/>
    <n v="989.05"/>
    <n v="0"/>
    <x v="11"/>
  </r>
  <r>
    <n v="-1"/>
    <n v="1"/>
    <s v="0001 -Florida Power &amp; Light Company"/>
    <n v="0"/>
    <n v="3"/>
    <x v="11"/>
    <n v="2009"/>
    <n v="188"/>
    <n v="2014"/>
    <s v="V2009 Q4"/>
    <n v="367"/>
    <s v="08. General Plant"/>
    <s v="Function"/>
    <n v="1759584.62"/>
    <n v="0"/>
    <n v="0"/>
    <n v="1768570.71"/>
    <n v="202000.2"/>
    <n v="1156215.29"/>
    <n v="-496883.32"/>
    <n v="2202.7199999999998"/>
    <n v="1777556.8"/>
    <n v="1349629.09"/>
    <n v="-7183.07"/>
    <n v="0"/>
    <n v="2202.7199999999998"/>
    <n v="0"/>
    <x v="11"/>
  </r>
  <r>
    <n v="-1"/>
    <n v="1"/>
    <s v="0001 -Florida Power &amp; Light Company"/>
    <n v="0"/>
    <n v="3"/>
    <x v="11"/>
    <n v="2009"/>
    <n v="192"/>
    <n v="2014"/>
    <s v="V2009 Q4 - 50% Bonus"/>
    <n v="367"/>
    <s v="08. General Plant"/>
    <s v="Function"/>
    <n v="12133151.369999999"/>
    <n v="0"/>
    <n v="0"/>
    <n v="12135573.33"/>
    <n v="1646205.62"/>
    <n v="9546661.4199999999"/>
    <n v="-4100505.55"/>
    <n v="705.58"/>
    <n v="12137995.289999999"/>
    <n v="11192292.6"/>
    <n v="-3563.9"/>
    <n v="0"/>
    <n v="705.58"/>
    <n v="0"/>
    <x v="11"/>
  </r>
  <r>
    <n v="-1"/>
    <n v="1"/>
    <s v="0001 -Florida Power &amp; Light Company"/>
    <n v="0"/>
    <n v="3"/>
    <x v="11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3"/>
    <n v="2014"/>
    <s v="V2010 Q1"/>
    <n v="367"/>
    <s v="08. General Plant"/>
    <s v="Function"/>
    <n v="1308598.51"/>
    <n v="0"/>
    <n v="0"/>
    <n v="1314739.06"/>
    <n v="42358.18"/>
    <n v="176875.33"/>
    <n v="-12494.83"/>
    <n v="1774.15"/>
    <n v="1320879.6000000001"/>
    <n v="217857.79"/>
    <n v="-9131.2199999999993"/>
    <n v="0"/>
    <n v="1774.15"/>
    <n v="0"/>
    <x v="11"/>
  </r>
  <r>
    <n v="-1"/>
    <n v="1"/>
    <s v="0001 -Florida Power &amp; Light Company"/>
    <n v="0"/>
    <n v="3"/>
    <x v="11"/>
    <n v="2010"/>
    <n v="215"/>
    <n v="2014"/>
    <s v="V2010 Q1 - 50% Bonus"/>
    <n v="367"/>
    <s v="08. General Plant"/>
    <s v="Function"/>
    <n v="2544333.5299999998"/>
    <n v="0"/>
    <n v="0"/>
    <n v="2544333.5299999998"/>
    <n v="340012.76"/>
    <n v="1713863.57"/>
    <n v="-40805.83"/>
    <n v="0"/>
    <n v="2544333.5299999998"/>
    <n v="2053876.33"/>
    <n v="0"/>
    <n v="0"/>
    <n v="0"/>
    <n v="0"/>
    <x v="11"/>
  </r>
  <r>
    <n v="-1"/>
    <n v="1"/>
    <s v="0001 -Florida Power &amp; Light Company"/>
    <n v="0"/>
    <n v="3"/>
    <x v="11"/>
    <n v="2010"/>
    <n v="194"/>
    <n v="2014"/>
    <s v="V2010 Q2"/>
    <n v="367"/>
    <s v="08. General Plant"/>
    <s v="Function"/>
    <n v="446232.11"/>
    <n v="0"/>
    <n v="0"/>
    <n v="451405.76"/>
    <n v="24960.81"/>
    <n v="109236.72"/>
    <n v="-10440"/>
    <n v="1161.3399999999999"/>
    <n v="456579.4"/>
    <n v="128134.96"/>
    <n v="-3123.39"/>
    <n v="0"/>
    <n v="1161.3399999999999"/>
    <n v="0"/>
    <x v="11"/>
  </r>
  <r>
    <n v="-1"/>
    <n v="1"/>
    <s v="0001 -Florida Power &amp; Light Company"/>
    <n v="0"/>
    <n v="3"/>
    <x v="11"/>
    <n v="2010"/>
    <n v="216"/>
    <n v="2014"/>
    <s v="V2010 Q2 - 50% Bonus"/>
    <n v="367"/>
    <s v="08. General Plant"/>
    <s v="Function"/>
    <n v="2347842.58"/>
    <n v="0"/>
    <n v="0"/>
    <n v="2349065.92"/>
    <n v="334388.47999999998"/>
    <n v="1570663.2"/>
    <n v="-60699.68"/>
    <n v="228.86"/>
    <n v="2350289.25"/>
    <n v="1902963.87"/>
    <n v="-130.01"/>
    <n v="0"/>
    <n v="228.86"/>
    <n v="0"/>
    <x v="11"/>
  </r>
  <r>
    <n v="-1"/>
    <n v="1"/>
    <s v="0001 -Florida Power &amp; Light Company"/>
    <n v="0"/>
    <n v="3"/>
    <x v="11"/>
    <n v="2010"/>
    <n v="195"/>
    <n v="2014"/>
    <s v="V2010 Q3"/>
    <n v="367"/>
    <s v="08. General Plant"/>
    <s v="Function"/>
    <n v="2505901.19"/>
    <n v="0"/>
    <n v="0"/>
    <n v="2512759.1800000002"/>
    <n v="202605.98"/>
    <n v="863549.18"/>
    <n v="-19086.13"/>
    <n v="1991.03"/>
    <n v="2519617.17"/>
    <n v="1064797.4099999999"/>
    <n v="-10367.19"/>
    <n v="0"/>
    <n v="1991.03"/>
    <n v="0"/>
    <x v="11"/>
  </r>
  <r>
    <n v="-1"/>
    <n v="1"/>
    <s v="0001 -Florida Power &amp; Light Company"/>
    <n v="0"/>
    <n v="3"/>
    <x v="11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7"/>
    <n v="2014"/>
    <s v="V2010 Q3 - 50% Bonus"/>
    <n v="367"/>
    <s v="08. General Plant"/>
    <s v="Function"/>
    <n v="13492075.65"/>
    <n v="0"/>
    <n v="0"/>
    <n v="13501264.67"/>
    <n v="1814935.72"/>
    <n v="8145832.6799999997"/>
    <n v="-205957.22"/>
    <n v="1719.06"/>
    <n v="13510453.68"/>
    <n v="9945815.5800000001"/>
    <n v="-1706.15"/>
    <n v="0"/>
    <n v="1719.06"/>
    <n v="0"/>
    <x v="11"/>
  </r>
  <r>
    <n v="-1"/>
    <n v="1"/>
    <s v="0001 -Florida Power &amp; Light Company"/>
    <n v="0"/>
    <n v="3"/>
    <x v="11"/>
    <n v="2010"/>
    <n v="196"/>
    <n v="2014"/>
    <s v="V2010 Q4"/>
    <n v="367"/>
    <s v="08. General Plant"/>
    <s v="Function"/>
    <n v="10807859.98"/>
    <n v="0"/>
    <n v="0"/>
    <n v="10845996.4"/>
    <n v="693652.07"/>
    <n v="2701535.94"/>
    <n v="-248158.88"/>
    <n v="11128.66"/>
    <n v="10884132.83"/>
    <n v="3388243.54"/>
    <n v="-58199.74"/>
    <n v="0"/>
    <n v="11128.66"/>
    <n v="0"/>
    <x v="11"/>
  </r>
  <r>
    <n v="-1"/>
    <n v="1"/>
    <s v="0001 -Florida Power &amp; Light Company"/>
    <n v="0"/>
    <n v="3"/>
    <x v="11"/>
    <n v="2010"/>
    <n v="224"/>
    <n v="2014"/>
    <s v="V2010 Q4 - 100% Bonus"/>
    <n v="367"/>
    <s v="08. General Plant"/>
    <s v="Function"/>
    <n v="1811158.4"/>
    <n v="0"/>
    <n v="0"/>
    <n v="1811158.4"/>
    <n v="220635.31"/>
    <n v="956182.97"/>
    <n v="0"/>
    <n v="0"/>
    <n v="1811158.4"/>
    <n v="1176818.28"/>
    <n v="0"/>
    <n v="0"/>
    <n v="0"/>
    <n v="0"/>
    <x v="11"/>
  </r>
  <r>
    <n v="-1"/>
    <n v="1"/>
    <s v="0001 -Florida Power &amp; Light Company"/>
    <n v="0"/>
    <n v="3"/>
    <x v="11"/>
    <n v="2010"/>
    <n v="218"/>
    <n v="2014"/>
    <s v="V2010 Q4 - 50% Bonus"/>
    <n v="367"/>
    <s v="08. General Plant"/>
    <s v="Function"/>
    <n v="10931455.84"/>
    <n v="0"/>
    <n v="0"/>
    <n v="10931455.84"/>
    <n v="1646524.63"/>
    <n v="6997758.6200000001"/>
    <n v="-472999.28"/>
    <n v="0"/>
    <n v="10931455.84"/>
    <n v="8644283.25"/>
    <n v="0"/>
    <n v="0"/>
    <n v="0"/>
    <n v="0"/>
    <x v="11"/>
  </r>
  <r>
    <n v="-1"/>
    <n v="1"/>
    <s v="0001 -Florida Power &amp; Light Company"/>
    <n v="0"/>
    <n v="3"/>
    <x v="11"/>
    <n v="2011"/>
    <n v="125"/>
    <n v="2014"/>
    <s v="V2011"/>
    <n v="367"/>
    <s v="08. General Plant"/>
    <s v="Function"/>
    <n v="3855996.99"/>
    <n v="0"/>
    <n v="0"/>
    <n v="3892631.09"/>
    <n v="104321.23"/>
    <n v="261263.97"/>
    <n v="-73268.2"/>
    <n v="10610.49"/>
    <n v="3929265.19"/>
    <n v="360094.22"/>
    <n v="-57166.73"/>
    <n v="0"/>
    <n v="10610.49"/>
    <n v="0"/>
    <x v="11"/>
  </r>
  <r>
    <n v="-1"/>
    <n v="1"/>
    <s v="0001 -Florida Power &amp; Light Company"/>
    <n v="0"/>
    <n v="3"/>
    <x v="11"/>
    <n v="2011"/>
    <n v="233"/>
    <n v="2014"/>
    <s v="V2011 - 100% Bonus"/>
    <n v="367"/>
    <s v="08. General Plant"/>
    <s v="Function"/>
    <n v="69885814.689999998"/>
    <n v="0"/>
    <n v="0"/>
    <n v="51928547.57"/>
    <n v="8746176.5700000003"/>
    <n v="30811864.550000001"/>
    <n v="-5832684.7800000003"/>
    <n v="36649.339999999997"/>
    <n v="70151830.299999997"/>
    <n v="39515610.490000002"/>
    <n v="-186935.62"/>
    <n v="0"/>
    <n v="36649.339999999997"/>
    <n v="0"/>
    <x v="11"/>
  </r>
  <r>
    <n v="-1"/>
    <n v="1"/>
    <s v="0001 -Florida Power &amp; Light Company"/>
    <n v="0"/>
    <n v="3"/>
    <x v="11"/>
    <n v="2011"/>
    <n v="234"/>
    <n v="2014"/>
    <s v="V2011 - 50% Bonus"/>
    <n v="367"/>
    <s v="08. General Plant"/>
    <s v="Function"/>
    <n v="52361.9"/>
    <n v="0"/>
    <n v="0"/>
    <n v="52361.9"/>
    <n v="6413.81"/>
    <n v="23500.01"/>
    <n v="0"/>
    <n v="0"/>
    <n v="52361.9"/>
    <n v="29913.82"/>
    <n v="0"/>
    <n v="0"/>
    <n v="0"/>
    <n v="0"/>
    <x v="11"/>
  </r>
  <r>
    <n v="-1"/>
    <n v="1"/>
    <s v="0001 -Florida Power &amp; Light Company"/>
    <n v="0"/>
    <n v="3"/>
    <x v="11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367"/>
    <s v="08. General Plant"/>
    <s v="Function"/>
    <n v="3230470.18"/>
    <n v="0"/>
    <n v="0"/>
    <n v="3242850.84"/>
    <n v="84658.97"/>
    <n v="166809.54"/>
    <n v="-24761.32"/>
    <n v="3593.33"/>
    <n v="3255231.5"/>
    <n v="249924.16"/>
    <n v="-19623.66"/>
    <n v="0"/>
    <n v="3593.33"/>
    <n v="0"/>
    <x v="11"/>
  </r>
  <r>
    <n v="-1"/>
    <n v="1"/>
    <s v="0001 -Florida Power &amp; Light Company"/>
    <n v="0"/>
    <n v="3"/>
    <x v="11"/>
    <n v="2012"/>
    <n v="248"/>
    <n v="2014"/>
    <s v="V2012 Q1 - 50% Bonus"/>
    <n v="367"/>
    <s v="08. General Plant"/>
    <s v="Function"/>
    <n v="14854317.460000001"/>
    <n v="0"/>
    <n v="0"/>
    <n v="15041107.09"/>
    <n v="2185159.0699999998"/>
    <n v="6077867.1699999999"/>
    <n v="-373579.24"/>
    <n v="35428.74"/>
    <n v="15227896.699999999"/>
    <n v="8051449.6299999999"/>
    <n v="-126573.9"/>
    <n v="0"/>
    <n v="35428.74"/>
    <n v="0"/>
    <x v="11"/>
  </r>
  <r>
    <n v="-1"/>
    <n v="1"/>
    <s v="0001 -Florida Power &amp; Light Company"/>
    <n v="0"/>
    <n v="3"/>
    <x v="11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11"/>
  </r>
  <r>
    <n v="-1"/>
    <n v="1"/>
    <s v="0001 -Florida Power &amp; Light Company"/>
    <n v="0"/>
    <n v="3"/>
    <x v="11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9"/>
    <n v="2014"/>
    <s v="V2012 Q2 - 50% Bonus"/>
    <n v="367"/>
    <s v="08. General Plant"/>
    <s v="Function"/>
    <n v="13376604.17"/>
    <n v="0"/>
    <n v="0"/>
    <n v="13437876.539999999"/>
    <n v="2077094.19"/>
    <n v="4849620.55"/>
    <n v="-122544.72"/>
    <n v="11619.94"/>
    <n v="13499148.890000001"/>
    <n v="6863412.4400000004"/>
    <n v="-47622.47"/>
    <n v="0"/>
    <n v="11619.94"/>
    <n v="0"/>
    <x v="11"/>
  </r>
  <r>
    <n v="-1"/>
    <n v="1"/>
    <s v="0001 -Florida Power &amp; Light Company"/>
    <n v="0"/>
    <n v="3"/>
    <x v="11"/>
    <n v="2012"/>
    <n v="244"/>
    <n v="2014"/>
    <s v="V2012 Q3"/>
    <n v="367"/>
    <s v="08. General Plant"/>
    <s v="Function"/>
    <n v="806572.67"/>
    <n v="0"/>
    <n v="0"/>
    <n v="808880.57"/>
    <n v="20975.040000000001"/>
    <n v="29896.92"/>
    <n v="-4615.8"/>
    <n v="674.7"/>
    <n v="811188.47"/>
    <n v="50645.13"/>
    <n v="-3714.28"/>
    <n v="0"/>
    <n v="674.7"/>
    <n v="0"/>
    <x v="11"/>
  </r>
  <r>
    <n v="-1"/>
    <n v="1"/>
    <s v="0001 -Florida Power &amp; Light Company"/>
    <n v="0"/>
    <n v="3"/>
    <x v="11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0"/>
    <n v="2014"/>
    <s v="V2012 Q3 - 50% Bonus"/>
    <n v="367"/>
    <s v="08. General Plant"/>
    <s v="Function"/>
    <n v="10330275.439999999"/>
    <n v="0"/>
    <n v="0"/>
    <n v="10372315.039999999"/>
    <n v="1750011.23"/>
    <n v="3355981.43"/>
    <n v="-84079.21"/>
    <n v="7967.74"/>
    <n v="10414354.65"/>
    <n v="5066312.3099999996"/>
    <n v="-36431.129999999997"/>
    <n v="0"/>
    <n v="7967.74"/>
    <n v="0"/>
    <x v="11"/>
  </r>
  <r>
    <n v="-1"/>
    <n v="1"/>
    <s v="0001 -Florida Power &amp; Light Company"/>
    <n v="0"/>
    <n v="3"/>
    <x v="11"/>
    <n v="2012"/>
    <n v="246"/>
    <n v="2014"/>
    <s v="V2012 Q4"/>
    <n v="367"/>
    <s v="08. General Plant"/>
    <s v="Function"/>
    <n v="2551586.5099999998"/>
    <n v="0"/>
    <n v="0"/>
    <n v="2558330.12"/>
    <n v="69377.87"/>
    <n v="78399.02"/>
    <n v="-13487.23"/>
    <n v="1971.52"/>
    <n v="2565073.7400000002"/>
    <n v="147240.22"/>
    <n v="-10979.04"/>
    <n v="0"/>
    <n v="1971.52"/>
    <n v="0"/>
    <x v="11"/>
  </r>
  <r>
    <n v="-1"/>
    <n v="1"/>
    <s v="0001 -Florida Power &amp; Light Company"/>
    <n v="0"/>
    <n v="3"/>
    <x v="11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1"/>
    <n v="2014"/>
    <s v="V2012 Q4 - 50% Bonus"/>
    <n v="367"/>
    <s v="08. General Plant"/>
    <s v="Function"/>
    <n v="95750088.810000002"/>
    <n v="0"/>
    <n v="0"/>
    <n v="100604948.63"/>
    <n v="19792980.84"/>
    <n v="33118040.449999999"/>
    <n v="-10106910.59"/>
    <n v="920905.18"/>
    <n v="105459808.45"/>
    <n v="48761912.450000003"/>
    <n v="-4639705.62"/>
    <n v="0"/>
    <n v="920905.18"/>
    <n v="0"/>
    <x v="11"/>
  </r>
  <r>
    <n v="-1"/>
    <n v="1"/>
    <s v="0001 -Florida Power &amp; Light Company"/>
    <n v="0"/>
    <n v="3"/>
    <x v="11"/>
    <n v="2013"/>
    <n v="127"/>
    <n v="2014"/>
    <s v="V2013"/>
    <n v="367"/>
    <s v="08. General Plant"/>
    <s v="Function"/>
    <n v="8634798.1699999999"/>
    <n v="0"/>
    <n v="0"/>
    <n v="8638514.2599999998"/>
    <n v="229050.93"/>
    <n v="81458.490000000005"/>
    <n v="-7432.18"/>
    <n v="1086.58"/>
    <n v="8642230.3499999996"/>
    <n v="310349.03999999998"/>
    <n v="-6185.17"/>
    <n v="0"/>
    <n v="1086.58"/>
    <n v="0"/>
    <x v="11"/>
  </r>
  <r>
    <n v="-1"/>
    <n v="1"/>
    <s v="0001 -Florida Power &amp; Light Company"/>
    <n v="0"/>
    <n v="3"/>
    <x v="11"/>
    <n v="2013"/>
    <n v="231"/>
    <n v="2014"/>
    <s v="V2013 - 50% Bonus"/>
    <n v="367"/>
    <s v="08. General Plant"/>
    <s v="Function"/>
    <n v="80605104.689999998"/>
    <n v="0"/>
    <n v="0"/>
    <n v="74178580.739999995"/>
    <n v="18393744.379999999"/>
    <n v="10687165.42"/>
    <n v="-819268.04"/>
    <n v="78447.679999999993"/>
    <n v="81396679.379999995"/>
    <n v="28861247.82"/>
    <n v="-493465.04"/>
    <n v="0"/>
    <n v="78447.679999999993"/>
    <n v="0"/>
    <x v="11"/>
  </r>
  <r>
    <n v="-1"/>
    <n v="1"/>
    <s v="0001 -Florida Power &amp; Light Company"/>
    <n v="0"/>
    <n v="3"/>
    <x v="11"/>
    <n v="2014"/>
    <n v="128"/>
    <n v="2014"/>
    <s v="V2014"/>
    <n v="367"/>
    <s v="08. General Plant"/>
    <s v="Function"/>
    <n v="25754784.059999999"/>
    <n v="25754784.059999999"/>
    <n v="0"/>
    <n v="25754784.059999999"/>
    <n v="406465.37"/>
    <n v="0"/>
    <n v="25754784.059999999"/>
    <n v="0"/>
    <n v="0"/>
    <n v="406465.37"/>
    <n v="0"/>
    <n v="0"/>
    <n v="0"/>
    <n v="0"/>
    <x v="11"/>
  </r>
  <r>
    <n v="-1"/>
    <n v="1"/>
    <s v="0001 -Florida Power &amp; Light Company"/>
    <n v="0"/>
    <n v="3"/>
    <x v="11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4126514.109999999"/>
    <n v="0"/>
    <n v="103419822.79000001"/>
    <n v="0"/>
    <n v="0"/>
    <n v="14126514.109999999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11"/>
  </r>
  <r>
    <n v="-1"/>
    <n v="1"/>
    <s v="0001 -Florida Power &amp; Light Company"/>
    <n v="0"/>
    <n v="3"/>
    <x v="11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11"/>
  </r>
  <r>
    <n v="-1"/>
    <n v="1"/>
    <s v="0001 -Florida Power &amp; Light Company"/>
    <n v="0"/>
    <n v="3"/>
    <x v="11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11"/>
  </r>
  <r>
    <n v="-1"/>
    <n v="1"/>
    <s v="0001 -Florida Power &amp; Light Company"/>
    <n v="0"/>
    <n v="3"/>
    <x v="11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11"/>
  </r>
  <r>
    <n v="-1"/>
    <n v="1"/>
    <s v="0001 -Florida Power &amp; Light Company"/>
    <n v="0"/>
    <n v="3"/>
    <x v="11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11"/>
  </r>
  <r>
    <n v="-1"/>
    <n v="1"/>
    <s v="0001 -Florida Power &amp; Light Company"/>
    <n v="0"/>
    <n v="3"/>
    <x v="11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11"/>
  </r>
  <r>
    <n v="-1"/>
    <n v="1"/>
    <s v="0001 -Florida Power &amp; Light Company"/>
    <n v="0"/>
    <n v="3"/>
    <x v="11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11"/>
  </r>
  <r>
    <n v="-1"/>
    <n v="1"/>
    <s v="0001 -Florida Power &amp; Light Company"/>
    <n v="0"/>
    <n v="3"/>
    <x v="11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11"/>
  </r>
  <r>
    <n v="-1"/>
    <n v="1"/>
    <s v="0001 -Florida Power &amp; Light Company"/>
    <n v="0"/>
    <n v="3"/>
    <x v="11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11"/>
  </r>
  <r>
    <n v="-1"/>
    <n v="1"/>
    <s v="0001 -Florida Power &amp; Light Company"/>
    <n v="0"/>
    <n v="3"/>
    <x v="11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11"/>
  </r>
  <r>
    <n v="-1"/>
    <n v="1"/>
    <s v="0001 -Florida Power &amp; Light Company"/>
    <n v="0"/>
    <n v="3"/>
    <x v="11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11"/>
  </r>
  <r>
    <n v="-1"/>
    <n v="1"/>
    <s v="0001 -Florida Power &amp; Light Company"/>
    <n v="0"/>
    <n v="3"/>
    <x v="11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11"/>
  </r>
  <r>
    <n v="-1"/>
    <n v="1"/>
    <s v="0001 -Florida Power &amp; Light Company"/>
    <n v="0"/>
    <n v="3"/>
    <x v="11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11"/>
  </r>
  <r>
    <n v="-1"/>
    <n v="1"/>
    <s v="0001 -Florida Power &amp; Light Company"/>
    <n v="0"/>
    <n v="3"/>
    <x v="11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11"/>
  </r>
  <r>
    <n v="-1"/>
    <n v="1"/>
    <s v="0001 -Florida Power &amp; Light Company"/>
    <n v="0"/>
    <n v="3"/>
    <x v="11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11"/>
  </r>
  <r>
    <n v="-1"/>
    <n v="1"/>
    <s v="0001 -Florida Power &amp; Light Company"/>
    <n v="0"/>
    <n v="3"/>
    <x v="11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11"/>
  </r>
  <r>
    <n v="-1"/>
    <n v="1"/>
    <s v="0001 -Florida Power &amp; Light Company"/>
    <n v="0"/>
    <n v="3"/>
    <x v="11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11"/>
  </r>
  <r>
    <n v="-1"/>
    <n v="1"/>
    <s v="0001 -Florida Power &amp; Light Company"/>
    <n v="0"/>
    <n v="3"/>
    <x v="11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11"/>
  </r>
  <r>
    <n v="-1"/>
    <n v="1"/>
    <s v="0001 -Florida Power &amp; Light Company"/>
    <n v="0"/>
    <n v="3"/>
    <x v="11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11"/>
  </r>
  <r>
    <n v="-1"/>
    <n v="1"/>
    <s v="0001 -Florida Power &amp; Light Company"/>
    <n v="0"/>
    <n v="3"/>
    <x v="11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11"/>
  </r>
  <r>
    <n v="-1"/>
    <n v="1"/>
    <s v="0001 -Florida Power &amp; Light Company"/>
    <n v="0"/>
    <n v="3"/>
    <x v="11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11"/>
  </r>
  <r>
    <n v="-1"/>
    <n v="1"/>
    <s v="0001 -Florida Power &amp; Light Company"/>
    <n v="0"/>
    <n v="3"/>
    <x v="11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11"/>
  </r>
  <r>
    <n v="-1"/>
    <n v="1"/>
    <s v="0001 -Florida Power &amp; Light Company"/>
    <n v="0"/>
    <n v="3"/>
    <x v="11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11"/>
  </r>
  <r>
    <n v="-1"/>
    <n v="1"/>
    <s v="0001 -Florida Power &amp; Light Company"/>
    <n v="0"/>
    <n v="3"/>
    <x v="11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11"/>
  </r>
  <r>
    <n v="-1"/>
    <n v="1"/>
    <s v="0001 -Florida Power &amp; Light Company"/>
    <n v="0"/>
    <n v="3"/>
    <x v="11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11"/>
  </r>
  <r>
    <n v="-1"/>
    <n v="1"/>
    <s v="0001 -Florida Power &amp; Light Company"/>
    <n v="0"/>
    <n v="3"/>
    <x v="11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11"/>
  </r>
  <r>
    <n v="-1"/>
    <n v="1"/>
    <s v="0001 -Florida Power &amp; Light Company"/>
    <n v="0"/>
    <n v="3"/>
    <x v="11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11"/>
  </r>
  <r>
    <n v="-1"/>
    <n v="1"/>
    <s v="0001 -Florida Power &amp; Light Company"/>
    <n v="0"/>
    <n v="3"/>
    <x v="11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11"/>
  </r>
  <r>
    <n v="-1"/>
    <n v="1"/>
    <s v="0001 -Florida Power &amp; Light Company"/>
    <n v="0"/>
    <n v="3"/>
    <x v="11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11"/>
  </r>
  <r>
    <n v="-1"/>
    <n v="1"/>
    <s v="0001 -Florida Power &amp; Light Company"/>
    <n v="0"/>
    <n v="3"/>
    <x v="11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11"/>
  </r>
  <r>
    <n v="-1"/>
    <n v="1"/>
    <s v="0001 -Florida Power &amp; Light Company"/>
    <n v="0"/>
    <n v="3"/>
    <x v="11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11"/>
  </r>
  <r>
    <n v="-1"/>
    <n v="1"/>
    <s v="0001 -Florida Power &amp; Light Company"/>
    <n v="0"/>
    <n v="3"/>
    <x v="11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11"/>
  </r>
  <r>
    <n v="-1"/>
    <n v="1"/>
    <s v="0001 -Florida Power &amp; Light Company"/>
    <n v="0"/>
    <n v="3"/>
    <x v="11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11"/>
  </r>
  <r>
    <n v="-1"/>
    <n v="1"/>
    <s v="0001 -Florida Power &amp; Light Company"/>
    <n v="0"/>
    <n v="3"/>
    <x v="11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11"/>
  </r>
  <r>
    <n v="-1"/>
    <n v="1"/>
    <s v="0001 -Florida Power &amp; Light Company"/>
    <n v="0"/>
    <n v="3"/>
    <x v="11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11"/>
  </r>
  <r>
    <n v="-1"/>
    <n v="1"/>
    <s v="0001 -Florida Power &amp; Light Company"/>
    <n v="0"/>
    <n v="3"/>
    <x v="11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11"/>
  </r>
  <r>
    <n v="-1"/>
    <n v="1"/>
    <s v="0001 -Florida Power &amp; Light Company"/>
    <n v="0"/>
    <n v="3"/>
    <x v="11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11"/>
  </r>
  <r>
    <n v="-1"/>
    <n v="1"/>
    <s v="0001 -Florida Power &amp; Light Company"/>
    <n v="0"/>
    <n v="3"/>
    <x v="11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11"/>
  </r>
  <r>
    <n v="-1"/>
    <n v="1"/>
    <s v="0001 -Florida Power &amp; Light Company"/>
    <n v="0"/>
    <n v="3"/>
    <x v="11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11"/>
  </r>
  <r>
    <n v="-1"/>
    <n v="1"/>
    <s v="0001 -Florida Power &amp; Light Company"/>
    <n v="0"/>
    <n v="3"/>
    <x v="11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11"/>
  </r>
  <r>
    <n v="-1"/>
    <n v="1"/>
    <s v="0001 -Florida Power &amp; Light Company"/>
    <n v="0"/>
    <n v="3"/>
    <x v="11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11"/>
  </r>
  <r>
    <n v="-1"/>
    <n v="1"/>
    <s v="0001 -Florida Power &amp; Light Company"/>
    <n v="0"/>
    <n v="3"/>
    <x v="11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11"/>
  </r>
  <r>
    <n v="-1"/>
    <n v="1"/>
    <s v="0001 -Florida Power &amp; Light Company"/>
    <n v="0"/>
    <n v="3"/>
    <x v="11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11"/>
  </r>
  <r>
    <n v="-1"/>
    <n v="1"/>
    <s v="0001 -Florida Power &amp; Light Company"/>
    <n v="0"/>
    <n v="3"/>
    <x v="11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11"/>
  </r>
  <r>
    <n v="-1"/>
    <n v="1"/>
    <s v="0001 -Florida Power &amp; Light Company"/>
    <n v="0"/>
    <n v="3"/>
    <x v="11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11"/>
  </r>
  <r>
    <n v="-1"/>
    <n v="1"/>
    <s v="0001 -Florida Power &amp; Light Company"/>
    <n v="0"/>
    <n v="3"/>
    <x v="11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11"/>
  </r>
  <r>
    <n v="-1"/>
    <n v="1"/>
    <s v="0001 -Florida Power &amp; Light Company"/>
    <n v="0"/>
    <n v="3"/>
    <x v="11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11"/>
  </r>
  <r>
    <n v="-1"/>
    <n v="1"/>
    <s v="0001 -Florida Power &amp; Light Company"/>
    <n v="0"/>
    <n v="3"/>
    <x v="11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11"/>
  </r>
  <r>
    <n v="-1"/>
    <n v="1"/>
    <s v="0001 -Florida Power &amp; Light Company"/>
    <n v="0"/>
    <n v="3"/>
    <x v="11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11"/>
  </r>
  <r>
    <n v="-1"/>
    <n v="1"/>
    <s v="0001 -Florida Power &amp; Light Company"/>
    <n v="0"/>
    <n v="3"/>
    <x v="11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11"/>
  </r>
  <r>
    <n v="-1"/>
    <n v="1"/>
    <s v="0001 -Florida Power &amp; Light Company"/>
    <n v="0"/>
    <n v="3"/>
    <x v="11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11"/>
  </r>
  <r>
    <n v="-1"/>
    <n v="1"/>
    <s v="0001 -Florida Power &amp; Light Company"/>
    <n v="0"/>
    <n v="3"/>
    <x v="11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11"/>
  </r>
  <r>
    <n v="-1"/>
    <n v="1"/>
    <s v="0001 -Florida Power &amp; Light Company"/>
    <n v="0"/>
    <n v="3"/>
    <x v="11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11"/>
  </r>
  <r>
    <n v="-1"/>
    <n v="1"/>
    <s v="0001 -Florida Power &amp; Light Company"/>
    <n v="0"/>
    <n v="3"/>
    <x v="11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11"/>
  </r>
  <r>
    <n v="-1"/>
    <n v="1"/>
    <s v="0001 -Florida Power &amp; Light Company"/>
    <n v="0"/>
    <n v="3"/>
    <x v="11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11"/>
  </r>
  <r>
    <n v="-1"/>
    <n v="1"/>
    <s v="0001 -Florida Power &amp; Light Company"/>
    <n v="0"/>
    <n v="3"/>
    <x v="11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11"/>
  </r>
  <r>
    <n v="-1"/>
    <n v="1"/>
    <s v="0001 -Florida Power &amp; Light Company"/>
    <n v="0"/>
    <n v="3"/>
    <x v="11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11"/>
  </r>
  <r>
    <n v="-1"/>
    <n v="1"/>
    <s v="0001 -Florida Power &amp; Light Company"/>
    <n v="0"/>
    <n v="3"/>
    <x v="11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11"/>
  </r>
  <r>
    <n v="-1"/>
    <n v="1"/>
    <s v="0001 -Florida Power &amp; Light Company"/>
    <n v="0"/>
    <n v="3"/>
    <x v="11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11"/>
  </r>
  <r>
    <n v="-1"/>
    <n v="1"/>
    <s v="0001 -Florida Power &amp; Light Company"/>
    <n v="0"/>
    <n v="3"/>
    <x v="11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11"/>
  </r>
  <r>
    <n v="-1"/>
    <n v="1"/>
    <s v="0001 -Florida Power &amp; Light Company"/>
    <n v="0"/>
    <n v="3"/>
    <x v="11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91"/>
    <n v="29"/>
    <n v="2014"/>
    <s v="V1991"/>
    <n v="367"/>
    <s v="10. Scherer Acq"/>
    <s v="Function"/>
    <n v="23083342"/>
    <n v="0"/>
    <n v="0"/>
    <n v="23083342"/>
    <n v="824306.14"/>
    <n v="18025698.600000001"/>
    <n v="0"/>
    <n v="0"/>
    <n v="23083342"/>
    <n v="18850004.739999998"/>
    <n v="0"/>
    <n v="0"/>
    <n v="0"/>
    <n v="0"/>
    <x v="11"/>
  </r>
  <r>
    <n v="-1"/>
    <n v="1"/>
    <s v="0001 -Florida Power &amp; Light Company"/>
    <n v="0"/>
    <n v="3"/>
    <x v="11"/>
    <n v="1993"/>
    <n v="31"/>
    <n v="2014"/>
    <s v="V1993"/>
    <n v="367"/>
    <s v="10. Scherer Acq"/>
    <s v="Function"/>
    <n v="42164398"/>
    <n v="0"/>
    <n v="0"/>
    <n v="42164398"/>
    <n v="1505690.65"/>
    <n v="30866869.149999999"/>
    <n v="0"/>
    <n v="0"/>
    <n v="42164398"/>
    <n v="32372559.800000001"/>
    <n v="0"/>
    <n v="0"/>
    <n v="0"/>
    <n v="0"/>
    <x v="11"/>
  </r>
  <r>
    <n v="-1"/>
    <n v="1"/>
    <s v="0001 -Florida Power &amp; Light Company"/>
    <n v="0"/>
    <n v="3"/>
    <x v="11"/>
    <n v="1994"/>
    <n v="32"/>
    <n v="2014"/>
    <s v="V1994"/>
    <n v="367"/>
    <s v="10. Scherer Acq"/>
    <s v="Function"/>
    <n v="25172650"/>
    <n v="0"/>
    <n v="0"/>
    <n v="6857650.5899999999"/>
    <n v="806782.02"/>
    <n v="18314999.41"/>
    <n v="0"/>
    <n v="0"/>
    <n v="25172650"/>
    <n v="19121781.43"/>
    <n v="0"/>
    <n v="0"/>
    <n v="0"/>
    <n v="0"/>
    <x v="11"/>
  </r>
  <r>
    <n v="-1"/>
    <n v="1"/>
    <s v="0001 -Florida Power &amp; Light Company"/>
    <n v="0"/>
    <n v="3"/>
    <x v="11"/>
    <n v="1995"/>
    <n v="33"/>
    <n v="2014"/>
    <s v="V1995"/>
    <n v="367"/>
    <s v="10. Scherer Acq"/>
    <s v="Function"/>
    <n v="16962480"/>
    <n v="0"/>
    <n v="0"/>
    <n v="5164643.71"/>
    <n v="543645.89"/>
    <n v="11797836.289999999"/>
    <n v="0"/>
    <n v="0"/>
    <n v="16962480"/>
    <n v="12341482.18"/>
    <n v="0"/>
    <n v="0"/>
    <n v="0"/>
    <n v="0"/>
    <x v="11"/>
  </r>
  <r>
    <n v="-1"/>
    <n v="1"/>
    <s v="0001 -Florida Power &amp; Light Company"/>
    <n v="0"/>
    <n v="3"/>
    <x v="11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11"/>
  </r>
  <r>
    <n v="-1"/>
    <n v="1"/>
    <s v="0001 -Florida Power &amp; Light Company"/>
    <n v="0"/>
    <n v="3"/>
    <x v="11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11"/>
  </r>
  <r>
    <n v="-1"/>
    <n v="1"/>
    <s v="0001 -Florida Power &amp; Light Company"/>
    <n v="0"/>
    <n v="3"/>
    <x v="11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11"/>
  </r>
  <r>
    <n v="-1"/>
    <n v="1"/>
    <s v="0001 -Florida Power &amp; Light Company"/>
    <n v="0"/>
    <n v="3"/>
    <x v="11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11"/>
  </r>
  <r>
    <n v="-1"/>
    <n v="1"/>
    <s v="0001 -Florida Power &amp; Light Company"/>
    <n v="0"/>
    <n v="3"/>
    <x v="11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11"/>
  </r>
  <r>
    <n v="-1"/>
    <n v="1"/>
    <s v="0001 -Florida Power &amp; Light Company"/>
    <n v="0"/>
    <n v="3"/>
    <x v="11"/>
    <n v="1975"/>
    <n v="7"/>
    <n v="2014"/>
    <s v="V1975"/>
    <n v="367"/>
    <s v="11. Future Use"/>
    <s v="Function"/>
    <n v="258660"/>
    <n v="0"/>
    <n v="0"/>
    <n v="258660"/>
    <n v="3860.6"/>
    <n v="149135.21"/>
    <n v="0"/>
    <n v="0"/>
    <n v="258660"/>
    <n v="152995.81"/>
    <n v="0"/>
    <n v="0"/>
    <n v="0"/>
    <n v="0"/>
    <x v="11"/>
  </r>
  <r>
    <n v="-1"/>
    <n v="1"/>
    <s v="0001 -Florida Power &amp; Light Company"/>
    <n v="0"/>
    <n v="3"/>
    <x v="11"/>
    <n v="1976"/>
    <n v="8"/>
    <n v="2014"/>
    <s v="V1976"/>
    <n v="367"/>
    <s v="11. Future Use"/>
    <s v="Function"/>
    <n v="177616.81"/>
    <n v="0"/>
    <n v="0"/>
    <n v="177616.81"/>
    <n v="948.67"/>
    <n v="35575.230000000003"/>
    <n v="0"/>
    <n v="0"/>
    <n v="177616.81"/>
    <n v="36523.9"/>
    <n v="0"/>
    <n v="0"/>
    <n v="0"/>
    <n v="0"/>
    <x v="11"/>
  </r>
  <r>
    <n v="-1"/>
    <n v="1"/>
    <s v="0001 -Florida Power &amp; Light Company"/>
    <n v="0"/>
    <n v="3"/>
    <x v="11"/>
    <n v="1978"/>
    <n v="12"/>
    <n v="2014"/>
    <s v="V1978"/>
    <n v="367"/>
    <s v="11. Future Use"/>
    <s v="Function"/>
    <n v="606042.27"/>
    <n v="0"/>
    <n v="0"/>
    <n v="606042.27"/>
    <n v="4277.8"/>
    <n v="154077.73000000001"/>
    <n v="0"/>
    <n v="0"/>
    <n v="606042.27"/>
    <n v="158355.53"/>
    <n v="0"/>
    <n v="0"/>
    <n v="0"/>
    <n v="0"/>
    <x v="11"/>
  </r>
  <r>
    <n v="-1"/>
    <n v="1"/>
    <s v="0001 -Florida Power &amp; Light Company"/>
    <n v="0"/>
    <n v="3"/>
    <x v="11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3701.14000000001"/>
    <n v="0"/>
    <n v="0"/>
    <n v="9805160.3599999994"/>
    <n v="147866.41"/>
    <n v="0"/>
    <n v="0"/>
    <n v="0"/>
    <n v="0"/>
    <x v="11"/>
  </r>
  <r>
    <n v="-1"/>
    <n v="1"/>
    <s v="0001 -Florida Power &amp; Light Company"/>
    <n v="0"/>
    <n v="3"/>
    <x v="11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11"/>
  </r>
  <r>
    <n v="-1"/>
    <n v="1"/>
    <s v="0001 -Florida Power &amp; Light Company"/>
    <n v="0"/>
    <n v="3"/>
    <x v="11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11"/>
  </r>
  <r>
    <n v="-1"/>
    <n v="1"/>
    <s v="0001 -Florida Power &amp; Light Company"/>
    <n v="0"/>
    <n v="3"/>
    <x v="11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11"/>
  </r>
  <r>
    <n v="-1"/>
    <n v="1"/>
    <s v="0001 -Florida Power &amp; Light Company"/>
    <n v="0"/>
    <n v="3"/>
    <x v="11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11"/>
  </r>
  <r>
    <n v="-1"/>
    <n v="1"/>
    <s v="0001 -Florida Power &amp; Light Company"/>
    <n v="0"/>
    <n v="3"/>
    <x v="11"/>
    <n v="1985"/>
    <n v="19"/>
    <n v="2014"/>
    <s v="V1985"/>
    <n v="367"/>
    <s v="11. Future Use"/>
    <s v="Function"/>
    <n v="10991.81"/>
    <n v="0"/>
    <n v="0"/>
    <n v="10991.81"/>
    <n v="164.06"/>
    <n v="4679.03"/>
    <n v="0"/>
    <n v="0"/>
    <n v="10991.81"/>
    <n v="4843.09"/>
    <n v="0"/>
    <n v="0"/>
    <n v="0"/>
    <n v="0"/>
    <x v="11"/>
  </r>
  <r>
    <n v="-1"/>
    <n v="1"/>
    <s v="0001 -Florida Power &amp; Light Company"/>
    <n v="0"/>
    <n v="3"/>
    <x v="11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11"/>
  </r>
  <r>
    <n v="-1"/>
    <n v="1"/>
    <s v="0001 -Florida Power &amp; Light Company"/>
    <n v="0"/>
    <n v="3"/>
    <x v="11"/>
    <n v="1991"/>
    <n v="29"/>
    <n v="2014"/>
    <s v="V1991"/>
    <n v="367"/>
    <s v="11. Future Use"/>
    <s v="Function"/>
    <n v="229219.96"/>
    <n v="0"/>
    <n v="0"/>
    <n v="229219.96"/>
    <n v="0.37"/>
    <n v="8.3800000000000008"/>
    <n v="0"/>
    <n v="0"/>
    <n v="229219.96"/>
    <n v="8.75"/>
    <n v="0"/>
    <n v="0"/>
    <n v="0"/>
    <n v="0"/>
    <x v="11"/>
  </r>
  <r>
    <n v="-1"/>
    <n v="1"/>
    <s v="0001 -Florida Power &amp; Light Company"/>
    <n v="0"/>
    <n v="3"/>
    <x v="11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11"/>
  </r>
  <r>
    <n v="-1"/>
    <n v="1"/>
    <s v="0001 -Florida Power &amp; Light Company"/>
    <n v="0"/>
    <n v="3"/>
    <x v="11"/>
    <n v="1994"/>
    <n v="32"/>
    <n v="2014"/>
    <s v="V1994"/>
    <n v="367"/>
    <s v="11. Future Use"/>
    <s v="Function"/>
    <n v="1963056.42"/>
    <n v="0"/>
    <n v="0"/>
    <n v="1963056.42"/>
    <n v="8654.4"/>
    <n v="168760.8"/>
    <n v="0"/>
    <n v="0"/>
    <n v="1963056.42"/>
    <n v="177415.2"/>
    <n v="0"/>
    <n v="0"/>
    <n v="0"/>
    <n v="0"/>
    <x v="11"/>
  </r>
  <r>
    <n v="-1"/>
    <n v="1"/>
    <s v="0001 -Florida Power &amp; Light Company"/>
    <n v="0"/>
    <n v="3"/>
    <x v="11"/>
    <n v="1995"/>
    <n v="33"/>
    <n v="2014"/>
    <s v="V1995"/>
    <n v="367"/>
    <s v="11. Future Use"/>
    <s v="Function"/>
    <n v="7300956.1900000004"/>
    <n v="0"/>
    <n v="0"/>
    <n v="7300956.1900000004"/>
    <n v="84116.42"/>
    <n v="1555304.07"/>
    <n v="0"/>
    <n v="0"/>
    <n v="7300956.1900000004"/>
    <n v="1639420.49"/>
    <n v="0"/>
    <n v="0"/>
    <n v="0"/>
    <n v="0"/>
    <x v="11"/>
  </r>
  <r>
    <n v="-1"/>
    <n v="1"/>
    <s v="0001 -Florida Power &amp; Light Company"/>
    <n v="0"/>
    <n v="3"/>
    <x v="11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11"/>
  </r>
  <r>
    <n v="-1"/>
    <n v="1"/>
    <s v="0001 -Florida Power &amp; Light Company"/>
    <n v="0"/>
    <n v="3"/>
    <x v="11"/>
    <n v="1997"/>
    <n v="35"/>
    <n v="2014"/>
    <s v="V1997"/>
    <n v="367"/>
    <s v="11. Future Use"/>
    <s v="Function"/>
    <n v="27825.99"/>
    <n v="0"/>
    <n v="0"/>
    <n v="27825.99"/>
    <n v="408.17"/>
    <n v="7583.08"/>
    <n v="0"/>
    <n v="0"/>
    <n v="27825.99"/>
    <n v="7991.25"/>
    <n v="0"/>
    <n v="0"/>
    <n v="0"/>
    <n v="0"/>
    <x v="11"/>
  </r>
  <r>
    <n v="-1"/>
    <n v="1"/>
    <s v="0001 -Florida Power &amp; Light Company"/>
    <n v="0"/>
    <n v="3"/>
    <x v="11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11"/>
  </r>
  <r>
    <n v="-1"/>
    <n v="1"/>
    <s v="0001 -Florida Power &amp; Light Company"/>
    <n v="0"/>
    <n v="3"/>
    <x v="11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11"/>
  </r>
  <r>
    <n v="-1"/>
    <n v="1"/>
    <s v="0001 -Florida Power &amp; Light Company"/>
    <n v="0"/>
    <n v="3"/>
    <x v="11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11"/>
  </r>
  <r>
    <n v="-1"/>
    <n v="1"/>
    <s v="0001 -Florida Power &amp; Light Company"/>
    <n v="0"/>
    <n v="3"/>
    <x v="11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11"/>
  </r>
  <r>
    <n v="-1"/>
    <n v="1"/>
    <s v="0001 -Florida Power &amp; Light Company"/>
    <n v="0"/>
    <n v="3"/>
    <x v="11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11"/>
  </r>
  <r>
    <n v="-1"/>
    <n v="1"/>
    <s v="0001 -Florida Power &amp; Light Company"/>
    <n v="0"/>
    <n v="3"/>
    <x v="11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11"/>
  </r>
  <r>
    <n v="-1"/>
    <n v="1"/>
    <s v="0001 -Florida Power &amp; Light Company"/>
    <n v="0"/>
    <n v="3"/>
    <x v="11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11"/>
  </r>
  <r>
    <n v="-1"/>
    <n v="1"/>
    <s v="0001 -Florida Power &amp; Light Company"/>
    <n v="0"/>
    <n v="3"/>
    <x v="11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11"/>
  </r>
  <r>
    <n v="-1"/>
    <n v="1"/>
    <s v="0001 -Florida Power &amp; Light Company"/>
    <n v="0"/>
    <n v="3"/>
    <x v="11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11"/>
  </r>
  <r>
    <n v="-1"/>
    <n v="1"/>
    <s v="0001 -Florida Power &amp; Light Company"/>
    <n v="0"/>
    <n v="3"/>
    <x v="11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11"/>
  </r>
  <r>
    <n v="-1"/>
    <n v="1"/>
    <s v="0001 -Florida Power &amp; Light Company"/>
    <n v="0"/>
    <n v="3"/>
    <x v="11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11"/>
  </r>
  <r>
    <n v="-1"/>
    <n v="1"/>
    <s v="0001 -Florida Power &amp; Light Company"/>
    <n v="0"/>
    <n v="3"/>
    <x v="11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11"/>
  </r>
  <r>
    <n v="-1"/>
    <n v="1"/>
    <s v="0001 -Florida Power &amp; Light Company"/>
    <n v="0"/>
    <n v="3"/>
    <x v="11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11"/>
  </r>
  <r>
    <n v="-1"/>
    <n v="1"/>
    <s v="0001 -Florida Power &amp; Light Company"/>
    <n v="0"/>
    <n v="3"/>
    <x v="11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11"/>
  </r>
  <r>
    <n v="-1"/>
    <n v="1"/>
    <s v="0001 -Florida Power &amp; Light Company"/>
    <n v="0"/>
    <n v="3"/>
    <x v="11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11"/>
  </r>
  <r>
    <n v="-1"/>
    <n v="1"/>
    <s v="0001 -Florida Power &amp; Light Company"/>
    <n v="0"/>
    <n v="3"/>
    <x v="11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11"/>
  </r>
  <r>
    <n v="-1"/>
    <n v="1"/>
    <s v="0001 -Florida Power &amp; Light Company"/>
    <n v="0"/>
    <n v="3"/>
    <x v="11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11"/>
  </r>
  <r>
    <n v="-1"/>
    <n v="1"/>
    <s v="0001 -Florida Power &amp; Light Company"/>
    <n v="0"/>
    <n v="3"/>
    <x v="11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11"/>
  </r>
  <r>
    <n v="-1"/>
    <n v="1"/>
    <s v="0001 -Florida Power &amp; Light Company"/>
    <n v="0"/>
    <n v="3"/>
    <x v="11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11"/>
  </r>
  <r>
    <n v="-1"/>
    <n v="1"/>
    <s v="0001 -Florida Power &amp; Light Company"/>
    <n v="0"/>
    <n v="3"/>
    <x v="11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11"/>
  </r>
  <r>
    <n v="-1"/>
    <n v="1"/>
    <s v="0001 -Florida Power &amp; Light Company"/>
    <n v="0"/>
    <n v="3"/>
    <x v="11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11"/>
  </r>
  <r>
    <n v="-1"/>
    <n v="1"/>
    <s v="0001 -Florida Power &amp; Light Company"/>
    <n v="0"/>
    <n v="3"/>
    <x v="11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11"/>
  </r>
  <r>
    <n v="-1"/>
    <n v="1"/>
    <s v="0001 -Florida Power &amp; Light Company"/>
    <n v="0"/>
    <n v="3"/>
    <x v="11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11"/>
  </r>
  <r>
    <n v="-1"/>
    <n v="1"/>
    <s v="0001 -Florida Power &amp; Light Company"/>
    <n v="0"/>
    <n v="3"/>
    <x v="11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11"/>
  </r>
  <r>
    <n v="-1"/>
    <n v="1"/>
    <s v="0001 -Florida Power &amp; Light Company"/>
    <n v="0"/>
    <n v="3"/>
    <x v="11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11"/>
  </r>
  <r>
    <n v="-1"/>
    <n v="1"/>
    <s v="0001 -Florida Power &amp; Light Company"/>
    <n v="0"/>
    <n v="3"/>
    <x v="11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11"/>
  </r>
  <r>
    <n v="-1"/>
    <n v="1"/>
    <s v="0001 -Florida Power &amp; Light Company"/>
    <n v="0"/>
    <n v="3"/>
    <x v="11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11"/>
  </r>
  <r>
    <n v="-1"/>
    <n v="1"/>
    <s v="0001 -Florida Power &amp; Light Company"/>
    <n v="0"/>
    <n v="3"/>
    <x v="11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11"/>
  </r>
  <r>
    <n v="-1"/>
    <n v="1"/>
    <s v="0001 -Florida Power &amp; Light Company"/>
    <n v="0"/>
    <n v="3"/>
    <x v="11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11"/>
  </r>
  <r>
    <n v="-1"/>
    <n v="1"/>
    <s v="0001 -Florida Power &amp; Light Company"/>
    <n v="0"/>
    <n v="3"/>
    <x v="11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11"/>
  </r>
  <r>
    <n v="-1"/>
    <n v="1"/>
    <s v="0001 -Florida Power &amp; Light Company"/>
    <n v="0"/>
    <n v="3"/>
    <x v="11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11"/>
  </r>
  <r>
    <n v="-1"/>
    <n v="1"/>
    <s v="0001 -Florida Power &amp; Light Company"/>
    <n v="0"/>
    <n v="3"/>
    <x v="11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11"/>
  </r>
  <r>
    <n v="-1"/>
    <n v="1"/>
    <s v="0001 -Florida Power &amp; Light Company"/>
    <n v="0"/>
    <n v="3"/>
    <x v="11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11"/>
  </r>
  <r>
    <n v="-1"/>
    <n v="1"/>
    <s v="0001 -Florida Power &amp; Light Company"/>
    <n v="0"/>
    <n v="3"/>
    <x v="11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11"/>
  </r>
  <r>
    <n v="-1"/>
    <n v="1"/>
    <s v="0001 -Florida Power &amp; Light Company"/>
    <n v="0"/>
    <n v="3"/>
    <x v="11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11"/>
  </r>
  <r>
    <n v="-1"/>
    <n v="1"/>
    <s v="0001 -Florida Power &amp; Light Company"/>
    <n v="0"/>
    <n v="3"/>
    <x v="11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11"/>
  </r>
  <r>
    <n v="-1"/>
    <n v="1"/>
    <s v="0001 -Florida Power &amp; Light Company"/>
    <n v="0"/>
    <n v="3"/>
    <x v="11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11"/>
  </r>
  <r>
    <n v="-1"/>
    <n v="1"/>
    <s v="0001 -Florida Power &amp; Light Company"/>
    <n v="0"/>
    <n v="3"/>
    <x v="11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11"/>
  </r>
  <r>
    <n v="-1"/>
    <n v="1"/>
    <s v="0001 -Florida Power &amp; Light Company"/>
    <n v="0"/>
    <n v="3"/>
    <x v="11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11"/>
  </r>
  <r>
    <n v="-1"/>
    <n v="1"/>
    <s v="0001 -Florida Power &amp; Light Company"/>
    <n v="0"/>
    <n v="3"/>
    <x v="11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11"/>
  </r>
  <r>
    <n v="-1"/>
    <n v="1"/>
    <s v="0001 -Florida Power &amp; Light Company"/>
    <n v="0"/>
    <n v="3"/>
    <x v="11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11"/>
  </r>
  <r>
    <n v="-1"/>
    <n v="1"/>
    <s v="0001 -Florida Power &amp; Light Company"/>
    <n v="0"/>
    <n v="3"/>
    <x v="11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11"/>
  </r>
  <r>
    <n v="-1"/>
    <n v="1"/>
    <s v="0001 -Florida Power &amp; Light Company"/>
    <n v="0"/>
    <n v="3"/>
    <x v="11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11"/>
  </r>
  <r>
    <n v="-1"/>
    <n v="1"/>
    <s v="0001 -Florida Power &amp; Light Company"/>
    <n v="0"/>
    <n v="3"/>
    <x v="11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11"/>
  </r>
  <r>
    <n v="-1"/>
    <n v="1"/>
    <s v="0001 -Florida Power &amp; Light Company"/>
    <n v="0"/>
    <n v="3"/>
    <x v="11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11"/>
  </r>
  <r>
    <n v="-1"/>
    <n v="1"/>
    <s v="0001 -Florida Power &amp; Light Company"/>
    <n v="0"/>
    <n v="3"/>
    <x v="11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11"/>
  </r>
  <r>
    <n v="-1"/>
    <n v="1"/>
    <s v="0001 -Florida Power &amp; Light Company"/>
    <n v="0"/>
    <n v="3"/>
    <x v="11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11"/>
  </r>
  <r>
    <n v="-1"/>
    <n v="1"/>
    <s v="0001 -Florida Power &amp; Light Company"/>
    <n v="0"/>
    <n v="3"/>
    <x v="11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11"/>
  </r>
  <r>
    <n v="-1"/>
    <n v="1"/>
    <s v="0001 -Florida Power &amp; Light Company"/>
    <n v="0"/>
    <n v="3"/>
    <x v="11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11"/>
  </r>
  <r>
    <n v="-1"/>
    <n v="1"/>
    <s v="0001 -Florida Power &amp; Light Company"/>
    <n v="0"/>
    <n v="3"/>
    <x v="11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11"/>
  </r>
  <r>
    <n v="-1"/>
    <n v="1"/>
    <s v="0001 -Florida Power &amp; Light Company"/>
    <n v="0"/>
    <n v="3"/>
    <x v="11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11"/>
  </r>
  <r>
    <n v="-1"/>
    <n v="1"/>
    <s v="0001 -Florida Power &amp; Light Company"/>
    <n v="0"/>
    <n v="3"/>
    <x v="11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11"/>
  </r>
  <r>
    <n v="-1"/>
    <n v="1"/>
    <s v="0001 -Florida Power &amp; Light Company"/>
    <n v="0"/>
    <n v="3"/>
    <x v="11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11"/>
  </r>
  <r>
    <n v="-1"/>
    <n v="1"/>
    <s v="0001 -Florida Power &amp; Light Company"/>
    <n v="0"/>
    <n v="3"/>
    <x v="11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11"/>
  </r>
  <r>
    <n v="-1"/>
    <n v="1"/>
    <s v="0001 -Florida Power &amp; Light Company"/>
    <n v="0"/>
    <n v="3"/>
    <x v="11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11"/>
  </r>
  <r>
    <n v="-1"/>
    <n v="1"/>
    <s v="0001 -Florida Power &amp; Light Company"/>
    <n v="0"/>
    <n v="3"/>
    <x v="11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11"/>
  </r>
  <r>
    <n v="-1"/>
    <n v="1"/>
    <s v="0001 -Florida Power &amp; Light Company"/>
    <n v="0"/>
    <n v="3"/>
    <x v="11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11"/>
  </r>
  <r>
    <n v="-1"/>
    <n v="1"/>
    <s v="0001 -Florida Power &amp; Light Company"/>
    <n v="0"/>
    <n v="3"/>
    <x v="11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11"/>
  </r>
  <r>
    <n v="-1"/>
    <n v="1"/>
    <s v="0001 -Florida Power &amp; Light Company"/>
    <n v="0"/>
    <n v="3"/>
    <x v="11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11"/>
  </r>
  <r>
    <n v="-1"/>
    <n v="1"/>
    <s v="0001 -Florida Power &amp; Light Company"/>
    <n v="0"/>
    <n v="3"/>
    <x v="11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11"/>
  </r>
  <r>
    <n v="-1"/>
    <n v="1"/>
    <s v="0001 -Florida Power &amp; Light Company"/>
    <n v="0"/>
    <n v="3"/>
    <x v="11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1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11"/>
  </r>
  <r>
    <n v="-1"/>
    <n v="1"/>
    <s v="0001 -Florida Power &amp; Light Company"/>
    <n v="0"/>
    <n v="3"/>
    <x v="11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11"/>
  </r>
  <r>
    <n v="-1"/>
    <n v="1"/>
    <s v="0001 -Florida Power &amp; Light Company"/>
    <n v="0"/>
    <n v="3"/>
    <x v="11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11"/>
  </r>
  <r>
    <n v="-1"/>
    <n v="1"/>
    <s v="0001 -Florida Power &amp; Light Company"/>
    <n v="0"/>
    <n v="3"/>
    <x v="12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12"/>
  </r>
  <r>
    <n v="-1"/>
    <n v="1"/>
    <s v="0001 -Florida Power &amp; Light Company"/>
    <n v="0"/>
    <n v="3"/>
    <x v="12"/>
    <n v="1982"/>
    <n v="16"/>
    <n v="2014"/>
    <s v="V198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83"/>
    <n v="17"/>
    <n v="2014"/>
    <s v="V1983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85"/>
    <n v="19"/>
    <n v="2014"/>
    <s v="V1985"/>
    <n v="367"/>
    <s v="01. Intangible"/>
    <s v="Function"/>
    <n v="104010.63"/>
    <n v="0"/>
    <n v="0"/>
    <n v="104010.63"/>
    <n v="3393.28"/>
    <n v="77727.62"/>
    <n v="0"/>
    <n v="0"/>
    <n v="104010.63"/>
    <n v="81120.899999999994"/>
    <n v="0"/>
    <n v="0"/>
    <n v="0"/>
    <n v="0"/>
    <x v="12"/>
  </r>
  <r>
    <n v="-1"/>
    <n v="1"/>
    <s v="0001 -Florida Power &amp; Light Company"/>
    <n v="0"/>
    <n v="3"/>
    <x v="12"/>
    <n v="1986"/>
    <n v="20"/>
    <n v="2014"/>
    <s v="V1986"/>
    <n v="367"/>
    <s v="01. Intangible"/>
    <s v="Function"/>
    <n v="31719.75"/>
    <n v="0"/>
    <n v="0"/>
    <n v="31719.75"/>
    <n v="377.75"/>
    <n v="29514.07"/>
    <n v="0"/>
    <n v="0"/>
    <n v="31719.75"/>
    <n v="29891.82"/>
    <n v="0"/>
    <n v="0"/>
    <n v="0"/>
    <n v="0"/>
    <x v="12"/>
  </r>
  <r>
    <n v="-1"/>
    <n v="1"/>
    <s v="0001 -Florida Power &amp; Light Company"/>
    <n v="0"/>
    <n v="3"/>
    <x v="12"/>
    <n v="1987"/>
    <n v="22"/>
    <n v="2014"/>
    <s v="V1987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88"/>
    <n v="24"/>
    <n v="2014"/>
    <s v="V1988"/>
    <n v="367"/>
    <s v="01. Intangible"/>
    <s v="Function"/>
    <n v="64708.75"/>
    <n v="0"/>
    <n v="0"/>
    <n v="64708.75"/>
    <n v="2111.08"/>
    <n v="48668.89"/>
    <n v="0"/>
    <n v="0"/>
    <n v="64708.75"/>
    <n v="50779.97"/>
    <n v="0"/>
    <n v="0"/>
    <n v="0"/>
    <n v="0"/>
    <x v="12"/>
  </r>
  <r>
    <n v="-1"/>
    <n v="1"/>
    <s v="0001 -Florida Power &amp; Light Company"/>
    <n v="0"/>
    <n v="3"/>
    <x v="12"/>
    <n v="1989"/>
    <n v="26"/>
    <n v="2014"/>
    <s v="V1989"/>
    <n v="367"/>
    <s v="01. Intangible"/>
    <s v="Function"/>
    <n v="695010.45"/>
    <n v="0"/>
    <n v="0"/>
    <n v="695010.45"/>
    <n v="20427.66"/>
    <n v="633189.97"/>
    <n v="0"/>
    <n v="0"/>
    <n v="695010.45"/>
    <n v="653617.63"/>
    <n v="0"/>
    <n v="0"/>
    <n v="0"/>
    <n v="0"/>
    <x v="12"/>
  </r>
  <r>
    <n v="-1"/>
    <n v="1"/>
    <s v="0001 -Florida Power &amp; Light Company"/>
    <n v="0"/>
    <n v="3"/>
    <x v="12"/>
    <n v="1990"/>
    <n v="28"/>
    <n v="2014"/>
    <s v="V1990"/>
    <n v="367"/>
    <s v="01. Intangible"/>
    <s v="Function"/>
    <n v="71640.820000000007"/>
    <n v="0"/>
    <n v="0"/>
    <n v="71640.820000000007"/>
    <n v="2337.23"/>
    <n v="43127.09"/>
    <n v="0"/>
    <n v="0"/>
    <n v="71640.820000000007"/>
    <n v="45464.32"/>
    <n v="0"/>
    <n v="0"/>
    <n v="0"/>
    <n v="0"/>
    <x v="12"/>
  </r>
  <r>
    <n v="-1"/>
    <n v="1"/>
    <s v="0001 -Florida Power &amp; Light Company"/>
    <n v="0"/>
    <n v="3"/>
    <x v="12"/>
    <n v="1992"/>
    <n v="30"/>
    <n v="2014"/>
    <s v="V1992"/>
    <n v="367"/>
    <s v="01. Intangible"/>
    <s v="Function"/>
    <n v="-22174111.84"/>
    <n v="0"/>
    <n v="0"/>
    <n v="-22174111.84"/>
    <n v="-3305422.6"/>
    <n v="-5833644.75"/>
    <n v="0"/>
    <n v="0"/>
    <n v="-22174111.84"/>
    <n v="-9139067.3499999996"/>
    <n v="0"/>
    <n v="0"/>
    <n v="0"/>
    <n v="0"/>
    <x v="12"/>
  </r>
  <r>
    <n v="-1"/>
    <n v="1"/>
    <s v="0001 -Florida Power &amp; Light Company"/>
    <n v="0"/>
    <n v="3"/>
    <x v="12"/>
    <n v="1993"/>
    <n v="31"/>
    <n v="2014"/>
    <s v="V1993"/>
    <n v="367"/>
    <s v="01. Intangible"/>
    <s v="Function"/>
    <n v="4273.6899999999996"/>
    <n v="0"/>
    <n v="0"/>
    <n v="4273.6899999999996"/>
    <n v="139.43"/>
    <n v="3580.72"/>
    <n v="0"/>
    <n v="0"/>
    <n v="4273.6899999999996"/>
    <n v="3720.15"/>
    <n v="0"/>
    <n v="0"/>
    <n v="0"/>
    <n v="0"/>
    <x v="12"/>
  </r>
  <r>
    <n v="-1"/>
    <n v="1"/>
    <s v="0001 -Florida Power &amp; Light Company"/>
    <n v="0"/>
    <n v="3"/>
    <x v="12"/>
    <n v="2001"/>
    <n v="62"/>
    <n v="2014"/>
    <s v="V2001"/>
    <n v="367"/>
    <s v="01. Intangible"/>
    <s v="Function"/>
    <n v="2074884.43"/>
    <n v="0"/>
    <n v="0"/>
    <n v="2074884.43"/>
    <n v="67691.7"/>
    <n v="1140309.57"/>
    <n v="0"/>
    <n v="0"/>
    <n v="2074884.43"/>
    <n v="1208001.27"/>
    <n v="0"/>
    <n v="0"/>
    <n v="0"/>
    <n v="0"/>
    <x v="12"/>
  </r>
  <r>
    <n v="-1"/>
    <n v="1"/>
    <s v="0001 -Florida Power &amp; Light Company"/>
    <n v="0"/>
    <n v="3"/>
    <x v="12"/>
    <n v="2002"/>
    <n v="63"/>
    <n v="2014"/>
    <s v="V2002"/>
    <n v="367"/>
    <s v="01. Intangible"/>
    <s v="Function"/>
    <n v="5536742.5"/>
    <n v="0"/>
    <n v="0"/>
    <n v="5536742.5"/>
    <n v="163649.84"/>
    <n v="3325521.62"/>
    <n v="0"/>
    <n v="0"/>
    <n v="5536742.5"/>
    <n v="3489171.46"/>
    <n v="0"/>
    <n v="0"/>
    <n v="0"/>
    <n v="0"/>
    <x v="12"/>
  </r>
  <r>
    <n v="-1"/>
    <n v="1"/>
    <s v="0001 -Florida Power &amp; Light Company"/>
    <n v="0"/>
    <n v="3"/>
    <x v="12"/>
    <n v="2003"/>
    <n v="64"/>
    <n v="2014"/>
    <s v="V2003"/>
    <n v="367"/>
    <s v="01. Intangible"/>
    <s v="Function"/>
    <n v="1388464.97"/>
    <n v="0"/>
    <n v="0"/>
    <n v="1388464.97"/>
    <n v="31015.77"/>
    <n v="835157.52"/>
    <n v="0"/>
    <n v="0"/>
    <n v="1388464.97"/>
    <n v="866173.29"/>
    <n v="0"/>
    <n v="0"/>
    <n v="0"/>
    <n v="0"/>
    <x v="12"/>
  </r>
  <r>
    <n v="-1"/>
    <n v="1"/>
    <s v="0001 -Florida Power &amp; Light Company"/>
    <n v="0"/>
    <n v="3"/>
    <x v="12"/>
    <n v="2004"/>
    <n v="65"/>
    <n v="2014"/>
    <s v="V2004"/>
    <n v="367"/>
    <s v="01. Intangible"/>
    <s v="Function"/>
    <n v="558603.82999999996"/>
    <n v="0"/>
    <n v="0"/>
    <n v="558603.82999999996"/>
    <n v="18224.07"/>
    <n v="224286.4"/>
    <n v="0"/>
    <n v="0"/>
    <n v="558603.82999999996"/>
    <n v="242510.47"/>
    <n v="0"/>
    <n v="0"/>
    <n v="0"/>
    <n v="0"/>
    <x v="12"/>
  </r>
  <r>
    <n v="-1"/>
    <n v="1"/>
    <s v="0001 -Florida Power &amp; Light Company"/>
    <n v="0"/>
    <n v="3"/>
    <x v="12"/>
    <n v="2004"/>
    <n v="92"/>
    <n v="2014"/>
    <s v="V2004 Q1"/>
    <n v="367"/>
    <s v="01. Intangible"/>
    <s v="Function"/>
    <n v="18505.88"/>
    <n v="0"/>
    <n v="0"/>
    <n v="18505.88"/>
    <n v="0"/>
    <n v="18505.88"/>
    <n v="0"/>
    <n v="0"/>
    <n v="18505.88"/>
    <n v="18505.88"/>
    <n v="0"/>
    <n v="0"/>
    <n v="0"/>
    <n v="0"/>
    <x v="12"/>
  </r>
  <r>
    <n v="-1"/>
    <n v="1"/>
    <s v="0001 -Florida Power &amp; Light Company"/>
    <n v="0"/>
    <n v="3"/>
    <x v="12"/>
    <n v="2004"/>
    <n v="93"/>
    <n v="2014"/>
    <s v="V2004 Q2"/>
    <n v="367"/>
    <s v="01. Intangible"/>
    <s v="Function"/>
    <n v="14399.04"/>
    <n v="0"/>
    <n v="0"/>
    <n v="14399.04"/>
    <n v="0"/>
    <n v="14399.04"/>
    <n v="0"/>
    <n v="0"/>
    <n v="14399.04"/>
    <n v="14399.04"/>
    <n v="0"/>
    <n v="0"/>
    <n v="0"/>
    <n v="0"/>
    <x v="12"/>
  </r>
  <r>
    <n v="-1"/>
    <n v="1"/>
    <s v="0001 -Florida Power &amp; Light Company"/>
    <n v="0"/>
    <n v="3"/>
    <x v="12"/>
    <n v="2004"/>
    <n v="94"/>
    <n v="2014"/>
    <s v="V2004 Q3"/>
    <n v="367"/>
    <s v="01. Intangible"/>
    <s v="Function"/>
    <n v="7301.8"/>
    <n v="0"/>
    <n v="0"/>
    <n v="7301.8"/>
    <n v="0"/>
    <n v="7301.8"/>
    <n v="0"/>
    <n v="0"/>
    <n v="7301.8"/>
    <n v="7301.8"/>
    <n v="0"/>
    <n v="0"/>
    <n v="0"/>
    <n v="0"/>
    <x v="12"/>
  </r>
  <r>
    <n v="-1"/>
    <n v="1"/>
    <s v="0001 -Florida Power &amp; Light Company"/>
    <n v="0"/>
    <n v="3"/>
    <x v="12"/>
    <n v="2004"/>
    <n v="95"/>
    <n v="2014"/>
    <s v="V2004 Q4"/>
    <n v="367"/>
    <s v="01. Intangible"/>
    <s v="Function"/>
    <n v="35432.730000000003"/>
    <n v="0"/>
    <n v="0"/>
    <n v="35432.730000000003"/>
    <n v="0"/>
    <n v="35432.730000000003"/>
    <n v="0"/>
    <n v="0"/>
    <n v="35432.730000000003"/>
    <n v="35432.730000000003"/>
    <n v="0"/>
    <n v="0"/>
    <n v="0"/>
    <n v="0"/>
    <x v="12"/>
  </r>
  <r>
    <n v="-1"/>
    <n v="1"/>
    <s v="0001 -Florida Power &amp; Light Company"/>
    <n v="0"/>
    <n v="3"/>
    <x v="12"/>
    <n v="2005"/>
    <n v="66"/>
    <n v="2014"/>
    <s v="V2005"/>
    <n v="367"/>
    <s v="01. Intangible"/>
    <s v="Function"/>
    <n v="1490086.99"/>
    <n v="0"/>
    <n v="0"/>
    <n v="1490122.6"/>
    <n v="649.38"/>
    <n v="1275093.45"/>
    <n v="-71.209999999999994"/>
    <n v="0"/>
    <n v="1490158.2"/>
    <n v="1275671.6200000001"/>
    <n v="0"/>
    <n v="0"/>
    <n v="0"/>
    <n v="0"/>
    <x v="12"/>
  </r>
  <r>
    <n v="-1"/>
    <n v="1"/>
    <s v="0001 -Florida Power &amp; Light Company"/>
    <n v="0"/>
    <n v="3"/>
    <x v="12"/>
    <n v="2006"/>
    <n v="67"/>
    <n v="2014"/>
    <s v="V2006"/>
    <n v="367"/>
    <s v="01. Intangible"/>
    <s v="Function"/>
    <n v="2154.33"/>
    <n v="0"/>
    <n v="0"/>
    <n v="2298.64"/>
    <n v="334.84"/>
    <n v="669.81"/>
    <n v="-288.61"/>
    <n v="0"/>
    <n v="2442.94"/>
    <n v="716.04"/>
    <n v="0"/>
    <n v="0"/>
    <n v="0"/>
    <n v="0"/>
    <x v="12"/>
  </r>
  <r>
    <n v="-1"/>
    <n v="1"/>
    <s v="0001 -Florida Power &amp; Light Company"/>
    <n v="0"/>
    <n v="3"/>
    <x v="12"/>
    <n v="2007"/>
    <n v="74"/>
    <n v="2014"/>
    <s v="V2007"/>
    <n v="367"/>
    <s v="01. Intangible"/>
    <s v="Function"/>
    <n v="35959476.560000002"/>
    <n v="0"/>
    <n v="0"/>
    <n v="35959527.57"/>
    <n v="1173247.18"/>
    <n v="9999042.1500000004"/>
    <n v="-102.03"/>
    <n v="0"/>
    <n v="35959578.590000004"/>
    <n v="11172187.300000001"/>
    <n v="0"/>
    <n v="0"/>
    <n v="0"/>
    <n v="0"/>
    <x v="12"/>
  </r>
  <r>
    <n v="-1"/>
    <n v="1"/>
    <s v="0001 -Florida Power &amp; Light Company"/>
    <n v="0"/>
    <n v="3"/>
    <x v="12"/>
    <n v="2008"/>
    <n v="89"/>
    <n v="2014"/>
    <s v="V2008"/>
    <n v="367"/>
    <s v="01. Intangible"/>
    <s v="Function"/>
    <n v="4193"/>
    <n v="0"/>
    <n v="0"/>
    <n v="4193"/>
    <n v="0"/>
    <n v="4193"/>
    <n v="0"/>
    <n v="0"/>
    <n v="4193"/>
    <n v="4193"/>
    <n v="0"/>
    <n v="0"/>
    <n v="0"/>
    <n v="0"/>
    <x v="12"/>
  </r>
  <r>
    <n v="-1"/>
    <n v="1"/>
    <s v="0001 -Florida Power &amp; Light Company"/>
    <n v="0"/>
    <n v="3"/>
    <x v="12"/>
    <n v="2008"/>
    <n v="164"/>
    <n v="2014"/>
    <s v="V2008 Q1"/>
    <n v="367"/>
    <s v="01. Intangible"/>
    <s v="Function"/>
    <n v="-4192.72"/>
    <n v="0"/>
    <n v="0"/>
    <n v="7109.39"/>
    <n v="-136.78"/>
    <n v="22318.58"/>
    <n v="-22604.21"/>
    <n v="0"/>
    <n v="18411.490000000002"/>
    <n v="-422.41"/>
    <n v="0"/>
    <n v="0"/>
    <n v="0"/>
    <n v="0"/>
    <x v="12"/>
  </r>
  <r>
    <n v="-1"/>
    <n v="1"/>
    <s v="0001 -Florida Power &amp; Light Company"/>
    <n v="0"/>
    <n v="3"/>
    <x v="12"/>
    <n v="2008"/>
    <n v="165"/>
    <n v="2014"/>
    <s v="V2008 Q2"/>
    <n v="367"/>
    <s v="01. Intangible"/>
    <s v="Function"/>
    <n v="177769.01"/>
    <n v="0"/>
    <n v="0"/>
    <n v="182381.57"/>
    <n v="5799.59"/>
    <n v="49825.36"/>
    <n v="-9225.1299999999992"/>
    <n v="0"/>
    <n v="186994.14"/>
    <n v="46399.82"/>
    <n v="0"/>
    <n v="0"/>
    <n v="0"/>
    <n v="0"/>
    <x v="12"/>
  </r>
  <r>
    <n v="-1"/>
    <n v="1"/>
    <s v="0001 -Florida Power &amp; Light Company"/>
    <n v="0"/>
    <n v="3"/>
    <x v="12"/>
    <n v="2008"/>
    <n v="166"/>
    <n v="2014"/>
    <s v="V2008 Q3"/>
    <n v="367"/>
    <s v="01. Intangible"/>
    <s v="Function"/>
    <n v="0"/>
    <n v="0"/>
    <n v="0"/>
    <n v="16101.81"/>
    <n v="0"/>
    <n v="32203.62"/>
    <n v="-32203.62"/>
    <n v="0"/>
    <n v="32203.62"/>
    <n v="0"/>
    <n v="0"/>
    <n v="0"/>
    <n v="0"/>
    <n v="0"/>
    <x v="12"/>
  </r>
  <r>
    <n v="-1"/>
    <n v="1"/>
    <s v="0001 -Florida Power &amp; Light Company"/>
    <n v="0"/>
    <n v="3"/>
    <x v="12"/>
    <n v="2008"/>
    <n v="170"/>
    <n v="2014"/>
    <s v="V2008 Q3 - 50% Bonus"/>
    <n v="367"/>
    <s v="01. Intangible"/>
    <s v="Function"/>
    <n v="-0.01"/>
    <n v="0"/>
    <n v="0"/>
    <n v="26335.37"/>
    <n v="0"/>
    <n v="52670.75"/>
    <n v="-52670.76"/>
    <n v="0"/>
    <n v="52670.75"/>
    <n v="-0.01"/>
    <n v="0"/>
    <n v="0"/>
    <n v="0"/>
    <n v="0"/>
    <x v="12"/>
  </r>
  <r>
    <n v="-1"/>
    <n v="1"/>
    <s v="0001 -Florida Power &amp; Light Company"/>
    <n v="0"/>
    <n v="3"/>
    <x v="12"/>
    <n v="2008"/>
    <n v="167"/>
    <n v="2014"/>
    <s v="V2008 Q4"/>
    <n v="367"/>
    <s v="01. Intangible"/>
    <s v="Function"/>
    <n v="-0.01"/>
    <n v="0"/>
    <n v="0"/>
    <n v="168541.88"/>
    <n v="0"/>
    <n v="337083.77"/>
    <n v="-337083.78"/>
    <n v="0"/>
    <n v="337083.77"/>
    <n v="-0.01"/>
    <n v="0"/>
    <n v="0"/>
    <n v="0"/>
    <n v="0"/>
    <x v="12"/>
  </r>
  <r>
    <n v="-1"/>
    <n v="1"/>
    <s v="0001 -Florida Power &amp; Light Company"/>
    <n v="0"/>
    <n v="3"/>
    <x v="12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5"/>
    <n v="2014"/>
    <s v="V2009 Q1"/>
    <n v="367"/>
    <s v="01. Intangible"/>
    <s v="Function"/>
    <n v="1365899.61"/>
    <n v="0"/>
    <n v="0"/>
    <n v="2732914.55"/>
    <n v="398096.67"/>
    <n v="1280266.8799999999"/>
    <n v="-2734029.88"/>
    <n v="0"/>
    <n v="4099929.49"/>
    <n v="-1055666.33"/>
    <n v="0"/>
    <n v="0"/>
    <n v="0"/>
    <n v="0"/>
    <x v="12"/>
  </r>
  <r>
    <n v="-1"/>
    <n v="1"/>
    <s v="0001 -Florida Power &amp; Light Company"/>
    <n v="0"/>
    <n v="3"/>
    <x v="12"/>
    <n v="2009"/>
    <n v="189"/>
    <n v="2014"/>
    <s v="V2009 Q1 - 50% Bonus"/>
    <n v="367"/>
    <s v="01. Intangible"/>
    <s v="Function"/>
    <n v="564016.74"/>
    <n v="0"/>
    <n v="0"/>
    <n v="703634.1"/>
    <n v="54508.27"/>
    <n v="390458.22"/>
    <n v="-279234.71999999997"/>
    <n v="0"/>
    <n v="843251.46"/>
    <n v="165731.76999999999"/>
    <n v="0"/>
    <n v="0"/>
    <n v="0"/>
    <n v="0"/>
    <x v="12"/>
  </r>
  <r>
    <n v="-1"/>
    <n v="1"/>
    <s v="0001 -Florida Power &amp; Light Company"/>
    <n v="0"/>
    <n v="3"/>
    <x v="12"/>
    <n v="2009"/>
    <n v="186"/>
    <n v="2014"/>
    <s v="V2009 Q2"/>
    <n v="367"/>
    <s v="01. Intangible"/>
    <s v="Function"/>
    <n v="64289.36"/>
    <n v="0"/>
    <n v="0"/>
    <n v="128631.23"/>
    <n v="18737.38"/>
    <n v="166612.35"/>
    <n v="-128683.74"/>
    <n v="0"/>
    <n v="192973.1"/>
    <n v="56665.99"/>
    <n v="0"/>
    <n v="0"/>
    <n v="0"/>
    <n v="0"/>
    <x v="12"/>
  </r>
  <r>
    <n v="-1"/>
    <n v="1"/>
    <s v="0001 -Florida Power &amp; Light Company"/>
    <n v="0"/>
    <n v="3"/>
    <x v="12"/>
    <n v="2009"/>
    <n v="190"/>
    <n v="2014"/>
    <s v="V2009 Q2 - 50% Bonus"/>
    <n v="367"/>
    <s v="01. Intangible"/>
    <s v="Function"/>
    <n v="113322.44"/>
    <n v="0"/>
    <n v="0"/>
    <n v="226737.4"/>
    <n v="33028.26"/>
    <n v="293686.46000000002"/>
    <n v="-226829.92"/>
    <n v="0"/>
    <n v="340152.36"/>
    <n v="99884.800000000003"/>
    <n v="0"/>
    <n v="0"/>
    <n v="0"/>
    <n v="0"/>
    <x v="12"/>
  </r>
  <r>
    <n v="-1"/>
    <n v="1"/>
    <s v="0001 -Florida Power &amp; Light Company"/>
    <n v="0"/>
    <n v="3"/>
    <x v="12"/>
    <n v="2009"/>
    <n v="187"/>
    <n v="2014"/>
    <s v="V2009 Q3"/>
    <n v="367"/>
    <s v="01. Intangible"/>
    <s v="Function"/>
    <n v="2354856.67"/>
    <n v="0"/>
    <n v="0"/>
    <n v="2355124.4700000002"/>
    <n v="76853.429999999993"/>
    <n v="162289.5"/>
    <n v="-535.6"/>
    <n v="0"/>
    <n v="2355392.27"/>
    <n v="238607.33"/>
    <n v="0"/>
    <n v="0"/>
    <n v="0"/>
    <n v="0"/>
    <x v="12"/>
  </r>
  <r>
    <n v="-1"/>
    <n v="1"/>
    <s v="0001 -Florida Power &amp; Light Company"/>
    <n v="0"/>
    <n v="3"/>
    <x v="12"/>
    <n v="2009"/>
    <n v="191"/>
    <n v="2014"/>
    <s v="V2009 Q3 - 50% Bonus"/>
    <n v="367"/>
    <s v="01. Intangible"/>
    <s v="Function"/>
    <n v="1189316.43"/>
    <n v="0"/>
    <n v="0"/>
    <n v="1979061.27"/>
    <n v="243036.09"/>
    <n v="2072500.16"/>
    <n v="-1579489.68"/>
    <n v="0"/>
    <n v="2768806.11"/>
    <n v="736046.57"/>
    <n v="0"/>
    <n v="0"/>
    <n v="0"/>
    <n v="0"/>
    <x v="12"/>
  </r>
  <r>
    <n v="-1"/>
    <n v="1"/>
    <s v="0001 -Florida Power &amp; Light Company"/>
    <n v="0"/>
    <n v="3"/>
    <x v="12"/>
    <n v="2009"/>
    <n v="188"/>
    <n v="2014"/>
    <s v="V2009 Q4"/>
    <n v="367"/>
    <s v="01. Intangible"/>
    <s v="Function"/>
    <n v="12182.48"/>
    <n v="0"/>
    <n v="0"/>
    <n v="12182.48"/>
    <n v="397.45"/>
    <n v="2336.83"/>
    <n v="0"/>
    <n v="0"/>
    <n v="12182.48"/>
    <n v="2734.28"/>
    <n v="0"/>
    <n v="0"/>
    <n v="0"/>
    <n v="0"/>
    <x v="12"/>
  </r>
  <r>
    <n v="-1"/>
    <n v="1"/>
    <s v="0001 -Florida Power &amp; Light Company"/>
    <n v="0"/>
    <n v="3"/>
    <x v="12"/>
    <n v="2009"/>
    <n v="192"/>
    <n v="2014"/>
    <s v="V2009 Q4 - 50% Bonus"/>
    <n v="367"/>
    <s v="01. Intangible"/>
    <s v="Function"/>
    <n v="2139537.23"/>
    <n v="0"/>
    <n v="0"/>
    <n v="4280821.5"/>
    <n v="623576.31999999995"/>
    <n v="5544825.6799999997"/>
    <n v="-4282568.54"/>
    <n v="0"/>
    <n v="6422105.7699999996"/>
    <n v="1885833.46"/>
    <n v="0"/>
    <n v="0"/>
    <n v="0"/>
    <n v="0"/>
    <x v="12"/>
  </r>
  <r>
    <n v="-1"/>
    <n v="1"/>
    <s v="0001 -Florida Power &amp; Light Company"/>
    <n v="0"/>
    <n v="3"/>
    <x v="12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3"/>
    <n v="2014"/>
    <s v="V2010 Q1"/>
    <n v="367"/>
    <s v="01. Intangible"/>
    <s v="Function"/>
    <n v="31293557"/>
    <n v="0"/>
    <n v="0"/>
    <n v="31293557"/>
    <n v="4558452.3899999997"/>
    <n v="8626052.3800000008"/>
    <n v="0"/>
    <n v="0"/>
    <n v="31293557"/>
    <n v="13184504.77"/>
    <n v="0"/>
    <n v="0"/>
    <n v="0"/>
    <n v="0"/>
    <x v="12"/>
  </r>
  <r>
    <n v="-1"/>
    <n v="1"/>
    <s v="0001 -Florida Power &amp; Light Company"/>
    <n v="0"/>
    <n v="3"/>
    <x v="12"/>
    <n v="2010"/>
    <n v="215"/>
    <n v="2014"/>
    <s v="V2010 Q1 - 50% Bonus"/>
    <n v="367"/>
    <s v="01. Intangible"/>
    <s v="Function"/>
    <n v="1072555.1599999999"/>
    <n v="0"/>
    <n v="0"/>
    <n v="1144398.8500000001"/>
    <n v="166701.65"/>
    <n v="847507.35"/>
    <n v="-143687.37"/>
    <n v="0"/>
    <n v="1216242.53"/>
    <n v="870521.63"/>
    <n v="0"/>
    <n v="0"/>
    <n v="0"/>
    <n v="0"/>
    <x v="12"/>
  </r>
  <r>
    <n v="-1"/>
    <n v="1"/>
    <s v="0001 -Florida Power &amp; Light Company"/>
    <n v="0"/>
    <n v="3"/>
    <x v="12"/>
    <n v="2010"/>
    <n v="194"/>
    <n v="2014"/>
    <s v="V2010 Q2"/>
    <n v="367"/>
    <s v="01. Intangible"/>
    <s v="Function"/>
    <n v="6581986.0899999999"/>
    <n v="0"/>
    <n v="0"/>
    <n v="6581986.0899999999"/>
    <n v="214732.86"/>
    <n v="1095973.57"/>
    <n v="0"/>
    <n v="0"/>
    <n v="6581986.0899999999"/>
    <n v="1310706.43"/>
    <n v="0"/>
    <n v="0"/>
    <n v="0"/>
    <n v="0"/>
    <x v="12"/>
  </r>
  <r>
    <n v="-1"/>
    <n v="1"/>
    <s v="0001 -Florida Power &amp; Light Company"/>
    <n v="0"/>
    <n v="3"/>
    <x v="12"/>
    <n v="2010"/>
    <n v="216"/>
    <n v="2014"/>
    <s v="V2010 Q2 - 50% Bonus"/>
    <n v="367"/>
    <s v="01. Intangible"/>
    <s v="Function"/>
    <n v="1030765.44"/>
    <n v="0"/>
    <n v="0"/>
    <n v="1099809.8899999999"/>
    <n v="160206.49"/>
    <n v="814486.11"/>
    <n v="-138088.9"/>
    <n v="0"/>
    <n v="1168854.3400000001"/>
    <n v="836603.7"/>
    <n v="0"/>
    <n v="0"/>
    <n v="0"/>
    <n v="0"/>
    <x v="12"/>
  </r>
  <r>
    <n v="-1"/>
    <n v="1"/>
    <s v="0001 -Florida Power &amp; Light Company"/>
    <n v="0"/>
    <n v="3"/>
    <x v="12"/>
    <n v="2010"/>
    <n v="195"/>
    <n v="2014"/>
    <s v="V2010 Q3"/>
    <n v="367"/>
    <s v="01. Intangible"/>
    <s v="Function"/>
    <n v="1507128.14"/>
    <n v="0"/>
    <n v="0"/>
    <n v="1608081.11"/>
    <n v="234245.06"/>
    <n v="1190896.48"/>
    <n v="-201905.95"/>
    <n v="0"/>
    <n v="1709034.09"/>
    <n v="1223235.5900000001"/>
    <n v="0"/>
    <n v="0"/>
    <n v="0"/>
    <n v="0"/>
    <x v="12"/>
  </r>
  <r>
    <n v="-1"/>
    <n v="1"/>
    <s v="0001 -Florida Power &amp; Light Company"/>
    <n v="0"/>
    <n v="3"/>
    <x v="12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7"/>
    <n v="2014"/>
    <s v="V2010 Q3 - 50% Bonus"/>
    <n v="367"/>
    <s v="01. Intangible"/>
    <s v="Function"/>
    <n v="165127.69"/>
    <n v="0"/>
    <n v="0"/>
    <n v="176188.55"/>
    <n v="25664.94"/>
    <n v="130479.94"/>
    <n v="-22121.72"/>
    <n v="0"/>
    <n v="187249.41"/>
    <n v="134023.16"/>
    <n v="0"/>
    <n v="0"/>
    <n v="0"/>
    <n v="0"/>
    <x v="12"/>
  </r>
  <r>
    <n v="-1"/>
    <n v="1"/>
    <s v="0001 -Florida Power &amp; Light Company"/>
    <n v="0"/>
    <n v="3"/>
    <x v="12"/>
    <n v="2010"/>
    <n v="196"/>
    <n v="2014"/>
    <s v="V2010 Q4"/>
    <n v="367"/>
    <s v="01. Intangible"/>
    <s v="Function"/>
    <n v="76751.839999999997"/>
    <n v="0"/>
    <n v="0"/>
    <n v="81892.960000000006"/>
    <n v="11929.14"/>
    <n v="60647.46"/>
    <n v="-10282.24"/>
    <n v="0"/>
    <n v="87034.08"/>
    <n v="62294.36"/>
    <n v="0"/>
    <n v="0"/>
    <n v="0"/>
    <n v="0"/>
    <x v="12"/>
  </r>
  <r>
    <n v="-1"/>
    <n v="1"/>
    <s v="0001 -Florida Power &amp; Light Company"/>
    <n v="0"/>
    <n v="3"/>
    <x v="12"/>
    <n v="2010"/>
    <n v="224"/>
    <n v="2014"/>
    <s v="V2010 Q4 - 100% Bonus"/>
    <n v="367"/>
    <s v="01. Intangible"/>
    <s v="Function"/>
    <n v="1035568.09"/>
    <n v="0"/>
    <n v="0"/>
    <n v="1104934.24"/>
    <n v="160952.94"/>
    <n v="818281.06"/>
    <n v="-138732.29999999999"/>
    <n v="0"/>
    <n v="1174300.3899999999"/>
    <n v="840501.7"/>
    <n v="0"/>
    <n v="0"/>
    <n v="0"/>
    <n v="0"/>
    <x v="12"/>
  </r>
  <r>
    <n v="-1"/>
    <n v="1"/>
    <s v="0001 -Florida Power &amp; Light Company"/>
    <n v="0"/>
    <n v="3"/>
    <x v="12"/>
    <n v="2010"/>
    <n v="218"/>
    <n v="2014"/>
    <s v="V2010 Q4 - 50% Bonus"/>
    <n v="367"/>
    <s v="01. Intangible"/>
    <s v="Function"/>
    <n v="1037079.11"/>
    <n v="0"/>
    <n v="0"/>
    <n v="1104368.22"/>
    <n v="160870.49"/>
    <n v="816439.31"/>
    <n v="-134578.23000000001"/>
    <n v="0"/>
    <n v="1171657.3400000001"/>
    <n v="842731.57"/>
    <n v="0"/>
    <n v="0"/>
    <n v="0"/>
    <n v="0"/>
    <x v="12"/>
  </r>
  <r>
    <n v="-1"/>
    <n v="1"/>
    <s v="0001 -Florida Power &amp; Light Company"/>
    <n v="0"/>
    <n v="3"/>
    <x v="12"/>
    <n v="2011"/>
    <n v="125"/>
    <n v="2014"/>
    <s v="V2011"/>
    <n v="367"/>
    <s v="01. Intangible"/>
    <s v="Function"/>
    <n v="112773559.95"/>
    <n v="0"/>
    <n v="0"/>
    <n v="112773559.95"/>
    <n v="6619704.4699999997"/>
    <n v="17080117.859999999"/>
    <n v="0"/>
    <n v="0"/>
    <n v="112773559.95"/>
    <n v="23699822.329999998"/>
    <n v="0"/>
    <n v="0"/>
    <n v="0"/>
    <n v="0"/>
    <x v="12"/>
  </r>
  <r>
    <n v="-1"/>
    <n v="1"/>
    <s v="0001 -Florida Power &amp; Light Company"/>
    <n v="0"/>
    <n v="3"/>
    <x v="12"/>
    <n v="2011"/>
    <n v="233"/>
    <n v="2014"/>
    <s v="V2011 - 100% Bonus"/>
    <n v="367"/>
    <s v="01. Intangible"/>
    <s v="Function"/>
    <n v="42925215.170000002"/>
    <n v="0"/>
    <n v="0"/>
    <n v="42925215.170000002"/>
    <n v="6252806.2699999996"/>
    <n v="21630246.530000001"/>
    <n v="0"/>
    <n v="0"/>
    <n v="42925215.170000002"/>
    <n v="27883052.800000001"/>
    <n v="0"/>
    <n v="0"/>
    <n v="0"/>
    <n v="0"/>
    <x v="12"/>
  </r>
  <r>
    <n v="-1"/>
    <n v="1"/>
    <s v="0001 -Florida Power &amp; Light Company"/>
    <n v="0"/>
    <n v="3"/>
    <x v="12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367"/>
    <s v="01. Intangible"/>
    <s v="Function"/>
    <n v="560854.64"/>
    <n v="0"/>
    <n v="0"/>
    <n v="560854.64"/>
    <n v="18297.5"/>
    <n v="38209.620000000003"/>
    <n v="0"/>
    <n v="0"/>
    <n v="560854.64"/>
    <n v="56507.12"/>
    <n v="0"/>
    <n v="0"/>
    <n v="0"/>
    <n v="0"/>
    <x v="12"/>
  </r>
  <r>
    <n v="-1"/>
    <n v="1"/>
    <s v="0001 -Florida Power &amp; Light Company"/>
    <n v="0"/>
    <n v="3"/>
    <x v="12"/>
    <n v="2012"/>
    <n v="248"/>
    <n v="2014"/>
    <s v="V2012 Q1 - 50% Bonus"/>
    <n v="367"/>
    <s v="01. Intangible"/>
    <s v="Function"/>
    <n v="4156412.44"/>
    <n v="0"/>
    <n v="0"/>
    <n v="4156412.44"/>
    <n v="605453.97"/>
    <n v="1145712.8899999999"/>
    <n v="0"/>
    <n v="0"/>
    <n v="4156412.44"/>
    <n v="1751166.86"/>
    <n v="0"/>
    <n v="0"/>
    <n v="0"/>
    <n v="0"/>
    <x v="12"/>
  </r>
  <r>
    <n v="-1"/>
    <n v="1"/>
    <s v="0001 -Florida Power &amp; Light Company"/>
    <n v="0"/>
    <n v="3"/>
    <x v="12"/>
    <n v="2012"/>
    <n v="242"/>
    <n v="2014"/>
    <s v="V2012 Q2"/>
    <n v="367"/>
    <s v="01. Intangible"/>
    <s v="Function"/>
    <n v="58369.42"/>
    <n v="0"/>
    <n v="0"/>
    <n v="58369.42"/>
    <n v="1904.27"/>
    <n v="3976.56"/>
    <n v="0"/>
    <n v="0"/>
    <n v="58369.42"/>
    <n v="5880.83"/>
    <n v="0"/>
    <n v="0"/>
    <n v="0"/>
    <n v="0"/>
    <x v="12"/>
  </r>
  <r>
    <n v="-1"/>
    <n v="1"/>
    <s v="0001 -Florida Power &amp; Light Company"/>
    <n v="0"/>
    <n v="3"/>
    <x v="12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9"/>
    <n v="2014"/>
    <s v="V2012 Q2 - 50% Bonus"/>
    <n v="367"/>
    <s v="01. Intangible"/>
    <s v="Function"/>
    <n v="3181285.97"/>
    <n v="0"/>
    <n v="0"/>
    <n v="3181285.97"/>
    <n v="463409.79"/>
    <n v="876919.79"/>
    <n v="0"/>
    <n v="0"/>
    <n v="3181285.97"/>
    <n v="1340329.58"/>
    <n v="0"/>
    <n v="0"/>
    <n v="0"/>
    <n v="0"/>
    <x v="12"/>
  </r>
  <r>
    <n v="-1"/>
    <n v="1"/>
    <s v="0001 -Florida Power &amp; Light Company"/>
    <n v="0"/>
    <n v="3"/>
    <x v="12"/>
    <n v="2012"/>
    <n v="244"/>
    <n v="2014"/>
    <s v="V2012 Q3"/>
    <n v="367"/>
    <s v="01. Intangible"/>
    <s v="Function"/>
    <n v="115877154.33"/>
    <n v="0"/>
    <n v="0"/>
    <n v="115877154.33"/>
    <n v="3780413.98"/>
    <n v="7894419.2999999998"/>
    <n v="0"/>
    <n v="0"/>
    <n v="115877154.33"/>
    <n v="11674833.279999999"/>
    <n v="0"/>
    <n v="0"/>
    <n v="0"/>
    <n v="0"/>
    <x v="12"/>
  </r>
  <r>
    <n v="-1"/>
    <n v="1"/>
    <s v="0001 -Florida Power &amp; Light Company"/>
    <n v="0"/>
    <n v="3"/>
    <x v="12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0"/>
    <n v="2014"/>
    <s v="V2012 Q3 - 50% Bonus"/>
    <n v="367"/>
    <s v="01. Intangible"/>
    <s v="Function"/>
    <n v="2241677.69"/>
    <n v="0"/>
    <n v="0"/>
    <n v="2241677.69"/>
    <n v="326539.45"/>
    <n v="617917.26"/>
    <n v="0"/>
    <n v="0"/>
    <n v="2241677.69"/>
    <n v="944456.71"/>
    <n v="0"/>
    <n v="0"/>
    <n v="0"/>
    <n v="0"/>
    <x v="12"/>
  </r>
  <r>
    <n v="-1"/>
    <n v="1"/>
    <s v="0001 -Florida Power &amp; Light Company"/>
    <n v="0"/>
    <n v="3"/>
    <x v="12"/>
    <n v="2012"/>
    <n v="246"/>
    <n v="2014"/>
    <s v="V2012 Q4"/>
    <n v="367"/>
    <s v="01. Intangible"/>
    <s v="Function"/>
    <n v="33547518.789999999"/>
    <n v="0"/>
    <n v="0"/>
    <n v="33547518.789999999"/>
    <n v="1094465.17"/>
    <n v="2285508.15"/>
    <n v="0"/>
    <n v="0"/>
    <n v="33547518.789999999"/>
    <n v="3379973.32"/>
    <n v="0"/>
    <n v="0"/>
    <n v="0"/>
    <n v="0"/>
    <x v="12"/>
  </r>
  <r>
    <n v="-1"/>
    <n v="1"/>
    <s v="0001 -Florida Power &amp; Light Company"/>
    <n v="0"/>
    <n v="3"/>
    <x v="12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1"/>
    <n v="2014"/>
    <s v="V2012 Q4 - 50% Bonus"/>
    <n v="367"/>
    <s v="01. Intangible"/>
    <s v="Function"/>
    <n v="28298548.300000001"/>
    <n v="0"/>
    <n v="0"/>
    <n v="28298548.300000001"/>
    <n v="4122177.13"/>
    <n v="7800479.8300000001"/>
    <n v="0"/>
    <n v="0"/>
    <n v="28298548.300000001"/>
    <n v="11922656.960000001"/>
    <n v="0"/>
    <n v="0"/>
    <n v="0"/>
    <n v="0"/>
    <x v="12"/>
  </r>
  <r>
    <n v="-1"/>
    <n v="1"/>
    <s v="0001 -Florida Power &amp; Light Company"/>
    <n v="0"/>
    <n v="3"/>
    <x v="12"/>
    <n v="2013"/>
    <n v="127"/>
    <n v="2014"/>
    <s v="V2013"/>
    <n v="367"/>
    <s v="01. Intangible"/>
    <s v="Function"/>
    <n v="94343269.879999995"/>
    <n v="0"/>
    <n v="0"/>
    <n v="94343269.879999995"/>
    <n v="3077885.52"/>
    <n v="1967106.61"/>
    <n v="0"/>
    <n v="0"/>
    <n v="94343269.879999995"/>
    <n v="5044992.13"/>
    <n v="0"/>
    <n v="0"/>
    <n v="0"/>
    <n v="0"/>
    <x v="12"/>
  </r>
  <r>
    <n v="-1"/>
    <n v="1"/>
    <s v="0001 -Florida Power &amp; Light Company"/>
    <n v="0"/>
    <n v="3"/>
    <x v="12"/>
    <n v="2013"/>
    <n v="231"/>
    <n v="2014"/>
    <s v="V2013 - 50% Bonus"/>
    <n v="367"/>
    <s v="01. Intangible"/>
    <s v="Function"/>
    <n v="53020409.100000001"/>
    <n v="0"/>
    <n v="0"/>
    <n v="53020409.100000001"/>
    <n v="7723347.3399999999"/>
    <n v="3728059.8"/>
    <n v="0"/>
    <n v="0"/>
    <n v="53020409.100000001"/>
    <n v="11451407.140000001"/>
    <n v="0"/>
    <n v="0"/>
    <n v="0"/>
    <n v="0"/>
    <x v="12"/>
  </r>
  <r>
    <n v="-1"/>
    <n v="1"/>
    <s v="0001 -Florida Power &amp; Light Company"/>
    <n v="0"/>
    <n v="3"/>
    <x v="12"/>
    <n v="2014"/>
    <n v="128"/>
    <n v="2014"/>
    <s v="V2014"/>
    <n v="367"/>
    <s v="01. Intangible"/>
    <s v="Function"/>
    <n v="6564600.3399999999"/>
    <n v="6564600.3399999999"/>
    <n v="0"/>
    <n v="6564600.3399999999"/>
    <n v="107082.82"/>
    <n v="0"/>
    <n v="6564600.3399999999"/>
    <n v="0"/>
    <n v="0"/>
    <n v="107082.82"/>
    <n v="0"/>
    <n v="0"/>
    <n v="0"/>
    <n v="0"/>
    <x v="12"/>
  </r>
  <r>
    <n v="-1"/>
    <n v="1"/>
    <s v="0001 -Florida Power &amp; Light Company"/>
    <n v="0"/>
    <n v="3"/>
    <x v="12"/>
    <n v="2014"/>
    <n v="363"/>
    <n v="2014"/>
    <s v="V2014 - 50% Bonus"/>
    <n v="367"/>
    <s v="01. Intangible"/>
    <s v="Function"/>
    <n v="39010676.82"/>
    <n v="39010676.82"/>
    <n v="0"/>
    <n v="39010676.82"/>
    <n v="2841292.74"/>
    <n v="0"/>
    <n v="39010676.82"/>
    <n v="0"/>
    <n v="0"/>
    <n v="2841292.74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69"/>
    <n v="1"/>
    <n v="2014"/>
    <s v="V1969"/>
    <n v="367"/>
    <s v="02. Steam"/>
    <s v="Function"/>
    <n v="13462680.23"/>
    <n v="0"/>
    <n v="0"/>
    <n v="13499094.130000001"/>
    <n v="699972.38"/>
    <n v="8497194.9199999999"/>
    <n v="-72827.8"/>
    <n v="0"/>
    <n v="13535508.029999999"/>
    <n v="9124339.5"/>
    <n v="0"/>
    <n v="0"/>
    <n v="0"/>
    <n v="0"/>
    <x v="12"/>
  </r>
  <r>
    <n v="-1"/>
    <n v="1"/>
    <s v="0001 -Florida Power &amp; Light Company"/>
    <n v="0"/>
    <n v="3"/>
    <x v="12"/>
    <n v="1971"/>
    <n v="3"/>
    <n v="2014"/>
    <s v="V1971"/>
    <n v="367"/>
    <s v="02. Steam"/>
    <s v="Function"/>
    <n v="10858452.5"/>
    <n v="0"/>
    <n v="0"/>
    <n v="10858452.5"/>
    <n v="0"/>
    <n v="10858452.5"/>
    <n v="0"/>
    <n v="0"/>
    <n v="10858452.5"/>
    <n v="10858452.5"/>
    <n v="0"/>
    <n v="0"/>
    <n v="0"/>
    <n v="0"/>
    <x v="12"/>
  </r>
  <r>
    <n v="-1"/>
    <n v="1"/>
    <s v="0001 -Florida Power &amp; Light Company"/>
    <n v="0"/>
    <n v="3"/>
    <x v="12"/>
    <n v="1972"/>
    <n v="4"/>
    <n v="2014"/>
    <s v="V1972"/>
    <n v="367"/>
    <s v="02. Steam"/>
    <s v="Function"/>
    <n v="145664.20000000001"/>
    <n v="0"/>
    <n v="0"/>
    <n v="145664.20000000001"/>
    <n v="7553.17"/>
    <n v="135529.85"/>
    <n v="0"/>
    <n v="0"/>
    <n v="145664.20000000001"/>
    <n v="143083.01999999999"/>
    <n v="0"/>
    <n v="0"/>
    <n v="0"/>
    <n v="0"/>
    <x v="12"/>
  </r>
  <r>
    <n v="-1"/>
    <n v="1"/>
    <s v="0001 -Florida Power &amp; Light Company"/>
    <n v="0"/>
    <n v="3"/>
    <x v="12"/>
    <n v="1973"/>
    <n v="5"/>
    <n v="2014"/>
    <s v="V1973"/>
    <n v="367"/>
    <s v="02. Steam"/>
    <s v="Function"/>
    <n v="31606962.789999999"/>
    <n v="0"/>
    <n v="0"/>
    <n v="31606962.789999999"/>
    <n v="0"/>
    <n v="31606962.789999999"/>
    <n v="0"/>
    <n v="0"/>
    <n v="31606962.789999999"/>
    <n v="31606962.789999999"/>
    <n v="0"/>
    <n v="0"/>
    <n v="0"/>
    <n v="0"/>
    <x v="12"/>
  </r>
  <r>
    <n v="-1"/>
    <n v="1"/>
    <s v="0001 -Florida Power &amp; Light Company"/>
    <n v="0"/>
    <n v="3"/>
    <x v="12"/>
    <n v="1974"/>
    <n v="6"/>
    <n v="2014"/>
    <s v="V1974"/>
    <n v="367"/>
    <s v="02. Steam"/>
    <s v="Function"/>
    <n v="-341552.04"/>
    <n v="0"/>
    <n v="0"/>
    <n v="-341552.04"/>
    <n v="0"/>
    <n v="-341552.04"/>
    <n v="0"/>
    <n v="0"/>
    <n v="-341552.04"/>
    <n v="-341552.04"/>
    <n v="0"/>
    <n v="0"/>
    <n v="0"/>
    <n v="0"/>
    <x v="12"/>
  </r>
  <r>
    <n v="-1"/>
    <n v="1"/>
    <s v="0001 -Florida Power &amp; Light Company"/>
    <n v="0"/>
    <n v="3"/>
    <x v="12"/>
    <n v="1975"/>
    <n v="7"/>
    <n v="2014"/>
    <s v="V1975"/>
    <n v="367"/>
    <s v="02. Steam"/>
    <s v="Function"/>
    <n v="876938.41"/>
    <n v="0"/>
    <n v="0"/>
    <n v="876938.41"/>
    <n v="0"/>
    <n v="876938.41"/>
    <n v="0"/>
    <n v="0"/>
    <n v="876938.41"/>
    <n v="876938.41"/>
    <n v="0"/>
    <n v="0"/>
    <n v="0"/>
    <n v="0"/>
    <x v="12"/>
  </r>
  <r>
    <n v="-1"/>
    <n v="1"/>
    <s v="0001 -Florida Power &amp; Light Company"/>
    <n v="0"/>
    <n v="3"/>
    <x v="12"/>
    <n v="1976"/>
    <n v="8"/>
    <n v="2014"/>
    <s v="V1976"/>
    <n v="367"/>
    <s v="02. Steam"/>
    <s v="Function"/>
    <n v="138769662.94"/>
    <n v="0"/>
    <n v="0"/>
    <n v="139291848.71000001"/>
    <n v="720.12"/>
    <n v="139812322.72"/>
    <n v="-1044371.54"/>
    <n v="292482.51"/>
    <n v="139814034.47999999"/>
    <n v="138768671.30000001"/>
    <n v="292482.51"/>
    <n v="0"/>
    <n v="292482.51"/>
    <n v="0"/>
    <x v="12"/>
  </r>
  <r>
    <n v="-1"/>
    <n v="1"/>
    <s v="0001 -Florida Power &amp; Light Company"/>
    <n v="0"/>
    <n v="3"/>
    <x v="12"/>
    <n v="1977"/>
    <n v="10"/>
    <n v="2014"/>
    <s v="V1977"/>
    <n v="367"/>
    <s v="02. Steam"/>
    <s v="Function"/>
    <n v="72989641.609999999"/>
    <n v="0"/>
    <n v="0"/>
    <n v="73067670.879999995"/>
    <n v="0"/>
    <n v="73145700.150000006"/>
    <n v="-156058.54"/>
    <n v="3056.99"/>
    <n v="73145700.150000006"/>
    <n v="72989641.609999999"/>
    <n v="3056.99"/>
    <n v="0"/>
    <n v="3056.99"/>
    <n v="0"/>
    <x v="12"/>
  </r>
  <r>
    <n v="-1"/>
    <n v="1"/>
    <s v="0001 -Florida Power &amp; Light Company"/>
    <n v="0"/>
    <n v="3"/>
    <x v="12"/>
    <n v="1978"/>
    <n v="12"/>
    <n v="2014"/>
    <s v="V1978"/>
    <n v="367"/>
    <s v="02. Steam"/>
    <s v="Function"/>
    <n v="3918170.52"/>
    <n v="0"/>
    <n v="0"/>
    <n v="3918170.52"/>
    <n v="0"/>
    <n v="3918170.52"/>
    <n v="0"/>
    <n v="0"/>
    <n v="3918170.52"/>
    <n v="3918170.52"/>
    <n v="0"/>
    <n v="0"/>
    <n v="0"/>
    <n v="0"/>
    <x v="12"/>
  </r>
  <r>
    <n v="-1"/>
    <n v="1"/>
    <s v="0001 -Florida Power &amp; Light Company"/>
    <n v="0"/>
    <n v="3"/>
    <x v="12"/>
    <n v="1979"/>
    <n v="13"/>
    <n v="2014"/>
    <s v="V1979"/>
    <n v="367"/>
    <s v="02. Steam"/>
    <s v="Function"/>
    <n v="7120.01"/>
    <n v="0"/>
    <n v="0"/>
    <n v="7120.01"/>
    <n v="369.2"/>
    <n v="5797.36"/>
    <n v="0"/>
    <n v="0"/>
    <n v="7120.01"/>
    <n v="6166.56"/>
    <n v="0"/>
    <n v="0"/>
    <n v="0"/>
    <n v="0"/>
    <x v="12"/>
  </r>
  <r>
    <n v="-1"/>
    <n v="1"/>
    <s v="0001 -Florida Power &amp; Light Company"/>
    <n v="0"/>
    <n v="3"/>
    <x v="12"/>
    <n v="1980"/>
    <n v="14"/>
    <n v="2014"/>
    <s v="V1980"/>
    <n v="367"/>
    <s v="02. Steam"/>
    <s v="Function"/>
    <n v="288807063.31999999"/>
    <n v="0"/>
    <n v="0"/>
    <n v="291025580.89999998"/>
    <n v="0"/>
    <n v="293244098.48000002"/>
    <n v="-4437035.17"/>
    <n v="1084723.1499999999"/>
    <n v="293244098.48000002"/>
    <n v="288807063.31999999"/>
    <n v="1084723.1499999999"/>
    <n v="0"/>
    <n v="1084723.1499999999"/>
    <n v="0"/>
    <x v="12"/>
  </r>
  <r>
    <n v="-1"/>
    <n v="1"/>
    <s v="0001 -Florida Power &amp; Light Company"/>
    <n v="0"/>
    <n v="3"/>
    <x v="12"/>
    <n v="1981"/>
    <n v="15"/>
    <n v="2014"/>
    <s v="V1981"/>
    <n v="367"/>
    <s v="02. Steam"/>
    <s v="Function"/>
    <n v="148489957.24000001"/>
    <n v="0"/>
    <n v="0"/>
    <n v="148821818.22"/>
    <n v="0"/>
    <n v="149153679.19999999"/>
    <n v="-663721.96"/>
    <n v="184589.64"/>
    <n v="149153679.19999999"/>
    <n v="148489957.24000001"/>
    <n v="184589.64"/>
    <n v="0"/>
    <n v="184589.64"/>
    <n v="0"/>
    <x v="12"/>
  </r>
  <r>
    <n v="-1"/>
    <n v="1"/>
    <s v="0001 -Florida Power &amp; Light Company"/>
    <n v="0"/>
    <n v="3"/>
    <x v="12"/>
    <n v="1982"/>
    <n v="16"/>
    <n v="2014"/>
    <s v="V1982"/>
    <n v="367"/>
    <s v="02. Steam"/>
    <s v="Function"/>
    <n v="8221857.4100000001"/>
    <n v="0"/>
    <n v="0"/>
    <n v="8236144.7699999996"/>
    <n v="0"/>
    <n v="8250432.1299999999"/>
    <n v="-28574.720000000001"/>
    <n v="6222.91"/>
    <n v="8250432.1299999999"/>
    <n v="8221857.4100000001"/>
    <n v="6222.91"/>
    <n v="0"/>
    <n v="6222.91"/>
    <n v="0"/>
    <x v="12"/>
  </r>
  <r>
    <n v="-1"/>
    <n v="1"/>
    <s v="0001 -Florida Power &amp; Light Company"/>
    <n v="0"/>
    <n v="3"/>
    <x v="12"/>
    <n v="1983"/>
    <n v="17"/>
    <n v="2014"/>
    <s v="V1983"/>
    <n v="367"/>
    <s v="02. Steam"/>
    <s v="Function"/>
    <n v="558185.76"/>
    <n v="0"/>
    <n v="0"/>
    <n v="558185.76"/>
    <n v="24181.59"/>
    <n v="530165.34"/>
    <n v="0"/>
    <n v="0"/>
    <n v="558185.76"/>
    <n v="554346.93000000005"/>
    <n v="0"/>
    <n v="0"/>
    <n v="0"/>
    <n v="0"/>
    <x v="12"/>
  </r>
  <r>
    <n v="-1"/>
    <n v="1"/>
    <s v="0001 -Florida Power &amp; Light Company"/>
    <n v="0"/>
    <n v="3"/>
    <x v="12"/>
    <n v="1984"/>
    <n v="18"/>
    <n v="2014"/>
    <s v="V1984"/>
    <n v="367"/>
    <s v="02. Steam"/>
    <s v="Function"/>
    <n v="2598951.94"/>
    <n v="0"/>
    <n v="0"/>
    <n v="2598951.94"/>
    <n v="0"/>
    <n v="2598951.94"/>
    <n v="0"/>
    <n v="0"/>
    <n v="2598951.94"/>
    <n v="2598951.94"/>
    <n v="0"/>
    <n v="0"/>
    <n v="0"/>
    <n v="0"/>
    <x v="12"/>
  </r>
  <r>
    <n v="-1"/>
    <n v="1"/>
    <s v="0001 -Florida Power &amp; Light Company"/>
    <n v="0"/>
    <n v="3"/>
    <x v="12"/>
    <n v="1985"/>
    <n v="19"/>
    <n v="2014"/>
    <s v="V1985"/>
    <n v="367"/>
    <s v="02. Steam"/>
    <s v="Function"/>
    <n v="2771523.1"/>
    <n v="0"/>
    <n v="0"/>
    <n v="2785100.21"/>
    <n v="0"/>
    <n v="2798677.32"/>
    <n v="-27154.22"/>
    <n v="8263.8700000000008"/>
    <n v="2798677.32"/>
    <n v="2771523.1"/>
    <n v="8263.8700000000008"/>
    <n v="0"/>
    <n v="8263.8700000000008"/>
    <n v="0"/>
    <x v="12"/>
  </r>
  <r>
    <n v="-1"/>
    <n v="1"/>
    <s v="0001 -Florida Power &amp; Light Company"/>
    <n v="0"/>
    <n v="3"/>
    <x v="12"/>
    <n v="1986"/>
    <n v="20"/>
    <n v="2014"/>
    <s v="V1986"/>
    <n v="367"/>
    <s v="02. Steam"/>
    <s v="Function"/>
    <n v="158175792.31999999"/>
    <n v="0"/>
    <n v="0"/>
    <n v="158264490.74000001"/>
    <n v="0"/>
    <n v="158353189.16999999"/>
    <n v="-177396.85"/>
    <n v="47823.94"/>
    <n v="158353189.16999999"/>
    <n v="158175792.31999999"/>
    <n v="47823.94"/>
    <n v="0"/>
    <n v="47823.94"/>
    <n v="0"/>
    <x v="12"/>
  </r>
  <r>
    <n v="-1"/>
    <n v="1"/>
    <s v="0001 -Florida Power &amp; Light Company"/>
    <n v="0"/>
    <n v="3"/>
    <x v="12"/>
    <n v="1987"/>
    <n v="22"/>
    <n v="2014"/>
    <s v="V1987"/>
    <n v="367"/>
    <s v="02. Steam"/>
    <s v="Function"/>
    <n v="58455.93"/>
    <n v="0"/>
    <n v="0"/>
    <n v="58455.93"/>
    <n v="1807.07"/>
    <n v="52566.14"/>
    <n v="0"/>
    <n v="0"/>
    <n v="58455.93"/>
    <n v="54373.21"/>
    <n v="0"/>
    <n v="0"/>
    <n v="0"/>
    <n v="0"/>
    <x v="12"/>
  </r>
  <r>
    <n v="-1"/>
    <n v="1"/>
    <s v="0001 -Florida Power &amp; Light Company"/>
    <n v="0"/>
    <n v="3"/>
    <x v="12"/>
    <n v="1987"/>
    <n v="21"/>
    <n v="2014"/>
    <s v="V1987A"/>
    <n v="367"/>
    <s v="02. Steam"/>
    <s v="Function"/>
    <n v="812086.58"/>
    <n v="0"/>
    <n v="0"/>
    <n v="812086.58"/>
    <n v="0"/>
    <n v="812086.58"/>
    <n v="0"/>
    <n v="0"/>
    <n v="812086.58"/>
    <n v="812086.58"/>
    <n v="0"/>
    <n v="0"/>
    <n v="0"/>
    <n v="0"/>
    <x v="12"/>
  </r>
  <r>
    <n v="-1"/>
    <n v="1"/>
    <s v="0001 -Florida Power &amp; Light Company"/>
    <n v="0"/>
    <n v="3"/>
    <x v="12"/>
    <n v="1988"/>
    <n v="24"/>
    <n v="2014"/>
    <s v="V1988"/>
    <n v="367"/>
    <s v="02. Steam"/>
    <s v="Function"/>
    <n v="15713280.539999999"/>
    <n v="0"/>
    <n v="0"/>
    <n v="15900993.369999999"/>
    <n v="0"/>
    <n v="16088706.18"/>
    <n v="-375425.65"/>
    <n v="61772.46"/>
    <n v="16088706.189999999"/>
    <n v="15713280.539999999"/>
    <n v="61772.45"/>
    <n v="0"/>
    <n v="61772.46"/>
    <n v="0"/>
    <x v="12"/>
  </r>
  <r>
    <n v="-1"/>
    <n v="1"/>
    <s v="0001 -Florida Power &amp; Light Company"/>
    <n v="0"/>
    <n v="3"/>
    <x v="12"/>
    <n v="1988"/>
    <n v="23"/>
    <n v="2014"/>
    <s v="V1988A"/>
    <n v="367"/>
    <s v="02. Steam"/>
    <s v="Function"/>
    <n v="77205724.790000007"/>
    <n v="0"/>
    <n v="0"/>
    <n v="78172902.769999996"/>
    <n v="0"/>
    <n v="79140080.760000005"/>
    <n v="-1934355.97"/>
    <n v="571185.88"/>
    <n v="79140080.760000005"/>
    <n v="77205724.790000007"/>
    <n v="571185.88"/>
    <n v="0"/>
    <n v="571185.88"/>
    <n v="0"/>
    <x v="12"/>
  </r>
  <r>
    <n v="-1"/>
    <n v="1"/>
    <s v="0001 -Florida Power &amp; Light Company"/>
    <n v="0"/>
    <n v="3"/>
    <x v="12"/>
    <n v="1989"/>
    <n v="26"/>
    <n v="2014"/>
    <s v="V1989"/>
    <n v="367"/>
    <s v="02. Steam"/>
    <s v="Function"/>
    <n v="15228286.73"/>
    <n v="0"/>
    <n v="0"/>
    <n v="15321340.4"/>
    <n v="323.08"/>
    <n v="15414071"/>
    <n v="-186107.35"/>
    <n v="55410.84"/>
    <n v="15414394.08"/>
    <n v="15228286.73"/>
    <n v="55410.84"/>
    <n v="0"/>
    <n v="55410.84"/>
    <n v="0"/>
    <x v="12"/>
  </r>
  <r>
    <n v="-1"/>
    <n v="1"/>
    <s v="0001 -Florida Power &amp; Light Company"/>
    <n v="0"/>
    <n v="3"/>
    <x v="12"/>
    <n v="1990"/>
    <n v="28"/>
    <n v="2014"/>
    <s v="V1990"/>
    <n v="367"/>
    <s v="02. Steam"/>
    <s v="Function"/>
    <n v="7231725.9400000004"/>
    <n v="0"/>
    <n v="0"/>
    <n v="7251806.6500000004"/>
    <n v="306.43"/>
    <n v="7271580.9299999997"/>
    <n v="-40161.42"/>
    <n v="7324.98"/>
    <n v="7271887.3600000003"/>
    <n v="7231725.9400000004"/>
    <n v="7324.98"/>
    <n v="0"/>
    <n v="7324.98"/>
    <n v="0"/>
    <x v="12"/>
  </r>
  <r>
    <n v="-1"/>
    <n v="1"/>
    <s v="0001 -Florida Power &amp; Light Company"/>
    <n v="0"/>
    <n v="3"/>
    <x v="12"/>
    <n v="1990"/>
    <n v="27"/>
    <n v="2014"/>
    <s v="V1990A"/>
    <n v="367"/>
    <s v="02. Steam"/>
    <s v="Function"/>
    <n v="1074744.6000000001"/>
    <n v="0"/>
    <n v="0"/>
    <n v="1077739.33"/>
    <n v="55884.32"/>
    <n v="863334.48"/>
    <n v="-5989.45"/>
    <n v="1437.44"/>
    <n v="1080734.05"/>
    <n v="914666.79"/>
    <n v="0"/>
    <n v="0"/>
    <n v="1437.44"/>
    <n v="0"/>
    <x v="12"/>
  </r>
  <r>
    <n v="-1"/>
    <n v="1"/>
    <s v="0001 -Florida Power &amp; Light Company"/>
    <n v="0"/>
    <n v="3"/>
    <x v="12"/>
    <n v="1991"/>
    <n v="29"/>
    <n v="2014"/>
    <s v="V1991"/>
    <n v="367"/>
    <s v="02. Steam"/>
    <s v="Function"/>
    <n v="103042256.62"/>
    <n v="0"/>
    <n v="0"/>
    <n v="103538095.66"/>
    <n v="8059.72"/>
    <n v="104025470.39"/>
    <n v="-991678.09"/>
    <n v="297402.52"/>
    <n v="104033934.7"/>
    <n v="103041852.03"/>
    <n v="297402.52"/>
    <n v="0"/>
    <n v="297402.52"/>
    <n v="0"/>
    <x v="12"/>
  </r>
  <r>
    <n v="-1"/>
    <n v="1"/>
    <s v="0001 -Florida Power &amp; Light Company"/>
    <n v="0"/>
    <n v="3"/>
    <x v="12"/>
    <n v="1992"/>
    <n v="30"/>
    <n v="2014"/>
    <s v="V1992"/>
    <n v="367"/>
    <s v="02. Steam"/>
    <s v="Function"/>
    <n v="12410419.99"/>
    <n v="0"/>
    <n v="0"/>
    <n v="12605472.82"/>
    <n v="19520.740000000002"/>
    <n v="12768562.130000001"/>
    <n v="-390105.65"/>
    <n v="47908.94"/>
    <n v="12800525.640000001"/>
    <n v="12397977.220000001"/>
    <n v="47908.94"/>
    <n v="0"/>
    <n v="47908.94"/>
    <n v="0"/>
    <x v="12"/>
  </r>
  <r>
    <n v="-1"/>
    <n v="1"/>
    <s v="0001 -Florida Power &amp; Light Company"/>
    <n v="0"/>
    <n v="3"/>
    <x v="12"/>
    <n v="1993"/>
    <n v="31"/>
    <n v="2014"/>
    <s v="V1993"/>
    <n v="367"/>
    <s v="02. Steam"/>
    <s v="Function"/>
    <n v="215306295.59"/>
    <n v="0"/>
    <n v="0"/>
    <n v="215733280.13"/>
    <n v="11186479.33"/>
    <n v="196830258.02000001"/>
    <n v="-853969.08"/>
    <n v="243779.09"/>
    <n v="216160264.66999999"/>
    <n v="207406547.36000001"/>
    <n v="0"/>
    <n v="0"/>
    <n v="243779.09"/>
    <n v="0"/>
    <x v="12"/>
  </r>
  <r>
    <n v="-1"/>
    <n v="1"/>
    <s v="0001 -Florida Power &amp; Light Company"/>
    <n v="0"/>
    <n v="3"/>
    <x v="12"/>
    <n v="1994"/>
    <n v="32"/>
    <n v="2014"/>
    <s v="V1994"/>
    <n v="367"/>
    <s v="02. Steam"/>
    <s v="Function"/>
    <n v="96251756.859999999"/>
    <n v="0"/>
    <n v="0"/>
    <n v="96415407.340000004"/>
    <n v="4999455.62"/>
    <n v="84634666.909999996"/>
    <n v="-327300.95"/>
    <n v="99457.83"/>
    <n v="96579057.810000002"/>
    <n v="89406279.409999996"/>
    <n v="0"/>
    <n v="0"/>
    <n v="99457.83"/>
    <n v="0"/>
    <x v="12"/>
  </r>
  <r>
    <n v="-1"/>
    <n v="1"/>
    <s v="0001 -Florida Power &amp; Light Company"/>
    <n v="0"/>
    <n v="3"/>
    <x v="12"/>
    <n v="1995"/>
    <n v="33"/>
    <n v="2014"/>
    <s v="V1995"/>
    <n v="367"/>
    <s v="02. Steam"/>
    <s v="Function"/>
    <n v="85368302.760000005"/>
    <n v="0"/>
    <n v="0"/>
    <n v="85468288.230000004"/>
    <n v="4431811.54"/>
    <n v="72244465.430000007"/>
    <n v="-199970.94"/>
    <n v="25163.51"/>
    <n v="85568273.700000003"/>
    <n v="76501469.540000007"/>
    <n v="0"/>
    <n v="0"/>
    <n v="25163.51"/>
    <n v="0"/>
    <x v="12"/>
  </r>
  <r>
    <n v="-1"/>
    <n v="1"/>
    <s v="0001 -Florida Power &amp; Light Company"/>
    <n v="0"/>
    <n v="3"/>
    <x v="12"/>
    <n v="1996"/>
    <n v="34"/>
    <n v="2014"/>
    <s v="V1996"/>
    <n v="367"/>
    <s v="02. Steam"/>
    <s v="Function"/>
    <n v="1917867.36"/>
    <n v="0"/>
    <n v="0"/>
    <n v="1923836.51"/>
    <n v="99757.24"/>
    <n v="3054688.36"/>
    <n v="-11938.29"/>
    <n v="1782.17"/>
    <n v="1929805.65"/>
    <n v="3144289.48"/>
    <n v="0"/>
    <n v="0"/>
    <n v="1782.17"/>
    <n v="0"/>
    <x v="12"/>
  </r>
  <r>
    <n v="-1"/>
    <n v="1"/>
    <s v="0001 -Florida Power &amp; Light Company"/>
    <n v="0"/>
    <n v="3"/>
    <x v="12"/>
    <n v="1997"/>
    <n v="35"/>
    <n v="2014"/>
    <s v="V1997"/>
    <n v="367"/>
    <s v="02. Steam"/>
    <s v="Function"/>
    <n v="3633516.3"/>
    <n v="0"/>
    <n v="0"/>
    <n v="3648851.79"/>
    <n v="189204.93"/>
    <n v="2784736.39"/>
    <n v="-30670.97"/>
    <n v="3564.54"/>
    <n v="3664187.27"/>
    <n v="2946834.89"/>
    <n v="0"/>
    <n v="0"/>
    <n v="3564.54"/>
    <n v="0"/>
    <x v="12"/>
  </r>
  <r>
    <n v="-1"/>
    <n v="1"/>
    <s v="0001 -Florida Power &amp; Light Company"/>
    <n v="0"/>
    <n v="3"/>
    <x v="12"/>
    <n v="1998"/>
    <n v="59"/>
    <n v="2014"/>
    <s v="V1998"/>
    <n v="367"/>
    <s v="02. Steam"/>
    <s v="Function"/>
    <n v="8578597.9900000002"/>
    <n v="0"/>
    <n v="0"/>
    <n v="8580260.7400000002"/>
    <n v="444914.72"/>
    <n v="3324438.37"/>
    <n v="-3325.5"/>
    <n v="5133.5600000000004"/>
    <n v="8581923.4900000002"/>
    <n v="3771161.15"/>
    <n v="0"/>
    <n v="0"/>
    <n v="5133.5600000000004"/>
    <n v="0"/>
    <x v="12"/>
  </r>
  <r>
    <n v="-1"/>
    <n v="1"/>
    <s v="0001 -Florida Power &amp; Light Company"/>
    <n v="0"/>
    <n v="3"/>
    <x v="12"/>
    <n v="1999"/>
    <n v="60"/>
    <n v="2014"/>
    <s v="V1999"/>
    <n v="367"/>
    <s v="02. Steam"/>
    <s v="Function"/>
    <n v="-423979.68"/>
    <n v="0"/>
    <n v="0"/>
    <n v="-423979.68"/>
    <n v="73280.960000000006"/>
    <n v="-1697785.17"/>
    <n v="0"/>
    <n v="0"/>
    <n v="-423979.68"/>
    <n v="-1624504.21"/>
    <n v="0"/>
    <n v="0"/>
    <n v="0"/>
    <n v="0"/>
    <x v="12"/>
  </r>
  <r>
    <n v="-1"/>
    <n v="1"/>
    <s v="0001 -Florida Power &amp; Light Company"/>
    <n v="0"/>
    <n v="3"/>
    <x v="12"/>
    <n v="2000"/>
    <n v="61"/>
    <n v="2014"/>
    <s v="V2000"/>
    <n v="367"/>
    <s v="02. Steam"/>
    <s v="Function"/>
    <n v="55132.28"/>
    <n v="0"/>
    <n v="0"/>
    <n v="55132.28"/>
    <n v="5551"/>
    <n v="-64024.28"/>
    <n v="0"/>
    <n v="0"/>
    <n v="55132.28"/>
    <n v="-58473.279999999999"/>
    <n v="0"/>
    <n v="0"/>
    <n v="0"/>
    <n v="0"/>
    <x v="12"/>
  </r>
  <r>
    <n v="-1"/>
    <n v="1"/>
    <s v="0001 -Florida Power &amp; Light Company"/>
    <n v="0"/>
    <n v="3"/>
    <x v="12"/>
    <n v="2001"/>
    <n v="62"/>
    <n v="2014"/>
    <s v="V2001"/>
    <n v="367"/>
    <s v="02. Steam"/>
    <s v="Function"/>
    <n v="11147855.99"/>
    <n v="0"/>
    <n v="0"/>
    <n v="11147855.99"/>
    <n v="578091.96"/>
    <n v="2449958.7200000002"/>
    <n v="0"/>
    <n v="0"/>
    <n v="11147855.99"/>
    <n v="3028050.68"/>
    <n v="0"/>
    <n v="0"/>
    <n v="0"/>
    <n v="0"/>
    <x v="12"/>
  </r>
  <r>
    <n v="-1"/>
    <n v="1"/>
    <s v="0001 -Florida Power &amp; Light Company"/>
    <n v="0"/>
    <n v="3"/>
    <x v="12"/>
    <n v="2001"/>
    <n v="69"/>
    <n v="2014"/>
    <s v="V2001 Bonus"/>
    <n v="367"/>
    <s v="02. Steam"/>
    <s v="Function"/>
    <n v="582565.86"/>
    <n v="0"/>
    <n v="0"/>
    <n v="584885.15"/>
    <n v="30748.19"/>
    <n v="-1220170.3400000001"/>
    <n v="-4638.57"/>
    <n v="0"/>
    <n v="587204.43000000005"/>
    <n v="-1194060.72"/>
    <n v="0"/>
    <n v="0"/>
    <n v="0"/>
    <n v="0"/>
    <x v="12"/>
  </r>
  <r>
    <n v="-1"/>
    <n v="1"/>
    <s v="0001 -Florida Power &amp; Light Company"/>
    <n v="0"/>
    <n v="3"/>
    <x v="12"/>
    <n v="2002"/>
    <n v="63"/>
    <n v="2014"/>
    <s v="V2002"/>
    <n v="367"/>
    <s v="02. Steam"/>
    <s v="Function"/>
    <n v="10444529.18"/>
    <n v="0"/>
    <n v="0"/>
    <n v="10444529.18"/>
    <n v="541583.15"/>
    <n v="1337523.04"/>
    <n v="0"/>
    <n v="0"/>
    <n v="10444529.18"/>
    <n v="1879106.19"/>
    <n v="0"/>
    <n v="0"/>
    <n v="0"/>
    <n v="0"/>
    <x v="12"/>
  </r>
  <r>
    <n v="-1"/>
    <n v="1"/>
    <s v="0001 -Florida Power &amp; Light Company"/>
    <n v="0"/>
    <n v="3"/>
    <x v="12"/>
    <n v="2002"/>
    <n v="68"/>
    <n v="2014"/>
    <s v="V2002 Bonus"/>
    <n v="367"/>
    <s v="02. Steam"/>
    <s v="Function"/>
    <n v="11777873.33"/>
    <n v="0"/>
    <n v="0"/>
    <n v="11777873.33"/>
    <n v="610721.43000000005"/>
    <n v="1508270.66"/>
    <n v="0"/>
    <n v="0"/>
    <n v="11777873.33"/>
    <n v="2118992.09"/>
    <n v="0"/>
    <n v="0"/>
    <n v="0"/>
    <n v="0"/>
    <x v="12"/>
  </r>
  <r>
    <n v="-1"/>
    <n v="1"/>
    <s v="0001 -Florida Power &amp; Light Company"/>
    <n v="0"/>
    <n v="3"/>
    <x v="12"/>
    <n v="2002"/>
    <n v="80"/>
    <n v="2014"/>
    <s v="V2002 Bonus Q1"/>
    <n v="367"/>
    <s v="02. Steam"/>
    <s v="Function"/>
    <n v="40.76"/>
    <n v="0"/>
    <n v="0"/>
    <n v="3592.55"/>
    <n v="0"/>
    <n v="7144.34"/>
    <n v="-7103.58"/>
    <n v="204.28"/>
    <n v="7144.34"/>
    <n v="40.76"/>
    <n v="204.28"/>
    <n v="0"/>
    <n v="204.28"/>
    <n v="0"/>
    <x v="12"/>
  </r>
  <r>
    <n v="-1"/>
    <n v="1"/>
    <s v="0001 -Florida Power &amp; Light Company"/>
    <n v="0"/>
    <n v="3"/>
    <x v="12"/>
    <n v="2002"/>
    <n v="81"/>
    <n v="2014"/>
    <s v="V2002 Bonus Q2"/>
    <n v="367"/>
    <s v="02. Steam"/>
    <s v="Function"/>
    <n v="8971.4599999999991"/>
    <n v="0"/>
    <n v="0"/>
    <n v="34000.400000000001"/>
    <n v="1763.03"/>
    <n v="-1243534.6000000001"/>
    <n v="-50057.87"/>
    <n v="16305.68"/>
    <n v="59029.33"/>
    <n v="-1275523.76"/>
    <n v="0"/>
    <n v="0"/>
    <n v="16305.68"/>
    <n v="0"/>
    <x v="12"/>
  </r>
  <r>
    <n v="-1"/>
    <n v="1"/>
    <s v="0001 -Florida Power &amp; Light Company"/>
    <n v="0"/>
    <n v="3"/>
    <x v="12"/>
    <n v="2002"/>
    <n v="82"/>
    <n v="2014"/>
    <s v="V2002 Bonus Q3"/>
    <n v="367"/>
    <s v="02. Steam"/>
    <s v="Function"/>
    <n v="48188.17"/>
    <n v="0"/>
    <n v="0"/>
    <n v="66870.94"/>
    <n v="3467.48"/>
    <n v="-909917.13"/>
    <n v="-37365.53"/>
    <n v="12171.33"/>
    <n v="85553.7"/>
    <n v="-931643.85"/>
    <n v="0"/>
    <n v="0"/>
    <n v="12171.33"/>
    <n v="0"/>
    <x v="12"/>
  </r>
  <r>
    <n v="-1"/>
    <n v="1"/>
    <s v="0001 -Florida Power &amp; Light Company"/>
    <n v="0"/>
    <n v="3"/>
    <x v="12"/>
    <n v="2002"/>
    <n v="83"/>
    <n v="2014"/>
    <s v="V2002 Bonus Q4"/>
    <n v="367"/>
    <s v="02. Steam"/>
    <s v="Function"/>
    <n v="305731.02"/>
    <n v="0"/>
    <n v="0"/>
    <n v="384540.99"/>
    <n v="15806.47"/>
    <n v="293077.92"/>
    <n v="-157619.93"/>
    <n v="2756.67"/>
    <n v="463350.95"/>
    <n v="151264.46"/>
    <n v="2756.67"/>
    <n v="0"/>
    <n v="2756.67"/>
    <n v="0"/>
    <x v="12"/>
  </r>
  <r>
    <n v="-1"/>
    <n v="1"/>
    <s v="0001 -Florida Power &amp; Light Company"/>
    <n v="0"/>
    <n v="3"/>
    <x v="12"/>
    <n v="2002"/>
    <n v="76"/>
    <n v="2014"/>
    <s v="V2002 Q1"/>
    <n v="367"/>
    <s v="02. Steam"/>
    <s v="Function"/>
    <n v="2670784.54"/>
    <n v="0"/>
    <n v="0"/>
    <n v="2718791.19"/>
    <n v="140978.26"/>
    <n v="-1211060.71"/>
    <n v="-96013.29"/>
    <n v="28834.560000000001"/>
    <n v="2766797.83"/>
    <n v="-1137261.18"/>
    <n v="0"/>
    <n v="0"/>
    <n v="28834.560000000001"/>
    <n v="0"/>
    <x v="12"/>
  </r>
  <r>
    <n v="-1"/>
    <n v="1"/>
    <s v="0001 -Florida Power &amp; Light Company"/>
    <n v="0"/>
    <n v="3"/>
    <x v="12"/>
    <n v="2002"/>
    <n v="77"/>
    <n v="2014"/>
    <s v="V2002 Q2"/>
    <n v="367"/>
    <s v="02. Steam"/>
    <s v="Function"/>
    <n v="1512884.45"/>
    <n v="0"/>
    <n v="0"/>
    <n v="1512884.45"/>
    <n v="79045.570000000007"/>
    <n v="228771.96"/>
    <n v="0"/>
    <n v="0"/>
    <n v="1512884.45"/>
    <n v="307817.53000000003"/>
    <n v="0"/>
    <n v="0"/>
    <n v="0"/>
    <n v="0"/>
    <x v="12"/>
  </r>
  <r>
    <n v="-1"/>
    <n v="1"/>
    <s v="0001 -Florida Power &amp; Light Company"/>
    <n v="0"/>
    <n v="3"/>
    <x v="12"/>
    <n v="2002"/>
    <n v="78"/>
    <n v="2014"/>
    <s v="V2002 Q3"/>
    <n v="367"/>
    <s v="02. Steam"/>
    <s v="Function"/>
    <n v="-1756597.99"/>
    <n v="0"/>
    <n v="0"/>
    <n v="-1756597.99"/>
    <n v="-90849.81"/>
    <n v="-1916177.82"/>
    <n v="0"/>
    <n v="0"/>
    <n v="-1756597.99"/>
    <n v="-2007027.63"/>
    <n v="0"/>
    <n v="0"/>
    <n v="0"/>
    <n v="0"/>
    <x v="12"/>
  </r>
  <r>
    <n v="-1"/>
    <n v="1"/>
    <s v="0001 -Florida Power &amp; Light Company"/>
    <n v="0"/>
    <n v="3"/>
    <x v="12"/>
    <n v="2002"/>
    <n v="79"/>
    <n v="2014"/>
    <s v="V2002 Q4"/>
    <n v="367"/>
    <s v="02. Steam"/>
    <s v="Function"/>
    <n v="-6297.09"/>
    <n v="0"/>
    <n v="0"/>
    <n v="25654.19"/>
    <n v="1675.7"/>
    <n v="-1533472.85"/>
    <n v="-63902.57"/>
    <n v="20641.12"/>
    <n v="57605.48"/>
    <n v="-1575058.6"/>
    <n v="0"/>
    <n v="0"/>
    <n v="20641.12"/>
    <n v="0"/>
    <x v="12"/>
  </r>
  <r>
    <n v="-1"/>
    <n v="1"/>
    <s v="0001 -Florida Power &amp; Light Company"/>
    <n v="0"/>
    <n v="3"/>
    <x v="12"/>
    <n v="2003"/>
    <n v="64"/>
    <n v="2014"/>
    <s v="V2003"/>
    <n v="367"/>
    <s v="02. Steam"/>
    <s v="Function"/>
    <n v="9582458.5700000003"/>
    <n v="0"/>
    <n v="0"/>
    <n v="9707549.1799999997"/>
    <n v="275316.43"/>
    <n v="5180850.1500000004"/>
    <n v="-250181.22"/>
    <n v="141400.76"/>
    <n v="9832639.7899999991"/>
    <n v="5205985.3600000003"/>
    <n v="141400.76"/>
    <n v="0"/>
    <n v="141400.76"/>
    <n v="0"/>
    <x v="12"/>
  </r>
  <r>
    <n v="-1"/>
    <n v="1"/>
    <s v="0001 -Florida Power &amp; Light Company"/>
    <n v="0"/>
    <n v="3"/>
    <x v="12"/>
    <n v="2003"/>
    <n v="70"/>
    <n v="2014"/>
    <s v="V2003 Bonus-30%"/>
    <n v="367"/>
    <s v="02. Steam"/>
    <s v="Function"/>
    <n v="8303187.7599999998"/>
    <n v="0"/>
    <n v="0"/>
    <n v="8310901.0300000003"/>
    <n v="430947.52"/>
    <n v="1018977.21"/>
    <n v="-15426.55"/>
    <n v="46973.4"/>
    <n v="8318614.3099999996"/>
    <n v="1481471.58"/>
    <n v="0"/>
    <n v="0"/>
    <n v="46973.4"/>
    <n v="0"/>
    <x v="12"/>
  </r>
  <r>
    <n v="-1"/>
    <n v="1"/>
    <s v="0001 -Florida Power &amp; Light Company"/>
    <n v="0"/>
    <n v="3"/>
    <x v="12"/>
    <n v="2003"/>
    <n v="84"/>
    <n v="2014"/>
    <s v="V2003 Bonus-50%"/>
    <n v="367"/>
    <s v="02. Steam"/>
    <s v="Function"/>
    <n v="3460750.74"/>
    <n v="0"/>
    <n v="0"/>
    <n v="3482087.59"/>
    <n v="180640.13"/>
    <n v="222103.57"/>
    <n v="-42673.7"/>
    <n v="9896.4599999999991"/>
    <n v="3503424.44"/>
    <n v="369966.46"/>
    <n v="0"/>
    <n v="0"/>
    <n v="9896.4599999999991"/>
    <n v="0"/>
    <x v="12"/>
  </r>
  <r>
    <n v="-1"/>
    <n v="1"/>
    <s v="0001 -Florida Power &amp; Light Company"/>
    <n v="0"/>
    <n v="3"/>
    <x v="12"/>
    <n v="2004"/>
    <n v="65"/>
    <n v="2014"/>
    <s v="V2004"/>
    <n v="367"/>
    <s v="02. Steam"/>
    <s v="Function"/>
    <n v="176733.99"/>
    <n v="0"/>
    <n v="0"/>
    <n v="176733.99"/>
    <n v="9164.24"/>
    <n v="22632.49"/>
    <n v="0"/>
    <n v="0"/>
    <n v="176733.99"/>
    <n v="31796.73"/>
    <n v="0"/>
    <n v="0"/>
    <n v="0"/>
    <n v="0"/>
    <x v="12"/>
  </r>
  <r>
    <n v="-1"/>
    <n v="1"/>
    <s v="0001 -Florida Power &amp; Light Company"/>
    <n v="0"/>
    <n v="3"/>
    <x v="12"/>
    <n v="2004"/>
    <n v="71"/>
    <n v="2014"/>
    <s v="V2004 Bonus-30%"/>
    <n v="367"/>
    <s v="02. Steam"/>
    <s v="Function"/>
    <n v="1944073.92"/>
    <n v="0"/>
    <n v="0"/>
    <n v="1944073.92"/>
    <n v="100806.62"/>
    <n v="248957.48"/>
    <n v="0"/>
    <n v="0"/>
    <n v="1944073.92"/>
    <n v="349764.1"/>
    <n v="0"/>
    <n v="0"/>
    <n v="0"/>
    <n v="0"/>
    <x v="12"/>
  </r>
  <r>
    <n v="-1"/>
    <n v="1"/>
    <s v="0001 -Florida Power &amp; Light Company"/>
    <n v="0"/>
    <n v="3"/>
    <x v="12"/>
    <n v="2004"/>
    <n v="85"/>
    <n v="2014"/>
    <s v="V2004 Bonus-50%"/>
    <n v="367"/>
    <s v="02. Steam"/>
    <s v="Function"/>
    <n v="15552591.34"/>
    <n v="0"/>
    <n v="0"/>
    <n v="15552591.34"/>
    <n v="806452.96"/>
    <n v="1991659.83"/>
    <n v="0"/>
    <n v="0"/>
    <n v="15552591.34"/>
    <n v="2798112.79"/>
    <n v="0"/>
    <n v="0"/>
    <n v="0"/>
    <n v="0"/>
    <x v="12"/>
  </r>
  <r>
    <n v="-1"/>
    <n v="1"/>
    <s v="0001 -Florida Power &amp; Light Company"/>
    <n v="0"/>
    <n v="3"/>
    <x v="12"/>
    <n v="2004"/>
    <n v="92"/>
    <n v="2014"/>
    <s v="V2004 Q1"/>
    <n v="367"/>
    <s v="02. Steam"/>
    <s v="Function"/>
    <n v="990953.45"/>
    <n v="0"/>
    <n v="0"/>
    <n v="992349.75"/>
    <n v="51456.59"/>
    <n v="554464.37"/>
    <n v="-2792.59"/>
    <n v="4983.01"/>
    <n v="993746.04"/>
    <n v="608111.38"/>
    <n v="0"/>
    <n v="0"/>
    <n v="4983.01"/>
    <n v="0"/>
    <x v="12"/>
  </r>
  <r>
    <n v="-1"/>
    <n v="1"/>
    <s v="0001 -Florida Power &amp; Light Company"/>
    <n v="0"/>
    <n v="3"/>
    <x v="12"/>
    <n v="2004"/>
    <n v="96"/>
    <n v="2014"/>
    <s v="V2004 Q1 - 30% Bonus"/>
    <n v="367"/>
    <s v="02. Steam"/>
    <s v="Function"/>
    <n v="2071786.85"/>
    <n v="0"/>
    <n v="0"/>
    <n v="2075138.71"/>
    <n v="107602.76"/>
    <n v="136212.93"/>
    <n v="-6703.71"/>
    <n v="1773.05"/>
    <n v="2078490.56"/>
    <n v="238885.03"/>
    <n v="0"/>
    <n v="0"/>
    <n v="1773.05"/>
    <n v="0"/>
    <x v="12"/>
  </r>
  <r>
    <n v="-1"/>
    <n v="1"/>
    <s v="0001 -Florida Power &amp; Light Company"/>
    <n v="0"/>
    <n v="3"/>
    <x v="12"/>
    <n v="2004"/>
    <n v="100"/>
    <n v="2014"/>
    <s v="V2004 Q1 - 50% Bonus"/>
    <n v="367"/>
    <s v="02. Steam"/>
    <s v="Function"/>
    <n v="9429627.5800000001"/>
    <n v="0"/>
    <n v="0"/>
    <n v="9432729.6899999995"/>
    <n v="489118.02"/>
    <n v="2631000.04"/>
    <n v="-6204.23"/>
    <n v="1640.94"/>
    <n v="9435831.8100000005"/>
    <n v="3115554.77"/>
    <n v="0"/>
    <n v="0"/>
    <n v="1640.94"/>
    <n v="0"/>
    <x v="12"/>
  </r>
  <r>
    <n v="-1"/>
    <n v="1"/>
    <s v="0001 -Florida Power &amp; Light Company"/>
    <n v="0"/>
    <n v="3"/>
    <x v="12"/>
    <n v="2004"/>
    <n v="93"/>
    <n v="2014"/>
    <s v="V2004 Q2"/>
    <n v="367"/>
    <s v="02. Steam"/>
    <s v="Function"/>
    <n v="6049980.3700000001"/>
    <n v="0"/>
    <n v="0"/>
    <n v="6059495.1100000003"/>
    <n v="314639.37"/>
    <n v="816747.67"/>
    <n v="-19029.48"/>
    <n v="11767.4"/>
    <n v="6069009.8499999996"/>
    <n v="1124124.96"/>
    <n v="0"/>
    <n v="0"/>
    <n v="11767.4"/>
    <n v="0"/>
    <x v="12"/>
  </r>
  <r>
    <n v="-1"/>
    <n v="1"/>
    <s v="0001 -Florida Power &amp; Light Company"/>
    <n v="0"/>
    <n v="3"/>
    <x v="12"/>
    <n v="2004"/>
    <n v="97"/>
    <n v="2014"/>
    <s v="V2004 Q2 - 30% Bonus"/>
    <n v="367"/>
    <s v="02. Steam"/>
    <s v="Function"/>
    <n v="-205.06"/>
    <n v="0"/>
    <n v="0"/>
    <n v="-205.06"/>
    <n v="-10.63"/>
    <n v="-79.510000000000005"/>
    <n v="0"/>
    <n v="0"/>
    <n v="-205.06"/>
    <n v="-90.14"/>
    <n v="0"/>
    <n v="0"/>
    <n v="0"/>
    <n v="0"/>
    <x v="12"/>
  </r>
  <r>
    <n v="-1"/>
    <n v="1"/>
    <s v="0001 -Florida Power &amp; Light Company"/>
    <n v="0"/>
    <n v="3"/>
    <x v="12"/>
    <n v="2004"/>
    <n v="101"/>
    <n v="2014"/>
    <s v="V2004 Q2 - 50% Bonus"/>
    <n v="367"/>
    <s v="02. Steam"/>
    <s v="Function"/>
    <n v="1264755.8899999999"/>
    <n v="0"/>
    <n v="0"/>
    <n v="1266802.08"/>
    <n v="65687.850000000006"/>
    <n v="83004.73"/>
    <n v="-4092.39"/>
    <n v="770.21"/>
    <n v="1268848.27"/>
    <n v="145370.41"/>
    <n v="0"/>
    <n v="0"/>
    <n v="770.21"/>
    <n v="0"/>
    <x v="12"/>
  </r>
  <r>
    <n v="-1"/>
    <n v="1"/>
    <s v="0001 -Florida Power &amp; Light Company"/>
    <n v="0"/>
    <n v="3"/>
    <x v="12"/>
    <n v="2004"/>
    <n v="94"/>
    <n v="2014"/>
    <s v="V2004 Q3"/>
    <n v="367"/>
    <s v="02. Steam"/>
    <s v="Function"/>
    <n v="818661.33"/>
    <n v="0"/>
    <n v="0"/>
    <n v="819905.2"/>
    <n v="42624.14"/>
    <n v="63979.22"/>
    <n v="-2487.73"/>
    <n v="2035.49"/>
    <n v="821149.06"/>
    <n v="106151.12"/>
    <n v="0"/>
    <n v="0"/>
    <n v="2035.49"/>
    <n v="0"/>
    <x v="12"/>
  </r>
  <r>
    <n v="-1"/>
    <n v="1"/>
    <s v="0001 -Florida Power &amp; Light Company"/>
    <n v="0"/>
    <n v="3"/>
    <x v="12"/>
    <n v="2004"/>
    <n v="98"/>
    <n v="2014"/>
    <s v="V2004 Q3 - 30% Bonus"/>
    <n v="367"/>
    <s v="02. Steam"/>
    <s v="Function"/>
    <n v="-5496.55"/>
    <n v="0"/>
    <n v="0"/>
    <n v="-5496.55"/>
    <n v="-285.01"/>
    <n v="-2130.3200000000002"/>
    <n v="0"/>
    <n v="0"/>
    <n v="-5496.55"/>
    <n v="-2415.33"/>
    <n v="0"/>
    <n v="0"/>
    <n v="0"/>
    <n v="0"/>
    <x v="12"/>
  </r>
  <r>
    <n v="-1"/>
    <n v="1"/>
    <s v="0001 -Florida Power &amp; Light Company"/>
    <n v="0"/>
    <n v="3"/>
    <x v="12"/>
    <n v="2004"/>
    <n v="102"/>
    <n v="2014"/>
    <s v="V2004 Q3 - 50% Bonus"/>
    <n v="367"/>
    <s v="02. Steam"/>
    <s v="Function"/>
    <n v="649578.39"/>
    <n v="0"/>
    <n v="0"/>
    <n v="650629.31999999995"/>
    <n v="33737.269999999997"/>
    <n v="42485.47"/>
    <n v="-2101.85"/>
    <n v="555.30999999999995"/>
    <n v="651680.24"/>
    <n v="74676.2"/>
    <n v="0"/>
    <n v="0"/>
    <n v="555.30999999999995"/>
    <n v="0"/>
    <x v="12"/>
  </r>
  <r>
    <n v="-1"/>
    <n v="1"/>
    <s v="0001 -Florida Power &amp; Light Company"/>
    <n v="0"/>
    <n v="3"/>
    <x v="12"/>
    <n v="2004"/>
    <n v="95"/>
    <n v="2014"/>
    <s v="V2004 Q4"/>
    <n v="367"/>
    <s v="02. Steam"/>
    <s v="Function"/>
    <n v="-97366.66"/>
    <n v="0"/>
    <n v="0"/>
    <n v="-97553.39"/>
    <n v="-5058.46"/>
    <n v="11954.33"/>
    <n v="373.45"/>
    <n v="1467.75"/>
    <n v="-97740.11"/>
    <n v="8737.07"/>
    <n v="0"/>
    <n v="0"/>
    <n v="1467.75"/>
    <n v="0"/>
    <x v="12"/>
  </r>
  <r>
    <n v="-1"/>
    <n v="1"/>
    <s v="0001 -Florida Power &amp; Light Company"/>
    <n v="0"/>
    <n v="3"/>
    <x v="12"/>
    <n v="2004"/>
    <n v="99"/>
    <n v="2014"/>
    <s v="V2004 Q4 - 30% Bonus"/>
    <n v="367"/>
    <s v="02. Steam"/>
    <s v="Function"/>
    <n v="23434.04"/>
    <n v="0"/>
    <n v="0"/>
    <n v="23471.96"/>
    <n v="1217.0999999999999"/>
    <n v="1534.55"/>
    <n v="-75.83"/>
    <n v="20.05"/>
    <n v="23509.87"/>
    <n v="2695.87"/>
    <n v="0"/>
    <n v="0"/>
    <n v="20.05"/>
    <n v="0"/>
    <x v="12"/>
  </r>
  <r>
    <n v="-1"/>
    <n v="1"/>
    <s v="0001 -Florida Power &amp; Light Company"/>
    <n v="0"/>
    <n v="3"/>
    <x v="12"/>
    <n v="2004"/>
    <n v="103"/>
    <n v="2014"/>
    <s v="V2004 Q4 - 50% Bonus"/>
    <n v="367"/>
    <s v="02. Steam"/>
    <s v="Function"/>
    <n v="1702293.25"/>
    <n v="0"/>
    <n v="0"/>
    <n v="1705047.32"/>
    <n v="88412.31"/>
    <n v="111465.9"/>
    <n v="-5508.14"/>
    <n v="1455.58"/>
    <n v="1707801.39"/>
    <n v="195825.65"/>
    <n v="0"/>
    <n v="0"/>
    <n v="1455.58"/>
    <n v="0"/>
    <x v="12"/>
  </r>
  <r>
    <n v="-1"/>
    <n v="1"/>
    <s v="0001 -Florida Power &amp; Light Company"/>
    <n v="0"/>
    <n v="3"/>
    <x v="12"/>
    <n v="2005"/>
    <n v="66"/>
    <n v="2014"/>
    <s v="V2005"/>
    <n v="367"/>
    <s v="02. Steam"/>
    <s v="Function"/>
    <n v="36565471.460000001"/>
    <n v="0"/>
    <n v="0"/>
    <n v="36850540.350000001"/>
    <n v="1913545.2"/>
    <n v="-10674603.84"/>
    <n v="-570137.77"/>
    <n v="302865.21999999997"/>
    <n v="37135609.229999997"/>
    <n v="-9028331.1899999995"/>
    <n v="0"/>
    <n v="0"/>
    <n v="302865.21999999997"/>
    <n v="0"/>
    <x v="12"/>
  </r>
  <r>
    <n v="-1"/>
    <n v="1"/>
    <s v="0001 -Florida Power &amp; Light Company"/>
    <n v="0"/>
    <n v="3"/>
    <x v="12"/>
    <n v="2005"/>
    <n v="72"/>
    <n v="2014"/>
    <s v="V2005 Bonus-30%"/>
    <n v="367"/>
    <s v="02. Steam"/>
    <s v="Function"/>
    <n v="6169458.5599999996"/>
    <n v="0"/>
    <n v="0"/>
    <n v="6169458.5599999996"/>
    <n v="319906.69"/>
    <n v="790058.89"/>
    <n v="0"/>
    <n v="0"/>
    <n v="6169458.5599999996"/>
    <n v="1109965.58"/>
    <n v="0"/>
    <n v="0"/>
    <n v="0"/>
    <n v="0"/>
    <x v="12"/>
  </r>
  <r>
    <n v="-1"/>
    <n v="1"/>
    <s v="0001 -Florida Power &amp; Light Company"/>
    <n v="0"/>
    <n v="3"/>
    <x v="12"/>
    <n v="2005"/>
    <n v="86"/>
    <n v="2014"/>
    <s v="V2005 Bonus-50%"/>
    <n v="367"/>
    <s v="02. Steam"/>
    <s v="Function"/>
    <n v="811770.86"/>
    <n v="0"/>
    <n v="0"/>
    <n v="811770.86"/>
    <n v="42092.99"/>
    <n v="103955.11"/>
    <n v="0"/>
    <n v="0"/>
    <n v="811770.86"/>
    <n v="146048.1"/>
    <n v="0"/>
    <n v="0"/>
    <n v="0"/>
    <n v="0"/>
    <x v="12"/>
  </r>
  <r>
    <n v="-1"/>
    <n v="1"/>
    <s v="0001 -Florida Power &amp; Light Company"/>
    <n v="0"/>
    <n v="3"/>
    <x v="12"/>
    <n v="2006"/>
    <n v="67"/>
    <n v="2014"/>
    <s v="V2006"/>
    <n v="367"/>
    <s v="02. Steam"/>
    <s v="Function"/>
    <n v="44834324.649999999"/>
    <n v="0"/>
    <n v="0"/>
    <n v="45216230.93"/>
    <n v="2347673.94"/>
    <n v="-8138078.71"/>
    <n v="-763812.58"/>
    <n v="440997.56"/>
    <n v="45598137.219999999"/>
    <n v="-6113219.7800000003"/>
    <n v="0"/>
    <n v="0"/>
    <n v="440997.56"/>
    <n v="0"/>
    <x v="12"/>
  </r>
  <r>
    <n v="-1"/>
    <n v="1"/>
    <s v="0001 -Florida Power &amp; Light Company"/>
    <n v="0"/>
    <n v="3"/>
    <x v="12"/>
    <n v="2007"/>
    <n v="74"/>
    <n v="2014"/>
    <s v="V2007"/>
    <n v="367"/>
    <s v="02. Steam"/>
    <s v="Function"/>
    <n v="83086880.920000002"/>
    <n v="0"/>
    <n v="0"/>
    <n v="84085946.469999999"/>
    <n v="4361332.8899999997"/>
    <n v="-75166672.109999999"/>
    <n v="-1998131.11"/>
    <n v="131057.22"/>
    <n v="85085012.030000001"/>
    <n v="-72672413.109999999"/>
    <n v="0"/>
    <n v="0"/>
    <n v="131057.22"/>
    <n v="0"/>
    <x v="12"/>
  </r>
  <r>
    <n v="-1"/>
    <n v="1"/>
    <s v="0001 -Florida Power &amp; Light Company"/>
    <n v="0"/>
    <n v="3"/>
    <x v="12"/>
    <n v="2008"/>
    <n v="89"/>
    <n v="2014"/>
    <s v="V2008"/>
    <n v="367"/>
    <s v="02. Steam"/>
    <s v="Function"/>
    <n v="18370167.02"/>
    <n v="0"/>
    <n v="0"/>
    <n v="18370167.02"/>
    <n v="952553.51"/>
    <n v="2352477.67"/>
    <n v="0"/>
    <n v="0"/>
    <n v="18370167.02"/>
    <n v="3305031.18"/>
    <n v="0"/>
    <n v="0"/>
    <n v="0"/>
    <n v="0"/>
    <x v="12"/>
  </r>
  <r>
    <n v="-1"/>
    <n v="1"/>
    <s v="0001 -Florida Power &amp; Light Company"/>
    <n v="0"/>
    <n v="3"/>
    <x v="12"/>
    <n v="2008"/>
    <n v="239"/>
    <n v="2014"/>
    <s v="V2008 Bonus - 50%"/>
    <n v="367"/>
    <s v="02. Steam"/>
    <s v="Function"/>
    <n v="10928344.98"/>
    <n v="0"/>
    <n v="0"/>
    <n v="10928344.98"/>
    <n v="566670.59"/>
    <n v="1399480.34"/>
    <n v="0"/>
    <n v="0"/>
    <n v="10928344.98"/>
    <n v="1966150.93"/>
    <n v="0"/>
    <n v="0"/>
    <n v="0"/>
    <n v="0"/>
    <x v="12"/>
  </r>
  <r>
    <n v="-1"/>
    <n v="1"/>
    <s v="0001 -Florida Power &amp; Light Company"/>
    <n v="0"/>
    <n v="3"/>
    <x v="12"/>
    <n v="2008"/>
    <n v="164"/>
    <n v="2014"/>
    <s v="V2008 Q1"/>
    <n v="367"/>
    <s v="02. Steam"/>
    <s v="Function"/>
    <n v="2870186.03"/>
    <n v="0"/>
    <n v="0"/>
    <n v="2954824.65"/>
    <n v="153217.37"/>
    <n v="-2100545.25"/>
    <n v="-169277.24"/>
    <n v="104026.63"/>
    <n v="3039463.27"/>
    <n v="-2012578.49"/>
    <n v="0"/>
    <n v="0"/>
    <n v="104026.63"/>
    <n v="0"/>
    <x v="12"/>
  </r>
  <r>
    <n v="-1"/>
    <n v="1"/>
    <s v="0001 -Florida Power &amp; Light Company"/>
    <n v="0"/>
    <n v="3"/>
    <x v="12"/>
    <n v="2008"/>
    <n v="168"/>
    <n v="2014"/>
    <s v="V2008 Q1 - 50% Bonus"/>
    <n v="367"/>
    <s v="02. Steam"/>
    <s v="Function"/>
    <n v="285038.65999999997"/>
    <n v="0"/>
    <n v="0"/>
    <n v="293430.96999999997"/>
    <n v="15215.36"/>
    <n v="-208207.09"/>
    <n v="-16784.62"/>
    <n v="10314.719999999999"/>
    <n v="301823.28000000003"/>
    <n v="-199461.63"/>
    <n v="0"/>
    <n v="0"/>
    <n v="10314.719999999999"/>
    <n v="0"/>
    <x v="12"/>
  </r>
  <r>
    <n v="-1"/>
    <n v="1"/>
    <s v="0001 -Florida Power &amp; Light Company"/>
    <n v="0"/>
    <n v="3"/>
    <x v="12"/>
    <n v="2008"/>
    <n v="165"/>
    <n v="2014"/>
    <s v="V2008 Q2"/>
    <n v="367"/>
    <s v="02. Steam"/>
    <s v="Function"/>
    <n v="7292277.0700000003"/>
    <n v="0"/>
    <n v="0"/>
    <n v="7506981.4800000004"/>
    <n v="389261.65"/>
    <n v="-5351709.22"/>
    <n v="-429408.82"/>
    <n v="230203.61"/>
    <n v="7721685.8899999997"/>
    <n v="-5161652.78"/>
    <n v="0"/>
    <n v="0"/>
    <n v="230203.61"/>
    <n v="0"/>
    <x v="12"/>
  </r>
  <r>
    <n v="-1"/>
    <n v="1"/>
    <s v="0001 -Florida Power &amp; Light Company"/>
    <n v="0"/>
    <n v="3"/>
    <x v="12"/>
    <n v="2008"/>
    <n v="169"/>
    <n v="2014"/>
    <s v="V2008 Q2 - 50% Bonus"/>
    <n v="367"/>
    <s v="02. Steam"/>
    <s v="Function"/>
    <n v="796543.67"/>
    <n v="0"/>
    <n v="0"/>
    <n v="819996.07"/>
    <n v="42519.49"/>
    <n v="-600048.5"/>
    <n v="-46904.81"/>
    <n v="25145.4"/>
    <n v="843448.48"/>
    <n v="-579288.42000000004"/>
    <n v="0"/>
    <n v="0"/>
    <n v="25145.4"/>
    <n v="0"/>
    <x v="12"/>
  </r>
  <r>
    <n v="-1"/>
    <n v="1"/>
    <s v="0001 -Florida Power &amp; Light Company"/>
    <n v="0"/>
    <n v="3"/>
    <x v="12"/>
    <n v="2008"/>
    <n v="166"/>
    <n v="2014"/>
    <s v="V2008 Q3"/>
    <n v="367"/>
    <s v="02. Steam"/>
    <s v="Function"/>
    <n v="-8583422.4000000004"/>
    <n v="0"/>
    <n v="0"/>
    <n v="-8836141.6300000008"/>
    <n v="-458182.97"/>
    <n v="6522937.6100000003"/>
    <n v="505438.46"/>
    <n v="24367.64"/>
    <n v="-9088860.8599999994"/>
    <n v="6594560.7400000002"/>
    <n v="0"/>
    <n v="0"/>
    <n v="24367.64"/>
    <n v="0"/>
    <x v="12"/>
  </r>
  <r>
    <n v="-1"/>
    <n v="1"/>
    <s v="0001 -Florida Power &amp; Light Company"/>
    <n v="0"/>
    <n v="3"/>
    <x v="12"/>
    <n v="2008"/>
    <n v="170"/>
    <n v="2014"/>
    <s v="V2008 Q3 - 50% Bonus"/>
    <n v="367"/>
    <s v="02. Steam"/>
    <s v="Function"/>
    <n v="-7765705.3300000001"/>
    <n v="0"/>
    <n v="0"/>
    <n v="-7994348.7699999996"/>
    <n v="-414533.25"/>
    <n v="5836987.9400000004"/>
    <n v="457286.88"/>
    <n v="22046.21"/>
    <n v="-8222992.21"/>
    <n v="5901787.7800000003"/>
    <n v="0"/>
    <n v="0"/>
    <n v="22046.21"/>
    <n v="0"/>
    <x v="12"/>
  </r>
  <r>
    <n v="-1"/>
    <n v="1"/>
    <s v="0001 -Florida Power &amp; Light Company"/>
    <n v="0"/>
    <n v="3"/>
    <x v="12"/>
    <n v="2008"/>
    <n v="167"/>
    <n v="2014"/>
    <s v="V2008 Q4"/>
    <n v="367"/>
    <s v="02. Steam"/>
    <s v="Function"/>
    <n v="5720288"/>
    <n v="0"/>
    <n v="0"/>
    <n v="5888711.4100000001"/>
    <n v="305349.03000000003"/>
    <n v="-4252976.2300000004"/>
    <n v="-336846.83"/>
    <n v="120089.61"/>
    <n v="6057134.8300000001"/>
    <n v="-4164384.42"/>
    <n v="0"/>
    <n v="0"/>
    <n v="120089.61"/>
    <n v="0"/>
    <x v="12"/>
  </r>
  <r>
    <n v="-1"/>
    <n v="1"/>
    <s v="0001 -Florida Power &amp; Light Company"/>
    <n v="0"/>
    <n v="3"/>
    <x v="12"/>
    <n v="2008"/>
    <n v="171"/>
    <n v="2014"/>
    <s v="V2008 Q4 - 50% Bonus"/>
    <n v="367"/>
    <s v="02. Steam"/>
    <s v="Function"/>
    <n v="12501775.35"/>
    <n v="0"/>
    <n v="0"/>
    <n v="12869861.51"/>
    <n v="667344.6"/>
    <n v="-9510407.8399999999"/>
    <n v="-736172.32"/>
    <n v="262453.53999999998"/>
    <n v="13237947.67"/>
    <n v="-9316782.0199999996"/>
    <n v="0"/>
    <n v="0"/>
    <n v="262453.53999999998"/>
    <n v="0"/>
    <x v="12"/>
  </r>
  <r>
    <n v="-1"/>
    <n v="1"/>
    <s v="0001 -Florida Power &amp; Light Company"/>
    <n v="0"/>
    <n v="3"/>
    <x v="12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5"/>
    <n v="2014"/>
    <s v="V2009 Q1"/>
    <n v="367"/>
    <s v="02. Steam"/>
    <s v="Function"/>
    <n v="10393596.41"/>
    <n v="0"/>
    <n v="0"/>
    <n v="10547464.880000001"/>
    <n v="546920.71"/>
    <n v="-231707.04"/>
    <n v="-307736.95"/>
    <n v="157065.64000000001"/>
    <n v="10701333.359999999"/>
    <n v="164542.35999999999"/>
    <n v="0"/>
    <n v="0"/>
    <n v="157065.64000000001"/>
    <n v="0"/>
    <x v="12"/>
  </r>
  <r>
    <n v="-1"/>
    <n v="1"/>
    <s v="0001 -Florida Power &amp; Light Company"/>
    <n v="0"/>
    <n v="3"/>
    <x v="12"/>
    <n v="2009"/>
    <n v="189"/>
    <n v="2014"/>
    <s v="V2009 Q1 - 50% Bonus"/>
    <n v="367"/>
    <s v="02. Steam"/>
    <s v="Function"/>
    <n v="3365661.97"/>
    <n v="0"/>
    <n v="0"/>
    <n v="3415487.77"/>
    <n v="177104.26"/>
    <n v="-175517.8"/>
    <n v="-99651.6"/>
    <n v="50861.11"/>
    <n v="3465313.57"/>
    <n v="-47204.03"/>
    <n v="0"/>
    <n v="0"/>
    <n v="50861.11"/>
    <n v="0"/>
    <x v="12"/>
  </r>
  <r>
    <n v="-1"/>
    <n v="1"/>
    <s v="0001 -Florida Power &amp; Light Company"/>
    <n v="0"/>
    <n v="3"/>
    <x v="12"/>
    <n v="2009"/>
    <n v="186"/>
    <n v="2014"/>
    <s v="V2009 Q2"/>
    <n v="367"/>
    <s v="02. Steam"/>
    <s v="Function"/>
    <n v="112700.75"/>
    <n v="0"/>
    <n v="0"/>
    <n v="114369.19"/>
    <n v="5930.42"/>
    <n v="-5893.59"/>
    <n v="-3336.88"/>
    <n v="1565.86"/>
    <n v="116037.63"/>
    <n v="-1734.19"/>
    <n v="0"/>
    <n v="0"/>
    <n v="1565.86"/>
    <n v="0"/>
    <x v="12"/>
  </r>
  <r>
    <n v="-1"/>
    <n v="1"/>
    <s v="0001 -Florida Power &amp; Light Company"/>
    <n v="0"/>
    <n v="3"/>
    <x v="12"/>
    <n v="2009"/>
    <n v="190"/>
    <n v="2014"/>
    <s v="V2009 Q2 - 50% Bonus"/>
    <n v="367"/>
    <s v="02. Steam"/>
    <s v="Function"/>
    <n v="11799254.640000001"/>
    <n v="0"/>
    <n v="0"/>
    <n v="11973932.699999999"/>
    <n v="620887.75"/>
    <n v="-693500.65"/>
    <n v="-349356.13"/>
    <n v="163938.48000000001"/>
    <n v="12148610.77"/>
    <n v="-258030.55"/>
    <n v="0"/>
    <n v="0"/>
    <n v="163938.48000000001"/>
    <n v="0"/>
    <x v="12"/>
  </r>
  <r>
    <n v="-1"/>
    <n v="1"/>
    <s v="0001 -Florida Power &amp; Light Company"/>
    <n v="0"/>
    <n v="3"/>
    <x v="12"/>
    <n v="2009"/>
    <n v="187"/>
    <n v="2014"/>
    <s v="V2009 Q3"/>
    <n v="367"/>
    <s v="02. Steam"/>
    <s v="Function"/>
    <n v="-0.01"/>
    <n v="0"/>
    <n v="0"/>
    <n v="-0.01"/>
    <n v="0"/>
    <n v="-0.01"/>
    <n v="0"/>
    <n v="0"/>
    <n v="-0.01"/>
    <n v="-0.01"/>
    <n v="0"/>
    <n v="0"/>
    <n v="0"/>
    <n v="0"/>
    <x v="12"/>
  </r>
  <r>
    <n v="-1"/>
    <n v="1"/>
    <s v="0001 -Florida Power &amp; Light Company"/>
    <n v="0"/>
    <n v="3"/>
    <x v="12"/>
    <n v="2009"/>
    <n v="191"/>
    <n v="2014"/>
    <s v="V2009 Q3 - 50% Bonus"/>
    <n v="367"/>
    <s v="02. Steam"/>
    <s v="Function"/>
    <n v="19874449.760000002"/>
    <n v="0"/>
    <n v="0"/>
    <n v="20168674.309999999"/>
    <n v="1045812.02"/>
    <n v="-1050626.78"/>
    <n v="-588449.1"/>
    <n v="181104.44"/>
    <n v="20462898.859999999"/>
    <n v="-412159.42"/>
    <n v="0"/>
    <n v="0"/>
    <n v="181104.44"/>
    <n v="0"/>
    <x v="12"/>
  </r>
  <r>
    <n v="-1"/>
    <n v="1"/>
    <s v="0001 -Florida Power &amp; Light Company"/>
    <n v="0"/>
    <n v="3"/>
    <x v="12"/>
    <n v="2009"/>
    <n v="188"/>
    <n v="2014"/>
    <s v="V2009 Q4"/>
    <n v="367"/>
    <s v="02. Steam"/>
    <s v="Function"/>
    <n v="47879.27"/>
    <n v="0"/>
    <n v="0"/>
    <n v="48588.08"/>
    <n v="2519.4499999999998"/>
    <n v="-8131.82"/>
    <n v="-1417.62"/>
    <n v="509.87"/>
    <n v="49296.89"/>
    <n v="-6520.12"/>
    <n v="0"/>
    <n v="0"/>
    <n v="509.87"/>
    <n v="0"/>
    <x v="12"/>
  </r>
  <r>
    <n v="-1"/>
    <n v="1"/>
    <s v="0001 -Florida Power &amp; Light Company"/>
    <n v="0"/>
    <n v="3"/>
    <x v="12"/>
    <n v="2009"/>
    <n v="192"/>
    <n v="2014"/>
    <s v="V2009 Q4 - 50% Bonus"/>
    <n v="367"/>
    <s v="02. Steam"/>
    <s v="Function"/>
    <n v="21486396.609999999"/>
    <n v="0"/>
    <n v="0"/>
    <n v="21804484.68"/>
    <n v="1130634.1599999999"/>
    <n v="-1044673.14"/>
    <n v="-636176.14"/>
    <n v="228812.65"/>
    <n v="22122572.75"/>
    <n v="-321402.46999999997"/>
    <n v="0"/>
    <n v="0"/>
    <n v="228812.65"/>
    <n v="0"/>
    <x v="12"/>
  </r>
  <r>
    <n v="-1"/>
    <n v="1"/>
    <s v="0001 -Florida Power &amp; Light Company"/>
    <n v="0"/>
    <n v="3"/>
    <x v="12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3"/>
    <n v="2014"/>
    <s v="V2010 Q1"/>
    <n v="367"/>
    <s v="02. Steam"/>
    <s v="Function"/>
    <n v="556.17999999999995"/>
    <n v="0"/>
    <n v="0"/>
    <n v="1292.5"/>
    <n v="67.02"/>
    <n v="-2722.76"/>
    <n v="-1472.65"/>
    <n v="0.48"/>
    <n v="2028.83"/>
    <n v="-4127.91"/>
    <n v="0"/>
    <n v="0"/>
    <n v="0.48"/>
    <n v="0"/>
    <x v="12"/>
  </r>
  <r>
    <n v="-1"/>
    <n v="1"/>
    <s v="0001 -Florida Power &amp; Light Company"/>
    <n v="0"/>
    <n v="3"/>
    <x v="12"/>
    <n v="2010"/>
    <n v="215"/>
    <n v="2014"/>
    <s v="V2010 Q1 - 50% Bonus"/>
    <n v="367"/>
    <s v="02. Steam"/>
    <s v="Function"/>
    <n v="14047475.960000001"/>
    <n v="0"/>
    <n v="0"/>
    <n v="14072592.23"/>
    <n v="729710.14"/>
    <n v="1409656.15"/>
    <n v="-50232.54"/>
    <n v="21454.17"/>
    <n v="14097708.5"/>
    <n v="2110587.92"/>
    <n v="0"/>
    <n v="0"/>
    <n v="21454.17"/>
    <n v="0"/>
    <x v="12"/>
  </r>
  <r>
    <n v="-1"/>
    <n v="1"/>
    <s v="0001 -Florida Power &amp; Light Company"/>
    <n v="0"/>
    <n v="3"/>
    <x v="12"/>
    <n v="2010"/>
    <n v="194"/>
    <n v="2014"/>
    <s v="V2010 Q2"/>
    <n v="367"/>
    <s v="02. Steam"/>
    <s v="Function"/>
    <n v="9064.61"/>
    <n v="0"/>
    <n v="0"/>
    <n v="9561.0300000000007"/>
    <n v="495.77"/>
    <n v="-4053.21"/>
    <n v="-992.85"/>
    <n v="3.44"/>
    <n v="10057.459999999999"/>
    <n v="-4546.8500000000004"/>
    <n v="0"/>
    <n v="0"/>
    <n v="3.44"/>
    <n v="0"/>
    <x v="12"/>
  </r>
  <r>
    <n v="-1"/>
    <n v="1"/>
    <s v="0001 -Florida Power &amp; Light Company"/>
    <n v="0"/>
    <n v="3"/>
    <x v="12"/>
    <n v="2010"/>
    <n v="216"/>
    <n v="2014"/>
    <s v="V2010 Q2 - 50% Bonus"/>
    <n v="367"/>
    <s v="02. Steam"/>
    <s v="Function"/>
    <n v="111906277.86"/>
    <n v="0"/>
    <n v="0"/>
    <n v="111934221.92"/>
    <n v="5804157.1500000004"/>
    <n v="12290448.1"/>
    <n v="-55888.13"/>
    <n v="8859.26"/>
    <n v="111962165.98999999"/>
    <n v="18047576.379999999"/>
    <n v="0"/>
    <n v="0"/>
    <n v="8859.26"/>
    <n v="0"/>
    <x v="12"/>
  </r>
  <r>
    <n v="-1"/>
    <n v="1"/>
    <s v="0001 -Florida Power &amp; Light Company"/>
    <n v="0"/>
    <n v="3"/>
    <x v="12"/>
    <n v="2010"/>
    <n v="195"/>
    <n v="2014"/>
    <s v="V2010 Q3"/>
    <n v="367"/>
    <s v="02. Steam"/>
    <s v="Function"/>
    <n v="-44877.93"/>
    <n v="0"/>
    <n v="0"/>
    <n v="-44875.65"/>
    <n v="-2326.9499999999998"/>
    <n v="-9648.56"/>
    <n v="-4.5599999999999996"/>
    <n v="1.7"/>
    <n v="-44873.37"/>
    <n v="-11978.37"/>
    <n v="0"/>
    <n v="0"/>
    <n v="1.7"/>
    <n v="0"/>
    <x v="12"/>
  </r>
  <r>
    <n v="-1"/>
    <n v="1"/>
    <s v="0001 -Florida Power &amp; Light Company"/>
    <n v="0"/>
    <n v="3"/>
    <x v="12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7"/>
    <n v="2014"/>
    <s v="V2010 Q3 - 50% Bonus"/>
    <n v="367"/>
    <s v="02. Steam"/>
    <s v="Function"/>
    <n v="5238363.7"/>
    <n v="0"/>
    <n v="0"/>
    <n v="5354950.51"/>
    <n v="277671.77"/>
    <n v="524077.62"/>
    <n v="-233173.63"/>
    <n v="0"/>
    <n v="5471537.3300000001"/>
    <n v="568575.76"/>
    <n v="0"/>
    <n v="0"/>
    <n v="0"/>
    <n v="0"/>
    <x v="12"/>
  </r>
  <r>
    <n v="-1"/>
    <n v="1"/>
    <s v="0001 -Florida Power &amp; Light Company"/>
    <n v="0"/>
    <n v="3"/>
    <x v="12"/>
    <n v="2010"/>
    <n v="196"/>
    <n v="2014"/>
    <s v="V2010 Q4"/>
    <n v="367"/>
    <s v="02. Steam"/>
    <s v="Function"/>
    <n v="4567.34"/>
    <n v="0"/>
    <n v="0"/>
    <n v="5337.81"/>
    <n v="276.77999999999997"/>
    <n v="-2590.8000000000002"/>
    <n v="-1540.94"/>
    <n v="7.25"/>
    <n v="6108.28"/>
    <n v="-3847.71"/>
    <n v="0"/>
    <n v="0"/>
    <n v="7.25"/>
    <n v="0"/>
    <x v="12"/>
  </r>
  <r>
    <n v="-1"/>
    <n v="1"/>
    <s v="0001 -Florida Power &amp; Light Company"/>
    <n v="0"/>
    <n v="3"/>
    <x v="12"/>
    <n v="2010"/>
    <n v="224"/>
    <n v="2014"/>
    <s v="V2010 Q4 - 100% Bonus"/>
    <n v="367"/>
    <s v="02. Steam"/>
    <s v="Function"/>
    <n v="1807660.29"/>
    <n v="0"/>
    <n v="0"/>
    <n v="1810317.04"/>
    <n v="93870.89"/>
    <n v="185527.39"/>
    <n v="-5313.51"/>
    <n v="3867.18"/>
    <n v="1812973.8"/>
    <n v="277951.95"/>
    <n v="0"/>
    <n v="0"/>
    <n v="3867.18"/>
    <n v="0"/>
    <x v="12"/>
  </r>
  <r>
    <n v="-1"/>
    <n v="1"/>
    <s v="0001 -Florida Power &amp; Light Company"/>
    <n v="0"/>
    <n v="3"/>
    <x v="12"/>
    <n v="2010"/>
    <n v="218"/>
    <n v="2014"/>
    <s v="V2010 Q4 - 50% Bonus"/>
    <n v="367"/>
    <s v="02. Steam"/>
    <s v="Function"/>
    <n v="4522325.57"/>
    <n v="0"/>
    <n v="0"/>
    <n v="4529932.99"/>
    <n v="234891.91"/>
    <n v="367796.5"/>
    <n v="-15214.85"/>
    <n v="9745.31"/>
    <n v="4537540.42"/>
    <n v="597218.87"/>
    <n v="0"/>
    <n v="0"/>
    <n v="9745.31"/>
    <n v="0"/>
    <x v="12"/>
  </r>
  <r>
    <n v="-1"/>
    <n v="1"/>
    <s v="0001 -Florida Power &amp; Light Company"/>
    <n v="0"/>
    <n v="3"/>
    <x v="12"/>
    <n v="2011"/>
    <n v="125"/>
    <n v="2014"/>
    <s v="V2011"/>
    <n v="367"/>
    <s v="02. Steam"/>
    <s v="Function"/>
    <n v="1373698.94"/>
    <n v="0"/>
    <n v="0"/>
    <n v="1389100.57"/>
    <n v="72029.42"/>
    <n v="98864.13"/>
    <n v="-30803.25"/>
    <n v="20406.64"/>
    <n v="1404502.19"/>
    <n v="160496.94"/>
    <n v="0"/>
    <n v="0"/>
    <n v="20406.64"/>
    <n v="0"/>
    <x v="12"/>
  </r>
  <r>
    <n v="-1"/>
    <n v="1"/>
    <s v="0001 -Florida Power &amp; Light Company"/>
    <n v="0"/>
    <n v="3"/>
    <x v="12"/>
    <n v="2011"/>
    <n v="233"/>
    <n v="2014"/>
    <s v="V2011 - 100% Bonus"/>
    <n v="367"/>
    <s v="02. Steam"/>
    <s v="Function"/>
    <n v="2716567.64"/>
    <n v="0"/>
    <n v="0"/>
    <n v="2747302.69"/>
    <n v="142456.67000000001"/>
    <n v="193598.31"/>
    <n v="-61470.09"/>
    <n v="47443.21"/>
    <n v="2778037.73"/>
    <n v="322028.09999999998"/>
    <n v="0"/>
    <n v="0"/>
    <n v="47443.21"/>
    <n v="0"/>
    <x v="12"/>
  </r>
  <r>
    <n v="-1"/>
    <n v="1"/>
    <s v="0001 -Florida Power &amp; Light Company"/>
    <n v="0"/>
    <n v="3"/>
    <x v="12"/>
    <n v="2011"/>
    <n v="234"/>
    <n v="2014"/>
    <s v="V2011 - 50% Bonus"/>
    <n v="367"/>
    <s v="02. Steam"/>
    <s v="Function"/>
    <n v="4668335.47"/>
    <n v="0"/>
    <n v="0"/>
    <n v="4688320.9800000004"/>
    <n v="243104.85"/>
    <n v="317158.78999999998"/>
    <n v="-39971.03"/>
    <n v="28342.73"/>
    <n v="4708306.5"/>
    <n v="548635.34"/>
    <n v="0"/>
    <n v="0"/>
    <n v="28342.73"/>
    <n v="0"/>
    <x v="12"/>
  </r>
  <r>
    <n v="-1"/>
    <n v="1"/>
    <s v="0001 -Florida Power &amp; Light Company"/>
    <n v="0"/>
    <n v="3"/>
    <x v="12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8"/>
    <n v="2014"/>
    <s v="V2012 Q1 - 50% Bonus"/>
    <n v="367"/>
    <s v="02. Steam"/>
    <s v="Function"/>
    <n v="7733645.5499999998"/>
    <n v="0"/>
    <n v="0"/>
    <n v="7736708.1500000004"/>
    <n v="401173.73"/>
    <n v="684609.24"/>
    <n v="-6125.19"/>
    <n v="2427.41"/>
    <n v="7739770.7400000002"/>
    <n v="1082085.19"/>
    <n v="0"/>
    <n v="0"/>
    <n v="2427.41"/>
    <n v="0"/>
    <x v="12"/>
  </r>
  <r>
    <n v="-1"/>
    <n v="1"/>
    <s v="0001 -Florida Power &amp; Light Company"/>
    <n v="0"/>
    <n v="3"/>
    <x v="12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9"/>
    <n v="2014"/>
    <s v="V2012 Q2 - 50% Bonus"/>
    <n v="367"/>
    <s v="02. Steam"/>
    <s v="Function"/>
    <n v="145876647.03999999"/>
    <n v="0"/>
    <n v="0"/>
    <n v="146037844.34999999"/>
    <n v="7572542.0099999998"/>
    <n v="13200369.859999999"/>
    <n v="-322394.62"/>
    <n v="0"/>
    <n v="146199041.66"/>
    <n v="20450517.25"/>
    <n v="0"/>
    <n v="0"/>
    <n v="0"/>
    <n v="0"/>
    <x v="12"/>
  </r>
  <r>
    <n v="-1"/>
    <n v="1"/>
    <s v="0001 -Florida Power &amp; Light Company"/>
    <n v="0"/>
    <n v="3"/>
    <x v="12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5"/>
    <n v="2014"/>
    <s v="V2012 Q3 - 100% Bonus"/>
    <n v="367"/>
    <s v="02. Steam"/>
    <s v="Function"/>
    <n v="14658737.369999999"/>
    <n v="0"/>
    <n v="0"/>
    <n v="14665134.01"/>
    <n v="760435.38"/>
    <n v="1329544.23"/>
    <n v="-12793.28"/>
    <n v="2965.52"/>
    <n v="14671530.65"/>
    <n v="2080151.85"/>
    <n v="0"/>
    <n v="0"/>
    <n v="2965.52"/>
    <n v="0"/>
    <x v="12"/>
  </r>
  <r>
    <n v="-1"/>
    <n v="1"/>
    <s v="0001 -Florida Power &amp; Light Company"/>
    <n v="0"/>
    <n v="3"/>
    <x v="12"/>
    <n v="2012"/>
    <n v="250"/>
    <n v="2014"/>
    <s v="V2012 Q3 - 50% Bonus"/>
    <n v="367"/>
    <s v="02. Steam"/>
    <s v="Function"/>
    <n v="246247373.34"/>
    <n v="0"/>
    <n v="0"/>
    <n v="246354819.50999999"/>
    <n v="12776611.890000001"/>
    <n v="22294229.260000002"/>
    <n v="-214892.35"/>
    <n v="49812.74"/>
    <n v="246462265.69"/>
    <n v="34905761.539999999"/>
    <n v="0"/>
    <n v="0"/>
    <n v="49812.74"/>
    <n v="0"/>
    <x v="12"/>
  </r>
  <r>
    <n v="-1"/>
    <n v="1"/>
    <s v="0001 -Florida Power &amp; Light Company"/>
    <n v="0"/>
    <n v="3"/>
    <x v="12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7"/>
    <n v="2014"/>
    <s v="V2012 Q4 - 100% Bonus"/>
    <n v="367"/>
    <s v="02. Steam"/>
    <s v="Function"/>
    <n v="187342.91"/>
    <n v="0"/>
    <n v="0"/>
    <n v="187424.66"/>
    <n v="9718.58"/>
    <n v="16987.21"/>
    <n v="-163.5"/>
    <n v="128.02000000000001"/>
    <n v="187506.41"/>
    <n v="26670.31"/>
    <n v="0"/>
    <n v="0"/>
    <n v="128.02000000000001"/>
    <n v="0"/>
    <x v="12"/>
  </r>
  <r>
    <n v="-1"/>
    <n v="1"/>
    <s v="0001 -Florida Power &amp; Light Company"/>
    <n v="0"/>
    <n v="3"/>
    <x v="12"/>
    <n v="2012"/>
    <n v="251"/>
    <n v="2014"/>
    <s v="V2012 Q4 - 50% Bonus"/>
    <n v="367"/>
    <s v="02. Steam"/>
    <s v="Function"/>
    <n v="4842665.6399999997"/>
    <n v="0"/>
    <n v="0"/>
    <n v="4844717.38"/>
    <n v="251214.51"/>
    <n v="439258.94"/>
    <n v="-4103.4799999999996"/>
    <n v="3266.43"/>
    <n v="4846769.12"/>
    <n v="689636.4"/>
    <n v="0"/>
    <n v="0"/>
    <n v="3266.43"/>
    <n v="0"/>
    <x v="12"/>
  </r>
  <r>
    <n v="-1"/>
    <n v="1"/>
    <s v="0001 -Florida Power &amp; Light Company"/>
    <n v="0"/>
    <n v="3"/>
    <x v="12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3"/>
    <n v="231"/>
    <n v="2014"/>
    <s v="V2013 - 50% Bonus"/>
    <n v="367"/>
    <s v="02. Steam"/>
    <s v="Function"/>
    <n v="74827408.269999996"/>
    <n v="0"/>
    <n v="0"/>
    <n v="75589974.129999995"/>
    <n v="3919588.5"/>
    <n v="2446929.4900000002"/>
    <n v="-1525131.71"/>
    <n v="16222.64"/>
    <n v="76352539.980000004"/>
    <n v="4857608.92"/>
    <n v="0"/>
    <n v="0"/>
    <n v="16222.64"/>
    <n v="0"/>
    <x v="12"/>
  </r>
  <r>
    <n v="-1"/>
    <n v="1"/>
    <s v="0001 -Florida Power &amp; Light Company"/>
    <n v="0"/>
    <n v="3"/>
    <x v="12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4"/>
    <n v="363"/>
    <n v="2014"/>
    <s v="V2014 - 50% Bonus"/>
    <n v="367"/>
    <s v="02. Steam"/>
    <s v="Function"/>
    <n v="158069321.53"/>
    <n v="158069321.53"/>
    <n v="0"/>
    <n v="158069321.53"/>
    <n v="4098206.81"/>
    <n v="0"/>
    <n v="158069321.53"/>
    <n v="0"/>
    <n v="0"/>
    <n v="4098206.81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72"/>
    <n v="4"/>
    <n v="2014"/>
    <s v="V1972"/>
    <n v="367"/>
    <s v="03. Nuclear"/>
    <s v="Function"/>
    <n v="57705462.170000002"/>
    <n v="0"/>
    <n v="0"/>
    <n v="57995635.439999998"/>
    <n v="268280.37"/>
    <n v="57802757.549999997"/>
    <n v="-580346.53"/>
    <n v="214770.78"/>
    <n v="58285808.700000003"/>
    <n v="57705462.170000002"/>
    <n v="0"/>
    <n v="0"/>
    <n v="214770.78"/>
    <n v="0"/>
    <x v="12"/>
  </r>
  <r>
    <n v="-1"/>
    <n v="1"/>
    <s v="0001 -Florida Power &amp; Light Company"/>
    <n v="0"/>
    <n v="3"/>
    <x v="12"/>
    <n v="1973"/>
    <n v="5"/>
    <n v="2014"/>
    <s v="V1973"/>
    <n v="367"/>
    <s v="03. Nuclear"/>
    <s v="Function"/>
    <n v="64493161.909999996"/>
    <n v="0"/>
    <n v="0"/>
    <n v="64563331.420000002"/>
    <n v="1242465.55"/>
    <n v="63258995.07"/>
    <n v="-140339.01999999999"/>
    <n v="0"/>
    <n v="64633500.93"/>
    <n v="64361121.600000001"/>
    <n v="0"/>
    <n v="0"/>
    <n v="0"/>
    <n v="0"/>
    <x v="12"/>
  </r>
  <r>
    <n v="-1"/>
    <n v="1"/>
    <s v="0001 -Florida Power &amp; Light Company"/>
    <n v="0"/>
    <n v="3"/>
    <x v="12"/>
    <n v="1974"/>
    <n v="6"/>
    <n v="2014"/>
    <s v="V1974"/>
    <n v="367"/>
    <s v="03. Nuclear"/>
    <s v="Function"/>
    <n v="2514842.0299999998"/>
    <n v="0"/>
    <n v="0"/>
    <n v="2514842.0299999998"/>
    <n v="48395.96"/>
    <n v="2436599.2799999998"/>
    <n v="0"/>
    <n v="0"/>
    <n v="2514842.0299999998"/>
    <n v="2484995.2400000002"/>
    <n v="0"/>
    <n v="0"/>
    <n v="0"/>
    <n v="0"/>
    <x v="12"/>
  </r>
  <r>
    <n v="-1"/>
    <n v="1"/>
    <s v="0001 -Florida Power &amp; Light Company"/>
    <n v="0"/>
    <n v="3"/>
    <x v="12"/>
    <n v="1975"/>
    <n v="7"/>
    <n v="2014"/>
    <s v="V1975"/>
    <n v="367"/>
    <s v="03. Nuclear"/>
    <s v="Function"/>
    <n v="5023951.97"/>
    <n v="0"/>
    <n v="0"/>
    <n v="5034426.3899999997"/>
    <n v="0"/>
    <n v="5044900.8099999996"/>
    <n v="-20948.84"/>
    <n v="13561.23"/>
    <n v="5044900.8099999996"/>
    <n v="5023951.97"/>
    <n v="13561.23"/>
    <n v="0"/>
    <n v="13561.23"/>
    <n v="0"/>
    <x v="12"/>
  </r>
  <r>
    <n v="-1"/>
    <n v="1"/>
    <s v="0001 -Florida Power &amp; Light Company"/>
    <n v="0"/>
    <n v="3"/>
    <x v="12"/>
    <n v="1976"/>
    <n v="8"/>
    <n v="2014"/>
    <s v="V1976"/>
    <n v="367"/>
    <s v="03. Nuclear"/>
    <s v="Function"/>
    <n v="290388347.39999998"/>
    <n v="0"/>
    <n v="0"/>
    <n v="291029264.80000001"/>
    <n v="5600606.8499999996"/>
    <n v="283227919.38999999"/>
    <n v="-1281834.79"/>
    <n v="0"/>
    <n v="291670182.19"/>
    <n v="287546691.44999999"/>
    <n v="0"/>
    <n v="0"/>
    <n v="0"/>
    <n v="0"/>
    <x v="12"/>
  </r>
  <r>
    <n v="-1"/>
    <n v="1"/>
    <s v="0001 -Florida Power &amp; Light Company"/>
    <n v="0"/>
    <n v="3"/>
    <x v="12"/>
    <n v="1977"/>
    <n v="10"/>
    <n v="2014"/>
    <s v="V1977"/>
    <n v="367"/>
    <s v="03. Nuclear"/>
    <s v="Function"/>
    <n v="21122878.43"/>
    <n v="0"/>
    <n v="0"/>
    <n v="21122878.43"/>
    <n v="406491.55"/>
    <n v="20481348.18"/>
    <n v="0"/>
    <n v="0"/>
    <n v="21122878.43"/>
    <n v="20887839.73"/>
    <n v="0"/>
    <n v="0"/>
    <n v="0"/>
    <n v="0"/>
    <x v="12"/>
  </r>
  <r>
    <n v="-1"/>
    <n v="1"/>
    <s v="0001 -Florida Power &amp; Light Company"/>
    <n v="0"/>
    <n v="3"/>
    <x v="12"/>
    <n v="1977"/>
    <n v="9"/>
    <n v="2014"/>
    <s v="V1977SV"/>
    <n v="367"/>
    <s v="03. Nuclear"/>
    <s v="Function"/>
    <n v="6068901.3499999996"/>
    <n v="0"/>
    <n v="0"/>
    <n v="6068901.3499999996"/>
    <n v="116790.76"/>
    <n v="5883932.4000000004"/>
    <n v="0"/>
    <n v="0"/>
    <n v="6068901.3499999996"/>
    <n v="6000723.1600000001"/>
    <n v="0"/>
    <n v="0"/>
    <n v="0"/>
    <n v="0"/>
    <x v="12"/>
  </r>
  <r>
    <n v="-1"/>
    <n v="1"/>
    <s v="0001 -Florida Power &amp; Light Company"/>
    <n v="0"/>
    <n v="3"/>
    <x v="12"/>
    <n v="1978"/>
    <n v="12"/>
    <n v="2014"/>
    <s v="V1978"/>
    <n v="367"/>
    <s v="03. Nuclear"/>
    <s v="Function"/>
    <n v="10182705.27"/>
    <n v="0"/>
    <n v="0"/>
    <n v="10182705.27"/>
    <n v="195957.37"/>
    <n v="9684662.7100000009"/>
    <n v="0"/>
    <n v="0"/>
    <n v="10182705.27"/>
    <n v="9880620.0800000001"/>
    <n v="0"/>
    <n v="0"/>
    <n v="0"/>
    <n v="0"/>
    <x v="12"/>
  </r>
  <r>
    <n v="-1"/>
    <n v="1"/>
    <s v="0001 -Florida Power &amp; Light Company"/>
    <n v="0"/>
    <n v="3"/>
    <x v="12"/>
    <n v="1978"/>
    <n v="11"/>
    <n v="2014"/>
    <s v="V1978SV"/>
    <n v="367"/>
    <s v="03. Nuclear"/>
    <s v="Function"/>
    <n v="19264733.050000001"/>
    <n v="0"/>
    <n v="0"/>
    <n v="19264733.050000001"/>
    <n v="370733.15"/>
    <n v="18317899.879999999"/>
    <n v="0"/>
    <n v="0"/>
    <n v="19264733.050000001"/>
    <n v="18688633.030000001"/>
    <n v="0"/>
    <n v="0"/>
    <n v="0"/>
    <n v="0"/>
    <x v="12"/>
  </r>
  <r>
    <n v="-1"/>
    <n v="1"/>
    <s v="0001 -Florida Power &amp; Light Company"/>
    <n v="0"/>
    <n v="3"/>
    <x v="12"/>
    <n v="1979"/>
    <n v="13"/>
    <n v="2014"/>
    <s v="V1979"/>
    <n v="367"/>
    <s v="03. Nuclear"/>
    <s v="Function"/>
    <n v="7741320.6299999999"/>
    <n v="0"/>
    <n v="0"/>
    <n v="7741355.7000000002"/>
    <n v="148975.70000000001"/>
    <n v="7334060.5499999998"/>
    <n v="-70.14"/>
    <n v="51.61"/>
    <n v="7741390.7699999996"/>
    <n v="7483017.7199999997"/>
    <n v="0"/>
    <n v="0"/>
    <n v="51.61"/>
    <n v="0"/>
    <x v="12"/>
  </r>
  <r>
    <n v="-1"/>
    <n v="1"/>
    <s v="0001 -Florida Power &amp; Light Company"/>
    <n v="0"/>
    <n v="3"/>
    <x v="12"/>
    <n v="1980"/>
    <n v="14"/>
    <n v="2014"/>
    <s v="V1980"/>
    <n v="367"/>
    <s v="03. Nuclear"/>
    <s v="Function"/>
    <n v="6765422.71"/>
    <n v="0"/>
    <n v="0"/>
    <n v="6765422.71"/>
    <n v="130194.71"/>
    <n v="6104789.46"/>
    <n v="0"/>
    <n v="0"/>
    <n v="6765422.71"/>
    <n v="6234984.1699999999"/>
    <n v="0"/>
    <n v="0"/>
    <n v="0"/>
    <n v="0"/>
    <x v="12"/>
  </r>
  <r>
    <n v="-1"/>
    <n v="1"/>
    <s v="0001 -Florida Power &amp; Light Company"/>
    <n v="0"/>
    <n v="3"/>
    <x v="12"/>
    <n v="1981"/>
    <n v="15"/>
    <n v="2014"/>
    <s v="V1981"/>
    <n v="367"/>
    <s v="03. Nuclear"/>
    <s v="Function"/>
    <n v="16039513.01"/>
    <n v="0"/>
    <n v="0"/>
    <n v="16061096.779999999"/>
    <n v="309081.93"/>
    <n v="13422242.720000001"/>
    <n v="-43167.54"/>
    <n v="0"/>
    <n v="16082680.550000001"/>
    <n v="13688157.109999999"/>
    <n v="0"/>
    <n v="0"/>
    <n v="0"/>
    <n v="0"/>
    <x v="12"/>
  </r>
  <r>
    <n v="-1"/>
    <n v="1"/>
    <s v="0001 -Florida Power &amp; Light Company"/>
    <n v="0"/>
    <n v="3"/>
    <x v="12"/>
    <n v="1982"/>
    <n v="16"/>
    <n v="2014"/>
    <s v="V1982"/>
    <n v="367"/>
    <s v="03. Nuclear"/>
    <s v="Function"/>
    <n v="113402932.73999999"/>
    <n v="0"/>
    <n v="0"/>
    <n v="113679340.25"/>
    <n v="2187660.7200000002"/>
    <n v="97154901.5"/>
    <n v="-552815.02"/>
    <n v="0"/>
    <n v="113955747.76000001"/>
    <n v="98789747.200000003"/>
    <n v="0"/>
    <n v="0"/>
    <n v="0"/>
    <n v="0"/>
    <x v="12"/>
  </r>
  <r>
    <n v="-1"/>
    <n v="1"/>
    <s v="0001 -Florida Power &amp; Light Company"/>
    <n v="0"/>
    <n v="3"/>
    <x v="12"/>
    <n v="1983"/>
    <n v="17"/>
    <n v="2014"/>
    <s v="V1983"/>
    <n v="367"/>
    <s v="03. Nuclear"/>
    <s v="Function"/>
    <n v="818430445.40999997"/>
    <n v="0"/>
    <n v="0"/>
    <n v="820633817.66999996"/>
    <n v="15792389.050000001"/>
    <n v="633699048.85000002"/>
    <n v="-4406744.5199999996"/>
    <n v="2415762.67"/>
    <n v="822837189.92999995"/>
    <n v="647500456.04999995"/>
    <n v="0"/>
    <n v="0"/>
    <n v="2415762.67"/>
    <n v="0"/>
    <x v="12"/>
  </r>
  <r>
    <n v="-1"/>
    <n v="1"/>
    <s v="0001 -Florida Power &amp; Light Company"/>
    <n v="0"/>
    <n v="3"/>
    <x v="12"/>
    <n v="1984"/>
    <n v="18"/>
    <n v="2014"/>
    <s v="V1984"/>
    <n v="367"/>
    <s v="03. Nuclear"/>
    <s v="Function"/>
    <n v="95487765.870000005"/>
    <n v="0"/>
    <n v="0"/>
    <n v="95752511.680000007"/>
    <n v="1842674.39"/>
    <n v="72875041.159999996"/>
    <n v="-529491.61"/>
    <n v="350546.67"/>
    <n v="96017257.480000004"/>
    <n v="74538770.609999999"/>
    <n v="0"/>
    <n v="0"/>
    <n v="350546.67"/>
    <n v="0"/>
    <x v="12"/>
  </r>
  <r>
    <n v="-1"/>
    <n v="1"/>
    <s v="0001 -Florida Power &amp; Light Company"/>
    <n v="0"/>
    <n v="3"/>
    <x v="12"/>
    <n v="1985"/>
    <n v="19"/>
    <n v="2014"/>
    <s v="V1985"/>
    <n v="367"/>
    <s v="03. Nuclear"/>
    <s v="Function"/>
    <n v="63639823.810000002"/>
    <n v="0"/>
    <n v="0"/>
    <n v="63945634.32"/>
    <n v="1230578.51"/>
    <n v="47277768.210000001"/>
    <n v="-611621.02"/>
    <n v="412573.42"/>
    <n v="64251444.829999998"/>
    <n v="48309299.119999997"/>
    <n v="0"/>
    <n v="0"/>
    <n v="412573.42"/>
    <n v="0"/>
    <x v="12"/>
  </r>
  <r>
    <n v="-1"/>
    <n v="1"/>
    <s v="0001 -Florida Power &amp; Light Company"/>
    <n v="0"/>
    <n v="3"/>
    <x v="12"/>
    <n v="1986"/>
    <n v="20"/>
    <n v="2014"/>
    <s v="V1986"/>
    <n v="367"/>
    <s v="03. Nuclear"/>
    <s v="Function"/>
    <n v="93947129.680000007"/>
    <n v="0"/>
    <n v="0"/>
    <n v="94009138.180000007"/>
    <n v="1807931.37"/>
    <n v="65127880.719999999"/>
    <n v="-124017"/>
    <n v="0"/>
    <n v="94071146.680000007"/>
    <n v="66847169.219999999"/>
    <n v="-35374.129999999997"/>
    <n v="0"/>
    <n v="0"/>
    <n v="0"/>
    <x v="12"/>
  </r>
  <r>
    <n v="-1"/>
    <n v="1"/>
    <s v="0001 -Florida Power &amp; Light Company"/>
    <n v="0"/>
    <n v="3"/>
    <x v="12"/>
    <n v="1987"/>
    <n v="22"/>
    <n v="2014"/>
    <s v="V1987"/>
    <n v="367"/>
    <s v="03. Nuclear"/>
    <s v="Function"/>
    <n v="36164593.280000001"/>
    <n v="0"/>
    <n v="0"/>
    <n v="36492981.280000001"/>
    <n v="702275.9"/>
    <n v="24888032.73"/>
    <n v="-656776.01"/>
    <n v="378578.3"/>
    <n v="36821369.289999999"/>
    <n v="25312110.920000002"/>
    <n v="0"/>
    <n v="0"/>
    <n v="378578.3"/>
    <n v="0"/>
    <x v="12"/>
  </r>
  <r>
    <n v="-1"/>
    <n v="1"/>
    <s v="0001 -Florida Power &amp; Light Company"/>
    <n v="0"/>
    <n v="3"/>
    <x v="12"/>
    <n v="1987"/>
    <n v="21"/>
    <n v="2014"/>
    <s v="V1987A"/>
    <n v="367"/>
    <s v="03. Nuclear"/>
    <s v="Function"/>
    <n v="82870314.920000002"/>
    <n v="0"/>
    <n v="0"/>
    <n v="82951795.569999993"/>
    <n v="1596335.66"/>
    <n v="46170112.700000003"/>
    <n v="-162961.29999999999"/>
    <n v="117391.29"/>
    <n v="83033276.219999999"/>
    <n v="47720878.350000001"/>
    <n v="0"/>
    <n v="0"/>
    <n v="117391.29"/>
    <n v="0"/>
    <x v="12"/>
  </r>
  <r>
    <n v="-1"/>
    <n v="1"/>
    <s v="0001 -Florida Power &amp; Light Company"/>
    <n v="0"/>
    <n v="3"/>
    <x v="12"/>
    <n v="1988"/>
    <n v="24"/>
    <n v="2014"/>
    <s v="V1988"/>
    <n v="367"/>
    <s v="03. Nuclear"/>
    <s v="Function"/>
    <n v="15081813.630000001"/>
    <n v="0"/>
    <n v="0"/>
    <n v="15206002.59"/>
    <n v="292626.39"/>
    <n v="10324041.76"/>
    <n v="-248377.91"/>
    <n v="63140.17"/>
    <n v="15330191.539999999"/>
    <n v="10431430.41"/>
    <n v="0"/>
    <n v="0"/>
    <n v="63140.17"/>
    <n v="0"/>
    <x v="12"/>
  </r>
  <r>
    <n v="-1"/>
    <n v="1"/>
    <s v="0001 -Florida Power &amp; Light Company"/>
    <n v="0"/>
    <n v="3"/>
    <x v="12"/>
    <n v="1988"/>
    <n v="23"/>
    <n v="2014"/>
    <s v="V1988A"/>
    <n v="367"/>
    <s v="03. Nuclear"/>
    <s v="Function"/>
    <n v="31304072.760000002"/>
    <n v="0"/>
    <n v="0"/>
    <n v="31304093.98"/>
    <n v="602420.25"/>
    <n v="18949967.739999998"/>
    <n v="-42.44"/>
    <n v="34.700000000000003"/>
    <n v="31304115.199999999"/>
    <n v="19552380.25"/>
    <n v="0"/>
    <n v="0"/>
    <n v="34.700000000000003"/>
    <n v="0"/>
    <x v="12"/>
  </r>
  <r>
    <n v="-1"/>
    <n v="1"/>
    <s v="0001 -Florida Power &amp; Light Company"/>
    <n v="0"/>
    <n v="3"/>
    <x v="12"/>
    <n v="1989"/>
    <n v="26"/>
    <n v="2014"/>
    <s v="V1989"/>
    <n v="367"/>
    <s v="03. Nuclear"/>
    <s v="Function"/>
    <n v="21031649.100000001"/>
    <n v="0"/>
    <n v="0"/>
    <n v="21049018.760000002"/>
    <n v="405070.19"/>
    <n v="14880377.43"/>
    <n v="-34739.32"/>
    <n v="31069.88"/>
    <n v="21066388.420000002"/>
    <n v="15281778.18"/>
    <n v="0"/>
    <n v="0"/>
    <n v="31069.88"/>
    <n v="0"/>
    <x v="12"/>
  </r>
  <r>
    <n v="-1"/>
    <n v="1"/>
    <s v="0001 -Florida Power &amp; Light Company"/>
    <n v="0"/>
    <n v="3"/>
    <x v="12"/>
    <n v="1989"/>
    <n v="25"/>
    <n v="2014"/>
    <s v="V1989A"/>
    <n v="367"/>
    <s v="03. Nuclear"/>
    <s v="Function"/>
    <n v="37707007.960000001"/>
    <n v="0"/>
    <n v="0"/>
    <n v="37738822.100000001"/>
    <n v="726251.04"/>
    <n v="22401454.559999999"/>
    <n v="-63628.29"/>
    <n v="46292.79"/>
    <n v="37770636.25"/>
    <n v="23110370.100000001"/>
    <n v="0"/>
    <n v="0"/>
    <n v="46292.79"/>
    <n v="0"/>
    <x v="12"/>
  </r>
  <r>
    <n v="-1"/>
    <n v="1"/>
    <s v="0001 -Florida Power &amp; Light Company"/>
    <n v="0"/>
    <n v="3"/>
    <x v="12"/>
    <n v="1990"/>
    <n v="28"/>
    <n v="2014"/>
    <s v="V1990"/>
    <n v="367"/>
    <s v="03. Nuclear"/>
    <s v="Function"/>
    <n v="30380515.629999999"/>
    <n v="0"/>
    <n v="0"/>
    <n v="30880378.100000001"/>
    <n v="594266.19999999995"/>
    <n v="21427167.16"/>
    <n v="-999724.95"/>
    <n v="331042.88"/>
    <n v="31380240.57"/>
    <n v="21352751.300000001"/>
    <n v="0"/>
    <n v="0"/>
    <n v="331042.88"/>
    <n v="0"/>
    <x v="12"/>
  </r>
  <r>
    <n v="-1"/>
    <n v="1"/>
    <s v="0001 -Florida Power &amp; Light Company"/>
    <n v="0"/>
    <n v="3"/>
    <x v="12"/>
    <n v="1990"/>
    <n v="27"/>
    <n v="2014"/>
    <s v="V1990A"/>
    <n v="367"/>
    <s v="03. Nuclear"/>
    <s v="Function"/>
    <n v="1122669.78"/>
    <n v="0"/>
    <n v="0"/>
    <n v="1142260.6000000001"/>
    <n v="21981.82"/>
    <n v="675298.91"/>
    <n v="-39181.629999999997"/>
    <n v="23889.85"/>
    <n v="1161851.4099999999"/>
    <n v="681988.95"/>
    <n v="0"/>
    <n v="0"/>
    <n v="23889.85"/>
    <n v="0"/>
    <x v="12"/>
  </r>
  <r>
    <n v="-1"/>
    <n v="1"/>
    <s v="0001 -Florida Power &amp; Light Company"/>
    <n v="0"/>
    <n v="3"/>
    <x v="12"/>
    <n v="1991"/>
    <n v="29"/>
    <n v="2014"/>
    <s v="V1991"/>
    <n v="367"/>
    <s v="03. Nuclear"/>
    <s v="Function"/>
    <n v="213987822.72"/>
    <n v="0"/>
    <n v="0"/>
    <n v="213987822.72"/>
    <n v="4118010.83"/>
    <n v="132397591.84"/>
    <n v="0"/>
    <n v="0"/>
    <n v="213987822.72"/>
    <n v="136515602.66999999"/>
    <n v="0"/>
    <n v="0"/>
    <n v="0"/>
    <n v="0"/>
    <x v="12"/>
  </r>
  <r>
    <n v="-1"/>
    <n v="1"/>
    <s v="0001 -Florida Power &amp; Light Company"/>
    <n v="0"/>
    <n v="3"/>
    <x v="12"/>
    <n v="1992"/>
    <n v="30"/>
    <n v="2014"/>
    <s v="V1992"/>
    <n v="367"/>
    <s v="03. Nuclear"/>
    <s v="Function"/>
    <n v="15221208.4"/>
    <n v="0"/>
    <n v="0"/>
    <n v="15467669.23"/>
    <n v="297661.93"/>
    <n v="10126402.789999999"/>
    <n v="-492921.66"/>
    <n v="60594.38"/>
    <n v="15714130.060000001"/>
    <n v="9991737.4399999995"/>
    <n v="0"/>
    <n v="0"/>
    <n v="60594.38"/>
    <n v="0"/>
    <x v="12"/>
  </r>
  <r>
    <n v="-1"/>
    <n v="1"/>
    <s v="0001 -Florida Power &amp; Light Company"/>
    <n v="0"/>
    <n v="3"/>
    <x v="12"/>
    <n v="1993"/>
    <n v="31"/>
    <n v="2014"/>
    <s v="V1993"/>
    <n v="367"/>
    <s v="03. Nuclear"/>
    <s v="Function"/>
    <n v="42101970.030000001"/>
    <n v="0"/>
    <n v="0"/>
    <n v="42390842.799999997"/>
    <n v="815775.16"/>
    <n v="9155598.1999999993"/>
    <n v="-577745.53"/>
    <n v="440311.03999999998"/>
    <n v="42679715.560000002"/>
    <n v="9833938.8699999992"/>
    <n v="0"/>
    <n v="0"/>
    <n v="440311.03999999998"/>
    <n v="0"/>
    <x v="12"/>
  </r>
  <r>
    <n v="-1"/>
    <n v="1"/>
    <s v="0001 -Florida Power &amp; Light Company"/>
    <n v="0"/>
    <n v="3"/>
    <x v="12"/>
    <n v="1994"/>
    <n v="32"/>
    <n v="2014"/>
    <s v="V1994"/>
    <n v="367"/>
    <s v="03. Nuclear"/>
    <s v="Function"/>
    <n v="39346967.109999999"/>
    <n v="0"/>
    <n v="0"/>
    <n v="39531935.200000003"/>
    <n v="537376.6"/>
    <n v="13093739.43"/>
    <n v="-369936.17"/>
    <n v="0"/>
    <n v="39716903.280000001"/>
    <n v="13261179.859999999"/>
    <n v="0"/>
    <n v="0"/>
    <n v="0"/>
    <n v="0"/>
    <x v="12"/>
  </r>
  <r>
    <n v="-1"/>
    <n v="1"/>
    <s v="0001 -Florida Power &amp; Light Company"/>
    <n v="0"/>
    <n v="3"/>
    <x v="12"/>
    <n v="1995"/>
    <n v="33"/>
    <n v="2014"/>
    <s v="V1995"/>
    <n v="367"/>
    <s v="03. Nuclear"/>
    <s v="Function"/>
    <n v="27569450.949999999"/>
    <n v="0"/>
    <n v="0"/>
    <n v="27667851.850000001"/>
    <n v="532443.93000000005"/>
    <n v="5531945.0599999996"/>
    <n v="-196801.78"/>
    <n v="94124.17"/>
    <n v="27766252.739999998"/>
    <n v="5961711.3700000001"/>
    <n v="0"/>
    <n v="0"/>
    <n v="94124.17"/>
    <n v="0"/>
    <x v="12"/>
  </r>
  <r>
    <n v="-1"/>
    <n v="1"/>
    <s v="0001 -Florida Power &amp; Light Company"/>
    <n v="0"/>
    <n v="3"/>
    <x v="12"/>
    <n v="1996"/>
    <n v="34"/>
    <n v="2014"/>
    <s v="V1996"/>
    <n v="367"/>
    <s v="03. Nuclear"/>
    <s v="Function"/>
    <n v="21298454.98"/>
    <n v="0"/>
    <n v="0"/>
    <n v="21438709.199999999"/>
    <n v="412569.45"/>
    <n v="4264993.9800000004"/>
    <n v="-280508.45"/>
    <n v="191583.04"/>
    <n v="21578963.420000002"/>
    <n v="4588638.03"/>
    <n v="0"/>
    <n v="0"/>
    <n v="191583.04"/>
    <n v="0"/>
    <x v="12"/>
  </r>
  <r>
    <n v="-1"/>
    <n v="1"/>
    <s v="0001 -Florida Power &amp; Light Company"/>
    <n v="0"/>
    <n v="3"/>
    <x v="12"/>
    <n v="1997"/>
    <n v="35"/>
    <n v="2014"/>
    <s v="V1997"/>
    <n v="367"/>
    <s v="03. Nuclear"/>
    <s v="Function"/>
    <n v="49722523.630000003"/>
    <n v="0"/>
    <n v="0"/>
    <n v="49722523.630000003"/>
    <n v="956867.02"/>
    <n v="4575217.18"/>
    <n v="0"/>
    <n v="0"/>
    <n v="49722523.630000003"/>
    <n v="5532084.2000000002"/>
    <n v="0"/>
    <n v="0"/>
    <n v="0"/>
    <n v="0"/>
    <x v="12"/>
  </r>
  <r>
    <n v="-1"/>
    <n v="1"/>
    <s v="0001 -Florida Power &amp; Light Company"/>
    <n v="0"/>
    <n v="3"/>
    <x v="12"/>
    <n v="1998"/>
    <n v="59"/>
    <n v="2014"/>
    <s v="V1998"/>
    <n v="367"/>
    <s v="03. Nuclear"/>
    <s v="Function"/>
    <n v="14823220.199999999"/>
    <n v="0"/>
    <n v="0"/>
    <n v="14838776.619999999"/>
    <n v="268160.89"/>
    <n v="4521416.51"/>
    <n v="-31112.84"/>
    <n v="29454.98"/>
    <n v="14854333.039999999"/>
    <n v="4758464.5599999996"/>
    <n v="29454.98"/>
    <n v="0"/>
    <n v="29454.98"/>
    <n v="0"/>
    <x v="12"/>
  </r>
  <r>
    <n v="-1"/>
    <n v="1"/>
    <s v="0001 -Florida Power &amp; Light Company"/>
    <n v="0"/>
    <n v="3"/>
    <x v="12"/>
    <n v="1999"/>
    <n v="60"/>
    <n v="2014"/>
    <s v="V1999"/>
    <n v="367"/>
    <s v="03. Nuclear"/>
    <s v="Function"/>
    <n v="7071833.71"/>
    <n v="0"/>
    <n v="0"/>
    <n v="7161409.1699999999"/>
    <n v="137815.13"/>
    <n v="2543004"/>
    <n v="-179150.91"/>
    <n v="197449.69"/>
    <n v="7250984.6200000001"/>
    <n v="2699117.91"/>
    <n v="0"/>
    <n v="0"/>
    <n v="197449.69"/>
    <n v="0"/>
    <x v="12"/>
  </r>
  <r>
    <n v="-1"/>
    <n v="1"/>
    <s v="0001 -Florida Power &amp; Light Company"/>
    <n v="0"/>
    <n v="3"/>
    <x v="12"/>
    <n v="2000"/>
    <n v="61"/>
    <n v="2014"/>
    <s v="V2000"/>
    <n v="367"/>
    <s v="03. Nuclear"/>
    <s v="Function"/>
    <n v="4520437.0199999996"/>
    <n v="0"/>
    <n v="0"/>
    <n v="4531726.9000000004"/>
    <n v="87209.17"/>
    <n v="2030417.37"/>
    <n v="-22579.759999999998"/>
    <n v="42264.34"/>
    <n v="4543016.78"/>
    <n v="2137311.12"/>
    <n v="0"/>
    <n v="0"/>
    <n v="42264.34"/>
    <n v="0"/>
    <x v="12"/>
  </r>
  <r>
    <n v="-1"/>
    <n v="1"/>
    <s v="0001 -Florida Power &amp; Light Company"/>
    <n v="0"/>
    <n v="3"/>
    <x v="12"/>
    <n v="2001"/>
    <n v="62"/>
    <n v="2014"/>
    <s v="V2001"/>
    <n v="367"/>
    <s v="03. Nuclear"/>
    <s v="Function"/>
    <n v="1227299.8600000001"/>
    <n v="0"/>
    <n v="0"/>
    <n v="1245725.3500000001"/>
    <n v="23972.9"/>
    <n v="212594.18"/>
    <n v="-36850.980000000003"/>
    <n v="49321.43"/>
    <n v="1264150.8400000001"/>
    <n v="249037.53"/>
    <n v="0"/>
    <n v="0"/>
    <n v="49321.43"/>
    <n v="0"/>
    <x v="12"/>
  </r>
  <r>
    <n v="-1"/>
    <n v="1"/>
    <s v="0001 -Florida Power &amp; Light Company"/>
    <n v="0"/>
    <n v="3"/>
    <x v="12"/>
    <n v="2001"/>
    <n v="69"/>
    <n v="2014"/>
    <s v="V2001 Bonus"/>
    <n v="367"/>
    <s v="03. Nuclear"/>
    <s v="Function"/>
    <n v="109636.62"/>
    <n v="0"/>
    <n v="0"/>
    <n v="109636.62"/>
    <n v="2109.86"/>
    <n v="-358651.17"/>
    <n v="0"/>
    <n v="0"/>
    <n v="109636.62"/>
    <n v="-356541.31"/>
    <n v="0"/>
    <n v="0"/>
    <n v="0"/>
    <n v="0"/>
    <x v="12"/>
  </r>
  <r>
    <n v="-1"/>
    <n v="1"/>
    <s v="0001 -Florida Power &amp; Light Company"/>
    <n v="0"/>
    <n v="3"/>
    <x v="12"/>
    <n v="2002"/>
    <n v="63"/>
    <n v="2014"/>
    <s v="V2002"/>
    <n v="367"/>
    <s v="03. Nuclear"/>
    <s v="Function"/>
    <n v="664287.66"/>
    <n v="0"/>
    <n v="0"/>
    <n v="664287.66"/>
    <n v="12783.64"/>
    <n v="30718.59"/>
    <n v="0"/>
    <n v="0"/>
    <n v="664287.66"/>
    <n v="43502.23"/>
    <n v="0"/>
    <n v="0"/>
    <n v="0"/>
    <n v="0"/>
    <x v="12"/>
  </r>
  <r>
    <n v="-1"/>
    <n v="1"/>
    <s v="0001 -Florida Power &amp; Light Company"/>
    <n v="0"/>
    <n v="3"/>
    <x v="12"/>
    <n v="2002"/>
    <n v="68"/>
    <n v="2014"/>
    <s v="V2002 Bonus"/>
    <n v="367"/>
    <s v="03. Nuclear"/>
    <s v="Function"/>
    <n v="749090.34"/>
    <n v="0"/>
    <n v="0"/>
    <n v="749090.34"/>
    <n v="14415.6"/>
    <n v="34640.1"/>
    <n v="0"/>
    <n v="0"/>
    <n v="749090.34"/>
    <n v="49055.7"/>
    <n v="0"/>
    <n v="0"/>
    <n v="0"/>
    <n v="0"/>
    <x v="12"/>
  </r>
  <r>
    <n v="-1"/>
    <n v="1"/>
    <s v="0001 -Florida Power &amp; Light Company"/>
    <n v="0"/>
    <n v="3"/>
    <x v="12"/>
    <n v="2002"/>
    <n v="80"/>
    <n v="2014"/>
    <s v="V2002 Bonus Q1"/>
    <n v="367"/>
    <s v="03. Nuclear"/>
    <s v="Function"/>
    <n v="338406.17"/>
    <n v="0"/>
    <n v="0"/>
    <n v="343354.01"/>
    <n v="6607.56"/>
    <n v="-252967.21"/>
    <n v="-9895.69"/>
    <n v="12159.3"/>
    <n v="348301.86"/>
    <n v="-244096.04"/>
    <n v="0"/>
    <n v="0"/>
    <n v="12159.3"/>
    <n v="0"/>
    <x v="12"/>
  </r>
  <r>
    <n v="-1"/>
    <n v="1"/>
    <s v="0001 -Florida Power &amp; Light Company"/>
    <n v="0"/>
    <n v="3"/>
    <x v="12"/>
    <n v="2002"/>
    <n v="81"/>
    <n v="2014"/>
    <s v="V2002 Bonus Q2"/>
    <n v="367"/>
    <s v="03. Nuclear"/>
    <s v="Function"/>
    <n v="299607.5"/>
    <n v="0"/>
    <n v="0"/>
    <n v="307310.71999999997"/>
    <n v="5913.93"/>
    <n v="-424549.12"/>
    <n v="-15406.45"/>
    <n v="18828.68"/>
    <n v="315013.95"/>
    <n v="-415212.96"/>
    <n v="0"/>
    <n v="0"/>
    <n v="18828.68"/>
    <n v="0"/>
    <x v="12"/>
  </r>
  <r>
    <n v="-1"/>
    <n v="1"/>
    <s v="0001 -Florida Power &amp; Light Company"/>
    <n v="0"/>
    <n v="3"/>
    <x v="12"/>
    <n v="2002"/>
    <n v="82"/>
    <n v="2014"/>
    <s v="V2002 Bonus Q3"/>
    <n v="367"/>
    <s v="03. Nuclear"/>
    <s v="Function"/>
    <n v="5978.9"/>
    <n v="0"/>
    <n v="0"/>
    <n v="5978.9"/>
    <n v="115.06"/>
    <n v="-983807.25"/>
    <n v="0"/>
    <n v="0"/>
    <n v="5978.9"/>
    <n v="-983692.19"/>
    <n v="0"/>
    <n v="0"/>
    <n v="0"/>
    <n v="0"/>
    <x v="12"/>
  </r>
  <r>
    <n v="-1"/>
    <n v="1"/>
    <s v="0001 -Florida Power &amp; Light Company"/>
    <n v="0"/>
    <n v="3"/>
    <x v="12"/>
    <n v="2002"/>
    <n v="83"/>
    <n v="2014"/>
    <s v="V2002 Bonus Q4"/>
    <n v="367"/>
    <s v="03. Nuclear"/>
    <s v="Function"/>
    <n v="451373.29"/>
    <n v="0"/>
    <n v="0"/>
    <n v="454779.45"/>
    <n v="8751.84"/>
    <n v="-1361463.71"/>
    <n v="-6812.32"/>
    <n v="15195.75"/>
    <n v="458185.61"/>
    <n v="-1344328.44"/>
    <n v="0"/>
    <n v="0"/>
    <n v="15195.75"/>
    <n v="0"/>
    <x v="12"/>
  </r>
  <r>
    <n v="-1"/>
    <n v="1"/>
    <s v="0001 -Florida Power &amp; Light Company"/>
    <n v="0"/>
    <n v="3"/>
    <x v="12"/>
    <n v="2003"/>
    <n v="64"/>
    <n v="2014"/>
    <s v="V2003"/>
    <n v="367"/>
    <s v="03. Nuclear"/>
    <s v="Function"/>
    <n v="1069061.9099999999"/>
    <n v="0"/>
    <n v="0"/>
    <n v="1069061.9099999999"/>
    <n v="20573.18"/>
    <n v="434677.51"/>
    <n v="0"/>
    <n v="0"/>
    <n v="1069061.9099999999"/>
    <n v="455250.69"/>
    <n v="0"/>
    <n v="0"/>
    <n v="0"/>
    <n v="0"/>
    <x v="12"/>
  </r>
  <r>
    <n v="-1"/>
    <n v="1"/>
    <s v="0001 -Florida Power &amp; Light Company"/>
    <n v="0"/>
    <n v="3"/>
    <x v="12"/>
    <n v="2003"/>
    <n v="70"/>
    <n v="2014"/>
    <s v="V2003 Bonus-30%"/>
    <n v="367"/>
    <s v="03. Nuclear"/>
    <s v="Function"/>
    <n v="7182624.2400000002"/>
    <n v="0"/>
    <n v="0"/>
    <n v="7182624.2400000002"/>
    <n v="138223.4"/>
    <n v="-3056484.93"/>
    <n v="0"/>
    <n v="0"/>
    <n v="7182624.2400000002"/>
    <n v="-2918261.53"/>
    <n v="0"/>
    <n v="0"/>
    <n v="0"/>
    <n v="0"/>
    <x v="12"/>
  </r>
  <r>
    <n v="-1"/>
    <n v="1"/>
    <s v="0001 -Florida Power &amp; Light Company"/>
    <n v="0"/>
    <n v="3"/>
    <x v="12"/>
    <n v="2003"/>
    <n v="84"/>
    <n v="2014"/>
    <s v="V2003 Bonus-50%"/>
    <n v="367"/>
    <s v="03. Nuclear"/>
    <s v="Function"/>
    <n v="4260660.41"/>
    <n v="0"/>
    <n v="0"/>
    <n v="4260660.41"/>
    <n v="81992.73"/>
    <n v="-819259.84"/>
    <n v="0"/>
    <n v="0"/>
    <n v="4260660.41"/>
    <n v="-737267.11"/>
    <n v="0"/>
    <n v="0"/>
    <n v="0"/>
    <n v="0"/>
    <x v="12"/>
  </r>
  <r>
    <n v="-1"/>
    <n v="1"/>
    <s v="0001 -Florida Power &amp; Light Company"/>
    <n v="0"/>
    <n v="3"/>
    <x v="12"/>
    <n v="2004"/>
    <n v="65"/>
    <n v="2014"/>
    <s v="V2004"/>
    <n v="367"/>
    <s v="03. Nuclear"/>
    <s v="Function"/>
    <n v="103396.76"/>
    <n v="0"/>
    <n v="0"/>
    <n v="103396.76"/>
    <n v="1989.78"/>
    <n v="4781.3599999999997"/>
    <n v="0"/>
    <n v="0"/>
    <n v="103396.76"/>
    <n v="6771.14"/>
    <n v="0"/>
    <n v="0"/>
    <n v="0"/>
    <n v="0"/>
    <x v="12"/>
  </r>
  <r>
    <n v="-1"/>
    <n v="1"/>
    <s v="0001 -Florida Power &amp; Light Company"/>
    <n v="0"/>
    <n v="3"/>
    <x v="12"/>
    <n v="2004"/>
    <n v="71"/>
    <n v="2014"/>
    <s v="V2004 Bonus-30%"/>
    <n v="367"/>
    <s v="03. Nuclear"/>
    <s v="Function"/>
    <n v="1137364.31"/>
    <n v="0"/>
    <n v="0"/>
    <n v="1137364.31"/>
    <n v="21887.59"/>
    <n v="52595.02"/>
    <n v="0"/>
    <n v="0"/>
    <n v="1137364.31"/>
    <n v="74482.61"/>
    <n v="0"/>
    <n v="0"/>
    <n v="0"/>
    <n v="0"/>
    <x v="12"/>
  </r>
  <r>
    <n v="-1"/>
    <n v="1"/>
    <s v="0001 -Florida Power &amp; Light Company"/>
    <n v="0"/>
    <n v="3"/>
    <x v="12"/>
    <n v="2004"/>
    <n v="85"/>
    <n v="2014"/>
    <s v="V2004 Bonus-50%"/>
    <n v="367"/>
    <s v="03. Nuclear"/>
    <s v="Function"/>
    <n v="9098914.4399999995"/>
    <n v="0"/>
    <n v="0"/>
    <n v="9098914.4399999995"/>
    <n v="175100.75"/>
    <n v="420760.1"/>
    <n v="0"/>
    <n v="0"/>
    <n v="9098914.4399999995"/>
    <n v="595860.85"/>
    <n v="0"/>
    <n v="0"/>
    <n v="0"/>
    <n v="0"/>
    <x v="12"/>
  </r>
  <r>
    <n v="-1"/>
    <n v="1"/>
    <s v="0001 -Florida Power &amp; Light Company"/>
    <n v="0"/>
    <n v="3"/>
    <x v="12"/>
    <n v="2004"/>
    <n v="92"/>
    <n v="2014"/>
    <s v="V2004 Q1"/>
    <n v="367"/>
    <s v="03. Nuclear"/>
    <s v="Function"/>
    <n v="-595605.66"/>
    <n v="0"/>
    <n v="0"/>
    <n v="-595605.66"/>
    <n v="-11461.92"/>
    <n v="-99944.85"/>
    <n v="0"/>
    <n v="0"/>
    <n v="-595605.66"/>
    <n v="-111406.77"/>
    <n v="0"/>
    <n v="0"/>
    <n v="0"/>
    <n v="0"/>
    <x v="12"/>
  </r>
  <r>
    <n v="-1"/>
    <n v="1"/>
    <s v="0001 -Florida Power &amp; Light Company"/>
    <n v="0"/>
    <n v="3"/>
    <x v="12"/>
    <n v="2004"/>
    <n v="96"/>
    <n v="2014"/>
    <s v="V2004 Q1 - 30% Bonus"/>
    <n v="367"/>
    <s v="03. Nuclear"/>
    <s v="Function"/>
    <n v="-685951.42"/>
    <n v="0"/>
    <n v="0"/>
    <n v="-685951.42"/>
    <n v="-13200.54"/>
    <n v="-116889.13"/>
    <n v="0"/>
    <n v="0"/>
    <n v="-685951.42"/>
    <n v="-130089.67"/>
    <n v="0"/>
    <n v="0"/>
    <n v="0"/>
    <n v="0"/>
    <x v="12"/>
  </r>
  <r>
    <n v="-1"/>
    <n v="1"/>
    <s v="0001 -Florida Power &amp; Light Company"/>
    <n v="0"/>
    <n v="3"/>
    <x v="12"/>
    <n v="2004"/>
    <n v="100"/>
    <n v="2014"/>
    <s v="V2004 Q1 - 50% Bonus"/>
    <n v="367"/>
    <s v="03. Nuclear"/>
    <s v="Function"/>
    <n v="127462.8"/>
    <n v="0"/>
    <n v="0"/>
    <n v="127562.15"/>
    <n v="2454.83"/>
    <n v="-354032.74"/>
    <n v="-198.7"/>
    <n v="96.01"/>
    <n v="127661.5"/>
    <n v="-351680.6"/>
    <n v="0"/>
    <n v="0"/>
    <n v="96.01"/>
    <n v="0"/>
    <x v="12"/>
  </r>
  <r>
    <n v="-1"/>
    <n v="1"/>
    <s v="0001 -Florida Power &amp; Light Company"/>
    <n v="0"/>
    <n v="3"/>
    <x v="12"/>
    <n v="2004"/>
    <n v="93"/>
    <n v="2014"/>
    <s v="V2004 Q2"/>
    <n v="367"/>
    <s v="03. Nuclear"/>
    <s v="Function"/>
    <n v="-5752782.04"/>
    <n v="0"/>
    <n v="0"/>
    <n v="-5752782.04"/>
    <n v="-110707.32"/>
    <n v="-985957.22"/>
    <n v="0"/>
    <n v="0"/>
    <n v="-5752782.04"/>
    <n v="-1096664.54"/>
    <n v="0"/>
    <n v="0"/>
    <n v="0"/>
    <n v="0"/>
    <x v="12"/>
  </r>
  <r>
    <n v="-1"/>
    <n v="1"/>
    <s v="0001 -Florida Power &amp; Light Company"/>
    <n v="0"/>
    <n v="3"/>
    <x v="12"/>
    <n v="2004"/>
    <n v="97"/>
    <n v="2014"/>
    <s v="V2004 Q2 - 30% Bonus"/>
    <n v="367"/>
    <s v="03. Nuclear"/>
    <s v="Function"/>
    <n v="4382079.01"/>
    <n v="0"/>
    <n v="0"/>
    <n v="4387012.0999999996"/>
    <n v="84424.26"/>
    <n v="505187.93"/>
    <n v="-9866.18"/>
    <n v="6237.12"/>
    <n v="4391945.1900000004"/>
    <n v="585983.13"/>
    <n v="0"/>
    <n v="0"/>
    <n v="6237.12"/>
    <n v="0"/>
    <x v="12"/>
  </r>
  <r>
    <n v="-1"/>
    <n v="1"/>
    <s v="0001 -Florida Power &amp; Light Company"/>
    <n v="0"/>
    <n v="3"/>
    <x v="12"/>
    <n v="2004"/>
    <n v="101"/>
    <n v="2014"/>
    <s v="V2004 Q2 - 50% Bonus"/>
    <n v="367"/>
    <s v="03. Nuclear"/>
    <s v="Function"/>
    <n v="4361043.79"/>
    <n v="0"/>
    <n v="0"/>
    <n v="4835244.37"/>
    <n v="93050.1"/>
    <n v="-360371.16"/>
    <n v="-948401.18"/>
    <n v="0"/>
    <n v="5309444.97"/>
    <n v="-1215722.24"/>
    <n v="0"/>
    <n v="0"/>
    <n v="0"/>
    <n v="0"/>
    <x v="12"/>
  </r>
  <r>
    <n v="-1"/>
    <n v="1"/>
    <s v="0001 -Florida Power &amp; Light Company"/>
    <n v="0"/>
    <n v="3"/>
    <x v="12"/>
    <n v="2004"/>
    <n v="94"/>
    <n v="2014"/>
    <s v="V2004 Q3"/>
    <n v="367"/>
    <s v="03. Nuclear"/>
    <s v="Function"/>
    <n v="213791.08"/>
    <n v="0"/>
    <n v="0"/>
    <n v="214031.75"/>
    <n v="4118.8599999999997"/>
    <n v="12421.98"/>
    <n v="-481.34"/>
    <n v="377.62"/>
    <n v="214272.42"/>
    <n v="16437.12"/>
    <n v="0"/>
    <n v="0"/>
    <n v="377.62"/>
    <n v="0"/>
    <x v="12"/>
  </r>
  <r>
    <n v="-1"/>
    <n v="1"/>
    <s v="0001 -Florida Power &amp; Light Company"/>
    <n v="0"/>
    <n v="3"/>
    <x v="12"/>
    <n v="2004"/>
    <n v="98"/>
    <n v="2014"/>
    <s v="V2004 Q3 - 30% Bonus"/>
    <n v="367"/>
    <s v="03. Nuclear"/>
    <s v="Function"/>
    <n v="50850.080000000002"/>
    <n v="0"/>
    <n v="0"/>
    <n v="50907.33"/>
    <n v="979.67"/>
    <n v="2942.95"/>
    <n v="-114.49"/>
    <n v="76.58"/>
    <n v="50964.57"/>
    <n v="3884.71"/>
    <n v="0"/>
    <n v="0"/>
    <n v="76.58"/>
    <n v="0"/>
    <x v="12"/>
  </r>
  <r>
    <n v="-1"/>
    <n v="1"/>
    <s v="0001 -Florida Power &amp; Light Company"/>
    <n v="0"/>
    <n v="3"/>
    <x v="12"/>
    <n v="2004"/>
    <n v="102"/>
    <n v="2014"/>
    <s v="V2004 Q3 - 50% Bonus"/>
    <n v="367"/>
    <s v="03. Nuclear"/>
    <s v="Function"/>
    <n v="842409.45"/>
    <n v="0"/>
    <n v="0"/>
    <n v="843340.57"/>
    <n v="16229.36"/>
    <n v="-572822.32999999996"/>
    <n v="-1862.24"/>
    <n v="1182.93"/>
    <n v="844271.69"/>
    <n v="-557272.28"/>
    <n v="0"/>
    <n v="0"/>
    <n v="1182.93"/>
    <n v="0"/>
    <x v="12"/>
  </r>
  <r>
    <n v="-1"/>
    <n v="1"/>
    <s v="0001 -Florida Power &amp; Light Company"/>
    <n v="0"/>
    <n v="3"/>
    <x v="12"/>
    <n v="2004"/>
    <n v="95"/>
    <n v="2014"/>
    <s v="V2004 Q4"/>
    <n v="367"/>
    <s v="03. Nuclear"/>
    <s v="Function"/>
    <n v="-968290.05"/>
    <n v="0"/>
    <n v="0"/>
    <n v="-969380.1"/>
    <n v="-18654.88"/>
    <n v="-51122.01"/>
    <n v="2180.09"/>
    <n v="3304.43"/>
    <n v="-970470.14"/>
    <n v="-64292.37"/>
    <n v="0"/>
    <n v="0"/>
    <n v="3304.43"/>
    <n v="0"/>
    <x v="12"/>
  </r>
  <r>
    <n v="-1"/>
    <n v="1"/>
    <s v="0001 -Florida Power &amp; Light Company"/>
    <n v="0"/>
    <n v="3"/>
    <x v="12"/>
    <n v="2004"/>
    <n v="99"/>
    <n v="2014"/>
    <s v="V2004 Q4 - 30% Bonus"/>
    <n v="367"/>
    <s v="03. Nuclear"/>
    <s v="Function"/>
    <n v="19717511.16"/>
    <n v="0"/>
    <n v="0"/>
    <n v="19739708"/>
    <n v="379873.63"/>
    <n v="1148056.82"/>
    <n v="-44393.67"/>
    <n v="29804.67"/>
    <n v="19761904.829999998"/>
    <n v="1513341.45"/>
    <n v="0"/>
    <n v="0"/>
    <n v="29804.67"/>
    <n v="0"/>
    <x v="12"/>
  </r>
  <r>
    <n v="-1"/>
    <n v="1"/>
    <s v="0001 -Florida Power &amp; Light Company"/>
    <n v="0"/>
    <n v="3"/>
    <x v="12"/>
    <n v="2004"/>
    <n v="103"/>
    <n v="2014"/>
    <s v="V2004 Q4 - 50% Bonus"/>
    <n v="367"/>
    <s v="03. Nuclear"/>
    <s v="Function"/>
    <n v="39480691.049999997"/>
    <n v="0"/>
    <n v="0"/>
    <n v="39523408.960000001"/>
    <n v="760593.87"/>
    <n v="-923142.56"/>
    <n v="-85435.83"/>
    <n v="56012.54"/>
    <n v="39566126.880000003"/>
    <n v="-191971.98"/>
    <n v="0"/>
    <n v="0"/>
    <n v="56012.54"/>
    <n v="0"/>
    <x v="12"/>
  </r>
  <r>
    <n v="-1"/>
    <n v="1"/>
    <s v="0001 -Florida Power &amp; Light Company"/>
    <n v="0"/>
    <n v="3"/>
    <x v="12"/>
    <n v="2005"/>
    <n v="66"/>
    <n v="2014"/>
    <s v="V2005"/>
    <n v="367"/>
    <s v="03. Nuclear"/>
    <s v="Function"/>
    <n v="102509219.48"/>
    <n v="0"/>
    <n v="0"/>
    <n v="102819655.29000001"/>
    <n v="1978675.46"/>
    <n v="-9413725.6600000001"/>
    <n v="-620871.63"/>
    <n v="232789.29"/>
    <n v="103130091.11"/>
    <n v="-7823132.54"/>
    <n v="0"/>
    <n v="0"/>
    <n v="232789.29"/>
    <n v="0"/>
    <x v="12"/>
  </r>
  <r>
    <n v="-1"/>
    <n v="1"/>
    <s v="0001 -Florida Power &amp; Light Company"/>
    <n v="0"/>
    <n v="3"/>
    <x v="12"/>
    <n v="2005"/>
    <n v="72"/>
    <n v="2014"/>
    <s v="V2005 Bonus-30%"/>
    <n v="367"/>
    <s v="03. Nuclear"/>
    <s v="Function"/>
    <n v="8931850.2100000009"/>
    <n v="0"/>
    <n v="0"/>
    <n v="8933407.0399999991"/>
    <n v="166603.93"/>
    <n v="677919.79"/>
    <n v="-3113.67"/>
    <n v="34913.57"/>
    <n v="8934963.8800000008"/>
    <n v="841410.05"/>
    <n v="34913.57"/>
    <n v="0"/>
    <n v="34913.57"/>
    <n v="0"/>
    <x v="12"/>
  </r>
  <r>
    <n v="-1"/>
    <n v="1"/>
    <s v="0001 -Florida Power &amp; Light Company"/>
    <n v="0"/>
    <n v="3"/>
    <x v="12"/>
    <n v="2005"/>
    <n v="86"/>
    <n v="2014"/>
    <s v="V2005 Bonus-50%"/>
    <n v="367"/>
    <s v="03. Nuclear"/>
    <s v="Function"/>
    <n v="50258527.479999997"/>
    <n v="0"/>
    <n v="0"/>
    <n v="50537147.039999999"/>
    <n v="972543.75"/>
    <n v="-1751674.25"/>
    <n v="-557239.11"/>
    <n v="390970.62"/>
    <n v="50815766.590000004"/>
    <n v="-945398.99"/>
    <n v="0"/>
    <n v="0"/>
    <n v="390970.62"/>
    <n v="0"/>
    <x v="12"/>
  </r>
  <r>
    <n v="-1"/>
    <n v="1"/>
    <s v="0001 -Florida Power &amp; Light Company"/>
    <n v="0"/>
    <n v="3"/>
    <x v="12"/>
    <n v="2006"/>
    <n v="67"/>
    <n v="2014"/>
    <s v="V2006"/>
    <n v="367"/>
    <s v="03. Nuclear"/>
    <s v="Function"/>
    <n v="48509611.729999997"/>
    <n v="0"/>
    <n v="0"/>
    <n v="49540025.590000004"/>
    <n v="953337.26"/>
    <n v="-18558148.460000001"/>
    <n v="-2060827.72"/>
    <n v="0"/>
    <n v="50570439.450000003"/>
    <n v="-11658803.779999999"/>
    <n v="-8006835.1399999997"/>
    <n v="0"/>
    <n v="0"/>
    <n v="0"/>
    <x v="12"/>
  </r>
  <r>
    <n v="-1"/>
    <n v="1"/>
    <s v="0001 -Florida Power &amp; Light Company"/>
    <n v="0"/>
    <n v="3"/>
    <x v="12"/>
    <n v="2007"/>
    <n v="74"/>
    <n v="2014"/>
    <s v="V2007"/>
    <n v="367"/>
    <s v="03. Nuclear"/>
    <s v="Function"/>
    <n v="145218133.75"/>
    <n v="0"/>
    <n v="0"/>
    <n v="147082287.90000001"/>
    <n v="2795498.12"/>
    <n v="-6349407.8300000001"/>
    <n v="-3728308.29"/>
    <n v="0"/>
    <n v="148946442.03999999"/>
    <n v="-2239221.3199999998"/>
    <n v="-5042996.68"/>
    <n v="0"/>
    <n v="0"/>
    <n v="0"/>
    <x v="12"/>
  </r>
  <r>
    <n v="-1"/>
    <n v="1"/>
    <s v="0001 -Florida Power &amp; Light Company"/>
    <n v="0"/>
    <n v="3"/>
    <x v="12"/>
    <n v="2008"/>
    <n v="89"/>
    <n v="2014"/>
    <s v="V2008"/>
    <n v="367"/>
    <s v="03. Nuclear"/>
    <s v="Function"/>
    <n v="10103099.76"/>
    <n v="0"/>
    <n v="0"/>
    <n v="10103099.76"/>
    <n v="194425.43"/>
    <n v="467196.54"/>
    <n v="0"/>
    <n v="0"/>
    <n v="10103099.76"/>
    <n v="661621.97"/>
    <n v="0"/>
    <n v="0"/>
    <n v="0"/>
    <n v="0"/>
    <x v="12"/>
  </r>
  <r>
    <n v="-1"/>
    <n v="1"/>
    <s v="0001 -Florida Power &amp; Light Company"/>
    <n v="0"/>
    <n v="3"/>
    <x v="12"/>
    <n v="2008"/>
    <n v="239"/>
    <n v="2014"/>
    <s v="V2008 Bonus - 50%"/>
    <n v="367"/>
    <s v="03. Nuclear"/>
    <s v="Function"/>
    <n v="6010296.9900000002"/>
    <n v="0"/>
    <n v="0"/>
    <n v="6010296.9900000002"/>
    <n v="115662.97"/>
    <n v="277933.5"/>
    <n v="0"/>
    <n v="0"/>
    <n v="6010296.9900000002"/>
    <n v="393596.47"/>
    <n v="0"/>
    <n v="0"/>
    <n v="0"/>
    <n v="0"/>
    <x v="12"/>
  </r>
  <r>
    <n v="-1"/>
    <n v="1"/>
    <s v="0001 -Florida Power &amp; Light Company"/>
    <n v="0"/>
    <n v="3"/>
    <x v="12"/>
    <n v="2008"/>
    <n v="164"/>
    <n v="2014"/>
    <s v="V2008 Q1"/>
    <n v="367"/>
    <s v="03. Nuclear"/>
    <s v="Function"/>
    <n v="187693292.78"/>
    <n v="0"/>
    <n v="0"/>
    <n v="187930565.11000001"/>
    <n v="3616561.42"/>
    <n v="-2331418.83"/>
    <n v="-474544.66"/>
    <n v="52703.15"/>
    <n v="188167837.44"/>
    <n v="863301.08"/>
    <n v="0"/>
    <n v="0"/>
    <n v="52703.15"/>
    <n v="0"/>
    <x v="12"/>
  </r>
  <r>
    <n v="-1"/>
    <n v="1"/>
    <s v="0001 -Florida Power &amp; Light Company"/>
    <n v="0"/>
    <n v="3"/>
    <x v="12"/>
    <n v="2008"/>
    <n v="168"/>
    <n v="2014"/>
    <s v="V2008 Q1 - 50% Bonus"/>
    <n v="367"/>
    <s v="03. Nuclear"/>
    <s v="Function"/>
    <n v="235895.61"/>
    <n v="0"/>
    <n v="0"/>
    <n v="242939.6"/>
    <n v="4675.16"/>
    <n v="-55488.79"/>
    <n v="-14087.99"/>
    <n v="63.78"/>
    <n v="249983.6"/>
    <n v="-64837.84"/>
    <n v="0"/>
    <n v="0"/>
    <n v="63.78"/>
    <n v="0"/>
    <x v="12"/>
  </r>
  <r>
    <n v="-1"/>
    <n v="1"/>
    <s v="0001 -Florida Power &amp; Light Company"/>
    <n v="0"/>
    <n v="3"/>
    <x v="12"/>
    <n v="2008"/>
    <n v="165"/>
    <n v="2014"/>
    <s v="V2008 Q2"/>
    <n v="367"/>
    <s v="03. Nuclear"/>
    <s v="Function"/>
    <n v="17985509.100000001"/>
    <n v="0"/>
    <n v="0"/>
    <n v="18043333.280000001"/>
    <n v="347228.37"/>
    <n v="-48837.09"/>
    <n v="-115648.35"/>
    <n v="10162.81"/>
    <n v="18101157.449999999"/>
    <n v="192905.74"/>
    <n v="0"/>
    <n v="0"/>
    <n v="10162.81"/>
    <n v="0"/>
    <x v="12"/>
  </r>
  <r>
    <n v="-1"/>
    <n v="1"/>
    <s v="0001 -Florida Power &amp; Light Company"/>
    <n v="0"/>
    <n v="3"/>
    <x v="12"/>
    <n v="2008"/>
    <n v="169"/>
    <n v="2014"/>
    <s v="V2008 Q2 - 50% Bonus"/>
    <n v="367"/>
    <s v="03. Nuclear"/>
    <s v="Function"/>
    <n v="1577829.09"/>
    <n v="0"/>
    <n v="0"/>
    <n v="1687094.79"/>
    <n v="32466.68"/>
    <n v="-74285.119999999995"/>
    <n v="-218531.39"/>
    <n v="435.36"/>
    <n v="1796360.48"/>
    <n v="-259914.47"/>
    <n v="0"/>
    <n v="0"/>
    <n v="435.36"/>
    <n v="0"/>
    <x v="12"/>
  </r>
  <r>
    <n v="-1"/>
    <n v="1"/>
    <s v="0001 -Florida Power &amp; Light Company"/>
    <n v="0"/>
    <n v="3"/>
    <x v="12"/>
    <n v="2008"/>
    <n v="166"/>
    <n v="2014"/>
    <s v="V2008 Q3"/>
    <n v="367"/>
    <s v="03. Nuclear"/>
    <s v="Function"/>
    <n v="6820750.46"/>
    <n v="0"/>
    <n v="0"/>
    <n v="6872582.5"/>
    <n v="132256.91"/>
    <n v="-71806.31"/>
    <n v="-103664.08"/>
    <n v="3600.92"/>
    <n v="6924414.54"/>
    <n v="-39612.559999999998"/>
    <n v="0"/>
    <n v="0"/>
    <n v="3600.92"/>
    <n v="0"/>
    <x v="12"/>
  </r>
  <r>
    <n v="-1"/>
    <n v="1"/>
    <s v="0001 -Florida Power &amp; Light Company"/>
    <n v="0"/>
    <n v="3"/>
    <x v="12"/>
    <n v="2008"/>
    <n v="170"/>
    <n v="2014"/>
    <s v="V2008 Q3 - 50% Bonus"/>
    <n v="367"/>
    <s v="03. Nuclear"/>
    <s v="Function"/>
    <n v="8396759.3800000008"/>
    <n v="0"/>
    <n v="0"/>
    <n v="8507528.1400000006"/>
    <n v="163720.03"/>
    <n v="4807.2700000000004"/>
    <n v="-221537.52"/>
    <n v="4263.74"/>
    <n v="8618296.9000000004"/>
    <n v="-48746.48"/>
    <n v="0"/>
    <n v="0"/>
    <n v="4263.74"/>
    <n v="0"/>
    <x v="12"/>
  </r>
  <r>
    <n v="-1"/>
    <n v="1"/>
    <s v="0001 -Florida Power &amp; Light Company"/>
    <n v="0"/>
    <n v="3"/>
    <x v="12"/>
    <n v="2008"/>
    <n v="167"/>
    <n v="2014"/>
    <s v="V2008 Q4"/>
    <n v="367"/>
    <s v="03. Nuclear"/>
    <s v="Function"/>
    <n v="10177194.76"/>
    <n v="0"/>
    <n v="0"/>
    <n v="10180208"/>
    <n v="195909.31"/>
    <n v="-3921.6"/>
    <n v="-6026.49"/>
    <n v="6776.4"/>
    <n v="10183221.25"/>
    <n v="192737.62"/>
    <n v="0"/>
    <n v="0"/>
    <n v="6776.4"/>
    <n v="0"/>
    <x v="12"/>
  </r>
  <r>
    <n v="-1"/>
    <n v="1"/>
    <s v="0001 -Florida Power &amp; Light Company"/>
    <n v="0"/>
    <n v="3"/>
    <x v="12"/>
    <n v="2008"/>
    <n v="171"/>
    <n v="2014"/>
    <s v="V2008 Q4 - 50% Bonus"/>
    <n v="367"/>
    <s v="03. Nuclear"/>
    <s v="Function"/>
    <n v="10987104.539999999"/>
    <n v="0"/>
    <n v="0"/>
    <n v="11205677.640000001"/>
    <n v="215643.59"/>
    <n v="-675989.58"/>
    <n v="-437146.2"/>
    <n v="5824.67"/>
    <n v="11424250.74"/>
    <n v="-891667.52"/>
    <n v="0"/>
    <n v="0"/>
    <n v="5824.67"/>
    <n v="0"/>
    <x v="12"/>
  </r>
  <r>
    <n v="-1"/>
    <n v="1"/>
    <s v="0001 -Florida Power &amp; Light Company"/>
    <n v="0"/>
    <n v="3"/>
    <x v="12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5"/>
    <n v="2014"/>
    <s v="V2009 Q1"/>
    <n v="367"/>
    <s v="03. Nuclear"/>
    <s v="Function"/>
    <n v="2022456.68"/>
    <n v="0"/>
    <n v="0"/>
    <n v="2102519.7999999998"/>
    <n v="40461.17"/>
    <n v="-111975.11"/>
    <n v="-160126.25"/>
    <n v="59153.74"/>
    <n v="2182582.9300000002"/>
    <n v="-172486.45"/>
    <n v="0"/>
    <n v="0"/>
    <n v="59153.74"/>
    <n v="0"/>
    <x v="12"/>
  </r>
  <r>
    <n v="-1"/>
    <n v="1"/>
    <s v="0001 -Florida Power &amp; Light Company"/>
    <n v="0"/>
    <n v="3"/>
    <x v="12"/>
    <n v="2009"/>
    <n v="189"/>
    <n v="2014"/>
    <s v="V2009 Q1 - 50% Bonus"/>
    <n v="367"/>
    <s v="03. Nuclear"/>
    <s v="Function"/>
    <n v="10328922.369999999"/>
    <n v="0"/>
    <n v="0"/>
    <n v="10635450.949999999"/>
    <n v="204670.06"/>
    <n v="-649906.46"/>
    <n v="-613057.15"/>
    <n v="381724.3"/>
    <n v="10941979.52"/>
    <n v="-676569.25"/>
    <n v="0"/>
    <n v="0"/>
    <n v="381724.3"/>
    <n v="0"/>
    <x v="12"/>
  </r>
  <r>
    <n v="-1"/>
    <n v="1"/>
    <s v="0001 -Florida Power &amp; Light Company"/>
    <n v="0"/>
    <n v="3"/>
    <x v="12"/>
    <n v="2009"/>
    <n v="186"/>
    <n v="2014"/>
    <s v="V2009 Q2"/>
    <n v="367"/>
    <s v="03. Nuclear"/>
    <s v="Function"/>
    <n v="2343496.17"/>
    <n v="0"/>
    <n v="0"/>
    <n v="2366759.87"/>
    <n v="45546.25"/>
    <n v="239629.86"/>
    <n v="-46527.39"/>
    <n v="0"/>
    <n v="2390023.56"/>
    <n v="238648.72"/>
    <n v="0"/>
    <n v="0"/>
    <n v="0"/>
    <n v="0"/>
    <x v="12"/>
  </r>
  <r>
    <n v="-1"/>
    <n v="1"/>
    <s v="0001 -Florida Power &amp; Light Company"/>
    <n v="0"/>
    <n v="3"/>
    <x v="12"/>
    <n v="2009"/>
    <n v="190"/>
    <n v="2014"/>
    <s v="V2009 Q2 - 50% Bonus"/>
    <n v="367"/>
    <s v="03. Nuclear"/>
    <s v="Function"/>
    <n v="35685725.68"/>
    <n v="0"/>
    <n v="0"/>
    <n v="35801438.039999999"/>
    <n v="688967.75"/>
    <n v="-2313456.7599999998"/>
    <n v="-231424.73"/>
    <n v="0"/>
    <n v="35917150.409999996"/>
    <n v="-1855913.74"/>
    <n v="0"/>
    <n v="0"/>
    <n v="0"/>
    <n v="0"/>
    <x v="12"/>
  </r>
  <r>
    <n v="-1"/>
    <n v="1"/>
    <s v="0001 -Florida Power &amp; Light Company"/>
    <n v="0"/>
    <n v="3"/>
    <x v="12"/>
    <n v="2009"/>
    <n v="187"/>
    <n v="2014"/>
    <s v="V2009 Q3"/>
    <n v="367"/>
    <s v="03. Nuclear"/>
    <s v="Function"/>
    <n v="91824.35"/>
    <n v="0"/>
    <n v="0"/>
    <n v="99130.89"/>
    <n v="1907.69"/>
    <n v="2073.38"/>
    <n v="-14613.08"/>
    <n v="0"/>
    <n v="106437.43"/>
    <n v="-10632.01"/>
    <n v="0"/>
    <n v="0"/>
    <n v="0"/>
    <n v="0"/>
    <x v="12"/>
  </r>
  <r>
    <n v="-1"/>
    <n v="1"/>
    <s v="0001 -Florida Power &amp; Light Company"/>
    <n v="0"/>
    <n v="3"/>
    <x v="12"/>
    <n v="2009"/>
    <n v="191"/>
    <n v="2014"/>
    <s v="V2009 Q3 - 50% Bonus"/>
    <n v="367"/>
    <s v="03. Nuclear"/>
    <s v="Function"/>
    <n v="28607607.899999999"/>
    <n v="0"/>
    <n v="0"/>
    <n v="28969448.66"/>
    <n v="557492.02"/>
    <n v="-1760612.68"/>
    <n v="-723681.51"/>
    <n v="350175.77"/>
    <n v="29331289.41"/>
    <n v="-1576626.4"/>
    <n v="0"/>
    <n v="0"/>
    <n v="350175.77"/>
    <n v="0"/>
    <x v="12"/>
  </r>
  <r>
    <n v="-1"/>
    <n v="1"/>
    <s v="0001 -Florida Power &amp; Light Company"/>
    <n v="0"/>
    <n v="3"/>
    <x v="12"/>
    <n v="2009"/>
    <n v="188"/>
    <n v="2014"/>
    <s v="V2009 Q4"/>
    <n v="367"/>
    <s v="03. Nuclear"/>
    <s v="Function"/>
    <n v="2595918.1800000002"/>
    <n v="0"/>
    <n v="0"/>
    <n v="2667133.98"/>
    <n v="51326.7"/>
    <n v="-283139.75"/>
    <n v="-142431.59"/>
    <n v="244683.08"/>
    <n v="2738349.77"/>
    <n v="-129561.56"/>
    <n v="0"/>
    <n v="0"/>
    <n v="244683.08"/>
    <n v="0"/>
    <x v="12"/>
  </r>
  <r>
    <n v="-1"/>
    <n v="1"/>
    <s v="0001 -Florida Power &amp; Light Company"/>
    <n v="0"/>
    <n v="3"/>
    <x v="12"/>
    <n v="2009"/>
    <n v="192"/>
    <n v="2014"/>
    <s v="V2009 Q4 - 50% Bonus"/>
    <n v="367"/>
    <s v="03. Nuclear"/>
    <s v="Function"/>
    <n v="30282372.210000001"/>
    <n v="0"/>
    <n v="0"/>
    <n v="31078305.719999999"/>
    <n v="598075.15"/>
    <n v="-2740100.03"/>
    <n v="-1591867.01"/>
    <n v="1610474.18"/>
    <n v="31874239.219999999"/>
    <n v="-2123417.71"/>
    <n v="0"/>
    <n v="0"/>
    <n v="1610474.18"/>
    <n v="0"/>
    <x v="12"/>
  </r>
  <r>
    <n v="-1"/>
    <n v="1"/>
    <s v="0001 -Florida Power &amp; Light Company"/>
    <n v="0"/>
    <n v="3"/>
    <x v="12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3"/>
    <n v="2014"/>
    <s v="V2010 Q1"/>
    <n v="367"/>
    <s v="03. Nuclear"/>
    <s v="Function"/>
    <n v="-6771305.9900000002"/>
    <n v="0"/>
    <n v="0"/>
    <n v="-6771305.9900000002"/>
    <n v="-130307.94"/>
    <n v="-314608.21999999997"/>
    <n v="0"/>
    <n v="0"/>
    <n v="-6771305.9900000002"/>
    <n v="-444916.16"/>
    <n v="0"/>
    <n v="0"/>
    <n v="0"/>
    <n v="0"/>
    <x v="12"/>
  </r>
  <r>
    <n v="-1"/>
    <n v="1"/>
    <s v="0001 -Florida Power &amp; Light Company"/>
    <n v="0"/>
    <n v="3"/>
    <x v="12"/>
    <n v="2010"/>
    <n v="215"/>
    <n v="2014"/>
    <s v="V2010 Q1 - 50% Bonus"/>
    <n v="367"/>
    <s v="03. Nuclear"/>
    <s v="Function"/>
    <n v="-678620.25"/>
    <n v="0"/>
    <n v="0"/>
    <n v="-678620.25"/>
    <n v="-13059.46"/>
    <n v="-86388.57"/>
    <n v="0"/>
    <n v="0"/>
    <n v="-678620.25"/>
    <n v="-99448.03"/>
    <n v="0"/>
    <n v="0"/>
    <n v="0"/>
    <n v="0"/>
    <x v="12"/>
  </r>
  <r>
    <n v="-1"/>
    <n v="1"/>
    <s v="0001 -Florida Power &amp; Light Company"/>
    <n v="0"/>
    <n v="3"/>
    <x v="12"/>
    <n v="2010"/>
    <n v="194"/>
    <n v="2014"/>
    <s v="V2010 Q2"/>
    <n v="367"/>
    <s v="03. Nuclear"/>
    <s v="Function"/>
    <n v="6817319.21"/>
    <n v="0"/>
    <n v="0"/>
    <n v="6898359.0599999996"/>
    <n v="132752.95999999999"/>
    <n v="-1043188.14"/>
    <n v="-162079.69"/>
    <n v="102045.75"/>
    <n v="6979398.9000000004"/>
    <n v="-970469.12"/>
    <n v="0"/>
    <n v="0"/>
    <n v="102045.75"/>
    <n v="0"/>
    <x v="12"/>
  </r>
  <r>
    <n v="-1"/>
    <n v="1"/>
    <s v="0001 -Florida Power &amp; Light Company"/>
    <n v="0"/>
    <n v="3"/>
    <x v="12"/>
    <n v="2010"/>
    <n v="216"/>
    <n v="2014"/>
    <s v="V2010 Q2 - 50% Bonus"/>
    <n v="367"/>
    <s v="03. Nuclear"/>
    <s v="Function"/>
    <n v="57537446"/>
    <n v="0"/>
    <n v="0"/>
    <n v="57684702.880000003"/>
    <n v="1110092.29"/>
    <n v="-8349789.3200000003"/>
    <n v="-294513.76"/>
    <n v="185426.56"/>
    <n v="57831959.759999998"/>
    <n v="-7348784.2300000004"/>
    <n v="0"/>
    <n v="0"/>
    <n v="185426.56"/>
    <n v="0"/>
    <x v="12"/>
  </r>
  <r>
    <n v="-1"/>
    <n v="1"/>
    <s v="0001 -Florida Power &amp; Light Company"/>
    <n v="0"/>
    <n v="3"/>
    <x v="12"/>
    <n v="2010"/>
    <n v="195"/>
    <n v="2014"/>
    <s v="V2010 Q3"/>
    <n v="367"/>
    <s v="03. Nuclear"/>
    <s v="Function"/>
    <n v="601197.22"/>
    <n v="0"/>
    <n v="0"/>
    <n v="601442.61"/>
    <n v="11574.25"/>
    <n v="2802.96"/>
    <n v="-490.78"/>
    <n v="1133.8"/>
    <n v="601688"/>
    <n v="15020.23"/>
    <n v="0"/>
    <n v="0"/>
    <n v="1133.8"/>
    <n v="0"/>
    <x v="12"/>
  </r>
  <r>
    <n v="-1"/>
    <n v="1"/>
    <s v="0001 -Florida Power &amp; Light Company"/>
    <n v="0"/>
    <n v="3"/>
    <x v="12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7"/>
    <n v="2014"/>
    <s v="V2010 Q3 - 50% Bonus"/>
    <n v="367"/>
    <s v="03. Nuclear"/>
    <s v="Function"/>
    <n v="5929462.8399999999"/>
    <n v="0"/>
    <n v="0"/>
    <n v="6122560.4800000004"/>
    <n v="117823.39"/>
    <n v="-618903.82999999996"/>
    <n v="-386195.29"/>
    <n v="0"/>
    <n v="6315658.1299999999"/>
    <n v="-887275.73"/>
    <n v="0"/>
    <n v="0"/>
    <n v="0"/>
    <n v="0"/>
    <x v="12"/>
  </r>
  <r>
    <n v="-1"/>
    <n v="1"/>
    <s v="0001 -Florida Power &amp; Light Company"/>
    <n v="0"/>
    <n v="3"/>
    <x v="12"/>
    <n v="2010"/>
    <n v="196"/>
    <n v="2014"/>
    <s v="V2010 Q4"/>
    <n v="367"/>
    <s v="03. Nuclear"/>
    <s v="Function"/>
    <n v="5972537.7999999998"/>
    <n v="0"/>
    <n v="0"/>
    <n v="6040875.8099999996"/>
    <n v="116251.44"/>
    <n v="-793859.19"/>
    <n v="-136676.01999999999"/>
    <n v="190080.08"/>
    <n v="6109213.8200000003"/>
    <n v="-624203.68999999994"/>
    <n v="0"/>
    <n v="0"/>
    <n v="190080.08"/>
    <n v="0"/>
    <x v="12"/>
  </r>
  <r>
    <n v="-1"/>
    <n v="1"/>
    <s v="0001 -Florida Power &amp; Light Company"/>
    <n v="0"/>
    <n v="3"/>
    <x v="12"/>
    <n v="2010"/>
    <n v="224"/>
    <n v="2014"/>
    <s v="V2010 Q4 - 100% Bonus"/>
    <n v="367"/>
    <s v="03. Nuclear"/>
    <s v="Function"/>
    <n v="5328797.87"/>
    <n v="0"/>
    <n v="0"/>
    <n v="5389909.5199999996"/>
    <n v="103724.16"/>
    <n v="-733043.82"/>
    <n v="-122223.3"/>
    <n v="169980.18"/>
    <n v="5451021.1699999999"/>
    <n v="-581562.78"/>
    <n v="0"/>
    <n v="0"/>
    <n v="169980.18"/>
    <n v="0"/>
    <x v="12"/>
  </r>
  <r>
    <n v="-1"/>
    <n v="1"/>
    <s v="0001 -Florida Power &amp; Light Company"/>
    <n v="0"/>
    <n v="3"/>
    <x v="12"/>
    <n v="2010"/>
    <n v="218"/>
    <n v="2014"/>
    <s v="V2010 Q4 - 50% Bonus"/>
    <n v="367"/>
    <s v="03. Nuclear"/>
    <s v="Function"/>
    <n v="14775544.43"/>
    <n v="0"/>
    <n v="0"/>
    <n v="14943618.880000001"/>
    <n v="287577.03000000003"/>
    <n v="-2050541.56"/>
    <n v="-336148.91"/>
    <n v="467493.96"/>
    <n v="15111693.34"/>
    <n v="-1631619.48"/>
    <n v="0"/>
    <n v="0"/>
    <n v="467493.96"/>
    <n v="0"/>
    <x v="12"/>
  </r>
  <r>
    <n v="-1"/>
    <n v="1"/>
    <s v="0001 -Florida Power &amp; Light Company"/>
    <n v="0"/>
    <n v="3"/>
    <x v="12"/>
    <n v="2011"/>
    <n v="125"/>
    <n v="2014"/>
    <s v="V2011"/>
    <n v="367"/>
    <s v="03. Nuclear"/>
    <s v="Function"/>
    <n v="23420598.02"/>
    <n v="0"/>
    <n v="0"/>
    <n v="23590887.550000001"/>
    <n v="453986.25"/>
    <n v="1248341.45"/>
    <n v="-340579.06"/>
    <n v="200756.41"/>
    <n v="23761177.079999998"/>
    <n v="1562505.05"/>
    <n v="0"/>
    <n v="0"/>
    <n v="200756.41"/>
    <n v="0"/>
    <x v="12"/>
  </r>
  <r>
    <n v="-1"/>
    <n v="1"/>
    <s v="0001 -Florida Power &amp; Light Company"/>
    <n v="0"/>
    <n v="3"/>
    <x v="12"/>
    <n v="2011"/>
    <n v="233"/>
    <n v="2014"/>
    <s v="V2011 - 100% Bonus"/>
    <n v="367"/>
    <s v="03. Nuclear"/>
    <s v="Function"/>
    <n v="34491944.5"/>
    <n v="0"/>
    <n v="0"/>
    <n v="34746603.229999997"/>
    <n v="668668.37"/>
    <n v="1823867.22"/>
    <n v="-509317.46"/>
    <n v="313950.15999999997"/>
    <n v="35001261.960000001"/>
    <n v="2297168.29"/>
    <n v="0"/>
    <n v="0"/>
    <n v="313950.15999999997"/>
    <n v="0"/>
    <x v="12"/>
  </r>
  <r>
    <n v="-1"/>
    <n v="1"/>
    <s v="0001 -Florida Power &amp; Light Company"/>
    <n v="0"/>
    <n v="3"/>
    <x v="12"/>
    <n v="2011"/>
    <n v="234"/>
    <n v="2014"/>
    <s v="V2011 - 50% Bonus"/>
    <n v="367"/>
    <s v="03. Nuclear"/>
    <s v="Function"/>
    <n v="51577768.32"/>
    <n v="0"/>
    <n v="0"/>
    <n v="51691683.170000002"/>
    <n v="994761.8"/>
    <n v="2632344.0099999998"/>
    <n v="-227829.7"/>
    <n v="279688.73"/>
    <n v="51805598.020000003"/>
    <n v="3678964.84"/>
    <n v="0"/>
    <n v="0"/>
    <n v="279688.73"/>
    <n v="0"/>
    <x v="12"/>
  </r>
  <r>
    <n v="-1"/>
    <n v="1"/>
    <s v="0001 -Florida Power &amp; Light Company"/>
    <n v="0"/>
    <n v="3"/>
    <x v="12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8"/>
    <n v="2014"/>
    <s v="V2012 Q1 - 50% Bonus"/>
    <n v="367"/>
    <s v="03. Nuclear"/>
    <s v="Function"/>
    <n v="12066916.949999999"/>
    <n v="0"/>
    <n v="0"/>
    <n v="12110213.27"/>
    <n v="233050.6"/>
    <n v="486922.74"/>
    <n v="-86592.65"/>
    <n v="142667.4"/>
    <n v="12153509.6"/>
    <n v="776048.09"/>
    <n v="0"/>
    <n v="0"/>
    <n v="142667.4"/>
    <n v="0"/>
    <x v="12"/>
  </r>
  <r>
    <n v="-1"/>
    <n v="1"/>
    <s v="0001 -Florida Power &amp; Light Company"/>
    <n v="0"/>
    <n v="3"/>
    <x v="12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3"/>
    <n v="2014"/>
    <s v="V2012 Q2 - 100% Bonus"/>
    <n v="367"/>
    <s v="03. Nuclear"/>
    <s v="Function"/>
    <n v="207550905.94"/>
    <n v="0"/>
    <n v="0"/>
    <n v="208478930.81"/>
    <n v="4011996.97"/>
    <n v="8325177.3200000003"/>
    <n v="-1856049.74"/>
    <n v="1206776.02"/>
    <n v="209406955.68000001"/>
    <n v="11687900.57"/>
    <n v="0"/>
    <n v="0"/>
    <n v="1206776.02"/>
    <n v="0"/>
    <x v="12"/>
  </r>
  <r>
    <n v="-1"/>
    <n v="1"/>
    <s v="0001 -Florida Power &amp; Light Company"/>
    <n v="0"/>
    <n v="3"/>
    <x v="12"/>
    <n v="2012"/>
    <n v="249"/>
    <n v="2014"/>
    <s v="V2012 Q2 - 50% Bonus"/>
    <n v="367"/>
    <s v="03. Nuclear"/>
    <s v="Function"/>
    <n v="332457260.68000001"/>
    <n v="0"/>
    <n v="0"/>
    <n v="333940205.05000001"/>
    <n v="6426390.8300000001"/>
    <n v="13335721.550000001"/>
    <n v="-2965888.74"/>
    <n v="1612277.91"/>
    <n v="335423149.42000002"/>
    <n v="18408501.550000001"/>
    <n v="0"/>
    <n v="0"/>
    <n v="1612277.91"/>
    <n v="0"/>
    <x v="12"/>
  </r>
  <r>
    <n v="-1"/>
    <n v="1"/>
    <s v="0001 -Florida Power &amp; Light Company"/>
    <n v="0"/>
    <n v="3"/>
    <x v="12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5"/>
    <n v="2014"/>
    <s v="V2012 Q3 - 100% Bonus"/>
    <n v="367"/>
    <s v="03. Nuclear"/>
    <s v="Function"/>
    <n v="337429320.44999999"/>
    <n v="0"/>
    <n v="0"/>
    <n v="338938072.23000002"/>
    <n v="6522570.4699999997"/>
    <n v="13534582.619999999"/>
    <n v="-3017503.56"/>
    <n v="1951850.69"/>
    <n v="340446824.00999999"/>
    <n v="18991500.219999999"/>
    <n v="0"/>
    <n v="0"/>
    <n v="1951850.69"/>
    <n v="0"/>
    <x v="12"/>
  </r>
  <r>
    <n v="-1"/>
    <n v="1"/>
    <s v="0001 -Florida Power &amp; Light Company"/>
    <n v="0"/>
    <n v="3"/>
    <x v="12"/>
    <n v="2012"/>
    <n v="250"/>
    <n v="2014"/>
    <s v="V2012 Q3 - 50% Bonus"/>
    <n v="367"/>
    <s v="03. Nuclear"/>
    <s v="Function"/>
    <n v="621105537.28999996"/>
    <n v="0"/>
    <n v="0"/>
    <n v="623867605.63"/>
    <n v="12005793.25"/>
    <n v="24914617.52"/>
    <n v="-5524136.6900000004"/>
    <n v="3573248.49"/>
    <n v="626629673.98000002"/>
    <n v="34969522.57"/>
    <n v="0"/>
    <n v="0"/>
    <n v="3573248.49"/>
    <n v="0"/>
    <x v="12"/>
  </r>
  <r>
    <n v="-1"/>
    <n v="1"/>
    <s v="0001 -Florida Power &amp; Light Company"/>
    <n v="0"/>
    <n v="3"/>
    <x v="12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7"/>
    <n v="2014"/>
    <s v="V2012 Q4 - 100% Bonus"/>
    <n v="367"/>
    <s v="03. Nuclear"/>
    <s v="Function"/>
    <n v="167912775.40000001"/>
    <n v="0"/>
    <n v="0"/>
    <n v="168663565.81"/>
    <n v="3245784.65"/>
    <n v="6736153.4299999997"/>
    <n v="-1501580.82"/>
    <n v="1020069.46"/>
    <n v="169414356.22"/>
    <n v="9500426.7200000007"/>
    <n v="0"/>
    <n v="0"/>
    <n v="1020069.46"/>
    <n v="0"/>
    <x v="12"/>
  </r>
  <r>
    <n v="-1"/>
    <n v="1"/>
    <s v="0001 -Florida Power &amp; Light Company"/>
    <n v="0"/>
    <n v="3"/>
    <x v="12"/>
    <n v="2012"/>
    <n v="251"/>
    <n v="2014"/>
    <s v="V2012 Q4 - 50% Bonus"/>
    <n v="367"/>
    <s v="03. Nuclear"/>
    <s v="Function"/>
    <n v="182803880.72"/>
    <n v="0"/>
    <n v="0"/>
    <n v="183610293.15000001"/>
    <n v="3533421.52"/>
    <n v="7333073.3700000001"/>
    <n v="-1612824.87"/>
    <n v="1095640.93"/>
    <n v="184416705.59"/>
    <n v="10349310.949999999"/>
    <n v="0"/>
    <n v="0"/>
    <n v="1095640.93"/>
    <n v="0"/>
    <x v="12"/>
  </r>
  <r>
    <n v="-1"/>
    <n v="1"/>
    <s v="0001 -Florida Power &amp; Light Company"/>
    <n v="0"/>
    <n v="3"/>
    <x v="12"/>
    <n v="2013"/>
    <n v="127"/>
    <n v="2014"/>
    <s v="V2013"/>
    <n v="367"/>
    <s v="03. Nuclear"/>
    <s v="Function"/>
    <n v="2657890.4700000002"/>
    <n v="0"/>
    <n v="0"/>
    <n v="2781309.85"/>
    <n v="53523.91"/>
    <n v="32460.43"/>
    <n v="-246838.77"/>
    <n v="163749.04999999999"/>
    <n v="2904729.24"/>
    <n v="2894.62"/>
    <n v="0"/>
    <n v="0"/>
    <n v="163749.04999999999"/>
    <n v="0"/>
    <x v="12"/>
  </r>
  <r>
    <n v="-1"/>
    <n v="1"/>
    <s v="0001 -Florida Power &amp; Light Company"/>
    <n v="0"/>
    <n v="3"/>
    <x v="12"/>
    <n v="2013"/>
    <n v="231"/>
    <n v="2014"/>
    <s v="V2013 - 50% Bonus"/>
    <n v="367"/>
    <s v="03. Nuclear"/>
    <s v="Function"/>
    <n v="840729432.71000004"/>
    <n v="0"/>
    <n v="0"/>
    <n v="842639177.90999997"/>
    <n v="16215863.210000001"/>
    <n v="9437857.9600000009"/>
    <n v="-3819490.4"/>
    <n v="2516928.9300000002"/>
    <n v="844548923.11000001"/>
    <n v="24351159.699999999"/>
    <n v="0"/>
    <n v="0"/>
    <n v="2516928.9300000002"/>
    <n v="0"/>
    <x v="12"/>
  </r>
  <r>
    <n v="-1"/>
    <n v="1"/>
    <s v="0001 -Florida Power &amp; Light Company"/>
    <n v="0"/>
    <n v="3"/>
    <x v="12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4"/>
    <n v="363"/>
    <n v="2014"/>
    <s v="V2014 - 50% Bonus"/>
    <n v="367"/>
    <s v="03. Nuclear"/>
    <s v="Function"/>
    <n v="115957338.52"/>
    <n v="115957338.52"/>
    <n v="0"/>
    <n v="115957338.52"/>
    <n v="1115749.42"/>
    <n v="0"/>
    <n v="115957338.52"/>
    <n v="0"/>
    <n v="0"/>
    <n v="1115749.42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12"/>
  </r>
  <r>
    <n v="-1"/>
    <n v="1"/>
    <s v="0001 -Florida Power &amp; Light Company"/>
    <n v="0"/>
    <n v="3"/>
    <x v="12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12"/>
  </r>
  <r>
    <n v="-1"/>
    <n v="1"/>
    <s v="0001 -Florida Power &amp; Light Company"/>
    <n v="0"/>
    <n v="3"/>
    <x v="12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12"/>
  </r>
  <r>
    <n v="-1"/>
    <n v="1"/>
    <s v="0001 -Florida Power &amp; Light Company"/>
    <n v="0"/>
    <n v="3"/>
    <x v="12"/>
    <n v="2003"/>
    <n v="70"/>
    <n v="2014"/>
    <s v="V2003 Bonus-30%"/>
    <n v="367"/>
    <s v="04. Nuclear Fuel"/>
    <s v="Function"/>
    <n v="-4749921.75"/>
    <n v="0"/>
    <n v="0"/>
    <n v="-4749921.75"/>
    <n v="0"/>
    <n v="-4749921.75"/>
    <n v="0"/>
    <n v="0"/>
    <n v="-4749921.75"/>
    <n v="-4749921.75"/>
    <n v="0"/>
    <n v="0"/>
    <n v="0"/>
    <n v="0"/>
    <x v="12"/>
  </r>
  <r>
    <n v="-1"/>
    <n v="1"/>
    <s v="0001 -Florida Power &amp; Light Company"/>
    <n v="0"/>
    <n v="3"/>
    <x v="12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12"/>
  </r>
  <r>
    <n v="-1"/>
    <n v="1"/>
    <s v="0001 -Florida Power &amp; Light Company"/>
    <n v="0"/>
    <n v="3"/>
    <x v="12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90"/>
    <n v="2014"/>
    <s v="V2009 Q2 - 50% Bonus"/>
    <n v="367"/>
    <s v="04. Nuclear Fuel"/>
    <s v="Function"/>
    <n v="0"/>
    <n v="0"/>
    <n v="0"/>
    <n v="56249580.299999997"/>
    <n v="0"/>
    <n v="112499160.59"/>
    <n v="-112499160.59"/>
    <n v="0"/>
    <n v="112499160.59"/>
    <n v="0"/>
    <n v="0"/>
    <n v="0"/>
    <n v="0"/>
    <n v="0"/>
    <x v="12"/>
  </r>
  <r>
    <n v="-1"/>
    <n v="1"/>
    <s v="0001 -Florida Power &amp; Light Company"/>
    <n v="0"/>
    <n v="3"/>
    <x v="12"/>
    <n v="2009"/>
    <n v="191"/>
    <n v="2014"/>
    <s v="V2009 Q3 - 50% Bonus"/>
    <n v="367"/>
    <s v="04. Nuclear Fuel"/>
    <s v="Function"/>
    <n v="0"/>
    <n v="0"/>
    <n v="0"/>
    <n v="148686.06"/>
    <n v="0"/>
    <n v="297372.12"/>
    <n v="-297372.12"/>
    <n v="0"/>
    <n v="297372.12"/>
    <n v="0"/>
    <n v="0"/>
    <n v="0"/>
    <n v="0"/>
    <n v="0"/>
    <x v="12"/>
  </r>
  <r>
    <n v="-1"/>
    <n v="1"/>
    <s v="0001 -Florida Power &amp; Light Company"/>
    <n v="0"/>
    <n v="3"/>
    <x v="12"/>
    <n v="2009"/>
    <n v="192"/>
    <n v="2014"/>
    <s v="V2009 Q4 - 50% Bonus"/>
    <n v="367"/>
    <s v="04. Nuclear Fuel"/>
    <s v="Function"/>
    <n v="0"/>
    <n v="0"/>
    <n v="0"/>
    <n v="23068335.699999999"/>
    <n v="0"/>
    <n v="46136671.399999999"/>
    <n v="-46136671.399999999"/>
    <n v="0"/>
    <n v="46136671.399999999"/>
    <n v="0"/>
    <n v="0"/>
    <n v="0"/>
    <n v="0"/>
    <n v="0"/>
    <x v="12"/>
  </r>
  <r>
    <n v="-1"/>
    <n v="1"/>
    <s v="0001 -Florida Power &amp; Light Company"/>
    <n v="0"/>
    <n v="3"/>
    <x v="12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5"/>
    <n v="2014"/>
    <s v="V2010 Q1 - 50% Bonus"/>
    <n v="367"/>
    <s v="04. Nuclear Fuel"/>
    <s v="Function"/>
    <n v="0"/>
    <n v="0"/>
    <n v="0"/>
    <n v="109688.73"/>
    <n v="0"/>
    <n v="192749.6"/>
    <n v="-219377.46"/>
    <n v="0"/>
    <n v="219377.46"/>
    <n v="0"/>
    <n v="-26627.86"/>
    <n v="0"/>
    <n v="0"/>
    <n v="0"/>
    <x v="12"/>
  </r>
  <r>
    <n v="-1"/>
    <n v="1"/>
    <s v="0001 -Florida Power &amp; Light Company"/>
    <n v="0"/>
    <n v="3"/>
    <x v="12"/>
    <n v="2010"/>
    <n v="216"/>
    <n v="2014"/>
    <s v="V2010 Q2 - 50% Bonus"/>
    <n v="367"/>
    <s v="04. Nuclear Fuel"/>
    <s v="Function"/>
    <n v="52437928.170000002"/>
    <n v="0"/>
    <n v="0"/>
    <n v="56581182.82"/>
    <n v="7370680.6600000001"/>
    <n v="53353756.810000002"/>
    <n v="-8286509.2999999998"/>
    <n v="0"/>
    <n v="60724437.469999999"/>
    <n v="52437928.170000002"/>
    <n v="0"/>
    <n v="0"/>
    <n v="0"/>
    <n v="0"/>
    <x v="12"/>
  </r>
  <r>
    <n v="-1"/>
    <n v="1"/>
    <s v="0001 -Florida Power &amp; Light Company"/>
    <n v="0"/>
    <n v="3"/>
    <x v="12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8"/>
    <n v="2014"/>
    <s v="V2010 Q4 - 50% Bonus"/>
    <n v="367"/>
    <s v="04. Nuclear Fuel"/>
    <s v="Function"/>
    <n v="42209189.630000003"/>
    <n v="0"/>
    <n v="0"/>
    <n v="42209189.630000003"/>
    <n v="5123315.5999999996"/>
    <n v="37085874.030000001"/>
    <n v="0"/>
    <n v="0"/>
    <n v="42209189.630000003"/>
    <n v="42209189.630000003"/>
    <n v="0"/>
    <n v="0"/>
    <n v="0"/>
    <n v="0"/>
    <x v="12"/>
  </r>
  <r>
    <n v="-1"/>
    <n v="1"/>
    <s v="0001 -Florida Power &amp; Light Company"/>
    <n v="0"/>
    <n v="3"/>
    <x v="12"/>
    <n v="2011"/>
    <n v="125"/>
    <n v="2014"/>
    <s v="V2011"/>
    <n v="367"/>
    <s v="04. Nuclear Fuel"/>
    <s v="Function"/>
    <n v="52512460.469999999"/>
    <n v="0"/>
    <n v="0"/>
    <n v="52512460.469999999"/>
    <n v="13532937.01"/>
    <n v="31724259.23"/>
    <n v="0"/>
    <n v="0"/>
    <n v="52512460.469999999"/>
    <n v="45257196.240000002"/>
    <n v="0"/>
    <n v="0"/>
    <n v="0"/>
    <n v="0"/>
    <x v="12"/>
  </r>
  <r>
    <n v="-1"/>
    <n v="1"/>
    <s v="0001 -Florida Power &amp; Light Company"/>
    <n v="0"/>
    <n v="3"/>
    <x v="12"/>
    <n v="2011"/>
    <n v="233"/>
    <n v="2014"/>
    <s v="V2011 - 100% Bonus"/>
    <n v="367"/>
    <s v="04. Nuclear Fuel"/>
    <s v="Function"/>
    <n v="17637780.75"/>
    <n v="0"/>
    <n v="0"/>
    <n v="17637780.75"/>
    <n v="4545415.96"/>
    <n v="10655481.08"/>
    <n v="0"/>
    <n v="0"/>
    <n v="17637780.75"/>
    <n v="15200897.039999999"/>
    <n v="0"/>
    <n v="0"/>
    <n v="0"/>
    <n v="0"/>
    <x v="12"/>
  </r>
  <r>
    <n v="-1"/>
    <n v="1"/>
    <s v="0001 -Florida Power &amp; Light Company"/>
    <n v="0"/>
    <n v="3"/>
    <x v="12"/>
    <n v="2011"/>
    <n v="234"/>
    <n v="2014"/>
    <s v="V2011 - 50% Bonus"/>
    <n v="367"/>
    <s v="04. Nuclear Fuel"/>
    <s v="Function"/>
    <n v="39426040.780000001"/>
    <n v="0"/>
    <n v="0"/>
    <n v="39426040.780000001"/>
    <n v="10160448.039999999"/>
    <n v="23818383.809999999"/>
    <n v="0"/>
    <n v="0"/>
    <n v="39426040.780000001"/>
    <n v="33978831.850000001"/>
    <n v="0"/>
    <n v="0"/>
    <n v="0"/>
    <n v="0"/>
    <x v="12"/>
  </r>
  <r>
    <n v="-1"/>
    <n v="1"/>
    <s v="0001 -Florida Power &amp; Light Company"/>
    <n v="0"/>
    <n v="3"/>
    <x v="12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9"/>
    <n v="2014"/>
    <s v="V2012 Q2 - 50% Bonus"/>
    <n v="367"/>
    <s v="04. Nuclear Fuel"/>
    <s v="Function"/>
    <n v="87460092"/>
    <n v="0"/>
    <n v="0"/>
    <n v="87460092"/>
    <n v="22539258.399999999"/>
    <n v="31439276.210000001"/>
    <n v="0"/>
    <n v="0"/>
    <n v="87460092"/>
    <n v="53978534.609999999"/>
    <n v="0"/>
    <n v="0"/>
    <n v="0"/>
    <n v="0"/>
    <x v="12"/>
  </r>
  <r>
    <n v="-1"/>
    <n v="1"/>
    <s v="0001 -Florida Power &amp; Light Company"/>
    <n v="0"/>
    <n v="3"/>
    <x v="12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0"/>
    <n v="2014"/>
    <s v="V2012 Q3 - 50% Bonus"/>
    <n v="367"/>
    <s v="04. Nuclear Fuel"/>
    <s v="Function"/>
    <n v="83960296"/>
    <n v="0"/>
    <n v="0"/>
    <n v="83960296"/>
    <n v="21637329.25"/>
    <n v="30181204.670000002"/>
    <n v="0"/>
    <n v="0"/>
    <n v="83960296"/>
    <n v="51818533.920000002"/>
    <n v="0"/>
    <n v="0"/>
    <n v="0"/>
    <n v="0"/>
    <x v="12"/>
  </r>
  <r>
    <n v="-1"/>
    <n v="1"/>
    <s v="0001 -Florida Power &amp; Light Company"/>
    <n v="0"/>
    <n v="3"/>
    <x v="12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1"/>
    <n v="2014"/>
    <s v="V2012 Q4 - 50% Bonus"/>
    <n v="367"/>
    <s v="04. Nuclear Fuel"/>
    <s v="Function"/>
    <n v="62840883"/>
    <n v="0"/>
    <n v="0"/>
    <n v="62840883"/>
    <n v="16194665.1"/>
    <n v="22589410.010000002"/>
    <n v="0"/>
    <n v="0"/>
    <n v="62840883"/>
    <n v="38784075.109999999"/>
    <n v="0"/>
    <n v="0"/>
    <n v="0"/>
    <n v="0"/>
    <x v="12"/>
  </r>
  <r>
    <n v="-1"/>
    <n v="1"/>
    <s v="0001 -Florida Power &amp; Light Company"/>
    <n v="0"/>
    <n v="3"/>
    <x v="12"/>
    <n v="2013"/>
    <n v="127"/>
    <n v="2014"/>
    <s v="V2013"/>
    <n v="367"/>
    <s v="04. Nuclear Fuel"/>
    <s v="Function"/>
    <n v="45981305.219999999"/>
    <n v="0"/>
    <n v="0"/>
    <n v="45981305.219999999"/>
    <n v="11849799.1"/>
    <n v="5896687.9400000004"/>
    <n v="0"/>
    <n v="0"/>
    <n v="45981305.219999999"/>
    <n v="17746487.039999999"/>
    <n v="0"/>
    <n v="0"/>
    <n v="0"/>
    <n v="0"/>
    <x v="12"/>
  </r>
  <r>
    <n v="-1"/>
    <n v="1"/>
    <s v="0001 -Florida Power &amp; Light Company"/>
    <n v="0"/>
    <n v="3"/>
    <x v="12"/>
    <n v="2013"/>
    <n v="231"/>
    <n v="2014"/>
    <s v="V2013 - 50% Bonus"/>
    <n v="367"/>
    <s v="04. Nuclear Fuel"/>
    <s v="Function"/>
    <n v="236358825"/>
    <n v="0"/>
    <n v="0"/>
    <n v="236358825"/>
    <n v="60911811.43"/>
    <n v="30310888.850000001"/>
    <n v="0"/>
    <n v="0"/>
    <n v="236358825"/>
    <n v="91222700.280000001"/>
    <n v="0"/>
    <n v="0"/>
    <n v="0"/>
    <n v="0"/>
    <x v="12"/>
  </r>
  <r>
    <n v="-1"/>
    <n v="1"/>
    <s v="0001 -Florida Power &amp; Light Company"/>
    <n v="0"/>
    <n v="3"/>
    <x v="12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4"/>
    <n v="363"/>
    <n v="2014"/>
    <s v="V2014 - 50% Bonus"/>
    <n v="367"/>
    <s v="04. Nuclear Fuel"/>
    <s v="Function"/>
    <n v="94873740.019999996"/>
    <n v="94873740.019999996"/>
    <n v="0"/>
    <n v="94873740.019999996"/>
    <n v="12224911.34"/>
    <n v="0"/>
    <n v="94873740.019999996"/>
    <n v="0"/>
    <n v="0"/>
    <n v="12224911.34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69"/>
    <n v="1"/>
    <n v="2014"/>
    <s v="V1969"/>
    <n v="367"/>
    <s v="05. Other Production"/>
    <s v="Function"/>
    <n v="6583507.8899999997"/>
    <n v="0"/>
    <n v="0"/>
    <n v="6735903.3600000003"/>
    <n v="0"/>
    <n v="6888298.8200000003"/>
    <n v="-304790.92"/>
    <n v="14578.53"/>
    <n v="6888298.8200000003"/>
    <n v="6583507.8899999997"/>
    <n v="14578.53"/>
    <n v="0"/>
    <n v="14578.53"/>
    <n v="0"/>
    <x v="12"/>
  </r>
  <r>
    <n v="-1"/>
    <n v="1"/>
    <s v="0001 -Florida Power &amp; Light Company"/>
    <n v="0"/>
    <n v="3"/>
    <x v="12"/>
    <n v="1970"/>
    <n v="2"/>
    <n v="2014"/>
    <s v="V1970"/>
    <n v="367"/>
    <s v="05. Other Production"/>
    <s v="Function"/>
    <n v="9673135.3100000005"/>
    <n v="0"/>
    <n v="0"/>
    <n v="9867081.5600000005"/>
    <n v="0"/>
    <n v="10061027.810000001"/>
    <n v="-387892.5"/>
    <n v="67815.429999999993"/>
    <n v="10061027.810000001"/>
    <n v="9673135.3100000005"/>
    <n v="67815.429999999993"/>
    <n v="0"/>
    <n v="67815.429999999993"/>
    <n v="0"/>
    <x v="12"/>
  </r>
  <r>
    <n v="-1"/>
    <n v="1"/>
    <s v="0001 -Florida Power &amp; Light Company"/>
    <n v="0"/>
    <n v="3"/>
    <x v="12"/>
    <n v="1971"/>
    <n v="3"/>
    <n v="2014"/>
    <s v="V1971"/>
    <n v="367"/>
    <s v="05. Other Production"/>
    <s v="Function"/>
    <n v="26962943.789999999"/>
    <n v="0"/>
    <n v="0"/>
    <n v="26962943.789999999"/>
    <n v="0"/>
    <n v="26962943.789999999"/>
    <n v="0"/>
    <n v="0"/>
    <n v="26962943.789999999"/>
    <n v="26962943.789999999"/>
    <n v="0"/>
    <n v="0"/>
    <n v="0"/>
    <n v="0"/>
    <x v="12"/>
  </r>
  <r>
    <n v="-1"/>
    <n v="1"/>
    <s v="0001 -Florida Power &amp; Light Company"/>
    <n v="0"/>
    <n v="3"/>
    <x v="12"/>
    <n v="1972"/>
    <n v="4"/>
    <n v="2014"/>
    <s v="V1972"/>
    <n v="367"/>
    <s v="05. Other Production"/>
    <s v="Function"/>
    <n v="21131188.390000001"/>
    <n v="0"/>
    <n v="0"/>
    <n v="21374884.02"/>
    <n v="0"/>
    <n v="21618579.649999999"/>
    <n v="-487391.26"/>
    <n v="52830.21"/>
    <n v="21618579.649999999"/>
    <n v="21131188.390000001"/>
    <n v="52830.21"/>
    <n v="0"/>
    <n v="52830.21"/>
    <n v="0"/>
    <x v="12"/>
  </r>
  <r>
    <n v="-1"/>
    <n v="1"/>
    <s v="0001 -Florida Power &amp; Light Company"/>
    <n v="0"/>
    <n v="3"/>
    <x v="12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12"/>
  </r>
  <r>
    <n v="-1"/>
    <n v="1"/>
    <s v="0001 -Florida Power &amp; Light Company"/>
    <n v="0"/>
    <n v="3"/>
    <x v="12"/>
    <n v="1974"/>
    <n v="6"/>
    <n v="2014"/>
    <s v="V1974"/>
    <n v="367"/>
    <s v="05. Other Production"/>
    <s v="Function"/>
    <n v="46493471.969999999"/>
    <n v="0"/>
    <n v="0"/>
    <n v="46558298.479999997"/>
    <n v="0"/>
    <n v="46623124.979999997"/>
    <n v="-129653.01"/>
    <n v="0"/>
    <n v="46623124.979999997"/>
    <n v="46493471.969999999"/>
    <n v="0"/>
    <n v="0"/>
    <n v="0"/>
    <n v="0"/>
    <x v="12"/>
  </r>
  <r>
    <n v="-1"/>
    <n v="1"/>
    <s v="0001 -Florida Power &amp; Light Company"/>
    <n v="0"/>
    <n v="3"/>
    <x v="12"/>
    <n v="1975"/>
    <n v="7"/>
    <n v="2014"/>
    <s v="V1975"/>
    <n v="367"/>
    <s v="05. Other Production"/>
    <s v="Function"/>
    <n v="4025555.69"/>
    <n v="0"/>
    <n v="0"/>
    <n v="4025718.76"/>
    <n v="0"/>
    <n v="4025881.83"/>
    <n v="-326.14"/>
    <n v="62.6"/>
    <n v="4025881.83"/>
    <n v="4025555.69"/>
    <n v="62.6"/>
    <n v="0"/>
    <n v="62.6"/>
    <n v="0"/>
    <x v="12"/>
  </r>
  <r>
    <n v="-1"/>
    <n v="1"/>
    <s v="0001 -Florida Power &amp; Light Company"/>
    <n v="0"/>
    <n v="3"/>
    <x v="12"/>
    <n v="1976"/>
    <n v="8"/>
    <n v="2014"/>
    <s v="V1976"/>
    <n v="367"/>
    <s v="05. Other Production"/>
    <s v="Function"/>
    <n v="86870.25"/>
    <n v="0"/>
    <n v="0"/>
    <n v="210836.18"/>
    <n v="0"/>
    <n v="334802.12"/>
    <n v="-247931.87"/>
    <n v="42891.82"/>
    <n v="334802.12"/>
    <n v="86870.25"/>
    <n v="42891.82"/>
    <n v="0"/>
    <n v="42891.82"/>
    <n v="0"/>
    <x v="12"/>
  </r>
  <r>
    <n v="-1"/>
    <n v="1"/>
    <s v="0001 -Florida Power &amp; Light Company"/>
    <n v="0"/>
    <n v="3"/>
    <x v="12"/>
    <n v="1977"/>
    <n v="10"/>
    <n v="2014"/>
    <s v="V1977"/>
    <n v="367"/>
    <s v="05. Other Production"/>
    <s v="Function"/>
    <n v="5233549.28"/>
    <n v="0"/>
    <n v="0"/>
    <n v="26842508.329999998"/>
    <n v="0"/>
    <n v="48451467.390000001"/>
    <n v="-43217918.109999999"/>
    <n v="9017633.9600000009"/>
    <n v="48451467.390000001"/>
    <n v="5233549.28"/>
    <n v="9017633.9600000009"/>
    <n v="0"/>
    <n v="9017633.9600000009"/>
    <n v="0"/>
    <x v="12"/>
  </r>
  <r>
    <n v="-1"/>
    <n v="1"/>
    <s v="0001 -Florida Power &amp; Light Company"/>
    <n v="0"/>
    <n v="3"/>
    <x v="12"/>
    <n v="1978"/>
    <n v="12"/>
    <n v="2014"/>
    <s v="V1978"/>
    <n v="367"/>
    <s v="05. Other Production"/>
    <s v="Function"/>
    <n v="90499919.159999996"/>
    <n v="0"/>
    <n v="0"/>
    <n v="90499919.159999996"/>
    <n v="0"/>
    <n v="90499919.159999996"/>
    <n v="0"/>
    <n v="0"/>
    <n v="90499919.159999996"/>
    <n v="90499919.159999996"/>
    <n v="0"/>
    <n v="0"/>
    <n v="0"/>
    <n v="0"/>
    <x v="12"/>
  </r>
  <r>
    <n v="-1"/>
    <n v="1"/>
    <s v="0001 -Florida Power &amp; Light Company"/>
    <n v="0"/>
    <n v="3"/>
    <x v="12"/>
    <n v="1979"/>
    <n v="13"/>
    <n v="2014"/>
    <s v="V1979"/>
    <n v="367"/>
    <s v="05. Other Production"/>
    <s v="Function"/>
    <n v="82053.31"/>
    <n v="0"/>
    <n v="0"/>
    <n v="205150.39"/>
    <n v="0"/>
    <n v="328247.46000000002"/>
    <n v="-246194.15"/>
    <n v="153956.54"/>
    <n v="328247.46000000002"/>
    <n v="82053.31"/>
    <n v="153956.54"/>
    <n v="0"/>
    <n v="153956.54"/>
    <n v="0"/>
    <x v="12"/>
  </r>
  <r>
    <n v="-1"/>
    <n v="1"/>
    <s v="0001 -Florida Power &amp; Light Company"/>
    <n v="0"/>
    <n v="3"/>
    <x v="12"/>
    <n v="1980"/>
    <n v="14"/>
    <n v="2014"/>
    <s v="V1980"/>
    <n v="367"/>
    <s v="05. Other Production"/>
    <s v="Function"/>
    <n v="126216.45"/>
    <n v="0"/>
    <n v="0"/>
    <n v="525708.78"/>
    <n v="0"/>
    <n v="925201.11"/>
    <n v="-798984.66"/>
    <n v="143879.67999999999"/>
    <n v="925201.11"/>
    <n v="126216.45"/>
    <n v="143879.67999999999"/>
    <n v="0"/>
    <n v="143879.67999999999"/>
    <n v="0"/>
    <x v="12"/>
  </r>
  <r>
    <n v="-1"/>
    <n v="1"/>
    <s v="0001 -Florida Power &amp; Light Company"/>
    <n v="0"/>
    <n v="3"/>
    <x v="12"/>
    <n v="1981"/>
    <n v="15"/>
    <n v="2014"/>
    <s v="V1981"/>
    <n v="367"/>
    <s v="05. Other Production"/>
    <s v="Function"/>
    <n v="119613.82"/>
    <n v="0"/>
    <n v="0"/>
    <n v="181834.22"/>
    <n v="0"/>
    <n v="244054.62"/>
    <n v="-124440.8"/>
    <n v="23217.18"/>
    <n v="244054.62"/>
    <n v="119613.82"/>
    <n v="23217.18"/>
    <n v="0"/>
    <n v="23217.18"/>
    <n v="0"/>
    <x v="12"/>
  </r>
  <r>
    <n v="-1"/>
    <n v="1"/>
    <s v="0001 -Florida Power &amp; Light Company"/>
    <n v="0"/>
    <n v="3"/>
    <x v="12"/>
    <n v="1982"/>
    <n v="16"/>
    <n v="2014"/>
    <s v="V1982"/>
    <n v="367"/>
    <s v="05. Other Production"/>
    <s v="Function"/>
    <n v="180181.18"/>
    <n v="0"/>
    <n v="0"/>
    <n v="1969292.67"/>
    <n v="0"/>
    <n v="3758404.16"/>
    <n v="-3578222.99"/>
    <n v="692820.92"/>
    <n v="3758404.16"/>
    <n v="180181.18"/>
    <n v="692820.92"/>
    <n v="0"/>
    <n v="692820.92"/>
    <n v="0"/>
    <x v="12"/>
  </r>
  <r>
    <n v="-1"/>
    <n v="1"/>
    <s v="0001 -Florida Power &amp; Light Company"/>
    <n v="0"/>
    <n v="3"/>
    <x v="12"/>
    <n v="1983"/>
    <n v="17"/>
    <n v="2014"/>
    <s v="V1983"/>
    <n v="367"/>
    <s v="05. Other Production"/>
    <s v="Function"/>
    <n v="-0.02"/>
    <n v="0"/>
    <n v="0"/>
    <n v="141932.26999999999"/>
    <n v="0"/>
    <n v="283864.55"/>
    <n v="-283864.57"/>
    <n v="0"/>
    <n v="283864.55"/>
    <n v="-0.02"/>
    <n v="0"/>
    <n v="0"/>
    <n v="0"/>
    <n v="0"/>
    <x v="12"/>
  </r>
  <r>
    <n v="-1"/>
    <n v="1"/>
    <s v="0001 -Florida Power &amp; Light Company"/>
    <n v="0"/>
    <n v="3"/>
    <x v="12"/>
    <n v="1984"/>
    <n v="18"/>
    <n v="2014"/>
    <s v="V1984"/>
    <n v="367"/>
    <s v="05. Other Production"/>
    <s v="Function"/>
    <n v="808567.41"/>
    <n v="0"/>
    <n v="0"/>
    <n v="906492.77"/>
    <n v="0"/>
    <n v="1004418.14"/>
    <n v="-195850.73"/>
    <n v="42760.76"/>
    <n v="1004418.14"/>
    <n v="808567.41"/>
    <n v="42760.76"/>
    <n v="0"/>
    <n v="42760.76"/>
    <n v="0"/>
    <x v="12"/>
  </r>
  <r>
    <n v="-1"/>
    <n v="1"/>
    <s v="0001 -Florida Power &amp; Light Company"/>
    <n v="0"/>
    <n v="3"/>
    <x v="12"/>
    <n v="1985"/>
    <n v="19"/>
    <n v="2014"/>
    <s v="V1985"/>
    <n v="367"/>
    <s v="05. Other Production"/>
    <s v="Function"/>
    <n v="1282379.08"/>
    <n v="0"/>
    <n v="0"/>
    <n v="1405385.51"/>
    <n v="0"/>
    <n v="1528391.94"/>
    <n v="-246012.86"/>
    <n v="51688.67"/>
    <n v="1528391.94"/>
    <n v="1282379.08"/>
    <n v="51688.67"/>
    <n v="0"/>
    <n v="51688.67"/>
    <n v="0"/>
    <x v="12"/>
  </r>
  <r>
    <n v="-1"/>
    <n v="1"/>
    <s v="0001 -Florida Power &amp; Light Company"/>
    <n v="0"/>
    <n v="3"/>
    <x v="12"/>
    <n v="1986"/>
    <n v="20"/>
    <n v="2014"/>
    <s v="V1986"/>
    <n v="367"/>
    <s v="05. Other Production"/>
    <s v="Function"/>
    <n v="218907.73"/>
    <n v="0"/>
    <n v="0"/>
    <n v="318426.39"/>
    <n v="13380.11"/>
    <n v="358941.99"/>
    <n v="-199037.33"/>
    <n v="37267.96"/>
    <n v="417945.06"/>
    <n v="210587.97"/>
    <n v="-35.24"/>
    <n v="0"/>
    <n v="37267.96"/>
    <n v="0"/>
    <x v="12"/>
  </r>
  <r>
    <n v="-1"/>
    <n v="1"/>
    <s v="0001 -Florida Power &amp; Light Company"/>
    <n v="0"/>
    <n v="3"/>
    <x v="12"/>
    <n v="1987"/>
    <n v="22"/>
    <n v="2014"/>
    <s v="V1987"/>
    <n v="367"/>
    <s v="05. Other Production"/>
    <s v="Function"/>
    <n v="523526.15"/>
    <n v="0"/>
    <n v="0"/>
    <n v="857246.6"/>
    <n v="0"/>
    <n v="1190967.05"/>
    <n v="-667440.9"/>
    <n v="151183.84"/>
    <n v="1190967.05"/>
    <n v="523526.15"/>
    <n v="151183.84"/>
    <n v="0"/>
    <n v="151183.84"/>
    <n v="0"/>
    <x v="12"/>
  </r>
  <r>
    <n v="-1"/>
    <n v="1"/>
    <s v="0001 -Florida Power &amp; Light Company"/>
    <n v="0"/>
    <n v="3"/>
    <x v="12"/>
    <n v="1987"/>
    <n v="21"/>
    <n v="2014"/>
    <s v="V1987A"/>
    <n v="367"/>
    <s v="05. Other Production"/>
    <s v="Function"/>
    <n v="456009.63"/>
    <n v="0"/>
    <n v="0"/>
    <n v="761420"/>
    <n v="0"/>
    <n v="1033240.07"/>
    <n v="-610820.73"/>
    <n v="88113.2"/>
    <n v="1066830.3600000001"/>
    <n v="456009.63"/>
    <n v="54522.91"/>
    <n v="0"/>
    <n v="88113.2"/>
    <n v="0"/>
    <x v="12"/>
  </r>
  <r>
    <n v="-1"/>
    <n v="1"/>
    <s v="0001 -Florida Power &amp; Light Company"/>
    <n v="0"/>
    <n v="3"/>
    <x v="12"/>
    <n v="1988"/>
    <n v="24"/>
    <n v="2014"/>
    <s v="V1988"/>
    <n v="367"/>
    <s v="05. Other Production"/>
    <s v="Function"/>
    <n v="705152.06"/>
    <n v="0"/>
    <n v="0"/>
    <n v="798671.08"/>
    <n v="2.82"/>
    <n v="883203.69"/>
    <n v="-187038.04"/>
    <n v="39878.85"/>
    <n v="892190.1"/>
    <n v="705152.06"/>
    <n v="30895.26"/>
    <n v="0"/>
    <n v="39878.85"/>
    <n v="0"/>
    <x v="12"/>
  </r>
  <r>
    <n v="-1"/>
    <n v="1"/>
    <s v="0001 -Florida Power &amp; Light Company"/>
    <n v="0"/>
    <n v="3"/>
    <x v="12"/>
    <n v="1989"/>
    <n v="26"/>
    <n v="2014"/>
    <s v="V1989"/>
    <n v="367"/>
    <s v="05. Other Production"/>
    <s v="Function"/>
    <n v="0.01"/>
    <n v="0"/>
    <n v="0"/>
    <n v="202246.86"/>
    <n v="0"/>
    <n v="404493.7"/>
    <n v="-404493.7"/>
    <n v="0"/>
    <n v="404493.71"/>
    <n v="0"/>
    <n v="0"/>
    <n v="0"/>
    <n v="0"/>
    <n v="0"/>
    <x v="12"/>
  </r>
  <r>
    <n v="-1"/>
    <n v="1"/>
    <s v="0001 -Florida Power &amp; Light Company"/>
    <n v="0"/>
    <n v="3"/>
    <x v="12"/>
    <n v="1990"/>
    <n v="28"/>
    <n v="2014"/>
    <s v="V1990"/>
    <n v="367"/>
    <s v="05. Other Production"/>
    <s v="Function"/>
    <n v="3133317.79"/>
    <n v="0"/>
    <n v="0"/>
    <n v="3503239.08"/>
    <n v="0"/>
    <n v="3733672.77"/>
    <n v="-739842.58"/>
    <n v="172454.69"/>
    <n v="3873160.37"/>
    <n v="3133317.79"/>
    <n v="32967.089999999997"/>
    <n v="0"/>
    <n v="172454.69"/>
    <n v="0"/>
    <x v="12"/>
  </r>
  <r>
    <n v="-1"/>
    <n v="1"/>
    <s v="0001 -Florida Power &amp; Light Company"/>
    <n v="0"/>
    <n v="3"/>
    <x v="12"/>
    <n v="1991"/>
    <n v="29"/>
    <n v="2014"/>
    <s v="V1991"/>
    <n v="367"/>
    <s v="05. Other Production"/>
    <s v="Function"/>
    <n v="3163911.08"/>
    <n v="0"/>
    <n v="0"/>
    <n v="3441000.81"/>
    <n v="21493.73"/>
    <n v="3696596.81"/>
    <n v="-554179.46"/>
    <n v="0"/>
    <n v="3718090.54"/>
    <n v="3163911.08"/>
    <n v="0"/>
    <n v="0"/>
    <n v="0"/>
    <n v="0"/>
    <x v="12"/>
  </r>
  <r>
    <n v="-1"/>
    <n v="1"/>
    <s v="0001 -Florida Power &amp; Light Company"/>
    <n v="0"/>
    <n v="3"/>
    <x v="12"/>
    <n v="1992"/>
    <n v="30"/>
    <n v="2014"/>
    <s v="V1992"/>
    <n v="367"/>
    <s v="05. Other Production"/>
    <s v="Function"/>
    <n v="13680468.84"/>
    <n v="0"/>
    <n v="0"/>
    <n v="25806949.870000001"/>
    <n v="807.97"/>
    <n v="34961914.909999996"/>
    <n v="-24252962.07"/>
    <n v="6669982.7000000002"/>
    <n v="37933430.899999999"/>
    <n v="13673405.16"/>
    <n v="3706338.36"/>
    <n v="0"/>
    <n v="6669982.7000000002"/>
    <n v="0"/>
    <x v="12"/>
  </r>
  <r>
    <n v="-1"/>
    <n v="1"/>
    <s v="0001 -Florida Power &amp; Light Company"/>
    <n v="0"/>
    <n v="3"/>
    <x v="12"/>
    <n v="1993"/>
    <n v="31"/>
    <n v="2014"/>
    <s v="V1993"/>
    <n v="367"/>
    <s v="05. Other Production"/>
    <s v="Function"/>
    <n v="486757332.93000001"/>
    <n v="0"/>
    <n v="0"/>
    <n v="489013069.44999999"/>
    <n v="20700024.260000002"/>
    <n v="411727236.83999997"/>
    <n v="-4511473.04"/>
    <n v="711401.76"/>
    <n v="491268805.97000003"/>
    <n v="428623272.81999999"/>
    <n v="3917"/>
    <n v="0"/>
    <n v="711401.76"/>
    <n v="0"/>
    <x v="12"/>
  </r>
  <r>
    <n v="-1"/>
    <n v="1"/>
    <s v="0001 -Florida Power &amp; Light Company"/>
    <n v="0"/>
    <n v="3"/>
    <x v="12"/>
    <n v="1994"/>
    <n v="32"/>
    <n v="2014"/>
    <s v="V1994"/>
    <n v="367"/>
    <s v="05. Other Production"/>
    <s v="Function"/>
    <n v="131079980.28"/>
    <n v="0"/>
    <n v="0"/>
    <n v="136987406.88"/>
    <n v="5799679.9699999997"/>
    <n v="125187368.19"/>
    <n v="-11814853.210000001"/>
    <n v="1678825.81"/>
    <n v="142894833.49000001"/>
    <n v="120851020.76000001"/>
    <n v="0"/>
    <n v="0"/>
    <n v="1678825.81"/>
    <n v="0"/>
    <x v="12"/>
  </r>
  <r>
    <n v="-1"/>
    <n v="1"/>
    <s v="0001 -Florida Power &amp; Light Company"/>
    <n v="0"/>
    <n v="3"/>
    <x v="12"/>
    <n v="1995"/>
    <n v="33"/>
    <n v="2014"/>
    <s v="V1995"/>
    <n v="367"/>
    <s v="05. Other Production"/>
    <s v="Function"/>
    <n v="16446714.279999999"/>
    <n v="0"/>
    <n v="0"/>
    <n v="17178985.170000002"/>
    <n v="727312.23"/>
    <n v="15120601.369999999"/>
    <n v="-1464541.79"/>
    <n v="257274.92"/>
    <n v="17911256.07"/>
    <n v="14640646.73"/>
    <n v="0"/>
    <n v="0"/>
    <n v="257274.92"/>
    <n v="0"/>
    <x v="12"/>
  </r>
  <r>
    <n v="-1"/>
    <n v="1"/>
    <s v="0001 -Florida Power &amp; Light Company"/>
    <n v="0"/>
    <n v="3"/>
    <x v="12"/>
    <n v="1996"/>
    <n v="34"/>
    <n v="2014"/>
    <s v="V1996"/>
    <n v="367"/>
    <s v="05. Other Production"/>
    <s v="Function"/>
    <n v="7345401.6900000004"/>
    <n v="0"/>
    <n v="0"/>
    <n v="7470282.0499999998"/>
    <n v="207739.13"/>
    <n v="7364753.4699999997"/>
    <n v="-249760.72"/>
    <n v="2453.89"/>
    <n v="7595162.4100000001"/>
    <n v="7325185.7699999996"/>
    <n v="0"/>
    <n v="0"/>
    <n v="2453.89"/>
    <n v="0"/>
    <x v="12"/>
  </r>
  <r>
    <n v="-1"/>
    <n v="1"/>
    <s v="0001 -Florida Power &amp; Light Company"/>
    <n v="0"/>
    <n v="3"/>
    <x v="12"/>
    <n v="1997"/>
    <n v="35"/>
    <n v="2014"/>
    <s v="V1997"/>
    <n v="367"/>
    <s v="05. Other Production"/>
    <s v="Function"/>
    <n v="54580.75"/>
    <n v="0"/>
    <n v="0"/>
    <n v="713265.12"/>
    <n v="0"/>
    <n v="1371949.48"/>
    <n v="-1317368.73"/>
    <n v="0"/>
    <n v="1371949.48"/>
    <n v="54580.75"/>
    <n v="0"/>
    <n v="0"/>
    <n v="0"/>
    <n v="0"/>
    <x v="12"/>
  </r>
  <r>
    <n v="-1"/>
    <n v="1"/>
    <s v="0001 -Florida Power &amp; Light Company"/>
    <n v="0"/>
    <n v="3"/>
    <x v="12"/>
    <n v="1998"/>
    <n v="59"/>
    <n v="2014"/>
    <s v="V1998"/>
    <n v="367"/>
    <s v="05. Other Production"/>
    <s v="Function"/>
    <n v="4091713.89"/>
    <n v="0"/>
    <n v="0"/>
    <n v="4209425.7699999996"/>
    <n v="177752.47"/>
    <n v="3793611.56"/>
    <n v="-235423.77"/>
    <n v="34780.26"/>
    <n v="4327137.66"/>
    <n v="3770720.52"/>
    <n v="0"/>
    <n v="0"/>
    <n v="34780.26"/>
    <n v="0"/>
    <x v="12"/>
  </r>
  <r>
    <n v="-1"/>
    <n v="1"/>
    <s v="0001 -Florida Power &amp; Light Company"/>
    <n v="0"/>
    <n v="3"/>
    <x v="12"/>
    <n v="1999"/>
    <n v="60"/>
    <n v="2014"/>
    <s v="V1999"/>
    <n v="367"/>
    <s v="05. Other Production"/>
    <s v="Function"/>
    <n v="17819463.149999999"/>
    <n v="0"/>
    <n v="0"/>
    <n v="20741236.370000001"/>
    <n v="177409.79"/>
    <n v="22456154.899999999"/>
    <n v="-5843546.4500000002"/>
    <n v="934829.21"/>
    <n v="23663009.600000001"/>
    <n v="17724847.449999999"/>
    <n v="0"/>
    <n v="0"/>
    <n v="934829.21"/>
    <n v="0"/>
    <x v="12"/>
  </r>
  <r>
    <n v="-1"/>
    <n v="1"/>
    <s v="0001 -Florida Power &amp; Light Company"/>
    <n v="0"/>
    <n v="3"/>
    <x v="12"/>
    <n v="2000"/>
    <n v="61"/>
    <n v="2014"/>
    <s v="V2000"/>
    <n v="367"/>
    <s v="05. Other Production"/>
    <s v="Function"/>
    <n v="83114433.040000007"/>
    <n v="0"/>
    <n v="0"/>
    <n v="84830442.709999993"/>
    <n v="3571831.75"/>
    <n v="47396940.549999997"/>
    <n v="-3432019.35"/>
    <n v="750165.24"/>
    <n v="86546452.390000001"/>
    <n v="48286918.189999998"/>
    <n v="0"/>
    <n v="0"/>
    <n v="750165.24"/>
    <n v="0"/>
    <x v="12"/>
  </r>
  <r>
    <n v="-1"/>
    <n v="1"/>
    <s v="0001 -Florida Power &amp; Light Company"/>
    <n v="0"/>
    <n v="3"/>
    <x v="12"/>
    <n v="2001"/>
    <n v="62"/>
    <n v="2014"/>
    <s v="V2001"/>
    <n v="367"/>
    <s v="05. Other Production"/>
    <s v="Function"/>
    <n v="162493624.13"/>
    <n v="0"/>
    <n v="0"/>
    <n v="163301517.84999999"/>
    <n v="6913748.9699999997"/>
    <n v="69987028.549999997"/>
    <n v="-1615787.43"/>
    <n v="323531.59000000003"/>
    <n v="164109411.56"/>
    <n v="75608521.680000007"/>
    <n v="0"/>
    <n v="0"/>
    <n v="323531.59000000003"/>
    <n v="0"/>
    <x v="12"/>
  </r>
  <r>
    <n v="-1"/>
    <n v="1"/>
    <s v="0001 -Florida Power &amp; Light Company"/>
    <n v="0"/>
    <n v="3"/>
    <x v="12"/>
    <n v="2001"/>
    <n v="69"/>
    <n v="2014"/>
    <s v="V2001 Bonus"/>
    <n v="367"/>
    <s v="05. Other Production"/>
    <s v="Function"/>
    <n v="3696571.24"/>
    <n v="0"/>
    <n v="0"/>
    <n v="3714634.35"/>
    <n v="157267.67000000001"/>
    <n v="1246571.52"/>
    <n v="-36126.230000000003"/>
    <n v="7804.97"/>
    <n v="3732697.47"/>
    <n v="1375517.93"/>
    <n v="0"/>
    <n v="0"/>
    <n v="7804.97"/>
    <n v="0"/>
    <x v="12"/>
  </r>
  <r>
    <n v="-1"/>
    <n v="1"/>
    <s v="0001 -Florida Power &amp; Light Company"/>
    <n v="0"/>
    <n v="3"/>
    <x v="12"/>
    <n v="2002"/>
    <n v="80"/>
    <n v="2014"/>
    <s v="V2002 Bonus Q1"/>
    <n v="367"/>
    <s v="05. Other Production"/>
    <s v="Function"/>
    <n v="2380914.06"/>
    <n v="0"/>
    <n v="0"/>
    <n v="2401564.5"/>
    <n v="101675.81"/>
    <n v="1011011.25"/>
    <n v="-41300.879999999997"/>
    <n v="7602.04"/>
    <n v="2422214.94"/>
    <n v="1078988.22"/>
    <n v="0"/>
    <n v="0"/>
    <n v="7602.04"/>
    <n v="0"/>
    <x v="12"/>
  </r>
  <r>
    <n v="-1"/>
    <n v="1"/>
    <s v="0001 -Florida Power &amp; Light Company"/>
    <n v="0"/>
    <n v="3"/>
    <x v="12"/>
    <n v="2002"/>
    <n v="81"/>
    <n v="2014"/>
    <s v="V2002 Bonus Q2"/>
    <n v="367"/>
    <s v="05. Other Production"/>
    <s v="Function"/>
    <n v="10338293.58"/>
    <n v="0"/>
    <n v="0"/>
    <n v="10428314.310000001"/>
    <n v="441506.9"/>
    <n v="9029333.5500000007"/>
    <n v="-180041.46"/>
    <n v="18236.650000000001"/>
    <n v="10518335.039999999"/>
    <n v="9309035.6400000006"/>
    <n v="0"/>
    <n v="0"/>
    <n v="18236.650000000001"/>
    <n v="0"/>
    <x v="12"/>
  </r>
  <r>
    <n v="-1"/>
    <n v="1"/>
    <s v="0001 -Florida Power &amp; Light Company"/>
    <n v="0"/>
    <n v="3"/>
    <x v="12"/>
    <n v="2002"/>
    <n v="82"/>
    <n v="2014"/>
    <s v="V2002 Bonus Q3"/>
    <n v="367"/>
    <s v="05. Other Production"/>
    <s v="Function"/>
    <n v="11707337.17"/>
    <n v="0"/>
    <n v="0"/>
    <n v="11824124.42"/>
    <n v="499473.32"/>
    <n v="5012271.6500000004"/>
    <n v="-233574.5"/>
    <n v="42371.91"/>
    <n v="11940911.67"/>
    <n v="5320542.38"/>
    <n v="0"/>
    <n v="0"/>
    <n v="42371.91"/>
    <n v="0"/>
    <x v="12"/>
  </r>
  <r>
    <n v="-1"/>
    <n v="1"/>
    <s v="0001 -Florida Power &amp; Light Company"/>
    <n v="0"/>
    <n v="3"/>
    <x v="12"/>
    <n v="2002"/>
    <n v="83"/>
    <n v="2014"/>
    <s v="V2002 Bonus Q4"/>
    <n v="367"/>
    <s v="05. Other Production"/>
    <s v="Function"/>
    <n v="15487426.789999999"/>
    <n v="0"/>
    <n v="0"/>
    <n v="15632254.439999999"/>
    <n v="660464.68000000005"/>
    <n v="6616332.9299999997"/>
    <n v="-289655.28999999998"/>
    <n v="52963.55"/>
    <n v="15777082.08"/>
    <n v="7040105.8700000001"/>
    <n v="0"/>
    <n v="0"/>
    <n v="52963.55"/>
    <n v="0"/>
    <x v="12"/>
  </r>
  <r>
    <n v="-1"/>
    <n v="1"/>
    <s v="0001 -Florida Power &amp; Light Company"/>
    <n v="0"/>
    <n v="3"/>
    <x v="12"/>
    <n v="2002"/>
    <n v="76"/>
    <n v="2014"/>
    <s v="V2002 Q1"/>
    <n v="367"/>
    <s v="05. Other Production"/>
    <s v="Function"/>
    <n v="11523974.699999999"/>
    <n v="0"/>
    <n v="0"/>
    <n v="11624242.65"/>
    <n v="492139.3"/>
    <n v="5031824.51"/>
    <n v="-200535.92"/>
    <n v="43835.66"/>
    <n v="11724510.619999999"/>
    <n v="5367263.55"/>
    <n v="0"/>
    <n v="0"/>
    <n v="43835.66"/>
    <n v="0"/>
    <x v="12"/>
  </r>
  <r>
    <n v="-1"/>
    <n v="1"/>
    <s v="0001 -Florida Power &amp; Light Company"/>
    <n v="0"/>
    <n v="3"/>
    <x v="12"/>
    <n v="2002"/>
    <n v="77"/>
    <n v="2014"/>
    <s v="V2002 Q2"/>
    <n v="367"/>
    <s v="05. Other Production"/>
    <s v="Function"/>
    <n v="320441333.25"/>
    <n v="0"/>
    <n v="0"/>
    <n v="324047369.95999998"/>
    <n v="13719297.890000001"/>
    <n v="209634941.30000001"/>
    <n v="-7212073.4199999999"/>
    <n v="738.44"/>
    <n v="327653406.67000002"/>
    <n v="216142904.21000001"/>
    <n v="0"/>
    <n v="0"/>
    <n v="738.44"/>
    <n v="0"/>
    <x v="12"/>
  </r>
  <r>
    <n v="-1"/>
    <n v="1"/>
    <s v="0001 -Florida Power &amp; Light Company"/>
    <n v="0"/>
    <n v="3"/>
    <x v="12"/>
    <n v="2002"/>
    <n v="78"/>
    <n v="2014"/>
    <s v="V2002 Q3"/>
    <n v="367"/>
    <s v="05. Other Production"/>
    <s v="Function"/>
    <n v="372295.22"/>
    <n v="0"/>
    <n v="0"/>
    <n v="375294.52"/>
    <n v="15471.11"/>
    <n v="116254.18"/>
    <n v="-5998.59"/>
    <n v="1447.98"/>
    <n v="378293.81"/>
    <n v="127174.68"/>
    <n v="0"/>
    <n v="0"/>
    <n v="1447.98"/>
    <n v="0"/>
    <x v="12"/>
  </r>
  <r>
    <n v="-1"/>
    <n v="1"/>
    <s v="0001 -Florida Power &amp; Light Company"/>
    <n v="0"/>
    <n v="3"/>
    <x v="12"/>
    <n v="2002"/>
    <n v="79"/>
    <n v="2014"/>
    <s v="V2002 Q4"/>
    <n v="367"/>
    <s v="05. Other Production"/>
    <s v="Function"/>
    <n v="3190655.54"/>
    <n v="0"/>
    <n v="0"/>
    <n v="3218231.91"/>
    <n v="8211.89"/>
    <n v="3094504.84"/>
    <n v="-55152.75"/>
    <n v="5034.18"/>
    <n v="3245808.29"/>
    <n v="3048302.42"/>
    <n v="4295.74"/>
    <n v="0"/>
    <n v="5034.18"/>
    <n v="0"/>
    <x v="12"/>
  </r>
  <r>
    <n v="-1"/>
    <n v="1"/>
    <s v="0001 -Florida Power &amp; Light Company"/>
    <n v="0"/>
    <n v="3"/>
    <x v="12"/>
    <n v="2003"/>
    <n v="64"/>
    <n v="2014"/>
    <s v="V2003"/>
    <n v="367"/>
    <s v="05. Other Production"/>
    <s v="Function"/>
    <n v="144982345.31"/>
    <n v="0"/>
    <n v="0"/>
    <n v="148099571.25"/>
    <n v="6270139.2599999998"/>
    <n v="139822995.28999999"/>
    <n v="-6234451.8700000001"/>
    <n v="227995.41"/>
    <n v="151216797.18000001"/>
    <n v="140086678.09"/>
    <n v="0"/>
    <n v="0"/>
    <n v="227995.41"/>
    <n v="0"/>
    <x v="12"/>
  </r>
  <r>
    <n v="-1"/>
    <n v="1"/>
    <s v="0001 -Florida Power &amp; Light Company"/>
    <n v="0"/>
    <n v="3"/>
    <x v="12"/>
    <n v="2003"/>
    <n v="70"/>
    <n v="2014"/>
    <s v="V2003 Bonus-30%"/>
    <n v="367"/>
    <s v="05. Other Production"/>
    <s v="Function"/>
    <n v="94416137.069999993"/>
    <n v="0"/>
    <n v="0"/>
    <n v="97011333.680000007"/>
    <n v="4104096.79"/>
    <n v="20196224.699999999"/>
    <n v="-5190393.21"/>
    <n v="1088967.18"/>
    <n v="99606530.280000001"/>
    <n v="20198895.460000001"/>
    <n v="0"/>
    <n v="0"/>
    <n v="1088967.18"/>
    <n v="0"/>
    <x v="12"/>
  </r>
  <r>
    <n v="-1"/>
    <n v="1"/>
    <s v="0001 -Florida Power &amp; Light Company"/>
    <n v="0"/>
    <n v="3"/>
    <x v="12"/>
    <n v="2003"/>
    <n v="84"/>
    <n v="2014"/>
    <s v="V2003 Bonus-50%"/>
    <n v="367"/>
    <s v="05. Other Production"/>
    <s v="Function"/>
    <n v="47735366.689999998"/>
    <n v="0"/>
    <n v="0"/>
    <n v="49042478.439999998"/>
    <n v="2058912.73"/>
    <n v="10198372.810000001"/>
    <n v="-2614223.5099999998"/>
    <n v="547917.37"/>
    <n v="50349590.200000003"/>
    <n v="10190979.4"/>
    <n v="0"/>
    <n v="0"/>
    <n v="547917.37"/>
    <n v="0"/>
    <x v="12"/>
  </r>
  <r>
    <n v="-1"/>
    <n v="1"/>
    <s v="0001 -Florida Power &amp; Light Company"/>
    <n v="0"/>
    <n v="3"/>
    <x v="12"/>
    <n v="2004"/>
    <n v="92"/>
    <n v="2014"/>
    <s v="V2004 Q1"/>
    <n v="367"/>
    <s v="05. Other Production"/>
    <s v="Function"/>
    <n v="-296177.64"/>
    <n v="0"/>
    <n v="0"/>
    <n v="-336103.67999999999"/>
    <n v="-14230.2"/>
    <n v="631498.68999999994"/>
    <n v="79852.09"/>
    <n v="57588.75"/>
    <n v="-376029.73"/>
    <n v="754709.33"/>
    <n v="0"/>
    <n v="0"/>
    <n v="57588.75"/>
    <n v="0"/>
    <x v="12"/>
  </r>
  <r>
    <n v="-1"/>
    <n v="1"/>
    <s v="0001 -Florida Power &amp; Light Company"/>
    <n v="0"/>
    <n v="3"/>
    <x v="12"/>
    <n v="2004"/>
    <n v="96"/>
    <n v="2014"/>
    <s v="V2004 Q1 - 30% Bonus"/>
    <n v="367"/>
    <s v="05. Other Production"/>
    <s v="Function"/>
    <n v="-3134394.02"/>
    <n v="0"/>
    <n v="0"/>
    <n v="-3131872.25"/>
    <n v="-132643.25"/>
    <n v="1648990.97"/>
    <n v="-5043.55"/>
    <n v="860.48"/>
    <n v="-3129350.47"/>
    <n v="1512164.65"/>
    <n v="0"/>
    <n v="0"/>
    <n v="860.48"/>
    <n v="0"/>
    <x v="12"/>
  </r>
  <r>
    <n v="-1"/>
    <n v="1"/>
    <s v="0001 -Florida Power &amp; Light Company"/>
    <n v="0"/>
    <n v="3"/>
    <x v="12"/>
    <n v="2004"/>
    <n v="100"/>
    <n v="2014"/>
    <s v="V2004 Q1 - 50% Bonus"/>
    <n v="367"/>
    <s v="05. Other Production"/>
    <s v="Function"/>
    <n v="6840071.6600000001"/>
    <n v="0"/>
    <n v="0"/>
    <n v="7339850.4699999997"/>
    <n v="310173.02"/>
    <n v="-2076891.03"/>
    <n v="-999557.63"/>
    <n v="274786.71999999997"/>
    <n v="7839629.29"/>
    <n v="-2491488.92"/>
    <n v="0"/>
    <n v="0"/>
    <n v="274786.71999999997"/>
    <n v="0"/>
    <x v="12"/>
  </r>
  <r>
    <n v="-1"/>
    <n v="1"/>
    <s v="0001 -Florida Power &amp; Light Company"/>
    <n v="0"/>
    <n v="3"/>
    <x v="12"/>
    <n v="2004"/>
    <n v="93"/>
    <n v="2014"/>
    <s v="V2004 Q2"/>
    <n v="367"/>
    <s v="05. Other Production"/>
    <s v="Function"/>
    <n v="1730393"/>
    <n v="0"/>
    <n v="0"/>
    <n v="1719991.75"/>
    <n v="70963.63"/>
    <n v="1839509.13"/>
    <n v="20802.5"/>
    <n v="64112.3"/>
    <n v="1709590.5"/>
    <n v="2049177.2"/>
    <n v="-53789.64"/>
    <n v="0"/>
    <n v="64112.3"/>
    <n v="0"/>
    <x v="12"/>
  </r>
  <r>
    <n v="-1"/>
    <n v="1"/>
    <s v="0001 -Florida Power &amp; Light Company"/>
    <n v="0"/>
    <n v="3"/>
    <x v="12"/>
    <n v="2004"/>
    <n v="97"/>
    <n v="2014"/>
    <s v="V2004 Q2 - 30% Bonus"/>
    <n v="367"/>
    <s v="05. Other Production"/>
    <s v="Function"/>
    <n v="121986.46"/>
    <n v="0"/>
    <n v="0"/>
    <n v="130917.37"/>
    <n v="5542.69"/>
    <n v="-35843.699999999997"/>
    <n v="-17861.810000000001"/>
    <n v="5127"/>
    <n v="139848.26999999999"/>
    <n v="-43035.82"/>
    <n v="0"/>
    <n v="0"/>
    <n v="5127"/>
    <n v="0"/>
    <x v="12"/>
  </r>
  <r>
    <n v="-1"/>
    <n v="1"/>
    <s v="0001 -Florida Power &amp; Light Company"/>
    <n v="0"/>
    <n v="3"/>
    <x v="12"/>
    <n v="2004"/>
    <n v="101"/>
    <n v="2014"/>
    <s v="V2004 Q2 - 50% Bonus"/>
    <n v="367"/>
    <s v="05. Other Production"/>
    <s v="Function"/>
    <n v="6693509.5099999998"/>
    <n v="0"/>
    <n v="0"/>
    <n v="7182620.8300000001"/>
    <n v="303551.84000000003"/>
    <n v="-1981455.5"/>
    <n v="-978222.64"/>
    <n v="270544.38"/>
    <n v="7671732.1500000004"/>
    <n v="-2385581.92"/>
    <n v="0"/>
    <n v="0"/>
    <n v="270544.38"/>
    <n v="0"/>
    <x v="12"/>
  </r>
  <r>
    <n v="-1"/>
    <n v="1"/>
    <s v="0001 -Florida Power &amp; Light Company"/>
    <n v="0"/>
    <n v="3"/>
    <x v="12"/>
    <n v="2004"/>
    <n v="94"/>
    <n v="2014"/>
    <s v="V2004 Q3"/>
    <n v="367"/>
    <s v="05. Other Production"/>
    <s v="Function"/>
    <n v="-875258.85"/>
    <n v="0"/>
    <n v="0"/>
    <n v="-939987.43"/>
    <n v="-40171.620000000003"/>
    <n v="459366.15"/>
    <n v="129457.16"/>
    <n v="5959.6"/>
    <n v="-1004716.01"/>
    <n v="554611.29"/>
    <n v="0"/>
    <n v="0"/>
    <n v="5959.6"/>
    <n v="0"/>
    <x v="12"/>
  </r>
  <r>
    <n v="-1"/>
    <n v="1"/>
    <s v="0001 -Florida Power &amp; Light Company"/>
    <n v="0"/>
    <n v="3"/>
    <x v="12"/>
    <n v="2004"/>
    <n v="98"/>
    <n v="2014"/>
    <s v="V2004 Q3 - 30% Bonus"/>
    <n v="367"/>
    <s v="05. Other Production"/>
    <s v="Function"/>
    <n v="7669.41"/>
    <n v="0"/>
    <n v="0"/>
    <n v="8230.91"/>
    <n v="348.47"/>
    <n v="-2253.5"/>
    <n v="-1122.99"/>
    <n v="321"/>
    <n v="8792.4"/>
    <n v="-2707.02"/>
    <n v="0"/>
    <n v="0"/>
    <n v="321"/>
    <n v="0"/>
    <x v="12"/>
  </r>
  <r>
    <n v="-1"/>
    <n v="1"/>
    <s v="0001 -Florida Power &amp; Light Company"/>
    <n v="0"/>
    <n v="3"/>
    <x v="12"/>
    <n v="2004"/>
    <n v="102"/>
    <n v="2014"/>
    <s v="V2004 Q3 - 50% Bonus"/>
    <n v="367"/>
    <s v="05. Other Production"/>
    <s v="Function"/>
    <n v="3584854.53"/>
    <n v="0"/>
    <n v="0"/>
    <n v="3845887.04"/>
    <n v="162001.88"/>
    <n v="-1035732.83"/>
    <n v="-522065.02"/>
    <n v="149172.56"/>
    <n v="4106919.55"/>
    <n v="-1246623.4099999999"/>
    <n v="0"/>
    <n v="0"/>
    <n v="149172.56"/>
    <n v="0"/>
    <x v="12"/>
  </r>
  <r>
    <n v="-1"/>
    <n v="1"/>
    <s v="0001 -Florida Power &amp; Light Company"/>
    <n v="0"/>
    <n v="3"/>
    <x v="12"/>
    <n v="2004"/>
    <n v="95"/>
    <n v="2014"/>
    <s v="V2004 Q4"/>
    <n v="367"/>
    <s v="05. Other Production"/>
    <s v="Function"/>
    <n v="-42996147.939999998"/>
    <n v="0"/>
    <n v="0"/>
    <n v="-42953726.149999999"/>
    <n v="-1823103.54"/>
    <n v="-16352031.939999999"/>
    <n v="-84843.59"/>
    <n v="14471.85"/>
    <n v="-42911304.350000001"/>
    <n v="-18245507.219999999"/>
    <n v="0"/>
    <n v="0"/>
    <n v="14471.85"/>
    <n v="0"/>
    <x v="12"/>
  </r>
  <r>
    <n v="-1"/>
    <n v="1"/>
    <s v="0001 -Florida Power &amp; Light Company"/>
    <n v="0"/>
    <n v="3"/>
    <x v="12"/>
    <n v="2004"/>
    <n v="99"/>
    <n v="2014"/>
    <s v="V2004 Q4 - 30% Bonus"/>
    <n v="367"/>
    <s v="05. Other Production"/>
    <s v="Function"/>
    <n v="-71814.58"/>
    <n v="0"/>
    <n v="0"/>
    <n v="-71514.740000000005"/>
    <n v="-3027.74"/>
    <n v="112956.07"/>
    <n v="-599.67999999999995"/>
    <n v="102.31"/>
    <n v="-71214.899999999994"/>
    <n v="109430.96"/>
    <n v="0"/>
    <n v="0"/>
    <n v="102.31"/>
    <n v="0"/>
    <x v="12"/>
  </r>
  <r>
    <n v="-1"/>
    <n v="1"/>
    <s v="0001 -Florida Power &amp; Light Company"/>
    <n v="0"/>
    <n v="3"/>
    <x v="12"/>
    <n v="2004"/>
    <n v="103"/>
    <n v="2014"/>
    <s v="V2004 Q4 - 50% Bonus"/>
    <n v="367"/>
    <s v="05. Other Production"/>
    <s v="Function"/>
    <n v="21492573.18"/>
    <n v="0"/>
    <n v="0"/>
    <n v="23166978.129999999"/>
    <n v="968149.44"/>
    <n v="23275632.449999999"/>
    <n v="-3348809.9"/>
    <n v="514180.23"/>
    <n v="24841383.079999998"/>
    <n v="21409152.219999999"/>
    <n v="0"/>
    <n v="0"/>
    <n v="514180.23"/>
    <n v="0"/>
    <x v="12"/>
  </r>
  <r>
    <n v="-1"/>
    <n v="1"/>
    <s v="0001 -Florida Power &amp; Light Company"/>
    <n v="0"/>
    <n v="3"/>
    <x v="12"/>
    <n v="2005"/>
    <n v="66"/>
    <n v="2014"/>
    <s v="V2005"/>
    <n v="367"/>
    <s v="05. Other Production"/>
    <s v="Function"/>
    <n v="13192372.26"/>
    <n v="0"/>
    <n v="0"/>
    <n v="13342266.98"/>
    <n v="8512.98"/>
    <n v="12889247.18"/>
    <n v="-299789.44"/>
    <n v="176712.32000000001"/>
    <n v="13492161.689999999"/>
    <n v="12597970.73"/>
    <n v="176712.32000000001"/>
    <n v="0"/>
    <n v="176712.32000000001"/>
    <n v="0"/>
    <x v="12"/>
  </r>
  <r>
    <n v="-1"/>
    <n v="1"/>
    <s v="0001 -Florida Power &amp; Light Company"/>
    <n v="0"/>
    <n v="3"/>
    <x v="12"/>
    <n v="2005"/>
    <n v="72"/>
    <n v="2014"/>
    <s v="V2005 Bonus-30%"/>
    <n v="367"/>
    <s v="05. Other Production"/>
    <s v="Function"/>
    <n v="481742710.69999999"/>
    <n v="0"/>
    <n v="0"/>
    <n v="487296935.69"/>
    <n v="20630847.350000001"/>
    <n v="74993147.010000005"/>
    <n v="-11108449.970000001"/>
    <n v="2417763.31"/>
    <n v="492851160.67000002"/>
    <n v="86933307.700000003"/>
    <n v="0"/>
    <n v="0"/>
    <n v="2417763.31"/>
    <n v="0"/>
    <x v="12"/>
  </r>
  <r>
    <n v="-1"/>
    <n v="1"/>
    <s v="0001 -Florida Power &amp; Light Company"/>
    <n v="0"/>
    <n v="3"/>
    <x v="12"/>
    <n v="2006"/>
    <n v="67"/>
    <n v="2014"/>
    <s v="V2006"/>
    <n v="367"/>
    <s v="05. Other Production"/>
    <s v="Function"/>
    <n v="6645157.9500000002"/>
    <n v="0"/>
    <n v="0"/>
    <n v="7410220.7599999998"/>
    <n v="77206.59"/>
    <n v="6607890.3300000001"/>
    <n v="-1530125.61"/>
    <n v="2275311.69"/>
    <n v="8175283.5599999996"/>
    <n v="5434497.8200000003"/>
    <n v="1995785.18"/>
    <n v="0"/>
    <n v="2275311.69"/>
    <n v="0"/>
    <x v="12"/>
  </r>
  <r>
    <n v="-1"/>
    <n v="1"/>
    <s v="0001 -Florida Power &amp; Light Company"/>
    <n v="0"/>
    <n v="3"/>
    <x v="12"/>
    <n v="2007"/>
    <n v="74"/>
    <n v="2014"/>
    <s v="V2007"/>
    <n v="367"/>
    <s v="05. Other Production"/>
    <s v="Function"/>
    <n v="338127711.77999997"/>
    <n v="0"/>
    <n v="0"/>
    <n v="349517448.13999999"/>
    <n v="14797632.800000001"/>
    <n v="54215487.810000002"/>
    <n v="-22779472.719999999"/>
    <n v="4267655.43"/>
    <n v="360907184.5"/>
    <n v="50501303.32"/>
    <n v="0"/>
    <n v="0"/>
    <n v="4267655.43"/>
    <n v="0"/>
    <x v="12"/>
  </r>
  <r>
    <n v="-1"/>
    <n v="1"/>
    <s v="0001 -Florida Power &amp; Light Company"/>
    <n v="0"/>
    <n v="3"/>
    <x v="12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164"/>
    <n v="2014"/>
    <s v="V2008 Q1"/>
    <n v="367"/>
    <s v="05. Other Production"/>
    <s v="Function"/>
    <n v="3626028.61"/>
    <n v="0"/>
    <n v="0"/>
    <n v="5096189.57"/>
    <n v="215759.02"/>
    <n v="455734.02"/>
    <n v="-2940321.89"/>
    <n v="780166.71"/>
    <n v="6566350.5099999998"/>
    <n v="-1489032.97"/>
    <n v="370.82"/>
    <n v="0"/>
    <n v="780166.71"/>
    <n v="0"/>
    <x v="12"/>
  </r>
  <r>
    <n v="-1"/>
    <n v="1"/>
    <s v="0001 -Florida Power &amp; Light Company"/>
    <n v="0"/>
    <n v="3"/>
    <x v="12"/>
    <n v="2008"/>
    <n v="168"/>
    <n v="2014"/>
    <s v="V2008 Q1 - 50% Bonus"/>
    <n v="367"/>
    <s v="05. Other Production"/>
    <s v="Function"/>
    <n v="177718.3"/>
    <n v="0"/>
    <n v="0"/>
    <n v="238510.78"/>
    <n v="10097.9"/>
    <n v="42378.5"/>
    <n v="-121584.97"/>
    <n v="29527.08"/>
    <n v="299303.27"/>
    <n v="-39581.49"/>
    <n v="0"/>
    <n v="0"/>
    <n v="29527.08"/>
    <n v="0"/>
    <x v="12"/>
  </r>
  <r>
    <n v="-1"/>
    <n v="1"/>
    <s v="0001 -Florida Power &amp; Light Company"/>
    <n v="0"/>
    <n v="3"/>
    <x v="12"/>
    <n v="2008"/>
    <n v="165"/>
    <n v="2014"/>
    <s v="V2008 Q2"/>
    <n v="367"/>
    <s v="05. Other Production"/>
    <s v="Function"/>
    <n v="10228575.43"/>
    <n v="0"/>
    <n v="0"/>
    <n v="14404298.9"/>
    <n v="609839.43999999994"/>
    <n v="-12993727.300000001"/>
    <n v="-8351446.9199999999"/>
    <n v="1830674.76"/>
    <n v="18580022.350000001"/>
    <n v="-18905009.940000001"/>
    <n v="349.92"/>
    <n v="0"/>
    <n v="1830674.76"/>
    <n v="0"/>
    <x v="12"/>
  </r>
  <r>
    <n v="-1"/>
    <n v="1"/>
    <s v="0001 -Florida Power &amp; Light Company"/>
    <n v="0"/>
    <n v="3"/>
    <x v="12"/>
    <n v="2008"/>
    <n v="169"/>
    <n v="2014"/>
    <s v="V2008 Q2 - 50% Bonus"/>
    <n v="367"/>
    <s v="05. Other Production"/>
    <s v="Function"/>
    <n v="1216970.8500000001"/>
    <n v="0"/>
    <n v="0"/>
    <n v="1706585.91"/>
    <n v="72252.27"/>
    <n v="-1495589.9"/>
    <n v="-979230.11"/>
    <n v="208605.03"/>
    <n v="2196200.96"/>
    <n v="-2193962.71"/>
    <n v="0"/>
    <n v="0"/>
    <n v="208605.03"/>
    <n v="0"/>
    <x v="12"/>
  </r>
  <r>
    <n v="-1"/>
    <n v="1"/>
    <s v="0001 -Florida Power &amp; Light Company"/>
    <n v="0"/>
    <n v="3"/>
    <x v="12"/>
    <n v="2008"/>
    <n v="166"/>
    <n v="2014"/>
    <s v="V2008 Q3"/>
    <n v="367"/>
    <s v="05. Other Production"/>
    <s v="Function"/>
    <n v="2948169.41"/>
    <n v="0"/>
    <n v="0"/>
    <n v="4222202.0999999996"/>
    <n v="178756.72"/>
    <n v="-1992204.9"/>
    <n v="-2548065.39"/>
    <n v="764460.41"/>
    <n v="5496234.7999999998"/>
    <n v="-3597053.16"/>
    <n v="0"/>
    <n v="0"/>
    <n v="764460.41"/>
    <n v="0"/>
    <x v="12"/>
  </r>
  <r>
    <n v="-1"/>
    <n v="1"/>
    <s v="0001 -Florida Power &amp; Light Company"/>
    <n v="0"/>
    <n v="3"/>
    <x v="12"/>
    <n v="2008"/>
    <n v="170"/>
    <n v="2014"/>
    <s v="V2008 Q3 - 50% Bonus"/>
    <n v="367"/>
    <s v="05. Other Production"/>
    <s v="Function"/>
    <n v="729063.9"/>
    <n v="0"/>
    <n v="0"/>
    <n v="1022565.06"/>
    <n v="43292.67"/>
    <n v="-457523.95"/>
    <n v="-587002.31000000006"/>
    <n v="169989.04"/>
    <n v="1316066.21"/>
    <n v="-831244.55"/>
    <n v="0"/>
    <n v="0"/>
    <n v="169989.04"/>
    <n v="0"/>
    <x v="12"/>
  </r>
  <r>
    <n v="-1"/>
    <n v="1"/>
    <s v="0001 -Florida Power &amp; Light Company"/>
    <n v="0"/>
    <n v="3"/>
    <x v="12"/>
    <n v="2008"/>
    <n v="167"/>
    <n v="2014"/>
    <s v="V2008 Q4"/>
    <n v="367"/>
    <s v="05. Other Production"/>
    <s v="Function"/>
    <n v="-3979935.04"/>
    <n v="0"/>
    <n v="0"/>
    <n v="-6204910.9500000002"/>
    <n v="-262699.31"/>
    <n v="26264158.399999999"/>
    <n v="4449951.8099999996"/>
    <n v="853724.18"/>
    <n v="-8429886.8499999996"/>
    <n v="31305135.079999998"/>
    <n v="0"/>
    <n v="0"/>
    <n v="853724.18"/>
    <n v="0"/>
    <x v="12"/>
  </r>
  <r>
    <n v="-1"/>
    <n v="1"/>
    <s v="0001 -Florida Power &amp; Light Company"/>
    <n v="0"/>
    <n v="3"/>
    <x v="12"/>
    <n v="2008"/>
    <n v="171"/>
    <n v="2014"/>
    <s v="V2008 Q4 - 50% Bonus"/>
    <n v="367"/>
    <s v="05. Other Production"/>
    <s v="Function"/>
    <n v="-1018406.49"/>
    <n v="0"/>
    <n v="0"/>
    <n v="-1465583.01"/>
    <n v="-62048.86"/>
    <n v="5695584.5700000003"/>
    <n v="894353.05"/>
    <n v="183648.44"/>
    <n v="-1912759.54"/>
    <n v="6711537.2000000002"/>
    <n v="0"/>
    <n v="0"/>
    <n v="183648.44"/>
    <n v="0"/>
    <x v="12"/>
  </r>
  <r>
    <n v="-1"/>
    <n v="1"/>
    <s v="0001 -Florida Power &amp; Light Company"/>
    <n v="0"/>
    <n v="3"/>
    <x v="12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5"/>
    <n v="2014"/>
    <s v="V2009 Q1"/>
    <n v="367"/>
    <s v="05. Other Production"/>
    <s v="Function"/>
    <n v="-169539.11"/>
    <n v="0"/>
    <n v="0"/>
    <n v="-136702.21"/>
    <n v="-5787.61"/>
    <n v="-18392.84"/>
    <n v="-65673.81"/>
    <n v="0"/>
    <n v="-103865.3"/>
    <n v="-89854.26"/>
    <n v="0"/>
    <n v="0"/>
    <n v="0"/>
    <n v="0"/>
    <x v="12"/>
  </r>
  <r>
    <n v="-1"/>
    <n v="1"/>
    <s v="0001 -Florida Power &amp; Light Company"/>
    <n v="0"/>
    <n v="3"/>
    <x v="12"/>
    <n v="2009"/>
    <n v="189"/>
    <n v="2014"/>
    <s v="V2009 Q1 - 50% Bonus"/>
    <n v="367"/>
    <s v="05. Other Production"/>
    <s v="Function"/>
    <n v="15519192.73"/>
    <n v="0"/>
    <n v="0"/>
    <n v="15972946.960000001"/>
    <n v="676251.8"/>
    <n v="2253958.2999999998"/>
    <n v="-907508.46"/>
    <n v="340143.77"/>
    <n v="16426701.189999999"/>
    <n v="2362845.41"/>
    <n v="0"/>
    <n v="0"/>
    <n v="340143.77"/>
    <n v="0"/>
    <x v="12"/>
  </r>
  <r>
    <n v="-1"/>
    <n v="1"/>
    <s v="0001 -Florida Power &amp; Light Company"/>
    <n v="0"/>
    <n v="3"/>
    <x v="12"/>
    <n v="2009"/>
    <n v="186"/>
    <n v="2014"/>
    <s v="V2009 Q2"/>
    <n v="367"/>
    <s v="05. Other Production"/>
    <s v="Function"/>
    <n v="8150.85"/>
    <n v="0"/>
    <n v="0"/>
    <n v="8979.77"/>
    <n v="380.17"/>
    <n v="1736.75"/>
    <n v="-1657.84"/>
    <n v="0"/>
    <n v="9808.69"/>
    <n v="459.08"/>
    <n v="0"/>
    <n v="0"/>
    <n v="0"/>
    <n v="0"/>
    <x v="12"/>
  </r>
  <r>
    <n v="-1"/>
    <n v="1"/>
    <s v="0001 -Florida Power &amp; Light Company"/>
    <n v="0"/>
    <n v="3"/>
    <x v="12"/>
    <n v="2009"/>
    <n v="190"/>
    <n v="2014"/>
    <s v="V2009 Q2 - 50% Bonus"/>
    <n v="367"/>
    <s v="05. Other Production"/>
    <s v="Function"/>
    <n v="23549931"/>
    <n v="0"/>
    <n v="0"/>
    <n v="24230614.530000001"/>
    <n v="1025859.34"/>
    <n v="1873454.07"/>
    <n v="-1361367.06"/>
    <n v="230476.03"/>
    <n v="24911298.059999999"/>
    <n v="1768422.38"/>
    <n v="0"/>
    <n v="0"/>
    <n v="230476.03"/>
    <n v="0"/>
    <x v="12"/>
  </r>
  <r>
    <n v="-1"/>
    <n v="1"/>
    <s v="0001 -Florida Power &amp; Light Company"/>
    <n v="0"/>
    <n v="3"/>
    <x v="12"/>
    <n v="2009"/>
    <n v="187"/>
    <n v="2014"/>
    <s v="V2009 Q3"/>
    <n v="367"/>
    <s v="05. Other Production"/>
    <s v="Function"/>
    <n v="172006751.63999999"/>
    <n v="0"/>
    <n v="0"/>
    <n v="176913987.49000001"/>
    <n v="7490064.4800000004"/>
    <n v="15186883.6"/>
    <n v="-9814471.7100000009"/>
    <n v="1513637.67"/>
    <n v="181821223.34999999"/>
    <n v="14376114.039999999"/>
    <n v="0"/>
    <n v="0"/>
    <n v="1513637.67"/>
    <n v="0"/>
    <x v="12"/>
  </r>
  <r>
    <n v="-1"/>
    <n v="1"/>
    <s v="0001 -Florida Power &amp; Light Company"/>
    <n v="0"/>
    <n v="3"/>
    <x v="12"/>
    <n v="2009"/>
    <n v="191"/>
    <n v="2014"/>
    <s v="V2009 Q3 - 50% Bonus"/>
    <n v="367"/>
    <s v="05. Other Production"/>
    <s v="Function"/>
    <n v="264570023.69"/>
    <n v="0"/>
    <n v="0"/>
    <n v="272123242.11000001"/>
    <n v="11520969.369999999"/>
    <n v="25538523.719999999"/>
    <n v="-15106436.84"/>
    <n v="3441252.09"/>
    <n v="279676460.52999997"/>
    <n v="25394308.34"/>
    <n v="0"/>
    <n v="0"/>
    <n v="3441252.09"/>
    <n v="0"/>
    <x v="12"/>
  </r>
  <r>
    <n v="-1"/>
    <n v="1"/>
    <s v="0001 -Florida Power &amp; Light Company"/>
    <n v="0"/>
    <n v="3"/>
    <x v="12"/>
    <n v="2009"/>
    <n v="188"/>
    <n v="2014"/>
    <s v="V2009 Q4"/>
    <n v="367"/>
    <s v="05. Other Production"/>
    <s v="Function"/>
    <n v="373900827.01999998"/>
    <n v="0"/>
    <n v="0"/>
    <n v="384567978.00999999"/>
    <n v="16281578.380000001"/>
    <n v="32508491.550000001"/>
    <n v="-21334301.969999999"/>
    <n v="4218798.45"/>
    <n v="395235128.99000001"/>
    <n v="31674566.41"/>
    <n v="0"/>
    <n v="0"/>
    <n v="4218798.45"/>
    <n v="0"/>
    <x v="12"/>
  </r>
  <r>
    <n v="-1"/>
    <n v="1"/>
    <s v="0001 -Florida Power &amp; Light Company"/>
    <n v="0"/>
    <n v="3"/>
    <x v="12"/>
    <n v="2009"/>
    <n v="192"/>
    <n v="2014"/>
    <s v="V2009 Q4 - 50% Bonus"/>
    <n v="367"/>
    <s v="05. Other Production"/>
    <s v="Function"/>
    <n v="171247547.84"/>
    <n v="0"/>
    <n v="0"/>
    <n v="172643225.88999999"/>
    <n v="7309251.8700000001"/>
    <n v="25908601.390000001"/>
    <n v="-2791356.1"/>
    <n v="549240.05000000005"/>
    <n v="174038903.94"/>
    <n v="30975737.210000001"/>
    <n v="0"/>
    <n v="0"/>
    <n v="549240.05000000005"/>
    <n v="0"/>
    <x v="12"/>
  </r>
  <r>
    <n v="-1"/>
    <n v="1"/>
    <s v="0001 -Florida Power &amp; Light Company"/>
    <n v="0"/>
    <n v="3"/>
    <x v="12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3"/>
    <n v="2014"/>
    <s v="V2010 Q1"/>
    <n v="367"/>
    <s v="05. Other Production"/>
    <s v="Function"/>
    <n v="18572.310000000001"/>
    <n v="0"/>
    <n v="0"/>
    <n v="19471.080000000002"/>
    <n v="759.55"/>
    <n v="3602.26"/>
    <n v="-1797.53"/>
    <n v="1661.67"/>
    <n v="20369.84"/>
    <n v="3601.88"/>
    <n v="624.07000000000005"/>
    <n v="0"/>
    <n v="1661.67"/>
    <n v="0"/>
    <x v="12"/>
  </r>
  <r>
    <n v="-1"/>
    <n v="1"/>
    <s v="0001 -Florida Power &amp; Light Company"/>
    <n v="0"/>
    <n v="3"/>
    <x v="12"/>
    <n v="2010"/>
    <n v="215"/>
    <n v="2014"/>
    <s v="V2010 Q1 - 50% Bonus"/>
    <n v="367"/>
    <s v="05. Other Production"/>
    <s v="Function"/>
    <n v="1807094.45"/>
    <n v="0"/>
    <n v="0"/>
    <n v="2274611.0499999998"/>
    <n v="48256.12"/>
    <n v="919785.35"/>
    <n v="-935033.19"/>
    <n v="1232150.23"/>
    <n v="2742127.64"/>
    <n v="802411.28"/>
    <n v="462747.23"/>
    <n v="0"/>
    <n v="1232150.23"/>
    <n v="0"/>
    <x v="12"/>
  </r>
  <r>
    <n v="-1"/>
    <n v="1"/>
    <s v="0001 -Florida Power &amp; Light Company"/>
    <n v="0"/>
    <n v="3"/>
    <x v="12"/>
    <n v="2010"/>
    <n v="194"/>
    <n v="2014"/>
    <s v="V2010 Q2"/>
    <n v="367"/>
    <s v="05. Other Production"/>
    <s v="Function"/>
    <n v="-213339"/>
    <n v="0"/>
    <n v="0"/>
    <n v="-200938.65"/>
    <n v="-8507.2000000000007"/>
    <n v="-100250.41"/>
    <n v="-24800.68"/>
    <n v="1125.06"/>
    <n v="-188538.32"/>
    <n v="-132433.23000000001"/>
    <n v="0"/>
    <n v="0"/>
    <n v="1125.06"/>
    <n v="0"/>
    <x v="12"/>
  </r>
  <r>
    <n v="-1"/>
    <n v="1"/>
    <s v="0001 -Florida Power &amp; Light Company"/>
    <n v="0"/>
    <n v="3"/>
    <x v="12"/>
    <n v="2010"/>
    <n v="216"/>
    <n v="2014"/>
    <s v="V2010 Q2 - 50% Bonus"/>
    <n v="367"/>
    <s v="05. Other Production"/>
    <s v="Function"/>
    <n v="74282309.140000001"/>
    <n v="0"/>
    <n v="0"/>
    <n v="87379046.849999994"/>
    <n v="3699394.85"/>
    <n v="13899531.109999999"/>
    <n v="-26193475.43"/>
    <n v="11112437.83"/>
    <n v="100475784.56999999"/>
    <n v="2517888.36"/>
    <n v="0"/>
    <n v="0"/>
    <n v="11112437.83"/>
    <n v="0"/>
    <x v="12"/>
  </r>
  <r>
    <n v="-1"/>
    <n v="1"/>
    <s v="0001 -Florida Power &amp; Light Company"/>
    <n v="0"/>
    <n v="3"/>
    <x v="12"/>
    <n v="2010"/>
    <n v="195"/>
    <n v="2014"/>
    <s v="V2010 Q3"/>
    <n v="367"/>
    <s v="05. Other Production"/>
    <s v="Function"/>
    <n v="29574.14"/>
    <n v="0"/>
    <n v="0"/>
    <n v="45490.22"/>
    <n v="1925.94"/>
    <n v="-77692.06"/>
    <n v="-31832.13"/>
    <n v="3952.72"/>
    <n v="61406.27"/>
    <n v="-103645.53"/>
    <n v="0"/>
    <n v="0"/>
    <n v="3952.72"/>
    <n v="0"/>
    <x v="12"/>
  </r>
  <r>
    <n v="-1"/>
    <n v="1"/>
    <s v="0001 -Florida Power &amp; Light Company"/>
    <n v="0"/>
    <n v="3"/>
    <x v="12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7"/>
    <n v="2014"/>
    <s v="V2010 Q3 - 50% Bonus"/>
    <n v="367"/>
    <s v="05. Other Production"/>
    <s v="Function"/>
    <n v="8096322.5899999999"/>
    <n v="0"/>
    <n v="0"/>
    <n v="12752299.25"/>
    <n v="539898.19999999995"/>
    <n v="2533852.4500000002"/>
    <n v="-9311953.3399999999"/>
    <n v="4137001.37"/>
    <n v="17408275.920000002"/>
    <n v="-2101310.86"/>
    <n v="109.55"/>
    <n v="0"/>
    <n v="4137001.37"/>
    <n v="0"/>
    <x v="12"/>
  </r>
  <r>
    <n v="-1"/>
    <n v="1"/>
    <s v="0001 -Florida Power &amp; Light Company"/>
    <n v="0"/>
    <n v="3"/>
    <x v="12"/>
    <n v="2010"/>
    <n v="196"/>
    <n v="2014"/>
    <s v="V2010 Q4"/>
    <n v="367"/>
    <s v="05. Other Production"/>
    <s v="Function"/>
    <n v="8365.5300000000007"/>
    <n v="0"/>
    <n v="0"/>
    <n v="9117.5300000000007"/>
    <n v="386.01"/>
    <n v="-2805.99"/>
    <n v="-1504"/>
    <n v="60.16"/>
    <n v="9869.5300000000007"/>
    <n v="-3863.82"/>
    <n v="0"/>
    <n v="0"/>
    <n v="60.16"/>
    <n v="0"/>
    <x v="12"/>
  </r>
  <r>
    <n v="-1"/>
    <n v="1"/>
    <s v="0001 -Florida Power &amp; Light Company"/>
    <n v="0"/>
    <n v="3"/>
    <x v="12"/>
    <n v="2010"/>
    <n v="224"/>
    <n v="2014"/>
    <s v="V2010 Q4 - 100% Bonus"/>
    <n v="367"/>
    <s v="05. Other Production"/>
    <s v="Function"/>
    <n v="56917607.130000003"/>
    <n v="0"/>
    <n v="0"/>
    <n v="59506447.960000001"/>
    <n v="2519343.66"/>
    <n v="8111723.0599999996"/>
    <n v="-5177681.66"/>
    <n v="1455739.9"/>
    <n v="62095288.789999999"/>
    <n v="6909124.96"/>
    <n v="0"/>
    <n v="0"/>
    <n v="1455739.9"/>
    <n v="0"/>
    <x v="12"/>
  </r>
  <r>
    <n v="-1"/>
    <n v="1"/>
    <s v="0001 -Florida Power &amp; Light Company"/>
    <n v="0"/>
    <n v="3"/>
    <x v="12"/>
    <n v="2010"/>
    <n v="218"/>
    <n v="2014"/>
    <s v="V2010 Q4 - 50% Bonus"/>
    <n v="367"/>
    <s v="05. Other Production"/>
    <s v="Function"/>
    <n v="285763965.29000002"/>
    <n v="0"/>
    <n v="0"/>
    <n v="291491606.69"/>
    <n v="12340974.060000001"/>
    <n v="40103505.939999998"/>
    <n v="-11455282.779999999"/>
    <n v="3215359.84"/>
    <n v="297219248.06999999"/>
    <n v="44204557.060000002"/>
    <n v="0"/>
    <n v="0"/>
    <n v="3215359.84"/>
    <n v="0"/>
    <x v="12"/>
  </r>
  <r>
    <n v="-1"/>
    <n v="1"/>
    <s v="0001 -Florida Power &amp; Light Company"/>
    <n v="0"/>
    <n v="3"/>
    <x v="12"/>
    <n v="2011"/>
    <n v="125"/>
    <n v="2014"/>
    <s v="V2011"/>
    <n v="367"/>
    <s v="05. Other Production"/>
    <s v="Function"/>
    <n v="21926856.800000001"/>
    <n v="0"/>
    <n v="0"/>
    <n v="22868410.760000002"/>
    <n v="968187.28"/>
    <n v="2007796.7"/>
    <n v="-1883107.91"/>
    <n v="371114.68"/>
    <n v="23809964.710000001"/>
    <n v="1463990.75"/>
    <n v="0"/>
    <n v="0"/>
    <n v="371114.68"/>
    <n v="0"/>
    <x v="12"/>
  </r>
  <r>
    <n v="-1"/>
    <n v="1"/>
    <s v="0001 -Florida Power &amp; Light Company"/>
    <n v="0"/>
    <n v="3"/>
    <x v="12"/>
    <n v="2011"/>
    <n v="233"/>
    <n v="2014"/>
    <s v="V2011 - 100% Bonus"/>
    <n v="367"/>
    <s v="05. Other Production"/>
    <s v="Function"/>
    <n v="508072241.95999998"/>
    <n v="0"/>
    <n v="0"/>
    <n v="524182182.17000002"/>
    <n v="22192469.91"/>
    <n v="43353250.390000001"/>
    <n v="-32219880.41"/>
    <n v="6665336.5499999998"/>
    <n v="540292122.37"/>
    <n v="39991176.439999998"/>
    <n v="0"/>
    <n v="0"/>
    <n v="6665336.5499999998"/>
    <n v="0"/>
    <x v="12"/>
  </r>
  <r>
    <n v="-1"/>
    <n v="1"/>
    <s v="0001 -Florida Power &amp; Light Company"/>
    <n v="0"/>
    <n v="3"/>
    <x v="12"/>
    <n v="2011"/>
    <n v="234"/>
    <n v="2014"/>
    <s v="V2011 - 50% Bonus"/>
    <n v="367"/>
    <s v="05. Other Production"/>
    <s v="Function"/>
    <n v="497968804.99000001"/>
    <n v="0"/>
    <n v="0"/>
    <n v="514026821.85000002"/>
    <n v="21762519.149999999"/>
    <n v="42368095.32"/>
    <n v="-32116033.710000001"/>
    <n v="5182068.2300000004"/>
    <n v="530084838.69999999"/>
    <n v="37196648.990000002"/>
    <n v="0"/>
    <n v="0"/>
    <n v="5182068.2300000004"/>
    <n v="0"/>
    <x v="12"/>
  </r>
  <r>
    <n v="-1"/>
    <n v="1"/>
    <s v="0001 -Florida Power &amp; Light Company"/>
    <n v="0"/>
    <n v="3"/>
    <x v="12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8"/>
    <n v="2014"/>
    <s v="V2012 Q1 - 50% Bonus"/>
    <n v="367"/>
    <s v="05. Other Production"/>
    <s v="Function"/>
    <n v="21876443.949999999"/>
    <n v="0"/>
    <n v="0"/>
    <n v="23840672.75"/>
    <n v="1009350.25"/>
    <n v="1541458.26"/>
    <n v="-3928457.61"/>
    <n v="1075982.3700000001"/>
    <n v="25804901.559999999"/>
    <n v="-301666.73"/>
    <n v="0"/>
    <n v="0"/>
    <n v="1075982.3700000001"/>
    <n v="0"/>
    <x v="12"/>
  </r>
  <r>
    <n v="-1"/>
    <n v="1"/>
    <s v="0001 -Florida Power &amp; Light Company"/>
    <n v="0"/>
    <n v="3"/>
    <x v="12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9"/>
    <n v="2014"/>
    <s v="V2012 Q2 - 50% Bonus"/>
    <n v="367"/>
    <s v="05. Other Production"/>
    <s v="Function"/>
    <n v="39995647.549999997"/>
    <n v="0"/>
    <n v="0"/>
    <n v="43329473.829999998"/>
    <n v="1834453.89"/>
    <n v="3396482.85"/>
    <n v="-6667652.5700000003"/>
    <n v="2223407.39"/>
    <n v="46663300.109999999"/>
    <n v="786691.57"/>
    <n v="0"/>
    <n v="0"/>
    <n v="2223407.39"/>
    <n v="0"/>
    <x v="12"/>
  </r>
  <r>
    <n v="-1"/>
    <n v="1"/>
    <s v="0001 -Florida Power &amp; Light Company"/>
    <n v="0"/>
    <n v="3"/>
    <x v="12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5"/>
    <n v="2014"/>
    <s v="V2012 Q3 - 100% Bonus"/>
    <n v="367"/>
    <s v="05. Other Production"/>
    <s v="Function"/>
    <n v="829750.05"/>
    <n v="0"/>
    <n v="0"/>
    <n v="910436.46"/>
    <n v="38545.440000000002"/>
    <n v="108595.11"/>
    <n v="-161372.82"/>
    <n v="83263.199999999997"/>
    <n v="991122.87"/>
    <n v="69030.929999999993"/>
    <n v="0"/>
    <n v="0"/>
    <n v="83263.199999999997"/>
    <n v="0"/>
    <x v="12"/>
  </r>
  <r>
    <n v="-1"/>
    <n v="1"/>
    <s v="0001 -Florida Power &amp; Light Company"/>
    <n v="0"/>
    <n v="3"/>
    <x v="12"/>
    <n v="2012"/>
    <n v="250"/>
    <n v="2014"/>
    <s v="V2012 Q3 - 50% Bonus"/>
    <n v="367"/>
    <s v="05. Other Production"/>
    <s v="Function"/>
    <n v="12941657.98"/>
    <n v="0"/>
    <n v="0"/>
    <n v="13671493.779999999"/>
    <n v="578814.42000000004"/>
    <n v="1320992.7"/>
    <n v="-1459671.59"/>
    <n v="742987.79"/>
    <n v="14401329.57"/>
    <n v="1183123.32"/>
    <n v="0"/>
    <n v="0"/>
    <n v="742987.79"/>
    <n v="0"/>
    <x v="12"/>
  </r>
  <r>
    <n v="-1"/>
    <n v="1"/>
    <s v="0001 -Florida Power &amp; Light Company"/>
    <n v="0"/>
    <n v="3"/>
    <x v="12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1"/>
    <n v="2014"/>
    <s v="V2012 Q4 - 50% Bonus"/>
    <n v="367"/>
    <s v="05. Other Production"/>
    <s v="Function"/>
    <n v="31361485.489999998"/>
    <n v="0"/>
    <n v="0"/>
    <n v="33900098.93"/>
    <n v="1435239.41"/>
    <n v="2307449.66"/>
    <n v="-5077226.8600000003"/>
    <n v="1480413.57"/>
    <n v="36438712.350000001"/>
    <n v="145875.78"/>
    <n v="0"/>
    <n v="0"/>
    <n v="1480413.57"/>
    <n v="0"/>
    <x v="12"/>
  </r>
  <r>
    <n v="-1"/>
    <n v="1"/>
    <s v="0001 -Florida Power &amp; Light Company"/>
    <n v="0"/>
    <n v="3"/>
    <x v="12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3"/>
    <n v="231"/>
    <n v="2014"/>
    <s v="V2013 - 50% Bonus"/>
    <n v="367"/>
    <s v="05. Other Production"/>
    <s v="Function"/>
    <n v="1048153371.45"/>
    <n v="0"/>
    <n v="0"/>
    <n v="1059806012.98"/>
    <n v="44869348.590000004"/>
    <n v="24195247.789999999"/>
    <n v="-23305283.050000001"/>
    <n v="4656521.0999999996"/>
    <n v="1071458654.5"/>
    <n v="50415834.43"/>
    <n v="0"/>
    <n v="0"/>
    <n v="4656521.0999999996"/>
    <n v="0"/>
    <x v="12"/>
  </r>
  <r>
    <n v="-1"/>
    <n v="1"/>
    <s v="0001 -Florida Power &amp; Light Company"/>
    <n v="0"/>
    <n v="3"/>
    <x v="12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4"/>
    <n v="363"/>
    <n v="2014"/>
    <s v="V2014 - 50% Bonus"/>
    <n v="367"/>
    <s v="05. Other Production"/>
    <s v="Function"/>
    <n v="1334884899.1800001"/>
    <n v="1334884899.1800001"/>
    <n v="0"/>
    <n v="1334884899.1800001"/>
    <n v="28840069.699999999"/>
    <n v="0"/>
    <n v="1334884899.1800001"/>
    <n v="0"/>
    <n v="0"/>
    <n v="28840069.699999999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69"/>
    <n v="1"/>
    <n v="2014"/>
    <s v="V1969"/>
    <n v="367"/>
    <s v="06. Transmission"/>
    <s v="Function"/>
    <n v="88094448.920000002"/>
    <n v="0"/>
    <n v="0"/>
    <n v="89100771.060000002"/>
    <n v="1585709.7"/>
    <n v="65719654.590000004"/>
    <n v="-2012644.27"/>
    <n v="391557.97"/>
    <n v="90107093.189999998"/>
    <n v="65684277.990000002"/>
    <n v="0"/>
    <n v="0"/>
    <n v="391557.97"/>
    <n v="0"/>
    <x v="12"/>
  </r>
  <r>
    <n v="-1"/>
    <n v="1"/>
    <s v="0001 -Florida Power &amp; Light Company"/>
    <n v="0"/>
    <n v="3"/>
    <x v="12"/>
    <n v="1970"/>
    <n v="2"/>
    <n v="2014"/>
    <s v="V1970"/>
    <n v="367"/>
    <s v="06. Transmission"/>
    <s v="Function"/>
    <n v="9382116.1199999992"/>
    <n v="0"/>
    <n v="0"/>
    <n v="9414906.0999999996"/>
    <n v="167555.32"/>
    <n v="6895650.25"/>
    <n v="-65579.97"/>
    <n v="0"/>
    <n v="9447696.0899999999"/>
    <n v="6997625.5999999996"/>
    <n v="0"/>
    <n v="0"/>
    <n v="0"/>
    <n v="0"/>
    <x v="12"/>
  </r>
  <r>
    <n v="-1"/>
    <n v="1"/>
    <s v="0001 -Florida Power &amp; Light Company"/>
    <n v="0"/>
    <n v="3"/>
    <x v="12"/>
    <n v="1971"/>
    <n v="3"/>
    <n v="2014"/>
    <s v="V1971"/>
    <n v="367"/>
    <s v="06. Transmission"/>
    <s v="Function"/>
    <n v="21553755.059999999"/>
    <n v="0"/>
    <n v="0"/>
    <n v="21636233.600000001"/>
    <n v="385055.99"/>
    <n v="15639188.82"/>
    <n v="-164957.09"/>
    <n v="3469.25"/>
    <n v="21718712.140000001"/>
    <n v="15862756.98"/>
    <n v="0"/>
    <n v="0"/>
    <n v="3469.25"/>
    <n v="0"/>
    <x v="12"/>
  </r>
  <r>
    <n v="-1"/>
    <n v="1"/>
    <s v="0001 -Florida Power &amp; Light Company"/>
    <n v="0"/>
    <n v="3"/>
    <x v="12"/>
    <n v="1972"/>
    <n v="4"/>
    <n v="2014"/>
    <s v="V1972"/>
    <n v="367"/>
    <s v="06. Transmission"/>
    <s v="Function"/>
    <n v="12262935.060000001"/>
    <n v="0"/>
    <n v="0"/>
    <n v="12400300.380000001"/>
    <n v="220685.82"/>
    <n v="8670558.5"/>
    <n v="-274730.65000000002"/>
    <n v="50753.42"/>
    <n v="12537665.710000001"/>
    <n v="8667267.0899999999"/>
    <n v="0"/>
    <n v="0"/>
    <n v="50753.42"/>
    <n v="0"/>
    <x v="12"/>
  </r>
  <r>
    <n v="-1"/>
    <n v="1"/>
    <s v="0001 -Florida Power &amp; Light Company"/>
    <n v="0"/>
    <n v="3"/>
    <x v="12"/>
    <n v="1973"/>
    <n v="5"/>
    <n v="2014"/>
    <s v="V1973"/>
    <n v="367"/>
    <s v="06. Transmission"/>
    <s v="Function"/>
    <n v="19693370.449999999"/>
    <n v="0"/>
    <n v="0"/>
    <n v="19807074.239999998"/>
    <n v="352502.78"/>
    <n v="13461919.25"/>
    <n v="-227407.58"/>
    <n v="19449.560000000001"/>
    <n v="19920778.030000001"/>
    <n v="13606464.01"/>
    <n v="0"/>
    <n v="0"/>
    <n v="19449.560000000001"/>
    <n v="0"/>
    <x v="12"/>
  </r>
  <r>
    <n v="-1"/>
    <n v="1"/>
    <s v="0001 -Florida Power &amp; Light Company"/>
    <n v="0"/>
    <n v="3"/>
    <x v="12"/>
    <n v="1974"/>
    <n v="6"/>
    <n v="2014"/>
    <s v="V1974"/>
    <n v="367"/>
    <s v="06. Transmission"/>
    <s v="Function"/>
    <n v="50470240.93"/>
    <n v="0"/>
    <n v="0"/>
    <n v="50630890.229999997"/>
    <n v="901068.45"/>
    <n v="33951111.229999997"/>
    <n v="-321298.59999999998"/>
    <n v="0"/>
    <n v="50791539.530000001"/>
    <n v="34530881.079999998"/>
    <n v="0"/>
    <n v="0"/>
    <n v="0"/>
    <n v="0"/>
    <x v="12"/>
  </r>
  <r>
    <n v="-1"/>
    <n v="1"/>
    <s v="0001 -Florida Power &amp; Light Company"/>
    <n v="0"/>
    <n v="3"/>
    <x v="12"/>
    <n v="1975"/>
    <n v="7"/>
    <n v="2014"/>
    <s v="V1975"/>
    <n v="367"/>
    <s v="06. Transmission"/>
    <s v="Function"/>
    <n v="49507380.759999998"/>
    <n v="0"/>
    <n v="0"/>
    <n v="49721504.990000002"/>
    <n v="646624.1"/>
    <n v="30366606.550000001"/>
    <n v="-428248.45"/>
    <n v="92658.77"/>
    <n v="49935629.210000001"/>
    <n v="30677640.969999999"/>
    <n v="0"/>
    <n v="0"/>
    <n v="92658.77"/>
    <n v="0"/>
    <x v="12"/>
  </r>
  <r>
    <n v="-1"/>
    <n v="1"/>
    <s v="0001 -Florida Power &amp; Light Company"/>
    <n v="0"/>
    <n v="3"/>
    <x v="12"/>
    <n v="1976"/>
    <n v="8"/>
    <n v="2014"/>
    <s v="V1976"/>
    <n v="367"/>
    <s v="06. Transmission"/>
    <s v="Function"/>
    <n v="36832488.329999998"/>
    <n v="0"/>
    <n v="0"/>
    <n v="36954152.329999998"/>
    <n v="644455.34"/>
    <n v="23547794.510000002"/>
    <n v="-243328"/>
    <n v="2327.36"/>
    <n v="37075816.329999998"/>
    <n v="23951249.210000001"/>
    <n v="0"/>
    <n v="0"/>
    <n v="2327.36"/>
    <n v="0"/>
    <x v="12"/>
  </r>
  <r>
    <n v="-1"/>
    <n v="1"/>
    <s v="0001 -Florida Power &amp; Light Company"/>
    <n v="0"/>
    <n v="3"/>
    <x v="12"/>
    <n v="1977"/>
    <n v="10"/>
    <n v="2014"/>
    <s v="V1977"/>
    <n v="367"/>
    <s v="06. Transmission"/>
    <s v="Function"/>
    <n v="27809447.73"/>
    <n v="0"/>
    <n v="0"/>
    <n v="28019963.43"/>
    <n v="493241.73"/>
    <n v="17251214.149999999"/>
    <n v="-421031.4"/>
    <n v="0"/>
    <n v="28230479.129999999"/>
    <n v="17323424.48"/>
    <n v="0"/>
    <n v="0"/>
    <n v="0"/>
    <n v="0"/>
    <x v="12"/>
  </r>
  <r>
    <n v="-1"/>
    <n v="1"/>
    <s v="0001 -Florida Power &amp; Light Company"/>
    <n v="0"/>
    <n v="3"/>
    <x v="12"/>
    <n v="1978"/>
    <n v="12"/>
    <n v="2014"/>
    <s v="V1978"/>
    <n v="367"/>
    <s v="06. Transmission"/>
    <s v="Function"/>
    <n v="14920280.220000001"/>
    <n v="0"/>
    <n v="0"/>
    <n v="15011377.310000001"/>
    <n v="265009.69"/>
    <n v="8950433.3300000001"/>
    <n v="-182194.16"/>
    <n v="19778.09"/>
    <n v="15102474.390000001"/>
    <n v="9053026.9399999995"/>
    <n v="0"/>
    <n v="0"/>
    <n v="19778.09"/>
    <n v="0"/>
    <x v="12"/>
  </r>
  <r>
    <n v="-1"/>
    <n v="1"/>
    <s v="0001 -Florida Power &amp; Light Company"/>
    <n v="0"/>
    <n v="3"/>
    <x v="12"/>
    <n v="1979"/>
    <n v="13"/>
    <n v="2014"/>
    <s v="V1979"/>
    <n v="367"/>
    <s v="06. Transmission"/>
    <s v="Function"/>
    <n v="45730076.469999999"/>
    <n v="0"/>
    <n v="0"/>
    <n v="46226213.579999998"/>
    <n v="812884.72"/>
    <n v="27161363.039999999"/>
    <n v="-992274.21"/>
    <n v="216514.47"/>
    <n v="46722350.68"/>
    <n v="27198488.02"/>
    <n v="0"/>
    <n v="0"/>
    <n v="216514.47"/>
    <n v="0"/>
    <x v="12"/>
  </r>
  <r>
    <n v="-1"/>
    <n v="1"/>
    <s v="0001 -Florida Power &amp; Light Company"/>
    <n v="0"/>
    <n v="3"/>
    <x v="12"/>
    <n v="1980"/>
    <n v="14"/>
    <n v="2014"/>
    <s v="V1980"/>
    <n v="367"/>
    <s v="06. Transmission"/>
    <s v="Function"/>
    <n v="75494022.709999993"/>
    <n v="0"/>
    <n v="0"/>
    <n v="76150930.349999994"/>
    <n v="1342665.93"/>
    <n v="42655680.579999998"/>
    <n v="-1313815.27"/>
    <n v="268327.33"/>
    <n v="76807837.980000004"/>
    <n v="42952858.57"/>
    <n v="0"/>
    <n v="0"/>
    <n v="268327.33"/>
    <n v="0"/>
    <x v="12"/>
  </r>
  <r>
    <n v="-1"/>
    <n v="1"/>
    <s v="0001 -Florida Power &amp; Light Company"/>
    <n v="0"/>
    <n v="3"/>
    <x v="12"/>
    <n v="1981"/>
    <n v="15"/>
    <n v="2014"/>
    <s v="V1981"/>
    <n v="367"/>
    <s v="06. Transmission"/>
    <s v="Function"/>
    <n v="22017464.440000001"/>
    <n v="0"/>
    <n v="0"/>
    <n v="22139770.309999999"/>
    <n v="384750.91"/>
    <n v="12038751.84"/>
    <n v="-244611.73"/>
    <n v="32360.3"/>
    <n v="22262076.170000002"/>
    <n v="12211251.32"/>
    <n v="0"/>
    <n v="0"/>
    <n v="32360.3"/>
    <n v="0"/>
    <x v="12"/>
  </r>
  <r>
    <n v="-1"/>
    <n v="1"/>
    <s v="0001 -Florida Power &amp; Light Company"/>
    <n v="0"/>
    <n v="3"/>
    <x v="12"/>
    <n v="1982"/>
    <n v="16"/>
    <n v="2014"/>
    <s v="V1982"/>
    <n v="367"/>
    <s v="06. Transmission"/>
    <s v="Function"/>
    <n v="46121713.82"/>
    <n v="0"/>
    <n v="0"/>
    <n v="46199613.359999999"/>
    <n v="796521.51"/>
    <n v="24375400.41"/>
    <n v="-155799.07999999999"/>
    <n v="21.24"/>
    <n v="46277512.899999999"/>
    <n v="25016144.079999998"/>
    <n v="0"/>
    <n v="0"/>
    <n v="21.24"/>
    <n v="0"/>
    <x v="12"/>
  </r>
  <r>
    <n v="-1"/>
    <n v="1"/>
    <s v="0001 -Florida Power &amp; Light Company"/>
    <n v="0"/>
    <n v="3"/>
    <x v="12"/>
    <n v="1983"/>
    <n v="17"/>
    <n v="2014"/>
    <s v="V1983"/>
    <n v="367"/>
    <s v="06. Transmission"/>
    <s v="Function"/>
    <n v="21380798.23"/>
    <n v="0"/>
    <n v="0"/>
    <n v="21398990.25"/>
    <n v="366215.64"/>
    <n v="9326692.1799999997"/>
    <n v="-36384.03"/>
    <n v="6364.13"/>
    <n v="21417182.260000002"/>
    <n v="9662887.9199999999"/>
    <n v="0"/>
    <n v="0"/>
    <n v="6364.13"/>
    <n v="0"/>
    <x v="12"/>
  </r>
  <r>
    <n v="-1"/>
    <n v="1"/>
    <s v="0001 -Florida Power &amp; Light Company"/>
    <n v="0"/>
    <n v="3"/>
    <x v="12"/>
    <n v="1984"/>
    <n v="18"/>
    <n v="2014"/>
    <s v="V1984"/>
    <n v="367"/>
    <s v="06. Transmission"/>
    <s v="Function"/>
    <n v="209589664.83000001"/>
    <n v="0"/>
    <n v="0"/>
    <n v="210853046.36000001"/>
    <n v="3614302.97"/>
    <n v="103632940.68000001"/>
    <n v="-2526763.0499999998"/>
    <n v="598265.9"/>
    <n v="212116427.88999999"/>
    <n v="105318746.48999999"/>
    <n v="0"/>
    <n v="0"/>
    <n v="598265.9"/>
    <n v="0"/>
    <x v="12"/>
  </r>
  <r>
    <n v="-1"/>
    <n v="1"/>
    <s v="0001 -Florida Power &amp; Light Company"/>
    <n v="0"/>
    <n v="3"/>
    <x v="12"/>
    <n v="1985"/>
    <n v="19"/>
    <n v="2014"/>
    <s v="V1985"/>
    <n v="367"/>
    <s v="06. Transmission"/>
    <s v="Function"/>
    <n v="62882424.590000004"/>
    <n v="0"/>
    <n v="0"/>
    <n v="63523730.32"/>
    <n v="1088443.8"/>
    <n v="30524706.899999999"/>
    <n v="-1282611.46"/>
    <n v="300930.11"/>
    <n v="64165036.049999997"/>
    <n v="30631469.350000001"/>
    <n v="0"/>
    <n v="0"/>
    <n v="300930.11"/>
    <n v="0"/>
    <x v="12"/>
  </r>
  <r>
    <n v="-1"/>
    <n v="1"/>
    <s v="0001 -Florida Power &amp; Light Company"/>
    <n v="0"/>
    <n v="3"/>
    <x v="12"/>
    <n v="1986"/>
    <n v="20"/>
    <n v="2014"/>
    <s v="V1986"/>
    <n v="367"/>
    <s v="06. Transmission"/>
    <s v="Function"/>
    <n v="33732139.020000003"/>
    <n v="0"/>
    <n v="0"/>
    <n v="33835239.229999997"/>
    <n v="587378.04"/>
    <n v="15412986.02"/>
    <n v="-206200.43"/>
    <n v="36101.56"/>
    <n v="33938339.450000003"/>
    <n v="15830265.189999999"/>
    <n v="0"/>
    <n v="0"/>
    <n v="36101.56"/>
    <n v="0"/>
    <x v="12"/>
  </r>
  <r>
    <n v="-1"/>
    <n v="1"/>
    <s v="0001 -Florida Power &amp; Light Company"/>
    <n v="0"/>
    <n v="3"/>
    <x v="12"/>
    <n v="1987"/>
    <n v="22"/>
    <n v="2014"/>
    <s v="V1987"/>
    <n v="367"/>
    <s v="06. Transmission"/>
    <s v="Function"/>
    <n v="32485425.07"/>
    <n v="0"/>
    <n v="0"/>
    <n v="32953326"/>
    <n v="583737.57999999996"/>
    <n v="13289160.35"/>
    <n v="-935801.86"/>
    <n v="173541.88"/>
    <n v="33421226.93"/>
    <n v="13110637.949999999"/>
    <n v="0"/>
    <n v="0"/>
    <n v="173541.88"/>
    <n v="0"/>
    <x v="12"/>
  </r>
  <r>
    <n v="-1"/>
    <n v="1"/>
    <s v="0001 -Florida Power &amp; Light Company"/>
    <n v="0"/>
    <n v="3"/>
    <x v="12"/>
    <n v="1987"/>
    <n v="21"/>
    <n v="2014"/>
    <s v="V1987A"/>
    <n v="367"/>
    <s v="06. Transmission"/>
    <s v="Function"/>
    <n v="3252475.78"/>
    <n v="0"/>
    <n v="0"/>
    <n v="3299971.72"/>
    <n v="58728.98"/>
    <n v="1500994.93"/>
    <n v="-94991.88"/>
    <n v="32927.94"/>
    <n v="3347467.66"/>
    <n v="1497659.97"/>
    <n v="0"/>
    <n v="0"/>
    <n v="32927.94"/>
    <n v="0"/>
    <x v="12"/>
  </r>
  <r>
    <n v="-1"/>
    <n v="1"/>
    <s v="0001 -Florida Power &amp; Light Company"/>
    <n v="0"/>
    <n v="3"/>
    <x v="12"/>
    <n v="1988"/>
    <n v="24"/>
    <n v="2014"/>
    <s v="V1988"/>
    <n v="367"/>
    <s v="06. Transmission"/>
    <s v="Function"/>
    <n v="55804272.630000003"/>
    <n v="0"/>
    <n v="0"/>
    <n v="56285102.899999999"/>
    <n v="964223.61"/>
    <n v="22579227.030000001"/>
    <n v="-961660.54"/>
    <n v="105999.49"/>
    <n v="56765933.170000002"/>
    <n v="22687789.59"/>
    <n v="0"/>
    <n v="0"/>
    <n v="105999.49"/>
    <n v="0"/>
    <x v="12"/>
  </r>
  <r>
    <n v="-1"/>
    <n v="1"/>
    <s v="0001 -Florida Power &amp; Light Company"/>
    <n v="0"/>
    <n v="3"/>
    <x v="12"/>
    <n v="1988"/>
    <n v="23"/>
    <n v="2014"/>
    <s v="V1988A"/>
    <n v="367"/>
    <s v="06. Transmission"/>
    <s v="Function"/>
    <n v="3401683.24"/>
    <n v="0"/>
    <n v="0"/>
    <n v="3434851.91"/>
    <n v="61129.41"/>
    <n v="1441018.75"/>
    <n v="-66337.33"/>
    <n v="15524.93"/>
    <n v="3468020.57"/>
    <n v="1451335.76"/>
    <n v="0"/>
    <n v="0"/>
    <n v="15524.93"/>
    <n v="0"/>
    <x v="12"/>
  </r>
  <r>
    <n v="-1"/>
    <n v="1"/>
    <s v="0001 -Florida Power &amp; Light Company"/>
    <n v="0"/>
    <n v="3"/>
    <x v="12"/>
    <n v="1989"/>
    <n v="26"/>
    <n v="2014"/>
    <s v="V1989"/>
    <n v="367"/>
    <s v="06. Transmission"/>
    <s v="Function"/>
    <n v="36958969.509999998"/>
    <n v="0"/>
    <n v="0"/>
    <n v="37219670.07"/>
    <n v="638277.44999999995"/>
    <n v="12067591.33"/>
    <n v="-521401.13"/>
    <n v="69251.820000000007"/>
    <n v="37480370.640000001"/>
    <n v="12253719.470000001"/>
    <n v="0"/>
    <n v="0"/>
    <n v="69251.820000000007"/>
    <n v="0"/>
    <x v="12"/>
  </r>
  <r>
    <n v="-1"/>
    <n v="1"/>
    <s v="0001 -Florida Power &amp; Light Company"/>
    <n v="0"/>
    <n v="3"/>
    <x v="12"/>
    <n v="1990"/>
    <n v="28"/>
    <n v="2014"/>
    <s v="V1990"/>
    <n v="367"/>
    <s v="06. Transmission"/>
    <s v="Function"/>
    <n v="50640330.270000003"/>
    <n v="0"/>
    <n v="0"/>
    <n v="51044063.82"/>
    <n v="877873.93"/>
    <n v="16223374.74"/>
    <n v="-807467.11"/>
    <n v="142008.01"/>
    <n v="51447797.369999997"/>
    <n v="16435789.58"/>
    <n v="0"/>
    <n v="0"/>
    <n v="142008.01"/>
    <n v="0"/>
    <x v="12"/>
  </r>
  <r>
    <n v="-1"/>
    <n v="1"/>
    <s v="0001 -Florida Power &amp; Light Company"/>
    <n v="0"/>
    <n v="3"/>
    <x v="12"/>
    <n v="1991"/>
    <n v="29"/>
    <n v="2014"/>
    <s v="V1991"/>
    <n v="367"/>
    <s v="06. Transmission"/>
    <s v="Function"/>
    <n v="50848553.539999999"/>
    <n v="0"/>
    <n v="0"/>
    <n v="51078956.409999996"/>
    <n v="876431.7"/>
    <n v="12691257.310000001"/>
    <n v="-460805.74"/>
    <n v="40768.910000000003"/>
    <n v="51309359.280000001"/>
    <n v="13147652.18"/>
    <n v="0"/>
    <n v="0"/>
    <n v="40768.910000000003"/>
    <n v="0"/>
    <x v="12"/>
  </r>
  <r>
    <n v="-1"/>
    <n v="1"/>
    <s v="0001 -Florida Power &amp; Light Company"/>
    <n v="0"/>
    <n v="3"/>
    <x v="12"/>
    <n v="1992"/>
    <n v="30"/>
    <n v="2014"/>
    <s v="V1992"/>
    <n v="367"/>
    <s v="06. Transmission"/>
    <s v="Function"/>
    <n v="53919725.539999999"/>
    <n v="0"/>
    <n v="0"/>
    <n v="54249432.32"/>
    <n v="961635.39"/>
    <n v="15831831.92"/>
    <n v="-659413.56999999995"/>
    <n v="125817.94"/>
    <n v="54579139.109999999"/>
    <n v="16259871.68"/>
    <n v="0"/>
    <n v="0"/>
    <n v="125817.94"/>
    <n v="0"/>
    <x v="12"/>
  </r>
  <r>
    <n v="-1"/>
    <n v="1"/>
    <s v="0001 -Florida Power &amp; Light Company"/>
    <n v="0"/>
    <n v="3"/>
    <x v="12"/>
    <n v="1993"/>
    <n v="31"/>
    <n v="2014"/>
    <s v="V1993"/>
    <n v="367"/>
    <s v="06. Transmission"/>
    <s v="Function"/>
    <n v="103941604.66"/>
    <n v="0"/>
    <n v="0"/>
    <n v="104497235.76000001"/>
    <n v="1780231.61"/>
    <n v="31329850.460000001"/>
    <n v="-1111262.18"/>
    <n v="88544.34"/>
    <n v="105052866.84999999"/>
    <n v="32087364.219999999"/>
    <n v="0"/>
    <n v="0"/>
    <n v="88544.34"/>
    <n v="0"/>
    <x v="12"/>
  </r>
  <r>
    <n v="-1"/>
    <n v="1"/>
    <s v="0001 -Florida Power &amp; Light Company"/>
    <n v="0"/>
    <n v="3"/>
    <x v="12"/>
    <n v="1994"/>
    <n v="32"/>
    <n v="2014"/>
    <s v="V1994"/>
    <n v="367"/>
    <s v="06. Transmission"/>
    <s v="Function"/>
    <n v="93613536.400000006"/>
    <n v="0"/>
    <n v="0"/>
    <n v="94086682.430000007"/>
    <n v="1636761.85"/>
    <n v="28770517.82"/>
    <n v="-946292.05"/>
    <n v="231895.04000000001"/>
    <n v="94559828.459999993"/>
    <n v="29692882.649999999"/>
    <n v="0"/>
    <n v="0"/>
    <n v="231895.04000000001"/>
    <n v="0"/>
    <x v="12"/>
  </r>
  <r>
    <n v="-1"/>
    <n v="1"/>
    <s v="0001 -Florida Power &amp; Light Company"/>
    <n v="0"/>
    <n v="3"/>
    <x v="12"/>
    <n v="1995"/>
    <n v="33"/>
    <n v="2014"/>
    <s v="V1995"/>
    <n v="367"/>
    <s v="06. Transmission"/>
    <s v="Function"/>
    <n v="43452763.890000001"/>
    <n v="0"/>
    <n v="0"/>
    <n v="43716441.93"/>
    <n v="761872.99"/>
    <n v="12234686.310000001"/>
    <n v="-527356.09"/>
    <n v="87963.31"/>
    <n v="43980119.979999997"/>
    <n v="12557166.52"/>
    <n v="0"/>
    <n v="0"/>
    <n v="87963.31"/>
    <n v="0"/>
    <x v="12"/>
  </r>
  <r>
    <n v="-1"/>
    <n v="1"/>
    <s v="0001 -Florida Power &amp; Light Company"/>
    <n v="0"/>
    <n v="3"/>
    <x v="12"/>
    <n v="1996"/>
    <n v="34"/>
    <n v="2014"/>
    <s v="V1996"/>
    <n v="367"/>
    <s v="06. Transmission"/>
    <s v="Function"/>
    <n v="71057365.989999995"/>
    <n v="0"/>
    <n v="0"/>
    <n v="71218262.930000007"/>
    <n v="1214588.68"/>
    <n v="18871841.219999999"/>
    <n v="-321793.88"/>
    <n v="95689.42"/>
    <n v="71379159.870000005"/>
    <n v="19860325.440000001"/>
    <n v="0"/>
    <n v="0"/>
    <n v="95689.42"/>
    <n v="0"/>
    <x v="12"/>
  </r>
  <r>
    <n v="-1"/>
    <n v="1"/>
    <s v="0001 -Florida Power &amp; Light Company"/>
    <n v="0"/>
    <n v="3"/>
    <x v="12"/>
    <n v="1997"/>
    <n v="35"/>
    <n v="2014"/>
    <s v="V1997"/>
    <n v="367"/>
    <s v="06. Transmission"/>
    <s v="Function"/>
    <n v="36920890.399999999"/>
    <n v="0"/>
    <n v="0"/>
    <n v="37152259.359999999"/>
    <n v="644805.55000000005"/>
    <n v="8743586.75"/>
    <n v="-462737.91"/>
    <n v="84089.57"/>
    <n v="37383628.32"/>
    <n v="9009743.9499999993"/>
    <n v="0"/>
    <n v="0"/>
    <n v="84089.57"/>
    <n v="0"/>
    <x v="12"/>
  </r>
  <r>
    <n v="-1"/>
    <n v="1"/>
    <s v="0001 -Florida Power &amp; Light Company"/>
    <n v="0"/>
    <n v="3"/>
    <x v="12"/>
    <n v="1998"/>
    <n v="59"/>
    <n v="2014"/>
    <s v="V1998"/>
    <n v="367"/>
    <s v="06. Transmission"/>
    <s v="Function"/>
    <n v="27369201.43"/>
    <n v="0"/>
    <n v="0"/>
    <n v="27693345.890000001"/>
    <n v="481951.79"/>
    <n v="5610653.21"/>
    <n v="-648288.91"/>
    <n v="115399.94"/>
    <n v="28017490.350000001"/>
    <n v="5559716.0199999996"/>
    <n v="0"/>
    <n v="0"/>
    <n v="115399.94"/>
    <n v="0"/>
    <x v="12"/>
  </r>
  <r>
    <n v="-1"/>
    <n v="1"/>
    <s v="0001 -Florida Power &amp; Light Company"/>
    <n v="0"/>
    <n v="3"/>
    <x v="12"/>
    <n v="1999"/>
    <n v="60"/>
    <n v="2014"/>
    <s v="V1999"/>
    <n v="367"/>
    <s v="06. Transmission"/>
    <s v="Function"/>
    <n v="51236400.869999997"/>
    <n v="0"/>
    <n v="0"/>
    <n v="51871424.159999996"/>
    <n v="911328.77"/>
    <n v="9118990.3900000006"/>
    <n v="-1270046.5900000001"/>
    <n v="254564.01"/>
    <n v="52506447.460000001"/>
    <n v="9014836.5800000001"/>
    <n v="0"/>
    <n v="0"/>
    <n v="254564.01"/>
    <n v="0"/>
    <x v="12"/>
  </r>
  <r>
    <n v="-1"/>
    <n v="1"/>
    <s v="0001 -Florida Power &amp; Light Company"/>
    <n v="0"/>
    <n v="3"/>
    <x v="12"/>
    <n v="2000"/>
    <n v="61"/>
    <n v="2014"/>
    <s v="V2000"/>
    <n v="367"/>
    <s v="06. Transmission"/>
    <s v="Function"/>
    <n v="71713895.25"/>
    <n v="0"/>
    <n v="0"/>
    <n v="72121538.359999999"/>
    <n v="1267083.06"/>
    <n v="15482129.880000001"/>
    <n v="-815286.22"/>
    <n v="116761.14"/>
    <n v="72529181.469999999"/>
    <n v="16050687.859999999"/>
    <n v="0"/>
    <n v="0"/>
    <n v="116761.14"/>
    <n v="0"/>
    <x v="12"/>
  </r>
  <r>
    <n v="-1"/>
    <n v="1"/>
    <s v="0001 -Florida Power &amp; Light Company"/>
    <n v="0"/>
    <n v="3"/>
    <x v="12"/>
    <n v="2001"/>
    <n v="62"/>
    <n v="2014"/>
    <s v="V2001"/>
    <n v="367"/>
    <s v="06. Transmission"/>
    <s v="Function"/>
    <n v="59729736.109999999"/>
    <n v="0"/>
    <n v="0"/>
    <n v="59941751.399999999"/>
    <n v="1059875.26"/>
    <n v="11743146.32"/>
    <n v="-424030.58"/>
    <n v="136129.01"/>
    <n v="60153766.689999998"/>
    <n v="12515120.01"/>
    <n v="0"/>
    <n v="0"/>
    <n v="136129.01"/>
    <n v="0"/>
    <x v="12"/>
  </r>
  <r>
    <n v="-1"/>
    <n v="1"/>
    <s v="0001 -Florida Power &amp; Light Company"/>
    <n v="0"/>
    <n v="3"/>
    <x v="12"/>
    <n v="2001"/>
    <n v="69"/>
    <n v="2014"/>
    <s v="V2001 Bonus"/>
    <n v="367"/>
    <s v="06. Transmission"/>
    <s v="Function"/>
    <n v="1309124.18"/>
    <n v="0"/>
    <n v="0"/>
    <n v="1313912.52"/>
    <n v="23383.45"/>
    <n v="259244.44"/>
    <n v="-9576.69"/>
    <n v="3819.67"/>
    <n v="1318700.8600000001"/>
    <n v="276870.88"/>
    <n v="0"/>
    <n v="0"/>
    <n v="3819.67"/>
    <n v="0"/>
    <x v="12"/>
  </r>
  <r>
    <n v="-1"/>
    <n v="1"/>
    <s v="0001 -Florida Power &amp; Light Company"/>
    <n v="0"/>
    <n v="3"/>
    <x v="12"/>
    <n v="2002"/>
    <n v="63"/>
    <n v="2014"/>
    <s v="V2002"/>
    <n v="367"/>
    <s v="06. Transmission"/>
    <s v="Function"/>
    <n v="3354851.48"/>
    <n v="0"/>
    <n v="0"/>
    <n v="3354851.48"/>
    <n v="38063.1"/>
    <n v="37292.949999999997"/>
    <n v="0"/>
    <n v="0"/>
    <n v="3354851.48"/>
    <n v="75356.05"/>
    <n v="0"/>
    <n v="0"/>
    <n v="0"/>
    <n v="0"/>
    <x v="12"/>
  </r>
  <r>
    <n v="-1"/>
    <n v="1"/>
    <s v="0001 -Florida Power &amp; Light Company"/>
    <n v="0"/>
    <n v="3"/>
    <x v="12"/>
    <n v="2002"/>
    <n v="80"/>
    <n v="2014"/>
    <s v="V2002 Bonus Q1"/>
    <n v="367"/>
    <s v="06. Transmission"/>
    <s v="Function"/>
    <n v="11273779.08"/>
    <n v="0"/>
    <n v="0"/>
    <n v="11363780.74"/>
    <n v="202239.07"/>
    <n v="2055986.32"/>
    <n v="-180003.32"/>
    <n v="33805.24"/>
    <n v="11453782.4"/>
    <n v="2112027.31"/>
    <n v="0"/>
    <n v="0"/>
    <n v="33805.24"/>
    <n v="0"/>
    <x v="12"/>
  </r>
  <r>
    <n v="-1"/>
    <n v="1"/>
    <s v="0001 -Florida Power &amp; Light Company"/>
    <n v="0"/>
    <n v="3"/>
    <x v="12"/>
    <n v="2002"/>
    <n v="81"/>
    <n v="2014"/>
    <s v="V2002 Bonus Q2"/>
    <n v="367"/>
    <s v="06. Transmission"/>
    <s v="Function"/>
    <n v="10638430.720000001"/>
    <n v="0"/>
    <n v="0"/>
    <n v="10723360.220000001"/>
    <n v="190841.63"/>
    <n v="1922029.98"/>
    <n v="-169859.02"/>
    <n v="32366.21"/>
    <n v="10808289.73"/>
    <n v="1975378.81"/>
    <n v="0"/>
    <n v="0"/>
    <n v="32366.21"/>
    <n v="0"/>
    <x v="12"/>
  </r>
  <r>
    <n v="-1"/>
    <n v="1"/>
    <s v="0001 -Florida Power &amp; Light Company"/>
    <n v="0"/>
    <n v="3"/>
    <x v="12"/>
    <n v="2002"/>
    <n v="82"/>
    <n v="2014"/>
    <s v="V2002 Bonus Q3"/>
    <n v="367"/>
    <s v="06. Transmission"/>
    <s v="Function"/>
    <n v="7836456.0999999996"/>
    <n v="0"/>
    <n v="0"/>
    <n v="7899016.6900000004"/>
    <n v="140577.32"/>
    <n v="1415801.22"/>
    <n v="-125121.18"/>
    <n v="23841.53"/>
    <n v="7961577.2800000003"/>
    <n v="1455098.89"/>
    <n v="0"/>
    <n v="0"/>
    <n v="23841.53"/>
    <n v="0"/>
    <x v="12"/>
  </r>
  <r>
    <n v="-1"/>
    <n v="1"/>
    <s v="0001 -Florida Power &amp; Light Company"/>
    <n v="0"/>
    <n v="3"/>
    <x v="12"/>
    <n v="2002"/>
    <n v="83"/>
    <n v="2014"/>
    <s v="V2002 Bonus Q4"/>
    <n v="367"/>
    <s v="06. Transmission"/>
    <s v="Function"/>
    <n v="10458910.560000001"/>
    <n v="0"/>
    <n v="0"/>
    <n v="10542406.890000001"/>
    <n v="187621.24"/>
    <n v="1889596.28"/>
    <n v="-166992.66"/>
    <n v="31820.03"/>
    <n v="10625903.220000001"/>
    <n v="1942044.89"/>
    <n v="0"/>
    <n v="0"/>
    <n v="31820.03"/>
    <n v="0"/>
    <x v="12"/>
  </r>
  <r>
    <n v="-1"/>
    <n v="1"/>
    <s v="0001 -Florida Power &amp; Light Company"/>
    <n v="0"/>
    <n v="3"/>
    <x v="12"/>
    <n v="2002"/>
    <n v="76"/>
    <n v="2014"/>
    <s v="V2002 Q1"/>
    <n v="367"/>
    <s v="06. Transmission"/>
    <s v="Function"/>
    <n v="21130878.760000002"/>
    <n v="0"/>
    <n v="0"/>
    <n v="21299572.359999999"/>
    <n v="379064.49"/>
    <n v="3894288.97"/>
    <n v="-337387.19"/>
    <n v="83048.92"/>
    <n v="21468265.949999999"/>
    <n v="4019015.19"/>
    <n v="0"/>
    <n v="0"/>
    <n v="83048.92"/>
    <n v="0"/>
    <x v="12"/>
  </r>
  <r>
    <n v="-1"/>
    <n v="1"/>
    <s v="0001 -Florida Power &amp; Light Company"/>
    <n v="0"/>
    <n v="3"/>
    <x v="12"/>
    <n v="2002"/>
    <n v="77"/>
    <n v="2014"/>
    <s v="V2002 Q2"/>
    <n v="367"/>
    <s v="06. Transmission"/>
    <s v="Function"/>
    <n v="11827520.529999999"/>
    <n v="0"/>
    <n v="0"/>
    <n v="11921942.869999999"/>
    <n v="212172.58"/>
    <n v="2146470.4"/>
    <n v="-188844.67"/>
    <n v="32937.120000000003"/>
    <n v="12016365.210000001"/>
    <n v="2202735.42"/>
    <n v="0"/>
    <n v="0"/>
    <n v="32937.120000000003"/>
    <n v="0"/>
    <x v="12"/>
  </r>
  <r>
    <n v="-1"/>
    <n v="1"/>
    <s v="0001 -Florida Power &amp; Light Company"/>
    <n v="0"/>
    <n v="3"/>
    <x v="12"/>
    <n v="2002"/>
    <n v="78"/>
    <n v="2014"/>
    <s v="V2002 Q3"/>
    <n v="367"/>
    <s v="06. Transmission"/>
    <s v="Function"/>
    <n v="4456177.2"/>
    <n v="0"/>
    <n v="0"/>
    <n v="4489102.88"/>
    <n v="79891.72"/>
    <n v="826962.67"/>
    <n v="-65851.360000000001"/>
    <n v="16303.64"/>
    <n v="4522028.5599999996"/>
    <n v="857306.67"/>
    <n v="0"/>
    <n v="0"/>
    <n v="16303.64"/>
    <n v="0"/>
    <x v="12"/>
  </r>
  <r>
    <n v="-1"/>
    <n v="1"/>
    <s v="0001 -Florida Power &amp; Light Company"/>
    <n v="0"/>
    <n v="3"/>
    <x v="12"/>
    <n v="2002"/>
    <n v="79"/>
    <n v="2014"/>
    <s v="V2002 Q4"/>
    <n v="367"/>
    <s v="06. Transmission"/>
    <s v="Function"/>
    <n v="8472323.2899999991"/>
    <n v="0"/>
    <n v="0"/>
    <n v="8538734.3100000005"/>
    <n v="151962.25"/>
    <n v="1549537.46"/>
    <n v="-132822.04"/>
    <n v="32911.81"/>
    <n v="8605145.3300000001"/>
    <n v="1601589.48"/>
    <n v="0"/>
    <n v="0"/>
    <n v="32911.81"/>
    <n v="0"/>
    <x v="12"/>
  </r>
  <r>
    <n v="-1"/>
    <n v="1"/>
    <s v="0001 -Florida Power &amp; Light Company"/>
    <n v="0"/>
    <n v="3"/>
    <x v="12"/>
    <n v="2003"/>
    <n v="64"/>
    <n v="2014"/>
    <s v="V2003"/>
    <n v="367"/>
    <s v="06. Transmission"/>
    <s v="Function"/>
    <n v="2201793.6800000002"/>
    <n v="0"/>
    <n v="0"/>
    <n v="2208679.54"/>
    <n v="29785.19"/>
    <n v="235682"/>
    <n v="-13771.72"/>
    <n v="14520.75"/>
    <n v="2215565.4"/>
    <n v="266216.21999999997"/>
    <n v="0"/>
    <n v="0"/>
    <n v="14520.75"/>
    <n v="0"/>
    <x v="12"/>
  </r>
  <r>
    <n v="-1"/>
    <n v="1"/>
    <s v="0001 -Florida Power &amp; Light Company"/>
    <n v="0"/>
    <n v="3"/>
    <x v="12"/>
    <n v="2003"/>
    <n v="70"/>
    <n v="2014"/>
    <s v="V2003 Bonus-30%"/>
    <n v="367"/>
    <s v="06. Transmission"/>
    <s v="Function"/>
    <n v="59107003.609999999"/>
    <n v="0"/>
    <n v="0"/>
    <n v="59829303.670000002"/>
    <n v="1064770.8899999999"/>
    <n v="10507574.33"/>
    <n v="-1444600.12"/>
    <n v="455470.59"/>
    <n v="60551603.729999997"/>
    <n v="10583215.689999999"/>
    <n v="0"/>
    <n v="0"/>
    <n v="455470.59"/>
    <n v="0"/>
    <x v="12"/>
  </r>
  <r>
    <n v="-1"/>
    <n v="1"/>
    <s v="0001 -Florida Power &amp; Light Company"/>
    <n v="0"/>
    <n v="3"/>
    <x v="12"/>
    <n v="2003"/>
    <n v="84"/>
    <n v="2014"/>
    <s v="V2003 Bonus-50%"/>
    <n v="367"/>
    <s v="06. Transmission"/>
    <s v="Function"/>
    <n v="8026676.1100000003"/>
    <n v="0"/>
    <n v="0"/>
    <n v="8124813.6500000004"/>
    <n v="144595.78"/>
    <n v="1649948.19"/>
    <n v="-196275.07"/>
    <n v="82203.48"/>
    <n v="8222951.1799999997"/>
    <n v="1680472.38"/>
    <n v="0"/>
    <n v="0"/>
    <n v="82203.48"/>
    <n v="0"/>
    <x v="12"/>
  </r>
  <r>
    <n v="-1"/>
    <n v="1"/>
    <s v="0001 -Florida Power &amp; Light Company"/>
    <n v="0"/>
    <n v="3"/>
    <x v="12"/>
    <n v="2004"/>
    <n v="92"/>
    <n v="2014"/>
    <s v="V2004 Q1"/>
    <n v="367"/>
    <s v="06. Transmission"/>
    <s v="Function"/>
    <n v="141473.13"/>
    <n v="0"/>
    <n v="0"/>
    <n v="141917.54999999999"/>
    <n v="2322.7800000000002"/>
    <n v="-3745273.27"/>
    <n v="-888.83"/>
    <n v="11495.47"/>
    <n v="142361.97"/>
    <n v="-3732343.86"/>
    <n v="0"/>
    <n v="0"/>
    <n v="11495.47"/>
    <n v="0"/>
    <x v="12"/>
  </r>
  <r>
    <n v="-1"/>
    <n v="1"/>
    <s v="0001 -Florida Power &amp; Light Company"/>
    <n v="0"/>
    <n v="3"/>
    <x v="12"/>
    <n v="2004"/>
    <n v="96"/>
    <n v="2014"/>
    <s v="V2004 Q1 - 30% Bonus"/>
    <n v="367"/>
    <s v="06. Transmission"/>
    <s v="Function"/>
    <n v="6738579.7000000002"/>
    <n v="0"/>
    <n v="0"/>
    <n v="6765145.5800000001"/>
    <n v="120398.03"/>
    <n v="989629.43"/>
    <n v="-53131.77"/>
    <n v="11190.81"/>
    <n v="6791711.46"/>
    <n v="1068086.51"/>
    <n v="0"/>
    <n v="0"/>
    <n v="11190.81"/>
    <n v="0"/>
    <x v="12"/>
  </r>
  <r>
    <n v="-1"/>
    <n v="1"/>
    <s v="0001 -Florida Power &amp; Light Company"/>
    <n v="0"/>
    <n v="3"/>
    <x v="12"/>
    <n v="2004"/>
    <n v="100"/>
    <n v="2014"/>
    <s v="V2004 Q1 - 50% Bonus"/>
    <n v="367"/>
    <s v="06. Transmission"/>
    <s v="Function"/>
    <n v="18247094.75"/>
    <n v="0"/>
    <n v="0"/>
    <n v="18320435.300000001"/>
    <n v="326045.34999999998"/>
    <n v="2661463.16"/>
    <n v="-146681.1"/>
    <n v="30894.58"/>
    <n v="18393775.850000001"/>
    <n v="2871721.99"/>
    <n v="0"/>
    <n v="0"/>
    <n v="30894.58"/>
    <n v="0"/>
    <x v="12"/>
  </r>
  <r>
    <n v="-1"/>
    <n v="1"/>
    <s v="0001 -Florida Power &amp; Light Company"/>
    <n v="0"/>
    <n v="3"/>
    <x v="12"/>
    <n v="2004"/>
    <n v="93"/>
    <n v="2014"/>
    <s v="V2004 Q2"/>
    <n v="367"/>
    <s v="06. Transmission"/>
    <s v="Function"/>
    <n v="-1489533.14"/>
    <n v="0"/>
    <n v="0"/>
    <n v="-1497163.81"/>
    <n v="-27134.36"/>
    <n v="-191757.62"/>
    <n v="15261.36"/>
    <n v="1180.1400000000001"/>
    <n v="-1504794.49"/>
    <n v="-202450.49"/>
    <n v="0"/>
    <n v="0"/>
    <n v="1180.1400000000001"/>
    <n v="0"/>
    <x v="12"/>
  </r>
  <r>
    <n v="-1"/>
    <n v="1"/>
    <s v="0001 -Florida Power &amp; Light Company"/>
    <n v="0"/>
    <n v="3"/>
    <x v="12"/>
    <n v="2004"/>
    <n v="97"/>
    <n v="2014"/>
    <s v="V2004 Q2 - 30% Bonus"/>
    <n v="367"/>
    <s v="06. Transmission"/>
    <s v="Function"/>
    <n v="979369.85"/>
    <n v="0"/>
    <n v="0"/>
    <n v="983306.23"/>
    <n v="17499.72"/>
    <n v="143172.39000000001"/>
    <n v="-7872.75"/>
    <n v="1684.75"/>
    <n v="987242.6"/>
    <n v="154484.10999999999"/>
    <n v="0"/>
    <n v="0"/>
    <n v="1684.75"/>
    <n v="0"/>
    <x v="12"/>
  </r>
  <r>
    <n v="-1"/>
    <n v="1"/>
    <s v="0001 -Florida Power &amp; Light Company"/>
    <n v="0"/>
    <n v="3"/>
    <x v="12"/>
    <n v="2004"/>
    <n v="101"/>
    <n v="2014"/>
    <s v="V2004 Q2 - 50% Bonus"/>
    <n v="367"/>
    <s v="06. Transmission"/>
    <s v="Function"/>
    <n v="19579966.469999999"/>
    <n v="0"/>
    <n v="0"/>
    <n v="19667707.440000001"/>
    <n v="350022.5"/>
    <n v="2865896.86"/>
    <n v="-175481.95"/>
    <n v="0"/>
    <n v="19755448.420000002"/>
    <n v="3040437.41"/>
    <n v="0"/>
    <n v="0"/>
    <n v="0"/>
    <n v="0"/>
    <x v="12"/>
  </r>
  <r>
    <n v="-1"/>
    <n v="1"/>
    <s v="0001 -Florida Power &amp; Light Company"/>
    <n v="0"/>
    <n v="3"/>
    <x v="12"/>
    <n v="2004"/>
    <n v="94"/>
    <n v="2014"/>
    <s v="V2004 Q3"/>
    <n v="367"/>
    <s v="06. Transmission"/>
    <s v="Function"/>
    <n v="-3196789.71"/>
    <n v="0"/>
    <n v="0"/>
    <n v="-3210641.59"/>
    <n v="-58777.69"/>
    <n v="-453300.96"/>
    <n v="27703.75"/>
    <n v="1319.27"/>
    <n v="-3224493.46"/>
    <n v="-483055.63"/>
    <n v="0"/>
    <n v="0"/>
    <n v="1319.27"/>
    <n v="0"/>
    <x v="12"/>
  </r>
  <r>
    <n v="-1"/>
    <n v="1"/>
    <s v="0001 -Florida Power &amp; Light Company"/>
    <n v="0"/>
    <n v="3"/>
    <x v="12"/>
    <n v="2004"/>
    <n v="98"/>
    <n v="2014"/>
    <s v="V2004 Q3 - 30% Bonus"/>
    <n v="367"/>
    <s v="06. Transmission"/>
    <s v="Function"/>
    <n v="33491"/>
    <n v="0"/>
    <n v="0"/>
    <n v="33491"/>
    <n v="596.03"/>
    <n v="6640.37"/>
    <n v="0"/>
    <n v="0"/>
    <n v="33491"/>
    <n v="7236.4"/>
    <n v="0"/>
    <n v="0"/>
    <n v="0"/>
    <n v="0"/>
    <x v="12"/>
  </r>
  <r>
    <n v="-1"/>
    <n v="1"/>
    <s v="0001 -Florida Power &amp; Light Company"/>
    <n v="0"/>
    <n v="3"/>
    <x v="12"/>
    <n v="2004"/>
    <n v="102"/>
    <n v="2014"/>
    <s v="V2004 Q3 - 50% Bonus"/>
    <n v="367"/>
    <s v="06. Transmission"/>
    <s v="Function"/>
    <n v="28948472.399999999"/>
    <n v="0"/>
    <n v="0"/>
    <n v="29055618.350000001"/>
    <n v="517097.39"/>
    <n v="4287576.32"/>
    <n v="-214291.91"/>
    <n v="45387.4"/>
    <n v="29162764.309999999"/>
    <n v="4635769.2"/>
    <n v="0"/>
    <n v="0"/>
    <n v="45387.4"/>
    <n v="0"/>
    <x v="12"/>
  </r>
  <r>
    <n v="-1"/>
    <n v="1"/>
    <s v="0001 -Florida Power &amp; Light Company"/>
    <n v="0"/>
    <n v="3"/>
    <x v="12"/>
    <n v="2004"/>
    <n v="95"/>
    <n v="2014"/>
    <s v="V2004 Q4"/>
    <n v="367"/>
    <s v="06. Transmission"/>
    <s v="Function"/>
    <n v="1004585.48"/>
    <n v="0"/>
    <n v="0"/>
    <n v="1008590.41"/>
    <n v="17896.11"/>
    <n v="211367.75"/>
    <n v="-8009.87"/>
    <n v="10065.01"/>
    <n v="1012595.34"/>
    <n v="231319.01"/>
    <n v="0"/>
    <n v="0"/>
    <n v="10065.01"/>
    <n v="0"/>
    <x v="12"/>
  </r>
  <r>
    <n v="-1"/>
    <n v="1"/>
    <s v="0001 -Florida Power &amp; Light Company"/>
    <n v="0"/>
    <n v="3"/>
    <x v="12"/>
    <n v="2004"/>
    <n v="99"/>
    <n v="2014"/>
    <s v="V2004 Q4 - 30% Bonus"/>
    <n v="367"/>
    <s v="06. Transmission"/>
    <s v="Function"/>
    <n v="235617.71"/>
    <n v="0"/>
    <n v="0"/>
    <n v="236484"/>
    <n v="4208.66"/>
    <n v="35450.620000000003"/>
    <n v="-1732.59"/>
    <n v="369.55"/>
    <n v="237350.3"/>
    <n v="38296.239999999998"/>
    <n v="0"/>
    <n v="0"/>
    <n v="369.55"/>
    <n v="0"/>
    <x v="12"/>
  </r>
  <r>
    <n v="-1"/>
    <n v="1"/>
    <s v="0001 -Florida Power &amp; Light Company"/>
    <n v="0"/>
    <n v="3"/>
    <x v="12"/>
    <n v="2004"/>
    <n v="103"/>
    <n v="2014"/>
    <s v="V2004 Q4 - 50% Bonus"/>
    <n v="367"/>
    <s v="06. Transmission"/>
    <s v="Function"/>
    <n v="26598278.82"/>
    <n v="0"/>
    <n v="0"/>
    <n v="26705167.719999999"/>
    <n v="475266.85"/>
    <n v="3883661.91"/>
    <n v="-213777.81"/>
    <n v="45599.32"/>
    <n v="26812056.620000001"/>
    <n v="4190750.28"/>
    <n v="0"/>
    <n v="0"/>
    <n v="45599.32"/>
    <n v="0"/>
    <x v="12"/>
  </r>
  <r>
    <n v="-1"/>
    <n v="1"/>
    <s v="0001 -Florida Power &amp; Light Company"/>
    <n v="0"/>
    <n v="3"/>
    <x v="12"/>
    <n v="2005"/>
    <n v="66"/>
    <n v="2014"/>
    <s v="V2005"/>
    <n v="367"/>
    <s v="06. Transmission"/>
    <s v="Function"/>
    <n v="59639406.259999998"/>
    <n v="0"/>
    <n v="0"/>
    <n v="60014635.369999997"/>
    <n v="1050819.67"/>
    <n v="5296228.33"/>
    <n v="-750458.24"/>
    <n v="104617.73"/>
    <n v="60389864.490000002"/>
    <n v="5701207.5"/>
    <n v="0"/>
    <n v="0"/>
    <n v="104617.73"/>
    <n v="0"/>
    <x v="12"/>
  </r>
  <r>
    <n v="-1"/>
    <n v="1"/>
    <s v="0001 -Florida Power &amp; Light Company"/>
    <n v="0"/>
    <n v="3"/>
    <x v="12"/>
    <n v="2005"/>
    <n v="104"/>
    <n v="2014"/>
    <s v="V2005 A"/>
    <n v="367"/>
    <s v="06. Transmission"/>
    <s v="Function"/>
    <n v="78932259.859999999"/>
    <n v="0"/>
    <n v="0"/>
    <n v="79494124.739999995"/>
    <n v="1414742.02"/>
    <n v="8614099.2200000007"/>
    <n v="-1123729.75"/>
    <n v="217507.32"/>
    <n v="80055989.609999999"/>
    <n v="9122618.8100000005"/>
    <n v="0"/>
    <n v="0"/>
    <n v="217507.32"/>
    <n v="0"/>
    <x v="12"/>
  </r>
  <r>
    <n v="-1"/>
    <n v="1"/>
    <s v="0001 -Florida Power &amp; Light Company"/>
    <n v="0"/>
    <n v="3"/>
    <x v="12"/>
    <n v="2005"/>
    <n v="72"/>
    <n v="2014"/>
    <s v="V2005 Bonus-30%"/>
    <n v="367"/>
    <s v="06. Transmission"/>
    <s v="Function"/>
    <n v="2918796.02"/>
    <n v="0"/>
    <n v="0"/>
    <n v="2918796.02"/>
    <n v="51945.26"/>
    <n v="278431.28999999998"/>
    <n v="0"/>
    <n v="0"/>
    <n v="2918796.02"/>
    <n v="330376.55"/>
    <n v="0"/>
    <n v="0"/>
    <n v="0"/>
    <n v="0"/>
    <x v="12"/>
  </r>
  <r>
    <n v="-1"/>
    <n v="1"/>
    <s v="0001 -Florida Power &amp; Light Company"/>
    <n v="0"/>
    <n v="3"/>
    <x v="12"/>
    <n v="2005"/>
    <n v="86"/>
    <n v="2014"/>
    <s v="V2005 Bonus-50%"/>
    <n v="367"/>
    <s v="06. Transmission"/>
    <s v="Function"/>
    <n v="9407292.1500000004"/>
    <n v="0"/>
    <n v="0"/>
    <n v="9468808.3699999992"/>
    <n v="168514.6"/>
    <n v="1130850.73"/>
    <n v="-123032.44"/>
    <n v="29388.68"/>
    <n v="9530324.5899999999"/>
    <n v="1205721.57"/>
    <n v="0"/>
    <n v="0"/>
    <n v="29388.68"/>
    <n v="0"/>
    <x v="12"/>
  </r>
  <r>
    <n v="-1"/>
    <n v="1"/>
    <s v="0001 -Florida Power &amp; Light Company"/>
    <n v="0"/>
    <n v="3"/>
    <x v="12"/>
    <n v="2006"/>
    <n v="67"/>
    <n v="2014"/>
    <s v="V2006"/>
    <n v="367"/>
    <s v="06. Transmission"/>
    <s v="Function"/>
    <n v="195140064.61000001"/>
    <n v="0"/>
    <n v="0"/>
    <n v="196030441.13"/>
    <n v="3441908.75"/>
    <n v="27217038.82"/>
    <n v="-1780753.04"/>
    <n v="448837.84"/>
    <n v="196920817.65000001"/>
    <n v="29327032.370000001"/>
    <n v="0"/>
    <n v="0"/>
    <n v="448837.84"/>
    <n v="0"/>
    <x v="12"/>
  </r>
  <r>
    <n v="-1"/>
    <n v="1"/>
    <s v="0001 -Florida Power &amp; Light Company"/>
    <n v="0"/>
    <n v="3"/>
    <x v="12"/>
    <n v="2007"/>
    <n v="74"/>
    <n v="2014"/>
    <s v="V2007"/>
    <n v="367"/>
    <s v="06. Transmission"/>
    <s v="Function"/>
    <n v="127970005.78"/>
    <n v="0"/>
    <n v="0"/>
    <n v="128840750.81"/>
    <n v="2163629.15"/>
    <n v="9229070.9399999995"/>
    <n v="-1741490.07"/>
    <n v="498587.59"/>
    <n v="129711495.84999999"/>
    <n v="10149797.609999999"/>
    <n v="0"/>
    <n v="0"/>
    <n v="498587.59"/>
    <n v="0"/>
    <x v="12"/>
  </r>
  <r>
    <n v="-1"/>
    <n v="1"/>
    <s v="0001 -Florida Power &amp; Light Company"/>
    <n v="0"/>
    <n v="3"/>
    <x v="12"/>
    <n v="2008"/>
    <n v="89"/>
    <n v="2014"/>
    <s v="V2008"/>
    <n v="367"/>
    <s v="06. Transmission"/>
    <s v="Function"/>
    <n v="8495777.1099999994"/>
    <n v="0"/>
    <n v="0"/>
    <n v="8495777.1099999994"/>
    <n v="151197.75"/>
    <n v="810433.56"/>
    <n v="0"/>
    <n v="0"/>
    <n v="8495777.1099999994"/>
    <n v="961631.31"/>
    <n v="0"/>
    <n v="0"/>
    <n v="0"/>
    <n v="0"/>
    <x v="12"/>
  </r>
  <r>
    <n v="-1"/>
    <n v="1"/>
    <s v="0001 -Florida Power &amp; Light Company"/>
    <n v="0"/>
    <n v="3"/>
    <x v="12"/>
    <n v="2008"/>
    <n v="239"/>
    <n v="2014"/>
    <s v="V2008 Bonus - 50%"/>
    <n v="367"/>
    <s v="06. Transmission"/>
    <s v="Function"/>
    <n v="5054106.6399999997"/>
    <n v="0"/>
    <n v="0"/>
    <n v="5054106.6399999997"/>
    <n v="89946.99"/>
    <n v="482123.95"/>
    <n v="0"/>
    <n v="0"/>
    <n v="5054106.6399999997"/>
    <n v="572070.93999999994"/>
    <n v="0"/>
    <n v="0"/>
    <n v="0"/>
    <n v="0"/>
    <x v="12"/>
  </r>
  <r>
    <n v="-1"/>
    <n v="1"/>
    <s v="0001 -Florida Power &amp; Light Company"/>
    <n v="0"/>
    <n v="3"/>
    <x v="12"/>
    <n v="2008"/>
    <n v="164"/>
    <n v="2014"/>
    <s v="V2008 Q1"/>
    <n v="367"/>
    <s v="06. Transmission"/>
    <s v="Function"/>
    <n v="31660467.550000001"/>
    <n v="0"/>
    <n v="0"/>
    <n v="31688450.809999999"/>
    <n v="546384.87"/>
    <n v="3302725.99"/>
    <n v="-55966.53"/>
    <n v="0"/>
    <n v="31716434.079999998"/>
    <n v="3793144.33"/>
    <n v="0"/>
    <n v="0"/>
    <n v="0"/>
    <n v="0"/>
    <x v="12"/>
  </r>
  <r>
    <n v="-1"/>
    <n v="1"/>
    <s v="0001 -Florida Power &amp; Light Company"/>
    <n v="0"/>
    <n v="3"/>
    <x v="12"/>
    <n v="2008"/>
    <n v="168"/>
    <n v="2014"/>
    <s v="V2008 Q1 - 50% Bonus"/>
    <n v="367"/>
    <s v="06. Transmission"/>
    <s v="Function"/>
    <n v="1158412.78"/>
    <n v="0"/>
    <n v="0"/>
    <n v="1159410.75"/>
    <n v="20633.82"/>
    <n v="144956.59"/>
    <n v="-1995.94"/>
    <n v="581.66"/>
    <n v="1160408.72"/>
    <n v="164176.13"/>
    <n v="0"/>
    <n v="0"/>
    <n v="581.66"/>
    <n v="0"/>
    <x v="12"/>
  </r>
  <r>
    <n v="-1"/>
    <n v="1"/>
    <s v="0001 -Florida Power &amp; Light Company"/>
    <n v="0"/>
    <n v="3"/>
    <x v="12"/>
    <n v="2008"/>
    <n v="165"/>
    <n v="2014"/>
    <s v="V2008 Q2"/>
    <n v="367"/>
    <s v="06. Transmission"/>
    <s v="Function"/>
    <n v="47176720.030000001"/>
    <n v="0"/>
    <n v="0"/>
    <n v="47209708.789999999"/>
    <n v="810757.4"/>
    <n v="4783894.28"/>
    <n v="-65977.52"/>
    <n v="17172.71"/>
    <n v="47242697.549999997"/>
    <n v="5545846.8700000001"/>
    <n v="0"/>
    <n v="0"/>
    <n v="17172.71"/>
    <n v="0"/>
    <x v="12"/>
  </r>
  <r>
    <n v="-1"/>
    <n v="1"/>
    <s v="0001 -Florida Power &amp; Light Company"/>
    <n v="0"/>
    <n v="3"/>
    <x v="12"/>
    <n v="2008"/>
    <n v="169"/>
    <n v="2014"/>
    <s v="V2008 Q2 - 50% Bonus"/>
    <n v="367"/>
    <s v="06. Transmission"/>
    <s v="Function"/>
    <n v="6272996.4000000004"/>
    <n v="0"/>
    <n v="0"/>
    <n v="6278400.5599999996"/>
    <n v="111735.52"/>
    <n v="782851.13"/>
    <n v="-10808.32"/>
    <n v="2813.2"/>
    <n v="6283804.7199999997"/>
    <n v="886591.53"/>
    <n v="0"/>
    <n v="0"/>
    <n v="2813.2"/>
    <n v="0"/>
    <x v="12"/>
  </r>
  <r>
    <n v="-1"/>
    <n v="1"/>
    <s v="0001 -Florida Power &amp; Light Company"/>
    <n v="0"/>
    <n v="3"/>
    <x v="12"/>
    <n v="2008"/>
    <n v="166"/>
    <n v="2014"/>
    <s v="V2008 Q3"/>
    <n v="367"/>
    <s v="06. Transmission"/>
    <s v="Function"/>
    <n v="58548878.039999999"/>
    <n v="0"/>
    <n v="0"/>
    <n v="58595311.719999999"/>
    <n v="1012278.33"/>
    <n v="6157325.0700000003"/>
    <n v="-92867.36"/>
    <n v="23926.639999999999"/>
    <n v="58641745.399999999"/>
    <n v="7100662.6799999997"/>
    <n v="0"/>
    <n v="0"/>
    <n v="23926.639999999999"/>
    <n v="0"/>
    <x v="12"/>
  </r>
  <r>
    <n v="-1"/>
    <n v="1"/>
    <s v="0001 -Florida Power &amp; Light Company"/>
    <n v="0"/>
    <n v="3"/>
    <x v="12"/>
    <n v="2008"/>
    <n v="170"/>
    <n v="2014"/>
    <s v="V2008 Q3 - 50% Bonus"/>
    <n v="367"/>
    <s v="06. Transmission"/>
    <s v="Function"/>
    <n v="13687829.74"/>
    <n v="0"/>
    <n v="0"/>
    <n v="13699621.75"/>
    <n v="243809.6"/>
    <n v="1707809.58"/>
    <n v="-23584.02"/>
    <n v="6076.26"/>
    <n v="13711413.76"/>
    <n v="1934111.42"/>
    <n v="0"/>
    <n v="0"/>
    <n v="6076.26"/>
    <n v="0"/>
    <x v="12"/>
  </r>
  <r>
    <n v="-1"/>
    <n v="1"/>
    <s v="0001 -Florida Power &amp; Light Company"/>
    <n v="0"/>
    <n v="3"/>
    <x v="12"/>
    <n v="2008"/>
    <n v="167"/>
    <n v="2014"/>
    <s v="V2008 Q4"/>
    <n v="367"/>
    <s v="06. Transmission"/>
    <s v="Function"/>
    <n v="22774802.57"/>
    <n v="0"/>
    <n v="0"/>
    <n v="22793452.719999999"/>
    <n v="399930.29"/>
    <n v="2632592.5299999998"/>
    <n v="-37300.31"/>
    <n v="10220.23"/>
    <n v="22812102.879999999"/>
    <n v="3005442.74"/>
    <n v="0"/>
    <n v="0"/>
    <n v="10220.23"/>
    <n v="0"/>
    <x v="12"/>
  </r>
  <r>
    <n v="-1"/>
    <n v="1"/>
    <s v="0001 -Florida Power &amp; Light Company"/>
    <n v="0"/>
    <n v="3"/>
    <x v="12"/>
    <n v="2008"/>
    <n v="171"/>
    <n v="2014"/>
    <s v="V2008 Q4 - 50% Bonus"/>
    <n v="367"/>
    <s v="06. Transmission"/>
    <s v="Function"/>
    <n v="12398569.33"/>
    <n v="0"/>
    <n v="0"/>
    <n v="12409250.640000001"/>
    <n v="220845.1"/>
    <n v="1549143.52"/>
    <n v="-21362.63"/>
    <n v="5853.33"/>
    <n v="12419931.960000001"/>
    <n v="1754479.32"/>
    <n v="0"/>
    <n v="0"/>
    <n v="5853.33"/>
    <n v="0"/>
    <x v="12"/>
  </r>
  <r>
    <n v="-1"/>
    <n v="1"/>
    <s v="0001 -Florida Power &amp; Light Company"/>
    <n v="0"/>
    <n v="3"/>
    <x v="12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5"/>
    <n v="2014"/>
    <s v="V2009 Q1"/>
    <n v="367"/>
    <s v="06. Transmission"/>
    <s v="Function"/>
    <n v="8130972.3200000003"/>
    <n v="0"/>
    <n v="0"/>
    <n v="8136923.0099999998"/>
    <n v="143657.35999999999"/>
    <n v="864537.33"/>
    <n v="-11901.38"/>
    <n v="3122.08"/>
    <n v="8142873.7000000002"/>
    <n v="999415.39"/>
    <n v="0"/>
    <n v="0"/>
    <n v="3122.08"/>
    <n v="0"/>
    <x v="12"/>
  </r>
  <r>
    <n v="-1"/>
    <n v="1"/>
    <s v="0001 -Florida Power &amp; Light Company"/>
    <n v="0"/>
    <n v="3"/>
    <x v="12"/>
    <n v="2009"/>
    <n v="189"/>
    <n v="2014"/>
    <s v="V2009 Q1 - 50% Bonus"/>
    <n v="367"/>
    <s v="06. Transmission"/>
    <s v="Function"/>
    <n v="26378366.690000001"/>
    <n v="0"/>
    <n v="0"/>
    <n v="26398098.289999999"/>
    <n v="469802"/>
    <n v="2949278.58"/>
    <n v="-39463.199999999997"/>
    <n v="10352.36"/>
    <n v="26417829.890000001"/>
    <n v="3389969.74"/>
    <n v="0"/>
    <n v="0"/>
    <n v="10352.36"/>
    <n v="0"/>
    <x v="12"/>
  </r>
  <r>
    <n v="-1"/>
    <n v="1"/>
    <s v="0001 -Florida Power &amp; Light Company"/>
    <n v="0"/>
    <n v="3"/>
    <x v="12"/>
    <n v="2009"/>
    <n v="186"/>
    <n v="2014"/>
    <s v="V2009 Q2"/>
    <n v="367"/>
    <s v="06. Transmission"/>
    <s v="Function"/>
    <n v="15513709.99"/>
    <n v="0"/>
    <n v="0"/>
    <n v="15521869.74"/>
    <n v="246084.65"/>
    <n v="569193.43000000005"/>
    <n v="-16319.5"/>
    <n v="3982.58"/>
    <n v="15530029.49"/>
    <n v="802941.16"/>
    <n v="0"/>
    <n v="0"/>
    <n v="3982.58"/>
    <n v="0"/>
    <x v="12"/>
  </r>
  <r>
    <n v="-1"/>
    <n v="1"/>
    <s v="0001 -Florida Power &amp; Light Company"/>
    <n v="0"/>
    <n v="3"/>
    <x v="12"/>
    <n v="2009"/>
    <n v="190"/>
    <n v="2014"/>
    <s v="V2009 Q2 - 50% Bonus"/>
    <n v="367"/>
    <s v="06. Transmission"/>
    <s v="Function"/>
    <n v="24381660.989999998"/>
    <n v="0"/>
    <n v="0"/>
    <n v="24399899.010000002"/>
    <n v="434240.42"/>
    <n v="2723959.47"/>
    <n v="-36476.06"/>
    <n v="8901.5499999999993"/>
    <n v="24418137.039999999"/>
    <n v="3130625.39"/>
    <n v="0"/>
    <n v="0"/>
    <n v="8901.5499999999993"/>
    <n v="0"/>
    <x v="12"/>
  </r>
  <r>
    <n v="-1"/>
    <n v="1"/>
    <s v="0001 -Florida Power &amp; Light Company"/>
    <n v="0"/>
    <n v="3"/>
    <x v="12"/>
    <n v="2009"/>
    <n v="187"/>
    <n v="2014"/>
    <s v="V2009 Q3"/>
    <n v="367"/>
    <s v="06. Transmission"/>
    <s v="Function"/>
    <n v="34477328.189999998"/>
    <n v="0"/>
    <n v="0"/>
    <n v="34502576.979999997"/>
    <n v="611193.34"/>
    <n v="3746128.8"/>
    <n v="-50497.57"/>
    <n v="12017.73"/>
    <n v="34527825.759999998"/>
    <n v="4318842.3"/>
    <n v="0"/>
    <n v="0"/>
    <n v="12017.73"/>
    <n v="0"/>
    <x v="12"/>
  </r>
  <r>
    <n v="-1"/>
    <n v="1"/>
    <s v="0001 -Florida Power &amp; Light Company"/>
    <n v="0"/>
    <n v="3"/>
    <x v="12"/>
    <n v="2009"/>
    <n v="191"/>
    <n v="2014"/>
    <s v="V2009 Q3 - 50% Bonus"/>
    <n v="367"/>
    <s v="06. Transmission"/>
    <s v="Function"/>
    <n v="45508341.859999999"/>
    <n v="0"/>
    <n v="0"/>
    <n v="45542342"/>
    <n v="810147.6"/>
    <n v="5074208.05"/>
    <n v="-68000.28"/>
    <n v="17840.64"/>
    <n v="45576342.140000001"/>
    <n v="5834196.0099999998"/>
    <n v="0"/>
    <n v="0"/>
    <n v="17840.64"/>
    <n v="0"/>
    <x v="12"/>
  </r>
  <r>
    <n v="-1"/>
    <n v="1"/>
    <s v="0001 -Florida Power &amp; Light Company"/>
    <n v="0"/>
    <n v="3"/>
    <x v="12"/>
    <n v="2009"/>
    <n v="188"/>
    <n v="2014"/>
    <s v="V2009 Q4"/>
    <n v="367"/>
    <s v="06. Transmission"/>
    <s v="Function"/>
    <n v="30370826.079999998"/>
    <n v="0"/>
    <n v="0"/>
    <n v="30393395.399999999"/>
    <n v="539600.09"/>
    <n v="3344541.11"/>
    <n v="-45138.65"/>
    <n v="11612.91"/>
    <n v="30415964.73"/>
    <n v="3850615.46"/>
    <n v="0"/>
    <n v="0"/>
    <n v="11612.91"/>
    <n v="0"/>
    <x v="12"/>
  </r>
  <r>
    <n v="-1"/>
    <n v="1"/>
    <s v="0001 -Florida Power &amp; Light Company"/>
    <n v="0"/>
    <n v="3"/>
    <x v="12"/>
    <n v="2009"/>
    <n v="192"/>
    <n v="2014"/>
    <s v="V2009 Q4 - 50% Bonus"/>
    <n v="367"/>
    <s v="06. Transmission"/>
    <s v="Function"/>
    <n v="39228634.460000001"/>
    <n v="0"/>
    <n v="0"/>
    <n v="39257974.5"/>
    <n v="698633.07"/>
    <n v="4383799.72"/>
    <n v="-58680.09"/>
    <n v="15096.74"/>
    <n v="39287314.549999997"/>
    <n v="5038849.4400000004"/>
    <n v="0"/>
    <n v="0"/>
    <n v="15096.74"/>
    <n v="0"/>
    <x v="12"/>
  </r>
  <r>
    <n v="-1"/>
    <n v="1"/>
    <s v="0001 -Florida Power &amp; Light Company"/>
    <n v="0"/>
    <n v="3"/>
    <x v="12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3"/>
    <n v="2014"/>
    <s v="V2010 Q1"/>
    <n v="367"/>
    <s v="06. Transmission"/>
    <s v="Function"/>
    <n v="255956.12"/>
    <n v="0"/>
    <n v="0"/>
    <n v="255981.73"/>
    <n v="4321.96"/>
    <n v="16509.490000000002"/>
    <n v="-51.2"/>
    <n v="15.04"/>
    <n v="256007.33"/>
    <n v="20795.28"/>
    <n v="0"/>
    <n v="0"/>
    <n v="15.04"/>
    <n v="0"/>
    <x v="12"/>
  </r>
  <r>
    <n v="-1"/>
    <n v="1"/>
    <s v="0001 -Florida Power &amp; Light Company"/>
    <n v="0"/>
    <n v="3"/>
    <x v="12"/>
    <n v="2010"/>
    <n v="215"/>
    <n v="2014"/>
    <s v="V2010 Q1 - 50% Bonus"/>
    <n v="367"/>
    <s v="06. Transmission"/>
    <s v="Function"/>
    <n v="18497745.149999999"/>
    <n v="0"/>
    <n v="0"/>
    <n v="18512666.579999998"/>
    <n v="329466.45"/>
    <n v="1741263.05"/>
    <n v="-29842.86"/>
    <n v="8766.4"/>
    <n v="18527588.010000002"/>
    <n v="2049653.04"/>
    <n v="0"/>
    <n v="0"/>
    <n v="8766.4"/>
    <n v="0"/>
    <x v="12"/>
  </r>
  <r>
    <n v="-1"/>
    <n v="1"/>
    <s v="0001 -Florida Power &amp; Light Company"/>
    <n v="0"/>
    <n v="3"/>
    <x v="12"/>
    <n v="2010"/>
    <n v="194"/>
    <n v="2014"/>
    <s v="V2010 Q2"/>
    <n v="367"/>
    <s v="06. Transmission"/>
    <s v="Function"/>
    <n v="744104.31"/>
    <n v="0"/>
    <n v="0"/>
    <n v="744422.33"/>
    <n v="11319.58"/>
    <n v="4474.5200000000004"/>
    <n v="-636.03"/>
    <n v="177.82"/>
    <n v="744740.35"/>
    <n v="15335.88"/>
    <n v="0"/>
    <n v="0"/>
    <n v="177.82"/>
    <n v="0"/>
    <x v="12"/>
  </r>
  <r>
    <n v="-1"/>
    <n v="1"/>
    <s v="0001 -Florida Power &amp; Light Company"/>
    <n v="0"/>
    <n v="3"/>
    <x v="12"/>
    <n v="2010"/>
    <n v="216"/>
    <n v="2014"/>
    <s v="V2010 Q2 - 50% Bonus"/>
    <n v="367"/>
    <s v="06. Transmission"/>
    <s v="Function"/>
    <n v="15517006.119999999"/>
    <n v="0"/>
    <n v="0"/>
    <n v="15529523.09"/>
    <n v="276376.01"/>
    <n v="1459443.62"/>
    <n v="-25033.96"/>
    <n v="6998.76"/>
    <n v="15542040.07"/>
    <n v="1717784.44"/>
    <n v="0"/>
    <n v="0"/>
    <n v="6998.76"/>
    <n v="0"/>
    <x v="12"/>
  </r>
  <r>
    <n v="-1"/>
    <n v="1"/>
    <s v="0001 -Florida Power &amp; Light Company"/>
    <n v="0"/>
    <n v="3"/>
    <x v="12"/>
    <n v="2010"/>
    <n v="195"/>
    <n v="2014"/>
    <s v="V2010 Q3"/>
    <n v="367"/>
    <s v="06. Transmission"/>
    <s v="Function"/>
    <n v="2534953.65"/>
    <n v="0"/>
    <n v="0"/>
    <n v="2536724.16"/>
    <n v="43455.11"/>
    <n v="180896.52"/>
    <n v="-3541.01"/>
    <n v="938.92"/>
    <n v="2538494.66"/>
    <n v="221749.54"/>
    <n v="0"/>
    <n v="0"/>
    <n v="938.92"/>
    <n v="0"/>
    <x v="12"/>
  </r>
  <r>
    <n v="-1"/>
    <n v="1"/>
    <s v="0001 -Florida Power &amp; Light Company"/>
    <n v="0"/>
    <n v="3"/>
    <x v="12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7"/>
    <n v="2014"/>
    <s v="V2010 Q3 - 50% Bonus"/>
    <n v="367"/>
    <s v="06. Transmission"/>
    <s v="Function"/>
    <n v="16928336.550000001"/>
    <n v="0"/>
    <n v="0"/>
    <n v="16941992.010000002"/>
    <n v="301513.45"/>
    <n v="1590820.36"/>
    <n v="-27310.91"/>
    <n v="7155.21"/>
    <n v="16955647.460000001"/>
    <n v="1872178.11"/>
    <n v="0"/>
    <n v="0"/>
    <n v="7155.21"/>
    <n v="0"/>
    <x v="12"/>
  </r>
  <r>
    <n v="-1"/>
    <n v="1"/>
    <s v="0001 -Florida Power &amp; Light Company"/>
    <n v="0"/>
    <n v="3"/>
    <x v="12"/>
    <n v="2010"/>
    <n v="196"/>
    <n v="2014"/>
    <s v="V2010 Q4"/>
    <n v="367"/>
    <s v="06. Transmission"/>
    <s v="Function"/>
    <n v="5436007.4400000004"/>
    <n v="0"/>
    <n v="0"/>
    <n v="5437101.2199999997"/>
    <n v="69973.759999999995"/>
    <n v="-400177.16"/>
    <n v="-2187.56"/>
    <n v="623.58000000000004"/>
    <n v="5438195"/>
    <n v="-331767.38"/>
    <n v="0"/>
    <n v="0"/>
    <n v="623.58000000000004"/>
    <n v="0"/>
    <x v="12"/>
  </r>
  <r>
    <n v="-1"/>
    <n v="1"/>
    <s v="0001 -Florida Power &amp; Light Company"/>
    <n v="0"/>
    <n v="3"/>
    <x v="12"/>
    <n v="2010"/>
    <n v="224"/>
    <n v="2014"/>
    <s v="V2010 Q4 - 100% Bonus"/>
    <n v="367"/>
    <s v="06. Transmission"/>
    <s v="Function"/>
    <n v="7116754.9900000002"/>
    <n v="0"/>
    <n v="0"/>
    <n v="7122495.8099999996"/>
    <n v="126757.72"/>
    <n v="669581.09"/>
    <n v="-11481.63"/>
    <n v="3272.94"/>
    <n v="7128236.6200000001"/>
    <n v="788130.12"/>
    <n v="0"/>
    <n v="0"/>
    <n v="3272.94"/>
    <n v="0"/>
    <x v="12"/>
  </r>
  <r>
    <n v="-1"/>
    <n v="1"/>
    <s v="0001 -Florida Power &amp; Light Company"/>
    <n v="0"/>
    <n v="3"/>
    <x v="12"/>
    <n v="2010"/>
    <n v="218"/>
    <n v="2014"/>
    <s v="V2010 Q4 - 50% Bonus"/>
    <n v="367"/>
    <s v="06. Transmission"/>
    <s v="Function"/>
    <n v="17619859.260000002"/>
    <n v="0"/>
    <n v="0"/>
    <n v="17634072.530000001"/>
    <n v="313830.28000000003"/>
    <n v="1657767.41"/>
    <n v="-28426.55"/>
    <n v="8103.25"/>
    <n v="17648285.800000001"/>
    <n v="1951274.4"/>
    <n v="0"/>
    <n v="0"/>
    <n v="8103.25"/>
    <n v="0"/>
    <x v="12"/>
  </r>
  <r>
    <n v="-1"/>
    <n v="1"/>
    <s v="0001 -Florida Power &amp; Light Company"/>
    <n v="0"/>
    <n v="3"/>
    <x v="12"/>
    <n v="2011"/>
    <n v="125"/>
    <n v="2014"/>
    <s v="V2011"/>
    <n v="367"/>
    <s v="06. Transmission"/>
    <s v="Function"/>
    <n v="14330993.609999999"/>
    <n v="0"/>
    <n v="0"/>
    <n v="14401019.65"/>
    <n v="253418.55"/>
    <n v="958392.8"/>
    <n v="-140052.09"/>
    <n v="44272.37"/>
    <n v="14471045.699999999"/>
    <n v="1116031.6299999999"/>
    <n v="0"/>
    <n v="0"/>
    <n v="44272.37"/>
    <n v="0"/>
    <x v="12"/>
  </r>
  <r>
    <n v="-1"/>
    <n v="1"/>
    <s v="0001 -Florida Power &amp; Light Company"/>
    <n v="0"/>
    <n v="3"/>
    <x v="12"/>
    <n v="2011"/>
    <n v="233"/>
    <n v="2014"/>
    <s v="V2011 - 100% Bonus"/>
    <n v="367"/>
    <s v="06. Transmission"/>
    <s v="Function"/>
    <n v="40708320.75"/>
    <n v="0"/>
    <n v="0"/>
    <n v="40930018.25"/>
    <n v="728423.85"/>
    <n v="2950821.76"/>
    <n v="-443394.99"/>
    <n v="140163.19"/>
    <n v="41151715.740000002"/>
    <n v="3376013.81"/>
    <n v="0"/>
    <n v="0"/>
    <n v="140163.19"/>
    <n v="0"/>
    <x v="12"/>
  </r>
  <r>
    <n v="-1"/>
    <n v="1"/>
    <s v="0001 -Florida Power &amp; Light Company"/>
    <n v="0"/>
    <n v="3"/>
    <x v="12"/>
    <n v="2011"/>
    <n v="234"/>
    <n v="2014"/>
    <s v="V2011 - 50% Bonus"/>
    <n v="367"/>
    <s v="06. Transmission"/>
    <s v="Function"/>
    <n v="64974791.880000003"/>
    <n v="0"/>
    <n v="0"/>
    <n v="65327621.030000001"/>
    <n v="1162623.4099999999"/>
    <n v="4709938.13"/>
    <n v="-705658.32"/>
    <n v="223010.01"/>
    <n v="65680450.189999998"/>
    <n v="5389913.2400000002"/>
    <n v="0"/>
    <n v="0"/>
    <n v="223010.01"/>
    <n v="0"/>
    <x v="12"/>
  </r>
  <r>
    <n v="-1"/>
    <n v="1"/>
    <s v="0001 -Florida Power &amp; Light Company"/>
    <n v="0"/>
    <n v="3"/>
    <x v="12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8"/>
    <n v="2014"/>
    <s v="V2012 Q1 - 50% Bonus"/>
    <n v="367"/>
    <s v="06. Transmission"/>
    <s v="Function"/>
    <n v="19758130.800000001"/>
    <n v="0"/>
    <n v="0"/>
    <n v="19816092.530000001"/>
    <n v="352663.28"/>
    <n v="834910.75"/>
    <n v="-115923.45"/>
    <n v="32682.14"/>
    <n v="19874054.25"/>
    <n v="1104332.72"/>
    <n v="0"/>
    <n v="0"/>
    <n v="32682.14"/>
    <n v="0"/>
    <x v="12"/>
  </r>
  <r>
    <n v="-1"/>
    <n v="1"/>
    <s v="0001 -Florida Power &amp; Light Company"/>
    <n v="0"/>
    <n v="3"/>
    <x v="12"/>
    <n v="2012"/>
    <n v="242"/>
    <n v="2014"/>
    <s v="V2012 Q2"/>
    <n v="367"/>
    <s v="06. Transmission"/>
    <s v="Function"/>
    <n v="-3551.04"/>
    <n v="0"/>
    <n v="0"/>
    <n v="-3551.04"/>
    <n v="-39.880000000000003"/>
    <n v="439.94"/>
    <n v="0"/>
    <n v="0"/>
    <n v="-3551.04"/>
    <n v="400.06"/>
    <n v="0"/>
    <n v="0"/>
    <n v="0"/>
    <n v="0"/>
    <x v="12"/>
  </r>
  <r>
    <n v="-1"/>
    <n v="1"/>
    <s v="0001 -Florida Power &amp; Light Company"/>
    <n v="0"/>
    <n v="3"/>
    <x v="12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9"/>
    <n v="2014"/>
    <s v="V2012 Q2 - 50% Bonus"/>
    <n v="367"/>
    <s v="06. Transmission"/>
    <s v="Function"/>
    <n v="62915987.469999999"/>
    <n v="0"/>
    <n v="0"/>
    <n v="63100022.18"/>
    <n v="1122979.25"/>
    <n v="2658354.2200000002"/>
    <n v="-368069.43"/>
    <n v="89182.14"/>
    <n v="63284056.890000001"/>
    <n v="3502446.19"/>
    <n v="0"/>
    <n v="0"/>
    <n v="89182.14"/>
    <n v="0"/>
    <x v="12"/>
  </r>
  <r>
    <n v="-1"/>
    <n v="1"/>
    <s v="0001 -Florida Power &amp; Light Company"/>
    <n v="0"/>
    <n v="3"/>
    <x v="12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0"/>
    <n v="2014"/>
    <s v="V2012 Q3 - 50% Bonus"/>
    <n v="367"/>
    <s v="06. Transmission"/>
    <s v="Function"/>
    <n v="12372059.6"/>
    <n v="0"/>
    <n v="0"/>
    <n v="12408238.33"/>
    <n v="220827.09"/>
    <n v="522822.62"/>
    <n v="-72357.45"/>
    <n v="22114"/>
    <n v="12444417.050000001"/>
    <n v="693406.26"/>
    <n v="0"/>
    <n v="0"/>
    <n v="22114"/>
    <n v="0"/>
    <x v="12"/>
  </r>
  <r>
    <n v="-1"/>
    <n v="1"/>
    <s v="0001 -Florida Power &amp; Light Company"/>
    <n v="0"/>
    <n v="3"/>
    <x v="12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1"/>
    <n v="2014"/>
    <s v="V2012 Q4 - 50% Bonus"/>
    <n v="367"/>
    <s v="06. Transmission"/>
    <s v="Function"/>
    <n v="58774622.890000001"/>
    <n v="0"/>
    <n v="0"/>
    <n v="58946953.590000004"/>
    <n v="1049067.8700000001"/>
    <n v="2483595.83"/>
    <n v="-344661.39"/>
    <n v="96328.16"/>
    <n v="59119284.280000001"/>
    <n v="3284330.47"/>
    <n v="0"/>
    <n v="0"/>
    <n v="96328.16"/>
    <n v="0"/>
    <x v="12"/>
  </r>
  <r>
    <n v="-1"/>
    <n v="1"/>
    <s v="0001 -Florida Power &amp; Light Company"/>
    <n v="0"/>
    <n v="3"/>
    <x v="12"/>
    <n v="2013"/>
    <n v="127"/>
    <n v="2014"/>
    <s v="V2013"/>
    <n v="367"/>
    <s v="06. Transmission"/>
    <s v="Function"/>
    <n v="3125295.07"/>
    <n v="0"/>
    <n v="0"/>
    <n v="3125295.07"/>
    <n v="37381.46"/>
    <n v="-175953.32"/>
    <n v="0"/>
    <n v="0"/>
    <n v="3125295.07"/>
    <n v="-138571.85999999999"/>
    <n v="0"/>
    <n v="0"/>
    <n v="0"/>
    <n v="0"/>
    <x v="12"/>
  </r>
  <r>
    <n v="-1"/>
    <n v="1"/>
    <s v="0001 -Florida Power &amp; Light Company"/>
    <n v="0"/>
    <n v="3"/>
    <x v="12"/>
    <n v="2013"/>
    <n v="231"/>
    <n v="2014"/>
    <s v="V2013 - 50% Bonus"/>
    <n v="367"/>
    <s v="06. Transmission"/>
    <s v="Function"/>
    <n v="105511488.2"/>
    <n v="0"/>
    <n v="0"/>
    <n v="105634984.75"/>
    <n v="1879966"/>
    <n v="1188244.81"/>
    <n v="-246993.1"/>
    <n v="62449.27"/>
    <n v="105758481.3"/>
    <n v="2883666.98"/>
    <n v="0"/>
    <n v="0"/>
    <n v="62449.27"/>
    <n v="0"/>
    <x v="12"/>
  </r>
  <r>
    <n v="-1"/>
    <n v="1"/>
    <s v="0001 -Florida Power &amp; Light Company"/>
    <n v="0"/>
    <n v="3"/>
    <x v="12"/>
    <n v="2014"/>
    <n v="128"/>
    <n v="2014"/>
    <s v="V2014"/>
    <n v="367"/>
    <s v="06. Transmission"/>
    <s v="Function"/>
    <n v="73425.600000000006"/>
    <n v="73425.600000000006"/>
    <n v="0"/>
    <n v="73425.600000000006"/>
    <n v="412.32"/>
    <n v="0"/>
    <n v="73425.600000000006"/>
    <n v="0"/>
    <n v="0"/>
    <n v="412.32"/>
    <n v="0"/>
    <n v="0"/>
    <n v="0"/>
    <n v="0"/>
    <x v="12"/>
  </r>
  <r>
    <n v="-1"/>
    <n v="1"/>
    <s v="0001 -Florida Power &amp; Light Company"/>
    <n v="0"/>
    <n v="3"/>
    <x v="12"/>
    <n v="2014"/>
    <n v="363"/>
    <n v="2014"/>
    <s v="V2014 - 50% Bonus"/>
    <n v="367"/>
    <s v="06. Transmission"/>
    <s v="Function"/>
    <n v="246956265.36000001"/>
    <n v="246956265.36000001"/>
    <n v="0"/>
    <n v="246956265.36000001"/>
    <n v="2197517.15"/>
    <n v="0"/>
    <n v="246956265.36000001"/>
    <n v="0"/>
    <n v="0"/>
    <n v="2197517.15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69"/>
    <n v="1"/>
    <n v="2014"/>
    <s v="V1969"/>
    <n v="367"/>
    <s v="07. Distribution"/>
    <s v="Function"/>
    <n v="180571015.24000001"/>
    <n v="0"/>
    <n v="0"/>
    <n v="182730040.75999999"/>
    <n v="4302551.95"/>
    <n v="138365375.15000001"/>
    <n v="-4318051.03"/>
    <n v="89845.82"/>
    <n v="184889066.28"/>
    <n v="138439721.88"/>
    <n v="0"/>
    <n v="0"/>
    <n v="89845.82"/>
    <n v="0"/>
    <x v="12"/>
  </r>
  <r>
    <n v="-1"/>
    <n v="1"/>
    <s v="0001 -Florida Power &amp; Light Company"/>
    <n v="0"/>
    <n v="3"/>
    <x v="12"/>
    <n v="1970"/>
    <n v="2"/>
    <n v="2014"/>
    <s v="V1970"/>
    <n v="367"/>
    <s v="07. Distribution"/>
    <s v="Function"/>
    <n v="26856962.609999999"/>
    <n v="0"/>
    <n v="0"/>
    <n v="27456382.82"/>
    <n v="646486.55000000005"/>
    <n v="20609667.66"/>
    <n v="-1198840.3999999999"/>
    <n v="20577.07"/>
    <n v="28055803.02"/>
    <n v="20077890.870000001"/>
    <n v="0"/>
    <n v="0"/>
    <n v="20577.07"/>
    <n v="0"/>
    <x v="12"/>
  </r>
  <r>
    <n v="-1"/>
    <n v="1"/>
    <s v="0001 -Florida Power &amp; Light Company"/>
    <n v="0"/>
    <n v="3"/>
    <x v="12"/>
    <n v="1971"/>
    <n v="3"/>
    <n v="2014"/>
    <s v="V1971"/>
    <n v="367"/>
    <s v="07. Distribution"/>
    <s v="Function"/>
    <n v="38246564.299999997"/>
    <n v="0"/>
    <n v="0"/>
    <n v="38532210.619999997"/>
    <n v="907277.41"/>
    <n v="28823779.149999999"/>
    <n v="-571292.64"/>
    <n v="3957.99"/>
    <n v="38817856.93"/>
    <n v="29163721.920000002"/>
    <n v="0"/>
    <n v="0"/>
    <n v="3957.99"/>
    <n v="0"/>
    <x v="12"/>
  </r>
  <r>
    <n v="-1"/>
    <n v="1"/>
    <s v="0001 -Florida Power &amp; Light Company"/>
    <n v="0"/>
    <n v="3"/>
    <x v="12"/>
    <n v="1972"/>
    <n v="4"/>
    <n v="2014"/>
    <s v="V1972"/>
    <n v="367"/>
    <s v="07. Distribution"/>
    <s v="Function"/>
    <n v="53964764.869999997"/>
    <n v="0"/>
    <n v="0"/>
    <n v="54468687.799999997"/>
    <n v="1282516.8600000001"/>
    <n v="41061909.060000002"/>
    <n v="-1007845.85"/>
    <n v="91.75"/>
    <n v="54972610.719999999"/>
    <n v="41336671.82"/>
    <n v="0"/>
    <n v="0"/>
    <n v="91.75"/>
    <n v="0"/>
    <x v="12"/>
  </r>
  <r>
    <n v="-1"/>
    <n v="1"/>
    <s v="0001 -Florida Power &amp; Light Company"/>
    <n v="0"/>
    <n v="3"/>
    <x v="12"/>
    <n v="1973"/>
    <n v="5"/>
    <n v="2014"/>
    <s v="V1973"/>
    <n v="367"/>
    <s v="07. Distribution"/>
    <s v="Function"/>
    <n v="46839281.490000002"/>
    <n v="0"/>
    <n v="0"/>
    <n v="47290297.119999997"/>
    <n v="1113494.8600000001"/>
    <n v="35506467.340000004"/>
    <n v="-902031.26"/>
    <n v="5918.85"/>
    <n v="47741312.75"/>
    <n v="35723849.789999999"/>
    <n v="0"/>
    <n v="0"/>
    <n v="5918.85"/>
    <n v="0"/>
    <x v="12"/>
  </r>
  <r>
    <n v="-1"/>
    <n v="1"/>
    <s v="0001 -Florida Power &amp; Light Company"/>
    <n v="0"/>
    <n v="3"/>
    <x v="12"/>
    <n v="1974"/>
    <n v="6"/>
    <n v="2014"/>
    <s v="V1974"/>
    <n v="367"/>
    <s v="07. Distribution"/>
    <s v="Function"/>
    <n v="65570474.950000003"/>
    <n v="0"/>
    <n v="0"/>
    <n v="66069842.530000001"/>
    <n v="1555677.04"/>
    <n v="49721847.840000004"/>
    <n v="-998735.16"/>
    <n v="20917.88"/>
    <n v="66569210.109999999"/>
    <n v="50299707.600000001"/>
    <n v="0"/>
    <n v="0"/>
    <n v="20917.88"/>
    <n v="0"/>
    <x v="12"/>
  </r>
  <r>
    <n v="-1"/>
    <n v="1"/>
    <s v="0001 -Florida Power &amp; Light Company"/>
    <n v="0"/>
    <n v="3"/>
    <x v="12"/>
    <n v="1975"/>
    <n v="7"/>
    <n v="2014"/>
    <s v="V1975"/>
    <n v="367"/>
    <s v="07. Distribution"/>
    <s v="Function"/>
    <n v="40280665.289999999"/>
    <n v="0"/>
    <n v="0"/>
    <n v="40667262.520000003"/>
    <n v="957549.23"/>
    <n v="30097539.989999998"/>
    <n v="-773194.47"/>
    <n v="10914.05"/>
    <n v="41053859.75"/>
    <n v="30292808.809999999"/>
    <n v="0"/>
    <n v="0"/>
    <n v="10914.05"/>
    <n v="0"/>
    <x v="12"/>
  </r>
  <r>
    <n v="-1"/>
    <n v="1"/>
    <s v="0001 -Florida Power &amp; Light Company"/>
    <n v="0"/>
    <n v="3"/>
    <x v="12"/>
    <n v="1976"/>
    <n v="8"/>
    <n v="2014"/>
    <s v="V1976"/>
    <n v="367"/>
    <s v="07. Distribution"/>
    <s v="Function"/>
    <n v="35492308.270000003"/>
    <n v="0"/>
    <n v="0"/>
    <n v="35805558.689999998"/>
    <n v="843075.81"/>
    <n v="26176690.260000002"/>
    <n v="-626500.81999999995"/>
    <n v="4620.71"/>
    <n v="36118809.100000001"/>
    <n v="26397885.949999999"/>
    <n v="0"/>
    <n v="0"/>
    <n v="4620.71"/>
    <n v="0"/>
    <x v="12"/>
  </r>
  <r>
    <n v="-1"/>
    <n v="1"/>
    <s v="0001 -Florida Power &amp; Light Company"/>
    <n v="0"/>
    <n v="3"/>
    <x v="12"/>
    <n v="1977"/>
    <n v="10"/>
    <n v="2014"/>
    <s v="V1977"/>
    <n v="367"/>
    <s v="07. Distribution"/>
    <s v="Function"/>
    <n v="38198144.5"/>
    <n v="0"/>
    <n v="0"/>
    <n v="38565215.130000003"/>
    <n v="908054.53"/>
    <n v="27197346"/>
    <n v="-734141.27"/>
    <n v="20415.16"/>
    <n v="38932285.770000003"/>
    <n v="27391674.420000002"/>
    <n v="0"/>
    <n v="0"/>
    <n v="20415.16"/>
    <n v="0"/>
    <x v="12"/>
  </r>
  <r>
    <n v="-1"/>
    <n v="1"/>
    <s v="0001 -Florida Power &amp; Light Company"/>
    <n v="0"/>
    <n v="3"/>
    <x v="12"/>
    <n v="1978"/>
    <n v="12"/>
    <n v="2014"/>
    <s v="V1978"/>
    <n v="367"/>
    <s v="07. Distribution"/>
    <s v="Function"/>
    <n v="57074810.729999997"/>
    <n v="0"/>
    <n v="0"/>
    <n v="57487217.229999997"/>
    <n v="1353591"/>
    <n v="40034934.759999998"/>
    <n v="-824812.99"/>
    <n v="22830.959999999999"/>
    <n v="57899623.719999999"/>
    <n v="40586543.729999997"/>
    <n v="0"/>
    <n v="0"/>
    <n v="22830.959999999999"/>
    <n v="0"/>
    <x v="12"/>
  </r>
  <r>
    <n v="-1"/>
    <n v="1"/>
    <s v="0001 -Florida Power &amp; Light Company"/>
    <n v="0"/>
    <n v="3"/>
    <x v="12"/>
    <n v="1979"/>
    <n v="13"/>
    <n v="2014"/>
    <s v="V1979"/>
    <n v="367"/>
    <s v="07. Distribution"/>
    <s v="Function"/>
    <n v="67247881.840000004"/>
    <n v="0"/>
    <n v="0"/>
    <n v="68003648.650000006"/>
    <n v="1601210.34"/>
    <n v="45736721.369999997"/>
    <n v="-1511533.63"/>
    <n v="40489.89"/>
    <n v="68759415.469999999"/>
    <n v="45866887.969999999"/>
    <n v="0"/>
    <n v="0"/>
    <n v="40489.89"/>
    <n v="0"/>
    <x v="12"/>
  </r>
  <r>
    <n v="-1"/>
    <n v="1"/>
    <s v="0001 -Florida Power &amp; Light Company"/>
    <n v="0"/>
    <n v="3"/>
    <x v="12"/>
    <n v="1980"/>
    <n v="14"/>
    <n v="2014"/>
    <s v="V1980"/>
    <n v="367"/>
    <s v="07. Distribution"/>
    <s v="Function"/>
    <n v="72235866.840000004"/>
    <n v="0"/>
    <n v="0"/>
    <n v="73140927.219999999"/>
    <n v="1722172.43"/>
    <n v="46633135.969999999"/>
    <n v="-1810120.74"/>
    <n v="56907.89"/>
    <n v="74045987.579999998"/>
    <n v="46602095.549999997"/>
    <n v="0"/>
    <n v="0"/>
    <n v="56907.89"/>
    <n v="0"/>
    <x v="12"/>
  </r>
  <r>
    <n v="-1"/>
    <n v="1"/>
    <s v="0001 -Florida Power &amp; Light Company"/>
    <n v="0"/>
    <n v="3"/>
    <x v="12"/>
    <n v="1981"/>
    <n v="15"/>
    <n v="2014"/>
    <s v="V1981"/>
    <n v="367"/>
    <s v="07. Distribution"/>
    <s v="Function"/>
    <n v="110342411.06999999"/>
    <n v="0"/>
    <n v="0"/>
    <n v="111268201.73"/>
    <n v="2619915.2400000002"/>
    <n v="70443715.099999994"/>
    <n v="-1851581.33"/>
    <n v="56037.23"/>
    <n v="112193992.40000001"/>
    <n v="71268086.239999995"/>
    <n v="0"/>
    <n v="0"/>
    <n v="56037.23"/>
    <n v="0"/>
    <x v="12"/>
  </r>
  <r>
    <n v="-1"/>
    <n v="1"/>
    <s v="0001 -Florida Power &amp; Light Company"/>
    <n v="0"/>
    <n v="3"/>
    <x v="12"/>
    <n v="1982"/>
    <n v="16"/>
    <n v="2014"/>
    <s v="V1982"/>
    <n v="367"/>
    <s v="07. Distribution"/>
    <s v="Function"/>
    <n v="105904483.91"/>
    <n v="0"/>
    <n v="0"/>
    <n v="106510952.73999999"/>
    <n v="2507901.31"/>
    <n v="66064110.25"/>
    <n v="-1212937.6399999999"/>
    <n v="36523.769999999997"/>
    <n v="107117421.56"/>
    <n v="67395597.680000007"/>
    <n v="0"/>
    <n v="0"/>
    <n v="36523.769999999997"/>
    <n v="0"/>
    <x v="12"/>
  </r>
  <r>
    <n v="-1"/>
    <n v="1"/>
    <s v="0001 -Florida Power &amp; Light Company"/>
    <n v="0"/>
    <n v="3"/>
    <x v="12"/>
    <n v="1983"/>
    <n v="17"/>
    <n v="2014"/>
    <s v="V1983"/>
    <n v="367"/>
    <s v="07. Distribution"/>
    <s v="Function"/>
    <n v="102881237.84"/>
    <n v="0"/>
    <n v="0"/>
    <n v="103773421.40000001"/>
    <n v="2443443.54"/>
    <n v="61370585.299999997"/>
    <n v="-1784367.13"/>
    <n v="58481.87"/>
    <n v="104665604.97"/>
    <n v="62088143.579999998"/>
    <n v="0"/>
    <n v="0"/>
    <n v="58481.87"/>
    <n v="0"/>
    <x v="12"/>
  </r>
  <r>
    <n v="-1"/>
    <n v="1"/>
    <s v="0001 -Florida Power &amp; Light Company"/>
    <n v="0"/>
    <n v="3"/>
    <x v="12"/>
    <n v="1984"/>
    <n v="18"/>
    <n v="2014"/>
    <s v="V1984"/>
    <n v="367"/>
    <s v="07. Distribution"/>
    <s v="Function"/>
    <n v="128034916.89"/>
    <n v="0"/>
    <n v="0"/>
    <n v="129413604.20999999"/>
    <n v="3047165.93"/>
    <n v="74138998.510000005"/>
    <n v="-2757374.64"/>
    <n v="94201.21"/>
    <n v="130792291.53"/>
    <n v="74522991.010000005"/>
    <n v="0"/>
    <n v="0"/>
    <n v="94201.21"/>
    <n v="0"/>
    <x v="12"/>
  </r>
  <r>
    <n v="-1"/>
    <n v="1"/>
    <s v="0001 -Florida Power &amp; Light Company"/>
    <n v="0"/>
    <n v="3"/>
    <x v="12"/>
    <n v="1985"/>
    <n v="19"/>
    <n v="2014"/>
    <s v="V1985"/>
    <n v="367"/>
    <s v="07. Distribution"/>
    <s v="Function"/>
    <n v="132507490.54000001"/>
    <n v="0"/>
    <n v="0"/>
    <n v="134358448.08000001"/>
    <n v="3163596.97"/>
    <n v="74739834.400000006"/>
    <n v="-3701915.1"/>
    <n v="135552.37"/>
    <n v="136209405.63"/>
    <n v="74337068.650000006"/>
    <n v="0"/>
    <n v="0"/>
    <n v="135552.37"/>
    <n v="0"/>
    <x v="12"/>
  </r>
  <r>
    <n v="-1"/>
    <n v="1"/>
    <s v="0001 -Florida Power &amp; Light Company"/>
    <n v="0"/>
    <n v="3"/>
    <x v="12"/>
    <n v="1986"/>
    <n v="20"/>
    <n v="2014"/>
    <s v="V1986"/>
    <n v="367"/>
    <s v="07. Distribution"/>
    <s v="Function"/>
    <n v="131464748.61"/>
    <n v="0"/>
    <n v="0"/>
    <n v="132982460.03"/>
    <n v="3131198.03"/>
    <n v="69022352.340000004"/>
    <n v="-3035422.86"/>
    <n v="97926.18"/>
    <n v="134500171.46000001"/>
    <n v="69216053.700000003"/>
    <n v="0"/>
    <n v="0"/>
    <n v="97926.18"/>
    <n v="0"/>
    <x v="12"/>
  </r>
  <r>
    <n v="-1"/>
    <n v="1"/>
    <s v="0001 -Florida Power &amp; Light Company"/>
    <n v="0"/>
    <n v="3"/>
    <x v="12"/>
    <n v="1987"/>
    <n v="22"/>
    <n v="2014"/>
    <s v="V1987"/>
    <n v="367"/>
    <s v="07. Distribution"/>
    <s v="Function"/>
    <n v="114609347.48"/>
    <n v="0"/>
    <n v="0"/>
    <n v="115627376.42"/>
    <n v="2722556.14"/>
    <n v="56544086.579999998"/>
    <n v="-2036057.86"/>
    <n v="84541.91"/>
    <n v="116645405.34"/>
    <n v="57315126.770000003"/>
    <n v="0"/>
    <n v="0"/>
    <n v="84541.91"/>
    <n v="0"/>
    <x v="12"/>
  </r>
  <r>
    <n v="-1"/>
    <n v="1"/>
    <s v="0001 -Florida Power &amp; Light Company"/>
    <n v="0"/>
    <n v="3"/>
    <x v="12"/>
    <n v="1988"/>
    <n v="24"/>
    <n v="2014"/>
    <s v="V1988"/>
    <n v="367"/>
    <s v="07. Distribution"/>
    <s v="Function"/>
    <n v="92728045.790000007"/>
    <n v="0"/>
    <n v="0"/>
    <n v="93616857.629999995"/>
    <n v="2204297.61"/>
    <n v="43848562.450000003"/>
    <n v="-1777623.66"/>
    <n v="89115.97"/>
    <n v="94505669.459999993"/>
    <n v="44364352.359999999"/>
    <n v="0"/>
    <n v="0"/>
    <n v="89115.97"/>
    <n v="0"/>
    <x v="12"/>
  </r>
  <r>
    <n v="-1"/>
    <n v="1"/>
    <s v="0001 -Florida Power &amp; Light Company"/>
    <n v="0"/>
    <n v="3"/>
    <x v="12"/>
    <n v="1989"/>
    <n v="26"/>
    <n v="2014"/>
    <s v="V1989"/>
    <n v="367"/>
    <s v="07. Distribution"/>
    <s v="Function"/>
    <n v="108475497.09"/>
    <n v="0"/>
    <n v="0"/>
    <n v="109443621.72"/>
    <n v="2576953.7799999998"/>
    <n v="51027925.060000002"/>
    <n v="-1936249.28"/>
    <n v="123671.37"/>
    <n v="110411746.36"/>
    <n v="51792300.939999998"/>
    <n v="0"/>
    <n v="0"/>
    <n v="123671.37"/>
    <n v="0"/>
    <x v="12"/>
  </r>
  <r>
    <n v="-1"/>
    <n v="1"/>
    <s v="0001 -Florida Power &amp; Light Company"/>
    <n v="0"/>
    <n v="3"/>
    <x v="12"/>
    <n v="1990"/>
    <n v="28"/>
    <n v="2014"/>
    <s v="V1990"/>
    <n v="367"/>
    <s v="07. Distribution"/>
    <s v="Function"/>
    <n v="136642051.53"/>
    <n v="0"/>
    <n v="0"/>
    <n v="137780816.11000001"/>
    <n v="3244179.87"/>
    <n v="61632412.590000004"/>
    <n v="-2277529.15"/>
    <n v="123880.99"/>
    <n v="138919580.68000001"/>
    <n v="62722944.299999997"/>
    <n v="0"/>
    <n v="0"/>
    <n v="123880.99"/>
    <n v="0"/>
    <x v="12"/>
  </r>
  <r>
    <n v="-1"/>
    <n v="1"/>
    <s v="0001 -Florida Power &amp; Light Company"/>
    <n v="0"/>
    <n v="3"/>
    <x v="12"/>
    <n v="1991"/>
    <n v="29"/>
    <n v="2014"/>
    <s v="V1991"/>
    <n v="367"/>
    <s v="07. Distribution"/>
    <s v="Function"/>
    <n v="145508385.68000001"/>
    <n v="0"/>
    <n v="0"/>
    <n v="146611136.13999999"/>
    <n v="3452098.13"/>
    <n v="59784197.659999996"/>
    <n v="-2205500.92"/>
    <n v="117232.78"/>
    <n v="147713886.59999999"/>
    <n v="61148027.649999999"/>
    <n v="0"/>
    <n v="0"/>
    <n v="117232.78"/>
    <n v="0"/>
    <x v="12"/>
  </r>
  <r>
    <n v="-1"/>
    <n v="1"/>
    <s v="0001 -Florida Power &amp; Light Company"/>
    <n v="0"/>
    <n v="3"/>
    <x v="12"/>
    <n v="1992"/>
    <n v="30"/>
    <n v="2014"/>
    <s v="V1992"/>
    <n v="367"/>
    <s v="07. Distribution"/>
    <s v="Function"/>
    <n v="123053073.17"/>
    <n v="0"/>
    <n v="0"/>
    <n v="124089780.56"/>
    <n v="2921811.46"/>
    <n v="48747200.460000001"/>
    <n v="-2073414.76"/>
    <n v="108728.97"/>
    <n v="125126487.94"/>
    <n v="49704326.119999997"/>
    <n v="0"/>
    <n v="0"/>
    <n v="108728.97"/>
    <n v="0"/>
    <x v="12"/>
  </r>
  <r>
    <n v="-1"/>
    <n v="1"/>
    <s v="0001 -Florida Power &amp; Light Company"/>
    <n v="0"/>
    <n v="3"/>
    <x v="12"/>
    <n v="1993"/>
    <n v="31"/>
    <n v="2014"/>
    <s v="V1993"/>
    <n v="367"/>
    <s v="07. Distribution"/>
    <s v="Function"/>
    <n v="128919198.70999999"/>
    <n v="0"/>
    <n v="0"/>
    <n v="129696791.23999999"/>
    <n v="3053833.85"/>
    <n v="43514594.93"/>
    <n v="-1555185.06"/>
    <n v="71296.19"/>
    <n v="130474383.78"/>
    <n v="45084539.899999999"/>
    <n v="0"/>
    <n v="0"/>
    <n v="71296.19"/>
    <n v="0"/>
    <x v="12"/>
  </r>
  <r>
    <n v="-1"/>
    <n v="1"/>
    <s v="0001 -Florida Power &amp; Light Company"/>
    <n v="0"/>
    <n v="3"/>
    <x v="12"/>
    <n v="1994"/>
    <n v="32"/>
    <n v="2014"/>
    <s v="V1994"/>
    <n v="367"/>
    <s v="07. Distribution"/>
    <s v="Function"/>
    <n v="123784052.53"/>
    <n v="0"/>
    <n v="0"/>
    <n v="124690607.08"/>
    <n v="2935958.5"/>
    <n v="42093511.109999999"/>
    <n v="-1813109.12"/>
    <n v="78776.850000000006"/>
    <n v="125597161.65000001"/>
    <n v="43295137.340000004"/>
    <n v="0"/>
    <n v="0"/>
    <n v="78776.850000000006"/>
    <n v="0"/>
    <x v="12"/>
  </r>
  <r>
    <n v="-1"/>
    <n v="1"/>
    <s v="0001 -Florida Power &amp; Light Company"/>
    <n v="0"/>
    <n v="3"/>
    <x v="12"/>
    <n v="1995"/>
    <n v="33"/>
    <n v="2014"/>
    <s v="V1995"/>
    <n v="367"/>
    <s v="07. Distribution"/>
    <s v="Function"/>
    <n v="126493142.93000001"/>
    <n v="0"/>
    <n v="0"/>
    <n v="127369662.31"/>
    <n v="2999039.39"/>
    <n v="51974541.340000004"/>
    <n v="-1753038.74"/>
    <n v="87088.24"/>
    <n v="128246181.68000001"/>
    <n v="53307630.219999999"/>
    <n v="0"/>
    <n v="0"/>
    <n v="87088.24"/>
    <n v="0"/>
    <x v="12"/>
  </r>
  <r>
    <n v="-1"/>
    <n v="1"/>
    <s v="0001 -Florida Power &amp; Light Company"/>
    <n v="0"/>
    <n v="3"/>
    <x v="12"/>
    <n v="1996"/>
    <n v="34"/>
    <n v="2014"/>
    <s v="V1996"/>
    <n v="367"/>
    <s v="07. Distribution"/>
    <s v="Function"/>
    <n v="145355947.81"/>
    <n v="0"/>
    <n v="0"/>
    <n v="146309644.96000001"/>
    <n v="3444999.21"/>
    <n v="53936255.310000002"/>
    <n v="-1907394.28"/>
    <n v="72784.509999999995"/>
    <n v="147263342.09999999"/>
    <n v="55546644.740000002"/>
    <n v="0"/>
    <n v="0"/>
    <n v="72784.509999999995"/>
    <n v="0"/>
    <x v="12"/>
  </r>
  <r>
    <n v="-1"/>
    <n v="1"/>
    <s v="0001 -Florida Power &amp; Light Company"/>
    <n v="0"/>
    <n v="3"/>
    <x v="12"/>
    <n v="1997"/>
    <n v="35"/>
    <n v="2014"/>
    <s v="V1997"/>
    <n v="367"/>
    <s v="07. Distribution"/>
    <s v="Function"/>
    <n v="142710666.50999999"/>
    <n v="0"/>
    <n v="0"/>
    <n v="143672294.25999999"/>
    <n v="3382900.29"/>
    <n v="54568493.100000001"/>
    <n v="-1923255.5"/>
    <n v="86680.13"/>
    <n v="144633922.00999999"/>
    <n v="56114818.020000003"/>
    <n v="0"/>
    <n v="0"/>
    <n v="86680.13"/>
    <n v="0"/>
    <x v="12"/>
  </r>
  <r>
    <n v="-1"/>
    <n v="1"/>
    <s v="0001 -Florida Power &amp; Light Company"/>
    <n v="0"/>
    <n v="3"/>
    <x v="12"/>
    <n v="1998"/>
    <n v="59"/>
    <n v="2014"/>
    <s v="V1998"/>
    <n v="367"/>
    <s v="07. Distribution"/>
    <s v="Function"/>
    <n v="213534668.25"/>
    <n v="0"/>
    <n v="0"/>
    <n v="214764534.05000001"/>
    <n v="5056834.45"/>
    <n v="62129466.770000003"/>
    <n v="-2459731.59"/>
    <n v="109277.11"/>
    <n v="215994399.84"/>
    <n v="64835846.740000002"/>
    <n v="0"/>
    <n v="0"/>
    <n v="109277.11"/>
    <n v="0"/>
    <x v="12"/>
  </r>
  <r>
    <n v="-1"/>
    <n v="1"/>
    <s v="0001 -Florida Power &amp; Light Company"/>
    <n v="0"/>
    <n v="3"/>
    <x v="12"/>
    <n v="1999"/>
    <n v="60"/>
    <n v="2014"/>
    <s v="V1999"/>
    <n v="367"/>
    <s v="07. Distribution"/>
    <s v="Function"/>
    <n v="153899224.21000001"/>
    <n v="0"/>
    <n v="0"/>
    <n v="155056655.84999999"/>
    <n v="3650955.88"/>
    <n v="50262652.240000002"/>
    <n v="-2314863.2799999998"/>
    <n v="125066.56"/>
    <n v="156214087.49000001"/>
    <n v="51723811.399999999"/>
    <n v="0"/>
    <n v="0"/>
    <n v="125066.56"/>
    <n v="0"/>
    <x v="12"/>
  </r>
  <r>
    <n v="-1"/>
    <n v="1"/>
    <s v="0001 -Florida Power &amp; Light Company"/>
    <n v="0"/>
    <n v="3"/>
    <x v="12"/>
    <n v="2000"/>
    <n v="61"/>
    <n v="2014"/>
    <s v="V2000"/>
    <n v="367"/>
    <s v="07. Distribution"/>
    <s v="Function"/>
    <n v="186889327.41999999"/>
    <n v="0"/>
    <n v="0"/>
    <n v="187944329.78"/>
    <n v="4425327.32"/>
    <n v="51382948.579999998"/>
    <n v="-2110004.73"/>
    <n v="105949.51"/>
    <n v="188999332.15000001"/>
    <n v="53804220.68"/>
    <n v="0"/>
    <n v="0"/>
    <n v="105949.51"/>
    <n v="0"/>
    <x v="12"/>
  </r>
  <r>
    <n v="-1"/>
    <n v="1"/>
    <s v="0001 -Florida Power &amp; Light Company"/>
    <n v="0"/>
    <n v="3"/>
    <x v="12"/>
    <n v="2001"/>
    <n v="62"/>
    <n v="2014"/>
    <s v="V2001"/>
    <n v="367"/>
    <s v="07. Distribution"/>
    <s v="Function"/>
    <n v="186895663.13999999"/>
    <n v="0"/>
    <n v="0"/>
    <n v="188424752.52000001"/>
    <n v="4436639.34"/>
    <n v="42299320.299999997"/>
    <n v="-3058178.79"/>
    <n v="142483.6"/>
    <n v="189953841.91999999"/>
    <n v="43820264.460000001"/>
    <n v="0"/>
    <n v="0"/>
    <n v="142483.6"/>
    <n v="0"/>
    <x v="12"/>
  </r>
  <r>
    <n v="-1"/>
    <n v="1"/>
    <s v="0001 -Florida Power &amp; Light Company"/>
    <n v="0"/>
    <n v="3"/>
    <x v="12"/>
    <n v="2001"/>
    <n v="69"/>
    <n v="2014"/>
    <s v="V2001 Bonus"/>
    <n v="367"/>
    <s v="07. Distribution"/>
    <s v="Function"/>
    <n v="30028619.050000001"/>
    <n v="0"/>
    <n v="0"/>
    <n v="30299085.050000001"/>
    <n v="713420.68"/>
    <n v="6343646.2199999997"/>
    <n v="-540932"/>
    <n v="22129.200000000001"/>
    <n v="30569551.050000001"/>
    <n v="6538264.0999999996"/>
    <n v="0"/>
    <n v="0"/>
    <n v="22129.200000000001"/>
    <n v="0"/>
    <x v="12"/>
  </r>
  <r>
    <n v="-1"/>
    <n v="1"/>
    <s v="0001 -Florida Power &amp; Light Company"/>
    <n v="0"/>
    <n v="3"/>
    <x v="12"/>
    <n v="2002"/>
    <n v="63"/>
    <n v="2014"/>
    <s v="V2002"/>
    <n v="367"/>
    <s v="07. Distribution"/>
    <s v="Function"/>
    <n v="11271821.18"/>
    <n v="0"/>
    <n v="0"/>
    <n v="11271821.18"/>
    <n v="265405.71000000002"/>
    <n v="1093914.81"/>
    <n v="0"/>
    <n v="0"/>
    <n v="11271821.18"/>
    <n v="1359320.52"/>
    <n v="0"/>
    <n v="0"/>
    <n v="0"/>
    <n v="0"/>
    <x v="12"/>
  </r>
  <r>
    <n v="-1"/>
    <n v="1"/>
    <s v="0001 -Florida Power &amp; Light Company"/>
    <n v="0"/>
    <n v="3"/>
    <x v="12"/>
    <n v="2002"/>
    <n v="68"/>
    <n v="2014"/>
    <s v="V2002 Bonus"/>
    <n v="367"/>
    <s v="07. Distribution"/>
    <s v="Function"/>
    <n v="12710777.07"/>
    <n v="0"/>
    <n v="0"/>
    <n v="12710777.07"/>
    <n v="299287.28999999998"/>
    <n v="1233563.51"/>
    <n v="0"/>
    <n v="0"/>
    <n v="12710777.07"/>
    <n v="1532850.8"/>
    <n v="0"/>
    <n v="0"/>
    <n v="0"/>
    <n v="0"/>
    <x v="12"/>
  </r>
  <r>
    <n v="-1"/>
    <n v="1"/>
    <s v="0001 -Florida Power &amp; Light Company"/>
    <n v="0"/>
    <n v="3"/>
    <x v="12"/>
    <n v="2002"/>
    <n v="80"/>
    <n v="2014"/>
    <s v="V2002 Bonus Q1"/>
    <n v="367"/>
    <s v="07. Distribution"/>
    <s v="Function"/>
    <n v="70480604.680000007"/>
    <n v="0"/>
    <n v="0"/>
    <n v="70873380.409999996"/>
    <n v="1668780.89"/>
    <n v="14925480.189999999"/>
    <n v="-785551.47"/>
    <n v="25039.63"/>
    <n v="71266156.140000001"/>
    <n v="15833749.25"/>
    <n v="0"/>
    <n v="0"/>
    <n v="25039.63"/>
    <n v="0"/>
    <x v="12"/>
  </r>
  <r>
    <n v="-1"/>
    <n v="1"/>
    <s v="0001 -Florida Power &amp; Light Company"/>
    <n v="0"/>
    <n v="3"/>
    <x v="12"/>
    <n v="2002"/>
    <n v="81"/>
    <n v="2014"/>
    <s v="V2002 Bonus Q2"/>
    <n v="367"/>
    <s v="07. Distribution"/>
    <s v="Function"/>
    <n v="87846008.939999998"/>
    <n v="0"/>
    <n v="0"/>
    <n v="88336092.769999996"/>
    <n v="2079957.01"/>
    <n v="18369608.579999998"/>
    <n v="-980167.64"/>
    <n v="31256.1"/>
    <n v="88826176.590000004"/>
    <n v="19500654.039999999"/>
    <n v="0"/>
    <n v="0"/>
    <n v="31256.1"/>
    <n v="0"/>
    <x v="12"/>
  </r>
  <r>
    <n v="-1"/>
    <n v="1"/>
    <s v="0001 -Florida Power &amp; Light Company"/>
    <n v="0"/>
    <n v="3"/>
    <x v="12"/>
    <n v="2002"/>
    <n v="82"/>
    <n v="2014"/>
    <s v="V2002 Bonus Q3"/>
    <n v="367"/>
    <s v="07. Distribution"/>
    <s v="Function"/>
    <n v="73953782.079999998"/>
    <n v="0"/>
    <n v="0"/>
    <n v="74368258.719999999"/>
    <n v="1751071.12"/>
    <n v="15486379.4"/>
    <n v="-828953.28"/>
    <n v="26505.18"/>
    <n v="74782735.359999999"/>
    <n v="16435002.42"/>
    <n v="0"/>
    <n v="0"/>
    <n v="26505.18"/>
    <n v="0"/>
    <x v="12"/>
  </r>
  <r>
    <n v="-1"/>
    <n v="1"/>
    <s v="0001 -Florida Power &amp; Light Company"/>
    <n v="0"/>
    <n v="3"/>
    <x v="12"/>
    <n v="2002"/>
    <n v="83"/>
    <n v="2014"/>
    <s v="V2002 Bonus Q4"/>
    <n v="367"/>
    <s v="07. Distribution"/>
    <s v="Function"/>
    <n v="96767530.510000005"/>
    <n v="0"/>
    <n v="0"/>
    <n v="97306215.540000007"/>
    <n v="2291167.0499999998"/>
    <n v="20776949.030000001"/>
    <n v="-1077370.07"/>
    <n v="34758.47"/>
    <n v="97844900.579999998"/>
    <n v="22025504.48"/>
    <n v="0"/>
    <n v="0"/>
    <n v="34758.47"/>
    <n v="0"/>
    <x v="12"/>
  </r>
  <r>
    <n v="-1"/>
    <n v="1"/>
    <s v="0001 -Florida Power &amp; Light Company"/>
    <n v="0"/>
    <n v="3"/>
    <x v="12"/>
    <n v="2002"/>
    <n v="76"/>
    <n v="2014"/>
    <s v="V2002 Q1"/>
    <n v="367"/>
    <s v="07. Distribution"/>
    <s v="Function"/>
    <n v="-840658.78"/>
    <n v="0"/>
    <n v="0"/>
    <n v="-844548.77"/>
    <n v="-19885.71"/>
    <n v="-1128151.31"/>
    <n v="7779.97"/>
    <n v="4672.82"/>
    <n v="-848438.75"/>
    <n v="-1135584.23"/>
    <n v="0"/>
    <n v="0"/>
    <n v="4672.82"/>
    <n v="0"/>
    <x v="12"/>
  </r>
  <r>
    <n v="-1"/>
    <n v="1"/>
    <s v="0001 -Florida Power &amp; Light Company"/>
    <n v="0"/>
    <n v="3"/>
    <x v="12"/>
    <n v="2002"/>
    <n v="77"/>
    <n v="2014"/>
    <s v="V2002 Q2"/>
    <n v="367"/>
    <s v="07. Distribution"/>
    <s v="Function"/>
    <n v="1521480.85"/>
    <n v="0"/>
    <n v="0"/>
    <n v="1520517.55"/>
    <n v="35802.03"/>
    <n v="401738.73"/>
    <n v="1926.59"/>
    <n v="1773.59"/>
    <n v="1519554.25"/>
    <n v="441240.95"/>
    <n v="0"/>
    <n v="0"/>
    <n v="1773.59"/>
    <n v="0"/>
    <x v="12"/>
  </r>
  <r>
    <n v="-1"/>
    <n v="1"/>
    <s v="0001 -Florida Power &amp; Light Company"/>
    <n v="0"/>
    <n v="3"/>
    <x v="12"/>
    <n v="2002"/>
    <n v="78"/>
    <n v="2014"/>
    <s v="V2002 Q3"/>
    <n v="367"/>
    <s v="07. Distribution"/>
    <s v="Function"/>
    <n v="474807.88"/>
    <n v="0"/>
    <n v="0"/>
    <n v="470944.18"/>
    <n v="11088.83"/>
    <n v="-685084.58"/>
    <n v="7727.41"/>
    <n v="524.14"/>
    <n v="467080.47"/>
    <n v="-665744.19999999995"/>
    <n v="0"/>
    <n v="0"/>
    <n v="524.14"/>
    <n v="0"/>
    <x v="12"/>
  </r>
  <r>
    <n v="-1"/>
    <n v="1"/>
    <s v="0001 -Florida Power &amp; Light Company"/>
    <n v="0"/>
    <n v="3"/>
    <x v="12"/>
    <n v="2002"/>
    <n v="79"/>
    <n v="2014"/>
    <s v="V2002 Q4"/>
    <n v="367"/>
    <s v="07. Distribution"/>
    <s v="Function"/>
    <n v="-331992.73"/>
    <n v="0"/>
    <n v="0"/>
    <n v="-341676.39"/>
    <n v="-8045.09"/>
    <n v="-561760.13"/>
    <n v="19367.32"/>
    <n v="4868.66"/>
    <n v="-351360.05"/>
    <n v="-545569.24"/>
    <n v="0"/>
    <n v="0"/>
    <n v="4868.66"/>
    <n v="0"/>
    <x v="12"/>
  </r>
  <r>
    <n v="-1"/>
    <n v="1"/>
    <s v="0001 -Florida Power &amp; Light Company"/>
    <n v="0"/>
    <n v="3"/>
    <x v="12"/>
    <n v="2003"/>
    <n v="64"/>
    <n v="2014"/>
    <s v="V2003"/>
    <n v="367"/>
    <s v="07. Distribution"/>
    <s v="Function"/>
    <n v="4921994.05"/>
    <n v="0"/>
    <n v="0"/>
    <n v="4923007.78"/>
    <n v="115916.88"/>
    <n v="-4002090.6"/>
    <n v="-2027.43"/>
    <n v="20.45"/>
    <n v="4924021.49"/>
    <n v="-3888180.71"/>
    <n v="0"/>
    <n v="0"/>
    <n v="20.45"/>
    <n v="0"/>
    <x v="12"/>
  </r>
  <r>
    <n v="-1"/>
    <n v="1"/>
    <s v="0001 -Florida Power &amp; Light Company"/>
    <n v="0"/>
    <n v="3"/>
    <x v="12"/>
    <n v="2003"/>
    <n v="70"/>
    <n v="2014"/>
    <s v="V2003 Bonus-30%"/>
    <n v="367"/>
    <s v="07. Distribution"/>
    <s v="Function"/>
    <n v="232216754.87"/>
    <n v="0"/>
    <n v="0"/>
    <n v="233271341.74000001"/>
    <n v="5492594.7699999996"/>
    <n v="45652680.659999996"/>
    <n v="-2109173.75"/>
    <n v="66854.64"/>
    <n v="234325928.62"/>
    <n v="49102956.32"/>
    <n v="0"/>
    <n v="0"/>
    <n v="66854.64"/>
    <n v="0"/>
    <x v="12"/>
  </r>
  <r>
    <n v="-1"/>
    <n v="1"/>
    <s v="0001 -Florida Power &amp; Light Company"/>
    <n v="0"/>
    <n v="3"/>
    <x v="12"/>
    <n v="2003"/>
    <n v="84"/>
    <n v="2014"/>
    <s v="V2003 Bonus-50%"/>
    <n v="367"/>
    <s v="07. Distribution"/>
    <s v="Function"/>
    <n v="156783039.88"/>
    <n v="0"/>
    <n v="0"/>
    <n v="157565686.66999999"/>
    <n v="3710033.39"/>
    <n v="31626228.48"/>
    <n v="-1565293.59"/>
    <n v="50598.63"/>
    <n v="158348333.47"/>
    <n v="33821566.909999996"/>
    <n v="0"/>
    <n v="0"/>
    <n v="50598.63"/>
    <n v="0"/>
    <x v="12"/>
  </r>
  <r>
    <n v="-1"/>
    <n v="1"/>
    <s v="0001 -Florida Power &amp; Light Company"/>
    <n v="0"/>
    <n v="3"/>
    <x v="12"/>
    <n v="2004"/>
    <n v="65"/>
    <n v="2014"/>
    <s v="V2004"/>
    <n v="367"/>
    <s v="07. Distribution"/>
    <s v="Function"/>
    <n v="-173103023.59999999"/>
    <n v="0"/>
    <n v="0"/>
    <n v="-173103023.59999999"/>
    <n v="-4075874.71"/>
    <n v="-16799411.379999999"/>
    <n v="0"/>
    <n v="0"/>
    <n v="-173103023.59999999"/>
    <n v="-20875286.09"/>
    <n v="0"/>
    <n v="0"/>
    <n v="0"/>
    <n v="0"/>
    <x v="12"/>
  </r>
  <r>
    <n v="-1"/>
    <n v="1"/>
    <s v="0001 -Florida Power &amp; Light Company"/>
    <n v="0"/>
    <n v="3"/>
    <x v="12"/>
    <n v="2004"/>
    <n v="71"/>
    <n v="2014"/>
    <s v="V2004 Bonus-30%"/>
    <n v="367"/>
    <s v="07. Distribution"/>
    <s v="Function"/>
    <n v="1016074.4"/>
    <n v="0"/>
    <n v="0"/>
    <n v="1016074.4"/>
    <n v="23924.43"/>
    <n v="98608.63"/>
    <n v="0"/>
    <n v="0"/>
    <n v="1016074.4"/>
    <n v="122533.06"/>
    <n v="0"/>
    <n v="0"/>
    <n v="0"/>
    <n v="0"/>
    <x v="12"/>
  </r>
  <r>
    <n v="-1"/>
    <n v="1"/>
    <s v="0001 -Florida Power &amp; Light Company"/>
    <n v="0"/>
    <n v="3"/>
    <x v="12"/>
    <n v="2004"/>
    <n v="85"/>
    <n v="2014"/>
    <s v="V2004 Bonus-50%"/>
    <n v="367"/>
    <s v="07. Distribution"/>
    <s v="Function"/>
    <n v="283779073.19999999"/>
    <n v="0"/>
    <n v="0"/>
    <n v="283779073.19999999"/>
    <n v="6681847.1699999999"/>
    <n v="27540370.43"/>
    <n v="0"/>
    <n v="0"/>
    <n v="283779073.19999999"/>
    <n v="34222217.600000001"/>
    <n v="0"/>
    <n v="0"/>
    <n v="0"/>
    <n v="0"/>
    <x v="12"/>
  </r>
  <r>
    <n v="-1"/>
    <n v="1"/>
    <s v="0001 -Florida Power &amp; Light Company"/>
    <n v="0"/>
    <n v="3"/>
    <x v="12"/>
    <n v="2004"/>
    <n v="92"/>
    <n v="2014"/>
    <s v="V2004 Q1"/>
    <n v="367"/>
    <s v="07. Distribution"/>
    <s v="Function"/>
    <n v="6804458.46"/>
    <n v="0"/>
    <n v="0"/>
    <n v="6828577.29"/>
    <n v="160315.16"/>
    <n v="-811457.55"/>
    <n v="-48237.65"/>
    <n v="1869.39"/>
    <n v="6852696.1100000003"/>
    <n v="-409076.08"/>
    <n v="-288434.57"/>
    <n v="0"/>
    <n v="1869.39"/>
    <n v="0"/>
    <x v="12"/>
  </r>
  <r>
    <n v="-1"/>
    <n v="1"/>
    <s v="0001 -Florida Power &amp; Light Company"/>
    <n v="0"/>
    <n v="3"/>
    <x v="12"/>
    <n v="2004"/>
    <n v="96"/>
    <n v="2014"/>
    <s v="V2004 Q1 - 30% Bonus"/>
    <n v="367"/>
    <s v="07. Distribution"/>
    <s v="Function"/>
    <n v="10809554.51"/>
    <n v="0"/>
    <n v="0"/>
    <n v="10874250.380000001"/>
    <n v="256044.53"/>
    <n v="1994356.7"/>
    <n v="-129391.77"/>
    <n v="4150.07"/>
    <n v="10938946.27"/>
    <n v="2125159.54"/>
    <n v="0"/>
    <n v="0"/>
    <n v="4150.07"/>
    <n v="0"/>
    <x v="12"/>
  </r>
  <r>
    <n v="-1"/>
    <n v="1"/>
    <s v="0001 -Florida Power &amp; Light Company"/>
    <n v="0"/>
    <n v="3"/>
    <x v="12"/>
    <n v="2004"/>
    <n v="100"/>
    <n v="2014"/>
    <s v="V2004 Q1 - 50% Bonus"/>
    <n v="367"/>
    <s v="07. Distribution"/>
    <s v="Function"/>
    <n v="86101674.519999996"/>
    <n v="0"/>
    <n v="0"/>
    <n v="86620385.450000003"/>
    <n v="2039559.05"/>
    <n v="15827198.24"/>
    <n v="-1037421.86"/>
    <n v="32272.03"/>
    <n v="87139096.379999995"/>
    <n v="16861607.460000001"/>
    <n v="0"/>
    <n v="0"/>
    <n v="32272.03"/>
    <n v="0"/>
    <x v="12"/>
  </r>
  <r>
    <n v="-1"/>
    <n v="1"/>
    <s v="0001 -Florida Power &amp; Light Company"/>
    <n v="0"/>
    <n v="3"/>
    <x v="12"/>
    <n v="2004"/>
    <n v="93"/>
    <n v="2014"/>
    <s v="V2004 Q2"/>
    <n v="367"/>
    <s v="07. Distribution"/>
    <s v="Function"/>
    <n v="7142233.5700000003"/>
    <n v="0"/>
    <n v="0"/>
    <n v="7156157.7599999998"/>
    <n v="168498.52"/>
    <n v="1362264.56"/>
    <n v="-27848.38"/>
    <n v="1223.0999999999999"/>
    <n v="7170081.9500000002"/>
    <n v="1504137.8"/>
    <n v="0"/>
    <n v="0"/>
    <n v="1223.0999999999999"/>
    <n v="0"/>
    <x v="12"/>
  </r>
  <r>
    <n v="-1"/>
    <n v="1"/>
    <s v="0001 -Florida Power &amp; Light Company"/>
    <n v="0"/>
    <n v="3"/>
    <x v="12"/>
    <n v="2004"/>
    <n v="97"/>
    <n v="2014"/>
    <s v="V2004 Q2 - 30% Bonus"/>
    <n v="367"/>
    <s v="07. Distribution"/>
    <s v="Function"/>
    <n v="8817864.7300000004"/>
    <n v="0"/>
    <n v="0"/>
    <n v="8870729.3100000005"/>
    <n v="208869.73"/>
    <n v="1651606.83"/>
    <n v="-105729.15"/>
    <n v="3505.63"/>
    <n v="8923593.8800000008"/>
    <n v="1758253.04"/>
    <n v="0"/>
    <n v="0"/>
    <n v="3505.63"/>
    <n v="0"/>
    <x v="12"/>
  </r>
  <r>
    <n v="-1"/>
    <n v="1"/>
    <s v="0001 -Florida Power &amp; Light Company"/>
    <n v="0"/>
    <n v="3"/>
    <x v="12"/>
    <n v="2004"/>
    <n v="101"/>
    <n v="2014"/>
    <s v="V2004 Q2 - 50% Bonus"/>
    <n v="367"/>
    <s v="07. Distribution"/>
    <s v="Function"/>
    <n v="82618948.329999998"/>
    <n v="0"/>
    <n v="0"/>
    <n v="83117538.629999995"/>
    <n v="1957081.2"/>
    <n v="15187876.51"/>
    <n v="-997180.61"/>
    <n v="29947.84"/>
    <n v="83616128.939999998"/>
    <n v="16177724.939999999"/>
    <n v="0"/>
    <n v="0"/>
    <n v="29947.84"/>
    <n v="0"/>
    <x v="12"/>
  </r>
  <r>
    <n v="-1"/>
    <n v="1"/>
    <s v="0001 -Florida Power &amp; Light Company"/>
    <n v="0"/>
    <n v="3"/>
    <x v="12"/>
    <n v="2004"/>
    <n v="94"/>
    <n v="2014"/>
    <s v="V2004 Q3"/>
    <n v="367"/>
    <s v="07. Distribution"/>
    <s v="Function"/>
    <n v="5427911.4199999999"/>
    <n v="0"/>
    <n v="0"/>
    <n v="5436239.5"/>
    <n v="128001.4"/>
    <n v="1084551.3799999999"/>
    <n v="-16656.169999999998"/>
    <n v="188.14"/>
    <n v="5444567.5899999999"/>
    <n v="1196084.75"/>
    <n v="0"/>
    <n v="0"/>
    <n v="188.14"/>
    <n v="0"/>
    <x v="12"/>
  </r>
  <r>
    <n v="-1"/>
    <n v="1"/>
    <s v="0001 -Florida Power &amp; Light Company"/>
    <n v="0"/>
    <n v="3"/>
    <x v="12"/>
    <n v="2004"/>
    <n v="98"/>
    <n v="2014"/>
    <s v="V2004 Q3 - 30% Bonus"/>
    <n v="367"/>
    <s v="07. Distribution"/>
    <s v="Function"/>
    <n v="1451064.75"/>
    <n v="0"/>
    <n v="0"/>
    <n v="1457510.93"/>
    <n v="34318.47"/>
    <n v="274664.46000000002"/>
    <n v="-12892.37"/>
    <n v="329.22"/>
    <n v="1463957.12"/>
    <n v="296419.78000000003"/>
    <n v="0"/>
    <n v="0"/>
    <n v="329.22"/>
    <n v="0"/>
    <x v="12"/>
  </r>
  <r>
    <n v="-1"/>
    <n v="1"/>
    <s v="0001 -Florida Power &amp; Light Company"/>
    <n v="0"/>
    <n v="3"/>
    <x v="12"/>
    <n v="2004"/>
    <n v="102"/>
    <n v="2014"/>
    <s v="V2004 Q3 - 50% Bonus"/>
    <n v="367"/>
    <s v="07. Distribution"/>
    <s v="Function"/>
    <n v="60329515.619999997"/>
    <n v="0"/>
    <n v="0"/>
    <n v="60692367.869999997"/>
    <n v="1429059.31"/>
    <n v="10888440.119999999"/>
    <n v="-725704.51"/>
    <n v="22883.73"/>
    <n v="61055220.119999997"/>
    <n v="11614678.66"/>
    <n v="0"/>
    <n v="0"/>
    <n v="22883.73"/>
    <n v="0"/>
    <x v="12"/>
  </r>
  <r>
    <n v="-1"/>
    <n v="1"/>
    <s v="0001 -Florida Power &amp; Light Company"/>
    <n v="0"/>
    <n v="3"/>
    <x v="12"/>
    <n v="2004"/>
    <n v="95"/>
    <n v="2014"/>
    <s v="V2004 Q4"/>
    <n v="367"/>
    <s v="07. Distribution"/>
    <s v="Function"/>
    <n v="3588664.25"/>
    <n v="0"/>
    <n v="0"/>
    <n v="3584248.35"/>
    <n v="84076.75"/>
    <n v="669447.75"/>
    <n v="8831.83"/>
    <n v="763.12"/>
    <n v="3579832.43"/>
    <n v="958071.52"/>
    <n v="-194952.08"/>
    <n v="0"/>
    <n v="763.12"/>
    <n v="0"/>
    <x v="12"/>
  </r>
  <r>
    <n v="-1"/>
    <n v="1"/>
    <s v="0001 -Florida Power &amp; Light Company"/>
    <n v="0"/>
    <n v="3"/>
    <x v="12"/>
    <n v="2004"/>
    <n v="99"/>
    <n v="2014"/>
    <s v="V2004 Q4 - 30% Bonus"/>
    <n v="367"/>
    <s v="07. Distribution"/>
    <s v="Function"/>
    <n v="6546843.1799999997"/>
    <n v="0"/>
    <n v="0"/>
    <n v="6584688.5999999996"/>
    <n v="155042.74"/>
    <n v="1202620.01"/>
    <n v="-75690.84"/>
    <n v="2158.33"/>
    <n v="6622534.0199999996"/>
    <n v="1284130.24"/>
    <n v="0"/>
    <n v="0"/>
    <n v="2158.33"/>
    <n v="0"/>
    <x v="12"/>
  </r>
  <r>
    <n v="-1"/>
    <n v="1"/>
    <s v="0001 -Florida Power &amp; Light Company"/>
    <n v="0"/>
    <n v="3"/>
    <x v="12"/>
    <n v="2004"/>
    <n v="103"/>
    <n v="2014"/>
    <s v="V2004 Q4 - 50% Bonus"/>
    <n v="367"/>
    <s v="07. Distribution"/>
    <s v="Function"/>
    <n v="128138282.11"/>
    <n v="0"/>
    <n v="0"/>
    <n v="128906938.06999999"/>
    <n v="3035236"/>
    <n v="23477901.989999998"/>
    <n v="-1537311.91"/>
    <n v="47853.47"/>
    <n v="129675594.02"/>
    <n v="25023679.550000001"/>
    <n v="0"/>
    <n v="0"/>
    <n v="47853.47"/>
    <n v="0"/>
    <x v="12"/>
  </r>
  <r>
    <n v="-1"/>
    <n v="1"/>
    <s v="0001 -Florida Power &amp; Light Company"/>
    <n v="0"/>
    <n v="3"/>
    <x v="12"/>
    <n v="2005"/>
    <n v="66"/>
    <n v="2014"/>
    <s v="V2005"/>
    <n v="367"/>
    <s v="07. Distribution"/>
    <s v="Function"/>
    <n v="744300574.15999997"/>
    <n v="0"/>
    <n v="0"/>
    <n v="747678100.27999997"/>
    <n v="17604789.32"/>
    <n v="102088071.3"/>
    <n v="-6755052.2599999998"/>
    <n v="186755.33"/>
    <n v="751055626.41999996"/>
    <n v="113124563.69"/>
    <n v="0"/>
    <n v="0"/>
    <n v="186755.33"/>
    <n v="0"/>
    <x v="12"/>
  </r>
  <r>
    <n v="-1"/>
    <n v="1"/>
    <s v="0001 -Florida Power &amp; Light Company"/>
    <n v="0"/>
    <n v="3"/>
    <x v="12"/>
    <n v="2005"/>
    <n v="72"/>
    <n v="2014"/>
    <s v="V2005 Bonus-30%"/>
    <n v="367"/>
    <s v="07. Distribution"/>
    <s v="Function"/>
    <n v="4362602.33"/>
    <n v="0"/>
    <n v="0"/>
    <n v="4382344.9400000004"/>
    <n v="103186.46"/>
    <n v="651375.51"/>
    <n v="-39485.22"/>
    <n v="1216.9000000000001"/>
    <n v="4402087.55"/>
    <n v="716293.65"/>
    <n v="0"/>
    <n v="0"/>
    <n v="1216.9000000000001"/>
    <n v="0"/>
    <x v="12"/>
  </r>
  <r>
    <n v="-1"/>
    <n v="1"/>
    <s v="0001 -Florida Power &amp; Light Company"/>
    <n v="0"/>
    <n v="3"/>
    <x v="12"/>
    <n v="2005"/>
    <n v="86"/>
    <n v="2014"/>
    <s v="V2005 Bonus-50%"/>
    <n v="367"/>
    <s v="07. Distribution"/>
    <s v="Function"/>
    <n v="9220949.1099999994"/>
    <n v="0"/>
    <n v="0"/>
    <n v="9284325.5"/>
    <n v="218608.24"/>
    <n v="1594473.59"/>
    <n v="-126752.77"/>
    <n v="3879.18"/>
    <n v="9347701.8800000008"/>
    <n v="1690208.24"/>
    <n v="0"/>
    <n v="0"/>
    <n v="3879.18"/>
    <n v="0"/>
    <x v="12"/>
  </r>
  <r>
    <n v="-1"/>
    <n v="1"/>
    <s v="0001 -Florida Power &amp; Light Company"/>
    <n v="0"/>
    <n v="3"/>
    <x v="12"/>
    <n v="2006"/>
    <n v="67"/>
    <n v="2014"/>
    <s v="V2006"/>
    <n v="367"/>
    <s v="07. Distribution"/>
    <s v="Function"/>
    <n v="418417069.56"/>
    <n v="0"/>
    <n v="0"/>
    <n v="419977157.60000002"/>
    <n v="9888760.1199999992"/>
    <n v="64819136.329999998"/>
    <n v="-3120176.12"/>
    <n v="122317.7"/>
    <n v="421537245.67000002"/>
    <n v="71710038.040000007"/>
    <n v="0"/>
    <n v="0"/>
    <n v="122317.7"/>
    <n v="0"/>
    <x v="12"/>
  </r>
  <r>
    <n v="-1"/>
    <n v="1"/>
    <s v="0001 -Florida Power &amp; Light Company"/>
    <n v="0"/>
    <n v="3"/>
    <x v="12"/>
    <n v="2007"/>
    <n v="74"/>
    <n v="2014"/>
    <s v="V2007"/>
    <n v="367"/>
    <s v="07. Distribution"/>
    <s v="Function"/>
    <n v="468523675.79000002"/>
    <n v="0"/>
    <n v="0"/>
    <n v="470426027.38999999"/>
    <n v="11076626.560000001"/>
    <n v="66669553.950000003"/>
    <n v="-3804703.19"/>
    <n v="112844.06"/>
    <n v="472328378.98000002"/>
    <n v="74054321.379999995"/>
    <n v="0"/>
    <n v="0"/>
    <n v="112844.06"/>
    <n v="0"/>
    <x v="12"/>
  </r>
  <r>
    <n v="-1"/>
    <n v="1"/>
    <s v="0001 -Florida Power &amp; Light Company"/>
    <n v="0"/>
    <n v="3"/>
    <x v="12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239"/>
    <n v="2014"/>
    <s v="V2008 Bonus - 50%"/>
    <n v="367"/>
    <s v="07. Distribution"/>
    <s v="Function"/>
    <n v="12002734"/>
    <n v="0"/>
    <n v="0"/>
    <n v="12002734"/>
    <n v="282615.74"/>
    <n v="1164848.8999999999"/>
    <n v="0"/>
    <n v="0"/>
    <n v="12002734"/>
    <n v="1447464.64"/>
    <n v="0"/>
    <n v="0"/>
    <n v="0"/>
    <n v="0"/>
    <x v="12"/>
  </r>
  <r>
    <n v="-1"/>
    <n v="1"/>
    <s v="0001 -Florida Power &amp; Light Company"/>
    <n v="0"/>
    <n v="3"/>
    <x v="12"/>
    <n v="2008"/>
    <n v="164"/>
    <n v="2014"/>
    <s v="V2008 Q1"/>
    <n v="367"/>
    <s v="07. Distribution"/>
    <s v="Function"/>
    <n v="50790678.979999997"/>
    <n v="0"/>
    <n v="0"/>
    <n v="50988792.229999997"/>
    <n v="1200579.43"/>
    <n v="6869501.1600000001"/>
    <n v="-396226.47"/>
    <n v="14943.57"/>
    <n v="51186905.450000003"/>
    <n v="7688797.9100000001"/>
    <n v="-0.22"/>
    <n v="0"/>
    <n v="14943.57"/>
    <n v="0"/>
    <x v="12"/>
  </r>
  <r>
    <n v="-1"/>
    <n v="1"/>
    <s v="0001 -Florida Power &amp; Light Company"/>
    <n v="0"/>
    <n v="3"/>
    <x v="12"/>
    <n v="2008"/>
    <n v="168"/>
    <n v="2014"/>
    <s v="V2008 Q1 - 50% Bonus"/>
    <n v="367"/>
    <s v="07. Distribution"/>
    <s v="Function"/>
    <n v="14993590.390000001"/>
    <n v="0"/>
    <n v="0"/>
    <n v="15171931.960000001"/>
    <n v="354510.4"/>
    <n v="243815.7"/>
    <n v="-356683.14"/>
    <n v="4961.2700000000004"/>
    <n v="15350273.539999999"/>
    <n v="2310974.5"/>
    <n v="-2064370.28"/>
    <n v="0"/>
    <n v="4961.2700000000004"/>
    <n v="0"/>
    <x v="12"/>
  </r>
  <r>
    <n v="-1"/>
    <n v="1"/>
    <s v="0001 -Florida Power &amp; Light Company"/>
    <n v="0"/>
    <n v="3"/>
    <x v="12"/>
    <n v="2008"/>
    <n v="165"/>
    <n v="2014"/>
    <s v="V2008 Q2"/>
    <n v="367"/>
    <s v="07. Distribution"/>
    <s v="Function"/>
    <n v="73289331.579999998"/>
    <n v="0"/>
    <n v="0"/>
    <n v="73611908.030000001"/>
    <n v="1733262.12"/>
    <n v="10154932.210000001"/>
    <n v="-645152.93999999994"/>
    <n v="25095.24"/>
    <n v="73934484.489999995"/>
    <n v="11268136.859999999"/>
    <n v="-0.2"/>
    <n v="0"/>
    <n v="25095.24"/>
    <n v="0"/>
    <x v="12"/>
  </r>
  <r>
    <n v="-1"/>
    <n v="1"/>
    <s v="0001 -Florida Power &amp; Light Company"/>
    <n v="0"/>
    <n v="3"/>
    <x v="12"/>
    <n v="2008"/>
    <n v="169"/>
    <n v="2014"/>
    <s v="V2008 Q2 - 50% Bonus"/>
    <n v="367"/>
    <s v="07. Distribution"/>
    <s v="Function"/>
    <n v="61048976.780000001"/>
    <n v="0"/>
    <n v="0"/>
    <n v="61427544.090000004"/>
    <n v="1446369.72"/>
    <n v="6745997.6900000004"/>
    <n v="-757134.62"/>
    <n v="21045.25"/>
    <n v="61806111.399999999"/>
    <n v="7456278.04"/>
    <n v="0"/>
    <n v="0"/>
    <n v="21045.25"/>
    <n v="0"/>
    <x v="12"/>
  </r>
  <r>
    <n v="-1"/>
    <n v="1"/>
    <s v="0001 -Florida Power &amp; Light Company"/>
    <n v="0"/>
    <n v="3"/>
    <x v="12"/>
    <n v="2008"/>
    <n v="166"/>
    <n v="2014"/>
    <s v="V2008 Q3"/>
    <n v="367"/>
    <s v="07. Distribution"/>
    <s v="Function"/>
    <n v="43702766.030000001"/>
    <n v="0"/>
    <n v="0"/>
    <n v="43875560.57"/>
    <n v="1033091.65"/>
    <n v="5978974.54"/>
    <n v="-345589.06"/>
    <n v="11759.73"/>
    <n v="44048355.100000001"/>
    <n v="6678237.0700000003"/>
    <n v="-0.22"/>
    <n v="0"/>
    <n v="11759.73"/>
    <n v="0"/>
    <x v="12"/>
  </r>
  <r>
    <n v="-1"/>
    <n v="1"/>
    <s v="0001 -Florida Power &amp; Light Company"/>
    <n v="0"/>
    <n v="3"/>
    <x v="12"/>
    <n v="2008"/>
    <n v="170"/>
    <n v="2014"/>
    <s v="V2008 Q3 - 50% Bonus"/>
    <n v="367"/>
    <s v="07. Distribution"/>
    <s v="Function"/>
    <n v="45216467.590000004"/>
    <n v="0"/>
    <n v="0"/>
    <n v="45413352.579999998"/>
    <n v="1069300.4099999999"/>
    <n v="6264584.7999999998"/>
    <n v="-393769.96"/>
    <n v="14106.45"/>
    <n v="45610237.560000002"/>
    <n v="6954221.6900000004"/>
    <n v="0"/>
    <n v="0"/>
    <n v="14106.45"/>
    <n v="0"/>
    <x v="12"/>
  </r>
  <r>
    <n v="-1"/>
    <n v="1"/>
    <s v="0001 -Florida Power &amp; Light Company"/>
    <n v="0"/>
    <n v="3"/>
    <x v="12"/>
    <n v="2008"/>
    <n v="167"/>
    <n v="2014"/>
    <s v="V2008 Q4"/>
    <n v="367"/>
    <s v="07. Distribution"/>
    <s v="Function"/>
    <n v="53116078.579999998"/>
    <n v="0"/>
    <n v="0"/>
    <n v="53335364.229999997"/>
    <n v="1255831.69"/>
    <n v="6616829.5300000003"/>
    <n v="-438571.35"/>
    <n v="14654.81"/>
    <n v="53554649.899999999"/>
    <n v="7448744.9299999997"/>
    <n v="-0.22"/>
    <n v="0"/>
    <n v="14654.81"/>
    <n v="0"/>
    <x v="12"/>
  </r>
  <r>
    <n v="-1"/>
    <n v="1"/>
    <s v="0001 -Florida Power &amp; Light Company"/>
    <n v="0"/>
    <n v="3"/>
    <x v="12"/>
    <n v="2008"/>
    <n v="171"/>
    <n v="2014"/>
    <s v="V2008 Q4 - 50% Bonus"/>
    <n v="367"/>
    <s v="07. Distribution"/>
    <s v="Function"/>
    <n v="36160841.990000002"/>
    <n v="0"/>
    <n v="0"/>
    <n v="36392027.020000003"/>
    <n v="854971.61"/>
    <n v="3733749.97"/>
    <n v="-462370.04"/>
    <n v="12215.61"/>
    <n v="36623212.039999999"/>
    <n v="5586787.71"/>
    <n v="-1448220.57"/>
    <n v="0"/>
    <n v="12215.61"/>
    <n v="0"/>
    <x v="12"/>
  </r>
  <r>
    <n v="-1"/>
    <n v="1"/>
    <s v="0001 -Florida Power &amp; Light Company"/>
    <n v="0"/>
    <n v="3"/>
    <x v="12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5"/>
    <n v="2014"/>
    <s v="V2009 Q1"/>
    <n v="367"/>
    <s v="07. Distribution"/>
    <s v="Function"/>
    <n v="12418208.98"/>
    <n v="0"/>
    <n v="0"/>
    <n v="12541591.060000001"/>
    <n v="295303.64"/>
    <n v="1243767.6000000001"/>
    <n v="-246764.18"/>
    <n v="3537.2"/>
    <n v="12664973.16"/>
    <n v="1295844.26"/>
    <n v="0"/>
    <n v="0"/>
    <n v="3537.2"/>
    <n v="0"/>
    <x v="12"/>
  </r>
  <r>
    <n v="-1"/>
    <n v="1"/>
    <s v="0001 -Florida Power &amp; Light Company"/>
    <n v="0"/>
    <n v="3"/>
    <x v="12"/>
    <n v="2009"/>
    <n v="189"/>
    <n v="2014"/>
    <s v="V2009 Q1 - 50% Bonus"/>
    <n v="367"/>
    <s v="07. Distribution"/>
    <s v="Function"/>
    <n v="57667717.280000001"/>
    <n v="0"/>
    <n v="0"/>
    <n v="59132320.340000004"/>
    <n v="1370325.5"/>
    <n v="6238407.3899999997"/>
    <n v="-2929206.11"/>
    <n v="46523.199999999997"/>
    <n v="60596923.390000001"/>
    <n v="6362802.54"/>
    <n v="-1636752.56"/>
    <n v="0"/>
    <n v="46523.199999999997"/>
    <n v="0"/>
    <x v="12"/>
  </r>
  <r>
    <n v="-1"/>
    <n v="1"/>
    <s v="0001 -Florida Power &amp; Light Company"/>
    <n v="0"/>
    <n v="3"/>
    <x v="12"/>
    <n v="2009"/>
    <n v="186"/>
    <n v="2014"/>
    <s v="V2009 Q2"/>
    <n v="367"/>
    <s v="07. Distribution"/>
    <s v="Function"/>
    <n v="24741379.34"/>
    <n v="0"/>
    <n v="0"/>
    <n v="24883789.469999999"/>
    <n v="585910.88"/>
    <n v="2609549.23"/>
    <n v="-284820.25"/>
    <n v="10002.65"/>
    <n v="25026199.59"/>
    <n v="2920755.19"/>
    <n v="-112.68"/>
    <n v="0"/>
    <n v="10002.65"/>
    <n v="0"/>
    <x v="12"/>
  </r>
  <r>
    <n v="-1"/>
    <n v="1"/>
    <s v="0001 -Florida Power &amp; Light Company"/>
    <n v="0"/>
    <n v="3"/>
    <x v="12"/>
    <n v="2009"/>
    <n v="190"/>
    <n v="2014"/>
    <s v="V2009 Q2 - 50% Bonus"/>
    <n v="367"/>
    <s v="07. Distribution"/>
    <s v="Function"/>
    <n v="54990759.329999998"/>
    <n v="0"/>
    <n v="0"/>
    <n v="55496697.609999999"/>
    <n v="1306701.68"/>
    <n v="5702375.1100000003"/>
    <n v="-1011876.53"/>
    <n v="39877.800000000003"/>
    <n v="56002635.859999999"/>
    <n v="6038613.79"/>
    <n v="-1535.73"/>
    <n v="0"/>
    <n v="39877.800000000003"/>
    <n v="0"/>
    <x v="12"/>
  </r>
  <r>
    <n v="-1"/>
    <n v="1"/>
    <s v="0001 -Florida Power &amp; Light Company"/>
    <n v="0"/>
    <n v="3"/>
    <x v="12"/>
    <n v="2009"/>
    <n v="187"/>
    <n v="2014"/>
    <s v="V2009 Q3"/>
    <n v="367"/>
    <s v="07. Distribution"/>
    <s v="Function"/>
    <n v="16869905.710000001"/>
    <n v="0"/>
    <n v="0"/>
    <n v="17105136.52"/>
    <n v="398401.05"/>
    <n v="1836398.41"/>
    <n v="-470461.59"/>
    <n v="902.2"/>
    <n v="17340367.300000001"/>
    <n v="2089272.28"/>
    <n v="-324032.21000000002"/>
    <n v="0"/>
    <n v="902.2"/>
    <n v="0"/>
    <x v="12"/>
  </r>
  <r>
    <n v="-1"/>
    <n v="1"/>
    <s v="0001 -Florida Power &amp; Light Company"/>
    <n v="0"/>
    <n v="3"/>
    <x v="12"/>
    <n v="2009"/>
    <n v="191"/>
    <n v="2014"/>
    <s v="V2009 Q3 - 50% Bonus"/>
    <n v="367"/>
    <s v="07. Distribution"/>
    <s v="Function"/>
    <n v="65488078.590000004"/>
    <n v="0"/>
    <n v="0"/>
    <n v="68526294.980000004"/>
    <n v="1555978.94"/>
    <n v="7415903.1200000001"/>
    <n v="-6076432.7599999998"/>
    <n v="46465.03"/>
    <n v="71564511.359999999"/>
    <n v="7222389.4299999997"/>
    <n v="-4280475.1100000003"/>
    <n v="0"/>
    <n v="46465.03"/>
    <n v="0"/>
    <x v="12"/>
  </r>
  <r>
    <n v="-1"/>
    <n v="1"/>
    <s v="0001 -Florida Power &amp; Light Company"/>
    <n v="0"/>
    <n v="3"/>
    <x v="12"/>
    <n v="2009"/>
    <n v="188"/>
    <n v="2014"/>
    <s v="V2009 Q4"/>
    <n v="367"/>
    <s v="07. Distribution"/>
    <s v="Function"/>
    <n v="17477538.739999998"/>
    <n v="0"/>
    <n v="0"/>
    <n v="17524384.699999999"/>
    <n v="412383.83"/>
    <n v="1955248.35"/>
    <n v="-93691.93"/>
    <n v="1593.3"/>
    <n v="17571230.670000002"/>
    <n v="2293716.9"/>
    <n v="-18183.349999999999"/>
    <n v="0"/>
    <n v="1593.3"/>
    <n v="0"/>
    <x v="12"/>
  </r>
  <r>
    <n v="-1"/>
    <n v="1"/>
    <s v="0001 -Florida Power &amp; Light Company"/>
    <n v="0"/>
    <n v="3"/>
    <x v="12"/>
    <n v="2009"/>
    <n v="192"/>
    <n v="2014"/>
    <s v="V2009 Q4 - 50% Bonus"/>
    <n v="367"/>
    <s v="07. Distribution"/>
    <s v="Function"/>
    <n v="82507394.049999997"/>
    <n v="0"/>
    <n v="0"/>
    <n v="83375675.870000005"/>
    <n v="1959930.56"/>
    <n v="8887650.9600000009"/>
    <n v="-1736563.65"/>
    <n v="58898.51"/>
    <n v="84243957.689999998"/>
    <n v="9410115.8499999996"/>
    <n v="-240199.46"/>
    <n v="0"/>
    <n v="58898.51"/>
    <n v="0"/>
    <x v="12"/>
  </r>
  <r>
    <n v="-1"/>
    <n v="1"/>
    <s v="0001 -Florida Power &amp; Light Company"/>
    <n v="0"/>
    <n v="3"/>
    <x v="12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3"/>
    <n v="2014"/>
    <s v="V2010 Q1"/>
    <n v="367"/>
    <s v="07. Distribution"/>
    <s v="Function"/>
    <n v="5979950.6100000003"/>
    <n v="0"/>
    <n v="0"/>
    <n v="5987407.4900000002"/>
    <n v="140979.18"/>
    <n v="545710.34"/>
    <n v="-14913.77"/>
    <n v="398.63"/>
    <n v="5994864.3700000001"/>
    <n v="672174.39"/>
    <n v="0"/>
    <n v="0"/>
    <n v="398.63"/>
    <n v="0"/>
    <x v="12"/>
  </r>
  <r>
    <n v="-1"/>
    <n v="1"/>
    <s v="0001 -Florida Power &amp; Light Company"/>
    <n v="0"/>
    <n v="3"/>
    <x v="12"/>
    <n v="2010"/>
    <n v="215"/>
    <n v="2014"/>
    <s v="V2010 Q1 - 50% Bonus"/>
    <n v="367"/>
    <s v="07. Distribution"/>
    <s v="Function"/>
    <n v="62982620.32"/>
    <n v="0"/>
    <n v="0"/>
    <n v="63488995.619999997"/>
    <n v="1494908.56"/>
    <n v="3628997"/>
    <n v="-1012750.6"/>
    <n v="43497.63"/>
    <n v="63995370.909999996"/>
    <n v="4154652.6"/>
    <n v="0"/>
    <n v="0"/>
    <n v="43497.63"/>
    <n v="0"/>
    <x v="12"/>
  </r>
  <r>
    <n v="-1"/>
    <n v="1"/>
    <s v="0001 -Florida Power &amp; Light Company"/>
    <n v="0"/>
    <n v="3"/>
    <x v="12"/>
    <n v="2010"/>
    <n v="194"/>
    <n v="2014"/>
    <s v="V2010 Q2"/>
    <n v="367"/>
    <s v="07. Distribution"/>
    <s v="Function"/>
    <n v="5248649.18"/>
    <n v="0"/>
    <n v="0"/>
    <n v="5276510.21"/>
    <n v="124240.44"/>
    <n v="428583.35"/>
    <n v="-55722.05"/>
    <n v="1514.7"/>
    <n v="5304371.2300000004"/>
    <n v="498616.44"/>
    <n v="0"/>
    <n v="0"/>
    <n v="1514.7"/>
    <n v="0"/>
    <x v="12"/>
  </r>
  <r>
    <n v="-1"/>
    <n v="1"/>
    <s v="0001 -Florida Power &amp; Light Company"/>
    <n v="0"/>
    <n v="3"/>
    <x v="12"/>
    <n v="2010"/>
    <n v="216"/>
    <n v="2014"/>
    <s v="V2010 Q2 - 50% Bonus"/>
    <n v="367"/>
    <s v="07. Distribution"/>
    <s v="Function"/>
    <n v="60471178.25"/>
    <n v="0"/>
    <n v="0"/>
    <n v="61007784.359999999"/>
    <n v="1436486.09"/>
    <n v="3767055.36"/>
    <n v="-1073212.22"/>
    <n v="35115.370000000003"/>
    <n v="61544390.490000002"/>
    <n v="4165444.58"/>
    <n v="0"/>
    <n v="0"/>
    <n v="35115.370000000003"/>
    <n v="0"/>
    <x v="12"/>
  </r>
  <r>
    <n v="-1"/>
    <n v="1"/>
    <s v="0001 -Florida Power &amp; Light Company"/>
    <n v="0"/>
    <n v="3"/>
    <x v="12"/>
    <n v="2010"/>
    <n v="195"/>
    <n v="2014"/>
    <s v="V2010 Q3"/>
    <n v="367"/>
    <s v="07. Distribution"/>
    <s v="Function"/>
    <n v="1278980.04"/>
    <n v="0"/>
    <n v="0"/>
    <n v="1289862.22"/>
    <n v="30371.03"/>
    <n v="90637.14"/>
    <n v="-21764.37"/>
    <n v="478.2"/>
    <n v="1300744.4099999999"/>
    <n v="99722"/>
    <n v="0"/>
    <n v="0"/>
    <n v="478.2"/>
    <n v="0"/>
    <x v="12"/>
  </r>
  <r>
    <n v="-1"/>
    <n v="1"/>
    <s v="0001 -Florida Power &amp; Light Company"/>
    <n v="0"/>
    <n v="3"/>
    <x v="12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7"/>
    <n v="2014"/>
    <s v="V2010 Q3 - 50% Bonus"/>
    <n v="367"/>
    <s v="07. Distribution"/>
    <s v="Function"/>
    <n v="64667748.979999997"/>
    <n v="0"/>
    <n v="0"/>
    <n v="65106495.840000004"/>
    <n v="1532994.13"/>
    <n v="4127268.89"/>
    <n v="-877493.73"/>
    <n v="29574.61"/>
    <n v="65545242.710000001"/>
    <n v="4812343.9000000004"/>
    <n v="0"/>
    <n v="0"/>
    <n v="29574.61"/>
    <n v="0"/>
    <x v="12"/>
  </r>
  <r>
    <n v="-1"/>
    <n v="1"/>
    <s v="0001 -Florida Power &amp; Light Company"/>
    <n v="0"/>
    <n v="3"/>
    <x v="12"/>
    <n v="2010"/>
    <n v="196"/>
    <n v="2014"/>
    <s v="V2010 Q4"/>
    <n v="367"/>
    <s v="07. Distribution"/>
    <s v="Function"/>
    <n v="248987.79"/>
    <n v="0"/>
    <n v="0"/>
    <n v="249110"/>
    <n v="5865.53"/>
    <n v="23954.04"/>
    <n v="-244.4"/>
    <n v="8.3000000000000007"/>
    <n v="249232.19"/>
    <n v="29583.47"/>
    <n v="0"/>
    <n v="0"/>
    <n v="8.3000000000000007"/>
    <n v="0"/>
    <x v="12"/>
  </r>
  <r>
    <n v="-1"/>
    <n v="1"/>
    <s v="0001 -Florida Power &amp; Light Company"/>
    <n v="0"/>
    <n v="3"/>
    <x v="12"/>
    <n v="2010"/>
    <n v="224"/>
    <n v="2014"/>
    <s v="V2010 Q4 - 100% Bonus"/>
    <n v="367"/>
    <s v="07. Distribution"/>
    <s v="Function"/>
    <n v="28092097.77"/>
    <n v="0"/>
    <n v="0"/>
    <n v="28247966.640000001"/>
    <n v="665125.13"/>
    <n v="2036575.53"/>
    <n v="-311737.71999999997"/>
    <n v="12890.82"/>
    <n v="28403835.489999998"/>
    <n v="2402853.7599999998"/>
    <n v="0"/>
    <n v="0"/>
    <n v="12890.82"/>
    <n v="0"/>
    <x v="12"/>
  </r>
  <r>
    <n v="-1"/>
    <n v="1"/>
    <s v="0001 -Florida Power &amp; Light Company"/>
    <n v="0"/>
    <n v="3"/>
    <x v="12"/>
    <n v="2010"/>
    <n v="218"/>
    <n v="2014"/>
    <s v="V2010 Q4 - 50% Bonus"/>
    <n v="367"/>
    <s v="07. Distribution"/>
    <s v="Function"/>
    <n v="20787439.07"/>
    <n v="0"/>
    <n v="0"/>
    <n v="20977390.27"/>
    <n v="493932.52"/>
    <n v="1152674.24"/>
    <n v="-379902.38"/>
    <n v="15371.15"/>
    <n v="21167341.449999999"/>
    <n v="1282075.53"/>
    <n v="0"/>
    <n v="0"/>
    <n v="15371.15"/>
    <n v="0"/>
    <x v="12"/>
  </r>
  <r>
    <n v="-1"/>
    <n v="1"/>
    <s v="0001 -Florida Power &amp; Light Company"/>
    <n v="0"/>
    <n v="3"/>
    <x v="12"/>
    <n v="2011"/>
    <n v="125"/>
    <n v="2014"/>
    <s v="V2011"/>
    <n v="367"/>
    <s v="07. Distribution"/>
    <s v="Function"/>
    <n v="7701168.96"/>
    <n v="0"/>
    <n v="0"/>
    <n v="7794801.79"/>
    <n v="183535.99"/>
    <n v="459430.57"/>
    <n v="-187265.64"/>
    <n v="8948.93"/>
    <n v="7888434.6100000003"/>
    <n v="464649.84"/>
    <n v="0"/>
    <n v="0"/>
    <n v="8948.93"/>
    <n v="0"/>
    <x v="12"/>
  </r>
  <r>
    <n v="-1"/>
    <n v="1"/>
    <s v="0001 -Florida Power &amp; Light Company"/>
    <n v="0"/>
    <n v="3"/>
    <x v="12"/>
    <n v="2011"/>
    <n v="233"/>
    <n v="2014"/>
    <s v="V2011 - 100% Bonus"/>
    <n v="367"/>
    <s v="07. Distribution"/>
    <s v="Function"/>
    <n v="249642070.19999999"/>
    <n v="0"/>
    <n v="0"/>
    <n v="251216437"/>
    <n v="5915129.04"/>
    <n v="15694124.789999999"/>
    <n v="-3148733.61"/>
    <n v="113944.9"/>
    <n v="252790803.81"/>
    <n v="18574465.120000001"/>
    <n v="0"/>
    <n v="0"/>
    <n v="113944.9"/>
    <n v="0"/>
    <x v="12"/>
  </r>
  <r>
    <n v="-1"/>
    <n v="1"/>
    <s v="0001 -Florida Power &amp; Light Company"/>
    <n v="0"/>
    <n v="3"/>
    <x v="12"/>
    <n v="2011"/>
    <n v="234"/>
    <n v="2014"/>
    <s v="V2011 - 50% Bonus"/>
    <n v="367"/>
    <s v="07. Distribution"/>
    <s v="Function"/>
    <n v="182631773.55000001"/>
    <n v="0"/>
    <n v="0"/>
    <n v="183081119.05000001"/>
    <n v="4310818.43"/>
    <n v="12349823.07"/>
    <n v="-898691.02"/>
    <n v="35398.76"/>
    <n v="183530464.56"/>
    <n v="15797349.25"/>
    <n v="0"/>
    <n v="0"/>
    <n v="35398.76"/>
    <n v="0"/>
    <x v="12"/>
  </r>
  <r>
    <n v="-1"/>
    <n v="1"/>
    <s v="0001 -Florida Power &amp; Light Company"/>
    <n v="0"/>
    <n v="3"/>
    <x v="12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8"/>
    <n v="2014"/>
    <s v="V2012 Q1 - 50% Bonus"/>
    <n v="367"/>
    <s v="07. Distribution"/>
    <s v="Function"/>
    <n v="128925664.18000001"/>
    <n v="0"/>
    <n v="0"/>
    <n v="129224383.73"/>
    <n v="3042710.55"/>
    <n v="5660660.2800000003"/>
    <n v="-597439.1"/>
    <n v="24345.67"/>
    <n v="129523103.27"/>
    <n v="8130277.4100000001"/>
    <n v="0"/>
    <n v="0"/>
    <n v="24345.67"/>
    <n v="0"/>
    <x v="12"/>
  </r>
  <r>
    <n v="-1"/>
    <n v="1"/>
    <s v="0001 -Florida Power &amp; Light Company"/>
    <n v="0"/>
    <n v="3"/>
    <x v="12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9"/>
    <n v="2014"/>
    <s v="V2012 Q2 - 50% Bonus"/>
    <n v="367"/>
    <s v="07. Distribution"/>
    <s v="Function"/>
    <n v="141148461.78999999"/>
    <n v="0"/>
    <n v="0"/>
    <n v="141476914.75"/>
    <n v="3331208"/>
    <n v="6148764.5599999996"/>
    <n v="-656905.92000000004"/>
    <n v="24771.93"/>
    <n v="141805367.69999999"/>
    <n v="8847838.5800000001"/>
    <n v="0"/>
    <n v="0"/>
    <n v="24771.93"/>
    <n v="0"/>
    <x v="12"/>
  </r>
  <r>
    <n v="-1"/>
    <n v="1"/>
    <s v="0001 -Florida Power &amp; Light Company"/>
    <n v="0"/>
    <n v="3"/>
    <x v="12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0"/>
    <n v="2014"/>
    <s v="V2012 Q3 - 50% Bonus"/>
    <n v="367"/>
    <s v="07. Distribution"/>
    <s v="Function"/>
    <n v="135126955.88"/>
    <n v="0"/>
    <n v="0"/>
    <n v="135449755.16999999"/>
    <n v="3189292.82"/>
    <n v="5897784.7000000002"/>
    <n v="-645598.56999999995"/>
    <n v="22932.41"/>
    <n v="135772554.44999999"/>
    <n v="8464411.3599999994"/>
    <n v="0"/>
    <n v="0"/>
    <n v="22932.41"/>
    <n v="0"/>
    <x v="12"/>
  </r>
  <r>
    <n v="-1"/>
    <n v="1"/>
    <s v="0001 -Florida Power &amp; Light Company"/>
    <n v="0"/>
    <n v="3"/>
    <x v="12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1"/>
    <n v="2014"/>
    <s v="V2012 Q4 - 50% Bonus"/>
    <n v="367"/>
    <s v="07. Distribution"/>
    <s v="Function"/>
    <n v="117452422.40000001"/>
    <n v="0"/>
    <n v="0"/>
    <n v="117702230.72"/>
    <n v="2771410.55"/>
    <n v="5195241.5599999996"/>
    <n v="-499616.63"/>
    <n v="20429.41"/>
    <n v="117952039.03"/>
    <n v="7487464.8899999997"/>
    <n v="0"/>
    <n v="0"/>
    <n v="20429.41"/>
    <n v="0"/>
    <x v="12"/>
  </r>
  <r>
    <n v="-1"/>
    <n v="1"/>
    <s v="0001 -Florida Power &amp; Light Company"/>
    <n v="0"/>
    <n v="3"/>
    <x v="12"/>
    <n v="2013"/>
    <n v="127"/>
    <n v="2014"/>
    <s v="V2013"/>
    <n v="367"/>
    <s v="07. Distribution"/>
    <s v="Function"/>
    <n v="563800.46"/>
    <n v="0"/>
    <n v="0"/>
    <n v="564001.32999999996"/>
    <n v="13279.95"/>
    <n v="8810.94"/>
    <n v="-401.74"/>
    <n v="18.809999999999999"/>
    <n v="564202.19999999995"/>
    <n v="21707.96"/>
    <n v="0"/>
    <n v="0"/>
    <n v="18.809999999999999"/>
    <n v="0"/>
    <x v="12"/>
  </r>
  <r>
    <n v="-1"/>
    <n v="1"/>
    <s v="0001 -Florida Power &amp; Light Company"/>
    <n v="0"/>
    <n v="3"/>
    <x v="12"/>
    <n v="2013"/>
    <n v="231"/>
    <n v="2014"/>
    <s v="V2013 - 50% Bonus"/>
    <n v="367"/>
    <s v="07. Distribution"/>
    <s v="Function"/>
    <n v="410307203.79000002"/>
    <n v="0"/>
    <n v="0"/>
    <n v="412134004.37"/>
    <n v="9704085.6300000008"/>
    <n v="6464675.4500000002"/>
    <n v="-3653601.17"/>
    <n v="152838.39000000001"/>
    <n v="413960804.94999999"/>
    <n v="12667998.310000001"/>
    <n v="0"/>
    <n v="0"/>
    <n v="152838.39000000001"/>
    <n v="0"/>
    <x v="12"/>
  </r>
  <r>
    <n v="-1"/>
    <n v="1"/>
    <s v="0001 -Florida Power &amp; Light Company"/>
    <n v="0"/>
    <n v="3"/>
    <x v="12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4"/>
    <n v="363"/>
    <n v="2014"/>
    <s v="V2014 - 50% Bonus"/>
    <n v="367"/>
    <s v="07. Distribution"/>
    <s v="Function"/>
    <n v="443866728.39999998"/>
    <n v="443866728.39999998"/>
    <n v="0"/>
    <n v="443866728.39999998"/>
    <n v="5225631.34"/>
    <n v="0"/>
    <n v="443866728.39999998"/>
    <n v="0"/>
    <n v="0"/>
    <n v="5225631.34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69"/>
    <n v="1"/>
    <n v="2014"/>
    <s v="V1969"/>
    <n v="367"/>
    <s v="08. General Plant"/>
    <s v="Function"/>
    <n v="9661065.5"/>
    <n v="0"/>
    <n v="0"/>
    <n v="9719755.8000000007"/>
    <n v="191991.4"/>
    <n v="8534776.0500000007"/>
    <n v="-117380.6"/>
    <n v="11889.85"/>
    <n v="9778446.0999999996"/>
    <n v="8621276.6999999993"/>
    <n v="0"/>
    <n v="0"/>
    <n v="11889.85"/>
    <n v="0"/>
    <x v="12"/>
  </r>
  <r>
    <n v="-1"/>
    <n v="1"/>
    <s v="0001 -Florida Power &amp; Light Company"/>
    <n v="0"/>
    <n v="3"/>
    <x v="12"/>
    <n v="1970"/>
    <n v="2"/>
    <n v="2014"/>
    <s v="V1970"/>
    <n v="367"/>
    <s v="08. General Plant"/>
    <s v="Function"/>
    <n v="1150219.03"/>
    <n v="0"/>
    <n v="0"/>
    <n v="1156312.49"/>
    <n v="22840.29"/>
    <n v="1002016.73"/>
    <n v="-12186.92"/>
    <n v="1782.15"/>
    <n v="1162405.95"/>
    <n v="1014452.25"/>
    <n v="0"/>
    <n v="0"/>
    <n v="1782.15"/>
    <n v="0"/>
    <x v="12"/>
  </r>
  <r>
    <n v="-1"/>
    <n v="1"/>
    <s v="0001 -Florida Power &amp; Light Company"/>
    <n v="0"/>
    <n v="3"/>
    <x v="12"/>
    <n v="1971"/>
    <n v="3"/>
    <n v="2014"/>
    <s v="V1971"/>
    <n v="367"/>
    <s v="08. General Plant"/>
    <s v="Function"/>
    <n v="1641770.82"/>
    <n v="0"/>
    <n v="0"/>
    <n v="1641770.82"/>
    <n v="32429.4"/>
    <n v="1382892.96"/>
    <n v="0"/>
    <n v="0"/>
    <n v="1641770.82"/>
    <n v="1415322.36"/>
    <n v="0"/>
    <n v="0"/>
    <n v="0"/>
    <n v="0"/>
    <x v="12"/>
  </r>
  <r>
    <n v="-1"/>
    <n v="1"/>
    <s v="0001 -Florida Power &amp; Light Company"/>
    <n v="0"/>
    <n v="3"/>
    <x v="12"/>
    <n v="1972"/>
    <n v="4"/>
    <n v="2014"/>
    <s v="V1972"/>
    <n v="367"/>
    <s v="08. General Plant"/>
    <s v="Function"/>
    <n v="1846457.98"/>
    <n v="0"/>
    <n v="0"/>
    <n v="1872946.86"/>
    <n v="36995.75"/>
    <n v="1566453.51"/>
    <n v="-52977.760000000002"/>
    <n v="9038.66"/>
    <n v="1899435.74"/>
    <n v="1559510.16"/>
    <n v="0"/>
    <n v="0"/>
    <n v="9038.66"/>
    <n v="0"/>
    <x v="12"/>
  </r>
  <r>
    <n v="-1"/>
    <n v="1"/>
    <s v="0001 -Florida Power &amp; Light Company"/>
    <n v="0"/>
    <n v="3"/>
    <x v="12"/>
    <n v="1973"/>
    <n v="5"/>
    <n v="2014"/>
    <s v="V1973"/>
    <n v="367"/>
    <s v="08. General Plant"/>
    <s v="Function"/>
    <n v="1051358.04"/>
    <n v="0"/>
    <n v="0"/>
    <n v="1051358.04"/>
    <n v="20767.16"/>
    <n v="825978.32"/>
    <n v="0"/>
    <n v="0"/>
    <n v="1051358.04"/>
    <n v="846745.48"/>
    <n v="0"/>
    <n v="0"/>
    <n v="0"/>
    <n v="0"/>
    <x v="12"/>
  </r>
  <r>
    <n v="-1"/>
    <n v="1"/>
    <s v="0001 -Florida Power &amp; Light Company"/>
    <n v="0"/>
    <n v="3"/>
    <x v="12"/>
    <n v="1974"/>
    <n v="6"/>
    <n v="2014"/>
    <s v="V1974"/>
    <n v="367"/>
    <s v="08. General Plant"/>
    <s v="Function"/>
    <n v="3650514.89"/>
    <n v="0"/>
    <n v="0"/>
    <n v="3651533.2"/>
    <n v="72127.63"/>
    <n v="2785126.65"/>
    <n v="-2036.61"/>
    <n v="318.55"/>
    <n v="3652551.5"/>
    <n v="2855536.22"/>
    <n v="0"/>
    <n v="0"/>
    <n v="318.55"/>
    <n v="0"/>
    <x v="12"/>
  </r>
  <r>
    <n v="-1"/>
    <n v="1"/>
    <s v="0001 -Florida Power &amp; Light Company"/>
    <n v="0"/>
    <n v="3"/>
    <x v="12"/>
    <n v="1975"/>
    <n v="7"/>
    <n v="2014"/>
    <s v="V1975"/>
    <n v="367"/>
    <s v="08. General Plant"/>
    <s v="Function"/>
    <n v="1469722.94"/>
    <n v="0"/>
    <n v="0"/>
    <n v="1469722.94"/>
    <n v="29030.98"/>
    <n v="1005454.91"/>
    <n v="0"/>
    <n v="0"/>
    <n v="1469722.94"/>
    <n v="1034485.89"/>
    <n v="0"/>
    <n v="0"/>
    <n v="0"/>
    <n v="0"/>
    <x v="12"/>
  </r>
  <r>
    <n v="-1"/>
    <n v="1"/>
    <s v="0001 -Florida Power &amp; Light Company"/>
    <n v="0"/>
    <n v="3"/>
    <x v="12"/>
    <n v="1976"/>
    <n v="8"/>
    <n v="2014"/>
    <s v="V1976"/>
    <n v="367"/>
    <s v="08. General Plant"/>
    <s v="Function"/>
    <n v="113838.99"/>
    <n v="0"/>
    <n v="0"/>
    <n v="113838.99"/>
    <n v="0"/>
    <n v="113838.99"/>
    <n v="0"/>
    <n v="0"/>
    <n v="113838.99"/>
    <n v="113838.99"/>
    <n v="0"/>
    <n v="0"/>
    <n v="0"/>
    <n v="0"/>
    <x v="12"/>
  </r>
  <r>
    <n v="-1"/>
    <n v="1"/>
    <s v="0001 -Florida Power &amp; Light Company"/>
    <n v="0"/>
    <n v="3"/>
    <x v="12"/>
    <n v="1977"/>
    <n v="10"/>
    <n v="2014"/>
    <s v="V1977"/>
    <n v="367"/>
    <s v="08. General Plant"/>
    <s v="Function"/>
    <n v="297394.78999999998"/>
    <n v="0"/>
    <n v="0"/>
    <n v="297398.43"/>
    <n v="0"/>
    <n v="297402.07"/>
    <n v="-7.28"/>
    <n v="1.06"/>
    <n v="297402.07"/>
    <n v="297394.78999999998"/>
    <n v="1.06"/>
    <n v="0"/>
    <n v="1.06"/>
    <n v="0"/>
    <x v="12"/>
  </r>
  <r>
    <n v="-1"/>
    <n v="1"/>
    <s v="0001 -Florida Power &amp; Light Company"/>
    <n v="0"/>
    <n v="3"/>
    <x v="12"/>
    <n v="1978"/>
    <n v="12"/>
    <n v="2014"/>
    <s v="V1978"/>
    <n v="367"/>
    <s v="08. General Plant"/>
    <s v="Function"/>
    <n v="961072.84"/>
    <n v="0"/>
    <n v="0"/>
    <n v="961769.03"/>
    <n v="12680.26"/>
    <n v="756876.63"/>
    <n v="-1392.38"/>
    <n v="204.07"/>
    <n v="962465.22"/>
    <n v="768368.58"/>
    <n v="0"/>
    <n v="0"/>
    <n v="204.07"/>
    <n v="0"/>
    <x v="12"/>
  </r>
  <r>
    <n v="-1"/>
    <n v="1"/>
    <s v="0001 -Florida Power &amp; Light Company"/>
    <n v="0"/>
    <n v="3"/>
    <x v="12"/>
    <n v="1979"/>
    <n v="13"/>
    <n v="2014"/>
    <s v="V1979"/>
    <n v="367"/>
    <s v="08. General Plant"/>
    <s v="Function"/>
    <n v="1545158.96"/>
    <n v="0"/>
    <n v="0"/>
    <n v="1546411.2"/>
    <n v="26091.43"/>
    <n v="915142.15"/>
    <n v="-2504.4699999999998"/>
    <n v="376.17"/>
    <n v="1547663.43"/>
    <n v="939105.28000000003"/>
    <n v="0"/>
    <n v="0"/>
    <n v="376.17"/>
    <n v="0"/>
    <x v="12"/>
  </r>
  <r>
    <n v="-1"/>
    <n v="1"/>
    <s v="0001 -Florida Power &amp; Light Company"/>
    <n v="0"/>
    <n v="3"/>
    <x v="12"/>
    <n v="1980"/>
    <n v="14"/>
    <n v="2014"/>
    <s v="V1980"/>
    <n v="367"/>
    <s v="08. General Plant"/>
    <s v="Function"/>
    <n v="176858"/>
    <n v="0"/>
    <n v="0"/>
    <n v="176858"/>
    <n v="487.95"/>
    <n v="167759.1"/>
    <n v="0"/>
    <n v="0"/>
    <n v="176858"/>
    <n v="168247.05"/>
    <n v="0"/>
    <n v="0"/>
    <n v="0"/>
    <n v="0"/>
    <x v="12"/>
  </r>
  <r>
    <n v="-1"/>
    <n v="1"/>
    <s v="0001 -Florida Power &amp; Light Company"/>
    <n v="0"/>
    <n v="3"/>
    <x v="12"/>
    <n v="1981"/>
    <n v="15"/>
    <n v="2014"/>
    <s v="V1981"/>
    <n v="367"/>
    <s v="08. General Plant"/>
    <s v="Function"/>
    <n v="1112308"/>
    <n v="0"/>
    <n v="0"/>
    <n v="1113996.6499999999"/>
    <n v="0"/>
    <n v="1115685.3"/>
    <n v="-3377.3"/>
    <n v="0"/>
    <n v="1115685.3"/>
    <n v="1112308"/>
    <n v="0"/>
    <n v="0"/>
    <n v="0"/>
    <n v="0"/>
    <x v="12"/>
  </r>
  <r>
    <n v="-1"/>
    <n v="1"/>
    <s v="0001 -Florida Power &amp; Light Company"/>
    <n v="0"/>
    <n v="3"/>
    <x v="12"/>
    <n v="1982"/>
    <n v="16"/>
    <n v="2014"/>
    <s v="V1982"/>
    <n v="367"/>
    <s v="08. General Plant"/>
    <s v="Function"/>
    <n v="20551163.039999999"/>
    <n v="0"/>
    <n v="0"/>
    <n v="20857669.18"/>
    <n v="380261.98"/>
    <n v="13535997.6"/>
    <n v="-613012.27"/>
    <n v="96979.02"/>
    <n v="21164175.309999999"/>
    <n v="13396993.439999999"/>
    <n v="3232.89"/>
    <n v="0"/>
    <n v="96979.02"/>
    <n v="0"/>
    <x v="12"/>
  </r>
  <r>
    <n v="-1"/>
    <n v="1"/>
    <s v="0001 -Florida Power &amp; Light Company"/>
    <n v="0"/>
    <n v="3"/>
    <x v="12"/>
    <n v="1983"/>
    <n v="17"/>
    <n v="2014"/>
    <s v="V1983"/>
    <n v="367"/>
    <s v="08. General Plant"/>
    <s v="Function"/>
    <n v="4585193.67"/>
    <n v="0"/>
    <n v="0"/>
    <n v="4622540.0199999996"/>
    <n v="4149.63"/>
    <n v="4572054.6100000003"/>
    <n v="-74692.7"/>
    <n v="8651.5400000000009"/>
    <n v="4659886.37"/>
    <n v="4506112.51"/>
    <n v="4050.57"/>
    <n v="0"/>
    <n v="8651.5400000000009"/>
    <n v="0"/>
    <x v="12"/>
  </r>
  <r>
    <n v="-1"/>
    <n v="1"/>
    <s v="0001 -Florida Power &amp; Light Company"/>
    <n v="0"/>
    <n v="3"/>
    <x v="12"/>
    <n v="1984"/>
    <n v="18"/>
    <n v="2014"/>
    <s v="V1984"/>
    <n v="367"/>
    <s v="08. General Plant"/>
    <s v="Function"/>
    <n v="8011315.71"/>
    <n v="0"/>
    <n v="0"/>
    <n v="8065386.8099999996"/>
    <n v="89749.22"/>
    <n v="6071977.5800000001"/>
    <n v="-108142.2"/>
    <n v="10115.48"/>
    <n v="8119457.9100000001"/>
    <n v="6053584.5999999996"/>
    <n v="10115.48"/>
    <n v="0"/>
    <n v="10115.48"/>
    <n v="0"/>
    <x v="12"/>
  </r>
  <r>
    <n v="-1"/>
    <n v="1"/>
    <s v="0001 -Florida Power &amp; Light Company"/>
    <n v="0"/>
    <n v="3"/>
    <x v="12"/>
    <n v="1985"/>
    <n v="19"/>
    <n v="2014"/>
    <s v="V1985"/>
    <n v="367"/>
    <s v="08. General Plant"/>
    <s v="Function"/>
    <n v="5492017.8499999996"/>
    <n v="0"/>
    <n v="0"/>
    <n v="5518120.8200000003"/>
    <n v="62760.77"/>
    <n v="4015730.42"/>
    <n v="-52205.93"/>
    <n v="5479.8"/>
    <n v="5544223.7800000003"/>
    <n v="4026412.66"/>
    <n v="5352.4"/>
    <n v="0"/>
    <n v="5479.8"/>
    <n v="0"/>
    <x v="12"/>
  </r>
  <r>
    <n v="-1"/>
    <n v="1"/>
    <s v="0001 -Florida Power &amp; Light Company"/>
    <n v="0"/>
    <n v="3"/>
    <x v="12"/>
    <n v="1986"/>
    <n v="20"/>
    <n v="2014"/>
    <s v="V1986"/>
    <n v="367"/>
    <s v="08. General Plant"/>
    <s v="Function"/>
    <n v="31129074.170000002"/>
    <n v="0"/>
    <n v="0"/>
    <n v="31439401.079999998"/>
    <n v="531850.82999999996"/>
    <n v="18064673.32"/>
    <n v="-620653.81999999995"/>
    <n v="89151.3"/>
    <n v="31749727.989999998"/>
    <n v="18060834.489999998"/>
    <n v="4187.1400000000003"/>
    <n v="0"/>
    <n v="89151.3"/>
    <n v="0"/>
    <x v="12"/>
  </r>
  <r>
    <n v="-1"/>
    <n v="1"/>
    <s v="0001 -Florida Power &amp; Light Company"/>
    <n v="0"/>
    <n v="3"/>
    <x v="12"/>
    <n v="1987"/>
    <n v="22"/>
    <n v="2014"/>
    <s v="V1987"/>
    <n v="367"/>
    <s v="08. General Plant"/>
    <s v="Function"/>
    <n v="11684357.5"/>
    <n v="0"/>
    <n v="0"/>
    <n v="11738442.57"/>
    <n v="123512.22"/>
    <n v="8448575.5999999996"/>
    <n v="-108170.11"/>
    <n v="3796.85"/>
    <n v="11792527.609999999"/>
    <n v="8467714.5600000005"/>
    <n v="0"/>
    <n v="0"/>
    <n v="3796.85"/>
    <n v="0"/>
    <x v="12"/>
  </r>
  <r>
    <n v="-1"/>
    <n v="1"/>
    <s v="0001 -Florida Power &amp; Light Company"/>
    <n v="0"/>
    <n v="3"/>
    <x v="12"/>
    <n v="1987"/>
    <n v="21"/>
    <n v="2014"/>
    <s v="V1987A"/>
    <n v="367"/>
    <s v="08. General Plant"/>
    <s v="Function"/>
    <n v="78097.929999999993"/>
    <n v="0"/>
    <n v="0"/>
    <n v="78254.89"/>
    <n v="1545.74"/>
    <n v="36274.58"/>
    <n v="-313.93"/>
    <n v="50.52"/>
    <n v="78411.86"/>
    <n v="37556.910000000003"/>
    <n v="0"/>
    <n v="0"/>
    <n v="50.52"/>
    <n v="0"/>
    <x v="12"/>
  </r>
  <r>
    <n v="-1"/>
    <n v="1"/>
    <s v="0001 -Florida Power &amp; Light Company"/>
    <n v="0"/>
    <n v="3"/>
    <x v="12"/>
    <n v="1988"/>
    <n v="24"/>
    <n v="2014"/>
    <s v="V1988"/>
    <n v="367"/>
    <s v="08. General Plant"/>
    <s v="Function"/>
    <n v="10754801.609999999"/>
    <n v="0"/>
    <n v="0"/>
    <n v="10794195.9"/>
    <n v="114006.08"/>
    <n v="9186228.6600000001"/>
    <n v="-78788.56"/>
    <n v="9829.67"/>
    <n v="10833590.17"/>
    <n v="9227837.5899999999"/>
    <n v="3438.26"/>
    <n v="0"/>
    <n v="9829.67"/>
    <n v="0"/>
    <x v="12"/>
  </r>
  <r>
    <n v="-1"/>
    <n v="1"/>
    <s v="0001 -Florida Power &amp; Light Company"/>
    <n v="0"/>
    <n v="3"/>
    <x v="12"/>
    <n v="1989"/>
    <n v="26"/>
    <n v="2014"/>
    <s v="V1989"/>
    <n v="367"/>
    <s v="08. General Plant"/>
    <s v="Function"/>
    <n v="32177363.640000001"/>
    <n v="0"/>
    <n v="0"/>
    <n v="32255432.649999999"/>
    <n v="532658.65"/>
    <n v="17085764.789999999"/>
    <n v="-156138"/>
    <n v="19570.72"/>
    <n v="32333501.640000001"/>
    <n v="17475478.52"/>
    <n v="6377.64"/>
    <n v="0"/>
    <n v="19570.72"/>
    <n v="0"/>
    <x v="12"/>
  </r>
  <r>
    <n v="-1"/>
    <n v="1"/>
    <s v="0001 -Florida Power &amp; Light Company"/>
    <n v="0"/>
    <n v="3"/>
    <x v="12"/>
    <n v="1990"/>
    <n v="28"/>
    <n v="2014"/>
    <s v="V1990"/>
    <n v="367"/>
    <s v="08. General Plant"/>
    <s v="Function"/>
    <n v="26374853.719999999"/>
    <n v="0"/>
    <n v="0"/>
    <n v="26444668.890000001"/>
    <n v="303029.81"/>
    <n v="17519255.550000001"/>
    <n v="-139630.31"/>
    <n v="19652.04"/>
    <n v="26514484.030000001"/>
    <n v="17699693.670000002"/>
    <n v="2613.42"/>
    <n v="0"/>
    <n v="19652.04"/>
    <n v="0"/>
    <x v="12"/>
  </r>
  <r>
    <n v="-1"/>
    <n v="1"/>
    <s v="0001 -Florida Power &amp; Light Company"/>
    <n v="0"/>
    <n v="3"/>
    <x v="12"/>
    <n v="1991"/>
    <n v="29"/>
    <n v="2014"/>
    <s v="V1991"/>
    <n v="367"/>
    <s v="08. General Plant"/>
    <s v="Function"/>
    <n v="23141845.649999999"/>
    <n v="0"/>
    <n v="0"/>
    <n v="23840820.859999999"/>
    <n v="350824.2"/>
    <n v="13347421.369999999"/>
    <n v="-1397950.4"/>
    <n v="214341.25"/>
    <n v="24539796.050000001"/>
    <n v="12514636.42"/>
    <n v="0"/>
    <n v="0"/>
    <n v="214341.25"/>
    <n v="0"/>
    <x v="12"/>
  </r>
  <r>
    <n v="-1"/>
    <n v="1"/>
    <s v="0001 -Florida Power &amp; Light Company"/>
    <n v="0"/>
    <n v="3"/>
    <x v="12"/>
    <n v="1992"/>
    <n v="30"/>
    <n v="2014"/>
    <s v="V1992"/>
    <n v="367"/>
    <s v="08. General Plant"/>
    <s v="Function"/>
    <n v="30708594.850000001"/>
    <n v="0"/>
    <n v="0"/>
    <n v="30847515.93"/>
    <n v="596227.61"/>
    <n v="11550106.949999999"/>
    <n v="-277842.19"/>
    <n v="40078.22"/>
    <n v="30986437.039999999"/>
    <n v="11904801.630000001"/>
    <n v="3768.96"/>
    <n v="0"/>
    <n v="40078.22"/>
    <n v="0"/>
    <x v="12"/>
  </r>
  <r>
    <n v="-1"/>
    <n v="1"/>
    <s v="0001 -Florida Power &amp; Light Company"/>
    <n v="0"/>
    <n v="3"/>
    <x v="12"/>
    <n v="1993"/>
    <n v="31"/>
    <n v="2014"/>
    <s v="V1993"/>
    <n v="367"/>
    <s v="08. General Plant"/>
    <s v="Function"/>
    <n v="14386921.51"/>
    <n v="0"/>
    <n v="0"/>
    <n v="14522934.26"/>
    <n v="238882.68"/>
    <n v="5805364.0899999999"/>
    <n v="-272025.46000000002"/>
    <n v="51250.3"/>
    <n v="14658946.970000001"/>
    <n v="5819591.2999999998"/>
    <n v="3880.31"/>
    <n v="0"/>
    <n v="51250.3"/>
    <n v="0"/>
    <x v="12"/>
  </r>
  <r>
    <n v="-1"/>
    <n v="1"/>
    <s v="0001 -Florida Power &amp; Light Company"/>
    <n v="0"/>
    <n v="3"/>
    <x v="12"/>
    <n v="1994"/>
    <n v="32"/>
    <n v="2014"/>
    <s v="V1994"/>
    <n v="367"/>
    <s v="08. General Plant"/>
    <s v="Function"/>
    <n v="12281981.050000001"/>
    <n v="0"/>
    <n v="0"/>
    <n v="12346166.93"/>
    <n v="243680.37"/>
    <n v="4027082.61"/>
    <n v="-128371.71"/>
    <n v="21294.48"/>
    <n v="12410352.76"/>
    <n v="4163685.75"/>
    <n v="0"/>
    <n v="0"/>
    <n v="21294.48"/>
    <n v="0"/>
    <x v="12"/>
  </r>
  <r>
    <n v="-1"/>
    <n v="1"/>
    <s v="0001 -Florida Power &amp; Light Company"/>
    <n v="0"/>
    <n v="3"/>
    <x v="12"/>
    <n v="1995"/>
    <n v="33"/>
    <n v="2014"/>
    <s v="V1995"/>
    <n v="367"/>
    <s v="08. General Plant"/>
    <s v="Function"/>
    <n v="7409977.6200000001"/>
    <n v="0"/>
    <n v="0"/>
    <n v="7707173.1799999997"/>
    <n v="129390.32"/>
    <n v="2933326.35"/>
    <n v="-594391.09"/>
    <n v="86575.44"/>
    <n v="8004368.71"/>
    <n v="2552787"/>
    <n v="2114.02"/>
    <n v="0"/>
    <n v="86575.44"/>
    <n v="0"/>
    <x v="12"/>
  </r>
  <r>
    <n v="-1"/>
    <n v="1"/>
    <s v="0001 -Florida Power &amp; Light Company"/>
    <n v="0"/>
    <n v="3"/>
    <x v="12"/>
    <n v="1996"/>
    <n v="34"/>
    <n v="2014"/>
    <s v="V1996"/>
    <n v="367"/>
    <s v="08. General Plant"/>
    <s v="Function"/>
    <n v="12630511.880000001"/>
    <n v="0"/>
    <n v="0"/>
    <n v="12709911.970000001"/>
    <n v="237981.07"/>
    <n v="3326730.17"/>
    <n v="-158800.15"/>
    <n v="22866.9"/>
    <n v="12789312.029999999"/>
    <n v="3427673.98"/>
    <n v="1104.01"/>
    <n v="0"/>
    <n v="22866.9"/>
    <n v="0"/>
    <x v="12"/>
  </r>
  <r>
    <n v="-1"/>
    <n v="1"/>
    <s v="0001 -Florida Power &amp; Light Company"/>
    <n v="0"/>
    <n v="3"/>
    <x v="12"/>
    <n v="1997"/>
    <n v="35"/>
    <n v="2014"/>
    <s v="V1997"/>
    <n v="367"/>
    <s v="08. General Plant"/>
    <s v="Function"/>
    <n v="4375147.21"/>
    <n v="0"/>
    <n v="0"/>
    <n v="4486443.8099999996"/>
    <n v="74149.02"/>
    <n v="1687248.85"/>
    <n v="-222593.1"/>
    <n v="26717.65"/>
    <n v="4597740.3099999996"/>
    <n v="1555033.96"/>
    <n v="10488.46"/>
    <n v="0"/>
    <n v="26717.65"/>
    <n v="0"/>
    <x v="12"/>
  </r>
  <r>
    <n v="-1"/>
    <n v="1"/>
    <s v="0001 -Florida Power &amp; Light Company"/>
    <n v="0"/>
    <n v="3"/>
    <x v="12"/>
    <n v="1998"/>
    <n v="59"/>
    <n v="2014"/>
    <s v="V1998"/>
    <n v="367"/>
    <s v="08. General Plant"/>
    <s v="Function"/>
    <n v="1523602.18"/>
    <n v="0"/>
    <n v="0"/>
    <n v="1551367.83"/>
    <n v="18379.21"/>
    <n v="748278.76"/>
    <n v="-55531.25"/>
    <n v="5409.08"/>
    <n v="1579133.43"/>
    <n v="711722.18"/>
    <n v="4813.62"/>
    <n v="0"/>
    <n v="5409.08"/>
    <n v="0"/>
    <x v="12"/>
  </r>
  <r>
    <n v="-1"/>
    <n v="1"/>
    <s v="0001 -Florida Power &amp; Light Company"/>
    <n v="0"/>
    <n v="3"/>
    <x v="12"/>
    <n v="1999"/>
    <n v="60"/>
    <n v="2014"/>
    <s v="V1999"/>
    <n v="367"/>
    <s v="08. General Plant"/>
    <s v="Function"/>
    <n v="16908763.969999999"/>
    <n v="0"/>
    <n v="0"/>
    <n v="17378827.390000001"/>
    <n v="179142.84"/>
    <n v="9343966.6999999993"/>
    <n v="-940126.84"/>
    <n v="113505.25"/>
    <n v="17848890.809999999"/>
    <n v="8655488.4000000004"/>
    <n v="40999.550000000003"/>
    <n v="0"/>
    <n v="113505.25"/>
    <n v="0"/>
    <x v="12"/>
  </r>
  <r>
    <n v="-1"/>
    <n v="1"/>
    <s v="0001 -Florida Power &amp; Light Company"/>
    <n v="0"/>
    <n v="3"/>
    <x v="12"/>
    <n v="2000"/>
    <n v="61"/>
    <n v="2014"/>
    <s v="V2000"/>
    <n v="367"/>
    <s v="08. General Plant"/>
    <s v="Function"/>
    <n v="16048872.560000001"/>
    <n v="0"/>
    <n v="0"/>
    <n v="16072878.59"/>
    <n v="154472.57999999999"/>
    <n v="9481597.8100000005"/>
    <n v="-48012.06"/>
    <n v="5526.08"/>
    <n v="16096884.619999999"/>
    <n v="9593286.7599999998"/>
    <n v="297.64999999999998"/>
    <n v="0"/>
    <n v="5526.08"/>
    <n v="0"/>
    <x v="12"/>
  </r>
  <r>
    <n v="-1"/>
    <n v="1"/>
    <s v="0001 -Florida Power &amp; Light Company"/>
    <n v="0"/>
    <n v="3"/>
    <x v="12"/>
    <n v="2001"/>
    <n v="62"/>
    <n v="2014"/>
    <s v="V2001"/>
    <n v="367"/>
    <s v="08. General Plant"/>
    <s v="Function"/>
    <n v="19632285.370000001"/>
    <n v="0"/>
    <n v="0"/>
    <n v="19752586.5"/>
    <n v="116750.5"/>
    <n v="9450480.0399999991"/>
    <n v="-240602.26"/>
    <n v="34766.589999999997"/>
    <n v="19872887.629999999"/>
    <n v="9360614.1799999997"/>
    <n v="780.69"/>
    <n v="0"/>
    <n v="34766.589999999997"/>
    <n v="0"/>
    <x v="12"/>
  </r>
  <r>
    <n v="-1"/>
    <n v="1"/>
    <s v="0001 -Florida Power &amp; Light Company"/>
    <n v="0"/>
    <n v="3"/>
    <x v="12"/>
    <n v="2001"/>
    <n v="69"/>
    <n v="2014"/>
    <s v="V2001 Bonus"/>
    <n v="367"/>
    <s v="08. General Plant"/>
    <s v="Function"/>
    <n v="2883682.39"/>
    <n v="0"/>
    <n v="0"/>
    <n v="2883865.05"/>
    <n v="4131.8900000000003"/>
    <n v="2148155.7599999998"/>
    <n v="-365.32"/>
    <n v="33.81"/>
    <n v="2884047.71"/>
    <n v="2151922.33"/>
    <n v="33.81"/>
    <n v="0"/>
    <n v="33.81"/>
    <n v="0"/>
    <x v="12"/>
  </r>
  <r>
    <n v="-1"/>
    <n v="1"/>
    <s v="0001 -Florida Power &amp; Light Company"/>
    <n v="0"/>
    <n v="3"/>
    <x v="12"/>
    <n v="2002"/>
    <n v="63"/>
    <n v="2014"/>
    <s v="V2002"/>
    <n v="367"/>
    <s v="08. General Plant"/>
    <s v="Function"/>
    <n v="19600831.239999998"/>
    <n v="0"/>
    <n v="0"/>
    <n v="19653529.420000002"/>
    <n v="388210.24"/>
    <n v="2647793.09"/>
    <n v="-105396.36"/>
    <n v="15422.28"/>
    <n v="19706227.600000001"/>
    <n v="2946029.25"/>
    <n v="0"/>
    <n v="0"/>
    <n v="15422.28"/>
    <n v="0"/>
    <x v="12"/>
  </r>
  <r>
    <n v="-1"/>
    <n v="1"/>
    <s v="0001 -Florida Power &amp; Light Company"/>
    <n v="0"/>
    <n v="3"/>
    <x v="12"/>
    <n v="2002"/>
    <n v="80"/>
    <n v="2014"/>
    <s v="V2002 Bonus Q1"/>
    <n v="367"/>
    <s v="08. General Plant"/>
    <s v="Function"/>
    <n v="1144631.8600000001"/>
    <n v="0"/>
    <n v="0"/>
    <n v="1146955.33"/>
    <n v="16933.64"/>
    <n v="973113.19"/>
    <n v="-4646.97"/>
    <n v="299.93"/>
    <n v="1149278.83"/>
    <n v="985399.86"/>
    <n v="299.93"/>
    <n v="0"/>
    <n v="299.93"/>
    <n v="0"/>
    <x v="12"/>
  </r>
  <r>
    <n v="-1"/>
    <n v="1"/>
    <s v="0001 -Florida Power &amp; Light Company"/>
    <n v="0"/>
    <n v="3"/>
    <x v="12"/>
    <n v="2002"/>
    <n v="81"/>
    <n v="2014"/>
    <s v="V2002 Bonus Q2"/>
    <n v="367"/>
    <s v="08. General Plant"/>
    <s v="Function"/>
    <n v="1295694.6399999999"/>
    <n v="0"/>
    <n v="0"/>
    <n v="1357221.63"/>
    <n v="23657.5"/>
    <n v="1279869.73"/>
    <n v="-123053.99"/>
    <n v="1873.64"/>
    <n v="1418748.63"/>
    <n v="1180473.24"/>
    <n v="1873.64"/>
    <n v="0"/>
    <n v="1873.64"/>
    <n v="0"/>
    <x v="12"/>
  </r>
  <r>
    <n v="-1"/>
    <n v="1"/>
    <s v="0001 -Florida Power &amp; Light Company"/>
    <n v="0"/>
    <n v="3"/>
    <x v="12"/>
    <n v="2002"/>
    <n v="82"/>
    <n v="2014"/>
    <s v="V2002 Bonus Q3"/>
    <n v="367"/>
    <s v="08. General Plant"/>
    <s v="Function"/>
    <n v="7674726.79"/>
    <n v="0"/>
    <n v="0"/>
    <n v="7693358.6200000001"/>
    <n v="11509.81"/>
    <n v="7591966.8700000001"/>
    <n v="-37263.660000000003"/>
    <n v="39.700000000000003"/>
    <n v="7711990.4500000002"/>
    <n v="7566228.5800000001"/>
    <n v="24.14"/>
    <n v="0"/>
    <n v="39.700000000000003"/>
    <n v="0"/>
    <x v="12"/>
  </r>
  <r>
    <n v="-1"/>
    <n v="1"/>
    <s v="0001 -Florida Power &amp; Light Company"/>
    <n v="0"/>
    <n v="3"/>
    <x v="12"/>
    <n v="2002"/>
    <n v="83"/>
    <n v="2014"/>
    <s v="V2002 Bonus Q4"/>
    <n v="367"/>
    <s v="08. General Plant"/>
    <s v="Function"/>
    <n v="17587732.57"/>
    <n v="0"/>
    <n v="0"/>
    <n v="17597537.07"/>
    <n v="182307.72"/>
    <n v="10791394.57"/>
    <n v="-19609.009999999998"/>
    <n v="1572.59"/>
    <n v="17607341.579999998"/>
    <n v="10954227.6"/>
    <n v="1438.27"/>
    <n v="0"/>
    <n v="1572.59"/>
    <n v="0"/>
    <x v="12"/>
  </r>
  <r>
    <n v="-1"/>
    <n v="1"/>
    <s v="0001 -Florida Power &amp; Light Company"/>
    <n v="0"/>
    <n v="3"/>
    <x v="12"/>
    <n v="2002"/>
    <n v="76"/>
    <n v="2014"/>
    <s v="V2002 Q1"/>
    <n v="367"/>
    <s v="08. General Plant"/>
    <s v="Function"/>
    <n v="173024.56"/>
    <n v="0"/>
    <n v="0"/>
    <n v="175277.04"/>
    <n v="13870.02"/>
    <n v="76473.119999999995"/>
    <n v="-4504.9799999999996"/>
    <n v="344.89"/>
    <n v="177529.54"/>
    <n v="85838.16"/>
    <n v="344.89"/>
    <n v="0"/>
    <n v="344.89"/>
    <n v="0"/>
    <x v="12"/>
  </r>
  <r>
    <n v="-1"/>
    <n v="1"/>
    <s v="0001 -Florida Power &amp; Light Company"/>
    <n v="0"/>
    <n v="3"/>
    <x v="12"/>
    <n v="2002"/>
    <n v="77"/>
    <n v="2014"/>
    <s v="V2002 Q2"/>
    <n v="367"/>
    <s v="08. General Plant"/>
    <s v="Function"/>
    <n v="45938.080000000002"/>
    <n v="0"/>
    <n v="0"/>
    <n v="48438.879999999997"/>
    <n v="6182.06"/>
    <n v="-86755.09"/>
    <n v="-5001.62"/>
    <n v="5.61"/>
    <n v="50939.7"/>
    <n v="-85574.65"/>
    <n v="5.61"/>
    <n v="0"/>
    <n v="5.61"/>
    <n v="0"/>
    <x v="12"/>
  </r>
  <r>
    <n v="-1"/>
    <n v="1"/>
    <s v="0001 -Florida Power &amp; Light Company"/>
    <n v="0"/>
    <n v="3"/>
    <x v="12"/>
    <n v="2002"/>
    <n v="78"/>
    <n v="2014"/>
    <s v="V2002 Q3"/>
    <n v="367"/>
    <s v="08. General Plant"/>
    <s v="Function"/>
    <n v="90391.57"/>
    <n v="0"/>
    <n v="0"/>
    <n v="91742.63"/>
    <n v="14014.53"/>
    <n v="-370189.38"/>
    <n v="-2702.11"/>
    <n v="0"/>
    <n v="93093.68"/>
    <n v="-358876.96"/>
    <n v="0"/>
    <n v="0"/>
    <n v="0"/>
    <n v="0"/>
    <x v="12"/>
  </r>
  <r>
    <n v="-1"/>
    <n v="1"/>
    <s v="0001 -Florida Power &amp; Light Company"/>
    <n v="0"/>
    <n v="3"/>
    <x v="12"/>
    <n v="2002"/>
    <n v="79"/>
    <n v="2014"/>
    <s v="V2002 Q4"/>
    <n v="367"/>
    <s v="08. General Plant"/>
    <s v="Function"/>
    <n v="2264719.21"/>
    <n v="0"/>
    <n v="0"/>
    <n v="2265168.58"/>
    <n v="42095.77"/>
    <n v="428804.16"/>
    <n v="-898.74"/>
    <n v="0"/>
    <n v="2265617.9500000002"/>
    <n v="470001.19"/>
    <n v="0"/>
    <n v="0"/>
    <n v="0"/>
    <n v="0"/>
    <x v="12"/>
  </r>
  <r>
    <n v="-1"/>
    <n v="1"/>
    <s v="0001 -Florida Power &amp; Light Company"/>
    <n v="0"/>
    <n v="3"/>
    <x v="12"/>
    <n v="2003"/>
    <n v="64"/>
    <n v="2014"/>
    <s v="V2003"/>
    <n v="367"/>
    <s v="08. General Plant"/>
    <s v="Function"/>
    <n v="5377254.79"/>
    <n v="0"/>
    <n v="0"/>
    <n v="5413472.9000000004"/>
    <n v="97512.87"/>
    <n v="1104735.76"/>
    <n v="-72436.240000000005"/>
    <n v="10559.74"/>
    <n v="5449691.0300000003"/>
    <n v="1140249.8600000001"/>
    <n v="122.27"/>
    <n v="0"/>
    <n v="10559.74"/>
    <n v="0"/>
    <x v="12"/>
  </r>
  <r>
    <n v="-1"/>
    <n v="1"/>
    <s v="0001 -Florida Power &amp; Light Company"/>
    <n v="0"/>
    <n v="3"/>
    <x v="12"/>
    <n v="2003"/>
    <n v="70"/>
    <n v="2014"/>
    <s v="V2003 Bonus-30%"/>
    <n v="367"/>
    <s v="08. General Plant"/>
    <s v="Function"/>
    <n v="5395803.6799999997"/>
    <n v="0"/>
    <n v="0"/>
    <n v="5445605.9500000002"/>
    <n v="45.09"/>
    <n v="5474442.4800000004"/>
    <n v="-99604.55"/>
    <n v="9348.1"/>
    <n v="5495408.2300000004"/>
    <n v="5374883.0199999996"/>
    <n v="9348.1"/>
    <n v="0"/>
    <n v="9348.1"/>
    <n v="0"/>
    <x v="12"/>
  </r>
  <r>
    <n v="-1"/>
    <n v="1"/>
    <s v="0001 -Florida Power &amp; Light Company"/>
    <n v="0"/>
    <n v="3"/>
    <x v="12"/>
    <n v="2003"/>
    <n v="84"/>
    <n v="2014"/>
    <s v="V2003 Bonus-50%"/>
    <n v="367"/>
    <s v="08. General Plant"/>
    <s v="Function"/>
    <n v="4853243.5199999996"/>
    <n v="0"/>
    <n v="0"/>
    <n v="4876363.8899999997"/>
    <n v="314.04000000000002"/>
    <n v="4836259.58"/>
    <n v="-46240.72"/>
    <n v="350.1"/>
    <n v="4899484.24"/>
    <n v="4790332.9000000004"/>
    <n v="350.1"/>
    <n v="0"/>
    <n v="350.1"/>
    <n v="0"/>
    <x v="12"/>
  </r>
  <r>
    <n v="-1"/>
    <n v="1"/>
    <s v="0001 -Florida Power &amp; Light Company"/>
    <n v="0"/>
    <n v="3"/>
    <x v="12"/>
    <n v="2004"/>
    <n v="92"/>
    <n v="2014"/>
    <s v="V2004 Q1"/>
    <n v="367"/>
    <s v="08. General Plant"/>
    <s v="Function"/>
    <n v="-88271.75"/>
    <n v="0"/>
    <n v="0"/>
    <n v="-49971.23"/>
    <n v="28831.98"/>
    <n v="-1354707.8"/>
    <n v="-76601.039999999994"/>
    <n v="9553.7000000000007"/>
    <n v="-11670.71"/>
    <n v="-1395638.88"/>
    <n v="2715.72"/>
    <n v="0"/>
    <n v="9553.7000000000007"/>
    <n v="0"/>
    <x v="12"/>
  </r>
  <r>
    <n v="-1"/>
    <n v="1"/>
    <s v="0001 -Florida Power &amp; Light Company"/>
    <n v="0"/>
    <n v="3"/>
    <x v="12"/>
    <n v="2004"/>
    <n v="96"/>
    <n v="2014"/>
    <s v="V2004 Q1 - 30% Bonus"/>
    <n v="367"/>
    <s v="08. General Plant"/>
    <s v="Function"/>
    <n v="131960.49"/>
    <n v="0"/>
    <n v="0"/>
    <n v="151020.10999999999"/>
    <n v="0"/>
    <n v="170079.74"/>
    <n v="-38119.25"/>
    <n v="817.01"/>
    <n v="170079.74"/>
    <n v="131960.49"/>
    <n v="817.01"/>
    <n v="0"/>
    <n v="817.01"/>
    <n v="0"/>
    <x v="12"/>
  </r>
  <r>
    <n v="-1"/>
    <n v="1"/>
    <s v="0001 -Florida Power &amp; Light Company"/>
    <n v="0"/>
    <n v="3"/>
    <x v="12"/>
    <n v="2004"/>
    <n v="100"/>
    <n v="2014"/>
    <s v="V2004 Q1 - 50% Bonus"/>
    <n v="367"/>
    <s v="08. General Plant"/>
    <s v="Function"/>
    <n v="2123530.4500000002"/>
    <n v="0"/>
    <n v="0"/>
    <n v="2560041.33"/>
    <n v="46.32"/>
    <n v="2989373.03"/>
    <n v="-873021.78"/>
    <n v="79962.960000000006"/>
    <n v="2996552.23"/>
    <n v="2116397.5699999998"/>
    <n v="79962.960000000006"/>
    <n v="0"/>
    <n v="79962.960000000006"/>
    <n v="0"/>
    <x v="12"/>
  </r>
  <r>
    <n v="-1"/>
    <n v="1"/>
    <s v="0001 -Florida Power &amp; Light Company"/>
    <n v="0"/>
    <n v="3"/>
    <x v="12"/>
    <n v="2004"/>
    <n v="93"/>
    <n v="2014"/>
    <s v="V2004 Q2"/>
    <n v="367"/>
    <s v="08. General Plant"/>
    <s v="Function"/>
    <n v="78454.990000000005"/>
    <n v="0"/>
    <n v="0"/>
    <n v="82099.289999999994"/>
    <n v="3644.48"/>
    <n v="-83140.759999999995"/>
    <n v="-7288.58"/>
    <n v="864.42"/>
    <n v="85743.57"/>
    <n v="-85920.44"/>
    <n v="0"/>
    <n v="0"/>
    <n v="864.42"/>
    <n v="0"/>
    <x v="12"/>
  </r>
  <r>
    <n v="-1"/>
    <n v="1"/>
    <s v="0001 -Florida Power &amp; Light Company"/>
    <n v="0"/>
    <n v="3"/>
    <x v="12"/>
    <n v="2004"/>
    <n v="97"/>
    <n v="2014"/>
    <s v="V2004 Q2 - 30% Bonus"/>
    <n v="367"/>
    <s v="08. General Plant"/>
    <s v="Function"/>
    <n v="-370390.67"/>
    <n v="0"/>
    <n v="0"/>
    <n v="-370307.49"/>
    <n v="1093.29"/>
    <n v="-388176.83"/>
    <n v="-166.35"/>
    <n v="15.56"/>
    <n v="-370224.32"/>
    <n v="-387249.89"/>
    <n v="15.56"/>
    <n v="0"/>
    <n v="15.56"/>
    <n v="0"/>
    <x v="12"/>
  </r>
  <r>
    <n v="-1"/>
    <n v="1"/>
    <s v="0001 -Florida Power &amp; Light Company"/>
    <n v="0"/>
    <n v="3"/>
    <x v="12"/>
    <n v="2004"/>
    <n v="101"/>
    <n v="2014"/>
    <s v="V2004 Q2 - 50% Bonus"/>
    <n v="367"/>
    <s v="08. General Plant"/>
    <s v="Function"/>
    <n v="425758.01"/>
    <n v="0"/>
    <n v="0"/>
    <n v="615154.97"/>
    <n v="8908.1"/>
    <n v="651726.62"/>
    <n v="-378793.95"/>
    <n v="35063.949999999997"/>
    <n v="804551.96"/>
    <n v="281840.77"/>
    <n v="35063.949999999997"/>
    <n v="0"/>
    <n v="35063.949999999997"/>
    <n v="0"/>
    <x v="12"/>
  </r>
  <r>
    <n v="-1"/>
    <n v="1"/>
    <s v="0001 -Florida Power &amp; Light Company"/>
    <n v="0"/>
    <n v="3"/>
    <x v="12"/>
    <n v="2004"/>
    <n v="94"/>
    <n v="2014"/>
    <s v="V2004 Q3"/>
    <n v="367"/>
    <s v="08. General Plant"/>
    <s v="Function"/>
    <n v="417893.66"/>
    <n v="0"/>
    <n v="0"/>
    <n v="425574.22"/>
    <n v="8144.03"/>
    <n v="58874.09"/>
    <n v="-15361.13"/>
    <n v="2108.34"/>
    <n v="433254.79"/>
    <n v="53562.35"/>
    <n v="202.98"/>
    <n v="0"/>
    <n v="2108.34"/>
    <n v="0"/>
    <x v="12"/>
  </r>
  <r>
    <n v="-1"/>
    <n v="1"/>
    <s v="0001 -Florida Power &amp; Light Company"/>
    <n v="0"/>
    <n v="3"/>
    <x v="12"/>
    <n v="2004"/>
    <n v="98"/>
    <n v="2014"/>
    <s v="V2004 Q3 - 30% Bonus"/>
    <n v="367"/>
    <s v="08. General Plant"/>
    <s v="Function"/>
    <n v="203475.61"/>
    <n v="0"/>
    <n v="0"/>
    <n v="246287.28"/>
    <n v="0"/>
    <n v="289098.95"/>
    <n v="-85623.34"/>
    <n v="7925.91"/>
    <n v="289098.95"/>
    <n v="203475.61"/>
    <n v="7925.91"/>
    <n v="0"/>
    <n v="7925.91"/>
    <n v="0"/>
    <x v="12"/>
  </r>
  <r>
    <n v="-1"/>
    <n v="1"/>
    <s v="0001 -Florida Power &amp; Light Company"/>
    <n v="0"/>
    <n v="3"/>
    <x v="12"/>
    <n v="2004"/>
    <n v="102"/>
    <n v="2014"/>
    <s v="V2004 Q3 - 50% Bonus"/>
    <n v="367"/>
    <s v="08. General Plant"/>
    <s v="Function"/>
    <n v="836039.2"/>
    <n v="0"/>
    <n v="0"/>
    <n v="928242.29"/>
    <n v="63044.72"/>
    <n v="-16093.18"/>
    <n v="-184406.17"/>
    <n v="15361.59"/>
    <n v="1020445.37"/>
    <n v="-137454.63"/>
    <n v="15361.59"/>
    <n v="0"/>
    <n v="15361.59"/>
    <n v="0"/>
    <x v="12"/>
  </r>
  <r>
    <n v="-1"/>
    <n v="1"/>
    <s v="0001 -Florida Power &amp; Light Company"/>
    <n v="0"/>
    <n v="3"/>
    <x v="12"/>
    <n v="2004"/>
    <n v="95"/>
    <n v="2014"/>
    <s v="V2004 Q4"/>
    <n v="367"/>
    <s v="08. General Plant"/>
    <s v="Function"/>
    <n v="291922.05"/>
    <n v="0"/>
    <n v="0"/>
    <n v="299768.36"/>
    <n v="31254.19"/>
    <n v="-346188.51"/>
    <n v="-15692.61"/>
    <n v="1234.76"/>
    <n v="307614.65999999997"/>
    <n v="-329392.17"/>
    <n v="0"/>
    <n v="0"/>
    <n v="1234.76"/>
    <n v="0"/>
    <x v="12"/>
  </r>
  <r>
    <n v="-1"/>
    <n v="1"/>
    <s v="0001 -Florida Power &amp; Light Company"/>
    <n v="0"/>
    <n v="3"/>
    <x v="12"/>
    <n v="2004"/>
    <n v="99"/>
    <n v="2014"/>
    <s v="V2004 Q4 - 30% Bonus"/>
    <n v="367"/>
    <s v="08. General Plant"/>
    <s v="Function"/>
    <n v="-14837.62"/>
    <n v="0"/>
    <n v="0"/>
    <n v="-14837.57"/>
    <n v="0"/>
    <n v="-14837.52"/>
    <n v="-0.1"/>
    <n v="0"/>
    <n v="-14837.52"/>
    <n v="-14837.62"/>
    <n v="0"/>
    <n v="0"/>
    <n v="0"/>
    <n v="0"/>
    <x v="12"/>
  </r>
  <r>
    <n v="-1"/>
    <n v="1"/>
    <s v="0001 -Florida Power &amp; Light Company"/>
    <n v="0"/>
    <n v="3"/>
    <x v="12"/>
    <n v="2004"/>
    <n v="103"/>
    <n v="2014"/>
    <s v="V2004 Q4 - 50% Bonus"/>
    <n v="367"/>
    <s v="08. General Plant"/>
    <s v="Function"/>
    <n v="3057086.16"/>
    <n v="0"/>
    <n v="0"/>
    <n v="3299476.29"/>
    <n v="141945.85999999999"/>
    <n v="825811.36"/>
    <n v="-484780.26"/>
    <n v="44190.06"/>
    <n v="3541866.42"/>
    <n v="485935.54"/>
    <n v="41231.480000000003"/>
    <n v="0"/>
    <n v="44190.06"/>
    <n v="0"/>
    <x v="12"/>
  </r>
  <r>
    <n v="-1"/>
    <n v="1"/>
    <s v="0001 -Florida Power &amp; Light Company"/>
    <n v="0"/>
    <n v="3"/>
    <x v="12"/>
    <n v="2005"/>
    <n v="66"/>
    <n v="2014"/>
    <s v="V2005"/>
    <n v="367"/>
    <s v="08. General Plant"/>
    <s v="Function"/>
    <n v="21883807.940000001"/>
    <n v="0"/>
    <n v="0"/>
    <n v="23027703.41"/>
    <n v="437492.14"/>
    <n v="10175864.17"/>
    <n v="-2287790.86"/>
    <n v="218302"/>
    <n v="24171598.800000001"/>
    <n v="8392641.9600000009"/>
    <n v="151225.49"/>
    <n v="0"/>
    <n v="218302"/>
    <n v="0"/>
    <x v="12"/>
  </r>
  <r>
    <n v="-1"/>
    <n v="1"/>
    <s v="0001 -Florida Power &amp; Light Company"/>
    <n v="0"/>
    <n v="3"/>
    <x v="12"/>
    <n v="2005"/>
    <n v="72"/>
    <n v="2014"/>
    <s v="V2005 Bonus-30%"/>
    <n v="367"/>
    <s v="08. General Plant"/>
    <s v="Function"/>
    <n v="538.29"/>
    <n v="0"/>
    <n v="0"/>
    <n v="538.29"/>
    <n v="0"/>
    <n v="538.29"/>
    <n v="0"/>
    <n v="0"/>
    <n v="538.29"/>
    <n v="538.29"/>
    <n v="0"/>
    <n v="0"/>
    <n v="0"/>
    <n v="0"/>
    <x v="12"/>
  </r>
  <r>
    <n v="-1"/>
    <n v="1"/>
    <s v="0001 -Florida Power &amp; Light Company"/>
    <n v="0"/>
    <n v="3"/>
    <x v="12"/>
    <n v="2005"/>
    <n v="86"/>
    <n v="2014"/>
    <s v="V2005 Bonus-50%"/>
    <n v="367"/>
    <s v="08. General Plant"/>
    <s v="Function"/>
    <n v="74472.22"/>
    <n v="0"/>
    <n v="0"/>
    <n v="74472.22"/>
    <n v="0"/>
    <n v="74472.22"/>
    <n v="0"/>
    <n v="0"/>
    <n v="74472.22"/>
    <n v="74472.22"/>
    <n v="0"/>
    <n v="0"/>
    <n v="0"/>
    <n v="0"/>
    <x v="12"/>
  </r>
  <r>
    <n v="-1"/>
    <n v="1"/>
    <s v="0001 -Florida Power &amp; Light Company"/>
    <n v="0"/>
    <n v="3"/>
    <x v="12"/>
    <n v="2006"/>
    <n v="67"/>
    <n v="2014"/>
    <s v="V2006"/>
    <n v="367"/>
    <s v="08. General Plant"/>
    <s v="Function"/>
    <n v="14294820.01"/>
    <n v="0"/>
    <n v="0"/>
    <n v="15375902.26"/>
    <n v="67800.53"/>
    <n v="16603431.390000001"/>
    <n v="-2162164.4500000002"/>
    <n v="101652.88"/>
    <n v="16456984.460000001"/>
    <n v="14526884.07"/>
    <n v="83836.28"/>
    <n v="0"/>
    <n v="101652.88"/>
    <n v="0"/>
    <x v="12"/>
  </r>
  <r>
    <n v="-1"/>
    <n v="1"/>
    <s v="0001 -Florida Power &amp; Light Company"/>
    <n v="0"/>
    <n v="3"/>
    <x v="12"/>
    <n v="2007"/>
    <n v="74"/>
    <n v="2014"/>
    <s v="V2007"/>
    <n v="367"/>
    <s v="08. General Plant"/>
    <s v="Function"/>
    <n v="31673911.960000001"/>
    <n v="0"/>
    <n v="0"/>
    <n v="36536811.770000003"/>
    <n v="147657.49"/>
    <n v="31873442.629999999"/>
    <n v="-9725799.5999999996"/>
    <n v="57107.29"/>
    <n v="41399711.560000002"/>
    <n v="22307019.719999999"/>
    <n v="45388.09"/>
    <n v="0"/>
    <n v="57107.29"/>
    <n v="0"/>
    <x v="12"/>
  </r>
  <r>
    <n v="-1"/>
    <n v="1"/>
    <s v="0001 -Florida Power &amp; Light Company"/>
    <n v="0"/>
    <n v="3"/>
    <x v="12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164"/>
    <n v="2014"/>
    <s v="V2008 Q1"/>
    <n v="367"/>
    <s v="08. General Plant"/>
    <s v="Function"/>
    <n v="5157258.59"/>
    <n v="0"/>
    <n v="0"/>
    <n v="5421482.1100000003"/>
    <n v="7056.67"/>
    <n v="5232297.57"/>
    <n v="-528447.02"/>
    <n v="20737.349999999999"/>
    <n v="5685705.6100000003"/>
    <n v="4716547.22"/>
    <n v="15097.35"/>
    <n v="0"/>
    <n v="20737.349999999999"/>
    <n v="0"/>
    <x v="12"/>
  </r>
  <r>
    <n v="-1"/>
    <n v="1"/>
    <s v="0001 -Florida Power &amp; Light Company"/>
    <n v="0"/>
    <n v="3"/>
    <x v="12"/>
    <n v="2008"/>
    <n v="168"/>
    <n v="2014"/>
    <s v="V2008 Q1 - 50% Bonus"/>
    <n v="367"/>
    <s v="08. General Plant"/>
    <s v="Function"/>
    <n v="463797.51"/>
    <n v="0"/>
    <n v="0"/>
    <n v="532750.1"/>
    <n v="0"/>
    <n v="601702.67000000004"/>
    <n v="-137905.16"/>
    <n v="5202.8"/>
    <n v="601702.67000000004"/>
    <n v="463797.51"/>
    <n v="5202.8"/>
    <n v="0"/>
    <n v="5202.8"/>
    <n v="0"/>
    <x v="12"/>
  </r>
  <r>
    <n v="-1"/>
    <n v="1"/>
    <s v="0001 -Florida Power &amp; Light Company"/>
    <n v="0"/>
    <n v="3"/>
    <x v="12"/>
    <n v="2008"/>
    <n v="165"/>
    <n v="2014"/>
    <s v="V2008 Q2"/>
    <n v="367"/>
    <s v="08. General Plant"/>
    <s v="Function"/>
    <n v="5027503.71"/>
    <n v="0"/>
    <n v="0"/>
    <n v="5154720.4000000004"/>
    <n v="18121.169999999998"/>
    <n v="4099498.02"/>
    <n v="-254433.37"/>
    <n v="23833.78"/>
    <n v="5281937.08"/>
    <n v="3877533.03"/>
    <n v="9486.57"/>
    <n v="0"/>
    <n v="23833.78"/>
    <n v="0"/>
    <x v="12"/>
  </r>
  <r>
    <n v="-1"/>
    <n v="1"/>
    <s v="0001 -Florida Power &amp; Light Company"/>
    <n v="0"/>
    <n v="3"/>
    <x v="12"/>
    <n v="2008"/>
    <n v="169"/>
    <n v="2014"/>
    <s v="V2008 Q2 - 50% Bonus"/>
    <n v="367"/>
    <s v="08. General Plant"/>
    <s v="Function"/>
    <n v="2262176.2200000002"/>
    <n v="0"/>
    <n v="0"/>
    <n v="2436821.61"/>
    <n v="0"/>
    <n v="2611466.98"/>
    <n v="-349290.76"/>
    <n v="8915.48"/>
    <n v="2611466.98"/>
    <n v="2262176.2200000002"/>
    <n v="8915.48"/>
    <n v="0"/>
    <n v="8915.48"/>
    <n v="0"/>
    <x v="12"/>
  </r>
  <r>
    <n v="-1"/>
    <n v="1"/>
    <s v="0001 -Florida Power &amp; Light Company"/>
    <n v="0"/>
    <n v="3"/>
    <x v="12"/>
    <n v="2008"/>
    <n v="166"/>
    <n v="2014"/>
    <s v="V2008 Q3"/>
    <n v="367"/>
    <s v="08. General Plant"/>
    <s v="Function"/>
    <n v="4739866.05"/>
    <n v="0"/>
    <n v="0"/>
    <n v="4826491.4000000004"/>
    <n v="19569.669999999998"/>
    <n v="3604943.39"/>
    <n v="-173250.67"/>
    <n v="13743.08"/>
    <n v="4913116.72"/>
    <n v="3462691.24"/>
    <n v="2314.23"/>
    <n v="0"/>
    <n v="13743.08"/>
    <n v="0"/>
    <x v="12"/>
  </r>
  <r>
    <n v="-1"/>
    <n v="1"/>
    <s v="0001 -Florida Power &amp; Light Company"/>
    <n v="0"/>
    <n v="3"/>
    <x v="12"/>
    <n v="2008"/>
    <n v="170"/>
    <n v="2014"/>
    <s v="V2008 Q3 - 50% Bonus"/>
    <n v="367"/>
    <s v="08. General Plant"/>
    <s v="Function"/>
    <n v="2282432.7999999998"/>
    <n v="0"/>
    <n v="0"/>
    <n v="2453323.5699999998"/>
    <n v="0"/>
    <n v="2624214.2999999998"/>
    <n v="-341781.5"/>
    <n v="360.99"/>
    <n v="2624214.2999999998"/>
    <n v="2282432.7999999998"/>
    <n v="360.99"/>
    <n v="0"/>
    <n v="360.99"/>
    <n v="0"/>
    <x v="12"/>
  </r>
  <r>
    <n v="-1"/>
    <n v="1"/>
    <s v="0001 -Florida Power &amp; Light Company"/>
    <n v="0"/>
    <n v="3"/>
    <x v="12"/>
    <n v="2008"/>
    <n v="167"/>
    <n v="2014"/>
    <s v="V2008 Q4"/>
    <n v="367"/>
    <s v="08. General Plant"/>
    <s v="Function"/>
    <n v="5413079.4000000004"/>
    <n v="0"/>
    <n v="0"/>
    <n v="5557479.5700000003"/>
    <n v="34003.35"/>
    <n v="3509178.48"/>
    <n v="-288800.32"/>
    <n v="30027.23"/>
    <n v="5701879.7199999997"/>
    <n v="3282037.71"/>
    <n v="2371.0300000000002"/>
    <n v="0"/>
    <n v="30027.23"/>
    <n v="0"/>
    <x v="12"/>
  </r>
  <r>
    <n v="-1"/>
    <n v="1"/>
    <s v="0001 -Florida Power &amp; Light Company"/>
    <n v="0"/>
    <n v="3"/>
    <x v="12"/>
    <n v="2008"/>
    <n v="171"/>
    <n v="2014"/>
    <s v="V2008 Q4 - 50% Bonus"/>
    <n v="367"/>
    <s v="08. General Plant"/>
    <s v="Function"/>
    <n v="14566470.02"/>
    <n v="0"/>
    <n v="0"/>
    <n v="14842868.17"/>
    <n v="0"/>
    <n v="15119266.300000001"/>
    <n v="-552796.28"/>
    <n v="1613.2"/>
    <n v="15119266.300000001"/>
    <n v="14566470.02"/>
    <n v="1613.2"/>
    <n v="0"/>
    <n v="1613.2"/>
    <n v="0"/>
    <x v="12"/>
  </r>
  <r>
    <n v="-1"/>
    <n v="1"/>
    <s v="0001 -Florida Power &amp; Light Company"/>
    <n v="0"/>
    <n v="3"/>
    <x v="12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5"/>
    <n v="2014"/>
    <s v="V2009 Q1"/>
    <n v="367"/>
    <s v="08. General Plant"/>
    <s v="Function"/>
    <n v="2503348.79"/>
    <n v="0"/>
    <n v="0"/>
    <n v="3546866.45"/>
    <n v="2353"/>
    <n v="4430349.1399999997"/>
    <n v="-2087035.33"/>
    <n v="736.1"/>
    <n v="4590384.12"/>
    <n v="2346402.91"/>
    <n v="0"/>
    <n v="0"/>
    <n v="736.1"/>
    <n v="0"/>
    <x v="12"/>
  </r>
  <r>
    <n v="-1"/>
    <n v="1"/>
    <s v="0001 -Florida Power &amp; Light Company"/>
    <n v="0"/>
    <n v="3"/>
    <x v="12"/>
    <n v="2009"/>
    <n v="189"/>
    <n v="2014"/>
    <s v="V2009 Q1 - 50% Bonus"/>
    <n v="367"/>
    <s v="08. General Plant"/>
    <s v="Function"/>
    <n v="6929800.0599999996"/>
    <n v="0"/>
    <n v="0"/>
    <n v="7273615.5899999999"/>
    <n v="-630.91"/>
    <n v="7649296.2999999998"/>
    <n v="-687631.04"/>
    <n v="0"/>
    <n v="7617431.0999999996"/>
    <n v="6961034.3499999996"/>
    <n v="0"/>
    <n v="0"/>
    <n v="0"/>
    <n v="0"/>
    <x v="12"/>
  </r>
  <r>
    <n v="-1"/>
    <n v="1"/>
    <s v="0001 -Florida Power &amp; Light Company"/>
    <n v="0"/>
    <n v="3"/>
    <x v="12"/>
    <n v="2009"/>
    <n v="186"/>
    <n v="2014"/>
    <s v="V2009 Q2"/>
    <n v="367"/>
    <s v="08. General Plant"/>
    <s v="Function"/>
    <n v="2343999.88"/>
    <n v="0"/>
    <n v="0"/>
    <n v="3157991.7"/>
    <n v="-2435.06"/>
    <n v="3938832.5"/>
    <n v="-1627983.61"/>
    <n v="301.47000000000003"/>
    <n v="3971983.49"/>
    <n v="2308699.2599999998"/>
    <n v="16.04"/>
    <n v="0"/>
    <n v="301.47000000000003"/>
    <n v="0"/>
    <x v="12"/>
  </r>
  <r>
    <n v="-1"/>
    <n v="1"/>
    <s v="0001 -Florida Power &amp; Light Company"/>
    <n v="0"/>
    <n v="3"/>
    <x v="12"/>
    <n v="2009"/>
    <n v="190"/>
    <n v="2014"/>
    <s v="V2009 Q2 - 50% Bonus"/>
    <n v="367"/>
    <s v="08. General Plant"/>
    <s v="Function"/>
    <n v="7886834.1799999997"/>
    <n v="0"/>
    <n v="0"/>
    <n v="9405349.75"/>
    <n v="7300.72"/>
    <n v="10469937.800000001"/>
    <n v="-3037031.1"/>
    <n v="4504.54"/>
    <n v="10923865.279999999"/>
    <n v="7441730.21"/>
    <n v="2981.75"/>
    <n v="0"/>
    <n v="4504.54"/>
    <n v="0"/>
    <x v="12"/>
  </r>
  <r>
    <n v="-1"/>
    <n v="1"/>
    <s v="0001 -Florida Power &amp; Light Company"/>
    <n v="0"/>
    <n v="3"/>
    <x v="12"/>
    <n v="2009"/>
    <n v="187"/>
    <n v="2014"/>
    <s v="V2009 Q3"/>
    <n v="367"/>
    <s v="08. General Plant"/>
    <s v="Function"/>
    <n v="1201565.28"/>
    <n v="0"/>
    <n v="0"/>
    <n v="1393866.73"/>
    <n v="19353.98"/>
    <n v="376418.83"/>
    <n v="-384602.87"/>
    <n v="5030.4399999999996"/>
    <n v="1586168.15"/>
    <n v="15316.21"/>
    <n v="884.17"/>
    <n v="0"/>
    <n v="5030.4399999999996"/>
    <n v="0"/>
    <x v="12"/>
  </r>
  <r>
    <n v="-1"/>
    <n v="1"/>
    <s v="0001 -Florida Power &amp; Light Company"/>
    <n v="0"/>
    <n v="3"/>
    <x v="12"/>
    <n v="2009"/>
    <n v="191"/>
    <n v="2014"/>
    <s v="V2009 Q3 - 50% Bonus"/>
    <n v="367"/>
    <s v="08. General Plant"/>
    <s v="Function"/>
    <n v="5626114.0899999999"/>
    <n v="0"/>
    <n v="0"/>
    <n v="6128145.1200000001"/>
    <n v="4743.04"/>
    <n v="6335258.75"/>
    <n v="-1004062.05"/>
    <n v="989.05"/>
    <n v="6630176.1399999997"/>
    <n v="5336928.79"/>
    <n v="0"/>
    <n v="0"/>
    <n v="989.05"/>
    <n v="0"/>
    <x v="12"/>
  </r>
  <r>
    <n v="-1"/>
    <n v="1"/>
    <s v="0001 -Florida Power &amp; Light Company"/>
    <n v="0"/>
    <n v="3"/>
    <x v="12"/>
    <n v="2009"/>
    <n v="188"/>
    <n v="2014"/>
    <s v="V2009 Q4"/>
    <n v="367"/>
    <s v="08. General Plant"/>
    <s v="Function"/>
    <n v="883251.41"/>
    <n v="0"/>
    <n v="0"/>
    <n v="1131673.79"/>
    <n v="6978.24"/>
    <n v="946212.57"/>
    <n v="-496844.74"/>
    <n v="2202.7199999999998"/>
    <n v="1380096.15"/>
    <n v="457801.5"/>
    <n v="747.29"/>
    <n v="0"/>
    <n v="2202.7199999999998"/>
    <n v="0"/>
    <x v="12"/>
  </r>
  <r>
    <n v="-1"/>
    <n v="1"/>
    <s v="0001 -Florida Power &amp; Light Company"/>
    <n v="0"/>
    <n v="3"/>
    <x v="12"/>
    <n v="2009"/>
    <n v="192"/>
    <n v="2014"/>
    <s v="V2009 Q4 - 50% Bonus"/>
    <n v="367"/>
    <s v="08. General Plant"/>
    <s v="Function"/>
    <n v="4579268.97"/>
    <n v="0"/>
    <n v="0"/>
    <n v="6629489.5499999998"/>
    <n v="3385.52"/>
    <n v="8469179.6400000006"/>
    <n v="-4100441.14"/>
    <n v="705.58"/>
    <n v="8679710.1099999994"/>
    <n v="4372829.5999999996"/>
    <n v="0"/>
    <n v="0"/>
    <n v="705.58"/>
    <n v="0"/>
    <x v="12"/>
  </r>
  <r>
    <n v="-1"/>
    <n v="1"/>
    <s v="0001 -Florida Power &amp; Light Company"/>
    <n v="0"/>
    <n v="3"/>
    <x v="12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3"/>
    <n v="2014"/>
    <s v="V2010 Q1"/>
    <n v="367"/>
    <s v="08. General Plant"/>
    <s v="Function"/>
    <n v="1291840.58"/>
    <n v="0"/>
    <n v="0"/>
    <n v="1298020.5"/>
    <n v="24151.82"/>
    <n v="60129.22"/>
    <n v="-12359.85"/>
    <n v="1774.15"/>
    <n v="1304200.43"/>
    <n v="73695.34"/>
    <n v="0"/>
    <n v="0"/>
    <n v="1774.15"/>
    <n v="0"/>
    <x v="12"/>
  </r>
  <r>
    <n v="-1"/>
    <n v="1"/>
    <s v="0001 -Florida Power &amp; Light Company"/>
    <n v="0"/>
    <n v="3"/>
    <x v="12"/>
    <n v="2010"/>
    <n v="215"/>
    <n v="2014"/>
    <s v="V2010 Q1 - 50% Bonus"/>
    <n v="367"/>
    <s v="08. General Plant"/>
    <s v="Function"/>
    <n v="2218357.69"/>
    <n v="0"/>
    <n v="0"/>
    <n v="2238760.6"/>
    <n v="0"/>
    <n v="2259163.52"/>
    <n v="-40805.83"/>
    <n v="0"/>
    <n v="2259163.52"/>
    <n v="2218357.69"/>
    <n v="0"/>
    <n v="0"/>
    <n v="0"/>
    <n v="0"/>
    <x v="12"/>
  </r>
  <r>
    <n v="-1"/>
    <n v="1"/>
    <s v="0001 -Florida Power &amp; Light Company"/>
    <n v="0"/>
    <n v="3"/>
    <x v="12"/>
    <n v="2010"/>
    <n v="194"/>
    <n v="2014"/>
    <s v="V2010 Q2"/>
    <n v="367"/>
    <s v="08. General Plant"/>
    <s v="Function"/>
    <n v="452076.53"/>
    <n v="0"/>
    <n v="0"/>
    <n v="457292.4"/>
    <n v="6794.44"/>
    <n v="111266.18"/>
    <n v="-10431.73"/>
    <n v="1161.3399999999999"/>
    <n v="462508.26"/>
    <n v="108167.93"/>
    <n v="622.29999999999995"/>
    <n v="0"/>
    <n v="1161.3399999999999"/>
    <n v="0"/>
    <x v="12"/>
  </r>
  <r>
    <n v="-1"/>
    <n v="1"/>
    <s v="0001 -Florida Power &amp; Light Company"/>
    <n v="0"/>
    <n v="3"/>
    <x v="12"/>
    <n v="2010"/>
    <n v="216"/>
    <n v="2014"/>
    <s v="V2010 Q2 - 50% Bonus"/>
    <n v="367"/>
    <s v="08. General Plant"/>
    <s v="Function"/>
    <n v="1985433.8"/>
    <n v="0"/>
    <n v="0"/>
    <n v="2015783.64"/>
    <n v="0"/>
    <n v="2046133.48"/>
    <n v="-60699.68"/>
    <n v="228.86"/>
    <n v="2046133.48"/>
    <n v="1985433.8"/>
    <n v="228.86"/>
    <n v="0"/>
    <n v="228.86"/>
    <n v="0"/>
    <x v="12"/>
  </r>
  <r>
    <n v="-1"/>
    <n v="1"/>
    <s v="0001 -Florida Power &amp; Light Company"/>
    <n v="0"/>
    <n v="3"/>
    <x v="12"/>
    <n v="2010"/>
    <n v="195"/>
    <n v="2014"/>
    <s v="V2010 Q3"/>
    <n v="367"/>
    <s v="08. General Plant"/>
    <s v="Function"/>
    <n v="2462384.7000000002"/>
    <n v="0"/>
    <n v="0"/>
    <n v="2471879.6"/>
    <n v="27081.84"/>
    <n v="1086475.3500000001"/>
    <n v="-18989.8"/>
    <n v="1991.03"/>
    <n v="2481374.5"/>
    <n v="1096558.42"/>
    <n v="0"/>
    <n v="0"/>
    <n v="1991.03"/>
    <n v="0"/>
    <x v="12"/>
  </r>
  <r>
    <n v="-1"/>
    <n v="1"/>
    <s v="0001 -Florida Power &amp; Light Company"/>
    <n v="0"/>
    <n v="3"/>
    <x v="12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7"/>
    <n v="2014"/>
    <s v="V2010 Q3 - 50% Bonus"/>
    <n v="367"/>
    <s v="08. General Plant"/>
    <s v="Function"/>
    <n v="12443359.369999999"/>
    <n v="0"/>
    <n v="0"/>
    <n v="12546337.98"/>
    <n v="0"/>
    <n v="12649316.59"/>
    <n v="-205957.22"/>
    <n v="1719.06"/>
    <n v="12649316.59"/>
    <n v="12443359.369999999"/>
    <n v="1719.06"/>
    <n v="0"/>
    <n v="1719.06"/>
    <n v="0"/>
    <x v="12"/>
  </r>
  <r>
    <n v="-1"/>
    <n v="1"/>
    <s v="0001 -Florida Power &amp; Light Company"/>
    <n v="0"/>
    <n v="3"/>
    <x v="12"/>
    <n v="2010"/>
    <n v="196"/>
    <n v="2014"/>
    <s v="V2010 Q4"/>
    <n v="367"/>
    <s v="08. General Plant"/>
    <s v="Function"/>
    <n v="9708990.7400000002"/>
    <n v="0"/>
    <n v="0"/>
    <n v="9832986.1600000001"/>
    <n v="153688.79999999999"/>
    <n v="2046842.58"/>
    <n v="-247990.86"/>
    <n v="11128.66"/>
    <n v="9956981.5999999996"/>
    <n v="1963669.18"/>
    <n v="0"/>
    <n v="0"/>
    <n v="11128.66"/>
    <n v="0"/>
    <x v="12"/>
  </r>
  <r>
    <n v="-1"/>
    <n v="1"/>
    <s v="0001 -Florida Power &amp; Light Company"/>
    <n v="0"/>
    <n v="3"/>
    <x v="12"/>
    <n v="2010"/>
    <n v="224"/>
    <n v="2014"/>
    <s v="V2010 Q4 - 100% Bonus"/>
    <n v="367"/>
    <s v="08. General Plant"/>
    <s v="Function"/>
    <n v="1828099.83"/>
    <n v="0"/>
    <n v="0"/>
    <n v="1828099.83"/>
    <n v="0"/>
    <n v="1828099.83"/>
    <n v="0"/>
    <n v="0"/>
    <n v="1828099.83"/>
    <n v="1828099.83"/>
    <n v="0"/>
    <n v="0"/>
    <n v="0"/>
    <n v="0"/>
    <x v="12"/>
  </r>
  <r>
    <n v="-1"/>
    <n v="1"/>
    <s v="0001 -Florida Power &amp; Light Company"/>
    <n v="0"/>
    <n v="3"/>
    <x v="12"/>
    <n v="2010"/>
    <n v="218"/>
    <n v="2014"/>
    <s v="V2010 Q4 - 50% Bonus"/>
    <n v="367"/>
    <s v="08. General Plant"/>
    <s v="Function"/>
    <n v="8724449.8300000001"/>
    <n v="0"/>
    <n v="0"/>
    <n v="8960949.4700000007"/>
    <n v="0"/>
    <n v="9197449.1099999994"/>
    <n v="-472999.28"/>
    <n v="0"/>
    <n v="9197449.1099999994"/>
    <n v="8724449.8300000001"/>
    <n v="0"/>
    <n v="0"/>
    <n v="0"/>
    <n v="0"/>
    <x v="12"/>
  </r>
  <r>
    <n v="-1"/>
    <n v="1"/>
    <s v="0001 -Florida Power &amp; Light Company"/>
    <n v="0"/>
    <n v="3"/>
    <x v="12"/>
    <n v="2011"/>
    <n v="125"/>
    <n v="2014"/>
    <s v="V2011"/>
    <n v="367"/>
    <s v="08. General Plant"/>
    <s v="Function"/>
    <n v="3816450.27"/>
    <n v="0"/>
    <n v="0"/>
    <n v="3852733.1"/>
    <n v="77774.64"/>
    <n v="239442.29"/>
    <n v="-72565.67"/>
    <n v="10610.49"/>
    <n v="3889015.94"/>
    <n v="255261.75"/>
    <n v="0"/>
    <n v="0"/>
    <n v="10610.49"/>
    <n v="0"/>
    <x v="12"/>
  </r>
  <r>
    <n v="-1"/>
    <n v="1"/>
    <s v="0001 -Florida Power &amp; Light Company"/>
    <n v="0"/>
    <n v="3"/>
    <x v="12"/>
    <n v="2011"/>
    <n v="233"/>
    <n v="2014"/>
    <s v="V2011 - 100% Bonus"/>
    <n v="367"/>
    <s v="08. General Plant"/>
    <s v="Function"/>
    <n v="63776984.359999999"/>
    <n v="0"/>
    <n v="0"/>
    <n v="66683805.57"/>
    <n v="3519355.24"/>
    <n v="54506988.689999998"/>
    <n v="-5813642.4100000001"/>
    <n v="36649.339999999997"/>
    <n v="69590626.769999996"/>
    <n v="52249350.859999999"/>
    <n v="0"/>
    <n v="0"/>
    <n v="36649.339999999997"/>
    <n v="0"/>
    <x v="12"/>
  </r>
  <r>
    <n v="-1"/>
    <n v="1"/>
    <s v="0001 -Florida Power &amp; Light Company"/>
    <n v="0"/>
    <n v="3"/>
    <x v="12"/>
    <n v="2011"/>
    <n v="234"/>
    <n v="2014"/>
    <s v="V2011 - 50% Bonus"/>
    <n v="367"/>
    <s v="08. General Plant"/>
    <s v="Function"/>
    <n v="51452.62"/>
    <n v="0"/>
    <n v="0"/>
    <n v="51452.62"/>
    <n v="2874.04"/>
    <n v="48578.58"/>
    <n v="0"/>
    <n v="0"/>
    <n v="51452.62"/>
    <n v="51452.62"/>
    <n v="0"/>
    <n v="0"/>
    <n v="0"/>
    <n v="0"/>
    <x v="12"/>
  </r>
  <r>
    <n v="-1"/>
    <n v="1"/>
    <s v="0001 -Florida Power &amp; Light Company"/>
    <n v="0"/>
    <n v="3"/>
    <x v="12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367"/>
    <s v="08. General Plant"/>
    <s v="Function"/>
    <n v="3199413.46"/>
    <n v="0"/>
    <n v="0"/>
    <n v="3211706.99"/>
    <n v="63439.88"/>
    <n v="99766.19"/>
    <n v="-24587.06"/>
    <n v="3593.33"/>
    <n v="3224000.52"/>
    <n v="142212.34"/>
    <n v="0"/>
    <n v="0"/>
    <n v="3593.33"/>
    <n v="0"/>
    <x v="12"/>
  </r>
  <r>
    <n v="-1"/>
    <n v="1"/>
    <s v="0001 -Florida Power &amp; Light Company"/>
    <n v="0"/>
    <n v="3"/>
    <x v="12"/>
    <n v="2012"/>
    <n v="248"/>
    <n v="2014"/>
    <s v="V2012 Q1 - 50% Bonus"/>
    <n v="367"/>
    <s v="08. General Plant"/>
    <s v="Function"/>
    <n v="14911162.619999999"/>
    <n v="0"/>
    <n v="0"/>
    <n v="15097952.25"/>
    <n v="4772661.12"/>
    <n v="8828848.3599999994"/>
    <n v="-373579.24"/>
    <n v="35428.74"/>
    <n v="15284741.859999999"/>
    <n v="13263358.98"/>
    <n v="0"/>
    <n v="0"/>
    <n v="35428.74"/>
    <n v="0"/>
    <x v="12"/>
  </r>
  <r>
    <n v="-1"/>
    <n v="1"/>
    <s v="0001 -Florida Power &amp; Light Company"/>
    <n v="0"/>
    <n v="3"/>
    <x v="12"/>
    <n v="2012"/>
    <n v="242"/>
    <n v="2014"/>
    <s v="V2012 Q2"/>
    <n v="367"/>
    <s v="08. General Plant"/>
    <s v="Function"/>
    <n v="962553.21"/>
    <n v="0"/>
    <n v="0"/>
    <n v="965358.98"/>
    <n v="19068.45"/>
    <n v="29959.7"/>
    <n v="-5611.54"/>
    <n v="820.34"/>
    <n v="968164.75"/>
    <n v="44236.95"/>
    <n v="0"/>
    <n v="0"/>
    <n v="820.34"/>
    <n v="0"/>
    <x v="12"/>
  </r>
  <r>
    <n v="-1"/>
    <n v="1"/>
    <s v="0001 -Florida Power &amp; Light Company"/>
    <n v="0"/>
    <n v="3"/>
    <x v="12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9"/>
    <n v="2014"/>
    <s v="V2012 Q2 - 50% Bonus"/>
    <n v="367"/>
    <s v="08. General Plant"/>
    <s v="Function"/>
    <n v="13354074.17"/>
    <n v="0"/>
    <n v="0"/>
    <n v="13415346.539999999"/>
    <n v="4240767.3600000003"/>
    <n v="7782078.8300000001"/>
    <n v="-122544.72"/>
    <n v="11619.94"/>
    <n v="13476618.890000001"/>
    <n v="11911921.41"/>
    <n v="0"/>
    <n v="0"/>
    <n v="11619.94"/>
    <n v="0"/>
    <x v="12"/>
  </r>
  <r>
    <n v="-1"/>
    <n v="1"/>
    <s v="0001 -Florida Power &amp; Light Company"/>
    <n v="0"/>
    <n v="3"/>
    <x v="12"/>
    <n v="2012"/>
    <n v="244"/>
    <n v="2014"/>
    <s v="V2012 Q3"/>
    <n v="367"/>
    <s v="08. General Plant"/>
    <s v="Function"/>
    <n v="806572.67"/>
    <n v="0"/>
    <n v="0"/>
    <n v="808880.57"/>
    <n v="15977.58"/>
    <n v="25102.1"/>
    <n v="-4615.8"/>
    <n v="674.7"/>
    <n v="811188.47"/>
    <n v="37138.58"/>
    <n v="0"/>
    <n v="0"/>
    <n v="674.7"/>
    <n v="0"/>
    <x v="12"/>
  </r>
  <r>
    <n v="-1"/>
    <n v="1"/>
    <s v="0001 -Florida Power &amp; Light Company"/>
    <n v="0"/>
    <n v="3"/>
    <x v="12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0"/>
    <n v="2014"/>
    <s v="V2012 Q3 - 50% Bonus"/>
    <n v="367"/>
    <s v="08. General Plant"/>
    <s v="Function"/>
    <n v="10267385.460000001"/>
    <n v="0"/>
    <n v="0"/>
    <n v="10309425.060000001"/>
    <n v="3258944.74"/>
    <n v="5977912.1799999997"/>
    <n v="-84079.21"/>
    <n v="7967.74"/>
    <n v="10351464.67"/>
    <n v="9160745.4499999993"/>
    <n v="0"/>
    <n v="0"/>
    <n v="7967.74"/>
    <n v="0"/>
    <x v="12"/>
  </r>
  <r>
    <n v="-1"/>
    <n v="1"/>
    <s v="0001 -Florida Power &amp; Light Company"/>
    <n v="0"/>
    <n v="3"/>
    <x v="12"/>
    <n v="2012"/>
    <n v="246"/>
    <n v="2014"/>
    <s v="V2012 Q4"/>
    <n v="367"/>
    <s v="08. General Plant"/>
    <s v="Function"/>
    <n v="2551494.12"/>
    <n v="0"/>
    <n v="0"/>
    <n v="2558237.46"/>
    <n v="50532.09"/>
    <n v="79372.929999999993"/>
    <n v="-13486.69"/>
    <n v="1971.52"/>
    <n v="2564980.81"/>
    <n v="118389.85"/>
    <n v="0"/>
    <n v="0"/>
    <n v="1971.52"/>
    <n v="0"/>
    <x v="12"/>
  </r>
  <r>
    <n v="-1"/>
    <n v="1"/>
    <s v="0001 -Florida Power &amp; Light Company"/>
    <n v="0"/>
    <n v="3"/>
    <x v="12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1"/>
    <n v="2014"/>
    <s v="V2012 Q4 - 50% Bonus"/>
    <n v="367"/>
    <s v="08. General Plant"/>
    <s v="Function"/>
    <n v="95206661.549999997"/>
    <n v="0"/>
    <n v="0"/>
    <n v="100258959.73999999"/>
    <n v="31693174.780000001"/>
    <n v="60814722.200000003"/>
    <n v="-10104596.369999999"/>
    <n v="920905.18"/>
    <n v="105311257.91"/>
    <n v="83324205.799999997"/>
    <n v="0"/>
    <n v="0"/>
    <n v="920905.18"/>
    <n v="0"/>
    <x v="12"/>
  </r>
  <r>
    <n v="-1"/>
    <n v="1"/>
    <s v="0001 -Florida Power &amp; Light Company"/>
    <n v="0"/>
    <n v="3"/>
    <x v="12"/>
    <n v="2013"/>
    <n v="127"/>
    <n v="2014"/>
    <s v="V2013"/>
    <n v="367"/>
    <s v="08. General Plant"/>
    <s v="Function"/>
    <n v="8634789.0600000005"/>
    <n v="0"/>
    <n v="0"/>
    <n v="8638505.1400000006"/>
    <n v="170633.78"/>
    <n v="131349.24"/>
    <n v="-7432.17"/>
    <n v="1086.58"/>
    <n v="8642221.2300000004"/>
    <n v="295637.43"/>
    <n v="0"/>
    <n v="0"/>
    <n v="1086.58"/>
    <n v="0"/>
    <x v="12"/>
  </r>
  <r>
    <n v="-1"/>
    <n v="1"/>
    <s v="0001 -Florida Power &amp; Light Company"/>
    <n v="0"/>
    <n v="3"/>
    <x v="12"/>
    <n v="2013"/>
    <n v="231"/>
    <n v="2014"/>
    <s v="V2013 - 50% Bonus"/>
    <n v="367"/>
    <s v="08. General Plant"/>
    <s v="Function"/>
    <n v="80700912.790000007"/>
    <n v="0"/>
    <n v="0"/>
    <n v="81110629.390000001"/>
    <n v="25640135.91"/>
    <n v="16337705.9"/>
    <n v="-819433.2"/>
    <n v="78447.679999999993"/>
    <n v="81520345.989999995"/>
    <n v="41236856.289999999"/>
    <n v="0"/>
    <n v="0"/>
    <n v="78447.679999999993"/>
    <n v="0"/>
    <x v="12"/>
  </r>
  <r>
    <n v="-1"/>
    <n v="1"/>
    <s v="0001 -Florida Power &amp; Light Company"/>
    <n v="0"/>
    <n v="3"/>
    <x v="12"/>
    <n v="2014"/>
    <n v="128"/>
    <n v="2014"/>
    <s v="V2014"/>
    <n v="367"/>
    <s v="08. General Plant"/>
    <s v="Function"/>
    <n v="25754784.390000001"/>
    <n v="25754784.390000001"/>
    <n v="0"/>
    <n v="25754784.390000001"/>
    <n v="254363.23"/>
    <n v="0"/>
    <n v="25754784.390000001"/>
    <n v="0"/>
    <n v="0"/>
    <n v="254363.23"/>
    <n v="0"/>
    <n v="0"/>
    <n v="0"/>
    <n v="0"/>
    <x v="12"/>
  </r>
  <r>
    <n v="-1"/>
    <n v="1"/>
    <s v="0001 -Florida Power &amp; Light Company"/>
    <n v="0"/>
    <n v="3"/>
    <x v="12"/>
    <n v="2014"/>
    <n v="363"/>
    <n v="2014"/>
    <s v="V2014 - 50% Bonus"/>
    <n v="367"/>
    <s v="08. General Plant"/>
    <s v="Function"/>
    <n v="103593749.15000001"/>
    <n v="103593749.15000001"/>
    <n v="0"/>
    <n v="103593749.15000001"/>
    <n v="16373672.779999999"/>
    <n v="0"/>
    <n v="103593749.15000001"/>
    <n v="0"/>
    <n v="0"/>
    <n v="16373672.779999999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69"/>
    <n v="1"/>
    <n v="2014"/>
    <s v="V1969"/>
    <n v="367"/>
    <s v="09. Land"/>
    <s v="Function"/>
    <n v="7649610.1299999999"/>
    <n v="0"/>
    <n v="0"/>
    <n v="7649610.1299999999"/>
    <n v="-6.49"/>
    <n v="0.01"/>
    <n v="0"/>
    <n v="54207.26"/>
    <n v="7649610.1299999999"/>
    <n v="-6.48"/>
    <n v="54207.26"/>
    <n v="0"/>
    <n v="54207.26"/>
    <n v="0"/>
    <x v="12"/>
  </r>
  <r>
    <n v="-1"/>
    <n v="1"/>
    <s v="0001 -Florida Power &amp; Light Company"/>
    <n v="0"/>
    <n v="3"/>
    <x v="12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12"/>
  </r>
  <r>
    <n v="-1"/>
    <n v="1"/>
    <s v="0001 -Florida Power &amp; Light Company"/>
    <n v="0"/>
    <n v="3"/>
    <x v="12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12"/>
  </r>
  <r>
    <n v="-1"/>
    <n v="1"/>
    <s v="0001 -Florida Power &amp; Light Company"/>
    <n v="0"/>
    <n v="3"/>
    <x v="12"/>
    <n v="1972"/>
    <n v="4"/>
    <n v="2014"/>
    <s v="V1972"/>
    <n v="367"/>
    <s v="09. Land"/>
    <s v="Function"/>
    <n v="35152.79"/>
    <n v="0"/>
    <n v="0"/>
    <n v="35152.79"/>
    <n v="-7.0000000000000007E-2"/>
    <n v="0"/>
    <n v="0"/>
    <n v="0"/>
    <n v="35152.79"/>
    <n v="-7.0000000000000007E-2"/>
    <n v="0"/>
    <n v="0"/>
    <n v="0"/>
    <n v="0"/>
    <x v="12"/>
  </r>
  <r>
    <n v="-1"/>
    <n v="1"/>
    <s v="0001 -Florida Power &amp; Light Company"/>
    <n v="0"/>
    <n v="3"/>
    <x v="12"/>
    <n v="1973"/>
    <n v="5"/>
    <n v="2014"/>
    <s v="V1973"/>
    <n v="367"/>
    <s v="09. Land"/>
    <s v="Function"/>
    <n v="4555874"/>
    <n v="0"/>
    <n v="0"/>
    <n v="4555874"/>
    <n v="-11.78"/>
    <n v="0"/>
    <n v="0"/>
    <n v="0"/>
    <n v="4555874"/>
    <n v="-11.78"/>
    <n v="0"/>
    <n v="0"/>
    <n v="0"/>
    <n v="0"/>
    <x v="12"/>
  </r>
  <r>
    <n v="-1"/>
    <n v="1"/>
    <s v="0001 -Florida Power &amp; Light Company"/>
    <n v="0"/>
    <n v="3"/>
    <x v="12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12"/>
  </r>
  <r>
    <n v="-1"/>
    <n v="1"/>
    <s v="0001 -Florida Power &amp; Light Company"/>
    <n v="0"/>
    <n v="3"/>
    <x v="12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76"/>
    <n v="8"/>
    <n v="2014"/>
    <s v="V1976"/>
    <n v="367"/>
    <s v="09. Land"/>
    <s v="Function"/>
    <n v="3670889.76"/>
    <n v="0"/>
    <n v="0"/>
    <n v="3670889.76"/>
    <n v="-1"/>
    <n v="0"/>
    <n v="0"/>
    <n v="0"/>
    <n v="3670889.76"/>
    <n v="-1"/>
    <n v="0"/>
    <n v="0"/>
    <n v="0"/>
    <n v="0"/>
    <x v="12"/>
  </r>
  <r>
    <n v="-1"/>
    <n v="1"/>
    <s v="0001 -Florida Power &amp; Light Company"/>
    <n v="0"/>
    <n v="3"/>
    <x v="12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12"/>
  </r>
  <r>
    <n v="-1"/>
    <n v="1"/>
    <s v="0001 -Florida Power &amp; Light Company"/>
    <n v="0"/>
    <n v="3"/>
    <x v="12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12"/>
  </r>
  <r>
    <n v="-1"/>
    <n v="1"/>
    <s v="0001 -Florida Power &amp; Light Company"/>
    <n v="0"/>
    <n v="3"/>
    <x v="12"/>
    <n v="1979"/>
    <n v="13"/>
    <n v="2014"/>
    <s v="V1979"/>
    <n v="367"/>
    <s v="09. Land"/>
    <s v="Function"/>
    <n v="716804.66"/>
    <n v="0"/>
    <n v="0"/>
    <n v="716804.66"/>
    <n v="411.76"/>
    <n v="823.41"/>
    <n v="0"/>
    <n v="0"/>
    <n v="716804.66"/>
    <n v="1235.17"/>
    <n v="0"/>
    <n v="0"/>
    <n v="0"/>
    <n v="0"/>
    <x v="12"/>
  </r>
  <r>
    <n v="-1"/>
    <n v="1"/>
    <s v="0001 -Florida Power &amp; Light Company"/>
    <n v="0"/>
    <n v="3"/>
    <x v="12"/>
    <n v="1980"/>
    <n v="14"/>
    <n v="2014"/>
    <s v="V1980"/>
    <n v="367"/>
    <s v="09. Land"/>
    <s v="Function"/>
    <n v="10638609.890000001"/>
    <n v="0"/>
    <n v="0"/>
    <n v="10638609.890000001"/>
    <n v="983.24"/>
    <n v="1966.22"/>
    <n v="0"/>
    <n v="0"/>
    <n v="10638609.890000001"/>
    <n v="2949.46"/>
    <n v="0"/>
    <n v="0"/>
    <n v="0"/>
    <n v="0"/>
    <x v="12"/>
  </r>
  <r>
    <n v="-1"/>
    <n v="1"/>
    <s v="0001 -Florida Power &amp; Light Company"/>
    <n v="0"/>
    <n v="3"/>
    <x v="12"/>
    <n v="1981"/>
    <n v="15"/>
    <n v="2014"/>
    <s v="V1981"/>
    <n v="367"/>
    <s v="09. Land"/>
    <s v="Function"/>
    <n v="299634.88"/>
    <n v="0"/>
    <n v="0"/>
    <n v="363648.86"/>
    <n v="75.62"/>
    <n v="302.27999999999997"/>
    <n v="-128027.96"/>
    <n v="110653.96"/>
    <n v="427662.84"/>
    <n v="-16996.099999999999"/>
    <n v="0"/>
    <n v="0"/>
    <n v="110653.96"/>
    <n v="0"/>
    <x v="12"/>
  </r>
  <r>
    <n v="-1"/>
    <n v="1"/>
    <s v="0001 -Florida Power &amp; Light Company"/>
    <n v="0"/>
    <n v="3"/>
    <x v="12"/>
    <n v="1982"/>
    <n v="16"/>
    <n v="2014"/>
    <s v="V1982"/>
    <n v="367"/>
    <s v="09. Land"/>
    <s v="Function"/>
    <n v="24348.61"/>
    <n v="0"/>
    <n v="0"/>
    <n v="24348.61"/>
    <n v="28.73"/>
    <n v="57.46"/>
    <n v="0"/>
    <n v="0"/>
    <n v="24348.61"/>
    <n v="86.19"/>
    <n v="0"/>
    <n v="0"/>
    <n v="0"/>
    <n v="0"/>
    <x v="12"/>
  </r>
  <r>
    <n v="-1"/>
    <n v="1"/>
    <s v="0001 -Florida Power &amp; Light Company"/>
    <n v="0"/>
    <n v="3"/>
    <x v="12"/>
    <n v="1983"/>
    <n v="17"/>
    <n v="2014"/>
    <s v="V1983"/>
    <n v="367"/>
    <s v="09. Land"/>
    <s v="Function"/>
    <n v="90828.86"/>
    <n v="0"/>
    <n v="0"/>
    <n v="111385.47"/>
    <n v="131.44"/>
    <n v="311.36"/>
    <n v="-41113.22"/>
    <n v="35533.96"/>
    <n v="131942.07999999999"/>
    <n v="-5136.46"/>
    <n v="0"/>
    <n v="0"/>
    <n v="35533.96"/>
    <n v="0"/>
    <x v="12"/>
  </r>
  <r>
    <n v="-1"/>
    <n v="1"/>
    <s v="0001 -Florida Power &amp; Light Company"/>
    <n v="0"/>
    <n v="3"/>
    <x v="12"/>
    <n v="1984"/>
    <n v="18"/>
    <n v="2014"/>
    <s v="V1984"/>
    <n v="367"/>
    <s v="09. Land"/>
    <s v="Function"/>
    <n v="27775.82"/>
    <n v="0"/>
    <n v="0"/>
    <n v="27775.82"/>
    <n v="75.28"/>
    <n v="150.19999999999999"/>
    <n v="0"/>
    <n v="0"/>
    <n v="27775.82"/>
    <n v="225.48"/>
    <n v="0"/>
    <n v="0"/>
    <n v="0"/>
    <n v="0"/>
    <x v="12"/>
  </r>
  <r>
    <n v="-1"/>
    <n v="1"/>
    <s v="0001 -Florida Power &amp; Light Company"/>
    <n v="0"/>
    <n v="3"/>
    <x v="12"/>
    <n v="1985"/>
    <n v="19"/>
    <n v="2014"/>
    <s v="V1985"/>
    <n v="367"/>
    <s v="09. Land"/>
    <s v="Function"/>
    <n v="1031627.75"/>
    <n v="0"/>
    <n v="0"/>
    <n v="1031627.75"/>
    <n v="459.69"/>
    <n v="919.25"/>
    <n v="0"/>
    <n v="0"/>
    <n v="1031627.75"/>
    <n v="1378.94"/>
    <n v="0"/>
    <n v="0"/>
    <n v="0"/>
    <n v="0"/>
    <x v="12"/>
  </r>
  <r>
    <n v="-1"/>
    <n v="1"/>
    <s v="0001 -Florida Power &amp; Light Company"/>
    <n v="0"/>
    <n v="3"/>
    <x v="12"/>
    <n v="1986"/>
    <n v="20"/>
    <n v="2014"/>
    <s v="V1986"/>
    <n v="367"/>
    <s v="09. Land"/>
    <s v="Function"/>
    <n v="4625221.84"/>
    <n v="0"/>
    <n v="0"/>
    <n v="4625221.84"/>
    <n v="4735.82"/>
    <n v="9470.42"/>
    <n v="0"/>
    <n v="0"/>
    <n v="4625221.84"/>
    <n v="14206.24"/>
    <n v="0"/>
    <n v="0"/>
    <n v="0"/>
    <n v="0"/>
    <x v="12"/>
  </r>
  <r>
    <n v="-1"/>
    <n v="1"/>
    <s v="0001 -Florida Power &amp; Light Company"/>
    <n v="0"/>
    <n v="3"/>
    <x v="12"/>
    <n v="1987"/>
    <n v="22"/>
    <n v="2014"/>
    <s v="V1987"/>
    <n v="367"/>
    <s v="09. Land"/>
    <s v="Function"/>
    <n v="3290052.58"/>
    <n v="0"/>
    <n v="0"/>
    <n v="3290052.58"/>
    <n v="1379.74"/>
    <n v="-51653.71"/>
    <n v="0"/>
    <n v="0"/>
    <n v="3290052.58"/>
    <n v="-50273.97"/>
    <n v="0"/>
    <n v="0"/>
    <n v="0"/>
    <n v="0"/>
    <x v="12"/>
  </r>
  <r>
    <n v="-1"/>
    <n v="1"/>
    <s v="0001 -Florida Power &amp; Light Company"/>
    <n v="0"/>
    <n v="3"/>
    <x v="12"/>
    <n v="1988"/>
    <n v="24"/>
    <n v="2014"/>
    <s v="V1988"/>
    <n v="367"/>
    <s v="09. Land"/>
    <s v="Function"/>
    <n v="1973.4"/>
    <n v="0"/>
    <n v="0"/>
    <n v="1973.4"/>
    <n v="2.33"/>
    <n v="4.66"/>
    <n v="0"/>
    <n v="0"/>
    <n v="1973.4"/>
    <n v="6.99"/>
    <n v="0"/>
    <n v="0"/>
    <n v="0"/>
    <n v="0"/>
    <x v="12"/>
  </r>
  <r>
    <n v="-1"/>
    <n v="1"/>
    <s v="0001 -Florida Power &amp; Light Company"/>
    <n v="0"/>
    <n v="3"/>
    <x v="12"/>
    <n v="1989"/>
    <n v="26"/>
    <n v="2014"/>
    <s v="V1989"/>
    <n v="367"/>
    <s v="09. Land"/>
    <s v="Function"/>
    <n v="14730578.550000001"/>
    <n v="0"/>
    <n v="0"/>
    <n v="14730578.550000001"/>
    <n v="7171.6"/>
    <n v="14066.98"/>
    <n v="0"/>
    <n v="0"/>
    <n v="14730578.550000001"/>
    <n v="21238.58"/>
    <n v="0"/>
    <n v="0"/>
    <n v="0"/>
    <n v="0"/>
    <x v="12"/>
  </r>
  <r>
    <n v="-1"/>
    <n v="1"/>
    <s v="0001 -Florida Power &amp; Light Company"/>
    <n v="0"/>
    <n v="3"/>
    <x v="12"/>
    <n v="1990"/>
    <n v="28"/>
    <n v="2014"/>
    <s v="V1990"/>
    <n v="367"/>
    <s v="09. Land"/>
    <s v="Function"/>
    <n v="6167088.0700000003"/>
    <n v="0"/>
    <n v="0"/>
    <n v="6188351.1200000001"/>
    <n v="3432.99"/>
    <n v="-9132.06"/>
    <n v="-42526.1"/>
    <n v="56232.95"/>
    <n v="6209614.1699999999"/>
    <n v="8007.78"/>
    <n v="0"/>
    <n v="0"/>
    <n v="56232.95"/>
    <n v="0"/>
    <x v="12"/>
  </r>
  <r>
    <n v="-1"/>
    <n v="1"/>
    <s v="0001 -Florida Power &amp; Light Company"/>
    <n v="0"/>
    <n v="3"/>
    <x v="12"/>
    <n v="1991"/>
    <n v="29"/>
    <n v="2014"/>
    <s v="V1991"/>
    <n v="367"/>
    <s v="09. Land"/>
    <s v="Function"/>
    <n v="2552252.0499999998"/>
    <n v="0"/>
    <n v="0"/>
    <n v="2552252.0499999998"/>
    <n v="235.02"/>
    <n v="-169.29"/>
    <n v="0"/>
    <n v="0"/>
    <n v="2552252.0499999998"/>
    <n v="65.73"/>
    <n v="0"/>
    <n v="0"/>
    <n v="0"/>
    <n v="0"/>
    <x v="12"/>
  </r>
  <r>
    <n v="-1"/>
    <n v="1"/>
    <s v="0001 -Florida Power &amp; Light Company"/>
    <n v="0"/>
    <n v="3"/>
    <x v="12"/>
    <n v="1992"/>
    <n v="30"/>
    <n v="2014"/>
    <s v="V1992"/>
    <n v="367"/>
    <s v="09. Land"/>
    <s v="Function"/>
    <n v="2592525.17"/>
    <n v="0"/>
    <n v="0"/>
    <n v="2725341.15"/>
    <n v="1099.7"/>
    <n v="2155.6999999999998"/>
    <n v="-265631.96000000002"/>
    <n v="229584.45"/>
    <n v="2858157.13"/>
    <n v="-32792.11"/>
    <n v="0"/>
    <n v="0"/>
    <n v="229584.45"/>
    <n v="0"/>
    <x v="12"/>
  </r>
  <r>
    <n v="-1"/>
    <n v="1"/>
    <s v="0001 -Florida Power &amp; Light Company"/>
    <n v="0"/>
    <n v="3"/>
    <x v="12"/>
    <n v="1993"/>
    <n v="31"/>
    <n v="2014"/>
    <s v="V1993"/>
    <n v="367"/>
    <s v="09. Land"/>
    <s v="Function"/>
    <n v="11045365.76"/>
    <n v="0"/>
    <n v="0"/>
    <n v="11045365.76"/>
    <n v="2687.05"/>
    <n v="3677.27"/>
    <n v="0"/>
    <n v="0"/>
    <n v="11045365.76"/>
    <n v="6364.32"/>
    <n v="0"/>
    <n v="0"/>
    <n v="0"/>
    <n v="0"/>
    <x v="12"/>
  </r>
  <r>
    <n v="-1"/>
    <n v="1"/>
    <s v="0001 -Florida Power &amp; Light Company"/>
    <n v="0"/>
    <n v="3"/>
    <x v="12"/>
    <n v="1994"/>
    <n v="32"/>
    <n v="2014"/>
    <s v="V1994"/>
    <n v="367"/>
    <s v="09. Land"/>
    <s v="Function"/>
    <n v="9187507.7699999996"/>
    <n v="0"/>
    <n v="0"/>
    <n v="9187507.7699999996"/>
    <n v="4019.19"/>
    <n v="-2785.52"/>
    <n v="0"/>
    <n v="0"/>
    <n v="9187507.7699999996"/>
    <n v="1233.67"/>
    <n v="0"/>
    <n v="0"/>
    <n v="0"/>
    <n v="0"/>
    <x v="12"/>
  </r>
  <r>
    <n v="-1"/>
    <n v="1"/>
    <s v="0001 -Florida Power &amp; Light Company"/>
    <n v="0"/>
    <n v="3"/>
    <x v="12"/>
    <n v="1995"/>
    <n v="33"/>
    <n v="2014"/>
    <s v="V1995"/>
    <n v="367"/>
    <s v="09. Land"/>
    <s v="Function"/>
    <n v="4255346.62"/>
    <n v="0"/>
    <n v="0"/>
    <n v="4255346.62"/>
    <n v="458.74"/>
    <n v="281.64"/>
    <n v="0"/>
    <n v="0"/>
    <n v="4255346.62"/>
    <n v="740.38"/>
    <n v="0"/>
    <n v="0"/>
    <n v="0"/>
    <n v="0"/>
    <x v="12"/>
  </r>
  <r>
    <n v="-1"/>
    <n v="1"/>
    <s v="0001 -Florida Power &amp; Light Company"/>
    <n v="0"/>
    <n v="3"/>
    <x v="12"/>
    <n v="1996"/>
    <n v="34"/>
    <n v="2014"/>
    <s v="V1996"/>
    <n v="367"/>
    <s v="09. Land"/>
    <s v="Function"/>
    <n v="3923384.44"/>
    <n v="0"/>
    <n v="0"/>
    <n v="3946588.09"/>
    <n v="1560.06"/>
    <n v="2534.91"/>
    <n v="-46407.29"/>
    <n v="40109.599999999999"/>
    <n v="3969791.73"/>
    <n v="-2202.7199999999998"/>
    <n v="0"/>
    <n v="0"/>
    <n v="40109.599999999999"/>
    <n v="0"/>
    <x v="12"/>
  </r>
  <r>
    <n v="-1"/>
    <n v="1"/>
    <s v="0001 -Florida Power &amp; Light Company"/>
    <n v="0"/>
    <n v="3"/>
    <x v="12"/>
    <n v="1997"/>
    <n v="35"/>
    <n v="2014"/>
    <s v="V1997"/>
    <n v="367"/>
    <s v="09. Land"/>
    <s v="Function"/>
    <n v="5287139.3099999996"/>
    <n v="0"/>
    <n v="0"/>
    <n v="5287139.3099999996"/>
    <n v="498.78"/>
    <n v="50.1"/>
    <n v="0"/>
    <n v="0"/>
    <n v="5287139.3099999996"/>
    <n v="548.88"/>
    <n v="0"/>
    <n v="0"/>
    <n v="0"/>
    <n v="0"/>
    <x v="12"/>
  </r>
  <r>
    <n v="-1"/>
    <n v="1"/>
    <s v="0001 -Florida Power &amp; Light Company"/>
    <n v="0"/>
    <n v="3"/>
    <x v="12"/>
    <n v="1998"/>
    <n v="59"/>
    <n v="2014"/>
    <s v="V1998"/>
    <n v="367"/>
    <s v="09. Land"/>
    <s v="Function"/>
    <n v="1150886.67"/>
    <n v="0"/>
    <n v="0"/>
    <n v="1150886.67"/>
    <n v="89.76"/>
    <n v="1.53"/>
    <n v="0"/>
    <n v="0"/>
    <n v="1150886.67"/>
    <n v="91.29"/>
    <n v="0"/>
    <n v="0"/>
    <n v="0"/>
    <n v="0"/>
    <x v="12"/>
  </r>
  <r>
    <n v="-1"/>
    <n v="1"/>
    <s v="0001 -Florida Power &amp; Light Company"/>
    <n v="0"/>
    <n v="3"/>
    <x v="12"/>
    <n v="1999"/>
    <n v="60"/>
    <n v="2014"/>
    <s v="V1999"/>
    <n v="367"/>
    <s v="09. Land"/>
    <s v="Function"/>
    <n v="4629259.12"/>
    <n v="0"/>
    <n v="0"/>
    <n v="4629259.12"/>
    <n v="744.07"/>
    <n v="733.16"/>
    <n v="0"/>
    <n v="0"/>
    <n v="4629259.12"/>
    <n v="1477.23"/>
    <n v="0"/>
    <n v="0"/>
    <n v="0"/>
    <n v="0"/>
    <x v="12"/>
  </r>
  <r>
    <n v="-1"/>
    <n v="1"/>
    <s v="0001 -Florida Power &amp; Light Company"/>
    <n v="0"/>
    <n v="3"/>
    <x v="12"/>
    <n v="2000"/>
    <n v="61"/>
    <n v="2014"/>
    <s v="V2000"/>
    <n v="367"/>
    <s v="09. Land"/>
    <s v="Function"/>
    <n v="5367050.75"/>
    <n v="0"/>
    <n v="0"/>
    <n v="5367050.75"/>
    <n v="1684.15"/>
    <n v="2723.31"/>
    <n v="0"/>
    <n v="0"/>
    <n v="5367050.75"/>
    <n v="4407.46"/>
    <n v="0"/>
    <n v="0"/>
    <n v="0"/>
    <n v="0"/>
    <x v="12"/>
  </r>
  <r>
    <n v="-1"/>
    <n v="1"/>
    <s v="0001 -Florida Power &amp; Light Company"/>
    <n v="0"/>
    <n v="3"/>
    <x v="12"/>
    <n v="2001"/>
    <n v="62"/>
    <n v="2014"/>
    <s v="V2001"/>
    <n v="367"/>
    <s v="09. Land"/>
    <s v="Function"/>
    <n v="4007081.4"/>
    <n v="0"/>
    <n v="0"/>
    <n v="4007081.4"/>
    <n v="326.87"/>
    <n v="-757.99"/>
    <n v="0"/>
    <n v="0"/>
    <n v="4007081.4"/>
    <n v="-431.12"/>
    <n v="0"/>
    <n v="0"/>
    <n v="0"/>
    <n v="0"/>
    <x v="12"/>
  </r>
  <r>
    <n v="-1"/>
    <n v="1"/>
    <s v="0001 -Florida Power &amp; Light Company"/>
    <n v="0"/>
    <n v="3"/>
    <x v="12"/>
    <n v="2002"/>
    <n v="63"/>
    <n v="2014"/>
    <s v="V2002"/>
    <n v="367"/>
    <s v="09. Land"/>
    <s v="Function"/>
    <n v="10302463.99"/>
    <n v="0"/>
    <n v="0"/>
    <n v="10302463.99"/>
    <n v="898.1"/>
    <n v="24.69"/>
    <n v="0"/>
    <n v="0"/>
    <n v="10302463.99"/>
    <n v="922.79"/>
    <n v="0"/>
    <n v="0"/>
    <n v="0"/>
    <n v="0"/>
    <x v="12"/>
  </r>
  <r>
    <n v="-1"/>
    <n v="1"/>
    <s v="0001 -Florida Power &amp; Light Company"/>
    <n v="0"/>
    <n v="3"/>
    <x v="12"/>
    <n v="2003"/>
    <n v="64"/>
    <n v="2014"/>
    <s v="V2003"/>
    <n v="367"/>
    <s v="09. Land"/>
    <s v="Function"/>
    <n v="7040177.9900000002"/>
    <n v="0"/>
    <n v="0"/>
    <n v="7040177.9900000002"/>
    <n v="602.67999999999995"/>
    <n v="0.13"/>
    <n v="0"/>
    <n v="0"/>
    <n v="7040177.9900000002"/>
    <n v="602.80999999999995"/>
    <n v="0"/>
    <n v="0"/>
    <n v="0"/>
    <n v="0"/>
    <x v="12"/>
  </r>
  <r>
    <n v="-1"/>
    <n v="1"/>
    <s v="0001 -Florida Power &amp; Light Company"/>
    <n v="0"/>
    <n v="3"/>
    <x v="12"/>
    <n v="2004"/>
    <n v="65"/>
    <n v="2014"/>
    <s v="V2004"/>
    <n v="367"/>
    <s v="09. Land"/>
    <s v="Function"/>
    <n v="4412352.03"/>
    <n v="0"/>
    <n v="0"/>
    <n v="4412352.03"/>
    <n v="1545.27"/>
    <n v="2487.21"/>
    <n v="0"/>
    <n v="0"/>
    <n v="4412352.03"/>
    <n v="4032.48"/>
    <n v="0"/>
    <n v="0"/>
    <n v="0"/>
    <n v="0"/>
    <x v="12"/>
  </r>
  <r>
    <n v="-1"/>
    <n v="1"/>
    <s v="0001 -Florida Power &amp; Light Company"/>
    <n v="0"/>
    <n v="3"/>
    <x v="12"/>
    <n v="2005"/>
    <n v="66"/>
    <n v="2014"/>
    <s v="V2005"/>
    <n v="367"/>
    <s v="09. Land"/>
    <s v="Function"/>
    <n v="2171913.12"/>
    <n v="0"/>
    <n v="0"/>
    <n v="2171913.12"/>
    <n v="1353.75"/>
    <n v="2402.5300000000002"/>
    <n v="0"/>
    <n v="0"/>
    <n v="2171913.12"/>
    <n v="3756.28"/>
    <n v="0"/>
    <n v="0"/>
    <n v="0"/>
    <n v="0"/>
    <x v="12"/>
  </r>
  <r>
    <n v="-1"/>
    <n v="1"/>
    <s v="0001 -Florida Power &amp; Light Company"/>
    <n v="0"/>
    <n v="3"/>
    <x v="12"/>
    <n v="2006"/>
    <n v="67"/>
    <n v="2014"/>
    <s v="V2006"/>
    <n v="367"/>
    <s v="09. Land"/>
    <s v="Function"/>
    <n v="4366641.8"/>
    <n v="0"/>
    <n v="0"/>
    <n v="4366641.8"/>
    <n v="374.12"/>
    <n v="0.26"/>
    <n v="0"/>
    <n v="0"/>
    <n v="4366641.8"/>
    <n v="374.38"/>
    <n v="0"/>
    <n v="0"/>
    <n v="0"/>
    <n v="0"/>
    <x v="12"/>
  </r>
  <r>
    <n v="-1"/>
    <n v="1"/>
    <s v="0001 -Florida Power &amp; Light Company"/>
    <n v="0"/>
    <n v="3"/>
    <x v="12"/>
    <n v="2007"/>
    <n v="74"/>
    <n v="2014"/>
    <s v="V2007"/>
    <n v="367"/>
    <s v="09. Land"/>
    <s v="Function"/>
    <n v="1962550.91"/>
    <n v="0"/>
    <n v="0"/>
    <n v="1962550.91"/>
    <n v="167.11"/>
    <n v="1.08"/>
    <n v="0"/>
    <n v="0"/>
    <n v="1962550.91"/>
    <n v="168.19"/>
    <n v="0"/>
    <n v="0"/>
    <n v="0"/>
    <n v="0"/>
    <x v="12"/>
  </r>
  <r>
    <n v="-1"/>
    <n v="1"/>
    <s v="0001 -Florida Power &amp; Light Company"/>
    <n v="0"/>
    <n v="3"/>
    <x v="12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164"/>
    <n v="2014"/>
    <s v="V2008 Q1"/>
    <n v="367"/>
    <s v="09. Land"/>
    <s v="Function"/>
    <n v="-643088.44999999995"/>
    <n v="0"/>
    <n v="0"/>
    <n v="-643088.44999999995"/>
    <n v="-53.52"/>
    <n v="0.23"/>
    <n v="0"/>
    <n v="0"/>
    <n v="-643088.44999999995"/>
    <n v="-53.29"/>
    <n v="0"/>
    <n v="0"/>
    <n v="0"/>
    <n v="0"/>
    <x v="12"/>
  </r>
  <r>
    <n v="-1"/>
    <n v="1"/>
    <s v="0001 -Florida Power &amp; Light Company"/>
    <n v="0"/>
    <n v="3"/>
    <x v="12"/>
    <n v="2008"/>
    <n v="165"/>
    <n v="2014"/>
    <s v="V2008 Q2"/>
    <n v="367"/>
    <s v="09. Land"/>
    <s v="Function"/>
    <n v="860561.25"/>
    <n v="0"/>
    <n v="0"/>
    <n v="860561.25"/>
    <n v="70.17"/>
    <n v="-0.28999999999999998"/>
    <n v="0"/>
    <n v="0"/>
    <n v="860561.25"/>
    <n v="69.88"/>
    <n v="0"/>
    <n v="0"/>
    <n v="0"/>
    <n v="0"/>
    <x v="12"/>
  </r>
  <r>
    <n v="-1"/>
    <n v="1"/>
    <s v="0001 -Florida Power &amp; Light Company"/>
    <n v="0"/>
    <n v="3"/>
    <x v="12"/>
    <n v="2008"/>
    <n v="166"/>
    <n v="2014"/>
    <s v="V2008 Q3"/>
    <n v="367"/>
    <s v="09. Land"/>
    <s v="Function"/>
    <n v="1596593.8"/>
    <n v="0"/>
    <n v="0"/>
    <n v="1596593.8"/>
    <n v="223.37"/>
    <n v="13.65"/>
    <n v="0"/>
    <n v="0"/>
    <n v="1596593.8"/>
    <n v="237.02"/>
    <n v="0"/>
    <n v="0"/>
    <n v="0"/>
    <n v="0"/>
    <x v="12"/>
  </r>
  <r>
    <n v="-1"/>
    <n v="1"/>
    <s v="0001 -Florida Power &amp; Light Company"/>
    <n v="0"/>
    <n v="3"/>
    <x v="12"/>
    <n v="2008"/>
    <n v="167"/>
    <n v="2014"/>
    <s v="V2008 Q4"/>
    <n v="367"/>
    <s v="09. Land"/>
    <s v="Function"/>
    <n v="802879.45"/>
    <n v="0"/>
    <n v="0"/>
    <n v="802879.45"/>
    <n v="68.569999999999993"/>
    <n v="0"/>
    <n v="0"/>
    <n v="0"/>
    <n v="802879.45"/>
    <n v="68.569999999999993"/>
    <n v="0"/>
    <n v="0"/>
    <n v="0"/>
    <n v="0"/>
    <x v="12"/>
  </r>
  <r>
    <n v="-1"/>
    <n v="1"/>
    <s v="0001 -Florida Power &amp; Light Company"/>
    <n v="0"/>
    <n v="3"/>
    <x v="12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5"/>
    <n v="2014"/>
    <s v="V2009 Q1"/>
    <n v="367"/>
    <s v="09. Land"/>
    <s v="Function"/>
    <n v="-4305259"/>
    <n v="0"/>
    <n v="0"/>
    <n v="-4305259"/>
    <n v="-368.04"/>
    <n v="0"/>
    <n v="0"/>
    <n v="0"/>
    <n v="-4305259"/>
    <n v="-368.04"/>
    <n v="0"/>
    <n v="0"/>
    <n v="0"/>
    <n v="0"/>
    <x v="12"/>
  </r>
  <r>
    <n v="-1"/>
    <n v="1"/>
    <s v="0001 -Florida Power &amp; Light Company"/>
    <n v="0"/>
    <n v="3"/>
    <x v="12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12"/>
  </r>
  <r>
    <n v="-1"/>
    <n v="1"/>
    <s v="0001 -Florida Power &amp; Light Company"/>
    <n v="0"/>
    <n v="3"/>
    <x v="12"/>
    <n v="2009"/>
    <n v="186"/>
    <n v="2014"/>
    <s v="V2009 Q2"/>
    <n v="367"/>
    <s v="09. Land"/>
    <s v="Function"/>
    <n v="4793159.38"/>
    <n v="0"/>
    <n v="0"/>
    <n v="4793159.38"/>
    <n v="425.25"/>
    <n v="2.4300000000000002"/>
    <n v="0"/>
    <n v="0"/>
    <n v="4793159.38"/>
    <n v="427.68"/>
    <n v="0"/>
    <n v="0"/>
    <n v="0"/>
    <n v="0"/>
    <x v="12"/>
  </r>
  <r>
    <n v="-1"/>
    <n v="1"/>
    <s v="0001 -Florida Power &amp; Light Company"/>
    <n v="0"/>
    <n v="3"/>
    <x v="12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12"/>
  </r>
  <r>
    <n v="-1"/>
    <n v="1"/>
    <s v="0001 -Florida Power &amp; Light Company"/>
    <n v="0"/>
    <n v="3"/>
    <x v="12"/>
    <n v="2009"/>
    <n v="187"/>
    <n v="2014"/>
    <s v="V2009 Q3"/>
    <n v="367"/>
    <s v="09. Land"/>
    <s v="Function"/>
    <n v="35965950.020000003"/>
    <n v="0"/>
    <n v="0"/>
    <n v="35965950.020000003"/>
    <n v="760.23"/>
    <n v="54.36"/>
    <n v="0"/>
    <n v="0"/>
    <n v="35965950.020000003"/>
    <n v="814.59"/>
    <n v="0"/>
    <n v="0"/>
    <n v="0"/>
    <n v="0"/>
    <x v="12"/>
  </r>
  <r>
    <n v="-1"/>
    <n v="1"/>
    <s v="0001 -Florida Power &amp; Light Company"/>
    <n v="0"/>
    <n v="3"/>
    <x v="12"/>
    <n v="2009"/>
    <n v="191"/>
    <n v="2014"/>
    <s v="V2009 Q3 - 50% Bonus"/>
    <n v="367"/>
    <s v="09. Land"/>
    <s v="Function"/>
    <n v="232129.56"/>
    <n v="0"/>
    <n v="0"/>
    <n v="232129.56"/>
    <n v="0"/>
    <n v="0"/>
    <n v="0"/>
    <n v="0"/>
    <n v="232129.56"/>
    <n v="0"/>
    <n v="0"/>
    <n v="0"/>
    <n v="0"/>
    <n v="0"/>
    <x v="12"/>
  </r>
  <r>
    <n v="-1"/>
    <n v="1"/>
    <s v="0001 -Florida Power &amp; Light Company"/>
    <n v="0"/>
    <n v="3"/>
    <x v="12"/>
    <n v="2009"/>
    <n v="188"/>
    <n v="2014"/>
    <s v="V2009 Q4"/>
    <n v="367"/>
    <s v="09. Land"/>
    <s v="Function"/>
    <n v="1507851.98"/>
    <n v="0"/>
    <n v="0"/>
    <n v="1507851.98"/>
    <n v="107.06"/>
    <n v="0"/>
    <n v="0"/>
    <n v="0"/>
    <n v="1507851.98"/>
    <n v="107.06"/>
    <n v="0"/>
    <n v="0"/>
    <n v="0"/>
    <n v="0"/>
    <x v="12"/>
  </r>
  <r>
    <n v="-1"/>
    <n v="1"/>
    <s v="0001 -Florida Power &amp; Light Company"/>
    <n v="0"/>
    <n v="3"/>
    <x v="12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12"/>
  </r>
  <r>
    <n v="-1"/>
    <n v="1"/>
    <s v="0001 -Florida Power &amp; Light Company"/>
    <n v="0"/>
    <n v="3"/>
    <x v="12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3"/>
    <n v="2014"/>
    <s v="V2010 Q1"/>
    <n v="367"/>
    <s v="09. Land"/>
    <s v="Function"/>
    <n v="2203775.19"/>
    <n v="0"/>
    <n v="0"/>
    <n v="2203775.19"/>
    <n v="188.39"/>
    <n v="0"/>
    <n v="0"/>
    <n v="0"/>
    <n v="2203775.19"/>
    <n v="188.39"/>
    <n v="0"/>
    <n v="0"/>
    <n v="0"/>
    <n v="0"/>
    <x v="12"/>
  </r>
  <r>
    <n v="-1"/>
    <n v="1"/>
    <s v="0001 -Florida Power &amp; Light Company"/>
    <n v="0"/>
    <n v="3"/>
    <x v="12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4"/>
    <n v="2014"/>
    <s v="V2010 Q2"/>
    <n v="367"/>
    <s v="09. Land"/>
    <s v="Function"/>
    <n v="94171.96"/>
    <n v="0"/>
    <n v="0"/>
    <n v="94171.96"/>
    <n v="3.37"/>
    <n v="4.88"/>
    <n v="0"/>
    <n v="0"/>
    <n v="94171.96"/>
    <n v="8.25"/>
    <n v="0"/>
    <n v="0"/>
    <n v="0"/>
    <n v="0"/>
    <x v="12"/>
  </r>
  <r>
    <n v="-1"/>
    <n v="1"/>
    <s v="0001 -Florida Power &amp; Light Company"/>
    <n v="0"/>
    <n v="3"/>
    <x v="12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5"/>
    <n v="2014"/>
    <s v="V2010 Q3"/>
    <n v="367"/>
    <s v="09. Land"/>
    <s v="Function"/>
    <n v="375000"/>
    <n v="0"/>
    <n v="0"/>
    <n v="375000"/>
    <n v="32.06"/>
    <n v="0"/>
    <n v="0"/>
    <n v="0"/>
    <n v="375000"/>
    <n v="32.06"/>
    <n v="0"/>
    <n v="0"/>
    <n v="0"/>
    <n v="0"/>
    <x v="12"/>
  </r>
  <r>
    <n v="-1"/>
    <n v="1"/>
    <s v="0001 -Florida Power &amp; Light Company"/>
    <n v="0"/>
    <n v="3"/>
    <x v="12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6"/>
    <n v="2014"/>
    <s v="V2010 Q4"/>
    <n v="367"/>
    <s v="09. Land"/>
    <s v="Function"/>
    <n v="1007816.87"/>
    <n v="0"/>
    <n v="0"/>
    <n v="1007816.87"/>
    <n v="731.66"/>
    <n v="1042.8"/>
    <n v="0"/>
    <n v="0"/>
    <n v="1007816.87"/>
    <n v="1774.46"/>
    <n v="0"/>
    <n v="0"/>
    <n v="0"/>
    <n v="0"/>
    <x v="12"/>
  </r>
  <r>
    <n v="-1"/>
    <n v="1"/>
    <s v="0001 -Florida Power &amp; Light Company"/>
    <n v="0"/>
    <n v="3"/>
    <x v="12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1"/>
    <n v="125"/>
    <n v="2014"/>
    <s v="V2011"/>
    <n v="367"/>
    <s v="09. Land"/>
    <s v="Function"/>
    <n v="3190742.79"/>
    <n v="0"/>
    <n v="0"/>
    <n v="3190742.79"/>
    <n v="369.68"/>
    <n v="-13.13"/>
    <n v="0"/>
    <n v="0"/>
    <n v="3190742.79"/>
    <n v="356.55"/>
    <n v="0"/>
    <n v="0"/>
    <n v="0"/>
    <n v="0"/>
    <x v="12"/>
  </r>
  <r>
    <n v="-1"/>
    <n v="1"/>
    <s v="0001 -Florida Power &amp; Light Company"/>
    <n v="0"/>
    <n v="3"/>
    <x v="12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367"/>
    <s v="09. Land"/>
    <s v="Function"/>
    <n v="693601.25"/>
    <n v="0"/>
    <n v="0"/>
    <n v="693601.25"/>
    <n v="887.73"/>
    <n v="630.5"/>
    <n v="0"/>
    <n v="0"/>
    <n v="693601.25"/>
    <n v="1518.23"/>
    <n v="0"/>
    <n v="0"/>
    <n v="0"/>
    <n v="0"/>
    <x v="12"/>
  </r>
  <r>
    <n v="-1"/>
    <n v="1"/>
    <s v="0001 -Florida Power &amp; Light Company"/>
    <n v="0"/>
    <n v="3"/>
    <x v="12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2"/>
    <n v="2014"/>
    <s v="V2012 Q2"/>
    <n v="367"/>
    <s v="09. Land"/>
    <s v="Function"/>
    <n v="22043.49"/>
    <n v="0"/>
    <n v="0"/>
    <n v="22043.49"/>
    <n v="26.31"/>
    <n v="18.73"/>
    <n v="0"/>
    <n v="0"/>
    <n v="22043.49"/>
    <n v="45.04"/>
    <n v="0"/>
    <n v="0"/>
    <n v="0"/>
    <n v="0"/>
    <x v="12"/>
  </r>
  <r>
    <n v="-1"/>
    <n v="1"/>
    <s v="0001 -Florida Power &amp; Light Company"/>
    <n v="0"/>
    <n v="3"/>
    <x v="12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4"/>
    <n v="2014"/>
    <s v="V2012 Q3"/>
    <n v="367"/>
    <s v="09. Land"/>
    <s v="Function"/>
    <n v="-1945901.88"/>
    <n v="0"/>
    <n v="0"/>
    <n v="-1945901.88"/>
    <n v="-305.38"/>
    <n v="-10.92"/>
    <n v="0"/>
    <n v="0"/>
    <n v="-1945901.88"/>
    <n v="-316.3"/>
    <n v="0"/>
    <n v="0"/>
    <n v="0"/>
    <n v="0"/>
    <x v="12"/>
  </r>
  <r>
    <n v="-1"/>
    <n v="1"/>
    <s v="0001 -Florida Power &amp; Light Company"/>
    <n v="0"/>
    <n v="3"/>
    <x v="12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6"/>
    <n v="2014"/>
    <s v="V2012 Q4"/>
    <n v="367"/>
    <s v="09. Land"/>
    <s v="Function"/>
    <n v="4039886.83"/>
    <n v="0"/>
    <n v="0"/>
    <n v="4039886.83"/>
    <n v="641.82000000000005"/>
    <n v="28.82"/>
    <n v="0"/>
    <n v="0"/>
    <n v="4039886.83"/>
    <n v="670.64"/>
    <n v="0"/>
    <n v="0"/>
    <n v="0"/>
    <n v="0"/>
    <x v="12"/>
  </r>
  <r>
    <n v="-1"/>
    <n v="1"/>
    <s v="0001 -Florida Power &amp; Light Company"/>
    <n v="0"/>
    <n v="3"/>
    <x v="12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3"/>
    <n v="127"/>
    <n v="2014"/>
    <s v="V2013"/>
    <n v="367"/>
    <s v="09. Land"/>
    <s v="Function"/>
    <n v="-2555555.46"/>
    <n v="0"/>
    <n v="0"/>
    <n v="-2555555.46"/>
    <n v="-633.12"/>
    <n v="0"/>
    <n v="0"/>
    <n v="0"/>
    <n v="-2555555.46"/>
    <n v="-633.12"/>
    <n v="0"/>
    <n v="0"/>
    <n v="0"/>
    <n v="0"/>
    <x v="12"/>
  </r>
  <r>
    <n v="-1"/>
    <n v="1"/>
    <s v="0001 -Florida Power &amp; Light Company"/>
    <n v="0"/>
    <n v="3"/>
    <x v="12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4"/>
    <n v="128"/>
    <n v="2014"/>
    <s v="V2014"/>
    <n v="367"/>
    <s v="09. Land"/>
    <s v="Function"/>
    <n v="22355762.550000001"/>
    <n v="22355762.550000001"/>
    <n v="0"/>
    <n v="22355762.550000001"/>
    <n v="497.33"/>
    <n v="0"/>
    <n v="22355762.550000001"/>
    <n v="0"/>
    <n v="0"/>
    <n v="497.33"/>
    <n v="0"/>
    <n v="0"/>
    <n v="0"/>
    <n v="0"/>
    <x v="12"/>
  </r>
  <r>
    <n v="-1"/>
    <n v="1"/>
    <s v="0001 -Florida Power &amp; Light Company"/>
    <n v="0"/>
    <n v="3"/>
    <x v="12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91"/>
    <n v="29"/>
    <n v="2014"/>
    <s v="V1991"/>
    <n v="367"/>
    <s v="10. Scherer Acq"/>
    <s v="Function"/>
    <n v="23083342"/>
    <n v="0"/>
    <n v="0"/>
    <n v="23083342"/>
    <n v="356920.39"/>
    <n v="15809451.970000001"/>
    <n v="0"/>
    <n v="0"/>
    <n v="23083342"/>
    <n v="16166372.359999999"/>
    <n v="0"/>
    <n v="0"/>
    <n v="0"/>
    <n v="0"/>
    <x v="12"/>
  </r>
  <r>
    <n v="-1"/>
    <n v="1"/>
    <s v="0001 -Florida Power &amp; Light Company"/>
    <n v="0"/>
    <n v="3"/>
    <x v="12"/>
    <n v="1993"/>
    <n v="31"/>
    <n v="2014"/>
    <s v="V1993"/>
    <n v="367"/>
    <s v="10. Scherer Acq"/>
    <s v="Function"/>
    <n v="42164398"/>
    <n v="0"/>
    <n v="0"/>
    <n v="42164398"/>
    <n v="651956.43999999994"/>
    <n v="25934068.210000001"/>
    <n v="0"/>
    <n v="0"/>
    <n v="42164398"/>
    <n v="26586024.649999999"/>
    <n v="0"/>
    <n v="0"/>
    <n v="0"/>
    <n v="0"/>
    <x v="12"/>
  </r>
  <r>
    <n v="-1"/>
    <n v="1"/>
    <s v="0001 -Florida Power &amp; Light Company"/>
    <n v="0"/>
    <n v="3"/>
    <x v="12"/>
    <n v="1994"/>
    <n v="32"/>
    <n v="2014"/>
    <s v="V1994"/>
    <n v="367"/>
    <s v="10. Scherer Acq"/>
    <s v="Function"/>
    <n v="25172650"/>
    <n v="0"/>
    <n v="0"/>
    <n v="25172650"/>
    <n v="389225.79"/>
    <n v="14604228.810000001"/>
    <n v="0"/>
    <n v="0"/>
    <n v="25172650"/>
    <n v="14993454.6"/>
    <n v="0"/>
    <n v="0"/>
    <n v="0"/>
    <n v="0"/>
    <x v="12"/>
  </r>
  <r>
    <n v="-1"/>
    <n v="1"/>
    <s v="0001 -Florida Power &amp; Light Company"/>
    <n v="0"/>
    <n v="3"/>
    <x v="12"/>
    <n v="1995"/>
    <n v="33"/>
    <n v="2014"/>
    <s v="V1995"/>
    <n v="367"/>
    <s v="10. Scherer Acq"/>
    <s v="Function"/>
    <n v="16962480"/>
    <n v="0"/>
    <n v="0"/>
    <n v="16962480"/>
    <n v="262278.09999999998"/>
    <n v="9248873.9399999995"/>
    <n v="0"/>
    <n v="0"/>
    <n v="16962480"/>
    <n v="9511152.0399999991"/>
    <n v="0"/>
    <n v="0"/>
    <n v="0"/>
    <n v="0"/>
    <x v="12"/>
  </r>
  <r>
    <n v="-1"/>
    <n v="1"/>
    <s v="0001 -Florida Power &amp; Light Company"/>
    <n v="0"/>
    <n v="3"/>
    <x v="12"/>
    <n v="1969"/>
    <n v="1"/>
    <n v="2014"/>
    <s v="V1969"/>
    <n v="367"/>
    <s v="11. Future Use"/>
    <s v="Function"/>
    <n v="1302818.3600000001"/>
    <n v="0"/>
    <n v="0"/>
    <n v="1302818.3600000001"/>
    <n v="-9294"/>
    <n v="43661.13"/>
    <n v="0"/>
    <n v="0"/>
    <n v="1302818.3600000001"/>
    <n v="34367.129999999997"/>
    <n v="0"/>
    <n v="0"/>
    <n v="0"/>
    <n v="0"/>
    <x v="12"/>
  </r>
  <r>
    <n v="-1"/>
    <n v="1"/>
    <s v="0001 -Florida Power &amp; Light Company"/>
    <n v="0"/>
    <n v="3"/>
    <x v="12"/>
    <n v="1970"/>
    <n v="2"/>
    <n v="2014"/>
    <s v="V1970"/>
    <n v="367"/>
    <s v="11. Future Use"/>
    <s v="Function"/>
    <n v="174215"/>
    <n v="0"/>
    <n v="0"/>
    <n v="174215"/>
    <n v="-1242.81"/>
    <n v="5825.09"/>
    <n v="0"/>
    <n v="0"/>
    <n v="174215"/>
    <n v="4582.28"/>
    <n v="0"/>
    <n v="0"/>
    <n v="0"/>
    <n v="0"/>
    <x v="12"/>
  </r>
  <r>
    <n v="-1"/>
    <n v="1"/>
    <s v="0001 -Florida Power &amp; Light Company"/>
    <n v="0"/>
    <n v="3"/>
    <x v="12"/>
    <n v="1972"/>
    <n v="4"/>
    <n v="2014"/>
    <s v="V1972"/>
    <n v="367"/>
    <s v="11. Future Use"/>
    <s v="Function"/>
    <n v="1173187.4099999999"/>
    <n v="0"/>
    <n v="0"/>
    <n v="1173187.4099999999"/>
    <n v="-8369.24"/>
    <n v="39047.5"/>
    <n v="0"/>
    <n v="0"/>
    <n v="1173187.4099999999"/>
    <n v="30678.26"/>
    <n v="0"/>
    <n v="0"/>
    <n v="0"/>
    <n v="0"/>
    <x v="12"/>
  </r>
  <r>
    <n v="-1"/>
    <n v="1"/>
    <s v="0001 -Florida Power &amp; Light Company"/>
    <n v="0"/>
    <n v="3"/>
    <x v="12"/>
    <n v="1973"/>
    <n v="5"/>
    <n v="2014"/>
    <s v="V1973"/>
    <n v="367"/>
    <s v="11. Future Use"/>
    <s v="Function"/>
    <n v="3431422.3"/>
    <n v="0"/>
    <n v="0"/>
    <n v="3431422.3"/>
    <n v="-24478.95"/>
    <n v="113946.32"/>
    <n v="0"/>
    <n v="0"/>
    <n v="3431422.3"/>
    <n v="89467.37"/>
    <n v="0"/>
    <n v="0"/>
    <n v="0"/>
    <n v="0"/>
    <x v="12"/>
  </r>
  <r>
    <n v="-1"/>
    <n v="1"/>
    <s v="0001 -Florida Power &amp; Light Company"/>
    <n v="0"/>
    <n v="3"/>
    <x v="12"/>
    <n v="1974"/>
    <n v="6"/>
    <n v="2014"/>
    <s v="V1974"/>
    <n v="367"/>
    <s v="11. Future Use"/>
    <s v="Function"/>
    <n v="691150.26"/>
    <n v="0"/>
    <n v="0"/>
    <n v="691150.26"/>
    <n v="-4930.5"/>
    <n v="22897.95"/>
    <n v="0"/>
    <n v="0"/>
    <n v="691150.26"/>
    <n v="17967.45"/>
    <n v="0"/>
    <n v="0"/>
    <n v="0"/>
    <n v="0"/>
    <x v="12"/>
  </r>
  <r>
    <n v="-1"/>
    <n v="1"/>
    <s v="0001 -Florida Power &amp; Light Company"/>
    <n v="0"/>
    <n v="3"/>
    <x v="12"/>
    <n v="1975"/>
    <n v="7"/>
    <n v="2014"/>
    <s v="V1975"/>
    <n v="367"/>
    <s v="11. Future Use"/>
    <s v="Function"/>
    <n v="258660"/>
    <n v="0"/>
    <n v="0"/>
    <n v="258660"/>
    <n v="0"/>
    <n v="440.13"/>
    <n v="0"/>
    <n v="0"/>
    <n v="258660"/>
    <n v="440.13"/>
    <n v="0"/>
    <n v="0"/>
    <n v="0"/>
    <n v="0"/>
    <x v="12"/>
  </r>
  <r>
    <n v="-1"/>
    <n v="1"/>
    <s v="0001 -Florida Power &amp; Light Company"/>
    <n v="0"/>
    <n v="3"/>
    <x v="12"/>
    <n v="1976"/>
    <n v="8"/>
    <n v="2014"/>
    <s v="V1976"/>
    <n v="367"/>
    <s v="11. Future Use"/>
    <s v="Function"/>
    <n v="177616.81"/>
    <n v="0"/>
    <n v="0"/>
    <n v="177616.81"/>
    <n v="-813.65"/>
    <n v="3865.86"/>
    <n v="0"/>
    <n v="0"/>
    <n v="177616.81"/>
    <n v="3052.21"/>
    <n v="0"/>
    <n v="0"/>
    <n v="0"/>
    <n v="0"/>
    <x v="12"/>
  </r>
  <r>
    <n v="-1"/>
    <n v="1"/>
    <s v="0001 -Florida Power &amp; Light Company"/>
    <n v="0"/>
    <n v="3"/>
    <x v="12"/>
    <n v="1978"/>
    <n v="12"/>
    <n v="2014"/>
    <s v="V1978"/>
    <n v="367"/>
    <s v="11. Future Use"/>
    <s v="Function"/>
    <n v="606042.27"/>
    <n v="0"/>
    <n v="0"/>
    <n v="606042.27"/>
    <n v="-2278.7399999999998"/>
    <n v="10924.92"/>
    <n v="0"/>
    <n v="0"/>
    <n v="606042.27"/>
    <n v="8646.18"/>
    <n v="0"/>
    <n v="0"/>
    <n v="0"/>
    <n v="0"/>
    <x v="12"/>
  </r>
  <r>
    <n v="-1"/>
    <n v="1"/>
    <s v="0001 -Florida Power &amp; Light Company"/>
    <n v="0"/>
    <n v="3"/>
    <x v="12"/>
    <n v="1979"/>
    <n v="13"/>
    <n v="2014"/>
    <s v="V1979"/>
    <n v="367"/>
    <s v="11. Future Use"/>
    <s v="Function"/>
    <n v="9805160.3599999994"/>
    <n v="0"/>
    <n v="0"/>
    <n v="9805160.3599999994"/>
    <n v="-67956.850000000006"/>
    <n v="312369.2"/>
    <n v="0"/>
    <n v="0"/>
    <n v="9805160.3599999994"/>
    <n v="244412.35"/>
    <n v="0"/>
    <n v="0"/>
    <n v="0"/>
    <n v="0"/>
    <x v="12"/>
  </r>
  <r>
    <n v="-1"/>
    <n v="1"/>
    <s v="0001 -Florida Power &amp; Light Company"/>
    <n v="0"/>
    <n v="3"/>
    <x v="12"/>
    <n v="1980"/>
    <n v="14"/>
    <n v="2014"/>
    <s v="V1980"/>
    <n v="367"/>
    <s v="11. Future Use"/>
    <s v="Function"/>
    <n v="2083.92"/>
    <n v="0"/>
    <n v="0"/>
    <n v="2083.92"/>
    <n v="-14.87"/>
    <n v="68.08"/>
    <n v="0"/>
    <n v="0"/>
    <n v="2083.92"/>
    <n v="53.21"/>
    <n v="0"/>
    <n v="0"/>
    <n v="0"/>
    <n v="0"/>
    <x v="12"/>
  </r>
  <r>
    <n v="-1"/>
    <n v="1"/>
    <s v="0001 -Florida Power &amp; Light Company"/>
    <n v="0"/>
    <n v="3"/>
    <x v="12"/>
    <n v="1982"/>
    <n v="16"/>
    <n v="2014"/>
    <s v="V1982"/>
    <n v="367"/>
    <s v="11. Future Use"/>
    <s v="Function"/>
    <n v="1550"/>
    <n v="0"/>
    <n v="0"/>
    <n v="1550"/>
    <n v="-11.06"/>
    <n v="50.4"/>
    <n v="0"/>
    <n v="0"/>
    <n v="1550"/>
    <n v="39.340000000000003"/>
    <n v="0"/>
    <n v="0"/>
    <n v="0"/>
    <n v="0"/>
    <x v="12"/>
  </r>
  <r>
    <n v="-1"/>
    <n v="1"/>
    <s v="0001 -Florida Power &amp; Light Company"/>
    <n v="0"/>
    <n v="3"/>
    <x v="12"/>
    <n v="1983"/>
    <n v="17"/>
    <n v="2014"/>
    <s v="V1983"/>
    <n v="367"/>
    <s v="11. Future Use"/>
    <s v="Function"/>
    <n v="1683.35"/>
    <n v="0"/>
    <n v="0"/>
    <n v="1683.35"/>
    <n v="-12.01"/>
    <n v="54.61"/>
    <n v="0"/>
    <n v="0"/>
    <n v="1683.35"/>
    <n v="42.6"/>
    <n v="0"/>
    <n v="0"/>
    <n v="0"/>
    <n v="0"/>
    <x v="12"/>
  </r>
  <r>
    <n v="-1"/>
    <n v="1"/>
    <s v="0001 -Florida Power &amp; Light Company"/>
    <n v="0"/>
    <n v="3"/>
    <x v="12"/>
    <n v="1984"/>
    <n v="18"/>
    <n v="2014"/>
    <s v="V1984"/>
    <n v="367"/>
    <s v="11. Future Use"/>
    <s v="Function"/>
    <n v="647876.61"/>
    <n v="0"/>
    <n v="0"/>
    <n v="647876.61"/>
    <n v="-4621.8"/>
    <n v="20968.5"/>
    <n v="0"/>
    <n v="0"/>
    <n v="647876.61"/>
    <n v="16346.7"/>
    <n v="0"/>
    <n v="0"/>
    <n v="0"/>
    <n v="0"/>
    <x v="12"/>
  </r>
  <r>
    <n v="-1"/>
    <n v="1"/>
    <s v="0001 -Florida Power &amp; Light Company"/>
    <n v="0"/>
    <n v="3"/>
    <x v="12"/>
    <n v="1985"/>
    <n v="19"/>
    <n v="2014"/>
    <s v="V1985"/>
    <n v="367"/>
    <s v="11. Future Use"/>
    <s v="Function"/>
    <n v="10991.81"/>
    <n v="0"/>
    <n v="0"/>
    <n v="10991.81"/>
    <n v="0"/>
    <n v="12.6"/>
    <n v="0"/>
    <n v="0"/>
    <n v="10991.81"/>
    <n v="12.6"/>
    <n v="0"/>
    <n v="0"/>
    <n v="0"/>
    <n v="0"/>
    <x v="12"/>
  </r>
  <r>
    <n v="-1"/>
    <n v="1"/>
    <s v="0001 -Florida Power &amp; Light Company"/>
    <n v="0"/>
    <n v="3"/>
    <x v="12"/>
    <n v="1990"/>
    <n v="28"/>
    <n v="2014"/>
    <s v="V1990"/>
    <n v="367"/>
    <s v="11. Future Use"/>
    <s v="Function"/>
    <n v="69701.77"/>
    <n v="0"/>
    <n v="0"/>
    <n v="69701.77"/>
    <n v="-497.24"/>
    <n v="2223.89"/>
    <n v="0"/>
    <n v="0"/>
    <n v="69701.77"/>
    <n v="1726.65"/>
    <n v="0"/>
    <n v="0"/>
    <n v="0"/>
    <n v="0"/>
    <x v="12"/>
  </r>
  <r>
    <n v="-1"/>
    <n v="1"/>
    <s v="0001 -Florida Power &amp; Light Company"/>
    <n v="0"/>
    <n v="3"/>
    <x v="12"/>
    <n v="1991"/>
    <n v="29"/>
    <n v="2014"/>
    <s v="V1991"/>
    <n v="367"/>
    <s v="11. Future Use"/>
    <s v="Function"/>
    <n v="229219.96"/>
    <n v="0"/>
    <n v="0"/>
    <n v="229219.96"/>
    <n v="-1635.02"/>
    <n v="7295.13"/>
    <n v="0"/>
    <n v="0"/>
    <n v="229219.96"/>
    <n v="5660.11"/>
    <n v="0"/>
    <n v="0"/>
    <n v="0"/>
    <n v="0"/>
    <x v="12"/>
  </r>
  <r>
    <n v="-1"/>
    <n v="1"/>
    <s v="0001 -Florida Power &amp; Light Company"/>
    <n v="0"/>
    <n v="3"/>
    <x v="12"/>
    <n v="1993"/>
    <n v="31"/>
    <n v="2014"/>
    <s v="V1993"/>
    <n v="367"/>
    <s v="11. Future Use"/>
    <s v="Function"/>
    <n v="1332859.78"/>
    <n v="0"/>
    <n v="0"/>
    <n v="1332859.78"/>
    <n v="-9508.31"/>
    <n v="42220"/>
    <n v="0"/>
    <n v="0"/>
    <n v="1332859.78"/>
    <n v="32711.69"/>
    <n v="0"/>
    <n v="0"/>
    <n v="0"/>
    <n v="0"/>
    <x v="12"/>
  </r>
  <r>
    <n v="-1"/>
    <n v="1"/>
    <s v="0001 -Florida Power &amp; Light Company"/>
    <n v="0"/>
    <n v="3"/>
    <x v="12"/>
    <n v="1994"/>
    <n v="32"/>
    <n v="2014"/>
    <s v="V1994"/>
    <n v="367"/>
    <s v="11. Future Use"/>
    <s v="Function"/>
    <n v="1963056.42"/>
    <n v="0"/>
    <n v="0"/>
    <n v="1963056.42"/>
    <n v="-9867.51"/>
    <n v="44083.48"/>
    <n v="0"/>
    <n v="0"/>
    <n v="1963056.42"/>
    <n v="34215.97"/>
    <n v="0"/>
    <n v="0"/>
    <n v="0"/>
    <n v="0"/>
    <x v="12"/>
  </r>
  <r>
    <n v="-1"/>
    <n v="1"/>
    <s v="0001 -Florida Power &amp; Light Company"/>
    <n v="0"/>
    <n v="3"/>
    <x v="12"/>
    <n v="1995"/>
    <n v="33"/>
    <n v="2014"/>
    <s v="V1995"/>
    <n v="367"/>
    <s v="11. Future Use"/>
    <s v="Function"/>
    <n v="7300956.1900000004"/>
    <n v="0"/>
    <n v="0"/>
    <n v="7300956.1900000004"/>
    <n v="-11878.9"/>
    <n v="55816.57"/>
    <n v="0"/>
    <n v="0"/>
    <n v="7300956.1900000004"/>
    <n v="43937.67"/>
    <n v="0"/>
    <n v="0"/>
    <n v="0"/>
    <n v="0"/>
    <x v="12"/>
  </r>
  <r>
    <n v="-1"/>
    <n v="1"/>
    <s v="0001 -Florida Power &amp; Light Company"/>
    <n v="0"/>
    <n v="3"/>
    <x v="12"/>
    <n v="1996"/>
    <n v="34"/>
    <n v="2014"/>
    <s v="V1996"/>
    <n v="367"/>
    <s v="11. Future Use"/>
    <s v="Function"/>
    <n v="1664934.36"/>
    <n v="0"/>
    <n v="0"/>
    <n v="1664934.36"/>
    <n v="-1204.19"/>
    <n v="6107.86"/>
    <n v="0"/>
    <n v="0"/>
    <n v="1664934.36"/>
    <n v="4903.67"/>
    <n v="0"/>
    <n v="0"/>
    <n v="0"/>
    <n v="0"/>
    <x v="12"/>
  </r>
  <r>
    <n v="-1"/>
    <n v="1"/>
    <s v="0001 -Florida Power &amp; Light Company"/>
    <n v="0"/>
    <n v="3"/>
    <x v="12"/>
    <n v="1997"/>
    <n v="35"/>
    <n v="2014"/>
    <s v="V1997"/>
    <n v="367"/>
    <s v="11. Future Use"/>
    <s v="Function"/>
    <n v="27825.99"/>
    <n v="0"/>
    <n v="0"/>
    <n v="27825.99"/>
    <n v="-3.42"/>
    <n v="28.13"/>
    <n v="0"/>
    <n v="0"/>
    <n v="27825.99"/>
    <n v="24.71"/>
    <n v="0"/>
    <n v="0"/>
    <n v="0"/>
    <n v="0"/>
    <x v="12"/>
  </r>
  <r>
    <n v="-1"/>
    <n v="1"/>
    <s v="0001 -Florida Power &amp; Light Company"/>
    <n v="0"/>
    <n v="3"/>
    <x v="12"/>
    <n v="1999"/>
    <n v="60"/>
    <n v="2014"/>
    <s v="V1999"/>
    <n v="367"/>
    <s v="11. Future Use"/>
    <s v="Function"/>
    <n v="33078.9"/>
    <n v="0"/>
    <n v="0"/>
    <n v="33078.9"/>
    <n v="-235.98"/>
    <n v="1032.6300000000001"/>
    <n v="0"/>
    <n v="0"/>
    <n v="33078.9"/>
    <n v="796.65"/>
    <n v="0"/>
    <n v="0"/>
    <n v="0"/>
    <n v="0"/>
    <x v="12"/>
  </r>
  <r>
    <n v="-1"/>
    <n v="1"/>
    <s v="0001 -Florida Power &amp; Light Company"/>
    <n v="0"/>
    <n v="3"/>
    <x v="12"/>
    <n v="2000"/>
    <n v="61"/>
    <n v="2014"/>
    <s v="V2000"/>
    <n v="367"/>
    <s v="11. Future Use"/>
    <s v="Function"/>
    <n v="32"/>
    <n v="0"/>
    <n v="0"/>
    <n v="32"/>
    <n v="-0.23"/>
    <n v="1"/>
    <n v="0"/>
    <n v="0"/>
    <n v="32"/>
    <n v="0.77"/>
    <n v="0"/>
    <n v="0"/>
    <n v="0"/>
    <n v="0"/>
    <x v="12"/>
  </r>
  <r>
    <n v="-1"/>
    <n v="1"/>
    <s v="0001 -Florida Power &amp; Light Company"/>
    <n v="0"/>
    <n v="3"/>
    <x v="12"/>
    <n v="2001"/>
    <n v="62"/>
    <n v="2014"/>
    <s v="V2001"/>
    <n v="367"/>
    <s v="11. Future Use"/>
    <s v="Function"/>
    <n v="1363134.02"/>
    <n v="0"/>
    <n v="0"/>
    <n v="1363134.02"/>
    <n v="-9696.76"/>
    <n v="42225.64"/>
    <n v="0"/>
    <n v="0"/>
    <n v="1363134.02"/>
    <n v="32528.880000000001"/>
    <n v="0"/>
    <n v="0"/>
    <n v="0"/>
    <n v="0"/>
    <x v="12"/>
  </r>
  <r>
    <n v="-1"/>
    <n v="1"/>
    <s v="0001 -Florida Power &amp; Light Company"/>
    <n v="0"/>
    <n v="3"/>
    <x v="12"/>
    <n v="2002"/>
    <n v="63"/>
    <n v="2014"/>
    <s v="V2002"/>
    <n v="367"/>
    <s v="11. Future Use"/>
    <s v="Function"/>
    <n v="5639950.3099999996"/>
    <n v="0"/>
    <n v="0"/>
    <n v="5639950.3099999996"/>
    <n v="-36195.300000000003"/>
    <n v="157338.34"/>
    <n v="0"/>
    <n v="0"/>
    <n v="5639950.3099999996"/>
    <n v="121143.03999999999"/>
    <n v="0"/>
    <n v="0"/>
    <n v="0"/>
    <n v="0"/>
    <x v="12"/>
  </r>
  <r>
    <n v="-1"/>
    <n v="1"/>
    <s v="0001 -Florida Power &amp; Light Company"/>
    <n v="0"/>
    <n v="3"/>
    <x v="12"/>
    <n v="2003"/>
    <n v="64"/>
    <n v="2014"/>
    <s v="V2003"/>
    <n v="367"/>
    <s v="11. Future Use"/>
    <s v="Function"/>
    <n v="-1669430.16"/>
    <n v="0"/>
    <n v="0"/>
    <n v="-1669430.16"/>
    <n v="14515.21"/>
    <n v="-62842.1"/>
    <n v="0"/>
    <n v="0"/>
    <n v="-1669430.16"/>
    <n v="-48326.89"/>
    <n v="0"/>
    <n v="0"/>
    <n v="0"/>
    <n v="0"/>
    <x v="12"/>
  </r>
  <r>
    <n v="-1"/>
    <n v="1"/>
    <s v="0001 -Florida Power &amp; Light Company"/>
    <n v="0"/>
    <n v="3"/>
    <x v="12"/>
    <n v="2004"/>
    <n v="65"/>
    <n v="2014"/>
    <s v="V2004"/>
    <n v="367"/>
    <s v="11. Future Use"/>
    <s v="Function"/>
    <n v="6285886.5099999998"/>
    <n v="0"/>
    <n v="0"/>
    <n v="6285886.5099999998"/>
    <n v="-44842.02"/>
    <n v="193822.02"/>
    <n v="0"/>
    <n v="0"/>
    <n v="6285886.5099999998"/>
    <n v="148980"/>
    <n v="0"/>
    <n v="0"/>
    <n v="0"/>
    <n v="0"/>
    <x v="12"/>
  </r>
  <r>
    <n v="-1"/>
    <n v="1"/>
    <s v="0001 -Florida Power &amp; Light Company"/>
    <n v="0"/>
    <n v="3"/>
    <x v="12"/>
    <n v="2005"/>
    <n v="66"/>
    <n v="2014"/>
    <s v="V2005"/>
    <n v="367"/>
    <s v="11. Future Use"/>
    <s v="Function"/>
    <n v="43478963.710000001"/>
    <n v="0"/>
    <n v="0"/>
    <n v="43478963.710000001"/>
    <n v="-297080.46999999997"/>
    <n v="1280955.76"/>
    <n v="0"/>
    <n v="0"/>
    <n v="43478963.710000001"/>
    <n v="983875.29"/>
    <n v="0"/>
    <n v="0"/>
    <n v="0"/>
    <n v="0"/>
    <x v="12"/>
  </r>
  <r>
    <n v="-1"/>
    <n v="1"/>
    <s v="0001 -Florida Power &amp; Light Company"/>
    <n v="0"/>
    <n v="3"/>
    <x v="12"/>
    <n v="2006"/>
    <n v="67"/>
    <n v="2014"/>
    <s v="V2006"/>
    <n v="367"/>
    <s v="11. Future Use"/>
    <s v="Function"/>
    <n v="20215922.68"/>
    <n v="0"/>
    <n v="0"/>
    <n v="20215922.68"/>
    <n v="-144015.62"/>
    <n v="619392.66"/>
    <n v="0"/>
    <n v="0"/>
    <n v="20215922.68"/>
    <n v="475377.04"/>
    <n v="0"/>
    <n v="0"/>
    <n v="0"/>
    <n v="0"/>
    <x v="12"/>
  </r>
  <r>
    <n v="-1"/>
    <n v="1"/>
    <s v="0001 -Florida Power &amp; Light Company"/>
    <n v="0"/>
    <n v="3"/>
    <x v="12"/>
    <n v="2007"/>
    <n v="74"/>
    <n v="2014"/>
    <s v="V2007"/>
    <n v="367"/>
    <s v="11. Future Use"/>
    <s v="Function"/>
    <n v="22210092.780000001"/>
    <n v="0"/>
    <n v="0"/>
    <n v="22210092.780000001"/>
    <n v="-153704.47"/>
    <n v="659363.93000000005"/>
    <n v="0"/>
    <n v="0"/>
    <n v="22210092.780000001"/>
    <n v="505659.46"/>
    <n v="0"/>
    <n v="0"/>
    <n v="0"/>
    <n v="0"/>
    <x v="12"/>
  </r>
  <r>
    <n v="-1"/>
    <n v="1"/>
    <s v="0001 -Florida Power &amp; Light Company"/>
    <n v="0"/>
    <n v="3"/>
    <x v="12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164"/>
    <n v="2014"/>
    <s v="V2008 Q1"/>
    <n v="367"/>
    <s v="11. Future Use"/>
    <s v="Function"/>
    <n v="4264204.22"/>
    <n v="0"/>
    <n v="0"/>
    <n v="4264204.22"/>
    <n v="-17814.62"/>
    <n v="76146.83"/>
    <n v="0"/>
    <n v="0"/>
    <n v="4264204.22"/>
    <n v="58332.21"/>
    <n v="0"/>
    <n v="0"/>
    <n v="0"/>
    <n v="0"/>
    <x v="12"/>
  </r>
  <r>
    <n v="-1"/>
    <n v="1"/>
    <s v="0001 -Florida Power &amp; Light Company"/>
    <n v="0"/>
    <n v="3"/>
    <x v="12"/>
    <n v="2008"/>
    <n v="165"/>
    <n v="2014"/>
    <s v="V2008 Q2"/>
    <n v="367"/>
    <s v="11. Future Use"/>
    <s v="Function"/>
    <n v="479749.16"/>
    <n v="0"/>
    <n v="0"/>
    <n v="479749.16"/>
    <n v="-3422.04"/>
    <n v="14662.68"/>
    <n v="0"/>
    <n v="0"/>
    <n v="479749.16"/>
    <n v="11240.64"/>
    <n v="0"/>
    <n v="0"/>
    <n v="0"/>
    <n v="0"/>
    <x v="12"/>
  </r>
  <r>
    <n v="-1"/>
    <n v="1"/>
    <s v="0001 -Florida Power &amp; Light Company"/>
    <n v="0"/>
    <n v="3"/>
    <x v="12"/>
    <n v="2008"/>
    <n v="166"/>
    <n v="2014"/>
    <s v="V2008 Q3"/>
    <n v="367"/>
    <s v="11. Future Use"/>
    <s v="Function"/>
    <n v="756775.43"/>
    <n v="0"/>
    <n v="0"/>
    <n v="756775.43"/>
    <n v="-16.809999999999999"/>
    <n v="-6.99"/>
    <n v="0"/>
    <n v="0"/>
    <n v="756775.43"/>
    <n v="-23.8"/>
    <n v="0"/>
    <n v="0"/>
    <n v="0"/>
    <n v="0"/>
    <x v="12"/>
  </r>
  <r>
    <n v="-1"/>
    <n v="1"/>
    <s v="0001 -Florida Power &amp; Light Company"/>
    <n v="0"/>
    <n v="3"/>
    <x v="12"/>
    <n v="2008"/>
    <n v="167"/>
    <n v="2014"/>
    <s v="V2008 Q4"/>
    <n v="367"/>
    <s v="11. Future Use"/>
    <s v="Function"/>
    <n v="689318.53"/>
    <n v="0"/>
    <n v="0"/>
    <n v="689318.53"/>
    <n v="16727.86"/>
    <n v="-71992.95"/>
    <n v="0"/>
    <n v="0"/>
    <n v="689318.53"/>
    <n v="-55265.09"/>
    <n v="0"/>
    <n v="0"/>
    <n v="0"/>
    <n v="0"/>
    <x v="12"/>
  </r>
  <r>
    <n v="-1"/>
    <n v="1"/>
    <s v="0001 -Florida Power &amp; Light Company"/>
    <n v="0"/>
    <n v="3"/>
    <x v="12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5"/>
    <n v="2014"/>
    <s v="V2009 Q1"/>
    <n v="367"/>
    <s v="11. Future Use"/>
    <s v="Function"/>
    <n v="4262878.62"/>
    <n v="0"/>
    <n v="0"/>
    <n v="4262878.62"/>
    <n v="-29003.72"/>
    <n v="124264.4"/>
    <n v="0"/>
    <n v="0"/>
    <n v="4262878.62"/>
    <n v="95260.68"/>
    <n v="0"/>
    <n v="0"/>
    <n v="0"/>
    <n v="0"/>
    <x v="12"/>
  </r>
  <r>
    <n v="-1"/>
    <n v="1"/>
    <s v="0001 -Florida Power &amp; Light Company"/>
    <n v="0"/>
    <n v="3"/>
    <x v="12"/>
    <n v="2009"/>
    <n v="186"/>
    <n v="2014"/>
    <s v="V2009 Q2"/>
    <n v="367"/>
    <s v="11. Future Use"/>
    <s v="Function"/>
    <n v="-4430439.1500000004"/>
    <n v="0"/>
    <n v="0"/>
    <n v="-4430439.1500000004"/>
    <n v="4816.6899999999996"/>
    <n v="-20441.91"/>
    <n v="0"/>
    <n v="0"/>
    <n v="-4430439.1500000004"/>
    <n v="-15625.22"/>
    <n v="0"/>
    <n v="0"/>
    <n v="0"/>
    <n v="0"/>
    <x v="12"/>
  </r>
  <r>
    <n v="-1"/>
    <n v="1"/>
    <s v="0001 -Florida Power &amp; Light Company"/>
    <n v="0"/>
    <n v="3"/>
    <x v="12"/>
    <n v="2009"/>
    <n v="187"/>
    <n v="2014"/>
    <s v="V2009 Q3"/>
    <n v="367"/>
    <s v="11. Future Use"/>
    <s v="Function"/>
    <n v="-35938105.060000002"/>
    <n v="0"/>
    <n v="0"/>
    <n v="-35938105.060000002"/>
    <n v="256373.93"/>
    <n v="-1098507.1100000001"/>
    <n v="0"/>
    <n v="0"/>
    <n v="-35938105.060000002"/>
    <n v="-842133.18"/>
    <n v="0"/>
    <n v="0"/>
    <n v="0"/>
    <n v="0"/>
    <x v="12"/>
  </r>
  <r>
    <n v="-1"/>
    <n v="1"/>
    <s v="0001 -Florida Power &amp; Light Company"/>
    <n v="0"/>
    <n v="3"/>
    <x v="12"/>
    <n v="2009"/>
    <n v="188"/>
    <n v="2014"/>
    <s v="V2009 Q4"/>
    <n v="367"/>
    <s v="11. Future Use"/>
    <s v="Function"/>
    <n v="-255507"/>
    <n v="0"/>
    <n v="0"/>
    <n v="-255507"/>
    <n v="1822.73"/>
    <n v="-7809.99"/>
    <n v="0"/>
    <n v="0"/>
    <n v="-255507"/>
    <n v="-5987.26"/>
    <n v="0"/>
    <n v="0"/>
    <n v="0"/>
    <n v="0"/>
    <x v="12"/>
  </r>
  <r>
    <n v="-1"/>
    <n v="1"/>
    <s v="0001 -Florida Power &amp; Light Company"/>
    <n v="0"/>
    <n v="3"/>
    <x v="12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6"/>
    <n v="2014"/>
    <s v="V2010 Q4"/>
    <n v="367"/>
    <s v="11. Future Use"/>
    <s v="Function"/>
    <n v="11886712.98"/>
    <n v="0"/>
    <n v="0"/>
    <n v="11886712.98"/>
    <n v="-36196.83"/>
    <n v="155095.71"/>
    <n v="0"/>
    <n v="0"/>
    <n v="11886712.98"/>
    <n v="118898.88"/>
    <n v="0"/>
    <n v="0"/>
    <n v="0"/>
    <n v="0"/>
    <x v="12"/>
  </r>
  <r>
    <n v="-1"/>
    <n v="1"/>
    <s v="0001 -Florida Power &amp; Light Company"/>
    <n v="0"/>
    <n v="3"/>
    <x v="12"/>
    <n v="2011"/>
    <n v="125"/>
    <n v="2014"/>
    <s v="V2011"/>
    <n v="367"/>
    <s v="11. Future Use"/>
    <s v="Function"/>
    <n v="86764235.75"/>
    <n v="0"/>
    <n v="0"/>
    <n v="86764235.75"/>
    <n v="-590257.06999999995"/>
    <n v="2529124.5699999998"/>
    <n v="0"/>
    <n v="0"/>
    <n v="86764235.75"/>
    <n v="1938867.5"/>
    <n v="0"/>
    <n v="0"/>
    <n v="0"/>
    <n v="0"/>
    <x v="12"/>
  </r>
  <r>
    <n v="-1"/>
    <n v="1"/>
    <s v="0001 -Florida Power &amp; Light Company"/>
    <n v="0"/>
    <n v="3"/>
    <x v="12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367"/>
    <s v="11. Future Use"/>
    <s v="Function"/>
    <n v="2947720.38"/>
    <n v="0"/>
    <n v="0"/>
    <n v="2947720.38"/>
    <n v="-20956.36"/>
    <n v="90222.26"/>
    <n v="0"/>
    <n v="0"/>
    <n v="2947720.38"/>
    <n v="69265.899999999994"/>
    <n v="0"/>
    <n v="0"/>
    <n v="0"/>
    <n v="0"/>
    <x v="12"/>
  </r>
  <r>
    <n v="-1"/>
    <n v="1"/>
    <s v="0001 -Florida Power &amp; Light Company"/>
    <n v="0"/>
    <n v="3"/>
    <x v="12"/>
    <n v="2012"/>
    <n v="242"/>
    <n v="2014"/>
    <s v="V2012 Q2"/>
    <n v="367"/>
    <s v="11. Future Use"/>
    <s v="Function"/>
    <n v="1980101.6"/>
    <n v="0"/>
    <n v="0"/>
    <n v="1980101.6"/>
    <n v="5490.53"/>
    <n v="-23638.07"/>
    <n v="0"/>
    <n v="0"/>
    <n v="1980101.6"/>
    <n v="-18147.54"/>
    <n v="0"/>
    <n v="0"/>
    <n v="0"/>
    <n v="0"/>
    <x v="12"/>
  </r>
  <r>
    <n v="-1"/>
    <n v="1"/>
    <s v="0001 -Florida Power &amp; Light Company"/>
    <n v="0"/>
    <n v="3"/>
    <x v="12"/>
    <n v="2012"/>
    <n v="244"/>
    <n v="2014"/>
    <s v="V2012 Q3"/>
    <n v="367"/>
    <s v="11. Future Use"/>
    <s v="Function"/>
    <n v="-38988.22"/>
    <n v="0"/>
    <n v="0"/>
    <n v="-38988.22"/>
    <n v="278.13"/>
    <n v="-1197.43"/>
    <n v="0"/>
    <n v="0"/>
    <n v="-38988.22"/>
    <n v="-919.3"/>
    <n v="0"/>
    <n v="0"/>
    <n v="0"/>
    <n v="0"/>
    <x v="12"/>
  </r>
  <r>
    <n v="-1"/>
    <n v="1"/>
    <s v="0001 -Florida Power &amp; Light Company"/>
    <n v="0"/>
    <n v="3"/>
    <x v="12"/>
    <n v="2012"/>
    <n v="246"/>
    <n v="2014"/>
    <s v="V2012 Q4"/>
    <n v="367"/>
    <s v="11. Future Use"/>
    <s v="Function"/>
    <n v="-644913.19999999995"/>
    <n v="0"/>
    <n v="0"/>
    <n v="-644913.19999999995"/>
    <n v="14022.14"/>
    <n v="-60368.73"/>
    <n v="0"/>
    <n v="0"/>
    <n v="-644913.19999999995"/>
    <n v="-46346.59"/>
    <n v="0"/>
    <n v="0"/>
    <n v="0"/>
    <n v="0"/>
    <x v="12"/>
  </r>
  <r>
    <n v="-1"/>
    <n v="1"/>
    <s v="0001 -Florida Power &amp; Light Company"/>
    <n v="0"/>
    <n v="3"/>
    <x v="12"/>
    <n v="2013"/>
    <n v="127"/>
    <n v="2014"/>
    <s v="V2013"/>
    <n v="367"/>
    <s v="11. Future Use"/>
    <s v="Function"/>
    <n v="52340681.149999999"/>
    <n v="0"/>
    <n v="0"/>
    <n v="52340681.149999999"/>
    <n v="-393510.1"/>
    <n v="851104.38"/>
    <n v="0"/>
    <n v="0"/>
    <n v="52340681.149999999"/>
    <n v="457594.28"/>
    <n v="0"/>
    <n v="0"/>
    <n v="0"/>
    <n v="0"/>
    <x v="12"/>
  </r>
  <r>
    <n v="-1"/>
    <n v="1"/>
    <s v="0001 -Florida Power &amp; Light Company"/>
    <n v="0"/>
    <n v="3"/>
    <x v="12"/>
    <n v="2014"/>
    <n v="128"/>
    <n v="2014"/>
    <s v="V2014"/>
    <n v="367"/>
    <s v="11. Future Use"/>
    <s v="Function"/>
    <n v="-17203309.84"/>
    <n v="-17203309.84"/>
    <n v="0"/>
    <n v="-17203309.84"/>
    <n v="61362.17"/>
    <n v="0"/>
    <n v="-17203309.84"/>
    <n v="0"/>
    <n v="0"/>
    <n v="61362.17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12"/>
  </r>
  <r>
    <n v="-1"/>
    <n v="1"/>
    <s v="0001 -Florida Power &amp; Light Company"/>
    <n v="0"/>
    <n v="3"/>
    <x v="12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12"/>
  </r>
  <r>
    <n v="-1"/>
    <n v="1"/>
    <s v="0001 -Florida Power &amp; Light Company"/>
    <n v="0"/>
    <n v="3"/>
    <x v="12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12"/>
  </r>
  <r>
    <n v="-1"/>
    <n v="1"/>
    <s v="0001 -Florida Power &amp; Light Company"/>
    <n v="0"/>
    <n v="3"/>
    <x v="12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12"/>
  </r>
  <r>
    <n v="-1"/>
    <n v="1"/>
    <s v="0001 -Florida Power &amp; Light Company"/>
    <n v="0"/>
    <n v="3"/>
    <x v="12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12"/>
  </r>
  <r>
    <n v="-1"/>
    <n v="1"/>
    <s v="0001 -Florida Power &amp; Light Company"/>
    <n v="0"/>
    <n v="3"/>
    <x v="12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12"/>
  </r>
  <r>
    <n v="-1"/>
    <n v="1"/>
    <s v="0001 -Florida Power &amp; Light Company"/>
    <n v="0"/>
    <n v="3"/>
    <x v="12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12"/>
  </r>
  <r>
    <n v="-1"/>
    <n v="1"/>
    <s v="0001 -Florida Power &amp; Light Company"/>
    <n v="0"/>
    <n v="3"/>
    <x v="12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12"/>
  </r>
  <r>
    <n v="-1"/>
    <n v="1"/>
    <s v="0001 -Florida Power &amp; Light Company"/>
    <n v="0"/>
    <n v="3"/>
    <x v="12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12"/>
  </r>
  <r>
    <n v="-1"/>
    <n v="1"/>
    <s v="0001 -Florida Power &amp; Light Company"/>
    <n v="0"/>
    <n v="3"/>
    <x v="12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12"/>
  </r>
  <r>
    <n v="-1"/>
    <n v="1"/>
    <s v="0001 -Florida Power &amp; Light Company"/>
    <n v="0"/>
    <n v="3"/>
    <x v="12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12"/>
  </r>
  <r>
    <n v="-1"/>
    <n v="1"/>
    <s v="0001 -Florida Power &amp; Light Company"/>
    <n v="0"/>
    <n v="3"/>
    <x v="12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12"/>
  </r>
  <r>
    <n v="-1"/>
    <n v="1"/>
    <s v="0001 -Florida Power &amp; Light Company"/>
    <n v="0"/>
    <n v="3"/>
    <x v="12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12"/>
  </r>
  <r>
    <n v="-1"/>
    <n v="1"/>
    <s v="0001 -Florida Power &amp; Light Company"/>
    <n v="0"/>
    <n v="3"/>
    <x v="12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12"/>
  </r>
  <r>
    <n v="-1"/>
    <n v="1"/>
    <s v="0001 -Florida Power &amp; Light Company"/>
    <n v="0"/>
    <n v="3"/>
    <x v="12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12"/>
  </r>
  <r>
    <n v="-1"/>
    <n v="1"/>
    <s v="0001 -Florida Power &amp; Light Company"/>
    <n v="0"/>
    <n v="3"/>
    <x v="12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12"/>
  </r>
  <r>
    <n v="-1"/>
    <n v="1"/>
    <s v="0001 -Florida Power &amp; Light Company"/>
    <n v="0"/>
    <n v="3"/>
    <x v="12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12"/>
  </r>
  <r>
    <n v="-1"/>
    <n v="1"/>
    <s v="0001 -Florida Power &amp; Light Company"/>
    <n v="0"/>
    <n v="3"/>
    <x v="12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12"/>
  </r>
  <r>
    <n v="-1"/>
    <n v="1"/>
    <s v="0001 -Florida Power &amp; Light Company"/>
    <n v="0"/>
    <n v="3"/>
    <x v="12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12"/>
  </r>
  <r>
    <n v="-1"/>
    <n v="1"/>
    <s v="0001 -Florida Power &amp; Light Company"/>
    <n v="0"/>
    <n v="3"/>
    <x v="12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12"/>
  </r>
  <r>
    <n v="-1"/>
    <n v="1"/>
    <s v="0001 -Florida Power &amp; Light Company"/>
    <n v="0"/>
    <n v="3"/>
    <x v="12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12"/>
  </r>
  <r>
    <n v="-1"/>
    <n v="1"/>
    <s v="0001 -Florida Power &amp; Light Company"/>
    <n v="0"/>
    <n v="3"/>
    <x v="12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12"/>
  </r>
  <r>
    <n v="-1"/>
    <n v="1"/>
    <s v="0001 -Florida Power &amp; Light Company"/>
    <n v="0"/>
    <n v="3"/>
    <x v="12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12"/>
  </r>
  <r>
    <n v="-1"/>
    <n v="1"/>
    <s v="0001 -Florida Power &amp; Light Company"/>
    <n v="0"/>
    <n v="3"/>
    <x v="12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12"/>
  </r>
  <r>
    <n v="-1"/>
    <n v="1"/>
    <s v="0001 -Florida Power &amp; Light Company"/>
    <n v="0"/>
    <n v="3"/>
    <x v="12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12"/>
  </r>
  <r>
    <n v="-1"/>
    <n v="1"/>
    <s v="0001 -Florida Power &amp; Light Company"/>
    <n v="0"/>
    <n v="3"/>
    <x v="12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12"/>
  </r>
  <r>
    <n v="-1"/>
    <n v="1"/>
    <s v="0001 -Florida Power &amp; Light Company"/>
    <n v="0"/>
    <n v="3"/>
    <x v="12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12"/>
  </r>
  <r>
    <n v="-1"/>
    <n v="1"/>
    <s v="0001 -Florida Power &amp; Light Company"/>
    <n v="0"/>
    <n v="3"/>
    <x v="12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12"/>
  </r>
  <r>
    <n v="-1"/>
    <n v="1"/>
    <s v="0001 -Florida Power &amp; Light Company"/>
    <n v="0"/>
    <n v="3"/>
    <x v="12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12"/>
  </r>
  <r>
    <n v="-1"/>
    <n v="1"/>
    <s v="0001 -Florida Power &amp; Light Company"/>
    <n v="0"/>
    <n v="3"/>
    <x v="12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12"/>
  </r>
  <r>
    <n v="-1"/>
    <n v="1"/>
    <s v="0001 -Florida Power &amp; Light Company"/>
    <n v="0"/>
    <n v="3"/>
    <x v="12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0"/>
    <n v="196"/>
    <n v="2014"/>
    <s v="V2010 Q4"/>
    <n v="367"/>
    <s v="12. Non-Utility"/>
    <s v="Function"/>
    <n v="153.41"/>
    <n v="0"/>
    <n v="0"/>
    <n v="153.41"/>
    <n v="0"/>
    <n v="0"/>
    <n v="0"/>
    <n v="0"/>
    <n v="153.41"/>
    <n v="0"/>
    <n v="0"/>
    <n v="0"/>
    <n v="0"/>
    <n v="0"/>
    <x v="12"/>
  </r>
  <r>
    <n v="-1"/>
    <n v="1"/>
    <s v="0001 -Florida Power &amp; Light Company"/>
    <n v="0"/>
    <n v="3"/>
    <x v="12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12"/>
  </r>
  <r>
    <n v="-1"/>
    <n v="1"/>
    <s v="0001 -Florida Power &amp; Light Company"/>
    <n v="0"/>
    <n v="3"/>
    <x v="12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12"/>
  </r>
  <r>
    <n v="-1"/>
    <n v="1"/>
    <s v="0001 -Florida Power &amp; Light Company"/>
    <n v="0"/>
    <n v="3"/>
    <x v="12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12"/>
  </r>
  <r>
    <n v="-1"/>
    <n v="1"/>
    <s v="0001 -Florida Power &amp; Light Company"/>
    <n v="0"/>
    <n v="3"/>
    <x v="12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12"/>
  </r>
  <r>
    <n v="-1"/>
    <n v="1"/>
    <s v="0001 -Florida Power &amp; Light Company"/>
    <n v="0"/>
    <n v="3"/>
    <x v="12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12"/>
  </r>
  <r>
    <n v="-1"/>
    <n v="1"/>
    <s v="0001 -Florida Power &amp; Light Company"/>
    <n v="0"/>
    <n v="3"/>
    <x v="12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2"/>
    <n v="1999"/>
    <n v="608"/>
    <n v="2014"/>
    <s v="COR Pre 2000"/>
    <n v="367"/>
    <s v="Unclassified"/>
    <s v="Function"/>
    <n v="0.21"/>
    <n v="0"/>
    <n v="0"/>
    <n v="0.21"/>
    <n v="57325008.390000001"/>
    <n v="334118444.94"/>
    <n v="0"/>
    <n v="0"/>
    <n v="0.21"/>
    <n v="340339399.76999998"/>
    <n v="0"/>
    <n v="51104053.560000002"/>
    <n v="0"/>
    <n v="0"/>
    <x v="12"/>
  </r>
  <r>
    <n v="-1"/>
    <n v="1"/>
    <s v="0001 -Florida Power &amp; Light Company"/>
    <n v="0"/>
    <n v="3"/>
    <x v="12"/>
    <n v="2014"/>
    <n v="609"/>
    <n v="2014"/>
    <s v="COR Post 1999"/>
    <n v="367"/>
    <s v="Unclassified"/>
    <s v="Function"/>
    <n v="0.21"/>
    <n v="0"/>
    <n v="0"/>
    <n v="0.21"/>
    <n v="86299107.5"/>
    <n v="891452498.86000001"/>
    <n v="0"/>
    <n v="0"/>
    <n v="0.21"/>
    <n v="905513126.5"/>
    <n v="0"/>
    <n v="72238479.859999999"/>
    <n v="0"/>
    <n v="0"/>
    <x v="12"/>
  </r>
  <r>
    <n v="-1"/>
    <n v="1"/>
    <s v="0001 -Florida Power &amp; Light Company"/>
    <n v="0"/>
    <n v="3"/>
    <x v="12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12"/>
  </r>
  <r>
    <n v="-1"/>
    <n v="1"/>
    <s v="0001 -Florida Power &amp; Light Company"/>
    <n v="0"/>
    <n v="3"/>
    <x v="13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13"/>
  </r>
  <r>
    <n v="-1"/>
    <n v="1"/>
    <s v="0001 -Florida Power &amp; Light Company"/>
    <n v="0"/>
    <n v="3"/>
    <x v="13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13"/>
  </r>
  <r>
    <n v="-1"/>
    <n v="1"/>
    <s v="0001 -Florida Power &amp; Light Company"/>
    <n v="0"/>
    <n v="3"/>
    <x v="13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13"/>
  </r>
  <r>
    <n v="-1"/>
    <n v="1"/>
    <s v="0001 -Florida Power &amp; Light Company"/>
    <n v="0"/>
    <n v="3"/>
    <x v="13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13"/>
  </r>
  <r>
    <n v="-1"/>
    <n v="1"/>
    <s v="0001 -Florida Power &amp; Light Company"/>
    <n v="0"/>
    <n v="3"/>
    <x v="13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13"/>
  </r>
  <r>
    <n v="-1"/>
    <n v="1"/>
    <s v="0001 -Florida Power &amp; Light Company"/>
    <n v="0"/>
    <n v="3"/>
    <x v="13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13"/>
  </r>
  <r>
    <n v="-1"/>
    <n v="1"/>
    <s v="0001 -Florida Power &amp; Light Company"/>
    <n v="0"/>
    <n v="3"/>
    <x v="13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13"/>
  </r>
  <r>
    <n v="-1"/>
    <n v="1"/>
    <s v="0001 -Florida Power &amp; Light Company"/>
    <n v="0"/>
    <n v="3"/>
    <x v="13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13"/>
  </r>
  <r>
    <n v="-1"/>
    <n v="1"/>
    <s v="0001 -Florida Power &amp; Light Company"/>
    <n v="0"/>
    <n v="3"/>
    <x v="13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13"/>
  </r>
  <r>
    <n v="-1"/>
    <n v="1"/>
    <s v="0001 -Florida Power &amp; Light Company"/>
    <n v="0"/>
    <n v="3"/>
    <x v="13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13"/>
  </r>
  <r>
    <n v="-1"/>
    <n v="1"/>
    <s v="0001 -Florida Power &amp; Light Company"/>
    <n v="0"/>
    <n v="3"/>
    <x v="13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13"/>
  </r>
  <r>
    <n v="-1"/>
    <n v="1"/>
    <s v="0001 -Florida Power &amp; Light Company"/>
    <n v="0"/>
    <n v="3"/>
    <x v="13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13"/>
  </r>
  <r>
    <n v="-1"/>
    <n v="1"/>
    <s v="0001 -Florida Power &amp; Light Company"/>
    <n v="0"/>
    <n v="3"/>
    <x v="13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13"/>
  </r>
  <r>
    <n v="-1"/>
    <n v="1"/>
    <s v="0001 -Florida Power &amp; Light Company"/>
    <n v="0"/>
    <n v="3"/>
    <x v="13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13"/>
  </r>
  <r>
    <n v="-1"/>
    <n v="1"/>
    <s v="0001 -Florida Power &amp; Light Company"/>
    <n v="0"/>
    <n v="3"/>
    <x v="13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13"/>
  </r>
  <r>
    <n v="-1"/>
    <n v="1"/>
    <s v="0001 -Florida Power &amp; Light Company"/>
    <n v="0"/>
    <n v="3"/>
    <x v="13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13"/>
  </r>
  <r>
    <n v="-1"/>
    <n v="1"/>
    <s v="0001 -Florida Power &amp; Light Company"/>
    <n v="0"/>
    <n v="3"/>
    <x v="13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13"/>
  </r>
  <r>
    <n v="-1"/>
    <n v="1"/>
    <s v="0001 -Florida Power &amp; Light Company"/>
    <n v="0"/>
    <n v="3"/>
    <x v="13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13"/>
  </r>
  <r>
    <n v="-1"/>
    <n v="1"/>
    <s v="0001 -Florida Power &amp; Light Company"/>
    <n v="0"/>
    <n v="3"/>
    <x v="13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13"/>
  </r>
  <r>
    <n v="-1"/>
    <n v="1"/>
    <s v="0001 -Florida Power &amp; Light Company"/>
    <n v="0"/>
    <n v="3"/>
    <x v="13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13"/>
  </r>
  <r>
    <n v="-1"/>
    <n v="1"/>
    <s v="0001 -Florida Power &amp; Light Company"/>
    <n v="0"/>
    <n v="3"/>
    <x v="13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13"/>
  </r>
  <r>
    <n v="-1"/>
    <n v="1"/>
    <s v="0001 -Florida Power &amp; Light Company"/>
    <n v="0"/>
    <n v="3"/>
    <x v="13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13"/>
  </r>
  <r>
    <n v="-1"/>
    <n v="1"/>
    <s v="0001 -Florida Power &amp; Light Company"/>
    <n v="0"/>
    <n v="3"/>
    <x v="13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13"/>
  </r>
  <r>
    <n v="-1"/>
    <n v="1"/>
    <s v="0001 -Florida Power &amp; Light Company"/>
    <n v="0"/>
    <n v="3"/>
    <x v="13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13"/>
  </r>
  <r>
    <n v="-1"/>
    <n v="1"/>
    <s v="0001 -Florida Power &amp; Light Company"/>
    <n v="0"/>
    <n v="3"/>
    <x v="13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13"/>
  </r>
  <r>
    <n v="-1"/>
    <n v="1"/>
    <s v="0001 -Florida Power &amp; Light Company"/>
    <n v="0"/>
    <n v="3"/>
    <x v="13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13"/>
  </r>
  <r>
    <n v="-1"/>
    <n v="1"/>
    <s v="0001 -Florida Power &amp; Light Company"/>
    <n v="0"/>
    <n v="3"/>
    <x v="13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13"/>
  </r>
  <r>
    <n v="-1"/>
    <n v="1"/>
    <s v="0001 -Florida Power &amp; Light Company"/>
    <n v="0"/>
    <n v="3"/>
    <x v="13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13"/>
  </r>
  <r>
    <n v="-1"/>
    <n v="1"/>
    <s v="0001 -Florida Power &amp; Light Company"/>
    <n v="0"/>
    <n v="3"/>
    <x v="13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13"/>
  </r>
  <r>
    <n v="-1"/>
    <n v="1"/>
    <s v="0001 -Florida Power &amp; Light Company"/>
    <n v="0"/>
    <n v="3"/>
    <x v="13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13"/>
  </r>
  <r>
    <n v="-1"/>
    <n v="1"/>
    <s v="0001 -Florida Power &amp; Light Company"/>
    <n v="0"/>
    <n v="3"/>
    <x v="13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13"/>
  </r>
  <r>
    <n v="-1"/>
    <n v="1"/>
    <s v="0001 -Florida Power &amp; Light Company"/>
    <n v="0"/>
    <n v="3"/>
    <x v="13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13"/>
  </r>
  <r>
    <n v="-1"/>
    <n v="1"/>
    <s v="0001 -Florida Power &amp; Light Company"/>
    <n v="0"/>
    <n v="3"/>
    <x v="13"/>
    <n v="2009"/>
    <n v="191"/>
    <n v="2014"/>
    <s v="V2009 Q3 - 50% Bonus"/>
    <n v="367"/>
    <s v="01. Intangible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  <x v="13"/>
  </r>
  <r>
    <n v="-1"/>
    <n v="1"/>
    <s v="0001 -Florida Power &amp; Light Company"/>
    <n v="0"/>
    <n v="3"/>
    <x v="13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13"/>
  </r>
  <r>
    <n v="-1"/>
    <n v="1"/>
    <s v="0001 -Florida Power &amp; Light Company"/>
    <n v="0"/>
    <n v="3"/>
    <x v="13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13"/>
  </r>
  <r>
    <n v="-1"/>
    <n v="1"/>
    <s v="0001 -Florida Power &amp; Light Company"/>
    <n v="0"/>
    <n v="3"/>
    <x v="13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13"/>
  </r>
  <r>
    <n v="-1"/>
    <n v="1"/>
    <s v="0001 -Florida Power &amp; Light Company"/>
    <n v="0"/>
    <n v="3"/>
    <x v="13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13"/>
  </r>
  <r>
    <n v="-1"/>
    <n v="1"/>
    <s v="0001 -Florida Power &amp; Light Company"/>
    <n v="0"/>
    <n v="3"/>
    <x v="13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13"/>
  </r>
  <r>
    <n v="-1"/>
    <n v="1"/>
    <s v="0001 -Florida Power &amp; Light Company"/>
    <n v="0"/>
    <n v="3"/>
    <x v="13"/>
    <n v="2010"/>
    <n v="216"/>
    <n v="2014"/>
    <s v="V2010 Q2 - 50% Bonus"/>
    <n v="367"/>
    <s v="01. Intangible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  <x v="13"/>
  </r>
  <r>
    <n v="-1"/>
    <n v="1"/>
    <s v="0001 -Florida Power &amp; Light Company"/>
    <n v="0"/>
    <n v="3"/>
    <x v="13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13"/>
  </r>
  <r>
    <n v="-1"/>
    <n v="1"/>
    <s v="0001 -Florida Power &amp; Light Company"/>
    <n v="0"/>
    <n v="3"/>
    <x v="13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13"/>
  </r>
  <r>
    <n v="-1"/>
    <n v="1"/>
    <s v="0001 -Florida Power &amp; Light Company"/>
    <n v="0"/>
    <n v="3"/>
    <x v="13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13"/>
  </r>
  <r>
    <n v="-1"/>
    <n v="1"/>
    <s v="0001 -Florida Power &amp; Light Company"/>
    <n v="0"/>
    <n v="3"/>
    <x v="13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13"/>
  </r>
  <r>
    <n v="-1"/>
    <n v="1"/>
    <s v="0001 -Florida Power &amp; Light Company"/>
    <n v="0"/>
    <n v="3"/>
    <x v="13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13"/>
  </r>
  <r>
    <n v="-1"/>
    <n v="1"/>
    <s v="0001 -Florida Power &amp; Light Company"/>
    <n v="0"/>
    <n v="3"/>
    <x v="13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13"/>
  </r>
  <r>
    <n v="-1"/>
    <n v="1"/>
    <s v="0001 -Florida Power &amp; Light Company"/>
    <n v="0"/>
    <n v="3"/>
    <x v="13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13"/>
  </r>
  <r>
    <n v="-1"/>
    <n v="1"/>
    <s v="0001 -Florida Power &amp; Light Company"/>
    <n v="0"/>
    <n v="3"/>
    <x v="13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13"/>
  </r>
  <r>
    <n v="-1"/>
    <n v="1"/>
    <s v="0001 -Florida Power &amp; Light Company"/>
    <n v="0"/>
    <n v="3"/>
    <x v="13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13"/>
  </r>
  <r>
    <n v="-1"/>
    <n v="1"/>
    <s v="0001 -Florida Power &amp; Light Company"/>
    <n v="0"/>
    <n v="3"/>
    <x v="13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13"/>
  </r>
  <r>
    <n v="-1"/>
    <n v="1"/>
    <s v="0001 -Florida Power &amp; Light Company"/>
    <n v="0"/>
    <n v="3"/>
    <x v="13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13"/>
  </r>
  <r>
    <n v="-1"/>
    <n v="1"/>
    <s v="0001 -Florida Power &amp; Light Company"/>
    <n v="0"/>
    <n v="3"/>
    <x v="13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13"/>
  </r>
  <r>
    <n v="-1"/>
    <n v="1"/>
    <s v="0001 -Florida Power &amp; Light Company"/>
    <n v="0"/>
    <n v="3"/>
    <x v="13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13"/>
  </r>
  <r>
    <n v="-1"/>
    <n v="1"/>
    <s v="0001 -Florida Power &amp; Light Company"/>
    <n v="0"/>
    <n v="3"/>
    <x v="13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13"/>
  </r>
  <r>
    <n v="-1"/>
    <n v="1"/>
    <s v="0001 -Florida Power &amp; Light Company"/>
    <n v="0"/>
    <n v="3"/>
    <x v="13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13"/>
  </r>
  <r>
    <n v="-1"/>
    <n v="1"/>
    <s v="0001 -Florida Power &amp; Light Company"/>
    <n v="0"/>
    <n v="3"/>
    <x v="13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13"/>
  </r>
  <r>
    <n v="-1"/>
    <n v="1"/>
    <s v="0001 -Florida Power &amp; Light Company"/>
    <n v="0"/>
    <n v="3"/>
    <x v="13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13"/>
  </r>
  <r>
    <n v="-1"/>
    <n v="1"/>
    <s v="0001 -Florida Power &amp; Light Company"/>
    <n v="0"/>
    <n v="3"/>
    <x v="13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13"/>
  </r>
  <r>
    <n v="-1"/>
    <n v="1"/>
    <s v="0001 -Florida Power &amp; Light Company"/>
    <n v="0"/>
    <n v="3"/>
    <x v="13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13"/>
  </r>
  <r>
    <n v="-1"/>
    <n v="1"/>
    <s v="0001 -Florida Power &amp; Light Company"/>
    <n v="0"/>
    <n v="3"/>
    <x v="13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13"/>
  </r>
  <r>
    <n v="-1"/>
    <n v="1"/>
    <s v="0001 -Florida Power &amp; Light Company"/>
    <n v="0"/>
    <n v="3"/>
    <x v="13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13"/>
  </r>
  <r>
    <n v="-1"/>
    <n v="1"/>
    <s v="0001 -Florida Power &amp; Light Company"/>
    <n v="0"/>
    <n v="3"/>
    <x v="13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13"/>
  </r>
  <r>
    <n v="-1"/>
    <n v="1"/>
    <s v="0001 -Florida Power &amp; Light Company"/>
    <n v="0"/>
    <n v="3"/>
    <x v="13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13"/>
  </r>
  <r>
    <n v="-1"/>
    <n v="1"/>
    <s v="0001 -Florida Power &amp; Light Company"/>
    <n v="0"/>
    <n v="3"/>
    <x v="13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13"/>
  </r>
  <r>
    <n v="-1"/>
    <n v="1"/>
    <s v="0001 -Florida Power &amp; Light Company"/>
    <n v="0"/>
    <n v="3"/>
    <x v="13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13"/>
  </r>
  <r>
    <n v="-1"/>
    <n v="1"/>
    <s v="0001 -Florida Power &amp; Light Company"/>
    <n v="0"/>
    <n v="3"/>
    <x v="13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13"/>
  </r>
  <r>
    <n v="-1"/>
    <n v="1"/>
    <s v="0001 -Florida Power &amp; Light Company"/>
    <n v="0"/>
    <n v="3"/>
    <x v="13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13"/>
  </r>
  <r>
    <n v="-1"/>
    <n v="1"/>
    <s v="0001 -Florida Power &amp; Light Company"/>
    <n v="0"/>
    <n v="3"/>
    <x v="13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13"/>
  </r>
  <r>
    <n v="-1"/>
    <n v="1"/>
    <s v="0001 -Florida Power &amp; Light Company"/>
    <n v="0"/>
    <n v="3"/>
    <x v="13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13"/>
  </r>
  <r>
    <n v="-1"/>
    <n v="1"/>
    <s v="0001 -Florida Power &amp; Light Company"/>
    <n v="0"/>
    <n v="3"/>
    <x v="13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13"/>
  </r>
  <r>
    <n v="-1"/>
    <n v="1"/>
    <s v="0001 -Florida Power &amp; Light Company"/>
    <n v="0"/>
    <n v="3"/>
    <x v="13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13"/>
  </r>
  <r>
    <n v="-1"/>
    <n v="1"/>
    <s v="0001 -Florida Power &amp; Light Company"/>
    <n v="0"/>
    <n v="3"/>
    <x v="13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13"/>
  </r>
  <r>
    <n v="-1"/>
    <n v="1"/>
    <s v="0001 -Florida Power &amp; Light Company"/>
    <n v="0"/>
    <n v="3"/>
    <x v="13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13"/>
  </r>
  <r>
    <n v="-1"/>
    <n v="1"/>
    <s v="0001 -Florida Power &amp; Light Company"/>
    <n v="0"/>
    <n v="3"/>
    <x v="13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13"/>
  </r>
  <r>
    <n v="-1"/>
    <n v="1"/>
    <s v="0001 -Florida Power &amp; Light Company"/>
    <n v="0"/>
    <n v="3"/>
    <x v="13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13"/>
  </r>
  <r>
    <n v="-1"/>
    <n v="1"/>
    <s v="0001 -Florida Power &amp; Light Company"/>
    <n v="0"/>
    <n v="3"/>
    <x v="13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13"/>
  </r>
  <r>
    <n v="-1"/>
    <n v="1"/>
    <s v="0001 -Florida Power &amp; Light Company"/>
    <n v="0"/>
    <n v="3"/>
    <x v="13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13"/>
  </r>
  <r>
    <n v="-1"/>
    <n v="1"/>
    <s v="0001 -Florida Power &amp; Light Company"/>
    <n v="0"/>
    <n v="3"/>
    <x v="13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13"/>
  </r>
  <r>
    <n v="-1"/>
    <n v="1"/>
    <s v="0001 -Florida Power &amp; Light Company"/>
    <n v="0"/>
    <n v="3"/>
    <x v="13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13"/>
  </r>
  <r>
    <n v="-1"/>
    <n v="1"/>
    <s v="0001 -Florida Power &amp; Light Company"/>
    <n v="0"/>
    <n v="3"/>
    <x v="13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13"/>
  </r>
  <r>
    <n v="-1"/>
    <n v="1"/>
    <s v="0001 -Florida Power &amp; Light Company"/>
    <n v="0"/>
    <n v="3"/>
    <x v="13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13"/>
  </r>
  <r>
    <n v="-1"/>
    <n v="1"/>
    <s v="0001 -Florida Power &amp; Light Company"/>
    <n v="0"/>
    <n v="3"/>
    <x v="13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13"/>
  </r>
  <r>
    <n v="-1"/>
    <n v="1"/>
    <s v="0001 -Florida Power &amp; Light Company"/>
    <n v="0"/>
    <n v="3"/>
    <x v="13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13"/>
  </r>
  <r>
    <n v="-1"/>
    <n v="1"/>
    <s v="0001 -Florida Power &amp; Light Company"/>
    <n v="0"/>
    <n v="3"/>
    <x v="13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13"/>
  </r>
  <r>
    <n v="-1"/>
    <n v="1"/>
    <s v="0001 -Florida Power &amp; Light Company"/>
    <n v="0"/>
    <n v="3"/>
    <x v="13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13"/>
  </r>
  <r>
    <n v="-1"/>
    <n v="1"/>
    <s v="0001 -Florida Power &amp; Light Company"/>
    <n v="0"/>
    <n v="3"/>
    <x v="13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13"/>
  </r>
  <r>
    <n v="-1"/>
    <n v="1"/>
    <s v="0001 -Florida Power &amp; Light Company"/>
    <n v="0"/>
    <n v="3"/>
    <x v="13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13"/>
  </r>
  <r>
    <n v="-1"/>
    <n v="1"/>
    <s v="0001 -Florida Power &amp; Light Company"/>
    <n v="0"/>
    <n v="3"/>
    <x v="13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13"/>
  </r>
  <r>
    <n v="-1"/>
    <n v="1"/>
    <s v="0001 -Florida Power &amp; Light Company"/>
    <n v="0"/>
    <n v="3"/>
    <x v="13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13"/>
  </r>
  <r>
    <n v="-1"/>
    <n v="1"/>
    <s v="0001 -Florida Power &amp; Light Company"/>
    <n v="0"/>
    <n v="3"/>
    <x v="13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13"/>
  </r>
  <r>
    <n v="-1"/>
    <n v="1"/>
    <s v="0001 -Florida Power &amp; Light Company"/>
    <n v="0"/>
    <n v="3"/>
    <x v="13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13"/>
  </r>
  <r>
    <n v="-1"/>
    <n v="1"/>
    <s v="0001 -Florida Power &amp; Light Company"/>
    <n v="0"/>
    <n v="3"/>
    <x v="13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13"/>
  </r>
  <r>
    <n v="-1"/>
    <n v="1"/>
    <s v="0001 -Florida Power &amp; Light Company"/>
    <n v="0"/>
    <n v="3"/>
    <x v="13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13"/>
  </r>
  <r>
    <n v="-1"/>
    <n v="1"/>
    <s v="0001 -Florida Power &amp; Light Company"/>
    <n v="0"/>
    <n v="3"/>
    <x v="13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13"/>
  </r>
  <r>
    <n v="-1"/>
    <n v="1"/>
    <s v="0001 -Florida Power &amp; Light Company"/>
    <n v="0"/>
    <n v="3"/>
    <x v="13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13"/>
  </r>
  <r>
    <n v="-1"/>
    <n v="1"/>
    <s v="0001 -Florida Power &amp; Light Company"/>
    <n v="0"/>
    <n v="3"/>
    <x v="13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13"/>
  </r>
  <r>
    <n v="-1"/>
    <n v="1"/>
    <s v="0001 -Florida Power &amp; Light Company"/>
    <n v="0"/>
    <n v="3"/>
    <x v="13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13"/>
  </r>
  <r>
    <n v="-1"/>
    <n v="1"/>
    <s v="0001 -Florida Power &amp; Light Company"/>
    <n v="0"/>
    <n v="3"/>
    <x v="13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13"/>
  </r>
  <r>
    <n v="-1"/>
    <n v="1"/>
    <s v="0001 -Florida Power &amp; Light Company"/>
    <n v="0"/>
    <n v="3"/>
    <x v="13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13"/>
  </r>
  <r>
    <n v="-1"/>
    <n v="1"/>
    <s v="0001 -Florida Power &amp; Light Company"/>
    <n v="0"/>
    <n v="3"/>
    <x v="13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13"/>
  </r>
  <r>
    <n v="-1"/>
    <n v="1"/>
    <s v="0001 -Florida Power &amp; Light Company"/>
    <n v="0"/>
    <n v="3"/>
    <x v="13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13"/>
  </r>
  <r>
    <n v="-1"/>
    <n v="1"/>
    <s v="0001 -Florida Power &amp; Light Company"/>
    <n v="0"/>
    <n v="3"/>
    <x v="13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13"/>
  </r>
  <r>
    <n v="-1"/>
    <n v="1"/>
    <s v="0001 -Florida Power &amp; Light Company"/>
    <n v="0"/>
    <n v="3"/>
    <x v="13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13"/>
  </r>
  <r>
    <n v="-1"/>
    <n v="1"/>
    <s v="0001 -Florida Power &amp; Light Company"/>
    <n v="0"/>
    <n v="3"/>
    <x v="13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13"/>
  </r>
  <r>
    <n v="-1"/>
    <n v="1"/>
    <s v="0001 -Florida Power &amp; Light Company"/>
    <n v="0"/>
    <n v="3"/>
    <x v="13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13"/>
  </r>
  <r>
    <n v="-1"/>
    <n v="1"/>
    <s v="0001 -Florida Power &amp; Light Company"/>
    <n v="0"/>
    <n v="3"/>
    <x v="13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13"/>
  </r>
  <r>
    <n v="-1"/>
    <n v="1"/>
    <s v="0001 -Florida Power &amp; Light Company"/>
    <n v="0"/>
    <n v="3"/>
    <x v="13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13"/>
  </r>
  <r>
    <n v="-1"/>
    <n v="1"/>
    <s v="0001 -Florida Power &amp; Light Company"/>
    <n v="0"/>
    <n v="3"/>
    <x v="13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13"/>
  </r>
  <r>
    <n v="-1"/>
    <n v="1"/>
    <s v="0001 -Florida Power &amp; Light Company"/>
    <n v="0"/>
    <n v="3"/>
    <x v="13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13"/>
  </r>
  <r>
    <n v="-1"/>
    <n v="1"/>
    <s v="0001 -Florida Power &amp; Light Company"/>
    <n v="0"/>
    <n v="3"/>
    <x v="13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13"/>
  </r>
  <r>
    <n v="-1"/>
    <n v="1"/>
    <s v="0001 -Florida Power &amp; Light Company"/>
    <n v="0"/>
    <n v="3"/>
    <x v="13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13"/>
  </r>
  <r>
    <n v="-1"/>
    <n v="1"/>
    <s v="0001 -Florida Power &amp; Light Company"/>
    <n v="0"/>
    <n v="3"/>
    <x v="13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13"/>
  </r>
  <r>
    <n v="-1"/>
    <n v="1"/>
    <s v="0001 -Florida Power &amp; Light Company"/>
    <n v="0"/>
    <n v="3"/>
    <x v="13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13"/>
  </r>
  <r>
    <n v="-1"/>
    <n v="1"/>
    <s v="0001 -Florida Power &amp; Light Company"/>
    <n v="0"/>
    <n v="3"/>
    <x v="13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13"/>
  </r>
  <r>
    <n v="-1"/>
    <n v="1"/>
    <s v="0001 -Florida Power &amp; Light Company"/>
    <n v="0"/>
    <n v="3"/>
    <x v="13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13"/>
  </r>
  <r>
    <n v="-1"/>
    <n v="1"/>
    <s v="0001 -Florida Power &amp; Light Company"/>
    <n v="0"/>
    <n v="3"/>
    <x v="13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13"/>
  </r>
  <r>
    <n v="-1"/>
    <n v="1"/>
    <s v="0001 -Florida Power &amp; Light Company"/>
    <n v="0"/>
    <n v="3"/>
    <x v="13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13"/>
  </r>
  <r>
    <n v="-1"/>
    <n v="1"/>
    <s v="0001 -Florida Power &amp; Light Company"/>
    <n v="0"/>
    <n v="3"/>
    <x v="13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13"/>
  </r>
  <r>
    <n v="-1"/>
    <n v="1"/>
    <s v="0001 -Florida Power &amp; Light Company"/>
    <n v="0"/>
    <n v="3"/>
    <x v="13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13"/>
  </r>
  <r>
    <n v="-1"/>
    <n v="1"/>
    <s v="0001 -Florida Power &amp; Light Company"/>
    <n v="0"/>
    <n v="3"/>
    <x v="13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13"/>
  </r>
  <r>
    <n v="-1"/>
    <n v="1"/>
    <s v="0001 -Florida Power &amp; Light Company"/>
    <n v="0"/>
    <n v="3"/>
    <x v="13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13"/>
  </r>
  <r>
    <n v="-1"/>
    <n v="1"/>
    <s v="0001 -Florida Power &amp; Light Company"/>
    <n v="0"/>
    <n v="3"/>
    <x v="13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13"/>
  </r>
  <r>
    <n v="-1"/>
    <n v="1"/>
    <s v="0001 -Florida Power &amp; Light Company"/>
    <n v="0"/>
    <n v="3"/>
    <x v="13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13"/>
  </r>
  <r>
    <n v="-1"/>
    <n v="1"/>
    <s v="0001 -Florida Power &amp; Light Company"/>
    <n v="0"/>
    <n v="3"/>
    <x v="13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13"/>
  </r>
  <r>
    <n v="-1"/>
    <n v="1"/>
    <s v="0001 -Florida Power &amp; Light Company"/>
    <n v="0"/>
    <n v="3"/>
    <x v="13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13"/>
  </r>
  <r>
    <n v="-1"/>
    <n v="1"/>
    <s v="0001 -Florida Power &amp; Light Company"/>
    <n v="0"/>
    <n v="3"/>
    <x v="13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13"/>
  </r>
  <r>
    <n v="-1"/>
    <n v="1"/>
    <s v="0001 -Florida Power &amp; Light Company"/>
    <n v="0"/>
    <n v="3"/>
    <x v="13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13"/>
  </r>
  <r>
    <n v="-1"/>
    <n v="1"/>
    <s v="0001 -Florida Power &amp; Light Company"/>
    <n v="0"/>
    <n v="3"/>
    <x v="13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13"/>
  </r>
  <r>
    <n v="-1"/>
    <n v="1"/>
    <s v="0001 -Florida Power &amp; Light Company"/>
    <n v="0"/>
    <n v="3"/>
    <x v="13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13"/>
  </r>
  <r>
    <n v="-1"/>
    <n v="1"/>
    <s v="0001 -Florida Power &amp; Light Company"/>
    <n v="0"/>
    <n v="3"/>
    <x v="13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13"/>
  </r>
  <r>
    <n v="-1"/>
    <n v="1"/>
    <s v="0001 -Florida Power &amp; Light Company"/>
    <n v="0"/>
    <n v="3"/>
    <x v="13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13"/>
  </r>
  <r>
    <n v="-1"/>
    <n v="1"/>
    <s v="0001 -Florida Power &amp; Light Company"/>
    <n v="0"/>
    <n v="3"/>
    <x v="13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13"/>
  </r>
  <r>
    <n v="-1"/>
    <n v="1"/>
    <s v="0001 -Florida Power &amp; Light Company"/>
    <n v="0"/>
    <n v="3"/>
    <x v="13"/>
    <n v="2008"/>
    <n v="170"/>
    <n v="2014"/>
    <s v="V2008 Q3 - 50% Bonus"/>
    <n v="367"/>
    <s v="02. Steam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  <x v="13"/>
  </r>
  <r>
    <n v="-1"/>
    <n v="1"/>
    <s v="0001 -Florida Power &amp; Light Company"/>
    <n v="0"/>
    <n v="3"/>
    <x v="13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13"/>
  </r>
  <r>
    <n v="-1"/>
    <n v="1"/>
    <s v="0001 -Florida Power &amp; Light Company"/>
    <n v="0"/>
    <n v="3"/>
    <x v="13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13"/>
  </r>
  <r>
    <n v="-1"/>
    <n v="1"/>
    <s v="0001 -Florida Power &amp; Light Company"/>
    <n v="0"/>
    <n v="3"/>
    <x v="13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13"/>
  </r>
  <r>
    <n v="-1"/>
    <n v="1"/>
    <s v="0001 -Florida Power &amp; Light Company"/>
    <n v="0"/>
    <n v="3"/>
    <x v="13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13"/>
  </r>
  <r>
    <n v="-1"/>
    <n v="1"/>
    <s v="0001 -Florida Power &amp; Light Company"/>
    <n v="0"/>
    <n v="3"/>
    <x v="13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13"/>
  </r>
  <r>
    <n v="-1"/>
    <n v="1"/>
    <s v="0001 -Florida Power &amp; Light Company"/>
    <n v="0"/>
    <n v="3"/>
    <x v="13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13"/>
  </r>
  <r>
    <n v="-1"/>
    <n v="1"/>
    <s v="0001 -Florida Power &amp; Light Company"/>
    <n v="0"/>
    <n v="3"/>
    <x v="13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13"/>
  </r>
  <r>
    <n v="-1"/>
    <n v="1"/>
    <s v="0001 -Florida Power &amp; Light Company"/>
    <n v="0"/>
    <n v="3"/>
    <x v="13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13"/>
  </r>
  <r>
    <n v="-1"/>
    <n v="1"/>
    <s v="0001 -Florida Power &amp; Light Company"/>
    <n v="0"/>
    <n v="3"/>
    <x v="13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13"/>
  </r>
  <r>
    <n v="-1"/>
    <n v="1"/>
    <s v="0001 -Florida Power &amp; Light Company"/>
    <n v="0"/>
    <n v="3"/>
    <x v="13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13"/>
  </r>
  <r>
    <n v="-1"/>
    <n v="1"/>
    <s v="0001 -Florida Power &amp; Light Company"/>
    <n v="0"/>
    <n v="3"/>
    <x v="13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13"/>
  </r>
  <r>
    <n v="-1"/>
    <n v="1"/>
    <s v="0001 -Florida Power &amp; Light Company"/>
    <n v="0"/>
    <n v="3"/>
    <x v="13"/>
    <n v="2010"/>
    <n v="215"/>
    <n v="2014"/>
    <s v="V2010 Q1 - 50% Bonus"/>
    <n v="367"/>
    <s v="02. Steam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  <x v="13"/>
  </r>
  <r>
    <n v="-1"/>
    <n v="1"/>
    <s v="0001 -Florida Power &amp; Light Company"/>
    <n v="0"/>
    <n v="3"/>
    <x v="13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13"/>
  </r>
  <r>
    <n v="-1"/>
    <n v="1"/>
    <s v="0001 -Florida Power &amp; Light Company"/>
    <n v="0"/>
    <n v="3"/>
    <x v="13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13"/>
  </r>
  <r>
    <n v="-1"/>
    <n v="1"/>
    <s v="0001 -Florida Power &amp; Light Company"/>
    <n v="0"/>
    <n v="3"/>
    <x v="13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13"/>
  </r>
  <r>
    <n v="-1"/>
    <n v="1"/>
    <s v="0001 -Florida Power &amp; Light Company"/>
    <n v="0"/>
    <n v="3"/>
    <x v="13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7"/>
    <n v="2014"/>
    <s v="V2010 Q3 - 50% Bonus"/>
    <n v="367"/>
    <s v="02. Steam"/>
    <s v="Function"/>
    <n v="2821903.45"/>
    <n v="0"/>
    <n v="0"/>
    <n v="2821903.45"/>
    <n v="163638.71"/>
    <n v="686665.8"/>
    <n v="-117606.44"/>
    <n v="0"/>
    <n v="2821903.45"/>
    <n v="850304.51"/>
    <n v="0"/>
    <n v="0"/>
    <n v="0"/>
    <n v="0"/>
    <x v="13"/>
  </r>
  <r>
    <n v="-1"/>
    <n v="1"/>
    <s v="0001 -Florida Power &amp; Light Company"/>
    <n v="0"/>
    <n v="3"/>
    <x v="13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13"/>
  </r>
  <r>
    <n v="-1"/>
    <n v="1"/>
    <s v="0001 -Florida Power &amp; Light Company"/>
    <n v="0"/>
    <n v="3"/>
    <x v="13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13"/>
  </r>
  <r>
    <n v="-1"/>
    <n v="1"/>
    <s v="0001 -Florida Power &amp; Light Company"/>
    <n v="0"/>
    <n v="3"/>
    <x v="13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13"/>
  </r>
  <r>
    <n v="-1"/>
    <n v="1"/>
    <s v="0001 -Florida Power &amp; Light Company"/>
    <n v="0"/>
    <n v="3"/>
    <x v="13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13"/>
  </r>
  <r>
    <n v="-1"/>
    <n v="1"/>
    <s v="0001 -Florida Power &amp; Light Company"/>
    <n v="0"/>
    <n v="3"/>
    <x v="13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13"/>
  </r>
  <r>
    <n v="-1"/>
    <n v="1"/>
    <s v="0001 -Florida Power &amp; Light Company"/>
    <n v="0"/>
    <n v="3"/>
    <x v="13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13"/>
  </r>
  <r>
    <n v="-1"/>
    <n v="1"/>
    <s v="0001 -Florida Power &amp; Light Company"/>
    <n v="0"/>
    <n v="3"/>
    <x v="13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13"/>
  </r>
  <r>
    <n v="-1"/>
    <n v="1"/>
    <s v="0001 -Florida Power &amp; Light Company"/>
    <n v="0"/>
    <n v="3"/>
    <x v="13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13"/>
  </r>
  <r>
    <n v="-1"/>
    <n v="1"/>
    <s v="0001 -Florida Power &amp; Light Company"/>
    <n v="0"/>
    <n v="3"/>
    <x v="13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13"/>
  </r>
  <r>
    <n v="-1"/>
    <n v="1"/>
    <s v="0001 -Florida Power &amp; Light Company"/>
    <n v="0"/>
    <n v="3"/>
    <x v="13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13"/>
  </r>
  <r>
    <n v="-1"/>
    <n v="1"/>
    <s v="0001 -Florida Power &amp; Light Company"/>
    <n v="0"/>
    <n v="3"/>
    <x v="13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13"/>
  </r>
  <r>
    <n v="-1"/>
    <n v="1"/>
    <s v="0001 -Florida Power &amp; Light Company"/>
    <n v="0"/>
    <n v="3"/>
    <x v="13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13"/>
  </r>
  <r>
    <n v="-1"/>
    <n v="1"/>
    <s v="0001 -Florida Power &amp; Light Company"/>
    <n v="0"/>
    <n v="3"/>
    <x v="13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13"/>
  </r>
  <r>
    <n v="-1"/>
    <n v="1"/>
    <s v="0001 -Florida Power &amp; Light Company"/>
    <n v="0"/>
    <n v="3"/>
    <x v="13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13"/>
  </r>
  <r>
    <n v="-1"/>
    <n v="1"/>
    <s v="0001 -Florida Power &amp; Light Company"/>
    <n v="0"/>
    <n v="3"/>
    <x v="13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13"/>
  </r>
  <r>
    <n v="-1"/>
    <n v="1"/>
    <s v="0001 -Florida Power &amp; Light Company"/>
    <n v="0"/>
    <n v="3"/>
    <x v="13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13"/>
  </r>
  <r>
    <n v="-1"/>
    <n v="1"/>
    <s v="0001 -Florida Power &amp; Light Company"/>
    <n v="0"/>
    <n v="3"/>
    <x v="13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13"/>
  </r>
  <r>
    <n v="-1"/>
    <n v="1"/>
    <s v="0001 -Florida Power &amp; Light Company"/>
    <n v="0"/>
    <n v="3"/>
    <x v="13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13"/>
  </r>
  <r>
    <n v="-1"/>
    <n v="1"/>
    <s v="0001 -Florida Power &amp; Light Company"/>
    <n v="0"/>
    <n v="3"/>
    <x v="13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13"/>
  </r>
  <r>
    <n v="-1"/>
    <n v="1"/>
    <s v="0001 -Florida Power &amp; Light Company"/>
    <n v="0"/>
    <n v="3"/>
    <x v="13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13"/>
  </r>
  <r>
    <n v="-1"/>
    <n v="1"/>
    <s v="0001 -Florida Power &amp; Light Company"/>
    <n v="0"/>
    <n v="3"/>
    <x v="13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13"/>
  </r>
  <r>
    <n v="-1"/>
    <n v="1"/>
    <s v="0001 -Florida Power &amp; Light Company"/>
    <n v="0"/>
    <n v="3"/>
    <x v="13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13"/>
  </r>
  <r>
    <n v="-1"/>
    <n v="1"/>
    <s v="0001 -Florida Power &amp; Light Company"/>
    <n v="0"/>
    <n v="3"/>
    <x v="13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13"/>
  </r>
  <r>
    <n v="-1"/>
    <n v="1"/>
    <s v="0001 -Florida Power &amp; Light Company"/>
    <n v="0"/>
    <n v="3"/>
    <x v="13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13"/>
  </r>
  <r>
    <n v="-1"/>
    <n v="1"/>
    <s v="0001 -Florida Power &amp; Light Company"/>
    <n v="0"/>
    <n v="3"/>
    <x v="13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13"/>
  </r>
  <r>
    <n v="-1"/>
    <n v="1"/>
    <s v="0001 -Florida Power &amp; Light Company"/>
    <n v="0"/>
    <n v="3"/>
    <x v="13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13"/>
  </r>
  <r>
    <n v="-1"/>
    <n v="1"/>
    <s v="0001 -Florida Power &amp; Light Company"/>
    <n v="0"/>
    <n v="3"/>
    <x v="13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13"/>
  </r>
  <r>
    <n v="-1"/>
    <n v="1"/>
    <s v="0001 -Florida Power &amp; Light Company"/>
    <n v="0"/>
    <n v="3"/>
    <x v="13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13"/>
  </r>
  <r>
    <n v="-1"/>
    <n v="1"/>
    <s v="0001 -Florida Power &amp; Light Company"/>
    <n v="0"/>
    <n v="3"/>
    <x v="13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13"/>
  </r>
  <r>
    <n v="-1"/>
    <n v="1"/>
    <s v="0001 -Florida Power &amp; Light Company"/>
    <n v="0"/>
    <n v="3"/>
    <x v="13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13"/>
  </r>
  <r>
    <n v="-1"/>
    <n v="1"/>
    <s v="0001 -Florida Power &amp; Light Company"/>
    <n v="0"/>
    <n v="3"/>
    <x v="13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13"/>
  </r>
  <r>
    <n v="-1"/>
    <n v="1"/>
    <s v="0001 -Florida Power &amp; Light Company"/>
    <n v="0"/>
    <n v="3"/>
    <x v="13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13"/>
  </r>
  <r>
    <n v="-1"/>
    <n v="1"/>
    <s v="0001 -Florida Power &amp; Light Company"/>
    <n v="0"/>
    <n v="3"/>
    <x v="13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13"/>
  </r>
  <r>
    <n v="-1"/>
    <n v="1"/>
    <s v="0001 -Florida Power &amp; Light Company"/>
    <n v="0"/>
    <n v="3"/>
    <x v="13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13"/>
  </r>
  <r>
    <n v="-1"/>
    <n v="1"/>
    <s v="0001 -Florida Power &amp; Light Company"/>
    <n v="0"/>
    <n v="3"/>
    <x v="13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13"/>
  </r>
  <r>
    <n v="-1"/>
    <n v="1"/>
    <s v="0001 -Florida Power &amp; Light Company"/>
    <n v="0"/>
    <n v="3"/>
    <x v="13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13"/>
  </r>
  <r>
    <n v="-1"/>
    <n v="1"/>
    <s v="0001 -Florida Power &amp; Light Company"/>
    <n v="0"/>
    <n v="3"/>
    <x v="13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13"/>
  </r>
  <r>
    <n v="-1"/>
    <n v="1"/>
    <s v="0001 -Florida Power &amp; Light Company"/>
    <n v="0"/>
    <n v="3"/>
    <x v="13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13"/>
  </r>
  <r>
    <n v="-1"/>
    <n v="1"/>
    <s v="0001 -Florida Power &amp; Light Company"/>
    <n v="0"/>
    <n v="3"/>
    <x v="13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13"/>
  </r>
  <r>
    <n v="-1"/>
    <n v="1"/>
    <s v="0001 -Florida Power &amp; Light Company"/>
    <n v="0"/>
    <n v="3"/>
    <x v="13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13"/>
  </r>
  <r>
    <n v="-1"/>
    <n v="1"/>
    <s v="0001 -Florida Power &amp; Light Company"/>
    <n v="0"/>
    <n v="3"/>
    <x v="13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13"/>
  </r>
  <r>
    <n v="-1"/>
    <n v="1"/>
    <s v="0001 -Florida Power &amp; Light Company"/>
    <n v="0"/>
    <n v="3"/>
    <x v="13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13"/>
  </r>
  <r>
    <n v="-1"/>
    <n v="1"/>
    <s v="0001 -Florida Power &amp; Light Company"/>
    <n v="0"/>
    <n v="3"/>
    <x v="13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13"/>
  </r>
  <r>
    <n v="-1"/>
    <n v="1"/>
    <s v="0001 -Florida Power &amp; Light Company"/>
    <n v="0"/>
    <n v="3"/>
    <x v="13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13"/>
  </r>
  <r>
    <n v="-1"/>
    <n v="1"/>
    <s v="0001 -Florida Power &amp; Light Company"/>
    <n v="0"/>
    <n v="3"/>
    <x v="13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13"/>
  </r>
  <r>
    <n v="-1"/>
    <n v="1"/>
    <s v="0001 -Florida Power &amp; Light Company"/>
    <n v="0"/>
    <n v="3"/>
    <x v="13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13"/>
  </r>
  <r>
    <n v="-1"/>
    <n v="1"/>
    <s v="0001 -Florida Power &amp; Light Company"/>
    <n v="0"/>
    <n v="3"/>
    <x v="13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13"/>
  </r>
  <r>
    <n v="-1"/>
    <n v="1"/>
    <s v="0001 -Florida Power &amp; Light Company"/>
    <n v="0"/>
    <n v="3"/>
    <x v="13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13"/>
  </r>
  <r>
    <n v="-1"/>
    <n v="1"/>
    <s v="0001 -Florida Power &amp; Light Company"/>
    <n v="0"/>
    <n v="3"/>
    <x v="13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13"/>
  </r>
  <r>
    <n v="-1"/>
    <n v="1"/>
    <s v="0001 -Florida Power &amp; Light Company"/>
    <n v="0"/>
    <n v="3"/>
    <x v="13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13"/>
  </r>
  <r>
    <n v="-1"/>
    <n v="1"/>
    <s v="0001 -Florida Power &amp; Light Company"/>
    <n v="0"/>
    <n v="3"/>
    <x v="13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13"/>
  </r>
  <r>
    <n v="-1"/>
    <n v="1"/>
    <s v="0001 -Florida Power &amp; Light Company"/>
    <n v="0"/>
    <n v="3"/>
    <x v="13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13"/>
  </r>
  <r>
    <n v="-1"/>
    <n v="1"/>
    <s v="0001 -Florida Power &amp; Light Company"/>
    <n v="0"/>
    <n v="3"/>
    <x v="13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13"/>
  </r>
  <r>
    <n v="-1"/>
    <n v="1"/>
    <s v="0001 -Florida Power &amp; Light Company"/>
    <n v="0"/>
    <n v="3"/>
    <x v="13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13"/>
  </r>
  <r>
    <n v="-1"/>
    <n v="1"/>
    <s v="0001 -Florida Power &amp; Light Company"/>
    <n v="0"/>
    <n v="3"/>
    <x v="13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13"/>
  </r>
  <r>
    <n v="-1"/>
    <n v="1"/>
    <s v="0001 -Florida Power &amp; Light Company"/>
    <n v="0"/>
    <n v="3"/>
    <x v="13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13"/>
  </r>
  <r>
    <n v="-1"/>
    <n v="1"/>
    <s v="0001 -Florida Power &amp; Light Company"/>
    <n v="0"/>
    <n v="3"/>
    <x v="13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13"/>
  </r>
  <r>
    <n v="-1"/>
    <n v="1"/>
    <s v="0001 -Florida Power &amp; Light Company"/>
    <n v="0"/>
    <n v="3"/>
    <x v="13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13"/>
  </r>
  <r>
    <n v="-1"/>
    <n v="1"/>
    <s v="0001 -Florida Power &amp; Light Company"/>
    <n v="0"/>
    <n v="3"/>
    <x v="13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13"/>
  </r>
  <r>
    <n v="-1"/>
    <n v="1"/>
    <s v="0001 -Florida Power &amp; Light Company"/>
    <n v="0"/>
    <n v="3"/>
    <x v="13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13"/>
  </r>
  <r>
    <n v="-1"/>
    <n v="1"/>
    <s v="0001 -Florida Power &amp; Light Company"/>
    <n v="0"/>
    <n v="3"/>
    <x v="13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13"/>
  </r>
  <r>
    <n v="-1"/>
    <n v="1"/>
    <s v="0001 -Florida Power &amp; Light Company"/>
    <n v="0"/>
    <n v="3"/>
    <x v="13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13"/>
  </r>
  <r>
    <n v="-1"/>
    <n v="1"/>
    <s v="0001 -Florida Power &amp; Light Company"/>
    <n v="0"/>
    <n v="3"/>
    <x v="13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13"/>
  </r>
  <r>
    <n v="-1"/>
    <n v="1"/>
    <s v="0001 -Florida Power &amp; Light Company"/>
    <n v="0"/>
    <n v="3"/>
    <x v="13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13"/>
  </r>
  <r>
    <n v="-1"/>
    <n v="1"/>
    <s v="0001 -Florida Power &amp; Light Company"/>
    <n v="0"/>
    <n v="3"/>
    <x v="13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13"/>
  </r>
  <r>
    <n v="-1"/>
    <n v="1"/>
    <s v="0001 -Florida Power &amp; Light Company"/>
    <n v="0"/>
    <n v="3"/>
    <x v="13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13"/>
  </r>
  <r>
    <n v="-1"/>
    <n v="1"/>
    <s v="0001 -Florida Power &amp; Light Company"/>
    <n v="0"/>
    <n v="3"/>
    <x v="13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13"/>
  </r>
  <r>
    <n v="-1"/>
    <n v="1"/>
    <s v="0001 -Florida Power &amp; Light Company"/>
    <n v="0"/>
    <n v="3"/>
    <x v="13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13"/>
  </r>
  <r>
    <n v="-1"/>
    <n v="1"/>
    <s v="0001 -Florida Power &amp; Light Company"/>
    <n v="0"/>
    <n v="3"/>
    <x v="13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13"/>
  </r>
  <r>
    <n v="-1"/>
    <n v="1"/>
    <s v="0001 -Florida Power &amp; Light Company"/>
    <n v="0"/>
    <n v="3"/>
    <x v="13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13"/>
  </r>
  <r>
    <n v="-1"/>
    <n v="1"/>
    <s v="0001 -Florida Power &amp; Light Company"/>
    <n v="0"/>
    <n v="3"/>
    <x v="13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13"/>
  </r>
  <r>
    <n v="-1"/>
    <n v="1"/>
    <s v="0001 -Florida Power &amp; Light Company"/>
    <n v="0"/>
    <n v="3"/>
    <x v="13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13"/>
  </r>
  <r>
    <n v="-1"/>
    <n v="1"/>
    <s v="0001 -Florida Power &amp; Light Company"/>
    <n v="0"/>
    <n v="3"/>
    <x v="13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13"/>
  </r>
  <r>
    <n v="-1"/>
    <n v="1"/>
    <s v="0001 -Florida Power &amp; Light Company"/>
    <n v="0"/>
    <n v="3"/>
    <x v="13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13"/>
  </r>
  <r>
    <n v="-1"/>
    <n v="1"/>
    <s v="0001 -Florida Power &amp; Light Company"/>
    <n v="0"/>
    <n v="3"/>
    <x v="13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13"/>
  </r>
  <r>
    <n v="-1"/>
    <n v="1"/>
    <s v="0001 -Florida Power &amp; Light Company"/>
    <n v="0"/>
    <n v="3"/>
    <x v="13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13"/>
  </r>
  <r>
    <n v="-1"/>
    <n v="1"/>
    <s v="0001 -Florida Power &amp; Light Company"/>
    <n v="0"/>
    <n v="3"/>
    <x v="13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13"/>
  </r>
  <r>
    <n v="-1"/>
    <n v="1"/>
    <s v="0001 -Florida Power &amp; Light Company"/>
    <n v="0"/>
    <n v="3"/>
    <x v="13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13"/>
  </r>
  <r>
    <n v="-1"/>
    <n v="1"/>
    <s v="0001 -Florida Power &amp; Light Company"/>
    <n v="0"/>
    <n v="3"/>
    <x v="13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13"/>
  </r>
  <r>
    <n v="-1"/>
    <n v="1"/>
    <s v="0001 -Florida Power &amp; Light Company"/>
    <n v="0"/>
    <n v="3"/>
    <x v="13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13"/>
  </r>
  <r>
    <n v="-1"/>
    <n v="1"/>
    <s v="0001 -Florida Power &amp; Light Company"/>
    <n v="0"/>
    <n v="3"/>
    <x v="13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13"/>
  </r>
  <r>
    <n v="-1"/>
    <n v="1"/>
    <s v="0001 -Florida Power &amp; Light Company"/>
    <n v="0"/>
    <n v="3"/>
    <x v="13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13"/>
  </r>
  <r>
    <n v="-1"/>
    <n v="1"/>
    <s v="0001 -Florida Power &amp; Light Company"/>
    <n v="0"/>
    <n v="3"/>
    <x v="13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13"/>
  </r>
  <r>
    <n v="-1"/>
    <n v="1"/>
    <s v="0001 -Florida Power &amp; Light Company"/>
    <n v="0"/>
    <n v="3"/>
    <x v="13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13"/>
  </r>
  <r>
    <n v="-1"/>
    <n v="1"/>
    <s v="0001 -Florida Power &amp; Light Company"/>
    <n v="0"/>
    <n v="3"/>
    <x v="13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13"/>
  </r>
  <r>
    <n v="-1"/>
    <n v="1"/>
    <s v="0001 -Florida Power &amp; Light Company"/>
    <n v="0"/>
    <n v="3"/>
    <x v="13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13"/>
  </r>
  <r>
    <n v="-1"/>
    <n v="1"/>
    <s v="0001 -Florida Power &amp; Light Company"/>
    <n v="0"/>
    <n v="3"/>
    <x v="13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13"/>
  </r>
  <r>
    <n v="-1"/>
    <n v="1"/>
    <s v="0001 -Florida Power &amp; Light Company"/>
    <n v="0"/>
    <n v="3"/>
    <x v="13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13"/>
  </r>
  <r>
    <n v="-1"/>
    <n v="1"/>
    <s v="0001 -Florida Power &amp; Light Company"/>
    <n v="0"/>
    <n v="3"/>
    <x v="13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13"/>
  </r>
  <r>
    <n v="-1"/>
    <n v="1"/>
    <s v="0001 -Florida Power &amp; Light Company"/>
    <n v="0"/>
    <n v="3"/>
    <x v="13"/>
    <n v="2008"/>
    <n v="171"/>
    <n v="2014"/>
    <s v="V2008 Q4 - 50% Bonus"/>
    <n v="367"/>
    <s v="03. Nuclear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  <x v="13"/>
  </r>
  <r>
    <n v="-1"/>
    <n v="1"/>
    <s v="0001 -Florida Power &amp; Light Company"/>
    <n v="0"/>
    <n v="3"/>
    <x v="13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13"/>
  </r>
  <r>
    <n v="-1"/>
    <n v="1"/>
    <s v="0001 -Florida Power &amp; Light Company"/>
    <n v="0"/>
    <n v="3"/>
    <x v="13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13"/>
  </r>
  <r>
    <n v="-1"/>
    <n v="1"/>
    <s v="0001 -Florida Power &amp; Light Company"/>
    <n v="0"/>
    <n v="3"/>
    <x v="13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13"/>
  </r>
  <r>
    <n v="-1"/>
    <n v="1"/>
    <s v="0001 -Florida Power &amp; Light Company"/>
    <n v="0"/>
    <n v="3"/>
    <x v="13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13"/>
  </r>
  <r>
    <n v="-1"/>
    <n v="1"/>
    <s v="0001 -Florida Power &amp; Light Company"/>
    <n v="0"/>
    <n v="3"/>
    <x v="13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13"/>
  </r>
  <r>
    <n v="-1"/>
    <n v="1"/>
    <s v="0001 -Florida Power &amp; Light Company"/>
    <n v="0"/>
    <n v="3"/>
    <x v="13"/>
    <n v="2009"/>
    <n v="191"/>
    <n v="2014"/>
    <s v="V2009 Q3 - 50% Bonus"/>
    <n v="367"/>
    <s v="03. Nuclear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  <x v="13"/>
  </r>
  <r>
    <n v="-1"/>
    <n v="1"/>
    <s v="0001 -Florida Power &amp; Light Company"/>
    <n v="0"/>
    <n v="3"/>
    <x v="13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13"/>
  </r>
  <r>
    <n v="-1"/>
    <n v="1"/>
    <s v="0001 -Florida Power &amp; Light Company"/>
    <n v="0"/>
    <n v="3"/>
    <x v="13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13"/>
  </r>
  <r>
    <n v="-1"/>
    <n v="1"/>
    <s v="0001 -Florida Power &amp; Light Company"/>
    <n v="0"/>
    <n v="3"/>
    <x v="13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13"/>
  </r>
  <r>
    <n v="-1"/>
    <n v="1"/>
    <s v="0001 -Florida Power &amp; Light Company"/>
    <n v="0"/>
    <n v="3"/>
    <x v="13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13"/>
  </r>
  <r>
    <n v="-1"/>
    <n v="1"/>
    <s v="0001 -Florida Power &amp; Light Company"/>
    <n v="0"/>
    <n v="3"/>
    <x v="13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13"/>
  </r>
  <r>
    <n v="-1"/>
    <n v="1"/>
    <s v="0001 -Florida Power &amp; Light Company"/>
    <n v="0"/>
    <n v="3"/>
    <x v="13"/>
    <n v="2010"/>
    <n v="216"/>
    <n v="2014"/>
    <s v="V2010 Q2 - 50% Bonus"/>
    <n v="367"/>
    <s v="03. Nuclear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  <x v="13"/>
  </r>
  <r>
    <n v="-1"/>
    <n v="1"/>
    <s v="0001 -Florida Power &amp; Light Company"/>
    <n v="0"/>
    <n v="3"/>
    <x v="13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13"/>
  </r>
  <r>
    <n v="-1"/>
    <n v="1"/>
    <s v="0001 -Florida Power &amp; Light Company"/>
    <n v="0"/>
    <n v="3"/>
    <x v="13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7"/>
    <n v="2014"/>
    <s v="V2010 Q3 - 50% Bonus"/>
    <n v="367"/>
    <s v="03. Nuclear"/>
    <s v="Function"/>
    <n v="3676493.34"/>
    <n v="0"/>
    <n v="0"/>
    <n v="3676493.34"/>
    <n v="270963.62"/>
    <n v="1306464.9099999999"/>
    <n v="-218285.37"/>
    <n v="0"/>
    <n v="3676493.34"/>
    <n v="1577428.53"/>
    <n v="0"/>
    <n v="0"/>
    <n v="0"/>
    <n v="0"/>
    <x v="13"/>
  </r>
  <r>
    <n v="-1"/>
    <n v="1"/>
    <s v="0001 -Florida Power &amp; Light Company"/>
    <n v="0"/>
    <n v="3"/>
    <x v="13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13"/>
  </r>
  <r>
    <n v="-1"/>
    <n v="1"/>
    <s v="0001 -Florida Power &amp; Light Company"/>
    <n v="0"/>
    <n v="3"/>
    <x v="13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13"/>
  </r>
  <r>
    <n v="-1"/>
    <n v="1"/>
    <s v="0001 -Florida Power &amp; Light Company"/>
    <n v="0"/>
    <n v="3"/>
    <x v="13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13"/>
  </r>
  <r>
    <n v="-1"/>
    <n v="1"/>
    <s v="0001 -Florida Power &amp; Light Company"/>
    <n v="0"/>
    <n v="3"/>
    <x v="13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13"/>
  </r>
  <r>
    <n v="-1"/>
    <n v="1"/>
    <s v="0001 -Florida Power &amp; Light Company"/>
    <n v="0"/>
    <n v="3"/>
    <x v="13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13"/>
  </r>
  <r>
    <n v="-1"/>
    <n v="1"/>
    <s v="0001 -Florida Power &amp; Light Company"/>
    <n v="0"/>
    <n v="3"/>
    <x v="13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13"/>
  </r>
  <r>
    <n v="-1"/>
    <n v="1"/>
    <s v="0001 -Florida Power &amp; Light Company"/>
    <n v="0"/>
    <n v="3"/>
    <x v="13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13"/>
  </r>
  <r>
    <n v="-1"/>
    <n v="1"/>
    <s v="0001 -Florida Power &amp; Light Company"/>
    <n v="0"/>
    <n v="3"/>
    <x v="13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13"/>
  </r>
  <r>
    <n v="-1"/>
    <n v="1"/>
    <s v="0001 -Florida Power &amp; Light Company"/>
    <n v="0"/>
    <n v="3"/>
    <x v="13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13"/>
  </r>
  <r>
    <n v="-1"/>
    <n v="1"/>
    <s v="0001 -Florida Power &amp; Light Company"/>
    <n v="0"/>
    <n v="3"/>
    <x v="13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13"/>
  </r>
  <r>
    <n v="-1"/>
    <n v="1"/>
    <s v="0001 -Florida Power &amp; Light Company"/>
    <n v="0"/>
    <n v="3"/>
    <x v="13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13"/>
  </r>
  <r>
    <n v="-1"/>
    <n v="1"/>
    <s v="0001 -Florida Power &amp; Light Company"/>
    <n v="0"/>
    <n v="3"/>
    <x v="13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13"/>
  </r>
  <r>
    <n v="-1"/>
    <n v="1"/>
    <s v="0001 -Florida Power &amp; Light Company"/>
    <n v="0"/>
    <n v="3"/>
    <x v="13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13"/>
  </r>
  <r>
    <n v="-1"/>
    <n v="1"/>
    <s v="0001 -Florida Power &amp; Light Company"/>
    <n v="0"/>
    <n v="3"/>
    <x v="13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13"/>
  </r>
  <r>
    <n v="-1"/>
    <n v="1"/>
    <s v="0001 -Florida Power &amp; Light Company"/>
    <n v="0"/>
    <n v="3"/>
    <x v="13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13"/>
  </r>
  <r>
    <n v="-1"/>
    <n v="1"/>
    <s v="0001 -Florida Power &amp; Light Company"/>
    <n v="0"/>
    <n v="3"/>
    <x v="13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13"/>
  </r>
  <r>
    <n v="-1"/>
    <n v="1"/>
    <s v="0001 -Florida Power &amp; Light Company"/>
    <n v="0"/>
    <n v="3"/>
    <x v="13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13"/>
  </r>
  <r>
    <n v="-1"/>
    <n v="1"/>
    <s v="0001 -Florida Power &amp; Light Company"/>
    <n v="0"/>
    <n v="3"/>
    <x v="13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13"/>
  </r>
  <r>
    <n v="-1"/>
    <n v="1"/>
    <s v="0001 -Florida Power &amp; Light Company"/>
    <n v="0"/>
    <n v="3"/>
    <x v="13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13"/>
  </r>
  <r>
    <n v="-1"/>
    <n v="1"/>
    <s v="0001 -Florida Power &amp; Light Company"/>
    <n v="0"/>
    <n v="3"/>
    <x v="13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13"/>
  </r>
  <r>
    <n v="-1"/>
    <n v="1"/>
    <s v="0001 -Florida Power &amp; Light Company"/>
    <n v="0"/>
    <n v="3"/>
    <x v="13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13"/>
  </r>
  <r>
    <n v="-1"/>
    <n v="1"/>
    <s v="0001 -Florida Power &amp; Light Company"/>
    <n v="0"/>
    <n v="3"/>
    <x v="13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13"/>
  </r>
  <r>
    <n v="-1"/>
    <n v="1"/>
    <s v="0001 -Florida Power &amp; Light Company"/>
    <n v="0"/>
    <n v="3"/>
    <x v="13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13"/>
  </r>
  <r>
    <n v="-1"/>
    <n v="1"/>
    <s v="0001 -Florida Power &amp; Light Company"/>
    <n v="0"/>
    <n v="3"/>
    <x v="13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13"/>
  </r>
  <r>
    <n v="-1"/>
    <n v="1"/>
    <s v="0001 -Florida Power &amp; Light Company"/>
    <n v="0"/>
    <n v="3"/>
    <x v="13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13"/>
  </r>
  <r>
    <n v="-1"/>
    <n v="1"/>
    <s v="0001 -Florida Power &amp; Light Company"/>
    <n v="0"/>
    <n v="3"/>
    <x v="13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13"/>
  </r>
  <r>
    <n v="-1"/>
    <n v="1"/>
    <s v="0001 -Florida Power &amp; Light Company"/>
    <n v="0"/>
    <n v="3"/>
    <x v="13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13"/>
  </r>
  <r>
    <n v="-1"/>
    <n v="1"/>
    <s v="0001 -Florida Power &amp; Light Company"/>
    <n v="0"/>
    <n v="3"/>
    <x v="13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13"/>
  </r>
  <r>
    <n v="-1"/>
    <n v="1"/>
    <s v="0001 -Florida Power &amp; Light Company"/>
    <n v="0"/>
    <n v="3"/>
    <x v="13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13"/>
  </r>
  <r>
    <n v="-1"/>
    <n v="1"/>
    <s v="0001 -Florida Power &amp; Light Company"/>
    <n v="0"/>
    <n v="3"/>
    <x v="13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13"/>
  </r>
  <r>
    <n v="-1"/>
    <n v="1"/>
    <s v="0001 -Florida Power &amp; Light Company"/>
    <n v="0"/>
    <n v="3"/>
    <x v="13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13"/>
  </r>
  <r>
    <n v="-1"/>
    <n v="1"/>
    <s v="0001 -Florida Power &amp; Light Company"/>
    <n v="0"/>
    <n v="3"/>
    <x v="13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13"/>
  </r>
  <r>
    <n v="-1"/>
    <n v="1"/>
    <s v="0001 -Florida Power &amp; Light Company"/>
    <n v="0"/>
    <n v="3"/>
    <x v="13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13"/>
  </r>
  <r>
    <n v="-1"/>
    <n v="1"/>
    <s v="0001 -Florida Power &amp; Light Company"/>
    <n v="0"/>
    <n v="3"/>
    <x v="13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13"/>
  </r>
  <r>
    <n v="-1"/>
    <n v="1"/>
    <s v="0001 -Florida Power &amp; Light Company"/>
    <n v="0"/>
    <n v="3"/>
    <x v="13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13"/>
  </r>
  <r>
    <n v="-1"/>
    <n v="1"/>
    <s v="0001 -Florida Power &amp; Light Company"/>
    <n v="0"/>
    <n v="3"/>
    <x v="13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13"/>
  </r>
  <r>
    <n v="-1"/>
    <n v="1"/>
    <s v="0001 -Florida Power &amp; Light Company"/>
    <n v="0"/>
    <n v="3"/>
    <x v="13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13"/>
  </r>
  <r>
    <n v="-1"/>
    <n v="1"/>
    <s v="0001 -Florida Power &amp; Light Company"/>
    <n v="0"/>
    <n v="3"/>
    <x v="13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13"/>
  </r>
  <r>
    <n v="-1"/>
    <n v="1"/>
    <s v="0001 -Florida Power &amp; Light Company"/>
    <n v="0"/>
    <n v="3"/>
    <x v="13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13"/>
  </r>
  <r>
    <n v="-1"/>
    <n v="1"/>
    <s v="0001 -Florida Power &amp; Light Company"/>
    <n v="0"/>
    <n v="3"/>
    <x v="13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13"/>
  </r>
  <r>
    <n v="-1"/>
    <n v="1"/>
    <s v="0001 -Florida Power &amp; Light Company"/>
    <n v="0"/>
    <n v="3"/>
    <x v="13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13"/>
  </r>
  <r>
    <n v="-1"/>
    <n v="1"/>
    <s v="0001 -Florida Power &amp; Light Company"/>
    <n v="0"/>
    <n v="3"/>
    <x v="13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13"/>
  </r>
  <r>
    <n v="-1"/>
    <n v="1"/>
    <s v="0001 -Florida Power &amp; Light Company"/>
    <n v="0"/>
    <n v="3"/>
    <x v="13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13"/>
  </r>
  <r>
    <n v="-1"/>
    <n v="1"/>
    <s v="0001 -Florida Power &amp; Light Company"/>
    <n v="0"/>
    <n v="3"/>
    <x v="13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13"/>
  </r>
  <r>
    <n v="-1"/>
    <n v="1"/>
    <s v="0001 -Florida Power &amp; Light Company"/>
    <n v="0"/>
    <n v="3"/>
    <x v="13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13"/>
  </r>
  <r>
    <n v="-1"/>
    <n v="1"/>
    <s v="0001 -Florida Power &amp; Light Company"/>
    <n v="0"/>
    <n v="3"/>
    <x v="13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13"/>
  </r>
  <r>
    <n v="-1"/>
    <n v="1"/>
    <s v="0001 -Florida Power &amp; Light Company"/>
    <n v="0"/>
    <n v="3"/>
    <x v="13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13"/>
  </r>
  <r>
    <n v="-1"/>
    <n v="1"/>
    <s v="0001 -Florida Power &amp; Light Company"/>
    <n v="0"/>
    <n v="3"/>
    <x v="13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13"/>
  </r>
  <r>
    <n v="-1"/>
    <n v="1"/>
    <s v="0001 -Florida Power &amp; Light Company"/>
    <n v="0"/>
    <n v="3"/>
    <x v="13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13"/>
  </r>
  <r>
    <n v="-1"/>
    <n v="1"/>
    <s v="0001 -Florida Power &amp; Light Company"/>
    <n v="0"/>
    <n v="3"/>
    <x v="13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13"/>
  </r>
  <r>
    <n v="-1"/>
    <n v="1"/>
    <s v="0001 -Florida Power &amp; Light Company"/>
    <n v="0"/>
    <n v="3"/>
    <x v="13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13"/>
  </r>
  <r>
    <n v="-1"/>
    <n v="1"/>
    <s v="0001 -Florida Power &amp; Light Company"/>
    <n v="0"/>
    <n v="3"/>
    <x v="13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13"/>
  </r>
  <r>
    <n v="-1"/>
    <n v="1"/>
    <s v="0001 -Florida Power &amp; Light Company"/>
    <n v="0"/>
    <n v="3"/>
    <x v="13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13"/>
  </r>
  <r>
    <n v="-1"/>
    <n v="1"/>
    <s v="0001 -Florida Power &amp; Light Company"/>
    <n v="0"/>
    <n v="3"/>
    <x v="13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13"/>
  </r>
  <r>
    <n v="-1"/>
    <n v="1"/>
    <s v="0001 -Florida Power &amp; Light Company"/>
    <n v="0"/>
    <n v="3"/>
    <x v="13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13"/>
  </r>
  <r>
    <n v="-1"/>
    <n v="1"/>
    <s v="0001 -Florida Power &amp; Light Company"/>
    <n v="0"/>
    <n v="3"/>
    <x v="13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13"/>
  </r>
  <r>
    <n v="-1"/>
    <n v="1"/>
    <s v="0001 -Florida Power &amp; Light Company"/>
    <n v="0"/>
    <n v="3"/>
    <x v="13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13"/>
  </r>
  <r>
    <n v="-1"/>
    <n v="1"/>
    <s v="0001 -Florida Power &amp; Light Company"/>
    <n v="0"/>
    <n v="3"/>
    <x v="13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13"/>
  </r>
  <r>
    <n v="-1"/>
    <n v="1"/>
    <s v="0001 -Florida Power &amp; Light Company"/>
    <n v="0"/>
    <n v="3"/>
    <x v="13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13"/>
  </r>
  <r>
    <n v="-1"/>
    <n v="1"/>
    <s v="0001 -Florida Power &amp; Light Company"/>
    <n v="0"/>
    <n v="3"/>
    <x v="13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13"/>
  </r>
  <r>
    <n v="-1"/>
    <n v="1"/>
    <s v="0001 -Florida Power &amp; Light Company"/>
    <n v="0"/>
    <n v="3"/>
    <x v="13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13"/>
  </r>
  <r>
    <n v="-1"/>
    <n v="1"/>
    <s v="0001 -Florida Power &amp; Light Company"/>
    <n v="0"/>
    <n v="3"/>
    <x v="13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13"/>
  </r>
  <r>
    <n v="-1"/>
    <n v="1"/>
    <s v="0001 -Florida Power &amp; Light Company"/>
    <n v="0"/>
    <n v="3"/>
    <x v="13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13"/>
  </r>
  <r>
    <n v="-1"/>
    <n v="1"/>
    <s v="0001 -Florida Power &amp; Light Company"/>
    <n v="0"/>
    <n v="3"/>
    <x v="13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13"/>
  </r>
  <r>
    <n v="-1"/>
    <n v="1"/>
    <s v="0001 -Florida Power &amp; Light Company"/>
    <n v="0"/>
    <n v="3"/>
    <x v="13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13"/>
  </r>
  <r>
    <n v="-1"/>
    <n v="1"/>
    <s v="0001 -Florida Power &amp; Light Company"/>
    <n v="0"/>
    <n v="3"/>
    <x v="13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13"/>
  </r>
  <r>
    <n v="-1"/>
    <n v="1"/>
    <s v="0001 -Florida Power &amp; Light Company"/>
    <n v="0"/>
    <n v="3"/>
    <x v="13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13"/>
  </r>
  <r>
    <n v="-1"/>
    <n v="1"/>
    <s v="0001 -Florida Power &amp; Light Company"/>
    <n v="0"/>
    <n v="3"/>
    <x v="13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13"/>
  </r>
  <r>
    <n v="-1"/>
    <n v="1"/>
    <s v="0001 -Florida Power &amp; Light Company"/>
    <n v="0"/>
    <n v="3"/>
    <x v="13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13"/>
  </r>
  <r>
    <n v="-1"/>
    <n v="1"/>
    <s v="0001 -Florida Power &amp; Light Company"/>
    <n v="0"/>
    <n v="3"/>
    <x v="13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13"/>
  </r>
  <r>
    <n v="-1"/>
    <n v="1"/>
    <s v="0001 -Florida Power &amp; Light Company"/>
    <n v="0"/>
    <n v="3"/>
    <x v="13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13"/>
  </r>
  <r>
    <n v="-1"/>
    <n v="1"/>
    <s v="0001 -Florida Power &amp; Light Company"/>
    <n v="0"/>
    <n v="3"/>
    <x v="13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13"/>
  </r>
  <r>
    <n v="-1"/>
    <n v="1"/>
    <s v="0001 -Florida Power &amp; Light Company"/>
    <n v="0"/>
    <n v="3"/>
    <x v="13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13"/>
  </r>
  <r>
    <n v="-1"/>
    <n v="1"/>
    <s v="0001 -Florida Power &amp; Light Company"/>
    <n v="0"/>
    <n v="3"/>
    <x v="13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13"/>
  </r>
  <r>
    <n v="-1"/>
    <n v="1"/>
    <s v="0001 -Florida Power &amp; Light Company"/>
    <n v="0"/>
    <n v="3"/>
    <x v="13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13"/>
  </r>
  <r>
    <n v="-1"/>
    <n v="1"/>
    <s v="0001 -Florida Power &amp; Light Company"/>
    <n v="0"/>
    <n v="3"/>
    <x v="13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13"/>
  </r>
  <r>
    <n v="-1"/>
    <n v="1"/>
    <s v="0001 -Florida Power &amp; Light Company"/>
    <n v="0"/>
    <n v="3"/>
    <x v="13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13"/>
  </r>
  <r>
    <n v="-1"/>
    <n v="1"/>
    <s v="0001 -Florida Power &amp; Light Company"/>
    <n v="0"/>
    <n v="3"/>
    <x v="13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13"/>
  </r>
  <r>
    <n v="-1"/>
    <n v="1"/>
    <s v="0001 -Florida Power &amp; Light Company"/>
    <n v="0"/>
    <n v="3"/>
    <x v="13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13"/>
  </r>
  <r>
    <n v="-1"/>
    <n v="1"/>
    <s v="0001 -Florida Power &amp; Light Company"/>
    <n v="0"/>
    <n v="3"/>
    <x v="13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13"/>
  </r>
  <r>
    <n v="-1"/>
    <n v="1"/>
    <s v="0001 -Florida Power &amp; Light Company"/>
    <n v="0"/>
    <n v="3"/>
    <x v="13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13"/>
  </r>
  <r>
    <n v="-1"/>
    <n v="1"/>
    <s v="0001 -Florida Power &amp; Light Company"/>
    <n v="0"/>
    <n v="3"/>
    <x v="13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13"/>
  </r>
  <r>
    <n v="-1"/>
    <n v="1"/>
    <s v="0001 -Florida Power &amp; Light Company"/>
    <n v="0"/>
    <n v="3"/>
    <x v="13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13"/>
  </r>
  <r>
    <n v="-1"/>
    <n v="1"/>
    <s v="0001 -Florida Power &amp; Light Company"/>
    <n v="0"/>
    <n v="3"/>
    <x v="13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13"/>
  </r>
  <r>
    <n v="-1"/>
    <n v="1"/>
    <s v="0001 -Florida Power &amp; Light Company"/>
    <n v="0"/>
    <n v="3"/>
    <x v="13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13"/>
  </r>
  <r>
    <n v="-1"/>
    <n v="1"/>
    <s v="0001 -Florida Power &amp; Light Company"/>
    <n v="0"/>
    <n v="3"/>
    <x v="13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13"/>
  </r>
  <r>
    <n v="-1"/>
    <n v="1"/>
    <s v="0001 -Florida Power &amp; Light Company"/>
    <n v="0"/>
    <n v="3"/>
    <x v="13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13"/>
  </r>
  <r>
    <n v="-1"/>
    <n v="1"/>
    <s v="0001 -Florida Power &amp; Light Company"/>
    <n v="0"/>
    <n v="3"/>
    <x v="13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13"/>
  </r>
  <r>
    <n v="-1"/>
    <n v="1"/>
    <s v="0001 -Florida Power &amp; Light Company"/>
    <n v="0"/>
    <n v="3"/>
    <x v="13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13"/>
  </r>
  <r>
    <n v="-1"/>
    <n v="1"/>
    <s v="0001 -Florida Power &amp; Light Company"/>
    <n v="0"/>
    <n v="3"/>
    <x v="13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13"/>
  </r>
  <r>
    <n v="-1"/>
    <n v="1"/>
    <s v="0001 -Florida Power &amp; Light Company"/>
    <n v="0"/>
    <n v="3"/>
    <x v="13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13"/>
  </r>
  <r>
    <n v="-1"/>
    <n v="1"/>
    <s v="0001 -Florida Power &amp; Light Company"/>
    <n v="0"/>
    <n v="3"/>
    <x v="13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13"/>
  </r>
  <r>
    <n v="-1"/>
    <n v="1"/>
    <s v="0001 -Florida Power &amp; Light Company"/>
    <n v="0"/>
    <n v="3"/>
    <x v="13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13"/>
  </r>
  <r>
    <n v="-1"/>
    <n v="1"/>
    <s v="0001 -Florida Power &amp; Light Company"/>
    <n v="0"/>
    <n v="3"/>
    <x v="13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13"/>
  </r>
  <r>
    <n v="-1"/>
    <n v="1"/>
    <s v="0001 -Florida Power &amp; Light Company"/>
    <n v="0"/>
    <n v="3"/>
    <x v="13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13"/>
  </r>
  <r>
    <n v="-1"/>
    <n v="1"/>
    <s v="0001 -Florida Power &amp; Light Company"/>
    <n v="0"/>
    <n v="3"/>
    <x v="13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13"/>
  </r>
  <r>
    <n v="-1"/>
    <n v="1"/>
    <s v="0001 -Florida Power &amp; Light Company"/>
    <n v="0"/>
    <n v="3"/>
    <x v="13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13"/>
  </r>
  <r>
    <n v="-1"/>
    <n v="1"/>
    <s v="0001 -Florida Power &amp; Light Company"/>
    <n v="0"/>
    <n v="3"/>
    <x v="13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13"/>
  </r>
  <r>
    <n v="-1"/>
    <n v="1"/>
    <s v="0001 -Florida Power &amp; Light Company"/>
    <n v="0"/>
    <n v="3"/>
    <x v="13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13"/>
  </r>
  <r>
    <n v="-1"/>
    <n v="1"/>
    <s v="0001 -Florida Power &amp; Light Company"/>
    <n v="0"/>
    <n v="3"/>
    <x v="13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13"/>
  </r>
  <r>
    <n v="-1"/>
    <n v="1"/>
    <s v="0001 -Florida Power &amp; Light Company"/>
    <n v="0"/>
    <n v="3"/>
    <x v="13"/>
    <n v="2008"/>
    <n v="168"/>
    <n v="2014"/>
    <s v="V2008 Q1 - 50% Bonus"/>
    <n v="367"/>
    <s v="05. Other Production"/>
    <s v="Function"/>
    <n v="172791.21"/>
    <n v="0"/>
    <n v="0"/>
    <n v="191616.16"/>
    <n v="11711.62"/>
    <n v="113543.31"/>
    <n v="-61038.17"/>
    <n v="29527.08"/>
    <n v="210441.12"/>
    <n v="110534.57"/>
    <n v="6597.53"/>
    <n v="0"/>
    <n v="29527.08"/>
    <n v="0"/>
    <x v="13"/>
  </r>
  <r>
    <n v="-1"/>
    <n v="1"/>
    <s v="0001 -Florida Power &amp; Light Company"/>
    <n v="0"/>
    <n v="3"/>
    <x v="13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13"/>
  </r>
  <r>
    <n v="-1"/>
    <n v="1"/>
    <s v="0001 -Florida Power &amp; Light Company"/>
    <n v="0"/>
    <n v="3"/>
    <x v="13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13"/>
  </r>
  <r>
    <n v="-1"/>
    <n v="1"/>
    <s v="0001 -Florida Power &amp; Light Company"/>
    <n v="0"/>
    <n v="3"/>
    <x v="13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13"/>
  </r>
  <r>
    <n v="-1"/>
    <n v="1"/>
    <s v="0001 -Florida Power &amp; Light Company"/>
    <n v="0"/>
    <n v="3"/>
    <x v="13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13"/>
  </r>
  <r>
    <n v="-1"/>
    <n v="1"/>
    <s v="0001 -Florida Power &amp; Light Company"/>
    <n v="0"/>
    <n v="3"/>
    <x v="13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13"/>
  </r>
  <r>
    <n v="-1"/>
    <n v="1"/>
    <s v="0001 -Florida Power &amp; Light Company"/>
    <n v="0"/>
    <n v="3"/>
    <x v="13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13"/>
  </r>
  <r>
    <n v="-1"/>
    <n v="1"/>
    <s v="0001 -Florida Power &amp; Light Company"/>
    <n v="0"/>
    <n v="3"/>
    <x v="13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13"/>
  </r>
  <r>
    <n v="-1"/>
    <n v="1"/>
    <s v="0001 -Florida Power &amp; Light Company"/>
    <n v="0"/>
    <n v="3"/>
    <x v="13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13"/>
  </r>
  <r>
    <n v="-1"/>
    <n v="1"/>
    <s v="0001 -Florida Power &amp; Light Company"/>
    <n v="0"/>
    <n v="3"/>
    <x v="13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13"/>
  </r>
  <r>
    <n v="-1"/>
    <n v="1"/>
    <s v="0001 -Florida Power &amp; Light Company"/>
    <n v="0"/>
    <n v="3"/>
    <x v="13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13"/>
  </r>
  <r>
    <n v="-1"/>
    <n v="1"/>
    <s v="0001 -Florida Power &amp; Light Company"/>
    <n v="0"/>
    <n v="3"/>
    <x v="13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13"/>
  </r>
  <r>
    <n v="-1"/>
    <n v="1"/>
    <s v="0001 -Florida Power &amp; Light Company"/>
    <n v="0"/>
    <n v="3"/>
    <x v="13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9999998"/>
    <n v="-8286314.9699999997"/>
    <n v="3441252.09"/>
    <n v="158695911.62"/>
    <n v="51462521.759999998"/>
    <n v="-2227638.16"/>
    <n v="0"/>
    <n v="3441252.09"/>
    <n v="0"/>
    <x v="13"/>
  </r>
  <r>
    <n v="-1"/>
    <n v="1"/>
    <s v="0001 -Florida Power &amp; Light Company"/>
    <n v="0"/>
    <n v="3"/>
    <x v="13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13"/>
  </r>
  <r>
    <n v="-1"/>
    <n v="1"/>
    <s v="0001 -Florida Power &amp; Light Company"/>
    <n v="0"/>
    <n v="3"/>
    <x v="13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13"/>
  </r>
  <r>
    <n v="-1"/>
    <n v="1"/>
    <s v="0001 -Florida Power &amp; Light Company"/>
    <n v="0"/>
    <n v="3"/>
    <x v="13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13"/>
  </r>
  <r>
    <n v="-1"/>
    <n v="1"/>
    <s v="0001 -Florida Power &amp; Light Company"/>
    <n v="0"/>
    <n v="3"/>
    <x v="13"/>
    <n v="2010"/>
    <n v="215"/>
    <n v="2014"/>
    <s v="V2010 Q1 - 50% Bonus"/>
    <n v="367"/>
    <s v="05. Other Production"/>
    <s v="Function"/>
    <n v="993132.87"/>
    <n v="0"/>
    <n v="0"/>
    <n v="1207088.74"/>
    <n v="88095.88"/>
    <n v="665546.31999999995"/>
    <n v="-472862.22"/>
    <n v="1232150.23"/>
    <n v="1421044.62"/>
    <n v="630294.41"/>
    <n v="927586.25"/>
    <n v="0"/>
    <n v="1232150.23"/>
    <n v="0"/>
    <x v="13"/>
  </r>
  <r>
    <n v="-1"/>
    <n v="1"/>
    <s v="0001 -Florida Power &amp; Light Company"/>
    <n v="0"/>
    <n v="3"/>
    <x v="13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13"/>
  </r>
  <r>
    <n v="-1"/>
    <n v="1"/>
    <s v="0001 -Florida Power &amp; Light Company"/>
    <n v="0"/>
    <n v="3"/>
    <x v="13"/>
    <n v="2010"/>
    <n v="216"/>
    <n v="2014"/>
    <s v="V2010 Q2 - 50% Bonus"/>
    <n v="367"/>
    <s v="05. Other Production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  <x v="13"/>
  </r>
  <r>
    <n v="-1"/>
    <n v="1"/>
    <s v="0001 -Florida Power &amp; Light Company"/>
    <n v="0"/>
    <n v="3"/>
    <x v="13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13"/>
  </r>
  <r>
    <n v="-1"/>
    <n v="1"/>
    <s v="0001 -Florida Power &amp; Light Company"/>
    <n v="0"/>
    <n v="3"/>
    <x v="13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  <x v="13"/>
  </r>
  <r>
    <n v="-1"/>
    <n v="1"/>
    <s v="0001 -Florida Power &amp; Light Company"/>
    <n v="0"/>
    <n v="3"/>
    <x v="13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13"/>
  </r>
  <r>
    <n v="-1"/>
    <n v="1"/>
    <s v="0001 -Florida Power &amp; Light Company"/>
    <n v="0"/>
    <n v="3"/>
    <x v="13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13"/>
  </r>
  <r>
    <n v="-1"/>
    <n v="1"/>
    <s v="0001 -Florida Power &amp; Light Company"/>
    <n v="0"/>
    <n v="3"/>
    <x v="13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13"/>
  </r>
  <r>
    <n v="-1"/>
    <n v="1"/>
    <s v="0001 -Florida Power &amp; Light Company"/>
    <n v="0"/>
    <n v="3"/>
    <x v="13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13"/>
  </r>
  <r>
    <n v="-1"/>
    <n v="1"/>
    <s v="0001 -Florida Power &amp; Light Company"/>
    <n v="0"/>
    <n v="3"/>
    <x v="13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13"/>
  </r>
  <r>
    <n v="-1"/>
    <n v="1"/>
    <s v="0001 -Florida Power &amp; Light Company"/>
    <n v="0"/>
    <n v="3"/>
    <x v="13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13"/>
  </r>
  <r>
    <n v="-1"/>
    <n v="1"/>
    <s v="0001 -Florida Power &amp; Light Company"/>
    <n v="0"/>
    <n v="3"/>
    <x v="13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13"/>
  </r>
  <r>
    <n v="-1"/>
    <n v="1"/>
    <s v="0001 -Florida Power &amp; Light Company"/>
    <n v="0"/>
    <n v="3"/>
    <x v="13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13"/>
  </r>
  <r>
    <n v="-1"/>
    <n v="1"/>
    <s v="0001 -Florida Power &amp; Light Company"/>
    <n v="0"/>
    <n v="3"/>
    <x v="13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13"/>
  </r>
  <r>
    <n v="-1"/>
    <n v="1"/>
    <s v="0001 -Florida Power &amp; Light Company"/>
    <n v="0"/>
    <n v="3"/>
    <x v="13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13"/>
  </r>
  <r>
    <n v="-1"/>
    <n v="1"/>
    <s v="0001 -Florida Power &amp; Light Company"/>
    <n v="0"/>
    <n v="3"/>
    <x v="13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13"/>
  </r>
  <r>
    <n v="-1"/>
    <n v="1"/>
    <s v="0001 -Florida Power &amp; Light Company"/>
    <n v="0"/>
    <n v="3"/>
    <x v="13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3"/>
    <n v="231"/>
    <n v="2014"/>
    <s v="V2013 - 50% Bonus"/>
    <n v="367"/>
    <s v="05. Other Production"/>
    <s v="Function"/>
    <n v="554724161.60000002"/>
    <n v="0"/>
    <n v="0"/>
    <n v="539162394.28999996"/>
    <n v="41349878.229999997"/>
    <n v="21814960.920000002"/>
    <n v="-12288771.23"/>
    <n v="4656521.0999999996"/>
    <n v="566778472.20000005"/>
    <n v="62277646.780000001"/>
    <n v="-6510597.1200000001"/>
    <n v="0"/>
    <n v="4656521.0999999996"/>
    <n v="0"/>
    <x v="13"/>
  </r>
  <r>
    <n v="-1"/>
    <n v="1"/>
    <s v="0001 -Florida Power &amp; Light Company"/>
    <n v="0"/>
    <n v="3"/>
    <x v="13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4"/>
    <n v="363"/>
    <n v="2014"/>
    <s v="V2014 - 50% Bonus"/>
    <n v="367"/>
    <s v="05. Other Production"/>
    <s v="Function"/>
    <n v="710675278.23000002"/>
    <n v="710675278.24000001"/>
    <n v="0"/>
    <n v="710675278.24000001"/>
    <n v="722108177.27999997"/>
    <n v="0"/>
    <n v="710675278.24000001"/>
    <n v="0"/>
    <n v="0"/>
    <n v="30613703.050000001"/>
    <n v="0"/>
    <n v="0"/>
    <n v="0"/>
    <n v="0"/>
    <x v="13"/>
  </r>
  <r>
    <n v="-1"/>
    <n v="1"/>
    <s v="0001 -Florida Power &amp; Light Company"/>
    <n v="0"/>
    <n v="3"/>
    <x v="13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13"/>
  </r>
  <r>
    <n v="-1"/>
    <n v="1"/>
    <s v="0001 -Florida Power &amp; Light Company"/>
    <n v="0"/>
    <n v="3"/>
    <x v="13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13"/>
  </r>
  <r>
    <n v="-1"/>
    <n v="1"/>
    <s v="0001 -Florida Power &amp; Light Company"/>
    <n v="0"/>
    <n v="3"/>
    <x v="13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13"/>
  </r>
  <r>
    <n v="-1"/>
    <n v="1"/>
    <s v="0001 -Florida Power &amp; Light Company"/>
    <n v="0"/>
    <n v="3"/>
    <x v="13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13"/>
  </r>
  <r>
    <n v="-1"/>
    <n v="1"/>
    <s v="0001 -Florida Power &amp; Light Company"/>
    <n v="0"/>
    <n v="3"/>
    <x v="13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13"/>
  </r>
  <r>
    <n v="-1"/>
    <n v="1"/>
    <s v="0001 -Florida Power &amp; Light Company"/>
    <n v="0"/>
    <n v="3"/>
    <x v="13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13"/>
  </r>
  <r>
    <n v="-1"/>
    <n v="1"/>
    <s v="0001 -Florida Power &amp; Light Company"/>
    <n v="0"/>
    <n v="3"/>
    <x v="13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13"/>
  </r>
  <r>
    <n v="-1"/>
    <n v="1"/>
    <s v="0001 -Florida Power &amp; Light Company"/>
    <n v="0"/>
    <n v="3"/>
    <x v="13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13"/>
  </r>
  <r>
    <n v="-1"/>
    <n v="1"/>
    <s v="0001 -Florida Power &amp; Light Company"/>
    <n v="0"/>
    <n v="3"/>
    <x v="13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13"/>
  </r>
  <r>
    <n v="-1"/>
    <n v="1"/>
    <s v="0001 -Florida Power &amp; Light Company"/>
    <n v="0"/>
    <n v="3"/>
    <x v="13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13"/>
  </r>
  <r>
    <n v="-1"/>
    <n v="1"/>
    <s v="0001 -Florida Power &amp; Light Company"/>
    <n v="0"/>
    <n v="3"/>
    <x v="13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13"/>
  </r>
  <r>
    <n v="-1"/>
    <n v="1"/>
    <s v="0001 -Florida Power &amp; Light Company"/>
    <n v="0"/>
    <n v="3"/>
    <x v="13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13"/>
  </r>
  <r>
    <n v="-1"/>
    <n v="1"/>
    <s v="0001 -Florida Power &amp; Light Company"/>
    <n v="0"/>
    <n v="3"/>
    <x v="13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13"/>
  </r>
  <r>
    <n v="-1"/>
    <n v="1"/>
    <s v="0001 -Florida Power &amp; Light Company"/>
    <n v="0"/>
    <n v="3"/>
    <x v="13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13"/>
  </r>
  <r>
    <n v="-1"/>
    <n v="1"/>
    <s v="0001 -Florida Power &amp; Light Company"/>
    <n v="0"/>
    <n v="3"/>
    <x v="13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13"/>
  </r>
  <r>
    <n v="-1"/>
    <n v="1"/>
    <s v="0001 -Florida Power &amp; Light Company"/>
    <n v="0"/>
    <n v="3"/>
    <x v="13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13"/>
  </r>
  <r>
    <n v="-1"/>
    <n v="1"/>
    <s v="0001 -Florida Power &amp; Light Company"/>
    <n v="0"/>
    <n v="3"/>
    <x v="13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13"/>
  </r>
  <r>
    <n v="-1"/>
    <n v="1"/>
    <s v="0001 -Florida Power &amp; Light Company"/>
    <n v="0"/>
    <n v="3"/>
    <x v="13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13"/>
  </r>
  <r>
    <n v="-1"/>
    <n v="1"/>
    <s v="0001 -Florida Power &amp; Light Company"/>
    <n v="0"/>
    <n v="3"/>
    <x v="13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13"/>
  </r>
  <r>
    <n v="-1"/>
    <n v="1"/>
    <s v="0001 -Florida Power &amp; Light Company"/>
    <n v="0"/>
    <n v="3"/>
    <x v="13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13"/>
  </r>
  <r>
    <n v="-1"/>
    <n v="1"/>
    <s v="0001 -Florida Power &amp; Light Company"/>
    <n v="0"/>
    <n v="3"/>
    <x v="13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13"/>
  </r>
  <r>
    <n v="-1"/>
    <n v="1"/>
    <s v="0001 -Florida Power &amp; Light Company"/>
    <n v="0"/>
    <n v="3"/>
    <x v="13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13"/>
  </r>
  <r>
    <n v="-1"/>
    <n v="1"/>
    <s v="0001 -Florida Power &amp; Light Company"/>
    <n v="0"/>
    <n v="3"/>
    <x v="13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13"/>
  </r>
  <r>
    <n v="-1"/>
    <n v="1"/>
    <s v="0001 -Florida Power &amp; Light Company"/>
    <n v="0"/>
    <n v="3"/>
    <x v="13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13"/>
  </r>
  <r>
    <n v="-1"/>
    <n v="1"/>
    <s v="0001 -Florida Power &amp; Light Company"/>
    <n v="0"/>
    <n v="3"/>
    <x v="13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13"/>
  </r>
  <r>
    <n v="-1"/>
    <n v="1"/>
    <s v="0001 -Florida Power &amp; Light Company"/>
    <n v="0"/>
    <n v="3"/>
    <x v="13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13"/>
  </r>
  <r>
    <n v="-1"/>
    <n v="1"/>
    <s v="0001 -Florida Power &amp; Light Company"/>
    <n v="0"/>
    <n v="3"/>
    <x v="13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13"/>
  </r>
  <r>
    <n v="-1"/>
    <n v="1"/>
    <s v="0001 -Florida Power &amp; Light Company"/>
    <n v="0"/>
    <n v="3"/>
    <x v="13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13"/>
  </r>
  <r>
    <n v="-1"/>
    <n v="1"/>
    <s v="0001 -Florida Power &amp; Light Company"/>
    <n v="0"/>
    <n v="3"/>
    <x v="13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13"/>
  </r>
  <r>
    <n v="-1"/>
    <n v="1"/>
    <s v="0001 -Florida Power &amp; Light Company"/>
    <n v="0"/>
    <n v="3"/>
    <x v="13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13"/>
  </r>
  <r>
    <n v="-1"/>
    <n v="1"/>
    <s v="0001 -Florida Power &amp; Light Company"/>
    <n v="0"/>
    <n v="3"/>
    <x v="13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13"/>
  </r>
  <r>
    <n v="-1"/>
    <n v="1"/>
    <s v="0001 -Florida Power &amp; Light Company"/>
    <n v="0"/>
    <n v="3"/>
    <x v="13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13"/>
  </r>
  <r>
    <n v="-1"/>
    <n v="1"/>
    <s v="0001 -Florida Power &amp; Light Company"/>
    <n v="0"/>
    <n v="3"/>
    <x v="13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13"/>
  </r>
  <r>
    <n v="-1"/>
    <n v="1"/>
    <s v="0001 -Florida Power &amp; Light Company"/>
    <n v="0"/>
    <n v="3"/>
    <x v="13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13"/>
  </r>
  <r>
    <n v="-1"/>
    <n v="1"/>
    <s v="0001 -Florida Power &amp; Light Company"/>
    <n v="0"/>
    <n v="3"/>
    <x v="13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13"/>
  </r>
  <r>
    <n v="-1"/>
    <n v="1"/>
    <s v="0001 -Florida Power &amp; Light Company"/>
    <n v="0"/>
    <n v="3"/>
    <x v="13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13"/>
  </r>
  <r>
    <n v="-1"/>
    <n v="1"/>
    <s v="0001 -Florida Power &amp; Light Company"/>
    <n v="0"/>
    <n v="3"/>
    <x v="13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13"/>
  </r>
  <r>
    <n v="-1"/>
    <n v="1"/>
    <s v="0001 -Florida Power &amp; Light Company"/>
    <n v="0"/>
    <n v="3"/>
    <x v="13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13"/>
  </r>
  <r>
    <n v="-1"/>
    <n v="1"/>
    <s v="0001 -Florida Power &amp; Light Company"/>
    <n v="0"/>
    <n v="3"/>
    <x v="13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13"/>
  </r>
  <r>
    <n v="-1"/>
    <n v="1"/>
    <s v="0001 -Florida Power &amp; Light Company"/>
    <n v="0"/>
    <n v="3"/>
    <x v="13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13"/>
  </r>
  <r>
    <n v="-1"/>
    <n v="1"/>
    <s v="0001 -Florida Power &amp; Light Company"/>
    <n v="0"/>
    <n v="3"/>
    <x v="13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13"/>
  </r>
  <r>
    <n v="-1"/>
    <n v="1"/>
    <s v="0001 -Florida Power &amp; Light Company"/>
    <n v="0"/>
    <n v="3"/>
    <x v="13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13"/>
  </r>
  <r>
    <n v="-1"/>
    <n v="1"/>
    <s v="0001 -Florida Power &amp; Light Company"/>
    <n v="0"/>
    <n v="3"/>
    <x v="13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13"/>
  </r>
  <r>
    <n v="-1"/>
    <n v="1"/>
    <s v="0001 -Florida Power &amp; Light Company"/>
    <n v="0"/>
    <n v="3"/>
    <x v="13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13"/>
  </r>
  <r>
    <n v="-1"/>
    <n v="1"/>
    <s v="0001 -Florida Power &amp; Light Company"/>
    <n v="0"/>
    <n v="3"/>
    <x v="13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13"/>
  </r>
  <r>
    <n v="-1"/>
    <n v="1"/>
    <s v="0001 -Florida Power &amp; Light Company"/>
    <n v="0"/>
    <n v="3"/>
    <x v="13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13"/>
  </r>
  <r>
    <n v="-1"/>
    <n v="1"/>
    <s v="0001 -Florida Power &amp; Light Company"/>
    <n v="0"/>
    <n v="3"/>
    <x v="13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13"/>
  </r>
  <r>
    <n v="-1"/>
    <n v="1"/>
    <s v="0001 -Florida Power &amp; Light Company"/>
    <n v="0"/>
    <n v="3"/>
    <x v="13"/>
    <n v="2003"/>
    <n v="84"/>
    <n v="2014"/>
    <s v="V2003 Bonus-50%"/>
    <n v="367"/>
    <s v="06. Transmission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  <x v="13"/>
  </r>
  <r>
    <n v="-1"/>
    <n v="1"/>
    <s v="0001 -Florida Power &amp; Light Company"/>
    <n v="0"/>
    <n v="3"/>
    <x v="13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13"/>
  </r>
  <r>
    <n v="-1"/>
    <n v="1"/>
    <s v="0001 -Florida Power &amp; Light Company"/>
    <n v="0"/>
    <n v="3"/>
    <x v="13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13"/>
  </r>
  <r>
    <n v="-1"/>
    <n v="1"/>
    <s v="0001 -Florida Power &amp; Light Company"/>
    <n v="0"/>
    <n v="3"/>
    <x v="13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13"/>
  </r>
  <r>
    <n v="-1"/>
    <n v="1"/>
    <s v="0001 -Florida Power &amp; Light Company"/>
    <n v="0"/>
    <n v="3"/>
    <x v="13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13"/>
  </r>
  <r>
    <n v="-1"/>
    <n v="1"/>
    <s v="0001 -Florida Power &amp; Light Company"/>
    <n v="0"/>
    <n v="3"/>
    <x v="13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13"/>
  </r>
  <r>
    <n v="-1"/>
    <n v="1"/>
    <s v="0001 -Florida Power &amp; Light Company"/>
    <n v="0"/>
    <n v="3"/>
    <x v="13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13"/>
  </r>
  <r>
    <n v="-1"/>
    <n v="1"/>
    <s v="0001 -Florida Power &amp; Light Company"/>
    <n v="0"/>
    <n v="3"/>
    <x v="13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13"/>
  </r>
  <r>
    <n v="-1"/>
    <n v="1"/>
    <s v="0001 -Florida Power &amp; Light Company"/>
    <n v="0"/>
    <n v="3"/>
    <x v="13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13"/>
  </r>
  <r>
    <n v="-1"/>
    <n v="1"/>
    <s v="0001 -Florida Power &amp; Light Company"/>
    <n v="0"/>
    <n v="3"/>
    <x v="13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13"/>
  </r>
  <r>
    <n v="-1"/>
    <n v="1"/>
    <s v="0001 -Florida Power &amp; Light Company"/>
    <n v="0"/>
    <n v="3"/>
    <x v="13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13"/>
  </r>
  <r>
    <n v="-1"/>
    <n v="1"/>
    <s v="0001 -Florida Power &amp; Light Company"/>
    <n v="0"/>
    <n v="3"/>
    <x v="13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13"/>
  </r>
  <r>
    <n v="-1"/>
    <n v="1"/>
    <s v="0001 -Florida Power &amp; Light Company"/>
    <n v="0"/>
    <n v="3"/>
    <x v="13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13"/>
  </r>
  <r>
    <n v="-1"/>
    <n v="1"/>
    <s v="0001 -Florida Power &amp; Light Company"/>
    <n v="0"/>
    <n v="3"/>
    <x v="13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13"/>
  </r>
  <r>
    <n v="-1"/>
    <n v="1"/>
    <s v="0001 -Florida Power &amp; Light Company"/>
    <n v="0"/>
    <n v="3"/>
    <x v="13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3"/>
  </r>
  <r>
    <n v="-1"/>
    <n v="1"/>
    <s v="0001 -Florida Power &amp; Light Company"/>
    <n v="0"/>
    <n v="3"/>
    <x v="13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13"/>
  </r>
  <r>
    <n v="-1"/>
    <n v="1"/>
    <s v="0001 -Florida Power &amp; Light Company"/>
    <n v="0"/>
    <n v="3"/>
    <x v="13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13"/>
  </r>
  <r>
    <n v="-1"/>
    <n v="1"/>
    <s v="0001 -Florida Power &amp; Light Company"/>
    <n v="0"/>
    <n v="3"/>
    <x v="13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13"/>
  </r>
  <r>
    <n v="-1"/>
    <n v="1"/>
    <s v="0001 -Florida Power &amp; Light Company"/>
    <n v="0"/>
    <n v="3"/>
    <x v="13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13"/>
  </r>
  <r>
    <n v="-1"/>
    <n v="1"/>
    <s v="0001 -Florida Power &amp; Light Company"/>
    <n v="0"/>
    <n v="3"/>
    <x v="13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13"/>
  </r>
  <r>
    <n v="-1"/>
    <n v="1"/>
    <s v="0001 -Florida Power &amp; Light Company"/>
    <n v="0"/>
    <n v="3"/>
    <x v="13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13"/>
  </r>
  <r>
    <n v="-1"/>
    <n v="1"/>
    <s v="0001 -Florida Power &amp; Light Company"/>
    <n v="0"/>
    <n v="3"/>
    <x v="13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13"/>
  </r>
  <r>
    <n v="-1"/>
    <n v="1"/>
    <s v="0001 -Florida Power &amp; Light Company"/>
    <n v="0"/>
    <n v="3"/>
    <x v="13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13"/>
  </r>
  <r>
    <n v="-1"/>
    <n v="1"/>
    <s v="0001 -Florida Power &amp; Light Company"/>
    <n v="0"/>
    <n v="3"/>
    <x v="13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13"/>
  </r>
  <r>
    <n v="-1"/>
    <n v="1"/>
    <s v="0001 -Florida Power &amp; Light Company"/>
    <n v="0"/>
    <n v="3"/>
    <x v="13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13"/>
  </r>
  <r>
    <n v="-1"/>
    <n v="1"/>
    <s v="0001 -Florida Power &amp; Light Company"/>
    <n v="0"/>
    <n v="3"/>
    <x v="13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13"/>
  </r>
  <r>
    <n v="-1"/>
    <n v="1"/>
    <s v="0001 -Florida Power &amp; Light Company"/>
    <n v="0"/>
    <n v="3"/>
    <x v="13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13"/>
  </r>
  <r>
    <n v="-1"/>
    <n v="1"/>
    <s v="0001 -Florida Power &amp; Light Company"/>
    <n v="0"/>
    <n v="3"/>
    <x v="13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13"/>
  </r>
  <r>
    <n v="-1"/>
    <n v="1"/>
    <s v="0001 -Florida Power &amp; Light Company"/>
    <n v="0"/>
    <n v="3"/>
    <x v="13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13"/>
  </r>
  <r>
    <n v="-1"/>
    <n v="1"/>
    <s v="0001 -Florida Power &amp; Light Company"/>
    <n v="0"/>
    <n v="3"/>
    <x v="13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13"/>
  </r>
  <r>
    <n v="-1"/>
    <n v="1"/>
    <s v="0001 -Florida Power &amp; Light Company"/>
    <n v="0"/>
    <n v="3"/>
    <x v="13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13"/>
  </r>
  <r>
    <n v="-1"/>
    <n v="1"/>
    <s v="0001 -Florida Power &amp; Light Company"/>
    <n v="0"/>
    <n v="3"/>
    <x v="13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13"/>
  </r>
  <r>
    <n v="-1"/>
    <n v="1"/>
    <s v="0001 -Florida Power &amp; Light Company"/>
    <n v="0"/>
    <n v="3"/>
    <x v="13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13"/>
  </r>
  <r>
    <n v="-1"/>
    <n v="1"/>
    <s v="0001 -Florida Power &amp; Light Company"/>
    <n v="0"/>
    <n v="3"/>
    <x v="13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13"/>
  </r>
  <r>
    <n v="-1"/>
    <n v="1"/>
    <s v="0001 -Florida Power &amp; Light Company"/>
    <n v="0"/>
    <n v="3"/>
    <x v="13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13"/>
  </r>
  <r>
    <n v="-1"/>
    <n v="1"/>
    <s v="0001 -Florida Power &amp; Light Company"/>
    <n v="0"/>
    <n v="3"/>
    <x v="13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13"/>
  </r>
  <r>
    <n v="-1"/>
    <n v="1"/>
    <s v="0001 -Florida Power &amp; Light Company"/>
    <n v="0"/>
    <n v="3"/>
    <x v="13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13"/>
  </r>
  <r>
    <n v="-1"/>
    <n v="1"/>
    <s v="0001 -Florida Power &amp; Light Company"/>
    <n v="0"/>
    <n v="3"/>
    <x v="13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13"/>
  </r>
  <r>
    <n v="-1"/>
    <n v="1"/>
    <s v="0001 -Florida Power &amp; Light Company"/>
    <n v="0"/>
    <n v="3"/>
    <x v="13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13"/>
  </r>
  <r>
    <n v="-1"/>
    <n v="1"/>
    <s v="0001 -Florida Power &amp; Light Company"/>
    <n v="0"/>
    <n v="3"/>
    <x v="13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13"/>
  </r>
  <r>
    <n v="-1"/>
    <n v="1"/>
    <s v="0001 -Florida Power &amp; Light Company"/>
    <n v="0"/>
    <n v="3"/>
    <x v="13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13"/>
  </r>
  <r>
    <n v="-1"/>
    <n v="1"/>
    <s v="0001 -Florida Power &amp; Light Company"/>
    <n v="0"/>
    <n v="3"/>
    <x v="13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13"/>
  </r>
  <r>
    <n v="-1"/>
    <n v="1"/>
    <s v="0001 -Florida Power &amp; Light Company"/>
    <n v="0"/>
    <n v="3"/>
    <x v="13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13"/>
  </r>
  <r>
    <n v="-1"/>
    <n v="1"/>
    <s v="0001 -Florida Power &amp; Light Company"/>
    <n v="0"/>
    <n v="3"/>
    <x v="13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13"/>
  </r>
  <r>
    <n v="-1"/>
    <n v="1"/>
    <s v="0001 -Florida Power &amp; Light Company"/>
    <n v="0"/>
    <n v="3"/>
    <x v="13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13"/>
  </r>
  <r>
    <n v="-1"/>
    <n v="1"/>
    <s v="0001 -Florida Power &amp; Light Company"/>
    <n v="0"/>
    <n v="3"/>
    <x v="13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13"/>
  </r>
  <r>
    <n v="-1"/>
    <n v="1"/>
    <s v="0001 -Florida Power &amp; Light Company"/>
    <n v="0"/>
    <n v="3"/>
    <x v="13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13"/>
  </r>
  <r>
    <n v="-1"/>
    <n v="1"/>
    <s v="0001 -Florida Power &amp; Light Company"/>
    <n v="0"/>
    <n v="3"/>
    <x v="13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13"/>
  </r>
  <r>
    <n v="-1"/>
    <n v="1"/>
    <s v="0001 -Florida Power &amp; Light Company"/>
    <n v="0"/>
    <n v="3"/>
    <x v="13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13"/>
  </r>
  <r>
    <n v="-1"/>
    <n v="1"/>
    <s v="0001 -Florida Power &amp; Light Company"/>
    <n v="0"/>
    <n v="3"/>
    <x v="13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13"/>
  </r>
  <r>
    <n v="-1"/>
    <n v="1"/>
    <s v="0001 -Florida Power &amp; Light Company"/>
    <n v="0"/>
    <n v="3"/>
    <x v="13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13"/>
  </r>
  <r>
    <n v="-1"/>
    <n v="1"/>
    <s v="0001 -Florida Power &amp; Light Company"/>
    <n v="0"/>
    <n v="3"/>
    <x v="13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13"/>
  </r>
  <r>
    <n v="-1"/>
    <n v="1"/>
    <s v="0001 -Florida Power &amp; Light Company"/>
    <n v="0"/>
    <n v="3"/>
    <x v="13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13"/>
  </r>
  <r>
    <n v="-1"/>
    <n v="1"/>
    <s v="0001 -Florida Power &amp; Light Company"/>
    <n v="0"/>
    <n v="3"/>
    <x v="13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13"/>
  </r>
  <r>
    <n v="-1"/>
    <n v="1"/>
    <s v="0001 -Florida Power &amp; Light Company"/>
    <n v="0"/>
    <n v="3"/>
    <x v="13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13"/>
  </r>
  <r>
    <n v="-1"/>
    <n v="1"/>
    <s v="0001 -Florida Power &amp; Light Company"/>
    <n v="0"/>
    <n v="3"/>
    <x v="13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13"/>
  </r>
  <r>
    <n v="-1"/>
    <n v="1"/>
    <s v="0001 -Florida Power &amp; Light Company"/>
    <n v="0"/>
    <n v="3"/>
    <x v="13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13"/>
  </r>
  <r>
    <n v="-1"/>
    <n v="1"/>
    <s v="0001 -Florida Power &amp; Light Company"/>
    <n v="0"/>
    <n v="3"/>
    <x v="13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13"/>
  </r>
  <r>
    <n v="-1"/>
    <n v="1"/>
    <s v="0001 -Florida Power &amp; Light Company"/>
    <n v="0"/>
    <n v="3"/>
    <x v="13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13"/>
  </r>
  <r>
    <n v="-1"/>
    <n v="1"/>
    <s v="0001 -Florida Power &amp; Light Company"/>
    <n v="0"/>
    <n v="3"/>
    <x v="13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13"/>
  </r>
  <r>
    <n v="-1"/>
    <n v="1"/>
    <s v="0001 -Florida Power &amp; Light Company"/>
    <n v="0"/>
    <n v="3"/>
    <x v="13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13"/>
  </r>
  <r>
    <n v="-1"/>
    <n v="1"/>
    <s v="0001 -Florida Power &amp; Light Company"/>
    <n v="0"/>
    <n v="3"/>
    <x v="13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13"/>
  </r>
  <r>
    <n v="-1"/>
    <n v="1"/>
    <s v="0001 -Florida Power &amp; Light Company"/>
    <n v="0"/>
    <n v="3"/>
    <x v="13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13"/>
  </r>
  <r>
    <n v="-1"/>
    <n v="1"/>
    <s v="0001 -Florida Power &amp; Light Company"/>
    <n v="0"/>
    <n v="3"/>
    <x v="13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13"/>
  </r>
  <r>
    <n v="-1"/>
    <n v="1"/>
    <s v="0001 -Florida Power &amp; Light Company"/>
    <n v="0"/>
    <n v="3"/>
    <x v="13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13"/>
  </r>
  <r>
    <n v="-1"/>
    <n v="1"/>
    <s v="0001 -Florida Power &amp; Light Company"/>
    <n v="0"/>
    <n v="3"/>
    <x v="13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13"/>
  </r>
  <r>
    <n v="-1"/>
    <n v="1"/>
    <s v="0001 -Florida Power &amp; Light Company"/>
    <n v="0"/>
    <n v="3"/>
    <x v="13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13"/>
  </r>
  <r>
    <n v="-1"/>
    <n v="1"/>
    <s v="0001 -Florida Power &amp; Light Company"/>
    <n v="0"/>
    <n v="3"/>
    <x v="13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13"/>
  </r>
  <r>
    <n v="-1"/>
    <n v="1"/>
    <s v="0001 -Florida Power &amp; Light Company"/>
    <n v="0"/>
    <n v="3"/>
    <x v="13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13"/>
  </r>
  <r>
    <n v="-1"/>
    <n v="1"/>
    <s v="0001 -Florida Power &amp; Light Company"/>
    <n v="0"/>
    <n v="3"/>
    <x v="13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13"/>
  </r>
  <r>
    <n v="-1"/>
    <n v="1"/>
    <s v="0001 -Florida Power &amp; Light Company"/>
    <n v="0"/>
    <n v="3"/>
    <x v="13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13"/>
  </r>
  <r>
    <n v="-1"/>
    <n v="1"/>
    <s v="0001 -Florida Power &amp; Light Company"/>
    <n v="0"/>
    <n v="3"/>
    <x v="13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13"/>
  </r>
  <r>
    <n v="-1"/>
    <n v="1"/>
    <s v="0001 -Florida Power &amp; Light Company"/>
    <n v="0"/>
    <n v="3"/>
    <x v="13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13"/>
  </r>
  <r>
    <n v="-1"/>
    <n v="1"/>
    <s v="0001 -Florida Power &amp; Light Company"/>
    <n v="0"/>
    <n v="3"/>
    <x v="13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13"/>
  </r>
  <r>
    <n v="-1"/>
    <n v="1"/>
    <s v="0001 -Florida Power &amp; Light Company"/>
    <n v="0"/>
    <n v="3"/>
    <x v="13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13"/>
  </r>
  <r>
    <n v="-1"/>
    <n v="1"/>
    <s v="0001 -Florida Power &amp; Light Company"/>
    <n v="0"/>
    <n v="3"/>
    <x v="13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13"/>
  </r>
  <r>
    <n v="-1"/>
    <n v="1"/>
    <s v="0001 -Florida Power &amp; Light Company"/>
    <n v="0"/>
    <n v="3"/>
    <x v="13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13"/>
  </r>
  <r>
    <n v="-1"/>
    <n v="1"/>
    <s v="0001 -Florida Power &amp; Light Company"/>
    <n v="0"/>
    <n v="3"/>
    <x v="13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13"/>
  </r>
  <r>
    <n v="-1"/>
    <n v="1"/>
    <s v="0001 -Florida Power &amp; Light Company"/>
    <n v="0"/>
    <n v="3"/>
    <x v="13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13"/>
  </r>
  <r>
    <n v="-1"/>
    <n v="1"/>
    <s v="0001 -Florida Power &amp; Light Company"/>
    <n v="0"/>
    <n v="3"/>
    <x v="13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13"/>
  </r>
  <r>
    <n v="-1"/>
    <n v="1"/>
    <s v="0001 -Florida Power &amp; Light Company"/>
    <n v="0"/>
    <n v="3"/>
    <x v="13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13"/>
  </r>
  <r>
    <n v="-1"/>
    <n v="1"/>
    <s v="0001 -Florida Power &amp; Light Company"/>
    <n v="0"/>
    <n v="3"/>
    <x v="13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13"/>
  </r>
  <r>
    <n v="-1"/>
    <n v="1"/>
    <s v="0001 -Florida Power &amp; Light Company"/>
    <n v="0"/>
    <n v="3"/>
    <x v="13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13"/>
  </r>
  <r>
    <n v="-1"/>
    <n v="1"/>
    <s v="0001 -Florida Power &amp; Light Company"/>
    <n v="0"/>
    <n v="3"/>
    <x v="13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13"/>
  </r>
  <r>
    <n v="-1"/>
    <n v="1"/>
    <s v="0001 -Florida Power &amp; Light Company"/>
    <n v="0"/>
    <n v="3"/>
    <x v="13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13"/>
  </r>
  <r>
    <n v="-1"/>
    <n v="1"/>
    <s v="0001 -Florida Power &amp; Light Company"/>
    <n v="0"/>
    <n v="3"/>
    <x v="13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13"/>
  </r>
  <r>
    <n v="-1"/>
    <n v="1"/>
    <s v="0001 -Florida Power &amp; Light Company"/>
    <n v="0"/>
    <n v="3"/>
    <x v="13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13"/>
  </r>
  <r>
    <n v="-1"/>
    <n v="1"/>
    <s v="0001 -Florida Power &amp; Light Company"/>
    <n v="0"/>
    <n v="3"/>
    <x v="13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13"/>
  </r>
  <r>
    <n v="-1"/>
    <n v="1"/>
    <s v="0001 -Florida Power &amp; Light Company"/>
    <n v="0"/>
    <n v="3"/>
    <x v="13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13"/>
  </r>
  <r>
    <n v="-1"/>
    <n v="1"/>
    <s v="0001 -Florida Power &amp; Light Company"/>
    <n v="0"/>
    <n v="3"/>
    <x v="13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13"/>
  </r>
  <r>
    <n v="-1"/>
    <n v="1"/>
    <s v="0001 -Florida Power &amp; Light Company"/>
    <n v="0"/>
    <n v="3"/>
    <x v="13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13"/>
  </r>
  <r>
    <n v="-1"/>
    <n v="1"/>
    <s v="0001 -Florida Power &amp; Light Company"/>
    <n v="0"/>
    <n v="3"/>
    <x v="13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13"/>
  </r>
  <r>
    <n v="-1"/>
    <n v="1"/>
    <s v="0001 -Florida Power &amp; Light Company"/>
    <n v="0"/>
    <n v="3"/>
    <x v="13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13"/>
  </r>
  <r>
    <n v="-1"/>
    <n v="1"/>
    <s v="0001 -Florida Power &amp; Light Company"/>
    <n v="0"/>
    <n v="3"/>
    <x v="13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13"/>
  </r>
  <r>
    <n v="-1"/>
    <n v="1"/>
    <s v="0001 -Florida Power &amp; Light Company"/>
    <n v="0"/>
    <n v="3"/>
    <x v="13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13"/>
  </r>
  <r>
    <n v="-1"/>
    <n v="1"/>
    <s v="0001 -Florida Power &amp; Light Company"/>
    <n v="0"/>
    <n v="3"/>
    <x v="13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13"/>
  </r>
  <r>
    <n v="-1"/>
    <n v="1"/>
    <s v="0001 -Florida Power &amp; Light Company"/>
    <n v="0"/>
    <n v="3"/>
    <x v="13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13"/>
  </r>
  <r>
    <n v="-1"/>
    <n v="1"/>
    <s v="0001 -Florida Power &amp; Light Company"/>
    <n v="0"/>
    <n v="3"/>
    <x v="13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13"/>
  </r>
  <r>
    <n v="-1"/>
    <n v="1"/>
    <s v="0001 -Florida Power &amp; Light Company"/>
    <n v="0"/>
    <n v="3"/>
    <x v="13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13"/>
  </r>
  <r>
    <n v="-1"/>
    <n v="1"/>
    <s v="0001 -Florida Power &amp; Light Company"/>
    <n v="0"/>
    <n v="3"/>
    <x v="13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13"/>
  </r>
  <r>
    <n v="-1"/>
    <n v="1"/>
    <s v="0001 -Florida Power &amp; Light Company"/>
    <n v="0"/>
    <n v="3"/>
    <x v="13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13"/>
  </r>
  <r>
    <n v="-1"/>
    <n v="1"/>
    <s v="0001 -Florida Power &amp; Light Company"/>
    <n v="0"/>
    <n v="3"/>
    <x v="13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13"/>
  </r>
  <r>
    <n v="-1"/>
    <n v="1"/>
    <s v="0001 -Florida Power &amp; Light Company"/>
    <n v="0"/>
    <n v="3"/>
    <x v="13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13"/>
  </r>
  <r>
    <n v="-1"/>
    <n v="1"/>
    <s v="0001 -Florida Power &amp; Light Company"/>
    <n v="0"/>
    <n v="3"/>
    <x v="13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13"/>
  </r>
  <r>
    <n v="-1"/>
    <n v="1"/>
    <s v="0001 -Florida Power &amp; Light Company"/>
    <n v="0"/>
    <n v="3"/>
    <x v="13"/>
    <n v="2003"/>
    <n v="84"/>
    <n v="2014"/>
    <s v="V2003 Bonus-50%"/>
    <n v="367"/>
    <s v="07. Distribution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  <x v="13"/>
  </r>
  <r>
    <n v="-1"/>
    <n v="1"/>
    <s v="0001 -Florida Power &amp; Light Company"/>
    <n v="0"/>
    <n v="3"/>
    <x v="13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13"/>
  </r>
  <r>
    <n v="-1"/>
    <n v="1"/>
    <s v="0001 -Florida Power &amp; Light Company"/>
    <n v="0"/>
    <n v="3"/>
    <x v="13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13"/>
  </r>
  <r>
    <n v="-1"/>
    <n v="1"/>
    <s v="0001 -Florida Power &amp; Light Company"/>
    <n v="0"/>
    <n v="3"/>
    <x v="13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13"/>
  </r>
  <r>
    <n v="-1"/>
    <n v="1"/>
    <s v="0001 -Florida Power &amp; Light Company"/>
    <n v="0"/>
    <n v="3"/>
    <x v="13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13"/>
  </r>
  <r>
    <n v="-1"/>
    <n v="1"/>
    <s v="0001 -Florida Power &amp; Light Company"/>
    <n v="0"/>
    <n v="3"/>
    <x v="13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13"/>
  </r>
  <r>
    <n v="-1"/>
    <n v="1"/>
    <s v="0001 -Florida Power &amp; Light Company"/>
    <n v="0"/>
    <n v="3"/>
    <x v="13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13"/>
  </r>
  <r>
    <n v="-1"/>
    <n v="1"/>
    <s v="0001 -Florida Power &amp; Light Company"/>
    <n v="0"/>
    <n v="3"/>
    <x v="13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13"/>
  </r>
  <r>
    <n v="-1"/>
    <n v="1"/>
    <s v="0001 -Florida Power &amp; Light Company"/>
    <n v="0"/>
    <n v="3"/>
    <x v="13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13"/>
  </r>
  <r>
    <n v="-1"/>
    <n v="1"/>
    <s v="0001 -Florida Power &amp; Light Company"/>
    <n v="0"/>
    <n v="3"/>
    <x v="13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13"/>
  </r>
  <r>
    <n v="-1"/>
    <n v="1"/>
    <s v="0001 -Florida Power &amp; Light Company"/>
    <n v="0"/>
    <n v="3"/>
    <x v="13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13"/>
  </r>
  <r>
    <n v="-1"/>
    <n v="1"/>
    <s v="0001 -Florida Power &amp; Light Company"/>
    <n v="0"/>
    <n v="3"/>
    <x v="13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13"/>
  </r>
  <r>
    <n v="-1"/>
    <n v="1"/>
    <s v="0001 -Florida Power &amp; Light Company"/>
    <n v="0"/>
    <n v="3"/>
    <x v="13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13"/>
  </r>
  <r>
    <n v="-1"/>
    <n v="1"/>
    <s v="0001 -Florida Power &amp; Light Company"/>
    <n v="0"/>
    <n v="3"/>
    <x v="13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13"/>
  </r>
  <r>
    <n v="-1"/>
    <n v="1"/>
    <s v="0001 -Florida Power &amp; Light Company"/>
    <n v="0"/>
    <n v="3"/>
    <x v="13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13"/>
  </r>
  <r>
    <n v="-1"/>
    <n v="1"/>
    <s v="0001 -Florida Power &amp; Light Company"/>
    <n v="0"/>
    <n v="3"/>
    <x v="13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13"/>
  </r>
  <r>
    <n v="-1"/>
    <n v="1"/>
    <s v="0001 -Florida Power &amp; Light Company"/>
    <n v="0"/>
    <n v="3"/>
    <x v="13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13"/>
  </r>
  <r>
    <n v="-1"/>
    <n v="1"/>
    <s v="0001 -Florida Power &amp; Light Company"/>
    <n v="0"/>
    <n v="3"/>
    <x v="13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13"/>
  </r>
  <r>
    <n v="-1"/>
    <n v="1"/>
    <s v="0001 -Florida Power &amp; Light Company"/>
    <n v="0"/>
    <n v="3"/>
    <x v="13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13"/>
  </r>
  <r>
    <n v="-1"/>
    <n v="1"/>
    <s v="0001 -Florida Power &amp; Light Company"/>
    <n v="0"/>
    <n v="3"/>
    <x v="13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13"/>
  </r>
  <r>
    <n v="-1"/>
    <n v="1"/>
    <s v="0001 -Florida Power &amp; Light Company"/>
    <n v="0"/>
    <n v="3"/>
    <x v="13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13"/>
  </r>
  <r>
    <n v="-1"/>
    <n v="1"/>
    <s v="0001 -Florida Power &amp; Light Company"/>
    <n v="0"/>
    <n v="3"/>
    <x v="13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13"/>
  </r>
  <r>
    <n v="-1"/>
    <n v="1"/>
    <s v="0001 -Florida Power &amp; Light Company"/>
    <n v="0"/>
    <n v="3"/>
    <x v="13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13"/>
  </r>
  <r>
    <n v="-1"/>
    <n v="1"/>
    <s v="0001 -Florida Power &amp; Light Company"/>
    <n v="0"/>
    <n v="3"/>
    <x v="13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13"/>
  </r>
  <r>
    <n v="-1"/>
    <n v="1"/>
    <s v="0001 -Florida Power &amp; Light Company"/>
    <n v="0"/>
    <n v="3"/>
    <x v="13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13"/>
  </r>
  <r>
    <n v="-1"/>
    <n v="1"/>
    <s v="0001 -Florida Power &amp; Light Company"/>
    <n v="0"/>
    <n v="3"/>
    <x v="13"/>
    <n v="2008"/>
    <n v="169"/>
    <n v="2014"/>
    <s v="V2008 Q2 - 50% Bonus"/>
    <n v="367"/>
    <s v="07. Distribution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  <x v="13"/>
  </r>
  <r>
    <n v="-1"/>
    <n v="1"/>
    <s v="0001 -Florida Power &amp; Light Company"/>
    <n v="0"/>
    <n v="3"/>
    <x v="13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13"/>
  </r>
  <r>
    <n v="-1"/>
    <n v="1"/>
    <s v="0001 -Florida Power &amp; Light Company"/>
    <n v="0"/>
    <n v="3"/>
    <x v="13"/>
    <n v="2008"/>
    <n v="170"/>
    <n v="2014"/>
    <s v="V2008 Q3 - 50% Bonus"/>
    <n v="367"/>
    <s v="07. Distribution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  <x v="13"/>
  </r>
  <r>
    <n v="-1"/>
    <n v="1"/>
    <s v="0001 -Florida Power &amp; Light Company"/>
    <n v="0"/>
    <n v="3"/>
    <x v="13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13"/>
  </r>
  <r>
    <n v="-1"/>
    <n v="1"/>
    <s v="0001 -Florida Power &amp; Light Company"/>
    <n v="0"/>
    <n v="3"/>
    <x v="13"/>
    <n v="2008"/>
    <n v="171"/>
    <n v="2014"/>
    <s v="V2008 Q4 - 50% Bonus"/>
    <n v="367"/>
    <s v="07. Distribution"/>
    <s v="Function"/>
    <n v="21041430.5"/>
    <n v="0"/>
    <n v="0"/>
    <n v="21116214.850000001"/>
    <n v="1191551.82"/>
    <n v="8114230.2000000002"/>
    <n v="-249996.44"/>
    <n v="12215.61"/>
    <n v="21190999.199999999"/>
    <n v="9252060.3800000008"/>
    <n v="-83631.460000000006"/>
    <n v="0"/>
    <n v="12215.61"/>
    <n v="0"/>
    <x v="13"/>
  </r>
  <r>
    <n v="-1"/>
    <n v="1"/>
    <s v="0001 -Florida Power &amp; Light Company"/>
    <n v="0"/>
    <n v="3"/>
    <x v="13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13"/>
  </r>
  <r>
    <n v="-1"/>
    <n v="1"/>
    <s v="0001 -Florida Power &amp; Light Company"/>
    <n v="0"/>
    <n v="3"/>
    <x v="13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13"/>
  </r>
  <r>
    <n v="-1"/>
    <n v="1"/>
    <s v="0001 -Florida Power &amp; Light Company"/>
    <n v="0"/>
    <n v="3"/>
    <x v="13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13"/>
  </r>
  <r>
    <n v="-1"/>
    <n v="1"/>
    <s v="0001 -Florida Power &amp; Light Company"/>
    <n v="0"/>
    <n v="3"/>
    <x v="13"/>
    <n v="2009"/>
    <n v="190"/>
    <n v="2014"/>
    <s v="V2009 Q2 - 50% Bonus"/>
    <n v="367"/>
    <s v="07. Distribution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  <x v="13"/>
  </r>
  <r>
    <n v="-1"/>
    <n v="1"/>
    <s v="0001 -Florida Power &amp; Light Company"/>
    <n v="0"/>
    <n v="3"/>
    <x v="13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13"/>
  </r>
  <r>
    <n v="-1"/>
    <n v="1"/>
    <s v="0001 -Florida Power &amp; Light Company"/>
    <n v="0"/>
    <n v="3"/>
    <x v="13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13"/>
  </r>
  <r>
    <n v="-1"/>
    <n v="1"/>
    <s v="0001 -Florida Power &amp; Light Company"/>
    <n v="0"/>
    <n v="3"/>
    <x v="13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13"/>
  </r>
  <r>
    <n v="-1"/>
    <n v="1"/>
    <s v="0001 -Florida Power &amp; Light Company"/>
    <n v="0"/>
    <n v="3"/>
    <x v="13"/>
    <n v="2009"/>
    <n v="192"/>
    <n v="2014"/>
    <s v="V2009 Q4 - 50% Bonus"/>
    <n v="367"/>
    <s v="07. Distribution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  <x v="13"/>
  </r>
  <r>
    <n v="-1"/>
    <n v="1"/>
    <s v="0001 -Florida Power &amp; Light Company"/>
    <n v="0"/>
    <n v="3"/>
    <x v="13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13"/>
  </r>
  <r>
    <n v="-1"/>
    <n v="1"/>
    <s v="0001 -Florida Power &amp; Light Company"/>
    <n v="0"/>
    <n v="3"/>
    <x v="13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13"/>
  </r>
  <r>
    <n v="-1"/>
    <n v="1"/>
    <s v="0001 -Florida Power &amp; Light Company"/>
    <n v="0"/>
    <n v="3"/>
    <x v="13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13"/>
  </r>
  <r>
    <n v="-1"/>
    <n v="1"/>
    <s v="0001 -Florida Power &amp; Light Company"/>
    <n v="0"/>
    <n v="3"/>
    <x v="13"/>
    <n v="2010"/>
    <n v="216"/>
    <n v="2014"/>
    <s v="V2010 Q2 - 50% Bonus"/>
    <n v="367"/>
    <s v="07. Distribution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  <x v="13"/>
  </r>
  <r>
    <n v="-1"/>
    <n v="1"/>
    <s v="0001 -Florida Power &amp; Light Company"/>
    <n v="0"/>
    <n v="3"/>
    <x v="13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13"/>
  </r>
  <r>
    <n v="-1"/>
    <n v="1"/>
    <s v="0001 -Florida Power &amp; Light Company"/>
    <n v="0"/>
    <n v="3"/>
    <x v="13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7"/>
    <n v="2014"/>
    <s v="V2010 Q3 - 50% Bonus"/>
    <n v="367"/>
    <s v="07. Distribution"/>
    <s v="Function"/>
    <n v="34475066.939999998"/>
    <n v="0"/>
    <n v="0"/>
    <n v="34651204.710000001"/>
    <n v="2417225.65"/>
    <n v="12351839.92"/>
    <n v="-466855.82"/>
    <n v="29574.61"/>
    <n v="34827342.490000002"/>
    <n v="14675394.380000001"/>
    <n v="-229029.74"/>
    <n v="0"/>
    <n v="29574.61"/>
    <n v="0"/>
    <x v="13"/>
  </r>
  <r>
    <n v="-1"/>
    <n v="1"/>
    <s v="0001 -Florida Power &amp; Light Company"/>
    <n v="0"/>
    <n v="3"/>
    <x v="13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13"/>
  </r>
  <r>
    <n v="-1"/>
    <n v="1"/>
    <s v="0001 -Florida Power &amp; Light Company"/>
    <n v="0"/>
    <n v="3"/>
    <x v="13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13"/>
  </r>
  <r>
    <n v="-1"/>
    <n v="1"/>
    <s v="0001 -Florida Power &amp; Light Company"/>
    <n v="0"/>
    <n v="3"/>
    <x v="13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13"/>
  </r>
  <r>
    <n v="-1"/>
    <n v="1"/>
    <s v="0001 -Florida Power &amp; Light Company"/>
    <n v="0"/>
    <n v="3"/>
    <x v="13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13"/>
  </r>
  <r>
    <n v="-1"/>
    <n v="1"/>
    <s v="0001 -Florida Power &amp; Light Company"/>
    <n v="0"/>
    <n v="3"/>
    <x v="13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13"/>
  </r>
  <r>
    <n v="-1"/>
    <n v="1"/>
    <s v="0001 -Florida Power &amp; Light Company"/>
    <n v="0"/>
    <n v="3"/>
    <x v="13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13"/>
  </r>
  <r>
    <n v="-1"/>
    <n v="1"/>
    <s v="0001 -Florida Power &amp; Light Company"/>
    <n v="0"/>
    <n v="3"/>
    <x v="13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13"/>
  </r>
  <r>
    <n v="-1"/>
    <n v="1"/>
    <s v="0001 -Florida Power &amp; Light Company"/>
    <n v="0"/>
    <n v="3"/>
    <x v="13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13"/>
  </r>
  <r>
    <n v="-1"/>
    <n v="1"/>
    <s v="0001 -Florida Power &amp; Light Company"/>
    <n v="0"/>
    <n v="3"/>
    <x v="13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13"/>
  </r>
  <r>
    <n v="-1"/>
    <n v="1"/>
    <s v="0001 -Florida Power &amp; Light Company"/>
    <n v="0"/>
    <n v="3"/>
    <x v="13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13"/>
  </r>
  <r>
    <n v="-1"/>
    <n v="1"/>
    <s v="0001 -Florida Power &amp; Light Company"/>
    <n v="0"/>
    <n v="3"/>
    <x v="13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13"/>
  </r>
  <r>
    <n v="-1"/>
    <n v="1"/>
    <s v="0001 -Florida Power &amp; Light Company"/>
    <n v="0"/>
    <n v="3"/>
    <x v="13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13"/>
  </r>
  <r>
    <n v="-1"/>
    <n v="1"/>
    <s v="0001 -Florida Power &amp; Light Company"/>
    <n v="0"/>
    <n v="3"/>
    <x v="13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13"/>
  </r>
  <r>
    <n v="-1"/>
    <n v="1"/>
    <s v="0001 -Florida Power &amp; Light Company"/>
    <n v="0"/>
    <n v="3"/>
    <x v="13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13"/>
  </r>
  <r>
    <n v="-1"/>
    <n v="1"/>
    <s v="0001 -Florida Power &amp; Light Company"/>
    <n v="0"/>
    <n v="3"/>
    <x v="13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13"/>
  </r>
  <r>
    <n v="-1"/>
    <n v="1"/>
    <s v="0001 -Florida Power &amp; Light Company"/>
    <n v="0"/>
    <n v="3"/>
    <x v="13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13"/>
  </r>
  <r>
    <n v="-1"/>
    <n v="1"/>
    <s v="0001 -Florida Power &amp; Light Company"/>
    <n v="0"/>
    <n v="3"/>
    <x v="13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13"/>
  </r>
  <r>
    <n v="-1"/>
    <n v="1"/>
    <s v="0001 -Florida Power &amp; Light Company"/>
    <n v="0"/>
    <n v="3"/>
    <x v="13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13"/>
  </r>
  <r>
    <n v="-1"/>
    <n v="1"/>
    <s v="0001 -Florida Power &amp; Light Company"/>
    <n v="0"/>
    <n v="3"/>
    <x v="13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13"/>
  </r>
  <r>
    <n v="-1"/>
    <n v="1"/>
    <s v="0001 -Florida Power &amp; Light Company"/>
    <n v="0"/>
    <n v="3"/>
    <x v="13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13"/>
  </r>
  <r>
    <n v="-1"/>
    <n v="1"/>
    <s v="0001 -Florida Power &amp; Light Company"/>
    <n v="0"/>
    <n v="3"/>
    <x v="13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13"/>
  </r>
  <r>
    <n v="-1"/>
    <n v="1"/>
    <s v="0001 -Florida Power &amp; Light Company"/>
    <n v="0"/>
    <n v="3"/>
    <x v="13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13"/>
  </r>
  <r>
    <n v="-1"/>
    <n v="1"/>
    <s v="0001 -Florida Power &amp; Light Company"/>
    <n v="0"/>
    <n v="3"/>
    <x v="13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13"/>
  </r>
  <r>
    <n v="-1"/>
    <n v="1"/>
    <s v="0001 -Florida Power &amp; Light Company"/>
    <n v="0"/>
    <n v="3"/>
    <x v="13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13"/>
  </r>
  <r>
    <n v="-1"/>
    <n v="1"/>
    <s v="0001 -Florida Power &amp; Light Company"/>
    <n v="0"/>
    <n v="3"/>
    <x v="13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13"/>
  </r>
  <r>
    <n v="-1"/>
    <n v="1"/>
    <s v="0001 -Florida Power &amp; Light Company"/>
    <n v="0"/>
    <n v="3"/>
    <x v="13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13"/>
  </r>
  <r>
    <n v="-1"/>
    <n v="1"/>
    <s v="0001 -Florida Power &amp; Light Company"/>
    <n v="0"/>
    <n v="3"/>
    <x v="13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13"/>
  </r>
  <r>
    <n v="-1"/>
    <n v="1"/>
    <s v="0001 -Florida Power &amp; Light Company"/>
    <n v="0"/>
    <n v="3"/>
    <x v="13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13"/>
  </r>
  <r>
    <n v="-1"/>
    <n v="1"/>
    <s v="0001 -Florida Power &amp; Light Company"/>
    <n v="0"/>
    <n v="3"/>
    <x v="13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13"/>
  </r>
  <r>
    <n v="-1"/>
    <n v="1"/>
    <s v="0001 -Florida Power &amp; Light Company"/>
    <n v="0"/>
    <n v="3"/>
    <x v="13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13"/>
  </r>
  <r>
    <n v="-1"/>
    <n v="1"/>
    <s v="0001 -Florida Power &amp; Light Company"/>
    <n v="0"/>
    <n v="3"/>
    <x v="13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13"/>
  </r>
  <r>
    <n v="-1"/>
    <n v="1"/>
    <s v="0001 -Florida Power &amp; Light Company"/>
    <n v="0"/>
    <n v="3"/>
    <x v="13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13"/>
  </r>
  <r>
    <n v="-1"/>
    <n v="1"/>
    <s v="0001 -Florida Power &amp; Light Company"/>
    <n v="0"/>
    <n v="3"/>
    <x v="13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13"/>
  </r>
  <r>
    <n v="-1"/>
    <n v="1"/>
    <s v="0001 -Florida Power &amp; Light Company"/>
    <n v="0"/>
    <n v="3"/>
    <x v="13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13"/>
  </r>
  <r>
    <n v="-1"/>
    <n v="1"/>
    <s v="0001 -Florida Power &amp; Light Company"/>
    <n v="0"/>
    <n v="3"/>
    <x v="13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13"/>
  </r>
  <r>
    <n v="-1"/>
    <n v="1"/>
    <s v="0001 -Florida Power &amp; Light Company"/>
    <n v="0"/>
    <n v="3"/>
    <x v="13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13"/>
  </r>
  <r>
    <n v="-1"/>
    <n v="1"/>
    <s v="0001 -Florida Power &amp; Light Company"/>
    <n v="0"/>
    <n v="3"/>
    <x v="13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13"/>
  </r>
  <r>
    <n v="-1"/>
    <n v="1"/>
    <s v="0001 -Florida Power &amp; Light Company"/>
    <n v="0"/>
    <n v="3"/>
    <x v="13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13"/>
  </r>
  <r>
    <n v="-1"/>
    <n v="1"/>
    <s v="0001 -Florida Power &amp; Light Company"/>
    <n v="0"/>
    <n v="3"/>
    <x v="13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13"/>
  </r>
  <r>
    <n v="-1"/>
    <n v="1"/>
    <s v="0001 -Florida Power &amp; Light Company"/>
    <n v="0"/>
    <n v="3"/>
    <x v="13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13"/>
  </r>
  <r>
    <n v="-1"/>
    <n v="1"/>
    <s v="0001 -Florida Power &amp; Light Company"/>
    <n v="0"/>
    <n v="3"/>
    <x v="13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13"/>
  </r>
  <r>
    <n v="-1"/>
    <n v="1"/>
    <s v="0001 -Florida Power &amp; Light Company"/>
    <n v="0"/>
    <n v="3"/>
    <x v="13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13"/>
  </r>
  <r>
    <n v="-1"/>
    <n v="1"/>
    <s v="0001 -Florida Power &amp; Light Company"/>
    <n v="0"/>
    <n v="3"/>
    <x v="13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13"/>
  </r>
  <r>
    <n v="-1"/>
    <n v="1"/>
    <s v="0001 -Florida Power &amp; Light Company"/>
    <n v="0"/>
    <n v="3"/>
    <x v="13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13"/>
  </r>
  <r>
    <n v="-1"/>
    <n v="1"/>
    <s v="0001 -Florida Power &amp; Light Company"/>
    <n v="0"/>
    <n v="3"/>
    <x v="13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13"/>
  </r>
  <r>
    <n v="-1"/>
    <n v="1"/>
    <s v="0001 -Florida Power &amp; Light Company"/>
    <n v="0"/>
    <n v="3"/>
    <x v="13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13"/>
  </r>
  <r>
    <n v="-1"/>
    <n v="1"/>
    <s v="0001 -Florida Power &amp; Light Company"/>
    <n v="0"/>
    <n v="3"/>
    <x v="13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13"/>
  </r>
  <r>
    <n v="-1"/>
    <n v="1"/>
    <s v="0001 -Florida Power &amp; Light Company"/>
    <n v="0"/>
    <n v="3"/>
    <x v="13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13"/>
  </r>
  <r>
    <n v="-1"/>
    <n v="1"/>
    <s v="0001 -Florida Power &amp; Light Company"/>
    <n v="0"/>
    <n v="3"/>
    <x v="13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13"/>
  </r>
  <r>
    <n v="-1"/>
    <n v="1"/>
    <s v="0001 -Florida Power &amp; Light Company"/>
    <n v="0"/>
    <n v="3"/>
    <x v="13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13"/>
  </r>
  <r>
    <n v="-1"/>
    <n v="1"/>
    <s v="0001 -Florida Power &amp; Light Company"/>
    <n v="0"/>
    <n v="3"/>
    <x v="13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13"/>
  </r>
  <r>
    <n v="-1"/>
    <n v="1"/>
    <s v="0001 -Florida Power &amp; Light Company"/>
    <n v="0"/>
    <n v="3"/>
    <x v="13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13"/>
  </r>
  <r>
    <n v="-1"/>
    <n v="1"/>
    <s v="0001 -Florida Power &amp; Light Company"/>
    <n v="0"/>
    <n v="3"/>
    <x v="13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13"/>
  </r>
  <r>
    <n v="-1"/>
    <n v="1"/>
    <s v="0001 -Florida Power &amp; Light Company"/>
    <n v="0"/>
    <n v="3"/>
    <x v="13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13"/>
  </r>
  <r>
    <n v="-1"/>
    <n v="1"/>
    <s v="0001 -Florida Power &amp; Light Company"/>
    <n v="0"/>
    <n v="3"/>
    <x v="13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13"/>
  </r>
  <r>
    <n v="-1"/>
    <n v="1"/>
    <s v="0001 -Florida Power &amp; Light Company"/>
    <n v="0"/>
    <n v="3"/>
    <x v="13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13"/>
  </r>
  <r>
    <n v="-1"/>
    <n v="1"/>
    <s v="0001 -Florida Power &amp; Light Company"/>
    <n v="0"/>
    <n v="3"/>
    <x v="13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13"/>
  </r>
  <r>
    <n v="-1"/>
    <n v="1"/>
    <s v="0001 -Florida Power &amp; Light Company"/>
    <n v="0"/>
    <n v="3"/>
    <x v="13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13"/>
  </r>
  <r>
    <n v="-1"/>
    <n v="1"/>
    <s v="0001 -Florida Power &amp; Light Company"/>
    <n v="0"/>
    <n v="3"/>
    <x v="13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13"/>
  </r>
  <r>
    <n v="-1"/>
    <n v="1"/>
    <s v="0001 -Florida Power &amp; Light Company"/>
    <n v="0"/>
    <n v="3"/>
    <x v="13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13"/>
  </r>
  <r>
    <n v="-1"/>
    <n v="1"/>
    <s v="0001 -Florida Power &amp; Light Company"/>
    <n v="0"/>
    <n v="3"/>
    <x v="13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13"/>
  </r>
  <r>
    <n v="-1"/>
    <n v="1"/>
    <s v="0001 -Florida Power &amp; Light Company"/>
    <n v="0"/>
    <n v="3"/>
    <x v="13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13"/>
  </r>
  <r>
    <n v="-1"/>
    <n v="1"/>
    <s v="0001 -Florida Power &amp; Light Company"/>
    <n v="0"/>
    <n v="3"/>
    <x v="13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13"/>
  </r>
  <r>
    <n v="-1"/>
    <n v="1"/>
    <s v="0001 -Florida Power &amp; Light Company"/>
    <n v="0"/>
    <n v="3"/>
    <x v="13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13"/>
  </r>
  <r>
    <n v="-1"/>
    <n v="1"/>
    <s v="0001 -Florida Power &amp; Light Company"/>
    <n v="0"/>
    <n v="3"/>
    <x v="13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13"/>
  </r>
  <r>
    <n v="-1"/>
    <n v="1"/>
    <s v="0001 -Florida Power &amp; Light Company"/>
    <n v="0"/>
    <n v="3"/>
    <x v="13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13"/>
  </r>
  <r>
    <n v="-1"/>
    <n v="1"/>
    <s v="0001 -Florida Power &amp; Light Company"/>
    <n v="0"/>
    <n v="3"/>
    <x v="13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13"/>
  </r>
  <r>
    <n v="-1"/>
    <n v="1"/>
    <s v="0001 -Florida Power &amp; Light Company"/>
    <n v="0"/>
    <n v="3"/>
    <x v="13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13"/>
  </r>
  <r>
    <n v="-1"/>
    <n v="1"/>
    <s v="0001 -Florida Power &amp; Light Company"/>
    <n v="0"/>
    <n v="3"/>
    <x v="13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13"/>
  </r>
  <r>
    <n v="-1"/>
    <n v="1"/>
    <s v="0001 -Florida Power &amp; Light Company"/>
    <n v="0"/>
    <n v="3"/>
    <x v="13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13"/>
  </r>
  <r>
    <n v="-1"/>
    <n v="1"/>
    <s v="0001 -Florida Power &amp; Light Company"/>
    <n v="0"/>
    <n v="3"/>
    <x v="13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13"/>
  </r>
  <r>
    <n v="-1"/>
    <n v="1"/>
    <s v="0001 -Florida Power &amp; Light Company"/>
    <n v="0"/>
    <n v="3"/>
    <x v="13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13"/>
  </r>
  <r>
    <n v="-1"/>
    <n v="1"/>
    <s v="0001 -Florida Power &amp; Light Company"/>
    <n v="0"/>
    <n v="3"/>
    <x v="13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13"/>
  </r>
  <r>
    <n v="-1"/>
    <n v="1"/>
    <s v="0001 -Florida Power &amp; Light Company"/>
    <n v="0"/>
    <n v="3"/>
    <x v="13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13"/>
  </r>
  <r>
    <n v="-1"/>
    <n v="1"/>
    <s v="0001 -Florida Power &amp; Light Company"/>
    <n v="0"/>
    <n v="3"/>
    <x v="13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13"/>
  </r>
  <r>
    <n v="-1"/>
    <n v="1"/>
    <s v="0001 -Florida Power &amp; Light Company"/>
    <n v="0"/>
    <n v="3"/>
    <x v="13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13"/>
  </r>
  <r>
    <n v="-1"/>
    <n v="1"/>
    <s v="0001 -Florida Power &amp; Light Company"/>
    <n v="0"/>
    <n v="3"/>
    <x v="13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13"/>
  </r>
  <r>
    <n v="-1"/>
    <n v="1"/>
    <s v="0001 -Florida Power &amp; Light Company"/>
    <n v="0"/>
    <n v="3"/>
    <x v="13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13"/>
  </r>
  <r>
    <n v="-1"/>
    <n v="1"/>
    <s v="0001 -Florida Power &amp; Light Company"/>
    <n v="0"/>
    <n v="3"/>
    <x v="13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  <x v="13"/>
  </r>
  <r>
    <n v="-1"/>
    <n v="1"/>
    <s v="0001 -Florida Power &amp; Light Company"/>
    <n v="0"/>
    <n v="3"/>
    <x v="13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13"/>
  </r>
  <r>
    <n v="-1"/>
    <n v="1"/>
    <s v="0001 -Florida Power &amp; Light Company"/>
    <n v="0"/>
    <n v="3"/>
    <x v="13"/>
    <n v="2008"/>
    <n v="169"/>
    <n v="2014"/>
    <s v="V2008 Q2 - 50% Bonus"/>
    <n v="367"/>
    <s v="08. General Plant"/>
    <s v="Function"/>
    <n v="2341022.7999999998"/>
    <n v="0"/>
    <n v="0"/>
    <n v="2362618.1800000002"/>
    <n v="74337.919999999998"/>
    <n v="2282001.0699999998"/>
    <n v="-174637.82"/>
    <n v="8915.48"/>
    <n v="2384213.5499999998"/>
    <n v="2313148.2400000002"/>
    <n v="8915.48"/>
    <n v="0"/>
    <n v="8915.48"/>
    <n v="0"/>
    <x v="13"/>
  </r>
  <r>
    <n v="-1"/>
    <n v="1"/>
    <s v="0001 -Florida Power &amp; Light Company"/>
    <n v="0"/>
    <n v="3"/>
    <x v="13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13"/>
  </r>
  <r>
    <n v="-1"/>
    <n v="1"/>
    <s v="0001 -Florida Power &amp; Light Company"/>
    <n v="0"/>
    <n v="3"/>
    <x v="13"/>
    <n v="2008"/>
    <n v="170"/>
    <n v="2014"/>
    <s v="V2008 Q3 - 50% Bonus"/>
    <n v="367"/>
    <s v="08. General Plant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  <x v="13"/>
  </r>
  <r>
    <n v="-1"/>
    <n v="1"/>
    <s v="0001 -Florida Power &amp; Light Company"/>
    <n v="0"/>
    <n v="3"/>
    <x v="13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13"/>
  </r>
  <r>
    <n v="-1"/>
    <n v="1"/>
    <s v="0001 -Florida Power &amp; Light Company"/>
    <n v="0"/>
    <n v="3"/>
    <x v="13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13"/>
  </r>
  <r>
    <n v="-1"/>
    <n v="1"/>
    <s v="0001 -Florida Power &amp; Light Company"/>
    <n v="0"/>
    <n v="3"/>
    <x v="13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13"/>
  </r>
  <r>
    <n v="-1"/>
    <n v="1"/>
    <s v="0001 -Florida Power &amp; Light Company"/>
    <n v="0"/>
    <n v="3"/>
    <x v="13"/>
    <n v="2009"/>
    <n v="189"/>
    <n v="2014"/>
    <s v="V2009 Q1 - 50% Bonus"/>
    <n v="367"/>
    <s v="08. General Plant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  <x v="13"/>
  </r>
  <r>
    <n v="-1"/>
    <n v="1"/>
    <s v="0001 -Florida Power &amp; Light Company"/>
    <n v="0"/>
    <n v="3"/>
    <x v="13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13"/>
  </r>
  <r>
    <n v="-1"/>
    <n v="1"/>
    <s v="0001 -Florida Power &amp; Light Company"/>
    <n v="0"/>
    <n v="3"/>
    <x v="13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13"/>
  </r>
  <r>
    <n v="-1"/>
    <n v="1"/>
    <s v="0001 -Florida Power &amp; Light Company"/>
    <n v="0"/>
    <n v="3"/>
    <x v="13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13"/>
  </r>
  <r>
    <n v="-1"/>
    <n v="1"/>
    <s v="0001 -Florida Power &amp; Light Company"/>
    <n v="0"/>
    <n v="3"/>
    <x v="13"/>
    <n v="2009"/>
    <n v="191"/>
    <n v="2014"/>
    <s v="V2009 Q3 - 50% Bonus"/>
    <n v="367"/>
    <s v="08. General Plant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  <x v="13"/>
  </r>
  <r>
    <n v="-1"/>
    <n v="1"/>
    <s v="0001 -Florida Power &amp; Light Company"/>
    <n v="0"/>
    <n v="3"/>
    <x v="13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13"/>
  </r>
  <r>
    <n v="-1"/>
    <n v="1"/>
    <s v="0001 -Florida Power &amp; Light Company"/>
    <n v="0"/>
    <n v="3"/>
    <x v="13"/>
    <n v="2009"/>
    <n v="192"/>
    <n v="2014"/>
    <s v="V2009 Q4 - 50% Bonus"/>
    <n v="367"/>
    <s v="08. General Plant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  <x v="13"/>
  </r>
  <r>
    <n v="-1"/>
    <n v="1"/>
    <s v="0001 -Florida Power &amp; Light Company"/>
    <n v="0"/>
    <n v="3"/>
    <x v="13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13"/>
  </r>
  <r>
    <n v="-1"/>
    <n v="1"/>
    <s v="0001 -Florida Power &amp; Light Company"/>
    <n v="0"/>
    <n v="3"/>
    <x v="13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13"/>
  </r>
  <r>
    <n v="-1"/>
    <n v="1"/>
    <s v="0001 -Florida Power &amp; Light Company"/>
    <n v="0"/>
    <n v="3"/>
    <x v="13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13"/>
  </r>
  <r>
    <n v="-1"/>
    <n v="1"/>
    <s v="0001 -Florida Power &amp; Light Company"/>
    <n v="0"/>
    <n v="3"/>
    <x v="13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13"/>
  </r>
  <r>
    <n v="-1"/>
    <n v="1"/>
    <s v="0001 -Florida Power &amp; Light Company"/>
    <n v="0"/>
    <n v="3"/>
    <x v="13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13"/>
  </r>
  <r>
    <n v="-1"/>
    <n v="1"/>
    <s v="0001 -Florida Power &amp; Light Company"/>
    <n v="0"/>
    <n v="3"/>
    <x v="13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13"/>
  </r>
  <r>
    <n v="-1"/>
    <n v="1"/>
    <s v="0001 -Florida Power &amp; Light Company"/>
    <n v="0"/>
    <n v="3"/>
    <x v="13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13"/>
  </r>
  <r>
    <n v="-1"/>
    <n v="1"/>
    <s v="0001 -Florida Power &amp; Light Company"/>
    <n v="0"/>
    <n v="3"/>
    <x v="13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13"/>
  </r>
  <r>
    <n v="-1"/>
    <n v="1"/>
    <s v="0001 -Florida Power &amp; Light Company"/>
    <n v="0"/>
    <n v="3"/>
    <x v="13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13"/>
  </r>
  <r>
    <n v="-1"/>
    <n v="1"/>
    <s v="0001 -Florida Power &amp; Light Company"/>
    <n v="0"/>
    <n v="3"/>
    <x v="13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13"/>
  </r>
  <r>
    <n v="-1"/>
    <n v="1"/>
    <s v="0001 -Florida Power &amp; Light Company"/>
    <n v="0"/>
    <n v="3"/>
    <x v="13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13"/>
  </r>
  <r>
    <n v="-1"/>
    <n v="1"/>
    <s v="0001 -Florida Power &amp; Light Company"/>
    <n v="0"/>
    <n v="3"/>
    <x v="13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13"/>
  </r>
  <r>
    <n v="-1"/>
    <n v="1"/>
    <s v="0001 -Florida Power &amp; Light Company"/>
    <n v="0"/>
    <n v="3"/>
    <x v="13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13"/>
  </r>
  <r>
    <n v="-1"/>
    <n v="1"/>
    <s v="0001 -Florida Power &amp; Light Company"/>
    <n v="0"/>
    <n v="3"/>
    <x v="13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13"/>
  </r>
  <r>
    <n v="-1"/>
    <n v="1"/>
    <s v="0001 -Florida Power &amp; Light Company"/>
    <n v="0"/>
    <n v="3"/>
    <x v="13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13"/>
  </r>
  <r>
    <n v="-1"/>
    <n v="1"/>
    <s v="0001 -Florida Power &amp; Light Company"/>
    <n v="0"/>
    <n v="3"/>
    <x v="13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13"/>
  </r>
  <r>
    <n v="-1"/>
    <n v="1"/>
    <s v="0001 -Florida Power &amp; Light Company"/>
    <n v="0"/>
    <n v="3"/>
    <x v="13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13"/>
  </r>
  <r>
    <n v="-1"/>
    <n v="1"/>
    <s v="0001 -Florida Power &amp; Light Company"/>
    <n v="0"/>
    <n v="3"/>
    <x v="13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13"/>
  </r>
  <r>
    <n v="-1"/>
    <n v="1"/>
    <s v="0001 -Florida Power &amp; Light Company"/>
    <n v="0"/>
    <n v="3"/>
    <x v="13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13"/>
  </r>
  <r>
    <n v="-1"/>
    <n v="1"/>
    <s v="0001 -Florida Power &amp; Light Company"/>
    <n v="0"/>
    <n v="3"/>
    <x v="13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13"/>
  </r>
  <r>
    <n v="-1"/>
    <n v="1"/>
    <s v="0001 -Florida Power &amp; Light Company"/>
    <n v="0"/>
    <n v="3"/>
    <x v="13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13"/>
  </r>
  <r>
    <n v="-1"/>
    <n v="1"/>
    <s v="0001 -Florida Power &amp; Light Company"/>
    <n v="0"/>
    <n v="3"/>
    <x v="13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13"/>
  </r>
  <r>
    <n v="-1"/>
    <n v="1"/>
    <s v="0001 -Florida Power &amp; Light Company"/>
    <n v="0"/>
    <n v="3"/>
    <x v="13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13"/>
  </r>
  <r>
    <n v="-1"/>
    <n v="1"/>
    <s v="0001 -Florida Power &amp; Light Company"/>
    <n v="0"/>
    <n v="3"/>
    <x v="13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13"/>
  </r>
  <r>
    <n v="-1"/>
    <n v="1"/>
    <s v="0001 -Florida Power &amp; Light Company"/>
    <n v="0"/>
    <n v="3"/>
    <x v="13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13"/>
  </r>
  <r>
    <n v="-1"/>
    <n v="1"/>
    <s v="0001 -Florida Power &amp; Light Company"/>
    <n v="0"/>
    <n v="3"/>
    <x v="13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13"/>
  </r>
  <r>
    <n v="-1"/>
    <n v="1"/>
    <s v="0001 -Florida Power &amp; Light Company"/>
    <n v="0"/>
    <n v="3"/>
    <x v="13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13"/>
  </r>
  <r>
    <n v="-1"/>
    <n v="1"/>
    <s v="0001 -Florida Power &amp; Light Company"/>
    <n v="0"/>
    <n v="3"/>
    <x v="13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13"/>
  </r>
  <r>
    <n v="-1"/>
    <n v="1"/>
    <s v="0001 -Florida Power &amp; Light Company"/>
    <n v="0"/>
    <n v="3"/>
    <x v="13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13"/>
  </r>
  <r>
    <n v="-1"/>
    <n v="1"/>
    <s v="0001 -Florida Power &amp; Light Company"/>
    <n v="0"/>
    <n v="3"/>
    <x v="13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13"/>
  </r>
  <r>
    <n v="-1"/>
    <n v="1"/>
    <s v="0001 -Florida Power &amp; Light Company"/>
    <n v="0"/>
    <n v="3"/>
    <x v="13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13"/>
  </r>
  <r>
    <n v="-1"/>
    <n v="1"/>
    <s v="0001 -Florida Power &amp; Light Company"/>
    <n v="0"/>
    <n v="3"/>
    <x v="13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13"/>
  </r>
  <r>
    <n v="-1"/>
    <n v="1"/>
    <s v="0001 -Florida Power &amp; Light Company"/>
    <n v="0"/>
    <n v="3"/>
    <x v="13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13"/>
  </r>
  <r>
    <n v="-1"/>
    <n v="1"/>
    <s v="0001 -Florida Power &amp; Light Company"/>
    <n v="0"/>
    <n v="3"/>
    <x v="13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13"/>
  </r>
  <r>
    <n v="-1"/>
    <n v="1"/>
    <s v="0001 -Florida Power &amp; Light Company"/>
    <n v="0"/>
    <n v="3"/>
    <x v="13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13"/>
  </r>
  <r>
    <n v="-1"/>
    <n v="1"/>
    <s v="0001 -Florida Power &amp; Light Company"/>
    <n v="0"/>
    <n v="3"/>
    <x v="13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13"/>
  </r>
  <r>
    <n v="-1"/>
    <n v="1"/>
    <s v="0001 -Florida Power &amp; Light Company"/>
    <n v="0"/>
    <n v="3"/>
    <x v="13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13"/>
  </r>
  <r>
    <n v="-1"/>
    <n v="1"/>
    <s v="0001 -Florida Power &amp; Light Company"/>
    <n v="0"/>
    <n v="3"/>
    <x v="13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13"/>
  </r>
  <r>
    <n v="-1"/>
    <n v="1"/>
    <s v="0001 -Florida Power &amp; Light Company"/>
    <n v="0"/>
    <n v="3"/>
    <x v="13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13"/>
  </r>
  <r>
    <n v="-1"/>
    <n v="1"/>
    <s v="0001 -Florida Power &amp; Light Company"/>
    <n v="0"/>
    <n v="3"/>
    <x v="13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13"/>
  </r>
  <r>
    <n v="-1"/>
    <n v="1"/>
    <s v="0001 -Florida Power &amp; Light Company"/>
    <n v="0"/>
    <n v="3"/>
    <x v="13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13"/>
  </r>
  <r>
    <n v="-1"/>
    <n v="1"/>
    <s v="0001 -Florida Power &amp; Light Company"/>
    <n v="0"/>
    <n v="3"/>
    <x v="13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13"/>
  </r>
  <r>
    <n v="-1"/>
    <n v="1"/>
    <s v="0001 -Florida Power &amp; Light Company"/>
    <n v="0"/>
    <n v="3"/>
    <x v="13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13"/>
  </r>
  <r>
    <n v="-1"/>
    <n v="1"/>
    <s v="0001 -Florida Power &amp; Light Company"/>
    <n v="0"/>
    <n v="3"/>
    <x v="13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13"/>
  </r>
  <r>
    <n v="-1"/>
    <n v="1"/>
    <s v="0001 -Florida Power &amp; Light Company"/>
    <n v="0"/>
    <n v="3"/>
    <x v="13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13"/>
  </r>
  <r>
    <n v="-1"/>
    <n v="1"/>
    <s v="0001 -Florida Power &amp; Light Company"/>
    <n v="0"/>
    <n v="3"/>
    <x v="13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13"/>
  </r>
  <r>
    <n v="-1"/>
    <n v="1"/>
    <s v="0001 -Florida Power &amp; Light Company"/>
    <n v="0"/>
    <n v="3"/>
    <x v="13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13"/>
  </r>
  <r>
    <n v="-1"/>
    <n v="1"/>
    <s v="0001 -Florida Power &amp; Light Company"/>
    <n v="0"/>
    <n v="3"/>
    <x v="13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13"/>
  </r>
  <r>
    <n v="-1"/>
    <n v="1"/>
    <s v="0001 -Florida Power &amp; Light Company"/>
    <n v="0"/>
    <n v="3"/>
    <x v="13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13"/>
  </r>
  <r>
    <n v="-1"/>
    <n v="1"/>
    <s v="0001 -Florida Power &amp; Light Company"/>
    <n v="0"/>
    <n v="3"/>
    <x v="13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13"/>
  </r>
  <r>
    <n v="-1"/>
    <n v="1"/>
    <s v="0001 -Florida Power &amp; Light Company"/>
    <n v="0"/>
    <n v="3"/>
    <x v="13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13"/>
  </r>
  <r>
    <n v="-1"/>
    <n v="1"/>
    <s v="0001 -Florida Power &amp; Light Company"/>
    <n v="0"/>
    <n v="3"/>
    <x v="13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13"/>
  </r>
  <r>
    <n v="-1"/>
    <n v="1"/>
    <s v="0001 -Florida Power &amp; Light Company"/>
    <n v="0"/>
    <n v="3"/>
    <x v="13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13"/>
  </r>
  <r>
    <n v="-1"/>
    <n v="1"/>
    <s v="0001 -Florida Power &amp; Light Company"/>
    <n v="0"/>
    <n v="3"/>
    <x v="13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13"/>
  </r>
  <r>
    <n v="-1"/>
    <n v="1"/>
    <s v="0001 -Florida Power &amp; Light Company"/>
    <n v="0"/>
    <n v="3"/>
    <x v="13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13"/>
  </r>
  <r>
    <n v="-1"/>
    <n v="1"/>
    <s v="0001 -Florida Power &amp; Light Company"/>
    <n v="0"/>
    <n v="3"/>
    <x v="13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13"/>
  </r>
  <r>
    <n v="-1"/>
    <n v="1"/>
    <s v="0001 -Florida Power &amp; Light Company"/>
    <n v="0"/>
    <n v="3"/>
    <x v="13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13"/>
  </r>
  <r>
    <n v="-1"/>
    <n v="1"/>
    <s v="0001 -Florida Power &amp; Light Company"/>
    <n v="0"/>
    <n v="3"/>
    <x v="13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13"/>
  </r>
  <r>
    <n v="-1"/>
    <n v="1"/>
    <s v="0001 -Florida Power &amp; Light Company"/>
    <n v="0"/>
    <n v="3"/>
    <x v="13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13"/>
  </r>
  <r>
    <n v="-1"/>
    <n v="1"/>
    <s v="0001 -Florida Power &amp; Light Company"/>
    <n v="0"/>
    <n v="3"/>
    <x v="13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13"/>
  </r>
  <r>
    <n v="-1"/>
    <n v="1"/>
    <s v="0001 -Florida Power &amp; Light Company"/>
    <n v="0"/>
    <n v="3"/>
    <x v="13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13"/>
  </r>
  <r>
    <n v="-1"/>
    <n v="1"/>
    <s v="0001 -Florida Power &amp; Light Company"/>
    <n v="0"/>
    <n v="3"/>
    <x v="13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13"/>
  </r>
  <r>
    <n v="-1"/>
    <n v="1"/>
    <s v="0001 -Florida Power &amp; Light Company"/>
    <n v="0"/>
    <n v="3"/>
    <x v="13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13"/>
  </r>
  <r>
    <n v="-1"/>
    <n v="1"/>
    <s v="0001 -Florida Power &amp; Light Company"/>
    <n v="0"/>
    <n v="3"/>
    <x v="13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13"/>
  </r>
  <r>
    <n v="-1"/>
    <n v="1"/>
    <s v="0001 -Florida Power &amp; Light Company"/>
    <n v="0"/>
    <n v="3"/>
    <x v="13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13"/>
  </r>
  <r>
    <n v="-1"/>
    <n v="1"/>
    <s v="0001 -Florida Power &amp; Light Company"/>
    <n v="0"/>
    <n v="3"/>
    <x v="13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13"/>
  </r>
  <r>
    <n v="-1"/>
    <n v="1"/>
    <s v="0001 -Florida Power &amp; Light Company"/>
    <n v="0"/>
    <n v="3"/>
    <x v="13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13"/>
  </r>
  <r>
    <n v="-1"/>
    <n v="1"/>
    <s v="0001 -Florida Power &amp; Light Company"/>
    <n v="0"/>
    <n v="3"/>
    <x v="13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13"/>
  </r>
  <r>
    <n v="-1"/>
    <n v="1"/>
    <s v="0001 -Florida Power &amp; Light Company"/>
    <n v="0"/>
    <n v="3"/>
    <x v="13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13"/>
  </r>
  <r>
    <n v="-1"/>
    <n v="1"/>
    <s v="0001 -Florida Power &amp; Light Company"/>
    <n v="0"/>
    <n v="3"/>
    <x v="13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13"/>
  </r>
  <r>
    <n v="-1"/>
    <n v="1"/>
    <s v="0001 -Florida Power &amp; Light Company"/>
    <n v="0"/>
    <n v="3"/>
    <x v="13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13"/>
  </r>
  <r>
    <n v="-1"/>
    <n v="1"/>
    <s v="0001 -Florida Power &amp; Light Company"/>
    <n v="0"/>
    <n v="3"/>
    <x v="13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13"/>
  </r>
  <r>
    <n v="-1"/>
    <n v="1"/>
    <s v="0001 -Florida Power &amp; Light Company"/>
    <n v="0"/>
    <n v="3"/>
    <x v="13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13"/>
  </r>
  <r>
    <n v="-1"/>
    <n v="1"/>
    <s v="0001 -Florida Power &amp; Light Company"/>
    <n v="0"/>
    <n v="3"/>
    <x v="13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13"/>
  </r>
  <r>
    <n v="-1"/>
    <n v="1"/>
    <s v="0001 -Florida Power &amp; Light Company"/>
    <n v="0"/>
    <n v="3"/>
    <x v="13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13"/>
  </r>
  <r>
    <n v="-1"/>
    <n v="1"/>
    <s v="0001 -Florida Power &amp; Light Company"/>
    <n v="0"/>
    <n v="3"/>
    <x v="13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13"/>
  </r>
  <r>
    <n v="-1"/>
    <n v="1"/>
    <s v="0001 -Florida Power &amp; Light Company"/>
    <n v="0"/>
    <n v="3"/>
    <x v="13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13"/>
  </r>
  <r>
    <n v="-1"/>
    <n v="1"/>
    <s v="0001 -Florida Power &amp; Light Company"/>
    <n v="0"/>
    <n v="3"/>
    <x v="13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13"/>
  </r>
  <r>
    <n v="-1"/>
    <n v="1"/>
    <s v="0001 -Florida Power &amp; Light Company"/>
    <n v="0"/>
    <n v="3"/>
    <x v="13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13"/>
  </r>
  <r>
    <n v="-1"/>
    <n v="1"/>
    <s v="0001 -Florida Power &amp; Light Company"/>
    <n v="0"/>
    <n v="3"/>
    <x v="13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13"/>
  </r>
  <r>
    <n v="-1"/>
    <n v="1"/>
    <s v="0001 -Florida Power &amp; Light Company"/>
    <n v="0"/>
    <n v="3"/>
    <x v="13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13"/>
  </r>
  <r>
    <n v="-1"/>
    <n v="1"/>
    <s v="0001 -Florida Power &amp; Light Company"/>
    <n v="0"/>
    <n v="3"/>
    <x v="13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13"/>
  </r>
  <r>
    <n v="-1"/>
    <n v="1"/>
    <s v="0001 -Florida Power &amp; Light Company"/>
    <n v="0"/>
    <n v="3"/>
    <x v="13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13"/>
  </r>
  <r>
    <n v="-1"/>
    <n v="1"/>
    <s v="0001 -Florida Power &amp; Light Company"/>
    <n v="0"/>
    <n v="3"/>
    <x v="13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13"/>
  </r>
  <r>
    <n v="-1"/>
    <n v="1"/>
    <s v="0001 -Florida Power &amp; Light Company"/>
    <n v="0"/>
    <n v="3"/>
    <x v="13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13"/>
  </r>
  <r>
    <n v="-1"/>
    <n v="1"/>
    <s v="0001 -Florida Power &amp; Light Company"/>
    <n v="0"/>
    <n v="3"/>
    <x v="13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13"/>
  </r>
  <r>
    <n v="-1"/>
    <n v="1"/>
    <s v="0001 -Florida Power &amp; Light Company"/>
    <n v="0"/>
    <n v="3"/>
    <x v="13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13"/>
  </r>
  <r>
    <n v="-1"/>
    <n v="1"/>
    <s v="0001 -Florida Power &amp; Light Company"/>
    <n v="0"/>
    <n v="3"/>
    <x v="13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13"/>
  </r>
  <r>
    <n v="-1"/>
    <n v="1"/>
    <s v="0001 -Florida Power &amp; Light Company"/>
    <n v="0"/>
    <n v="3"/>
    <x v="13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13"/>
  </r>
  <r>
    <n v="-1"/>
    <n v="1"/>
    <s v="0001 -Florida Power &amp; Light Company"/>
    <n v="0"/>
    <n v="3"/>
    <x v="13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13"/>
  </r>
  <r>
    <n v="-1"/>
    <n v="1"/>
    <s v="0001 -Florida Power &amp; Light Company"/>
    <n v="0"/>
    <n v="3"/>
    <x v="13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13"/>
  </r>
  <r>
    <n v="-1"/>
    <n v="1"/>
    <s v="0001 -Florida Power &amp; Light Company"/>
    <n v="0"/>
    <n v="3"/>
    <x v="13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13"/>
  </r>
  <r>
    <n v="-1"/>
    <n v="1"/>
    <s v="0001 -Florida Power &amp; Light Company"/>
    <n v="0"/>
    <n v="3"/>
    <x v="13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13"/>
  </r>
  <r>
    <n v="-1"/>
    <n v="1"/>
    <s v="0001 -Florida Power &amp; Light Company"/>
    <n v="0"/>
    <n v="3"/>
    <x v="13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13"/>
  </r>
  <r>
    <n v="-1"/>
    <n v="1"/>
    <s v="0001 -Florida Power &amp; Light Company"/>
    <n v="0"/>
    <n v="3"/>
    <x v="13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13"/>
  </r>
  <r>
    <n v="-1"/>
    <n v="1"/>
    <s v="0001 -Florida Power &amp; Light Company"/>
    <n v="0"/>
    <n v="3"/>
    <x v="13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13"/>
  </r>
  <r>
    <n v="-1"/>
    <n v="1"/>
    <s v="0001 -Florida Power &amp; Light Company"/>
    <n v="0"/>
    <n v="3"/>
    <x v="13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13"/>
  </r>
  <r>
    <n v="-1"/>
    <n v="1"/>
    <s v="0001 -Florida Power &amp; Light Company"/>
    <n v="0"/>
    <n v="3"/>
    <x v="13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13"/>
  </r>
  <r>
    <n v="-1"/>
    <n v="1"/>
    <s v="0001 -Florida Power &amp; Light Company"/>
    <n v="0"/>
    <n v="3"/>
    <x v="13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13"/>
  </r>
  <r>
    <n v="-1"/>
    <n v="1"/>
    <s v="0001 -Florida Power &amp; Light Company"/>
    <n v="0"/>
    <n v="3"/>
    <x v="13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13"/>
  </r>
  <r>
    <n v="-1"/>
    <n v="1"/>
    <s v="0001 -Florida Power &amp; Light Company"/>
    <n v="0"/>
    <n v="3"/>
    <x v="13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13"/>
  </r>
  <r>
    <n v="-1"/>
    <n v="1"/>
    <s v="0001 -Florida Power &amp; Light Company"/>
    <n v="0"/>
    <n v="3"/>
    <x v="13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13"/>
  </r>
  <r>
    <n v="-1"/>
    <n v="1"/>
    <s v="0001 -Florida Power &amp; Light Company"/>
    <n v="0"/>
    <n v="3"/>
    <x v="13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13"/>
  </r>
  <r>
    <n v="-1"/>
    <n v="1"/>
    <s v="0001 -Florida Power &amp; Light Company"/>
    <n v="0"/>
    <n v="3"/>
    <x v="13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13"/>
  </r>
  <r>
    <n v="-1"/>
    <n v="1"/>
    <s v="0001 -Florida Power &amp; Light Company"/>
    <n v="0"/>
    <n v="3"/>
    <x v="13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13"/>
  </r>
  <r>
    <n v="-1"/>
    <n v="1"/>
    <s v="0001 -Florida Power &amp; Light Company"/>
    <n v="0"/>
    <n v="3"/>
    <x v="13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13"/>
  </r>
  <r>
    <n v="-1"/>
    <n v="1"/>
    <s v="0001 -Florida Power &amp; Light Company"/>
    <n v="0"/>
    <n v="3"/>
    <x v="13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13"/>
  </r>
  <r>
    <n v="-1"/>
    <n v="1"/>
    <s v="0001 -Florida Power &amp; Light Company"/>
    <n v="0"/>
    <n v="3"/>
    <x v="13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13"/>
  </r>
  <r>
    <n v="-1"/>
    <n v="1"/>
    <s v="0001 -Florida Power &amp; Light Company"/>
    <n v="0"/>
    <n v="3"/>
    <x v="13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13"/>
  </r>
  <r>
    <n v="-1"/>
    <n v="1"/>
    <s v="0001 -Florida Power &amp; Light Company"/>
    <n v="0"/>
    <n v="3"/>
    <x v="13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13"/>
  </r>
  <r>
    <n v="-1"/>
    <n v="1"/>
    <s v="0001 -Florida Power &amp; Light Company"/>
    <n v="0"/>
    <n v="3"/>
    <x v="13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13"/>
  </r>
  <r>
    <n v="-1"/>
    <n v="1"/>
    <s v="0001 -Florida Power &amp; Light Company"/>
    <n v="0"/>
    <n v="3"/>
    <x v="13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13"/>
  </r>
  <r>
    <n v="-1"/>
    <n v="1"/>
    <s v="0001 -Florida Power &amp; Light Company"/>
    <n v="0"/>
    <n v="3"/>
    <x v="13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13"/>
  </r>
  <r>
    <n v="-1"/>
    <n v="1"/>
    <s v="0001 -Florida Power &amp; Light Company"/>
    <n v="0"/>
    <n v="3"/>
    <x v="13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13"/>
  </r>
  <r>
    <n v="-1"/>
    <n v="1"/>
    <s v="0001 -Florida Power &amp; Light Company"/>
    <n v="0"/>
    <n v="3"/>
    <x v="13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13"/>
  </r>
  <r>
    <n v="-1"/>
    <n v="1"/>
    <s v="0001 -Florida Power &amp; Light Company"/>
    <n v="0"/>
    <n v="3"/>
    <x v="13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13"/>
  </r>
  <r>
    <n v="-1"/>
    <n v="1"/>
    <s v="0001 -Florida Power &amp; Light Company"/>
    <n v="0"/>
    <n v="3"/>
    <x v="13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13"/>
  </r>
  <r>
    <n v="-1"/>
    <n v="1"/>
    <s v="0001 -Florida Power &amp; Light Company"/>
    <n v="0"/>
    <n v="3"/>
    <x v="13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13"/>
  </r>
  <r>
    <n v="-1"/>
    <n v="1"/>
    <s v="0001 -Florida Power &amp; Light Company"/>
    <n v="0"/>
    <n v="3"/>
    <x v="13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13"/>
  </r>
  <r>
    <n v="-1"/>
    <n v="1"/>
    <s v="0001 -Florida Power &amp; Light Company"/>
    <n v="0"/>
    <n v="3"/>
    <x v="13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13"/>
  </r>
  <r>
    <n v="-1"/>
    <n v="1"/>
    <s v="0001 -Florida Power &amp; Light Company"/>
    <n v="0"/>
    <n v="3"/>
    <x v="13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13"/>
  </r>
  <r>
    <n v="-1"/>
    <n v="1"/>
    <s v="0001 -Florida Power &amp; Light Company"/>
    <n v="0"/>
    <n v="3"/>
    <x v="13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13"/>
  </r>
  <r>
    <n v="-1"/>
    <n v="1"/>
    <s v="0001 -Florida Power &amp; Light Company"/>
    <n v="0"/>
    <n v="3"/>
    <x v="13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13"/>
  </r>
  <r>
    <n v="-1"/>
    <n v="1"/>
    <s v="0001 -Florida Power &amp; Light Company"/>
    <n v="0"/>
    <n v="3"/>
    <x v="13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13"/>
  </r>
  <r>
    <n v="-1"/>
    <n v="1"/>
    <s v="0001 -Florida Power &amp; Light Company"/>
    <n v="0"/>
    <n v="3"/>
    <x v="13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13"/>
  </r>
  <r>
    <n v="-1"/>
    <n v="1"/>
    <s v="0001 -Florida Power &amp; Light Company"/>
    <n v="0"/>
    <n v="3"/>
    <x v="13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13"/>
  </r>
  <r>
    <n v="-1"/>
    <n v="1"/>
    <s v="0001 -Florida Power &amp; Light Company"/>
    <n v="0"/>
    <n v="3"/>
    <x v="13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13"/>
  </r>
  <r>
    <n v="-1"/>
    <n v="1"/>
    <s v="0001 -Florida Power &amp; Light Company"/>
    <n v="0"/>
    <n v="3"/>
    <x v="13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13"/>
  </r>
  <r>
    <n v="-1"/>
    <n v="1"/>
    <s v="0001 -Florida Power &amp; Light Company"/>
    <n v="0"/>
    <n v="3"/>
    <x v="13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13"/>
  </r>
  <r>
    <n v="-1"/>
    <n v="1"/>
    <s v="0001 -Florida Power &amp; Light Company"/>
    <n v="0"/>
    <n v="3"/>
    <x v="13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13"/>
  </r>
  <r>
    <n v="-1"/>
    <n v="1"/>
    <s v="0001 -Florida Power &amp; Light Company"/>
    <n v="0"/>
    <n v="3"/>
    <x v="13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13"/>
  </r>
  <r>
    <n v="-1"/>
    <n v="1"/>
    <s v="0001 -Florida Power &amp; Light Company"/>
    <n v="0"/>
    <n v="3"/>
    <x v="13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13"/>
  </r>
  <r>
    <n v="-1"/>
    <n v="1"/>
    <s v="0001 -Florida Power &amp; Light Company"/>
    <n v="0"/>
    <n v="3"/>
    <x v="13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13"/>
  </r>
  <r>
    <n v="-1"/>
    <n v="1"/>
    <s v="0001 -Florida Power &amp; Light Company"/>
    <n v="0"/>
    <n v="3"/>
    <x v="13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13"/>
  </r>
  <r>
    <n v="-1"/>
    <n v="1"/>
    <s v="0001 -Florida Power &amp; Light Company"/>
    <n v="0"/>
    <n v="3"/>
    <x v="13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13"/>
  </r>
  <r>
    <n v="-1"/>
    <n v="1"/>
    <s v="0001 -Florida Power &amp; Light Company"/>
    <n v="0"/>
    <n v="3"/>
    <x v="13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13"/>
  </r>
  <r>
    <n v="-1"/>
    <n v="1"/>
    <s v="0001 -Florida Power &amp; Light Company"/>
    <n v="0"/>
    <n v="3"/>
    <x v="13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13"/>
  </r>
  <r>
    <n v="-1"/>
    <n v="1"/>
    <s v="0001 -Florida Power &amp; Light Company"/>
    <n v="0"/>
    <n v="3"/>
    <x v="13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13"/>
  </r>
  <r>
    <n v="-1"/>
    <n v="1"/>
    <s v="0001 -Florida Power &amp; Light Company"/>
    <n v="0"/>
    <n v="3"/>
    <x v="13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13"/>
  </r>
  <r>
    <n v="-1"/>
    <n v="1"/>
    <s v="0001 -Florida Power &amp; Light Company"/>
    <n v="0"/>
    <n v="3"/>
    <x v="13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13"/>
  </r>
  <r>
    <n v="-1"/>
    <n v="1"/>
    <s v="0001 -Florida Power &amp; Light Company"/>
    <n v="0"/>
    <n v="3"/>
    <x v="13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13"/>
  </r>
  <r>
    <n v="-1"/>
    <n v="1"/>
    <s v="0001 -Florida Power &amp; Light Company"/>
    <n v="0"/>
    <n v="3"/>
    <x v="13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13"/>
  </r>
  <r>
    <n v="-1"/>
    <n v="1"/>
    <s v="0001 -Florida Power &amp; Light Company"/>
    <n v="0"/>
    <n v="3"/>
    <x v="13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13"/>
  </r>
  <r>
    <n v="-1"/>
    <n v="1"/>
    <s v="0001 -Florida Power &amp; Light Company"/>
    <n v="0"/>
    <n v="3"/>
    <x v="13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13"/>
  </r>
  <r>
    <n v="-1"/>
    <n v="1"/>
    <s v="0001 -Florida Power &amp; Light Company"/>
    <n v="0"/>
    <n v="3"/>
    <x v="13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13"/>
  </r>
  <r>
    <n v="-1"/>
    <n v="1"/>
    <s v="0001 -Florida Power &amp; Light Company"/>
    <n v="0"/>
    <n v="3"/>
    <x v="13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13"/>
  </r>
  <r>
    <n v="-1"/>
    <n v="1"/>
    <s v="0001 -Florida Power &amp; Light Company"/>
    <n v="0"/>
    <n v="3"/>
    <x v="13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13"/>
  </r>
  <r>
    <n v="-1"/>
    <n v="1"/>
    <s v="0001 -Florida Power &amp; Light Company"/>
    <n v="0"/>
    <n v="3"/>
    <x v="13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13"/>
  </r>
  <r>
    <n v="-1"/>
    <n v="1"/>
    <s v="0001 -Florida Power &amp; Light Company"/>
    <n v="0"/>
    <n v="3"/>
    <x v="13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13"/>
  </r>
  <r>
    <n v="-1"/>
    <n v="1"/>
    <s v="0001 -Florida Power &amp; Light Company"/>
    <n v="0"/>
    <n v="3"/>
    <x v="13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13"/>
  </r>
  <r>
    <n v="-1"/>
    <n v="1"/>
    <s v="0001 -Florida Power &amp; Light Company"/>
    <n v="0"/>
    <n v="3"/>
    <x v="13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13"/>
  </r>
  <r>
    <n v="-1"/>
    <n v="1"/>
    <s v="0001 -Florida Power &amp; Light Company"/>
    <n v="0"/>
    <n v="3"/>
    <x v="13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13"/>
  </r>
  <r>
    <n v="-1"/>
    <n v="1"/>
    <s v="0001 -Florida Power &amp; Light Company"/>
    <n v="0"/>
    <n v="3"/>
    <x v="13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13"/>
  </r>
  <r>
    <n v="-1"/>
    <n v="1"/>
    <s v="0001 -Florida Power &amp; Light Company"/>
    <n v="0"/>
    <n v="3"/>
    <x v="13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13"/>
  </r>
  <r>
    <n v="-1"/>
    <n v="1"/>
    <s v="0001 -Florida Power &amp; Light Company"/>
    <n v="0"/>
    <n v="3"/>
    <x v="13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13"/>
  </r>
  <r>
    <n v="-1"/>
    <n v="1"/>
    <s v="0001 -Florida Power &amp; Light Company"/>
    <n v="0"/>
    <n v="3"/>
    <x v="13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13"/>
  </r>
  <r>
    <n v="-1"/>
    <n v="1"/>
    <s v="0001 -Florida Power &amp; Light Company"/>
    <n v="0"/>
    <n v="3"/>
    <x v="13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13"/>
  </r>
  <r>
    <n v="-1"/>
    <n v="1"/>
    <s v="0001 -Florida Power &amp; Light Company"/>
    <n v="0"/>
    <n v="3"/>
    <x v="13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13"/>
  </r>
  <r>
    <n v="-1"/>
    <n v="1"/>
    <s v="0001 -Florida Power &amp; Light Company"/>
    <n v="0"/>
    <n v="3"/>
    <x v="13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13"/>
  </r>
  <r>
    <n v="-1"/>
    <n v="1"/>
    <s v="0001 -Florida Power &amp; Light Company"/>
    <n v="0"/>
    <n v="3"/>
    <x v="13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13"/>
  </r>
  <r>
    <n v="-1"/>
    <n v="1"/>
    <s v="0001 -Florida Power &amp; Light Company"/>
    <n v="0"/>
    <n v="3"/>
    <x v="13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13"/>
  </r>
  <r>
    <n v="-1"/>
    <n v="1"/>
    <s v="0001 -Florida Power &amp; Light Company"/>
    <n v="0"/>
    <n v="3"/>
    <x v="13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13"/>
  </r>
  <r>
    <n v="-1"/>
    <n v="1"/>
    <s v="0001 -Florida Power &amp; Light Company"/>
    <n v="0"/>
    <n v="3"/>
    <x v="13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13"/>
  </r>
  <r>
    <n v="-1"/>
    <n v="1"/>
    <s v="0001 -Florida Power &amp; Light Company"/>
    <n v="0"/>
    <n v="3"/>
    <x v="13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13"/>
  </r>
  <r>
    <n v="-1"/>
    <n v="1"/>
    <s v="0001 -Florida Power &amp; Light Company"/>
    <n v="0"/>
    <n v="3"/>
    <x v="13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13"/>
  </r>
  <r>
    <n v="-1"/>
    <n v="1"/>
    <s v="0001 -Florida Power &amp; Light Company"/>
    <n v="0"/>
    <n v="3"/>
    <x v="13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13"/>
  </r>
  <r>
    <n v="-1"/>
    <n v="1"/>
    <s v="0001 -Florida Power &amp; Light Company"/>
    <n v="0"/>
    <n v="3"/>
    <x v="13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13"/>
  </r>
  <r>
    <n v="-1"/>
    <n v="1"/>
    <s v="0001 -Florida Power &amp; Light Company"/>
    <n v="0"/>
    <n v="3"/>
    <x v="13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13"/>
  </r>
  <r>
    <n v="-1"/>
    <n v="1"/>
    <s v="0001 -Florida Power &amp; Light Company"/>
    <n v="0"/>
    <n v="3"/>
    <x v="13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3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13"/>
  </r>
  <r>
    <n v="-1"/>
    <n v="1"/>
    <s v="0001 -Florida Power &amp; Light Company"/>
    <n v="0"/>
    <n v="3"/>
    <x v="13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13"/>
  </r>
  <r>
    <n v="-1"/>
    <n v="1"/>
    <s v="0001 -Florida Power &amp; Light Company"/>
    <n v="0"/>
    <n v="3"/>
    <x v="13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13"/>
  </r>
  <r>
    <n v="-1"/>
    <n v="1"/>
    <s v="0001 -Florida Power &amp; Light Company"/>
    <n v="0"/>
    <n v="3"/>
    <x v="14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14"/>
  </r>
  <r>
    <n v="-1"/>
    <n v="1"/>
    <s v="0001 -Florida Power &amp; Light Company"/>
    <n v="0"/>
    <n v="3"/>
    <x v="14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14"/>
  </r>
  <r>
    <n v="-1"/>
    <n v="1"/>
    <s v="0001 -Florida Power &amp; Light Company"/>
    <n v="0"/>
    <n v="3"/>
    <x v="14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14"/>
  </r>
  <r>
    <n v="-1"/>
    <n v="1"/>
    <s v="0001 -Florida Power &amp; Light Company"/>
    <n v="0"/>
    <n v="3"/>
    <x v="14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14"/>
  </r>
  <r>
    <n v="-1"/>
    <n v="1"/>
    <s v="0001 -Florida Power &amp; Light Company"/>
    <n v="0"/>
    <n v="3"/>
    <x v="14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14"/>
  </r>
  <r>
    <n v="-1"/>
    <n v="1"/>
    <s v="0001 -Florida Power &amp; Light Company"/>
    <n v="0"/>
    <n v="3"/>
    <x v="14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14"/>
  </r>
  <r>
    <n v="-1"/>
    <n v="1"/>
    <s v="0001 -Florida Power &amp; Light Company"/>
    <n v="0"/>
    <n v="3"/>
    <x v="14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14"/>
  </r>
  <r>
    <n v="-1"/>
    <n v="1"/>
    <s v="0001 -Florida Power &amp; Light Company"/>
    <n v="0"/>
    <n v="3"/>
    <x v="14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14"/>
  </r>
  <r>
    <n v="-1"/>
    <n v="1"/>
    <s v="0001 -Florida Power &amp; Light Company"/>
    <n v="0"/>
    <n v="3"/>
    <x v="14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14"/>
  </r>
  <r>
    <n v="-1"/>
    <n v="1"/>
    <s v="0001 -Florida Power &amp; Light Company"/>
    <n v="0"/>
    <n v="3"/>
    <x v="14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14"/>
  </r>
  <r>
    <n v="-1"/>
    <n v="1"/>
    <s v="0001 -Florida Power &amp; Light Company"/>
    <n v="0"/>
    <n v="3"/>
    <x v="14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14"/>
  </r>
  <r>
    <n v="-1"/>
    <n v="1"/>
    <s v="0001 -Florida Power &amp; Light Company"/>
    <n v="0"/>
    <n v="3"/>
    <x v="14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14"/>
  </r>
  <r>
    <n v="-1"/>
    <n v="1"/>
    <s v="0001 -Florida Power &amp; Light Company"/>
    <n v="0"/>
    <n v="3"/>
    <x v="14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14"/>
  </r>
  <r>
    <n v="-1"/>
    <n v="1"/>
    <s v="0001 -Florida Power &amp; Light Company"/>
    <n v="0"/>
    <n v="3"/>
    <x v="14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14"/>
  </r>
  <r>
    <n v="-1"/>
    <n v="1"/>
    <s v="0001 -Florida Power &amp; Light Company"/>
    <n v="0"/>
    <n v="3"/>
    <x v="14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14"/>
  </r>
  <r>
    <n v="-1"/>
    <n v="1"/>
    <s v="0001 -Florida Power &amp; Light Company"/>
    <n v="0"/>
    <n v="3"/>
    <x v="14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14"/>
  </r>
  <r>
    <n v="-1"/>
    <n v="1"/>
    <s v="0001 -Florida Power &amp; Light Company"/>
    <n v="0"/>
    <n v="3"/>
    <x v="14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14"/>
  </r>
  <r>
    <n v="-1"/>
    <n v="1"/>
    <s v="0001 -Florida Power &amp; Light Company"/>
    <n v="0"/>
    <n v="3"/>
    <x v="14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14"/>
  </r>
  <r>
    <n v="-1"/>
    <n v="1"/>
    <s v="0001 -Florida Power &amp; Light Company"/>
    <n v="0"/>
    <n v="3"/>
    <x v="14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14"/>
  </r>
  <r>
    <n v="-1"/>
    <n v="1"/>
    <s v="0001 -Florida Power &amp; Light Company"/>
    <n v="0"/>
    <n v="3"/>
    <x v="14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14"/>
  </r>
  <r>
    <n v="-1"/>
    <n v="1"/>
    <s v="0001 -Florida Power &amp; Light Company"/>
    <n v="0"/>
    <n v="3"/>
    <x v="14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14"/>
  </r>
  <r>
    <n v="-1"/>
    <n v="1"/>
    <s v="0001 -Florida Power &amp; Light Company"/>
    <n v="0"/>
    <n v="3"/>
    <x v="14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14"/>
  </r>
  <r>
    <n v="-1"/>
    <n v="1"/>
    <s v="0001 -Florida Power &amp; Light Company"/>
    <n v="0"/>
    <n v="3"/>
    <x v="14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14"/>
  </r>
  <r>
    <n v="-1"/>
    <n v="1"/>
    <s v="0001 -Florida Power &amp; Light Company"/>
    <n v="0"/>
    <n v="3"/>
    <x v="14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14"/>
  </r>
  <r>
    <n v="-1"/>
    <n v="1"/>
    <s v="0001 -Florida Power &amp; Light Company"/>
    <n v="0"/>
    <n v="3"/>
    <x v="14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14"/>
  </r>
  <r>
    <n v="-1"/>
    <n v="1"/>
    <s v="0001 -Florida Power &amp; Light Company"/>
    <n v="0"/>
    <n v="3"/>
    <x v="14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14"/>
  </r>
  <r>
    <n v="-1"/>
    <n v="1"/>
    <s v="0001 -Florida Power &amp; Light Company"/>
    <n v="0"/>
    <n v="3"/>
    <x v="14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14"/>
  </r>
  <r>
    <n v="-1"/>
    <n v="1"/>
    <s v="0001 -Florida Power &amp; Light Company"/>
    <n v="0"/>
    <n v="3"/>
    <x v="14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14"/>
  </r>
  <r>
    <n v="-1"/>
    <n v="1"/>
    <s v="0001 -Florida Power &amp; Light Company"/>
    <n v="0"/>
    <n v="3"/>
    <x v="14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14"/>
  </r>
  <r>
    <n v="-1"/>
    <n v="1"/>
    <s v="0001 -Florida Power &amp; Light Company"/>
    <n v="0"/>
    <n v="3"/>
    <x v="14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14"/>
  </r>
  <r>
    <n v="-1"/>
    <n v="1"/>
    <s v="0001 -Florida Power &amp; Light Company"/>
    <n v="0"/>
    <n v="3"/>
    <x v="14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14"/>
  </r>
  <r>
    <n v="-1"/>
    <n v="1"/>
    <s v="0001 -Florida Power &amp; Light Company"/>
    <n v="0"/>
    <n v="3"/>
    <x v="14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14"/>
  </r>
  <r>
    <n v="-1"/>
    <n v="1"/>
    <s v="0001 -Florida Power &amp; Light Company"/>
    <n v="0"/>
    <n v="3"/>
    <x v="14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14"/>
  </r>
  <r>
    <n v="-1"/>
    <n v="1"/>
    <s v="0001 -Florida Power &amp; Light Company"/>
    <n v="0"/>
    <n v="3"/>
    <x v="14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14"/>
  </r>
  <r>
    <n v="-1"/>
    <n v="1"/>
    <s v="0001 -Florida Power &amp; Light Company"/>
    <n v="0"/>
    <n v="3"/>
    <x v="14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14"/>
  </r>
  <r>
    <n v="-1"/>
    <n v="1"/>
    <s v="0001 -Florida Power &amp; Light Company"/>
    <n v="0"/>
    <n v="3"/>
    <x v="14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14"/>
  </r>
  <r>
    <n v="-1"/>
    <n v="1"/>
    <s v="0001 -Florida Power &amp; Light Company"/>
    <n v="0"/>
    <n v="3"/>
    <x v="14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14"/>
  </r>
  <r>
    <n v="-1"/>
    <n v="1"/>
    <s v="0001 -Florida Power &amp; Light Company"/>
    <n v="0"/>
    <n v="3"/>
    <x v="14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14"/>
  </r>
  <r>
    <n v="-1"/>
    <n v="1"/>
    <s v="0001 -Florida Power &amp; Light Company"/>
    <n v="0"/>
    <n v="3"/>
    <x v="14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14"/>
  </r>
  <r>
    <n v="-1"/>
    <n v="1"/>
    <s v="0001 -Florida Power &amp; Light Company"/>
    <n v="0"/>
    <n v="3"/>
    <x v="14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14"/>
  </r>
  <r>
    <n v="-1"/>
    <n v="1"/>
    <s v="0001 -Florida Power &amp; Light Company"/>
    <n v="0"/>
    <n v="3"/>
    <x v="14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14"/>
  </r>
  <r>
    <n v="-1"/>
    <n v="1"/>
    <s v="0001 -Florida Power &amp; Light Company"/>
    <n v="0"/>
    <n v="3"/>
    <x v="14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14"/>
  </r>
  <r>
    <n v="-1"/>
    <n v="1"/>
    <s v="0001 -Florida Power &amp; Light Company"/>
    <n v="0"/>
    <n v="3"/>
    <x v="14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14"/>
  </r>
  <r>
    <n v="-1"/>
    <n v="1"/>
    <s v="0001 -Florida Power &amp; Light Company"/>
    <n v="0"/>
    <n v="3"/>
    <x v="14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14"/>
  </r>
  <r>
    <n v="-1"/>
    <n v="1"/>
    <s v="0001 -Florida Power &amp; Light Company"/>
    <n v="0"/>
    <n v="3"/>
    <x v="14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14"/>
  </r>
  <r>
    <n v="-1"/>
    <n v="1"/>
    <s v="0001 -Florida Power &amp; Light Company"/>
    <n v="0"/>
    <n v="3"/>
    <x v="14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14"/>
  </r>
  <r>
    <n v="-1"/>
    <n v="1"/>
    <s v="0001 -Florida Power &amp; Light Company"/>
    <n v="0"/>
    <n v="3"/>
    <x v="14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14"/>
  </r>
  <r>
    <n v="-1"/>
    <n v="1"/>
    <s v="0001 -Florida Power &amp; Light Company"/>
    <n v="0"/>
    <n v="3"/>
    <x v="14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14"/>
  </r>
  <r>
    <n v="-1"/>
    <n v="1"/>
    <s v="0001 -Florida Power &amp; Light Company"/>
    <n v="0"/>
    <n v="3"/>
    <x v="14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14"/>
  </r>
  <r>
    <n v="-1"/>
    <n v="1"/>
    <s v="0001 -Florida Power &amp; Light Company"/>
    <n v="0"/>
    <n v="3"/>
    <x v="14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14"/>
  </r>
  <r>
    <n v="-1"/>
    <n v="1"/>
    <s v="0001 -Florida Power &amp; Light Company"/>
    <n v="0"/>
    <n v="3"/>
    <x v="14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14"/>
  </r>
  <r>
    <n v="-1"/>
    <n v="1"/>
    <s v="0001 -Florida Power &amp; Light Company"/>
    <n v="0"/>
    <n v="3"/>
    <x v="14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14"/>
  </r>
  <r>
    <n v="-1"/>
    <n v="1"/>
    <s v="0001 -Florida Power &amp; Light Company"/>
    <n v="0"/>
    <n v="3"/>
    <x v="14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14"/>
  </r>
  <r>
    <n v="-1"/>
    <n v="1"/>
    <s v="0001 -Florida Power &amp; Light Company"/>
    <n v="0"/>
    <n v="3"/>
    <x v="14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14"/>
  </r>
  <r>
    <n v="-1"/>
    <n v="1"/>
    <s v="0001 -Florida Power &amp; Light Company"/>
    <n v="0"/>
    <n v="3"/>
    <x v="14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14"/>
  </r>
  <r>
    <n v="-1"/>
    <n v="1"/>
    <s v="0001 -Florida Power &amp; Light Company"/>
    <n v="0"/>
    <n v="3"/>
    <x v="14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14"/>
  </r>
  <r>
    <n v="-1"/>
    <n v="1"/>
    <s v="0001 -Florida Power &amp; Light Company"/>
    <n v="0"/>
    <n v="3"/>
    <x v="14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14"/>
  </r>
  <r>
    <n v="-1"/>
    <n v="1"/>
    <s v="0001 -Florida Power &amp; Light Company"/>
    <n v="0"/>
    <n v="3"/>
    <x v="14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14"/>
  </r>
  <r>
    <n v="-1"/>
    <n v="1"/>
    <s v="0001 -Florida Power &amp; Light Company"/>
    <n v="0"/>
    <n v="3"/>
    <x v="14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14"/>
  </r>
  <r>
    <n v="-1"/>
    <n v="1"/>
    <s v="0001 -Florida Power &amp; Light Company"/>
    <n v="0"/>
    <n v="3"/>
    <x v="14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14"/>
  </r>
  <r>
    <n v="-1"/>
    <n v="1"/>
    <s v="0001 -Florida Power &amp; Light Company"/>
    <n v="0"/>
    <n v="3"/>
    <x v="14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14"/>
  </r>
  <r>
    <n v="-1"/>
    <n v="1"/>
    <s v="0001 -Florida Power &amp; Light Company"/>
    <n v="0"/>
    <n v="3"/>
    <x v="14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14"/>
  </r>
  <r>
    <n v="-1"/>
    <n v="1"/>
    <s v="0001 -Florida Power &amp; Light Company"/>
    <n v="0"/>
    <n v="3"/>
    <x v="14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14"/>
  </r>
  <r>
    <n v="-1"/>
    <n v="1"/>
    <s v="0001 -Florida Power &amp; Light Company"/>
    <n v="0"/>
    <n v="3"/>
    <x v="14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14"/>
  </r>
  <r>
    <n v="-1"/>
    <n v="1"/>
    <s v="0001 -Florida Power &amp; Light Company"/>
    <n v="0"/>
    <n v="3"/>
    <x v="14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14"/>
  </r>
  <r>
    <n v="-1"/>
    <n v="1"/>
    <s v="0001 -Florida Power &amp; Light Company"/>
    <n v="0"/>
    <n v="3"/>
    <x v="14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14"/>
  </r>
  <r>
    <n v="-1"/>
    <n v="1"/>
    <s v="0001 -Florida Power &amp; Light Company"/>
    <n v="0"/>
    <n v="3"/>
    <x v="14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14"/>
  </r>
  <r>
    <n v="-1"/>
    <n v="1"/>
    <s v="0001 -Florida Power &amp; Light Company"/>
    <n v="0"/>
    <n v="3"/>
    <x v="14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14"/>
  </r>
  <r>
    <n v="-1"/>
    <n v="1"/>
    <s v="0001 -Florida Power &amp; Light Company"/>
    <n v="0"/>
    <n v="3"/>
    <x v="14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14"/>
  </r>
  <r>
    <n v="-1"/>
    <n v="1"/>
    <s v="0001 -Florida Power &amp; Light Company"/>
    <n v="0"/>
    <n v="3"/>
    <x v="14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14"/>
  </r>
  <r>
    <n v="-1"/>
    <n v="1"/>
    <s v="0001 -Florida Power &amp; Light Company"/>
    <n v="0"/>
    <n v="3"/>
    <x v="14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14"/>
  </r>
  <r>
    <n v="-1"/>
    <n v="1"/>
    <s v="0001 -Florida Power &amp; Light Company"/>
    <n v="0"/>
    <n v="3"/>
    <x v="14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14"/>
  </r>
  <r>
    <n v="-1"/>
    <n v="1"/>
    <s v="0001 -Florida Power &amp; Light Company"/>
    <n v="0"/>
    <n v="3"/>
    <x v="14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14"/>
  </r>
  <r>
    <n v="-1"/>
    <n v="1"/>
    <s v="0001 -Florida Power &amp; Light Company"/>
    <n v="0"/>
    <n v="3"/>
    <x v="14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14"/>
  </r>
  <r>
    <n v="-1"/>
    <n v="1"/>
    <s v="0001 -Florida Power &amp; Light Company"/>
    <n v="0"/>
    <n v="3"/>
    <x v="14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14"/>
  </r>
  <r>
    <n v="-1"/>
    <n v="1"/>
    <s v="0001 -Florida Power &amp; Light Company"/>
    <n v="0"/>
    <n v="3"/>
    <x v="14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14"/>
  </r>
  <r>
    <n v="-1"/>
    <n v="1"/>
    <s v="0001 -Florida Power &amp; Light Company"/>
    <n v="0"/>
    <n v="3"/>
    <x v="14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14"/>
  </r>
  <r>
    <n v="-1"/>
    <n v="1"/>
    <s v="0001 -Florida Power &amp; Light Company"/>
    <n v="0"/>
    <n v="3"/>
    <x v="14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14"/>
  </r>
  <r>
    <n v="-1"/>
    <n v="1"/>
    <s v="0001 -Florida Power &amp; Light Company"/>
    <n v="0"/>
    <n v="3"/>
    <x v="14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14"/>
  </r>
  <r>
    <n v="-1"/>
    <n v="1"/>
    <s v="0001 -Florida Power &amp; Light Company"/>
    <n v="0"/>
    <n v="3"/>
    <x v="14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14"/>
  </r>
  <r>
    <n v="-1"/>
    <n v="1"/>
    <s v="0001 -Florida Power &amp; Light Company"/>
    <n v="0"/>
    <n v="3"/>
    <x v="14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14"/>
  </r>
  <r>
    <n v="-1"/>
    <n v="1"/>
    <s v="0001 -Florida Power &amp; Light Company"/>
    <n v="0"/>
    <n v="3"/>
    <x v="14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14"/>
  </r>
  <r>
    <n v="-1"/>
    <n v="1"/>
    <s v="0001 -Florida Power &amp; Light Company"/>
    <n v="0"/>
    <n v="3"/>
    <x v="14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14"/>
  </r>
  <r>
    <n v="-1"/>
    <n v="1"/>
    <s v="0001 -Florida Power &amp; Light Company"/>
    <n v="0"/>
    <n v="3"/>
    <x v="14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14"/>
  </r>
  <r>
    <n v="-1"/>
    <n v="1"/>
    <s v="0001 -Florida Power &amp; Light Company"/>
    <n v="0"/>
    <n v="3"/>
    <x v="14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14"/>
  </r>
  <r>
    <n v="-1"/>
    <n v="1"/>
    <s v="0001 -Florida Power &amp; Light Company"/>
    <n v="0"/>
    <n v="3"/>
    <x v="14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14"/>
  </r>
  <r>
    <n v="-1"/>
    <n v="1"/>
    <s v="0001 -Florida Power &amp; Light Company"/>
    <n v="0"/>
    <n v="3"/>
    <x v="14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14"/>
  </r>
  <r>
    <n v="-1"/>
    <n v="1"/>
    <s v="0001 -Florida Power &amp; Light Company"/>
    <n v="0"/>
    <n v="3"/>
    <x v="14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14"/>
  </r>
  <r>
    <n v="-1"/>
    <n v="1"/>
    <s v="0001 -Florida Power &amp; Light Company"/>
    <n v="0"/>
    <n v="3"/>
    <x v="14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14"/>
  </r>
  <r>
    <n v="-1"/>
    <n v="1"/>
    <s v="0001 -Florida Power &amp; Light Company"/>
    <n v="0"/>
    <n v="3"/>
    <x v="14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14"/>
  </r>
  <r>
    <n v="-1"/>
    <n v="1"/>
    <s v="0001 -Florida Power &amp; Light Company"/>
    <n v="0"/>
    <n v="3"/>
    <x v="14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14"/>
  </r>
  <r>
    <n v="-1"/>
    <n v="1"/>
    <s v="0001 -Florida Power &amp; Light Company"/>
    <n v="0"/>
    <n v="3"/>
    <x v="14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14"/>
  </r>
  <r>
    <n v="-1"/>
    <n v="1"/>
    <s v="0001 -Florida Power &amp; Light Company"/>
    <n v="0"/>
    <n v="3"/>
    <x v="14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14"/>
  </r>
  <r>
    <n v="-1"/>
    <n v="1"/>
    <s v="0001 -Florida Power &amp; Light Company"/>
    <n v="0"/>
    <n v="3"/>
    <x v="14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14"/>
  </r>
  <r>
    <n v="-1"/>
    <n v="1"/>
    <s v="0001 -Florida Power &amp; Light Company"/>
    <n v="0"/>
    <n v="3"/>
    <x v="14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14"/>
  </r>
  <r>
    <n v="-1"/>
    <n v="1"/>
    <s v="0001 -Florida Power &amp; Light Company"/>
    <n v="0"/>
    <n v="3"/>
    <x v="14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14"/>
  </r>
  <r>
    <n v="-1"/>
    <n v="1"/>
    <s v="0001 -Florida Power &amp; Light Company"/>
    <n v="0"/>
    <n v="3"/>
    <x v="14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14"/>
  </r>
  <r>
    <n v="-1"/>
    <n v="1"/>
    <s v="0001 -Florida Power &amp; Light Company"/>
    <n v="0"/>
    <n v="3"/>
    <x v="14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14"/>
  </r>
  <r>
    <n v="-1"/>
    <n v="1"/>
    <s v="0001 -Florida Power &amp; Light Company"/>
    <n v="0"/>
    <n v="3"/>
    <x v="14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14"/>
  </r>
  <r>
    <n v="-1"/>
    <n v="1"/>
    <s v="0001 -Florida Power &amp; Light Company"/>
    <n v="0"/>
    <n v="3"/>
    <x v="14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14"/>
  </r>
  <r>
    <n v="-1"/>
    <n v="1"/>
    <s v="0001 -Florida Power &amp; Light Company"/>
    <n v="0"/>
    <n v="3"/>
    <x v="14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14"/>
  </r>
  <r>
    <n v="-1"/>
    <n v="1"/>
    <s v="0001 -Florida Power &amp; Light Company"/>
    <n v="0"/>
    <n v="3"/>
    <x v="14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14"/>
  </r>
  <r>
    <n v="-1"/>
    <n v="1"/>
    <s v="0001 -Florida Power &amp; Light Company"/>
    <n v="0"/>
    <n v="3"/>
    <x v="14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14"/>
  </r>
  <r>
    <n v="-1"/>
    <n v="1"/>
    <s v="0001 -Florida Power &amp; Light Company"/>
    <n v="0"/>
    <n v="3"/>
    <x v="14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14"/>
  </r>
  <r>
    <n v="-1"/>
    <n v="1"/>
    <s v="0001 -Florida Power &amp; Light Company"/>
    <n v="0"/>
    <n v="3"/>
    <x v="14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14"/>
  </r>
  <r>
    <n v="-1"/>
    <n v="1"/>
    <s v="0001 -Florida Power &amp; Light Company"/>
    <n v="0"/>
    <n v="3"/>
    <x v="14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14"/>
  </r>
  <r>
    <n v="-1"/>
    <n v="1"/>
    <s v="0001 -Florida Power &amp; Light Company"/>
    <n v="0"/>
    <n v="3"/>
    <x v="14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14"/>
  </r>
  <r>
    <n v="-1"/>
    <n v="1"/>
    <s v="0001 -Florida Power &amp; Light Company"/>
    <n v="0"/>
    <n v="3"/>
    <x v="14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14"/>
  </r>
  <r>
    <n v="-1"/>
    <n v="1"/>
    <s v="0001 -Florida Power &amp; Light Company"/>
    <n v="0"/>
    <n v="3"/>
    <x v="14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14"/>
  </r>
  <r>
    <n v="-1"/>
    <n v="1"/>
    <s v="0001 -Florida Power &amp; Light Company"/>
    <n v="0"/>
    <n v="3"/>
    <x v="14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14"/>
  </r>
  <r>
    <n v="-1"/>
    <n v="1"/>
    <s v="0001 -Florida Power &amp; Light Company"/>
    <n v="0"/>
    <n v="3"/>
    <x v="14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14"/>
  </r>
  <r>
    <n v="-1"/>
    <n v="1"/>
    <s v="0001 -Florida Power &amp; Light Company"/>
    <n v="0"/>
    <n v="3"/>
    <x v="14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14"/>
  </r>
  <r>
    <n v="-1"/>
    <n v="1"/>
    <s v="0001 -Florida Power &amp; Light Company"/>
    <n v="0"/>
    <n v="3"/>
    <x v="14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14"/>
  </r>
  <r>
    <n v="-1"/>
    <n v="1"/>
    <s v="0001 -Florida Power &amp; Light Company"/>
    <n v="0"/>
    <n v="3"/>
    <x v="14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14"/>
  </r>
  <r>
    <n v="-1"/>
    <n v="1"/>
    <s v="0001 -Florida Power &amp; Light Company"/>
    <n v="0"/>
    <n v="3"/>
    <x v="14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14"/>
  </r>
  <r>
    <n v="-1"/>
    <n v="1"/>
    <s v="0001 -Florida Power &amp; Light Company"/>
    <n v="0"/>
    <n v="3"/>
    <x v="14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14"/>
  </r>
  <r>
    <n v="-1"/>
    <n v="1"/>
    <s v="0001 -Florida Power &amp; Light Company"/>
    <n v="0"/>
    <n v="3"/>
    <x v="14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14"/>
  </r>
  <r>
    <n v="-1"/>
    <n v="1"/>
    <s v="0001 -Florida Power &amp; Light Company"/>
    <n v="0"/>
    <n v="3"/>
    <x v="14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14"/>
  </r>
  <r>
    <n v="-1"/>
    <n v="1"/>
    <s v="0001 -Florida Power &amp; Light Company"/>
    <n v="0"/>
    <n v="3"/>
    <x v="14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14"/>
  </r>
  <r>
    <n v="-1"/>
    <n v="1"/>
    <s v="0001 -Florida Power &amp; Light Company"/>
    <n v="0"/>
    <n v="3"/>
    <x v="14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14"/>
  </r>
  <r>
    <n v="-1"/>
    <n v="1"/>
    <s v="0001 -Florida Power &amp; Light Company"/>
    <n v="0"/>
    <n v="3"/>
    <x v="14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14"/>
  </r>
  <r>
    <n v="-1"/>
    <n v="1"/>
    <s v="0001 -Florida Power &amp; Light Company"/>
    <n v="0"/>
    <n v="3"/>
    <x v="14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14"/>
  </r>
  <r>
    <n v="-1"/>
    <n v="1"/>
    <s v="0001 -Florida Power &amp; Light Company"/>
    <n v="0"/>
    <n v="3"/>
    <x v="14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14"/>
  </r>
  <r>
    <n v="-1"/>
    <n v="1"/>
    <s v="0001 -Florida Power &amp; Light Company"/>
    <n v="0"/>
    <n v="3"/>
    <x v="14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14"/>
  </r>
  <r>
    <n v="-1"/>
    <n v="1"/>
    <s v="0001 -Florida Power &amp; Light Company"/>
    <n v="0"/>
    <n v="3"/>
    <x v="14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14"/>
  </r>
  <r>
    <n v="-1"/>
    <n v="1"/>
    <s v="0001 -Florida Power &amp; Light Company"/>
    <n v="0"/>
    <n v="3"/>
    <x v="14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14"/>
  </r>
  <r>
    <n v="-1"/>
    <n v="1"/>
    <s v="0001 -Florida Power &amp; Light Company"/>
    <n v="0"/>
    <n v="3"/>
    <x v="14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14"/>
  </r>
  <r>
    <n v="-1"/>
    <n v="1"/>
    <s v="0001 -Florida Power &amp; Light Company"/>
    <n v="0"/>
    <n v="3"/>
    <x v="14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14"/>
  </r>
  <r>
    <n v="-1"/>
    <n v="1"/>
    <s v="0001 -Florida Power &amp; Light Company"/>
    <n v="0"/>
    <n v="3"/>
    <x v="14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14"/>
  </r>
  <r>
    <n v="-1"/>
    <n v="1"/>
    <s v="0001 -Florida Power &amp; Light Company"/>
    <n v="0"/>
    <n v="3"/>
    <x v="14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14"/>
  </r>
  <r>
    <n v="-1"/>
    <n v="1"/>
    <s v="0001 -Florida Power &amp; Light Company"/>
    <n v="0"/>
    <n v="3"/>
    <x v="14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14"/>
  </r>
  <r>
    <n v="-1"/>
    <n v="1"/>
    <s v="0001 -Florida Power &amp; Light Company"/>
    <n v="0"/>
    <n v="3"/>
    <x v="14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14"/>
  </r>
  <r>
    <n v="-1"/>
    <n v="1"/>
    <s v="0001 -Florida Power &amp; Light Company"/>
    <n v="0"/>
    <n v="3"/>
    <x v="14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14"/>
  </r>
  <r>
    <n v="-1"/>
    <n v="1"/>
    <s v="0001 -Florida Power &amp; Light Company"/>
    <n v="0"/>
    <n v="3"/>
    <x v="14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14"/>
  </r>
  <r>
    <n v="-1"/>
    <n v="1"/>
    <s v="0001 -Florida Power &amp; Light Company"/>
    <n v="0"/>
    <n v="3"/>
    <x v="14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14"/>
  </r>
  <r>
    <n v="-1"/>
    <n v="1"/>
    <s v="0001 -Florida Power &amp; Light Company"/>
    <n v="0"/>
    <n v="3"/>
    <x v="14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14"/>
  </r>
  <r>
    <n v="-1"/>
    <n v="1"/>
    <s v="0001 -Florida Power &amp; Light Company"/>
    <n v="0"/>
    <n v="3"/>
    <x v="14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14"/>
  </r>
  <r>
    <n v="-1"/>
    <n v="1"/>
    <s v="0001 -Florida Power &amp; Light Company"/>
    <n v="0"/>
    <n v="3"/>
    <x v="14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14"/>
  </r>
  <r>
    <n v="-1"/>
    <n v="1"/>
    <s v="0001 -Florida Power &amp; Light Company"/>
    <n v="0"/>
    <n v="3"/>
    <x v="14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14"/>
  </r>
  <r>
    <n v="-1"/>
    <n v="1"/>
    <s v="0001 -Florida Power &amp; Light Company"/>
    <n v="0"/>
    <n v="3"/>
    <x v="14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14"/>
  </r>
  <r>
    <n v="-1"/>
    <n v="1"/>
    <s v="0001 -Florida Power &amp; Light Company"/>
    <n v="0"/>
    <n v="3"/>
    <x v="14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14"/>
  </r>
  <r>
    <n v="-1"/>
    <n v="1"/>
    <s v="0001 -Florida Power &amp; Light Company"/>
    <n v="0"/>
    <n v="3"/>
    <x v="14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14"/>
  </r>
  <r>
    <n v="-1"/>
    <n v="1"/>
    <s v="0001 -Florida Power &amp; Light Company"/>
    <n v="0"/>
    <n v="3"/>
    <x v="14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14"/>
  </r>
  <r>
    <n v="-1"/>
    <n v="1"/>
    <s v="0001 -Florida Power &amp; Light Company"/>
    <n v="0"/>
    <n v="3"/>
    <x v="14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14"/>
  </r>
  <r>
    <n v="-1"/>
    <n v="1"/>
    <s v="0001 -Florida Power &amp; Light Company"/>
    <n v="0"/>
    <n v="3"/>
    <x v="14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14"/>
  </r>
  <r>
    <n v="-1"/>
    <n v="1"/>
    <s v="0001 -Florida Power &amp; Light Company"/>
    <n v="0"/>
    <n v="3"/>
    <x v="14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14"/>
  </r>
  <r>
    <n v="-1"/>
    <n v="1"/>
    <s v="0001 -Florida Power &amp; Light Company"/>
    <n v="0"/>
    <n v="3"/>
    <x v="14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14"/>
  </r>
  <r>
    <n v="-1"/>
    <n v="1"/>
    <s v="0001 -Florida Power &amp; Light Company"/>
    <n v="0"/>
    <n v="3"/>
    <x v="14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14"/>
  </r>
  <r>
    <n v="-1"/>
    <n v="1"/>
    <s v="0001 -Florida Power &amp; Light Company"/>
    <n v="0"/>
    <n v="3"/>
    <x v="14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14"/>
  </r>
  <r>
    <n v="-1"/>
    <n v="1"/>
    <s v="0001 -Florida Power &amp; Light Company"/>
    <n v="0"/>
    <n v="3"/>
    <x v="14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14"/>
  </r>
  <r>
    <n v="-1"/>
    <n v="1"/>
    <s v="0001 -Florida Power &amp; Light Company"/>
    <n v="0"/>
    <n v="3"/>
    <x v="14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14"/>
  </r>
  <r>
    <n v="-1"/>
    <n v="1"/>
    <s v="0001 -Florida Power &amp; Light Company"/>
    <n v="0"/>
    <n v="3"/>
    <x v="14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14"/>
  </r>
  <r>
    <n v="-1"/>
    <n v="1"/>
    <s v="0001 -Florida Power &amp; Light Company"/>
    <n v="0"/>
    <n v="3"/>
    <x v="14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14"/>
  </r>
  <r>
    <n v="-1"/>
    <n v="1"/>
    <s v="0001 -Florida Power &amp; Light Company"/>
    <n v="0"/>
    <n v="3"/>
    <x v="14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14"/>
  </r>
  <r>
    <n v="-1"/>
    <n v="1"/>
    <s v="0001 -Florida Power &amp; Light Company"/>
    <n v="0"/>
    <n v="3"/>
    <x v="14"/>
    <n v="2011"/>
    <n v="233"/>
    <n v="2014"/>
    <s v="V2011 - 100% Bonus"/>
    <n v="367"/>
    <s v="02. Steam"/>
    <s v="Function"/>
    <n v="2978633.01"/>
    <n v="0"/>
    <n v="0"/>
    <n v="2409842.0299999998"/>
    <n v="196196.91"/>
    <n v="599666.18999999994"/>
    <n v="-66041.73"/>
    <n v="47443.21"/>
    <n v="3031121.3"/>
    <n v="784979.98"/>
    <n v="5838.04"/>
    <n v="0"/>
    <n v="47443.21"/>
    <n v="0"/>
    <x v="14"/>
  </r>
  <r>
    <n v="-1"/>
    <n v="1"/>
    <s v="0001 -Florida Power &amp; Light Company"/>
    <n v="0"/>
    <n v="3"/>
    <x v="14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14"/>
  </r>
  <r>
    <n v="-1"/>
    <n v="1"/>
    <s v="0001 -Florida Power &amp; Light Company"/>
    <n v="0"/>
    <n v="3"/>
    <x v="14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8"/>
    <n v="2014"/>
    <s v="V2012 Q1 - 50% Bonus"/>
    <n v="367"/>
    <s v="02. Steam"/>
    <s v="Function"/>
    <n v="7823365.21"/>
    <n v="0"/>
    <n v="0"/>
    <n v="7826458.8099999996"/>
    <n v="576500.30000000005"/>
    <n v="1306439.1599999999"/>
    <n v="-6187.2"/>
    <n v="2427.41"/>
    <n v="7829552.4100000001"/>
    <n v="1881899.26"/>
    <n v="-2719.6"/>
    <n v="0"/>
    <n v="2427.41"/>
    <n v="0"/>
    <x v="14"/>
  </r>
  <r>
    <n v="-1"/>
    <n v="1"/>
    <s v="0001 -Florida Power &amp; Light Company"/>
    <n v="0"/>
    <n v="3"/>
    <x v="14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9"/>
    <n v="2014"/>
    <s v="V2012 Q2 - 50% Bonus"/>
    <n v="367"/>
    <s v="02. Steam"/>
    <s v="Function"/>
    <n v="146478606.88999999"/>
    <n v="0"/>
    <n v="0"/>
    <n v="146478606.88999999"/>
    <n v="9693256.0399999991"/>
    <n v="17355387.07"/>
    <n v="-322992.34999999998"/>
    <n v="0"/>
    <n v="146478606.88999999"/>
    <n v="27048643.109999999"/>
    <n v="0"/>
    <n v="0"/>
    <n v="0"/>
    <n v="0"/>
    <x v="14"/>
  </r>
  <r>
    <n v="-1"/>
    <n v="1"/>
    <s v="0001 -Florida Power &amp; Light Company"/>
    <n v="0"/>
    <n v="3"/>
    <x v="14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14"/>
  </r>
  <r>
    <n v="-1"/>
    <n v="1"/>
    <s v="0001 -Florida Power &amp; Light Company"/>
    <n v="0"/>
    <n v="3"/>
    <x v="14"/>
    <n v="2012"/>
    <n v="250"/>
    <n v="2014"/>
    <s v="V2012 Q3 - 50% Bonus"/>
    <n v="367"/>
    <s v="02. Steam"/>
    <s v="Function"/>
    <n v="247103139.06"/>
    <n v="0"/>
    <n v="0"/>
    <n v="247210933.13999999"/>
    <n v="16680644.720000001"/>
    <n v="25006585.18"/>
    <n v="-215588.15"/>
    <n v="49812.74"/>
    <n v="247318727.21000001"/>
    <n v="41658183.710000001"/>
    <n v="-136729.22"/>
    <n v="0"/>
    <n v="49812.74"/>
    <n v="0"/>
    <x v="14"/>
  </r>
  <r>
    <n v="-1"/>
    <n v="1"/>
    <s v="0001 -Florida Power &amp; Light Company"/>
    <n v="0"/>
    <n v="3"/>
    <x v="14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14"/>
  </r>
  <r>
    <n v="-1"/>
    <n v="1"/>
    <s v="0001 -Florida Power &amp; Light Company"/>
    <n v="0"/>
    <n v="3"/>
    <x v="14"/>
    <n v="2012"/>
    <n v="251"/>
    <n v="2014"/>
    <s v="V2012 Q4 - 50% Bonus"/>
    <n v="367"/>
    <s v="02. Steam"/>
    <s v="Function"/>
    <n v="4849830.26"/>
    <n v="0"/>
    <n v="0"/>
    <n v="4851882"/>
    <n v="355049.01"/>
    <n v="440703.08"/>
    <n v="-4103.4799999999996"/>
    <n v="3266.43"/>
    <n v="4853933.74"/>
    <n v="795267.72"/>
    <n v="-352.68"/>
    <n v="0"/>
    <n v="3266.43"/>
    <n v="0"/>
    <x v="14"/>
  </r>
  <r>
    <n v="-1"/>
    <n v="1"/>
    <s v="0001 -Florida Power &amp; Light Company"/>
    <n v="0"/>
    <n v="3"/>
    <x v="14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14"/>
  </r>
  <r>
    <n v="-1"/>
    <n v="1"/>
    <s v="0001 -Florida Power &amp; Light Company"/>
    <n v="0"/>
    <n v="3"/>
    <x v="14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14"/>
  </r>
  <r>
    <n v="-1"/>
    <n v="1"/>
    <s v="0001 -Florida Power &amp; Light Company"/>
    <n v="0"/>
    <n v="3"/>
    <x v="14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14"/>
  </r>
  <r>
    <n v="-1"/>
    <n v="1"/>
    <s v="0001 -Florida Power &amp; Light Company"/>
    <n v="0"/>
    <n v="3"/>
    <x v="14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14"/>
  </r>
  <r>
    <n v="-1"/>
    <n v="1"/>
    <s v="0001 -Florida Power &amp; Light Company"/>
    <n v="0"/>
    <n v="3"/>
    <x v="14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14"/>
  </r>
  <r>
    <n v="-1"/>
    <n v="1"/>
    <s v="0001 -Florida Power &amp; Light Company"/>
    <n v="0"/>
    <n v="3"/>
    <x v="14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14"/>
  </r>
  <r>
    <n v="-1"/>
    <n v="1"/>
    <s v="0001 -Florida Power &amp; Light Company"/>
    <n v="0"/>
    <n v="3"/>
    <x v="14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14"/>
  </r>
  <r>
    <n v="-1"/>
    <n v="1"/>
    <s v="0001 -Florida Power &amp; Light Company"/>
    <n v="0"/>
    <n v="3"/>
    <x v="14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14"/>
  </r>
  <r>
    <n v="-1"/>
    <n v="1"/>
    <s v="0001 -Florida Power &amp; Light Company"/>
    <n v="0"/>
    <n v="3"/>
    <x v="14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14"/>
  </r>
  <r>
    <n v="-1"/>
    <n v="1"/>
    <s v="0001 -Florida Power &amp; Light Company"/>
    <n v="0"/>
    <n v="3"/>
    <x v="14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14"/>
  </r>
  <r>
    <n v="-1"/>
    <n v="1"/>
    <s v="0001 -Florida Power &amp; Light Company"/>
    <n v="0"/>
    <n v="3"/>
    <x v="14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14"/>
  </r>
  <r>
    <n v="-1"/>
    <n v="1"/>
    <s v="0001 -Florida Power &amp; Light Company"/>
    <n v="0"/>
    <n v="3"/>
    <x v="14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14"/>
  </r>
  <r>
    <n v="-1"/>
    <n v="1"/>
    <s v="0001 -Florida Power &amp; Light Company"/>
    <n v="0"/>
    <n v="3"/>
    <x v="14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14"/>
  </r>
  <r>
    <n v="-1"/>
    <n v="1"/>
    <s v="0001 -Florida Power &amp; Light Company"/>
    <n v="0"/>
    <n v="3"/>
    <x v="14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14"/>
  </r>
  <r>
    <n v="-1"/>
    <n v="1"/>
    <s v="0001 -Florida Power &amp; Light Company"/>
    <n v="0"/>
    <n v="3"/>
    <x v="14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14"/>
  </r>
  <r>
    <n v="-1"/>
    <n v="1"/>
    <s v="0001 -Florida Power &amp; Light Company"/>
    <n v="0"/>
    <n v="3"/>
    <x v="14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14"/>
  </r>
  <r>
    <n v="-1"/>
    <n v="1"/>
    <s v="0001 -Florida Power &amp; Light Company"/>
    <n v="0"/>
    <n v="3"/>
    <x v="14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14"/>
  </r>
  <r>
    <n v="-1"/>
    <n v="1"/>
    <s v="0001 -Florida Power &amp; Light Company"/>
    <n v="0"/>
    <n v="3"/>
    <x v="14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14"/>
  </r>
  <r>
    <n v="-1"/>
    <n v="1"/>
    <s v="0001 -Florida Power &amp; Light Company"/>
    <n v="0"/>
    <n v="3"/>
    <x v="14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14"/>
  </r>
  <r>
    <n v="-1"/>
    <n v="1"/>
    <s v="0001 -Florida Power &amp; Light Company"/>
    <n v="0"/>
    <n v="3"/>
    <x v="14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14"/>
  </r>
  <r>
    <n v="-1"/>
    <n v="1"/>
    <s v="0001 -Florida Power &amp; Light Company"/>
    <n v="0"/>
    <n v="3"/>
    <x v="14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14"/>
  </r>
  <r>
    <n v="-1"/>
    <n v="1"/>
    <s v="0001 -Florida Power &amp; Light Company"/>
    <n v="0"/>
    <n v="3"/>
    <x v="14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14"/>
  </r>
  <r>
    <n v="-1"/>
    <n v="1"/>
    <s v="0001 -Florida Power &amp; Light Company"/>
    <n v="0"/>
    <n v="3"/>
    <x v="14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14"/>
  </r>
  <r>
    <n v="-1"/>
    <n v="1"/>
    <s v="0001 -Florida Power &amp; Light Company"/>
    <n v="0"/>
    <n v="3"/>
    <x v="14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14"/>
  </r>
  <r>
    <n v="-1"/>
    <n v="1"/>
    <s v="0001 -Florida Power &amp; Light Company"/>
    <n v="0"/>
    <n v="3"/>
    <x v="14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14"/>
  </r>
  <r>
    <n v="-1"/>
    <n v="1"/>
    <s v="0001 -Florida Power &amp; Light Company"/>
    <n v="0"/>
    <n v="3"/>
    <x v="14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14"/>
  </r>
  <r>
    <n v="-1"/>
    <n v="1"/>
    <s v="0001 -Florida Power &amp; Light Company"/>
    <n v="0"/>
    <n v="3"/>
    <x v="14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14"/>
  </r>
  <r>
    <n v="-1"/>
    <n v="1"/>
    <s v="0001 -Florida Power &amp; Light Company"/>
    <n v="0"/>
    <n v="3"/>
    <x v="14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14"/>
  </r>
  <r>
    <n v="-1"/>
    <n v="1"/>
    <s v="0001 -Florida Power &amp; Light Company"/>
    <n v="0"/>
    <n v="3"/>
    <x v="14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14"/>
  </r>
  <r>
    <n v="-1"/>
    <n v="1"/>
    <s v="0001 -Florida Power &amp; Light Company"/>
    <n v="0"/>
    <n v="3"/>
    <x v="14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14"/>
  </r>
  <r>
    <n v="-1"/>
    <n v="1"/>
    <s v="0001 -Florida Power &amp; Light Company"/>
    <n v="0"/>
    <n v="3"/>
    <x v="14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14"/>
  </r>
  <r>
    <n v="-1"/>
    <n v="1"/>
    <s v="0001 -Florida Power &amp; Light Company"/>
    <n v="0"/>
    <n v="3"/>
    <x v="14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14"/>
  </r>
  <r>
    <n v="-1"/>
    <n v="1"/>
    <s v="0001 -Florida Power &amp; Light Company"/>
    <n v="0"/>
    <n v="3"/>
    <x v="14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14"/>
  </r>
  <r>
    <n v="-1"/>
    <n v="1"/>
    <s v="0001 -Florida Power &amp; Light Company"/>
    <n v="0"/>
    <n v="3"/>
    <x v="14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14"/>
  </r>
  <r>
    <n v="-1"/>
    <n v="1"/>
    <s v="0001 -Florida Power &amp; Light Company"/>
    <n v="0"/>
    <n v="3"/>
    <x v="14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14"/>
  </r>
  <r>
    <n v="-1"/>
    <n v="1"/>
    <s v="0001 -Florida Power &amp; Light Company"/>
    <n v="0"/>
    <n v="3"/>
    <x v="14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14"/>
  </r>
  <r>
    <n v="-1"/>
    <n v="1"/>
    <s v="0001 -Florida Power &amp; Light Company"/>
    <n v="0"/>
    <n v="3"/>
    <x v="14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14"/>
  </r>
  <r>
    <n v="-1"/>
    <n v="1"/>
    <s v="0001 -Florida Power &amp; Light Company"/>
    <n v="0"/>
    <n v="3"/>
    <x v="14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14"/>
  </r>
  <r>
    <n v="-1"/>
    <n v="1"/>
    <s v="0001 -Florida Power &amp; Light Company"/>
    <n v="0"/>
    <n v="3"/>
    <x v="14"/>
    <n v="2001"/>
    <n v="69"/>
    <n v="2014"/>
    <s v="V2001 Bonus"/>
    <n v="367"/>
    <s v="03. Nuclear"/>
    <s v="Function"/>
    <n v="618907.68000000005"/>
    <n v="0"/>
    <n v="0"/>
    <n v="60448.13"/>
    <n v="3566.44"/>
    <n v="609985.53"/>
    <n v="0"/>
    <n v="0"/>
    <n v="618907.68000000005"/>
    <n v="613551.97"/>
    <n v="0"/>
    <n v="0"/>
    <n v="0"/>
    <n v="0"/>
    <x v="14"/>
  </r>
  <r>
    <n v="-1"/>
    <n v="1"/>
    <s v="0001 -Florida Power &amp; Light Company"/>
    <n v="0"/>
    <n v="3"/>
    <x v="14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14"/>
  </r>
  <r>
    <n v="-1"/>
    <n v="1"/>
    <s v="0001 -Florida Power &amp; Light Company"/>
    <n v="0"/>
    <n v="3"/>
    <x v="14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14"/>
  </r>
  <r>
    <n v="-1"/>
    <n v="1"/>
    <s v="0001 -Florida Power &amp; Light Company"/>
    <n v="0"/>
    <n v="3"/>
    <x v="14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14"/>
  </r>
  <r>
    <n v="-1"/>
    <n v="1"/>
    <s v="0001 -Florida Power &amp; Light Company"/>
    <n v="0"/>
    <n v="3"/>
    <x v="14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14"/>
  </r>
  <r>
    <n v="-1"/>
    <n v="1"/>
    <s v="0001 -Florida Power &amp; Light Company"/>
    <n v="0"/>
    <n v="3"/>
    <x v="14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14"/>
  </r>
  <r>
    <n v="-1"/>
    <n v="1"/>
    <s v="0001 -Florida Power &amp; Light Company"/>
    <n v="0"/>
    <n v="3"/>
    <x v="14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14"/>
  </r>
  <r>
    <n v="-1"/>
    <n v="1"/>
    <s v="0001 -Florida Power &amp; Light Company"/>
    <n v="0"/>
    <n v="3"/>
    <x v="14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14"/>
  </r>
  <r>
    <n v="-1"/>
    <n v="1"/>
    <s v="0001 -Florida Power &amp; Light Company"/>
    <n v="0"/>
    <n v="3"/>
    <x v="14"/>
    <n v="2003"/>
    <n v="70"/>
    <n v="2014"/>
    <s v="V2003 Bonus-30%"/>
    <n v="367"/>
    <s v="03. Nuclear"/>
    <s v="Function"/>
    <n v="11017011.41"/>
    <n v="0"/>
    <n v="0"/>
    <n v="3914568"/>
    <n v="486196.24"/>
    <n v="8828656.5999999996"/>
    <n v="0"/>
    <n v="0"/>
    <n v="11017011.41"/>
    <n v="9314852.8399999999"/>
    <n v="0"/>
    <n v="0"/>
    <n v="0"/>
    <n v="0"/>
    <x v="14"/>
  </r>
  <r>
    <n v="-1"/>
    <n v="1"/>
    <s v="0001 -Florida Power &amp; Light Company"/>
    <n v="0"/>
    <n v="3"/>
    <x v="14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14"/>
  </r>
  <r>
    <n v="-1"/>
    <n v="1"/>
    <s v="0001 -Florida Power &amp; Light Company"/>
    <n v="0"/>
    <n v="3"/>
    <x v="14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14"/>
  </r>
  <r>
    <n v="-1"/>
    <n v="1"/>
    <s v="0001 -Florida Power &amp; Light Company"/>
    <n v="0"/>
    <n v="3"/>
    <x v="14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14"/>
  </r>
  <r>
    <n v="-1"/>
    <n v="1"/>
    <s v="0001 -Florida Power &amp; Light Company"/>
    <n v="0"/>
    <n v="3"/>
    <x v="14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14"/>
  </r>
  <r>
    <n v="-1"/>
    <n v="1"/>
    <s v="0001 -Florida Power &amp; Light Company"/>
    <n v="0"/>
    <n v="3"/>
    <x v="14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14"/>
  </r>
  <r>
    <n v="-1"/>
    <n v="1"/>
    <s v="0001 -Florida Power &amp; Light Company"/>
    <n v="0"/>
    <n v="3"/>
    <x v="14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14"/>
  </r>
  <r>
    <n v="-1"/>
    <n v="1"/>
    <s v="0001 -Florida Power &amp; Light Company"/>
    <n v="0"/>
    <n v="3"/>
    <x v="14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14"/>
  </r>
  <r>
    <n v="-1"/>
    <n v="1"/>
    <s v="0001 -Florida Power &amp; Light Company"/>
    <n v="0"/>
    <n v="3"/>
    <x v="14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14"/>
  </r>
  <r>
    <n v="-1"/>
    <n v="1"/>
    <s v="0001 -Florida Power &amp; Light Company"/>
    <n v="0"/>
    <n v="3"/>
    <x v="14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14"/>
  </r>
  <r>
    <n v="-1"/>
    <n v="1"/>
    <s v="0001 -Florida Power &amp; Light Company"/>
    <n v="0"/>
    <n v="3"/>
    <x v="14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14"/>
  </r>
  <r>
    <n v="-1"/>
    <n v="1"/>
    <s v="0001 -Florida Power &amp; Light Company"/>
    <n v="0"/>
    <n v="3"/>
    <x v="14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14"/>
  </r>
  <r>
    <n v="-1"/>
    <n v="1"/>
    <s v="0001 -Florida Power &amp; Light Company"/>
    <n v="0"/>
    <n v="3"/>
    <x v="14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14"/>
  </r>
  <r>
    <n v="-1"/>
    <n v="1"/>
    <s v="0001 -Florida Power &amp; Light Company"/>
    <n v="0"/>
    <n v="3"/>
    <x v="14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14"/>
  </r>
  <r>
    <n v="-1"/>
    <n v="1"/>
    <s v="0001 -Florida Power &amp; Light Company"/>
    <n v="0"/>
    <n v="3"/>
    <x v="14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14"/>
  </r>
  <r>
    <n v="-1"/>
    <n v="1"/>
    <s v="0001 -Florida Power &amp; Light Company"/>
    <n v="0"/>
    <n v="3"/>
    <x v="14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14"/>
  </r>
  <r>
    <n v="-1"/>
    <n v="1"/>
    <s v="0001 -Florida Power &amp; Light Company"/>
    <n v="0"/>
    <n v="3"/>
    <x v="14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14"/>
  </r>
  <r>
    <n v="-1"/>
    <n v="1"/>
    <s v="0001 -Florida Power &amp; Light Company"/>
    <n v="0"/>
    <n v="3"/>
    <x v="14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14"/>
  </r>
  <r>
    <n v="-1"/>
    <n v="1"/>
    <s v="0001 -Florida Power &amp; Light Company"/>
    <n v="0"/>
    <n v="3"/>
    <x v="14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14"/>
  </r>
  <r>
    <n v="-1"/>
    <n v="1"/>
    <s v="0001 -Florida Power &amp; Light Company"/>
    <n v="0"/>
    <n v="3"/>
    <x v="14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14"/>
  </r>
  <r>
    <n v="-1"/>
    <n v="1"/>
    <s v="0001 -Florida Power &amp; Light Company"/>
    <n v="0"/>
    <n v="3"/>
    <x v="14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14"/>
  </r>
  <r>
    <n v="-1"/>
    <n v="1"/>
    <s v="0001 -Florida Power &amp; Light Company"/>
    <n v="0"/>
    <n v="3"/>
    <x v="14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14"/>
  </r>
  <r>
    <n v="-1"/>
    <n v="1"/>
    <s v="0001 -Florida Power &amp; Light Company"/>
    <n v="0"/>
    <n v="3"/>
    <x v="14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14"/>
  </r>
  <r>
    <n v="-1"/>
    <n v="1"/>
    <s v="0001 -Florida Power &amp; Light Company"/>
    <n v="0"/>
    <n v="3"/>
    <x v="14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14"/>
  </r>
  <r>
    <n v="-1"/>
    <n v="1"/>
    <s v="0001 -Florida Power &amp; Light Company"/>
    <n v="0"/>
    <n v="3"/>
    <x v="14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14"/>
  </r>
  <r>
    <n v="-1"/>
    <n v="1"/>
    <s v="0001 -Florida Power &amp; Light Company"/>
    <n v="0"/>
    <n v="3"/>
    <x v="14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14"/>
  </r>
  <r>
    <n v="-1"/>
    <n v="1"/>
    <s v="0001 -Florida Power &amp; Light Company"/>
    <n v="0"/>
    <n v="3"/>
    <x v="14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14"/>
  </r>
  <r>
    <n v="-1"/>
    <n v="1"/>
    <s v="0001 -Florida Power &amp; Light Company"/>
    <n v="0"/>
    <n v="3"/>
    <x v="14"/>
    <n v="2008"/>
    <n v="169"/>
    <n v="2014"/>
    <s v="V2008 Q2 - 50% Bonus"/>
    <n v="367"/>
    <s v="03. Nuclear"/>
    <s v="Function"/>
    <n v="1941959.86"/>
    <n v="0"/>
    <n v="0"/>
    <n v="1942176.45"/>
    <n v="135647.54999999999"/>
    <n v="1370944.44"/>
    <n v="-218750.41"/>
    <n v="435.36"/>
    <n v="1942393.04"/>
    <n v="1506385.76"/>
    <n v="208.41"/>
    <n v="0"/>
    <n v="435.36"/>
    <n v="0"/>
    <x v="14"/>
  </r>
  <r>
    <n v="-1"/>
    <n v="1"/>
    <s v="0001 -Florida Power &amp; Light Company"/>
    <n v="0"/>
    <n v="3"/>
    <x v="14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14"/>
  </r>
  <r>
    <n v="-1"/>
    <n v="1"/>
    <s v="0001 -Florida Power &amp; Light Company"/>
    <n v="0"/>
    <n v="3"/>
    <x v="14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100000003"/>
    <n v="-221973.24"/>
    <n v="4263.74"/>
    <n v="9005108.8499999996"/>
    <n v="4882660.13"/>
    <n v="1977.51"/>
    <n v="0"/>
    <n v="4263.74"/>
    <n v="0"/>
    <x v="14"/>
  </r>
  <r>
    <n v="-1"/>
    <n v="1"/>
    <s v="0001 -Florida Power &amp; Light Company"/>
    <n v="0"/>
    <n v="3"/>
    <x v="14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14"/>
  </r>
  <r>
    <n v="-1"/>
    <n v="1"/>
    <s v="0001 -Florida Power &amp; Light Company"/>
    <n v="0"/>
    <n v="3"/>
    <x v="14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900000002"/>
    <n v="-430664.44"/>
    <n v="5824.67"/>
    <n v="11951843.880000001"/>
    <n v="6638512.0800000001"/>
    <n v="2933.38"/>
    <n v="0"/>
    <n v="5824.67"/>
    <n v="0"/>
    <x v="14"/>
  </r>
  <r>
    <n v="-1"/>
    <n v="1"/>
    <s v="0001 -Florida Power &amp; Light Company"/>
    <n v="0"/>
    <n v="3"/>
    <x v="14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14"/>
  </r>
  <r>
    <n v="-1"/>
    <n v="1"/>
    <s v="0001 -Florida Power &amp; Light Company"/>
    <n v="0"/>
    <n v="3"/>
    <x v="14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14"/>
  </r>
  <r>
    <n v="-1"/>
    <n v="1"/>
    <s v="0001 -Florida Power &amp; Light Company"/>
    <n v="0"/>
    <n v="3"/>
    <x v="14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14"/>
  </r>
  <r>
    <n v="-1"/>
    <n v="1"/>
    <s v="0001 -Florida Power &amp; Light Company"/>
    <n v="0"/>
    <n v="3"/>
    <x v="14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14"/>
  </r>
  <r>
    <n v="-1"/>
    <n v="1"/>
    <s v="0001 -Florida Power &amp; Light Company"/>
    <n v="0"/>
    <n v="3"/>
    <x v="14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14"/>
  </r>
  <r>
    <n v="-1"/>
    <n v="1"/>
    <s v="0001 -Florida Power &amp; Light Company"/>
    <n v="0"/>
    <n v="3"/>
    <x v="14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14"/>
  </r>
  <r>
    <n v="-1"/>
    <n v="1"/>
    <s v="0001 -Florida Power &amp; Light Company"/>
    <n v="0"/>
    <n v="3"/>
    <x v="14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14"/>
  </r>
  <r>
    <n v="-1"/>
    <n v="1"/>
    <s v="0001 -Florida Power &amp; Light Company"/>
    <n v="0"/>
    <n v="3"/>
    <x v="14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14"/>
  </r>
  <r>
    <n v="-1"/>
    <n v="1"/>
    <s v="0001 -Florida Power &amp; Light Company"/>
    <n v="0"/>
    <n v="3"/>
    <x v="14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14"/>
  </r>
  <r>
    <n v="-1"/>
    <n v="1"/>
    <s v="0001 -Florida Power &amp; Light Company"/>
    <n v="0"/>
    <n v="3"/>
    <x v="14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14"/>
  </r>
  <r>
    <n v="-1"/>
    <n v="1"/>
    <s v="0001 -Florida Power &amp; Light Company"/>
    <n v="0"/>
    <n v="3"/>
    <x v="14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14"/>
  </r>
  <r>
    <n v="-1"/>
    <n v="1"/>
    <s v="0001 -Florida Power &amp; Light Company"/>
    <n v="0"/>
    <n v="3"/>
    <x v="14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14"/>
  </r>
  <r>
    <n v="-1"/>
    <n v="1"/>
    <s v="0001 -Florida Power &amp; Light Company"/>
    <n v="0"/>
    <n v="3"/>
    <x v="14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14"/>
  </r>
  <r>
    <n v="-1"/>
    <n v="1"/>
    <s v="0001 -Florida Power &amp; Light Company"/>
    <n v="0"/>
    <n v="3"/>
    <x v="14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14"/>
  </r>
  <r>
    <n v="-1"/>
    <n v="1"/>
    <s v="0001 -Florida Power &amp; Light Company"/>
    <n v="0"/>
    <n v="3"/>
    <x v="14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14"/>
  </r>
  <r>
    <n v="-1"/>
    <n v="1"/>
    <s v="0001 -Florida Power &amp; Light Company"/>
    <n v="0"/>
    <n v="3"/>
    <x v="14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14"/>
  </r>
  <r>
    <n v="-1"/>
    <n v="1"/>
    <s v="0001 -Florida Power &amp; Light Company"/>
    <n v="0"/>
    <n v="3"/>
    <x v="14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14"/>
  </r>
  <r>
    <n v="-1"/>
    <n v="1"/>
    <s v="0001 -Florida Power &amp; Light Company"/>
    <n v="0"/>
    <n v="3"/>
    <x v="14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14"/>
  </r>
  <r>
    <n v="-1"/>
    <n v="1"/>
    <s v="0001 -Florida Power &amp; Light Company"/>
    <n v="0"/>
    <n v="3"/>
    <x v="14"/>
    <n v="2011"/>
    <n v="233"/>
    <n v="2014"/>
    <s v="V2011 - 100% Bonus"/>
    <n v="367"/>
    <s v="03. Nuclear"/>
    <s v="Function"/>
    <n v="40205004.920000002"/>
    <n v="0"/>
    <n v="0"/>
    <n v="30100913.309999999"/>
    <n v="3218025.06"/>
    <n v="10206016.859999999"/>
    <n v="-532205.51"/>
    <n v="313950.15999999997"/>
    <n v="40370669.689999998"/>
    <n v="13379482.24"/>
    <n v="192845.07"/>
    <n v="0"/>
    <n v="313950.15999999997"/>
    <n v="0"/>
    <x v="14"/>
  </r>
  <r>
    <n v="-1"/>
    <n v="1"/>
    <s v="0001 -Florida Power &amp; Light Company"/>
    <n v="0"/>
    <n v="3"/>
    <x v="14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14"/>
  </r>
  <r>
    <n v="-1"/>
    <n v="1"/>
    <s v="0001 -Florida Power &amp; Light Company"/>
    <n v="0"/>
    <n v="3"/>
    <x v="14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8"/>
    <n v="2014"/>
    <s v="V2012 Q1 - 50% Bonus"/>
    <n v="367"/>
    <s v="03. Nuclear"/>
    <s v="Function"/>
    <n v="12499296.52"/>
    <n v="0"/>
    <n v="0"/>
    <n v="12544462.390000001"/>
    <n v="1201078.99"/>
    <n v="2972479.55"/>
    <n v="-90331.74"/>
    <n v="142667.4"/>
    <n v="12589628.26"/>
    <n v="4153702.27"/>
    <n v="72191.929999999993"/>
    <n v="0"/>
    <n v="142667.4"/>
    <n v="0"/>
    <x v="14"/>
  </r>
  <r>
    <n v="-1"/>
    <n v="1"/>
    <s v="0001 -Florida Power &amp; Light Company"/>
    <n v="0"/>
    <n v="3"/>
    <x v="14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14"/>
  </r>
  <r>
    <n v="-1"/>
    <n v="1"/>
    <s v="0001 -Florida Power &amp; Light Company"/>
    <n v="0"/>
    <n v="3"/>
    <x v="14"/>
    <n v="2012"/>
    <n v="249"/>
    <n v="2014"/>
    <s v="V2012 Q2 - 50% Bonus"/>
    <n v="367"/>
    <s v="03. Nuclear"/>
    <s v="Function"/>
    <n v="339162196.69999999"/>
    <n v="0"/>
    <n v="0"/>
    <n v="340425180.70999998"/>
    <n v="28792511.710000001"/>
    <n v="53602664.770000003"/>
    <n v="-3021202.65"/>
    <n v="1612277.91"/>
    <n v="341688164.70999998"/>
    <n v="81893923.390000001"/>
    <n v="-412437.01"/>
    <n v="0"/>
    <n v="1612277.91"/>
    <n v="0"/>
    <x v="14"/>
  </r>
  <r>
    <n v="-1"/>
    <n v="1"/>
    <s v="0001 -Florida Power &amp; Light Company"/>
    <n v="0"/>
    <n v="3"/>
    <x v="14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14"/>
  </r>
  <r>
    <n v="-1"/>
    <n v="1"/>
    <s v="0001 -Florida Power &amp; Light Company"/>
    <n v="0"/>
    <n v="3"/>
    <x v="14"/>
    <n v="2012"/>
    <n v="250"/>
    <n v="2014"/>
    <s v="V2012 Q3 - 50% Bonus"/>
    <n v="367"/>
    <s v="03. Nuclear"/>
    <s v="Function"/>
    <n v="637156324.63999999"/>
    <n v="0"/>
    <n v="0"/>
    <n v="639989807.92999995"/>
    <n v="55769412.799999997"/>
    <n v="86763121.450000003"/>
    <n v="-5666966.5800000001"/>
    <n v="3573248.49"/>
    <n v="642823291.22000003"/>
    <n v="141529112.81"/>
    <n v="-1090296.6499999999"/>
    <n v="0"/>
    <n v="3573248.49"/>
    <n v="0"/>
    <x v="14"/>
  </r>
  <r>
    <n v="-1"/>
    <n v="1"/>
    <s v="0001 -Florida Power &amp; Light Company"/>
    <n v="0"/>
    <n v="3"/>
    <x v="14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14"/>
  </r>
  <r>
    <n v="-1"/>
    <n v="1"/>
    <s v="0001 -Florida Power &amp; Light Company"/>
    <n v="0"/>
    <n v="3"/>
    <x v="14"/>
    <n v="2012"/>
    <n v="251"/>
    <n v="2014"/>
    <s v="V2012 Q4 - 50% Bonus"/>
    <n v="367"/>
    <s v="03. Nuclear"/>
    <s v="Function"/>
    <n v="187116412.41"/>
    <n v="0"/>
    <n v="0"/>
    <n v="187942044.86000001"/>
    <n v="16970821.829999998"/>
    <n v="21497901.25"/>
    <n v="-1651264.89"/>
    <n v="1095640.93"/>
    <n v="188767677.30000001"/>
    <n v="38211637.649999999"/>
    <n v="-298538.53000000003"/>
    <n v="0"/>
    <n v="1095640.93"/>
    <n v="0"/>
    <x v="14"/>
  </r>
  <r>
    <n v="-1"/>
    <n v="1"/>
    <s v="0001 -Florida Power &amp; Light Company"/>
    <n v="0"/>
    <n v="3"/>
    <x v="14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14"/>
  </r>
  <r>
    <n v="-1"/>
    <n v="1"/>
    <s v="0001 -Florida Power &amp; Light Company"/>
    <n v="0"/>
    <n v="3"/>
    <x v="14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14"/>
  </r>
  <r>
    <n v="-1"/>
    <n v="1"/>
    <s v="0001 -Florida Power &amp; Light Company"/>
    <n v="0"/>
    <n v="3"/>
    <x v="14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14"/>
  </r>
  <r>
    <n v="-1"/>
    <n v="1"/>
    <s v="0001 -Florida Power &amp; Light Company"/>
    <n v="0"/>
    <n v="3"/>
    <x v="14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14"/>
  </r>
  <r>
    <n v="-1"/>
    <n v="1"/>
    <s v="0001 -Florida Power &amp; Light Company"/>
    <n v="0"/>
    <n v="3"/>
    <x v="14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14"/>
  </r>
  <r>
    <n v="-1"/>
    <n v="1"/>
    <s v="0001 -Florida Power &amp; Light Company"/>
    <n v="0"/>
    <n v="3"/>
    <x v="14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14"/>
  </r>
  <r>
    <n v="-1"/>
    <n v="1"/>
    <s v="0001 -Florida Power &amp; Light Company"/>
    <n v="0"/>
    <n v="3"/>
    <x v="14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14"/>
  </r>
  <r>
    <n v="-1"/>
    <n v="1"/>
    <s v="0001 -Florida Power &amp; Light Company"/>
    <n v="0"/>
    <n v="3"/>
    <x v="14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14"/>
  </r>
  <r>
    <n v="-1"/>
    <n v="1"/>
    <s v="0001 -Florida Power &amp; Light Company"/>
    <n v="0"/>
    <n v="3"/>
    <x v="14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14"/>
  </r>
  <r>
    <n v="-1"/>
    <n v="1"/>
    <s v="0001 -Florida Power &amp; Light Company"/>
    <n v="0"/>
    <n v="3"/>
    <x v="14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14"/>
  </r>
  <r>
    <n v="-1"/>
    <n v="1"/>
    <s v="0001 -Florida Power &amp; Light Company"/>
    <n v="0"/>
    <n v="3"/>
    <x v="14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14"/>
  </r>
  <r>
    <n v="-1"/>
    <n v="1"/>
    <s v="0001 -Florida Power &amp; Light Company"/>
    <n v="0"/>
    <n v="3"/>
    <x v="14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14"/>
  </r>
  <r>
    <n v="-1"/>
    <n v="1"/>
    <s v="0001 -Florida Power &amp; Light Company"/>
    <n v="0"/>
    <n v="3"/>
    <x v="14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14"/>
  </r>
  <r>
    <n v="-1"/>
    <n v="1"/>
    <s v="0001 -Florida Power &amp; Light Company"/>
    <n v="0"/>
    <n v="3"/>
    <x v="14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14"/>
  </r>
  <r>
    <n v="-1"/>
    <n v="1"/>
    <s v="0001 -Florida Power &amp; Light Company"/>
    <n v="0"/>
    <n v="3"/>
    <x v="14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14"/>
  </r>
  <r>
    <n v="-1"/>
    <n v="1"/>
    <s v="0001 -Florida Power &amp; Light Company"/>
    <n v="0"/>
    <n v="3"/>
    <x v="14"/>
    <n v="2011"/>
    <n v="233"/>
    <n v="2014"/>
    <s v="V2011 - 100% Bonus"/>
    <n v="367"/>
    <s v="04. Nuclear Fuel"/>
    <s v="Function"/>
    <n v="17637780.75"/>
    <n v="0"/>
    <n v="0"/>
    <n v="5079680.8600000003"/>
    <n v="2031872.34"/>
    <n v="12558099.890000001"/>
    <n v="0"/>
    <n v="0"/>
    <n v="17637780.75"/>
    <n v="14589972.23"/>
    <n v="0"/>
    <n v="0"/>
    <n v="0"/>
    <n v="0"/>
    <x v="14"/>
  </r>
  <r>
    <n v="-1"/>
    <n v="1"/>
    <s v="0001 -Florida Power &amp; Light Company"/>
    <n v="0"/>
    <n v="3"/>
    <x v="14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14"/>
  </r>
  <r>
    <n v="-1"/>
    <n v="1"/>
    <s v="0001 -Florida Power &amp; Light Company"/>
    <n v="0"/>
    <n v="3"/>
    <x v="14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9"/>
    <n v="2014"/>
    <s v="V2012 Q2 - 50% Bonus"/>
    <n v="367"/>
    <s v="04. Nuclear Fuel"/>
    <s v="Function"/>
    <n v="87460092"/>
    <n v="0"/>
    <n v="0"/>
    <n v="87460092"/>
    <n v="15742816.560000001"/>
    <n v="48103050.600000001"/>
    <n v="0"/>
    <n v="0"/>
    <n v="87460092"/>
    <n v="63845867.159999996"/>
    <n v="0"/>
    <n v="0"/>
    <n v="0"/>
    <n v="0"/>
    <x v="14"/>
  </r>
  <r>
    <n v="-1"/>
    <n v="1"/>
    <s v="0001 -Florida Power &amp; Light Company"/>
    <n v="0"/>
    <n v="3"/>
    <x v="14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0"/>
    <n v="2014"/>
    <s v="V2012 Q3 - 50% Bonus"/>
    <n v="367"/>
    <s v="04. Nuclear Fuel"/>
    <s v="Function"/>
    <n v="83960296"/>
    <n v="0"/>
    <n v="0"/>
    <n v="83960296"/>
    <n v="17127900.379999999"/>
    <n v="41140545.039999999"/>
    <n v="0"/>
    <n v="0"/>
    <n v="83960296"/>
    <n v="58268445.420000002"/>
    <n v="0"/>
    <n v="0"/>
    <n v="0"/>
    <n v="0"/>
    <x v="14"/>
  </r>
  <r>
    <n v="-1"/>
    <n v="1"/>
    <s v="0001 -Florida Power &amp; Light Company"/>
    <n v="0"/>
    <n v="3"/>
    <x v="14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1"/>
    <n v="2014"/>
    <s v="V2012 Q4 - 50% Bonus"/>
    <n v="367"/>
    <s v="04. Nuclear Fuel"/>
    <s v="Function"/>
    <n v="62840883"/>
    <n v="0"/>
    <n v="0"/>
    <n v="62840883"/>
    <n v="14327721.32"/>
    <n v="27021579.690000001"/>
    <n v="0"/>
    <n v="0"/>
    <n v="62840883"/>
    <n v="41349301.009999998"/>
    <n v="0"/>
    <n v="0"/>
    <n v="0"/>
    <n v="0"/>
    <x v="14"/>
  </r>
  <r>
    <n v="-1"/>
    <n v="1"/>
    <s v="0001 -Florida Power &amp; Light Company"/>
    <n v="0"/>
    <n v="3"/>
    <x v="14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14"/>
  </r>
  <r>
    <n v="-1"/>
    <n v="1"/>
    <s v="0001 -Florida Power &amp; Light Company"/>
    <n v="0"/>
    <n v="3"/>
    <x v="14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14"/>
  </r>
  <r>
    <n v="-1"/>
    <n v="1"/>
    <s v="0001 -Florida Power &amp; Light Company"/>
    <n v="0"/>
    <n v="3"/>
    <x v="14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14"/>
  </r>
  <r>
    <n v="-1"/>
    <n v="1"/>
    <s v="0001 -Florida Power &amp; Light Company"/>
    <n v="0"/>
    <n v="3"/>
    <x v="14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14"/>
  </r>
  <r>
    <n v="-1"/>
    <n v="1"/>
    <s v="0001 -Florida Power &amp; Light Company"/>
    <n v="0"/>
    <n v="3"/>
    <x v="14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14"/>
  </r>
  <r>
    <n v="-1"/>
    <n v="1"/>
    <s v="0001 -Florida Power &amp; Light Company"/>
    <n v="0"/>
    <n v="3"/>
    <x v="14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14"/>
  </r>
  <r>
    <n v="-1"/>
    <n v="1"/>
    <s v="0001 -Florida Power &amp; Light Company"/>
    <n v="0"/>
    <n v="3"/>
    <x v="14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14"/>
  </r>
  <r>
    <n v="-1"/>
    <n v="1"/>
    <s v="0001 -Florida Power &amp; Light Company"/>
    <n v="0"/>
    <n v="3"/>
    <x v="14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14"/>
  </r>
  <r>
    <n v="-1"/>
    <n v="1"/>
    <s v="0001 -Florida Power &amp; Light Company"/>
    <n v="0"/>
    <n v="3"/>
    <x v="14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14"/>
  </r>
  <r>
    <n v="-1"/>
    <n v="1"/>
    <s v="0001 -Florida Power &amp; Light Company"/>
    <n v="0"/>
    <n v="3"/>
    <x v="14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14"/>
  </r>
  <r>
    <n v="-1"/>
    <n v="1"/>
    <s v="0001 -Florida Power &amp; Light Company"/>
    <n v="0"/>
    <n v="3"/>
    <x v="14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14"/>
  </r>
  <r>
    <n v="-1"/>
    <n v="1"/>
    <s v="0001 -Florida Power &amp; Light Company"/>
    <n v="0"/>
    <n v="3"/>
    <x v="14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14"/>
  </r>
  <r>
    <n v="-1"/>
    <n v="1"/>
    <s v="0001 -Florida Power &amp; Light Company"/>
    <n v="0"/>
    <n v="3"/>
    <x v="14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14"/>
  </r>
  <r>
    <n v="-1"/>
    <n v="1"/>
    <s v="0001 -Florida Power &amp; Light Company"/>
    <n v="0"/>
    <n v="3"/>
    <x v="14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14"/>
  </r>
  <r>
    <n v="-1"/>
    <n v="1"/>
    <s v="0001 -Florida Power &amp; Light Company"/>
    <n v="0"/>
    <n v="3"/>
    <x v="14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14"/>
  </r>
  <r>
    <n v="-1"/>
    <n v="1"/>
    <s v="0001 -Florida Power &amp; Light Company"/>
    <n v="0"/>
    <n v="3"/>
    <x v="14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14"/>
  </r>
  <r>
    <n v="-1"/>
    <n v="1"/>
    <s v="0001 -Florida Power &amp; Light Company"/>
    <n v="0"/>
    <n v="3"/>
    <x v="14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14"/>
  </r>
  <r>
    <n v="-1"/>
    <n v="1"/>
    <s v="0001 -Florida Power &amp; Light Company"/>
    <n v="0"/>
    <n v="3"/>
    <x v="14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14"/>
  </r>
  <r>
    <n v="-1"/>
    <n v="1"/>
    <s v="0001 -Florida Power &amp; Light Company"/>
    <n v="0"/>
    <n v="3"/>
    <x v="14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14"/>
  </r>
  <r>
    <n v="-1"/>
    <n v="1"/>
    <s v="0001 -Florida Power &amp; Light Company"/>
    <n v="0"/>
    <n v="3"/>
    <x v="14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14"/>
  </r>
  <r>
    <n v="-1"/>
    <n v="1"/>
    <s v="0001 -Florida Power &amp; Light Company"/>
    <n v="0"/>
    <n v="3"/>
    <x v="14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14"/>
  </r>
  <r>
    <n v="-1"/>
    <n v="1"/>
    <s v="0001 -Florida Power &amp; Light Company"/>
    <n v="0"/>
    <n v="3"/>
    <x v="14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14"/>
  </r>
  <r>
    <n v="-1"/>
    <n v="1"/>
    <s v="0001 -Florida Power &amp; Light Company"/>
    <n v="0"/>
    <n v="3"/>
    <x v="14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14"/>
  </r>
  <r>
    <n v="-1"/>
    <n v="1"/>
    <s v="0001 -Florida Power &amp; Light Company"/>
    <n v="0"/>
    <n v="3"/>
    <x v="14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14"/>
  </r>
  <r>
    <n v="-1"/>
    <n v="1"/>
    <s v="0001 -Florida Power &amp; Light Company"/>
    <n v="0"/>
    <n v="3"/>
    <x v="14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14"/>
  </r>
  <r>
    <n v="-1"/>
    <n v="1"/>
    <s v="0001 -Florida Power &amp; Light Company"/>
    <n v="0"/>
    <n v="3"/>
    <x v="14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14"/>
  </r>
  <r>
    <n v="-1"/>
    <n v="1"/>
    <s v="0001 -Florida Power &amp; Light Company"/>
    <n v="0"/>
    <n v="3"/>
    <x v="14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14"/>
  </r>
  <r>
    <n v="-1"/>
    <n v="1"/>
    <s v="0001 -Florida Power &amp; Light Company"/>
    <n v="0"/>
    <n v="3"/>
    <x v="14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14"/>
  </r>
  <r>
    <n v="-1"/>
    <n v="1"/>
    <s v="0001 -Florida Power &amp; Light Company"/>
    <n v="0"/>
    <n v="3"/>
    <x v="14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14"/>
  </r>
  <r>
    <n v="-1"/>
    <n v="1"/>
    <s v="0001 -Florida Power &amp; Light Company"/>
    <n v="0"/>
    <n v="3"/>
    <x v="14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14"/>
  </r>
  <r>
    <n v="-1"/>
    <n v="1"/>
    <s v="0001 -Florida Power &amp; Light Company"/>
    <n v="0"/>
    <n v="3"/>
    <x v="14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14"/>
  </r>
  <r>
    <n v="-1"/>
    <n v="1"/>
    <s v="0001 -Florida Power &amp; Light Company"/>
    <n v="0"/>
    <n v="3"/>
    <x v="14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14"/>
  </r>
  <r>
    <n v="-1"/>
    <n v="1"/>
    <s v="0001 -Florida Power &amp; Light Company"/>
    <n v="0"/>
    <n v="3"/>
    <x v="14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14"/>
  </r>
  <r>
    <n v="-1"/>
    <n v="1"/>
    <s v="0001 -Florida Power &amp; Light Company"/>
    <n v="0"/>
    <n v="3"/>
    <x v="14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14"/>
  </r>
  <r>
    <n v="-1"/>
    <n v="1"/>
    <s v="0001 -Florida Power &amp; Light Company"/>
    <n v="0"/>
    <n v="3"/>
    <x v="14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14"/>
  </r>
  <r>
    <n v="-1"/>
    <n v="1"/>
    <s v="0001 -Florida Power &amp; Light Company"/>
    <n v="0"/>
    <n v="3"/>
    <x v="14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14"/>
  </r>
  <r>
    <n v="-1"/>
    <n v="1"/>
    <s v="0001 -Florida Power &amp; Light Company"/>
    <n v="0"/>
    <n v="3"/>
    <x v="14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14"/>
  </r>
  <r>
    <n v="-1"/>
    <n v="1"/>
    <s v="0001 -Florida Power &amp; Light Company"/>
    <n v="0"/>
    <n v="3"/>
    <x v="14"/>
    <n v="2001"/>
    <n v="69"/>
    <n v="2014"/>
    <s v="V2001 Bonus"/>
    <n v="367"/>
    <s v="05. Other Production"/>
    <s v="Function"/>
    <n v="4954047.13"/>
    <n v="0"/>
    <n v="0"/>
    <n v="1582970.62"/>
    <n v="211062.22"/>
    <n v="3402807.21"/>
    <n v="-38106.120000000003"/>
    <n v="7804.97"/>
    <n v="4992153.25"/>
    <n v="3587664.1"/>
    <n v="-4095.82"/>
    <n v="0"/>
    <n v="7804.97"/>
    <n v="0"/>
    <x v="14"/>
  </r>
  <r>
    <n v="-1"/>
    <n v="1"/>
    <s v="0001 -Florida Power &amp; Light Company"/>
    <n v="0"/>
    <n v="3"/>
    <x v="14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14"/>
  </r>
  <r>
    <n v="-1"/>
    <n v="1"/>
    <s v="0001 -Florida Power &amp; Light Company"/>
    <n v="0"/>
    <n v="3"/>
    <x v="14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14"/>
  </r>
  <r>
    <n v="-1"/>
    <n v="1"/>
    <s v="0001 -Florida Power &amp; Light Company"/>
    <n v="0"/>
    <n v="3"/>
    <x v="14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14"/>
  </r>
  <r>
    <n v="-1"/>
    <n v="1"/>
    <s v="0001 -Florida Power &amp; Light Company"/>
    <n v="0"/>
    <n v="3"/>
    <x v="14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14"/>
  </r>
  <r>
    <n v="-1"/>
    <n v="1"/>
    <s v="0001 -Florida Power &amp; Light Company"/>
    <n v="0"/>
    <n v="3"/>
    <x v="14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14"/>
  </r>
  <r>
    <n v="-1"/>
    <n v="1"/>
    <s v="0001 -Florida Power &amp; Light Company"/>
    <n v="0"/>
    <n v="3"/>
    <x v="14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14"/>
  </r>
  <r>
    <n v="-1"/>
    <n v="1"/>
    <s v="0001 -Florida Power &amp; Light Company"/>
    <n v="0"/>
    <n v="3"/>
    <x v="14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14"/>
  </r>
  <r>
    <n v="-1"/>
    <n v="1"/>
    <s v="0001 -Florida Power &amp; Light Company"/>
    <n v="0"/>
    <n v="3"/>
    <x v="14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14"/>
  </r>
  <r>
    <n v="-1"/>
    <n v="1"/>
    <s v="0001 -Florida Power &amp; Light Company"/>
    <n v="0"/>
    <n v="3"/>
    <x v="14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14"/>
  </r>
  <r>
    <n v="-1"/>
    <n v="1"/>
    <s v="0001 -Florida Power &amp; Light Company"/>
    <n v="0"/>
    <n v="3"/>
    <x v="14"/>
    <n v="2003"/>
    <n v="70"/>
    <n v="2014"/>
    <s v="V2003 Bonus-30%"/>
    <n v="367"/>
    <s v="05. Other Production"/>
    <s v="Function"/>
    <n v="139320678.06999999"/>
    <n v="0"/>
    <n v="0"/>
    <n v="60014715.799999997"/>
    <n v="6317329.0300000003"/>
    <n v="83780960.790000007"/>
    <n v="-5678371.9500000002"/>
    <n v="1088967.18"/>
    <n v="144999050.02000001"/>
    <n v="86699994.030000001"/>
    <n v="-1191108.98"/>
    <n v="0"/>
    <n v="1088967.18"/>
    <n v="0"/>
    <x v="14"/>
  </r>
  <r>
    <n v="-1"/>
    <n v="1"/>
    <s v="0001 -Florida Power &amp; Light Company"/>
    <n v="0"/>
    <n v="3"/>
    <x v="14"/>
    <n v="2003"/>
    <n v="84"/>
    <n v="2014"/>
    <s v="V2003 Bonus-50%"/>
    <n v="367"/>
    <s v="05. Other Production"/>
    <s v="Function"/>
    <n v="69508401.180000007"/>
    <n v="0"/>
    <n v="0"/>
    <n v="29829400.5"/>
    <n v="3139932.18"/>
    <n v="41900944.869999997"/>
    <n v="-2819447.98"/>
    <n v="547917.37"/>
    <n v="72327849.159999996"/>
    <n v="43353541.619999997"/>
    <n v="-584195.18000000005"/>
    <n v="0"/>
    <n v="547917.37"/>
    <n v="0"/>
    <x v="14"/>
  </r>
  <r>
    <n v="-1"/>
    <n v="1"/>
    <s v="0001 -Florida Power &amp; Light Company"/>
    <n v="0"/>
    <n v="3"/>
    <x v="14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14"/>
  </r>
  <r>
    <n v="-1"/>
    <n v="1"/>
    <s v="0001 -Florida Power &amp; Light Company"/>
    <n v="0"/>
    <n v="3"/>
    <x v="14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14"/>
  </r>
  <r>
    <n v="-1"/>
    <n v="1"/>
    <s v="0001 -Florida Power &amp; Light Company"/>
    <n v="0"/>
    <n v="3"/>
    <x v="14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14"/>
  </r>
  <r>
    <n v="-1"/>
    <n v="1"/>
    <s v="0001 -Florida Power &amp; Light Company"/>
    <n v="0"/>
    <n v="3"/>
    <x v="14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14"/>
  </r>
  <r>
    <n v="-1"/>
    <n v="1"/>
    <s v="0001 -Florida Power &amp; Light Company"/>
    <n v="0"/>
    <n v="3"/>
    <x v="14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14"/>
  </r>
  <r>
    <n v="-1"/>
    <n v="1"/>
    <s v="0001 -Florida Power &amp; Light Company"/>
    <n v="0"/>
    <n v="3"/>
    <x v="14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14"/>
  </r>
  <r>
    <n v="-1"/>
    <n v="1"/>
    <s v="0001 -Florida Power &amp; Light Company"/>
    <n v="0"/>
    <n v="3"/>
    <x v="14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14"/>
  </r>
  <r>
    <n v="-1"/>
    <n v="1"/>
    <s v="0001 -Florida Power &amp; Light Company"/>
    <n v="0"/>
    <n v="3"/>
    <x v="14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14"/>
  </r>
  <r>
    <n v="-1"/>
    <n v="1"/>
    <s v="0001 -Florida Power &amp; Light Company"/>
    <n v="0"/>
    <n v="3"/>
    <x v="14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14"/>
  </r>
  <r>
    <n v="-1"/>
    <n v="1"/>
    <s v="0001 -Florida Power &amp; Light Company"/>
    <n v="0"/>
    <n v="3"/>
    <x v="14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14"/>
  </r>
  <r>
    <n v="-1"/>
    <n v="1"/>
    <s v="0001 -Florida Power &amp; Light Company"/>
    <n v="0"/>
    <n v="3"/>
    <x v="14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14"/>
  </r>
  <r>
    <n v="-1"/>
    <n v="1"/>
    <s v="0001 -Florida Power &amp; Light Company"/>
    <n v="0"/>
    <n v="3"/>
    <x v="14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14"/>
  </r>
  <r>
    <n v="-1"/>
    <n v="1"/>
    <s v="0001 -Florida Power &amp; Light Company"/>
    <n v="0"/>
    <n v="3"/>
    <x v="14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14"/>
  </r>
  <r>
    <n v="-1"/>
    <n v="1"/>
    <s v="0001 -Florida Power &amp; Light Company"/>
    <n v="0"/>
    <n v="3"/>
    <x v="14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14"/>
  </r>
  <r>
    <n v="-1"/>
    <n v="1"/>
    <s v="0001 -Florida Power &amp; Light Company"/>
    <n v="0"/>
    <n v="3"/>
    <x v="14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14"/>
  </r>
  <r>
    <n v="-1"/>
    <n v="1"/>
    <s v="0001 -Florida Power &amp; Light Company"/>
    <n v="0"/>
    <n v="3"/>
    <x v="14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14"/>
  </r>
  <r>
    <n v="-1"/>
    <n v="1"/>
    <s v="0001 -Florida Power &amp; Light Company"/>
    <n v="0"/>
    <n v="3"/>
    <x v="14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14"/>
  </r>
  <r>
    <n v="-1"/>
    <n v="1"/>
    <s v="0001 -Florida Power &amp; Light Company"/>
    <n v="0"/>
    <n v="3"/>
    <x v="14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3"/>
    <n v="-122076.34"/>
    <n v="29527.08"/>
    <n v="420882.18"/>
    <n v="221069.13"/>
    <n v="-16332.02"/>
    <n v="0"/>
    <n v="29527.08"/>
    <n v="0"/>
    <x v="14"/>
  </r>
  <r>
    <n v="-1"/>
    <n v="1"/>
    <s v="0001 -Florida Power &amp; Light Company"/>
    <n v="0"/>
    <n v="3"/>
    <x v="14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14"/>
  </r>
  <r>
    <n v="-1"/>
    <n v="1"/>
    <s v="0001 -Florida Power &amp; Light Company"/>
    <n v="0"/>
    <n v="3"/>
    <x v="14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14"/>
  </r>
  <r>
    <n v="-1"/>
    <n v="1"/>
    <s v="0001 -Florida Power &amp; Light Company"/>
    <n v="0"/>
    <n v="3"/>
    <x v="14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14"/>
  </r>
  <r>
    <n v="-1"/>
    <n v="1"/>
    <s v="0001 -Florida Power &amp; Light Company"/>
    <n v="0"/>
    <n v="3"/>
    <x v="14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14"/>
  </r>
  <r>
    <n v="-1"/>
    <n v="1"/>
    <s v="0001 -Florida Power &amp; Light Company"/>
    <n v="0"/>
    <n v="3"/>
    <x v="14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14"/>
  </r>
  <r>
    <n v="-1"/>
    <n v="1"/>
    <s v="0001 -Florida Power &amp; Light Company"/>
    <n v="0"/>
    <n v="3"/>
    <x v="14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14"/>
  </r>
  <r>
    <n v="-1"/>
    <n v="1"/>
    <s v="0001 -Florida Power &amp; Light Company"/>
    <n v="0"/>
    <n v="3"/>
    <x v="14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14"/>
  </r>
  <r>
    <n v="-1"/>
    <n v="1"/>
    <s v="0001 -Florida Power &amp; Light Company"/>
    <n v="0"/>
    <n v="3"/>
    <x v="14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14"/>
  </r>
  <r>
    <n v="-1"/>
    <n v="1"/>
    <s v="0001 -Florida Power &amp; Light Company"/>
    <n v="0"/>
    <n v="3"/>
    <x v="14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14"/>
  </r>
  <r>
    <n v="-1"/>
    <n v="1"/>
    <s v="0001 -Florida Power &amp; Light Company"/>
    <n v="0"/>
    <n v="3"/>
    <x v="14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14"/>
  </r>
  <r>
    <n v="-1"/>
    <n v="1"/>
    <s v="0001 -Florida Power &amp; Light Company"/>
    <n v="0"/>
    <n v="3"/>
    <x v="14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14"/>
  </r>
  <r>
    <n v="-1"/>
    <n v="1"/>
    <s v="0001 -Florida Power &amp; Light Company"/>
    <n v="0"/>
    <n v="3"/>
    <x v="14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14"/>
  </r>
  <r>
    <n v="-1"/>
    <n v="1"/>
    <s v="0001 -Florida Power &amp; Light Company"/>
    <n v="0"/>
    <n v="3"/>
    <x v="14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14"/>
  </r>
  <r>
    <n v="-1"/>
    <n v="1"/>
    <s v="0001 -Florida Power &amp; Light Company"/>
    <n v="0"/>
    <n v="3"/>
    <x v="14"/>
    <n v="2009"/>
    <n v="192"/>
    <n v="2014"/>
    <s v="V2009 Q4 - 50% Bonus"/>
    <n v="367"/>
    <s v="05. Other Production"/>
    <s v="Function"/>
    <n v="176297402"/>
    <n v="0"/>
    <n v="0"/>
    <n v="177775322.86000001"/>
    <n v="14741024.35"/>
    <n v="126422155.03"/>
    <n v="-2969711.91"/>
    <n v="549240.05000000005"/>
    <n v="179253243.71000001"/>
    <n v="140270618.63999999"/>
    <n v="-1514040.92"/>
    <n v="0"/>
    <n v="549240.05000000005"/>
    <n v="0"/>
    <x v="14"/>
  </r>
  <r>
    <n v="-1"/>
    <n v="1"/>
    <s v="0001 -Florida Power &amp; Light Company"/>
    <n v="0"/>
    <n v="3"/>
    <x v="14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14"/>
  </r>
  <r>
    <n v="-1"/>
    <n v="1"/>
    <s v="0001 -Florida Power &amp; Light Company"/>
    <n v="0"/>
    <n v="3"/>
    <x v="14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14"/>
  </r>
  <r>
    <n v="-1"/>
    <n v="1"/>
    <s v="0001 -Florida Power &amp; Light Company"/>
    <n v="0"/>
    <n v="3"/>
    <x v="14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14"/>
  </r>
  <r>
    <n v="-1"/>
    <n v="1"/>
    <s v="0001 -Florida Power &amp; Light Company"/>
    <n v="0"/>
    <n v="3"/>
    <x v="14"/>
    <n v="2010"/>
    <n v="216"/>
    <n v="2014"/>
    <s v="V2010 Q2 - 50% Bonus"/>
    <n v="367"/>
    <s v="05. Other Production"/>
    <s v="Function"/>
    <n v="76033772.469999999"/>
    <n v="0"/>
    <n v="0"/>
    <n v="89360012.700000003"/>
    <n v="8031620.3499999996"/>
    <n v="56428984.890000001"/>
    <n v="-26664658.75"/>
    <n v="11112437.83"/>
    <n v="102686252.93000001"/>
    <n v="57148910.579999998"/>
    <n v="-8228347.96"/>
    <n v="0"/>
    <n v="11112437.83"/>
    <n v="0"/>
    <x v="14"/>
  </r>
  <r>
    <n v="-1"/>
    <n v="1"/>
    <s v="0001 -Florida Power &amp; Light Company"/>
    <n v="0"/>
    <n v="3"/>
    <x v="14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14"/>
  </r>
  <r>
    <n v="-1"/>
    <n v="1"/>
    <s v="0001 -Florida Power &amp; Light Company"/>
    <n v="0"/>
    <n v="3"/>
    <x v="14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14"/>
  </r>
  <r>
    <n v="-1"/>
    <n v="1"/>
    <s v="0001 -Florida Power &amp; Light Company"/>
    <n v="0"/>
    <n v="3"/>
    <x v="14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14"/>
  </r>
  <r>
    <n v="-1"/>
    <n v="1"/>
    <s v="0001 -Florida Power &amp; Light Company"/>
    <n v="0"/>
    <n v="3"/>
    <x v="14"/>
    <n v="2010"/>
    <n v="224"/>
    <n v="2014"/>
    <s v="V2010 Q4 - 100% Bonus"/>
    <n v="367"/>
    <s v="05. Other Production"/>
    <s v="Function"/>
    <n v="59396716.359999999"/>
    <n v="0"/>
    <n v="0"/>
    <n v="63223608.140000001"/>
    <n v="6380424.0999999996"/>
    <n v="44923389.920000002"/>
    <n v="-7655023.8700000001"/>
    <n v="1455739.9"/>
    <n v="67050499.93"/>
    <n v="49415277.729999997"/>
    <n v="-4309507.38"/>
    <n v="0"/>
    <n v="1455739.9"/>
    <n v="0"/>
    <x v="14"/>
  </r>
  <r>
    <n v="-1"/>
    <n v="1"/>
    <s v="0001 -Florida Power &amp; Light Company"/>
    <n v="0"/>
    <n v="3"/>
    <x v="14"/>
    <n v="2010"/>
    <n v="218"/>
    <n v="2014"/>
    <s v="V2010 Q4 - 50% Bonus"/>
    <n v="367"/>
    <s v="05. Other Production"/>
    <s v="Function"/>
    <n v="291225535.94"/>
    <n v="0"/>
    <n v="0"/>
    <n v="299676126.13"/>
    <n v="31609399.870000001"/>
    <n v="226458973.56999999"/>
    <n v="-16908575.84"/>
    <n v="3215359.84"/>
    <n v="308126716.31"/>
    <n v="253866046.11000001"/>
    <n v="-9483493.2100000009"/>
    <n v="0"/>
    <n v="3215359.84"/>
    <n v="0"/>
    <x v="14"/>
  </r>
  <r>
    <n v="-1"/>
    <n v="1"/>
    <s v="0001 -Florida Power &amp; Light Company"/>
    <n v="0"/>
    <n v="3"/>
    <x v="14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14"/>
  </r>
  <r>
    <n v="-1"/>
    <n v="1"/>
    <s v="0001 -Florida Power &amp; Light Company"/>
    <n v="0"/>
    <n v="3"/>
    <x v="14"/>
    <n v="2011"/>
    <n v="233"/>
    <n v="2014"/>
    <s v="V2011 - 100% Bonus"/>
    <n v="367"/>
    <s v="05. Other Production"/>
    <s v="Function"/>
    <n v="533647945.37"/>
    <n v="0"/>
    <n v="0"/>
    <n v="448598737.99000001"/>
    <n v="34463580.450000003"/>
    <n v="104746093.12"/>
    <n v="-33498427.940000001"/>
    <n v="6665336.5499999998"/>
    <n v="567132925.80999994"/>
    <n v="132266775.43000001"/>
    <n v="-19876745.739999998"/>
    <n v="0"/>
    <n v="6665336.5499999998"/>
    <n v="0"/>
    <x v="14"/>
  </r>
  <r>
    <n v="-1"/>
    <n v="1"/>
    <s v="0001 -Florida Power &amp; Light Company"/>
    <n v="0"/>
    <n v="3"/>
    <x v="14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14"/>
  </r>
  <r>
    <n v="-1"/>
    <n v="1"/>
    <s v="0001 -Florida Power &amp; Light Company"/>
    <n v="0"/>
    <n v="3"/>
    <x v="14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8"/>
    <n v="2014"/>
    <s v="V2012 Q1 - 50% Bonus"/>
    <n v="367"/>
    <s v="05. Other Production"/>
    <s v="Function"/>
    <n v="22212074.260000002"/>
    <n v="0"/>
    <n v="0"/>
    <n v="24188312.73"/>
    <n v="1734375.88"/>
    <n v="4385634.79"/>
    <n v="-3971330.96"/>
    <n v="1075982.3700000001"/>
    <n v="26164551.210000001"/>
    <n v="5453421.6200000001"/>
    <n v="-2209905.54"/>
    <n v="0"/>
    <n v="1075982.3700000001"/>
    <n v="0"/>
    <x v="14"/>
  </r>
  <r>
    <n v="-1"/>
    <n v="1"/>
    <s v="0001 -Florida Power &amp; Light Company"/>
    <n v="0"/>
    <n v="3"/>
    <x v="14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9"/>
    <n v="2014"/>
    <s v="V2012 Q2 - 50% Bonus"/>
    <n v="367"/>
    <s v="05. Other Production"/>
    <s v="Function"/>
    <n v="48003560.439999998"/>
    <n v="0"/>
    <n v="0"/>
    <n v="51894017.57"/>
    <n v="4143454.68"/>
    <n v="9259566.3000000007"/>
    <n v="-8061953.0499999998"/>
    <n v="2223407.39"/>
    <n v="55784474.700000003"/>
    <n v="12224834.939999999"/>
    <n v="-4379320.83"/>
    <n v="0"/>
    <n v="2223407.39"/>
    <n v="0"/>
    <x v="14"/>
  </r>
  <r>
    <n v="-1"/>
    <n v="1"/>
    <s v="0001 -Florida Power &amp; Light Company"/>
    <n v="0"/>
    <n v="3"/>
    <x v="14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14"/>
  </r>
  <r>
    <n v="-1"/>
    <n v="1"/>
    <s v="0001 -Florida Power &amp; Light Company"/>
    <n v="0"/>
    <n v="3"/>
    <x v="14"/>
    <n v="2012"/>
    <n v="250"/>
    <n v="2014"/>
    <s v="V2012 Q3 - 50% Bonus"/>
    <n v="367"/>
    <s v="05. Other Production"/>
    <s v="Function"/>
    <n v="13032844.57"/>
    <n v="0"/>
    <n v="0"/>
    <n v="13762537.699999999"/>
    <n v="1686439.31"/>
    <n v="3616907.42"/>
    <n v="-1469814.93"/>
    <n v="742987.79"/>
    <n v="14492230.83"/>
    <n v="5100368.2300000004"/>
    <n v="-513419.98"/>
    <n v="0"/>
    <n v="742987.79"/>
    <n v="0"/>
    <x v="14"/>
  </r>
  <r>
    <n v="-1"/>
    <n v="1"/>
    <s v="0001 -Florida Power &amp; Light Company"/>
    <n v="0"/>
    <n v="3"/>
    <x v="14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1"/>
    <n v="2014"/>
    <s v="V2012 Q4 - 50% Bonus"/>
    <n v="367"/>
    <s v="05. Other Production"/>
    <s v="Function"/>
    <n v="31516124.510000002"/>
    <n v="0"/>
    <n v="0"/>
    <n v="34041045.039999999"/>
    <n v="3205935.34"/>
    <n v="4924704.8899999997"/>
    <n v="-5081738.04"/>
    <n v="1480413.57"/>
    <n v="36565965.579999998"/>
    <n v="7529028.7999999998"/>
    <n v="-2967816.07"/>
    <n v="0"/>
    <n v="1480413.57"/>
    <n v="0"/>
    <x v="14"/>
  </r>
  <r>
    <n v="-1"/>
    <n v="1"/>
    <s v="0001 -Florida Power &amp; Light Company"/>
    <n v="0"/>
    <n v="3"/>
    <x v="14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14"/>
  </r>
  <r>
    <n v="-1"/>
    <n v="1"/>
    <s v="0001 -Florida Power &amp; Light Company"/>
    <n v="0"/>
    <n v="3"/>
    <x v="14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14"/>
  </r>
  <r>
    <n v="-1"/>
    <n v="1"/>
    <s v="0001 -Florida Power &amp; Light Company"/>
    <n v="0"/>
    <n v="3"/>
    <x v="14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14"/>
  </r>
  <r>
    <n v="-1"/>
    <n v="1"/>
    <s v="0001 -Florida Power &amp; Light Company"/>
    <n v="0"/>
    <n v="3"/>
    <x v="14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14"/>
  </r>
  <r>
    <n v="-1"/>
    <n v="1"/>
    <s v="0001 -Florida Power &amp; Light Company"/>
    <n v="0"/>
    <n v="3"/>
    <x v="14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14"/>
  </r>
  <r>
    <n v="-1"/>
    <n v="1"/>
    <s v="0001 -Florida Power &amp; Light Company"/>
    <n v="0"/>
    <n v="3"/>
    <x v="14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14"/>
  </r>
  <r>
    <n v="-1"/>
    <n v="1"/>
    <s v="0001 -Florida Power &amp; Light Company"/>
    <n v="0"/>
    <n v="3"/>
    <x v="14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14"/>
  </r>
  <r>
    <n v="-1"/>
    <n v="1"/>
    <s v="0001 -Florida Power &amp; Light Company"/>
    <n v="0"/>
    <n v="3"/>
    <x v="14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14"/>
  </r>
  <r>
    <n v="-1"/>
    <n v="1"/>
    <s v="0001 -Florida Power &amp; Light Company"/>
    <n v="0"/>
    <n v="3"/>
    <x v="14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14"/>
  </r>
  <r>
    <n v="-1"/>
    <n v="1"/>
    <s v="0001 -Florida Power &amp; Light Company"/>
    <n v="0"/>
    <n v="3"/>
    <x v="14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14"/>
  </r>
  <r>
    <n v="-1"/>
    <n v="1"/>
    <s v="0001 -Florida Power &amp; Light Company"/>
    <n v="0"/>
    <n v="3"/>
    <x v="14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14"/>
  </r>
  <r>
    <n v="-1"/>
    <n v="1"/>
    <s v="0001 -Florida Power &amp; Light Company"/>
    <n v="0"/>
    <n v="3"/>
    <x v="14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14"/>
  </r>
  <r>
    <n v="-1"/>
    <n v="1"/>
    <s v="0001 -Florida Power &amp; Light Company"/>
    <n v="0"/>
    <n v="3"/>
    <x v="14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14"/>
  </r>
  <r>
    <n v="-1"/>
    <n v="1"/>
    <s v="0001 -Florida Power &amp; Light Company"/>
    <n v="0"/>
    <n v="3"/>
    <x v="14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14"/>
  </r>
  <r>
    <n v="-1"/>
    <n v="1"/>
    <s v="0001 -Florida Power &amp; Light Company"/>
    <n v="0"/>
    <n v="3"/>
    <x v="14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14"/>
  </r>
  <r>
    <n v="-1"/>
    <n v="1"/>
    <s v="0001 -Florida Power &amp; Light Company"/>
    <n v="0"/>
    <n v="3"/>
    <x v="14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14"/>
  </r>
  <r>
    <n v="-1"/>
    <n v="1"/>
    <s v="0001 -Florida Power &amp; Light Company"/>
    <n v="0"/>
    <n v="3"/>
    <x v="14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14"/>
  </r>
  <r>
    <n v="-1"/>
    <n v="1"/>
    <s v="0001 -Florida Power &amp; Light Company"/>
    <n v="0"/>
    <n v="3"/>
    <x v="14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14"/>
  </r>
  <r>
    <n v="-1"/>
    <n v="1"/>
    <s v="0001 -Florida Power &amp; Light Company"/>
    <n v="0"/>
    <n v="3"/>
    <x v="14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14"/>
  </r>
  <r>
    <n v="-1"/>
    <n v="1"/>
    <s v="0001 -Florida Power &amp; Light Company"/>
    <n v="0"/>
    <n v="3"/>
    <x v="14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14"/>
  </r>
  <r>
    <n v="-1"/>
    <n v="1"/>
    <s v="0001 -Florida Power &amp; Light Company"/>
    <n v="0"/>
    <n v="3"/>
    <x v="14"/>
    <n v="1987"/>
    <n v="22"/>
    <n v="2014"/>
    <s v="V1987"/>
    <n v="367"/>
    <s v="06. Transmission"/>
    <s v="Function"/>
    <n v="33616320.729999997"/>
    <n v="0"/>
    <n v="0"/>
    <n v="415265"/>
    <n v="6198"/>
    <n v="34081875.439999998"/>
    <n v="-954529.97"/>
    <n v="173541.88"/>
    <n v="34334084.439999998"/>
    <n v="33370309.73"/>
    <n v="173541.88"/>
    <n v="0"/>
    <n v="173541.88"/>
    <n v="0"/>
    <x v="14"/>
  </r>
  <r>
    <n v="-1"/>
    <n v="1"/>
    <s v="0001 -Florida Power &amp; Light Company"/>
    <n v="0"/>
    <n v="3"/>
    <x v="14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14"/>
  </r>
  <r>
    <n v="-1"/>
    <n v="1"/>
    <s v="0001 -Florida Power &amp; Light Company"/>
    <n v="0"/>
    <n v="3"/>
    <x v="14"/>
    <n v="1988"/>
    <n v="24"/>
    <n v="2014"/>
    <s v="V1988"/>
    <n v="367"/>
    <s v="06. Transmission"/>
    <s v="Function"/>
    <n v="58793787.57"/>
    <n v="0"/>
    <n v="0"/>
    <n v="5707039.8600000003"/>
    <n v="85179.85"/>
    <n v="55763737.869999997"/>
    <n v="-994286.33"/>
    <n v="105999.49"/>
    <n v="59213573.57"/>
    <n v="55429131.719999999"/>
    <n v="105999.49"/>
    <n v="0"/>
    <n v="105999.49"/>
    <n v="0"/>
    <x v="14"/>
  </r>
  <r>
    <n v="-1"/>
    <n v="1"/>
    <s v="0001 -Florida Power &amp; Light Company"/>
    <n v="0"/>
    <n v="3"/>
    <x v="14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14"/>
  </r>
  <r>
    <n v="-1"/>
    <n v="1"/>
    <s v="0001 -Florida Power &amp; Light Company"/>
    <n v="0"/>
    <n v="3"/>
    <x v="14"/>
    <n v="1989"/>
    <n v="26"/>
    <n v="2014"/>
    <s v="V1989"/>
    <n v="367"/>
    <s v="06. Transmission"/>
    <s v="Function"/>
    <n v="38689886"/>
    <n v="0"/>
    <n v="0"/>
    <n v="3672622"/>
    <n v="54815.35"/>
    <n v="36653712.049999997"/>
    <n v="-535293.5"/>
    <n v="69251.820000000007"/>
    <n v="38982731.75"/>
    <n v="36415681.649999999"/>
    <n v="69251.820000000007"/>
    <n v="0"/>
    <n v="69251.820000000007"/>
    <n v="0"/>
    <x v="14"/>
  </r>
  <r>
    <n v="-1"/>
    <n v="1"/>
    <s v="0001 -Florida Power &amp; Light Company"/>
    <n v="0"/>
    <n v="3"/>
    <x v="14"/>
    <n v="1990"/>
    <n v="28"/>
    <n v="2014"/>
    <s v="V1990"/>
    <n v="367"/>
    <s v="06. Transmission"/>
    <s v="Function"/>
    <n v="53237709.700000003"/>
    <n v="0"/>
    <n v="0"/>
    <n v="4652481.63"/>
    <n v="69440.149999999994"/>
    <n v="50858136.420000002"/>
    <n v="-830528.96"/>
    <n v="142008.01"/>
    <n v="53895329.57"/>
    <n v="50269956.700000003"/>
    <n v="142008.01"/>
    <n v="0"/>
    <n v="142008.01"/>
    <n v="0"/>
    <x v="14"/>
  </r>
  <r>
    <n v="-1"/>
    <n v="1"/>
    <s v="0001 -Florida Power &amp; Light Company"/>
    <n v="0"/>
    <n v="3"/>
    <x v="14"/>
    <n v="1991"/>
    <n v="29"/>
    <n v="2014"/>
    <s v="V1991"/>
    <n v="367"/>
    <s v="06. Transmission"/>
    <s v="Function"/>
    <n v="54738845.539999999"/>
    <n v="0"/>
    <n v="0"/>
    <n v="4966713"/>
    <n v="74130.179999999993"/>
    <n v="51646050.630000003"/>
    <n v="-484230.61"/>
    <n v="40768.910000000003"/>
    <n v="54942365.119999997"/>
    <n v="51516661.229999997"/>
    <n v="40768.910000000003"/>
    <n v="0"/>
    <n v="40768.910000000003"/>
    <n v="0"/>
    <x v="14"/>
  </r>
  <r>
    <n v="-1"/>
    <n v="1"/>
    <s v="0001 -Florida Power &amp; Light Company"/>
    <n v="0"/>
    <n v="3"/>
    <x v="14"/>
    <n v="1992"/>
    <n v="30"/>
    <n v="2014"/>
    <s v="V1992"/>
    <n v="367"/>
    <s v="06. Transmission"/>
    <s v="Function"/>
    <n v="55855735.700000003"/>
    <n v="0"/>
    <n v="0"/>
    <n v="583557"/>
    <n v="8709.82"/>
    <n v="56030637.759999998"/>
    <n v="-676508.73"/>
    <n v="125817.94"/>
    <n v="56399263"/>
    <n v="55495820.280000001"/>
    <n v="125817.94"/>
    <n v="0"/>
    <n v="125817.94"/>
    <n v="0"/>
    <x v="14"/>
  </r>
  <r>
    <n v="-1"/>
    <n v="1"/>
    <s v="0001 -Florida Power &amp; Light Company"/>
    <n v="0"/>
    <n v="3"/>
    <x v="14"/>
    <n v="1993"/>
    <n v="31"/>
    <n v="2014"/>
    <s v="V1993"/>
    <n v="367"/>
    <s v="06. Transmission"/>
    <s v="Function"/>
    <n v="110586439.3"/>
    <n v="0"/>
    <n v="0"/>
    <n v="12134882.050000001"/>
    <n v="181117.97"/>
    <n v="103069121.55"/>
    <n v="-1164337.33"/>
    <n v="88544.34"/>
    <n v="110963163.97"/>
    <n v="102873514.84999999"/>
    <n v="88544.34"/>
    <n v="0"/>
    <n v="88544.34"/>
    <n v="0"/>
    <x v="14"/>
  </r>
  <r>
    <n v="-1"/>
    <n v="1"/>
    <s v="0001 -Florida Power &amp; Light Company"/>
    <n v="0"/>
    <n v="3"/>
    <x v="14"/>
    <n v="1994"/>
    <n v="32"/>
    <n v="2014"/>
    <s v="V1994"/>
    <n v="367"/>
    <s v="06. Transmission"/>
    <s v="Function"/>
    <n v="102228577.7"/>
    <n v="0"/>
    <n v="0"/>
    <n v="7901850.9800000004"/>
    <n v="2248578.58"/>
    <n v="96923229.790000007"/>
    <n v="-1030670.54"/>
    <n v="231895.04000000001"/>
    <n v="103163693.61"/>
    <n v="98247122.75"/>
    <n v="221464.75"/>
    <n v="0"/>
    <n v="231895.04000000001"/>
    <n v="0"/>
    <x v="14"/>
  </r>
  <r>
    <n v="-1"/>
    <n v="1"/>
    <s v="0001 -Florida Power &amp; Light Company"/>
    <n v="0"/>
    <n v="3"/>
    <x v="14"/>
    <n v="1995"/>
    <n v="33"/>
    <n v="2014"/>
    <s v="V1995"/>
    <n v="367"/>
    <s v="06. Transmission"/>
    <s v="Function"/>
    <n v="46001219.659999996"/>
    <n v="0"/>
    <n v="0"/>
    <n v="5265657.92"/>
    <n v="1908325.1"/>
    <n v="41773979.079999998"/>
    <n v="-555661.07999999996"/>
    <n v="87963.31"/>
    <n v="46373712.020000003"/>
    <n v="43326430.68"/>
    <n v="71344.45"/>
    <n v="0"/>
    <n v="87963.31"/>
    <n v="0"/>
    <x v="14"/>
  </r>
  <r>
    <n v="-1"/>
    <n v="1"/>
    <s v="0001 -Florida Power &amp; Light Company"/>
    <n v="0"/>
    <n v="3"/>
    <x v="14"/>
    <n v="1996"/>
    <n v="34"/>
    <n v="2014"/>
    <s v="V1996"/>
    <n v="367"/>
    <s v="06. Transmission"/>
    <s v="Function"/>
    <n v="84337753.099999994"/>
    <n v="0"/>
    <n v="0"/>
    <n v="16334165.65"/>
    <n v="3432997.16"/>
    <n v="70449068.329999998"/>
    <n v="-391292.35"/>
    <n v="95689.42"/>
    <n v="84700280.920000002"/>
    <n v="73551886.200000003"/>
    <n v="63340.9"/>
    <n v="0"/>
    <n v="95689.42"/>
    <n v="0"/>
    <x v="14"/>
  </r>
  <r>
    <n v="-1"/>
    <n v="1"/>
    <s v="0001 -Florida Power &amp; Light Company"/>
    <n v="0"/>
    <n v="3"/>
    <x v="14"/>
    <n v="1997"/>
    <n v="35"/>
    <n v="2014"/>
    <s v="V1997"/>
    <n v="367"/>
    <s v="06. Transmission"/>
    <s v="Function"/>
    <n v="39830597.920000002"/>
    <n v="0"/>
    <n v="0"/>
    <n v="8347974.8600000003"/>
    <n v="1709336.95"/>
    <n v="32437871.109999999"/>
    <n v="-495257.54"/>
    <n v="84089.57"/>
    <n v="40186698.32"/>
    <n v="33838773.359999999"/>
    <n v="36423.870000000003"/>
    <n v="0"/>
    <n v="84089.57"/>
    <n v="0"/>
    <x v="14"/>
  </r>
  <r>
    <n v="-1"/>
    <n v="1"/>
    <s v="0001 -Florida Power &amp; Light Company"/>
    <n v="0"/>
    <n v="3"/>
    <x v="14"/>
    <n v="1998"/>
    <n v="59"/>
    <n v="2014"/>
    <s v="V1998"/>
    <n v="367"/>
    <s v="06. Transmission"/>
    <s v="Function"/>
    <n v="28380847.23"/>
    <n v="0"/>
    <n v="0"/>
    <n v="7074854.7000000002"/>
    <n v="1228009.6499999999"/>
    <n v="22154787.75"/>
    <n v="-661509.81000000006"/>
    <n v="115399.94"/>
    <n v="28897470.789999999"/>
    <n v="22958388.010000002"/>
    <n v="23185.77"/>
    <n v="0"/>
    <n v="115399.94"/>
    <n v="0"/>
    <x v="14"/>
  </r>
  <r>
    <n v="-1"/>
    <n v="1"/>
    <s v="0001 -Florida Power &amp; Light Company"/>
    <n v="0"/>
    <n v="3"/>
    <x v="14"/>
    <n v="1999"/>
    <n v="60"/>
    <n v="2014"/>
    <s v="V1999"/>
    <n v="367"/>
    <s v="06. Transmission"/>
    <s v="Function"/>
    <n v="54360127.799999997"/>
    <n v="0"/>
    <n v="0"/>
    <n v="14821310.220000001"/>
    <n v="2394347.33"/>
    <n v="40906469.399999999"/>
    <n v="-1333786.67"/>
    <n v="254564.01"/>
    <n v="55450704.770000003"/>
    <n v="42453509.859999999"/>
    <n v="11293.92"/>
    <n v="0"/>
    <n v="254564.01"/>
    <n v="0"/>
    <x v="14"/>
  </r>
  <r>
    <n v="-1"/>
    <n v="1"/>
    <s v="0001 -Florida Power &amp; Light Company"/>
    <n v="0"/>
    <n v="3"/>
    <x v="14"/>
    <n v="2000"/>
    <n v="61"/>
    <n v="2014"/>
    <s v="V2000"/>
    <n v="367"/>
    <s v="06. Transmission"/>
    <s v="Function"/>
    <n v="34696649.799999997"/>
    <n v="0"/>
    <n v="0"/>
    <n v="10690660.550000001"/>
    <n v="1296658.5"/>
    <n v="24699265.07"/>
    <n v="-372505.79"/>
    <n v="116761.14"/>
    <n v="34905752.090000004"/>
    <n v="25836479.600000001"/>
    <n v="67102.820000000007"/>
    <n v="0"/>
    <n v="116761.14"/>
    <n v="0"/>
    <x v="14"/>
  </r>
  <r>
    <n v="-1"/>
    <n v="1"/>
    <s v="0001 -Florida Power &amp; Light Company"/>
    <n v="0"/>
    <n v="3"/>
    <x v="14"/>
    <n v="2001"/>
    <n v="62"/>
    <n v="2014"/>
    <s v="V2001"/>
    <n v="367"/>
    <s v="06. Transmission"/>
    <s v="Function"/>
    <n v="107162123.39"/>
    <n v="0"/>
    <n v="0"/>
    <n v="36381758.719999999"/>
    <n v="4726513.24"/>
    <n v="71475426.469999999"/>
    <n v="-766284.19"/>
    <n v="136129.01"/>
    <n v="107761371.94"/>
    <n v="75789648.840000004"/>
    <n v="-50828.66"/>
    <n v="0"/>
    <n v="136129.01"/>
    <n v="0"/>
    <x v="14"/>
  </r>
  <r>
    <n v="-1"/>
    <n v="1"/>
    <s v="0001 -Florida Power &amp; Light Company"/>
    <n v="0"/>
    <n v="3"/>
    <x v="14"/>
    <n v="2001"/>
    <n v="69"/>
    <n v="2014"/>
    <s v="V2001 Bonus"/>
    <n v="367"/>
    <s v="06. Transmission"/>
    <s v="Function"/>
    <n v="2400858.17"/>
    <n v="0"/>
    <n v="0"/>
    <n v="806184.42"/>
    <n v="107490.99"/>
    <n v="1608726.68"/>
    <n v="-17478.599999999999"/>
    <n v="3819.67"/>
    <n v="2417734.65"/>
    <n v="1704611.82"/>
    <n v="-1450.97"/>
    <n v="0"/>
    <n v="3819.67"/>
    <n v="0"/>
    <x v="14"/>
  </r>
  <r>
    <n v="-1"/>
    <n v="1"/>
    <s v="0001 -Florida Power &amp; Light Company"/>
    <n v="0"/>
    <n v="3"/>
    <x v="14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14"/>
  </r>
  <r>
    <n v="-1"/>
    <n v="1"/>
    <s v="0001 -Florida Power &amp; Light Company"/>
    <n v="0"/>
    <n v="3"/>
    <x v="14"/>
    <n v="2002"/>
    <n v="80"/>
    <n v="2014"/>
    <s v="V2002 Bonus Q1"/>
    <n v="367"/>
    <s v="06. Transmission"/>
    <s v="Function"/>
    <n v="11741737.380000001"/>
    <n v="0"/>
    <n v="0"/>
    <n v="11834431.369999999"/>
    <n v="527697.29"/>
    <n v="7605570.3399999999"/>
    <n v="-186765.1"/>
    <n v="33805.24"/>
    <n v="11927125.35"/>
    <n v="8010918.0599999996"/>
    <n v="-29233.15"/>
    <n v="0"/>
    <n v="33805.24"/>
    <n v="0"/>
    <x v="14"/>
  </r>
  <r>
    <n v="-1"/>
    <n v="1"/>
    <s v="0001 -Florida Power &amp; Light Company"/>
    <n v="0"/>
    <n v="3"/>
    <x v="14"/>
    <n v="2002"/>
    <n v="81"/>
    <n v="2014"/>
    <s v="V2002 Bonus Q2"/>
    <n v="367"/>
    <s v="06. Transmission"/>
    <s v="Function"/>
    <n v="11083720.26"/>
    <n v="0"/>
    <n v="0"/>
    <n v="11171219.619999999"/>
    <n v="498571.53"/>
    <n v="7050885.1399999997"/>
    <n v="-176298.67"/>
    <n v="32366.21"/>
    <n v="11258718.99"/>
    <n v="7435956.8700000001"/>
    <n v="-29132.720000000001"/>
    <n v="0"/>
    <n v="32366.21"/>
    <n v="0"/>
    <x v="14"/>
  </r>
  <r>
    <n v="-1"/>
    <n v="1"/>
    <s v="0001 -Florida Power &amp; Light Company"/>
    <n v="0"/>
    <n v="3"/>
    <x v="14"/>
    <n v="2002"/>
    <n v="82"/>
    <n v="2014"/>
    <s v="V2002 Bonus Q3"/>
    <n v="367"/>
    <s v="06. Transmission"/>
    <s v="Function"/>
    <n v="8164464.2699999996"/>
    <n v="0"/>
    <n v="0"/>
    <n v="8228917.8600000003"/>
    <n v="367092.03"/>
    <n v="5102745.6900000004"/>
    <n v="-129864.75"/>
    <n v="23841.53"/>
    <n v="8293371.46"/>
    <n v="5387648.4199999999"/>
    <n v="-22876.37"/>
    <n v="0"/>
    <n v="23841.53"/>
    <n v="0"/>
    <x v="14"/>
  </r>
  <r>
    <n v="-1"/>
    <n v="1"/>
    <s v="0001 -Florida Power &amp; Light Company"/>
    <n v="0"/>
    <n v="3"/>
    <x v="14"/>
    <n v="2002"/>
    <n v="83"/>
    <n v="2014"/>
    <s v="V2002 Bonus Q4"/>
    <n v="367"/>
    <s v="06. Transmission"/>
    <s v="Function"/>
    <n v="10896684.560000001"/>
    <n v="0"/>
    <n v="0"/>
    <n v="10982707.369999999"/>
    <n v="489609.09"/>
    <n v="6689165.4000000004"/>
    <n v="-173323.64"/>
    <n v="31820.03"/>
    <n v="11068730.18"/>
    <n v="7070967.2800000003"/>
    <n v="-32418.37"/>
    <n v="0"/>
    <n v="31820.03"/>
    <n v="0"/>
    <x v="14"/>
  </r>
  <r>
    <n v="-1"/>
    <n v="1"/>
    <s v="0001 -Florida Power &amp; Light Company"/>
    <n v="0"/>
    <n v="3"/>
    <x v="14"/>
    <n v="2002"/>
    <n v="76"/>
    <n v="2014"/>
    <s v="V2002 Q1"/>
    <n v="367"/>
    <s v="06. Transmission"/>
    <s v="Function"/>
    <n v="22099599.190000001"/>
    <n v="0"/>
    <n v="0"/>
    <n v="22274062.32"/>
    <n v="993200.44"/>
    <n v="14314749.970000001"/>
    <n v="-351518.19"/>
    <n v="83048.92"/>
    <n v="22448525.449999999"/>
    <n v="15077671.310000001"/>
    <n v="-35598.239999999998"/>
    <n v="0"/>
    <n v="83048.92"/>
    <n v="0"/>
    <x v="14"/>
  </r>
  <r>
    <n v="-1"/>
    <n v="1"/>
    <s v="0001 -Florida Power &amp; Light Company"/>
    <n v="0"/>
    <n v="3"/>
    <x v="14"/>
    <n v="2002"/>
    <n v="77"/>
    <n v="2014"/>
    <s v="V2002 Q2"/>
    <n v="367"/>
    <s v="06. Transmission"/>
    <s v="Function"/>
    <n v="12430638.9"/>
    <n v="0"/>
    <n v="0"/>
    <n v="12499128.189999999"/>
    <n v="557836.09"/>
    <n v="7870595.9900000002"/>
    <n v="-196794.52"/>
    <n v="32937.120000000003"/>
    <n v="12567617.48"/>
    <n v="8339591.2000000002"/>
    <n v="-15200.58"/>
    <n v="0"/>
    <n v="32937.120000000003"/>
    <n v="0"/>
    <x v="14"/>
  </r>
  <r>
    <n v="-1"/>
    <n v="1"/>
    <s v="0001 -Florida Power &amp; Light Company"/>
    <n v="0"/>
    <n v="3"/>
    <x v="14"/>
    <n v="2002"/>
    <n v="78"/>
    <n v="2014"/>
    <s v="V2002 Q3"/>
    <n v="367"/>
    <s v="06. Transmission"/>
    <s v="Function"/>
    <n v="4645555.08"/>
    <n v="0"/>
    <n v="0"/>
    <n v="4679609.25"/>
    <n v="193953.82"/>
    <n v="3027889.62"/>
    <n v="-68614.27"/>
    <n v="16303.64"/>
    <n v="4713663.43"/>
    <n v="3178418.57"/>
    <n v="-8379.85"/>
    <n v="0"/>
    <n v="16303.64"/>
    <n v="0"/>
    <x v="14"/>
  </r>
  <r>
    <n v="-1"/>
    <n v="1"/>
    <s v="0001 -Florida Power &amp; Light Company"/>
    <n v="0"/>
    <n v="3"/>
    <x v="14"/>
    <n v="2002"/>
    <n v="79"/>
    <n v="2014"/>
    <s v="V2002 Q4"/>
    <n v="367"/>
    <s v="06. Transmission"/>
    <s v="Function"/>
    <n v="8854570.5700000003"/>
    <n v="0"/>
    <n v="0"/>
    <n v="8923259.9100000001"/>
    <n v="390953.52"/>
    <n v="5494861.1100000003"/>
    <n v="-138399.17000000001"/>
    <n v="32911.81"/>
    <n v="8991949.25"/>
    <n v="5799730.4000000004"/>
    <n v="-18382.64"/>
    <n v="0"/>
    <n v="32911.81"/>
    <n v="0"/>
    <x v="14"/>
  </r>
  <r>
    <n v="-1"/>
    <n v="1"/>
    <s v="0001 -Florida Power &amp; Light Company"/>
    <n v="0"/>
    <n v="3"/>
    <x v="14"/>
    <n v="2003"/>
    <n v="64"/>
    <n v="2014"/>
    <s v="V2003"/>
    <n v="367"/>
    <s v="06. Transmission"/>
    <s v="Function"/>
    <n v="3296752.59"/>
    <n v="0"/>
    <n v="0"/>
    <n v="2155187.96"/>
    <n v="95848.33"/>
    <n v="1378198.42"/>
    <n v="-39767.64"/>
    <n v="14520.75"/>
    <n v="3307689.97"/>
    <n v="1467499.94"/>
    <n v="10130.18"/>
    <n v="0"/>
    <n v="14520.75"/>
    <n v="0"/>
    <x v="14"/>
  </r>
  <r>
    <n v="-1"/>
    <n v="1"/>
    <s v="0001 -Florida Power &amp; Light Company"/>
    <n v="0"/>
    <n v="3"/>
    <x v="14"/>
    <n v="2003"/>
    <n v="70"/>
    <n v="2014"/>
    <s v="V2003 Bonus-30%"/>
    <n v="367"/>
    <s v="06. Transmission"/>
    <s v="Function"/>
    <n v="63327718.159999996"/>
    <n v="0"/>
    <n v="0"/>
    <n v="27153675.109999999"/>
    <n v="2858277.3"/>
    <n v="37383722.549999997"/>
    <n v="-1544699.6"/>
    <n v="455470.59"/>
    <n v="64862693.009999998"/>
    <n v="39323374.140000001"/>
    <n v="-160878.54"/>
    <n v="0"/>
    <n v="455470.59"/>
    <n v="0"/>
    <x v="14"/>
  </r>
  <r>
    <n v="-1"/>
    <n v="1"/>
    <s v="0001 -Florida Power &amp; Light Company"/>
    <n v="0"/>
    <n v="3"/>
    <x v="14"/>
    <n v="2003"/>
    <n v="84"/>
    <n v="2014"/>
    <s v="V2003 Bonus-50%"/>
    <n v="367"/>
    <s v="06. Transmission"/>
    <s v="Function"/>
    <n v="8783238.6199999992"/>
    <n v="0"/>
    <n v="0"/>
    <n v="2303065"/>
    <n v="511791.71"/>
    <n v="6665575.0599999996"/>
    <n v="-214340.68"/>
    <n v="82203.48"/>
    <n v="8996229.9100000001"/>
    <n v="7013424.0999999996"/>
    <n v="33154.86"/>
    <n v="0"/>
    <n v="82203.48"/>
    <n v="0"/>
    <x v="14"/>
  </r>
  <r>
    <n v="-1"/>
    <n v="1"/>
    <s v="0001 -Florida Power &amp; Light Company"/>
    <n v="0"/>
    <n v="3"/>
    <x v="14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14"/>
  </r>
  <r>
    <n v="-1"/>
    <n v="1"/>
    <s v="0001 -Florida Power &amp; Light Company"/>
    <n v="0"/>
    <n v="3"/>
    <x v="14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14"/>
  </r>
  <r>
    <n v="-1"/>
    <n v="1"/>
    <s v="0001 -Florida Power &amp; Light Company"/>
    <n v="0"/>
    <n v="3"/>
    <x v="14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14"/>
  </r>
  <r>
    <n v="-1"/>
    <n v="1"/>
    <s v="0001 -Florida Power &amp; Light Company"/>
    <n v="0"/>
    <n v="3"/>
    <x v="14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14"/>
  </r>
  <r>
    <n v="-1"/>
    <n v="1"/>
    <s v="0001 -Florida Power &amp; Light Company"/>
    <n v="0"/>
    <n v="3"/>
    <x v="14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14"/>
  </r>
  <r>
    <n v="-1"/>
    <n v="1"/>
    <s v="0001 -Florida Power &amp; Light Company"/>
    <n v="0"/>
    <n v="3"/>
    <x v="14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14"/>
  </r>
  <r>
    <n v="-1"/>
    <n v="1"/>
    <s v="0001 -Florida Power &amp; Light Company"/>
    <n v="0"/>
    <n v="3"/>
    <x v="14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14"/>
  </r>
  <r>
    <n v="-1"/>
    <n v="1"/>
    <s v="0001 -Florida Power &amp; Light Company"/>
    <n v="0"/>
    <n v="3"/>
    <x v="14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14"/>
  </r>
  <r>
    <n v="-1"/>
    <n v="1"/>
    <s v="0001 -Florida Power &amp; Light Company"/>
    <n v="0"/>
    <n v="3"/>
    <x v="14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14"/>
  </r>
  <r>
    <n v="-1"/>
    <n v="1"/>
    <s v="0001 -Florida Power &amp; Light Company"/>
    <n v="0"/>
    <n v="3"/>
    <x v="14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14"/>
  </r>
  <r>
    <n v="-1"/>
    <n v="1"/>
    <s v="0001 -Florida Power &amp; Light Company"/>
    <n v="0"/>
    <n v="3"/>
    <x v="14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14"/>
  </r>
  <r>
    <n v="-1"/>
    <n v="1"/>
    <s v="0001 -Florida Power &amp; Light Company"/>
    <n v="0"/>
    <n v="3"/>
    <x v="14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14"/>
  </r>
  <r>
    <n v="-1"/>
    <n v="1"/>
    <s v="0001 -Florida Power &amp; Light Company"/>
    <n v="0"/>
    <n v="3"/>
    <x v="14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14"/>
  </r>
  <r>
    <n v="-1"/>
    <n v="1"/>
    <s v="0001 -Florida Power &amp; Light Company"/>
    <n v="0"/>
    <n v="3"/>
    <x v="14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4"/>
  </r>
  <r>
    <n v="-1"/>
    <n v="1"/>
    <s v="0001 -Florida Power &amp; Light Company"/>
    <n v="0"/>
    <n v="3"/>
    <x v="14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14"/>
  </r>
  <r>
    <n v="-1"/>
    <n v="1"/>
    <s v="0001 -Florida Power &amp; Light Company"/>
    <n v="0"/>
    <n v="3"/>
    <x v="14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14"/>
  </r>
  <r>
    <n v="-1"/>
    <n v="1"/>
    <s v="0001 -Florida Power &amp; Light Company"/>
    <n v="0"/>
    <n v="3"/>
    <x v="14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14"/>
  </r>
  <r>
    <n v="-1"/>
    <n v="1"/>
    <s v="0001 -Florida Power &amp; Light Company"/>
    <n v="0"/>
    <n v="3"/>
    <x v="14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14"/>
  </r>
  <r>
    <n v="-1"/>
    <n v="1"/>
    <s v="0001 -Florida Power &amp; Light Company"/>
    <n v="0"/>
    <n v="3"/>
    <x v="14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14"/>
  </r>
  <r>
    <n v="-1"/>
    <n v="1"/>
    <s v="0001 -Florida Power &amp; Light Company"/>
    <n v="0"/>
    <n v="3"/>
    <x v="14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14"/>
  </r>
  <r>
    <n v="-1"/>
    <n v="1"/>
    <s v="0001 -Florida Power &amp; Light Company"/>
    <n v="0"/>
    <n v="3"/>
    <x v="14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14"/>
  </r>
  <r>
    <n v="-1"/>
    <n v="1"/>
    <s v="0001 -Florida Power &amp; Light Company"/>
    <n v="0"/>
    <n v="3"/>
    <x v="14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14"/>
  </r>
  <r>
    <n v="-1"/>
    <n v="1"/>
    <s v="0001 -Florida Power &amp; Light Company"/>
    <n v="0"/>
    <n v="3"/>
    <x v="14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14"/>
  </r>
  <r>
    <n v="-1"/>
    <n v="1"/>
    <s v="0001 -Florida Power &amp; Light Company"/>
    <n v="0"/>
    <n v="3"/>
    <x v="14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14"/>
  </r>
  <r>
    <n v="-1"/>
    <n v="1"/>
    <s v="0001 -Florida Power &amp; Light Company"/>
    <n v="0"/>
    <n v="3"/>
    <x v="14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14"/>
  </r>
  <r>
    <n v="-1"/>
    <n v="1"/>
    <s v="0001 -Florida Power &amp; Light Company"/>
    <n v="0"/>
    <n v="3"/>
    <x v="14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14"/>
  </r>
  <r>
    <n v="-1"/>
    <n v="1"/>
    <s v="0001 -Florida Power &amp; Light Company"/>
    <n v="0"/>
    <n v="3"/>
    <x v="14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14"/>
  </r>
  <r>
    <n v="-1"/>
    <n v="1"/>
    <s v="0001 -Florida Power &amp; Light Company"/>
    <n v="0"/>
    <n v="3"/>
    <x v="14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14"/>
  </r>
  <r>
    <n v="-1"/>
    <n v="1"/>
    <s v="0001 -Florida Power &amp; Light Company"/>
    <n v="0"/>
    <n v="3"/>
    <x v="14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14"/>
  </r>
  <r>
    <n v="-1"/>
    <n v="1"/>
    <s v="0001 -Florida Power &amp; Light Company"/>
    <n v="0"/>
    <n v="3"/>
    <x v="14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14"/>
  </r>
  <r>
    <n v="-1"/>
    <n v="1"/>
    <s v="0001 -Florida Power &amp; Light Company"/>
    <n v="0"/>
    <n v="3"/>
    <x v="14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14"/>
  </r>
  <r>
    <n v="-1"/>
    <n v="1"/>
    <s v="0001 -Florida Power &amp; Light Company"/>
    <n v="0"/>
    <n v="3"/>
    <x v="14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14"/>
  </r>
  <r>
    <n v="-1"/>
    <n v="1"/>
    <s v="0001 -Florida Power &amp; Light Company"/>
    <n v="0"/>
    <n v="3"/>
    <x v="14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14"/>
  </r>
  <r>
    <n v="-1"/>
    <n v="1"/>
    <s v="0001 -Florida Power &amp; Light Company"/>
    <n v="0"/>
    <n v="3"/>
    <x v="14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14"/>
  </r>
  <r>
    <n v="-1"/>
    <n v="1"/>
    <s v="0001 -Florida Power &amp; Light Company"/>
    <n v="0"/>
    <n v="3"/>
    <x v="14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14"/>
  </r>
  <r>
    <n v="-1"/>
    <n v="1"/>
    <s v="0001 -Florida Power &amp; Light Company"/>
    <n v="0"/>
    <n v="3"/>
    <x v="14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14"/>
  </r>
  <r>
    <n v="-1"/>
    <n v="1"/>
    <s v="0001 -Florida Power &amp; Light Company"/>
    <n v="0"/>
    <n v="3"/>
    <x v="14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14"/>
  </r>
  <r>
    <n v="-1"/>
    <n v="1"/>
    <s v="0001 -Florida Power &amp; Light Company"/>
    <n v="0"/>
    <n v="3"/>
    <x v="14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14"/>
  </r>
  <r>
    <n v="-1"/>
    <n v="1"/>
    <s v="0001 -Florida Power &amp; Light Company"/>
    <n v="0"/>
    <n v="3"/>
    <x v="14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14"/>
  </r>
  <r>
    <n v="-1"/>
    <n v="1"/>
    <s v="0001 -Florida Power &amp; Light Company"/>
    <n v="0"/>
    <n v="3"/>
    <x v="14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14"/>
  </r>
  <r>
    <n v="-1"/>
    <n v="1"/>
    <s v="0001 -Florida Power &amp; Light Company"/>
    <n v="0"/>
    <n v="3"/>
    <x v="14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14"/>
  </r>
  <r>
    <n v="-1"/>
    <n v="1"/>
    <s v="0001 -Florida Power &amp; Light Company"/>
    <n v="0"/>
    <n v="3"/>
    <x v="14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14"/>
  </r>
  <r>
    <n v="-1"/>
    <n v="1"/>
    <s v="0001 -Florida Power &amp; Light Company"/>
    <n v="0"/>
    <n v="3"/>
    <x v="14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14"/>
  </r>
  <r>
    <n v="-1"/>
    <n v="1"/>
    <s v="0001 -Florida Power &amp; Light Company"/>
    <n v="0"/>
    <n v="3"/>
    <x v="14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14"/>
  </r>
  <r>
    <n v="-1"/>
    <n v="1"/>
    <s v="0001 -Florida Power &amp; Light Company"/>
    <n v="0"/>
    <n v="3"/>
    <x v="14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14"/>
  </r>
  <r>
    <n v="-1"/>
    <n v="1"/>
    <s v="0001 -Florida Power &amp; Light Company"/>
    <n v="0"/>
    <n v="3"/>
    <x v="14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14"/>
  </r>
  <r>
    <n v="-1"/>
    <n v="1"/>
    <s v="0001 -Florida Power &amp; Light Company"/>
    <n v="0"/>
    <n v="3"/>
    <x v="14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14"/>
  </r>
  <r>
    <n v="-1"/>
    <n v="1"/>
    <s v="0001 -Florida Power &amp; Light Company"/>
    <n v="0"/>
    <n v="3"/>
    <x v="14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14"/>
  </r>
  <r>
    <n v="-1"/>
    <n v="1"/>
    <s v="0001 -Florida Power &amp; Light Company"/>
    <n v="0"/>
    <n v="3"/>
    <x v="14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14"/>
  </r>
  <r>
    <n v="-1"/>
    <n v="1"/>
    <s v="0001 -Florida Power &amp; Light Company"/>
    <n v="0"/>
    <n v="3"/>
    <x v="14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14"/>
  </r>
  <r>
    <n v="-1"/>
    <n v="1"/>
    <s v="0001 -Florida Power &amp; Light Company"/>
    <n v="0"/>
    <n v="3"/>
    <x v="14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14"/>
  </r>
  <r>
    <n v="-1"/>
    <n v="1"/>
    <s v="0001 -Florida Power &amp; Light Company"/>
    <n v="0"/>
    <n v="3"/>
    <x v="14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14"/>
  </r>
  <r>
    <n v="-1"/>
    <n v="1"/>
    <s v="0001 -Florida Power &amp; Light Company"/>
    <n v="0"/>
    <n v="3"/>
    <x v="14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14"/>
  </r>
  <r>
    <n v="-1"/>
    <n v="1"/>
    <s v="0001 -Florida Power &amp; Light Company"/>
    <n v="0"/>
    <n v="3"/>
    <x v="14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14"/>
  </r>
  <r>
    <n v="-1"/>
    <n v="1"/>
    <s v="0001 -Florida Power &amp; Light Company"/>
    <n v="0"/>
    <n v="3"/>
    <x v="14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14"/>
  </r>
  <r>
    <n v="-1"/>
    <n v="1"/>
    <s v="0001 -Florida Power &amp; Light Company"/>
    <n v="0"/>
    <n v="3"/>
    <x v="14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14"/>
  </r>
  <r>
    <n v="-1"/>
    <n v="1"/>
    <s v="0001 -Florida Power &amp; Light Company"/>
    <n v="0"/>
    <n v="3"/>
    <x v="14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14"/>
  </r>
  <r>
    <n v="-1"/>
    <n v="1"/>
    <s v="0001 -Florida Power &amp; Light Company"/>
    <n v="0"/>
    <n v="3"/>
    <x v="14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14"/>
  </r>
  <r>
    <n v="-1"/>
    <n v="1"/>
    <s v="0001 -Florida Power &amp; Light Company"/>
    <n v="0"/>
    <n v="3"/>
    <x v="14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14"/>
  </r>
  <r>
    <n v="-1"/>
    <n v="1"/>
    <s v="0001 -Florida Power &amp; Light Company"/>
    <n v="0"/>
    <n v="3"/>
    <x v="14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14"/>
  </r>
  <r>
    <n v="-1"/>
    <n v="1"/>
    <s v="0001 -Florida Power &amp; Light Company"/>
    <n v="0"/>
    <n v="3"/>
    <x v="14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14"/>
  </r>
  <r>
    <n v="-1"/>
    <n v="1"/>
    <s v="0001 -Florida Power &amp; Light Company"/>
    <n v="0"/>
    <n v="3"/>
    <x v="14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14"/>
  </r>
  <r>
    <n v="-1"/>
    <n v="1"/>
    <s v="0001 -Florida Power &amp; Light Company"/>
    <n v="0"/>
    <n v="3"/>
    <x v="14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14"/>
  </r>
  <r>
    <n v="-1"/>
    <n v="1"/>
    <s v="0001 -Florida Power &amp; Light Company"/>
    <n v="0"/>
    <n v="3"/>
    <x v="14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14"/>
  </r>
  <r>
    <n v="-1"/>
    <n v="1"/>
    <s v="0001 -Florida Power &amp; Light Company"/>
    <n v="0"/>
    <n v="3"/>
    <x v="14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14"/>
  </r>
  <r>
    <n v="-1"/>
    <n v="1"/>
    <s v="0001 -Florida Power &amp; Light Company"/>
    <n v="0"/>
    <n v="3"/>
    <x v="14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14"/>
  </r>
  <r>
    <n v="-1"/>
    <n v="1"/>
    <s v="0001 -Florida Power &amp; Light Company"/>
    <n v="0"/>
    <n v="3"/>
    <x v="14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14"/>
  </r>
  <r>
    <n v="-1"/>
    <n v="1"/>
    <s v="0001 -Florida Power &amp; Light Company"/>
    <n v="0"/>
    <n v="3"/>
    <x v="14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14"/>
  </r>
  <r>
    <n v="-1"/>
    <n v="1"/>
    <s v="0001 -Florida Power &amp; Light Company"/>
    <n v="0"/>
    <n v="3"/>
    <x v="14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14"/>
  </r>
  <r>
    <n v="-1"/>
    <n v="1"/>
    <s v="0001 -Florida Power &amp; Light Company"/>
    <n v="0"/>
    <n v="3"/>
    <x v="14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14"/>
  </r>
  <r>
    <n v="-1"/>
    <n v="1"/>
    <s v="0001 -Florida Power &amp; Light Company"/>
    <n v="0"/>
    <n v="3"/>
    <x v="14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14"/>
  </r>
  <r>
    <n v="-1"/>
    <n v="1"/>
    <s v="0001 -Florida Power &amp; Light Company"/>
    <n v="0"/>
    <n v="3"/>
    <x v="14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14"/>
  </r>
  <r>
    <n v="-1"/>
    <n v="1"/>
    <s v="0001 -Florida Power &amp; Light Company"/>
    <n v="0"/>
    <n v="3"/>
    <x v="14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14"/>
  </r>
  <r>
    <n v="-1"/>
    <n v="1"/>
    <s v="0001 -Florida Power &amp; Light Company"/>
    <n v="0"/>
    <n v="3"/>
    <x v="14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14"/>
  </r>
  <r>
    <n v="-1"/>
    <n v="1"/>
    <s v="0001 -Florida Power &amp; Light Company"/>
    <n v="0"/>
    <n v="3"/>
    <x v="14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14"/>
  </r>
  <r>
    <n v="-1"/>
    <n v="1"/>
    <s v="0001 -Florida Power &amp; Light Company"/>
    <n v="0"/>
    <n v="3"/>
    <x v="14"/>
    <n v="1987"/>
    <n v="22"/>
    <n v="2014"/>
    <s v="V1987"/>
    <n v="367"/>
    <s v="07. Distribution"/>
    <s v="Function"/>
    <n v="130553579.65000001"/>
    <n v="0"/>
    <n v="0"/>
    <n v="0"/>
    <n v="0"/>
    <n v="132411780.11"/>
    <n v="-2279060.27"/>
    <n v="84541.91"/>
    <n v="132411780.11"/>
    <n v="130553579.65000001"/>
    <n v="84541.91"/>
    <n v="0"/>
    <n v="84541.91"/>
    <n v="0"/>
    <x v="14"/>
  </r>
  <r>
    <n v="-1"/>
    <n v="1"/>
    <s v="0001 -Florida Power &amp; Light Company"/>
    <n v="0"/>
    <n v="3"/>
    <x v="14"/>
    <n v="1988"/>
    <n v="24"/>
    <n v="2014"/>
    <s v="V1988"/>
    <n v="367"/>
    <s v="07. Distribution"/>
    <s v="Function"/>
    <n v="116154884.12"/>
    <n v="0"/>
    <n v="0"/>
    <n v="0"/>
    <n v="0"/>
    <n v="117751052.70999999"/>
    <n v="-2181992.75"/>
    <n v="89115.97"/>
    <n v="117751052.70999999"/>
    <n v="116154884.12"/>
    <n v="89115.97"/>
    <n v="0"/>
    <n v="89115.97"/>
    <n v="0"/>
    <x v="14"/>
  </r>
  <r>
    <n v="-1"/>
    <n v="1"/>
    <s v="0001 -Florida Power &amp; Light Company"/>
    <n v="0"/>
    <n v="3"/>
    <x v="14"/>
    <n v="1989"/>
    <n v="26"/>
    <n v="2014"/>
    <s v="V1989"/>
    <n v="367"/>
    <s v="07. Distribution"/>
    <s v="Function"/>
    <n v="140834623.44999999"/>
    <n v="0"/>
    <n v="0"/>
    <n v="0"/>
    <n v="0"/>
    <n v="142736444.99000001"/>
    <n v="-2475031.41"/>
    <n v="123671.37"/>
    <n v="142736444.99000001"/>
    <n v="140834623.44999999"/>
    <n v="123671.37"/>
    <n v="0"/>
    <n v="123671.37"/>
    <n v="0"/>
    <x v="14"/>
  </r>
  <r>
    <n v="-1"/>
    <n v="1"/>
    <s v="0001 -Florida Power &amp; Light Company"/>
    <n v="0"/>
    <n v="3"/>
    <x v="14"/>
    <n v="1990"/>
    <n v="28"/>
    <n v="2014"/>
    <s v="V1990"/>
    <n v="367"/>
    <s v="07. Distribution"/>
    <s v="Function"/>
    <n v="168591581.12"/>
    <n v="0"/>
    <n v="0"/>
    <n v="0"/>
    <n v="0"/>
    <n v="170652686.11000001"/>
    <n v="-2773184.34"/>
    <n v="123880.99"/>
    <n v="170652686.11000001"/>
    <n v="168591581.12"/>
    <n v="123880.99"/>
    <n v="0"/>
    <n v="123880.99"/>
    <n v="0"/>
    <x v="14"/>
  </r>
  <r>
    <n v="-1"/>
    <n v="1"/>
    <s v="0001 -Florida Power &amp; Light Company"/>
    <n v="0"/>
    <n v="3"/>
    <x v="14"/>
    <n v="1991"/>
    <n v="29"/>
    <n v="2014"/>
    <s v="V1991"/>
    <n v="367"/>
    <s v="07. Distribution"/>
    <s v="Function"/>
    <n v="191742932.66999999"/>
    <n v="0"/>
    <n v="0"/>
    <n v="0"/>
    <n v="0"/>
    <n v="194209386.75"/>
    <n v="-2942589.08"/>
    <n v="117232.78"/>
    <n v="194209386.75"/>
    <n v="191742932.66999999"/>
    <n v="117232.78"/>
    <n v="0"/>
    <n v="117232.78"/>
    <n v="0"/>
    <x v="14"/>
  </r>
  <r>
    <n v="-1"/>
    <n v="1"/>
    <s v="0001 -Florida Power &amp; Light Company"/>
    <n v="0"/>
    <n v="3"/>
    <x v="14"/>
    <n v="1992"/>
    <n v="30"/>
    <n v="2014"/>
    <s v="V1992"/>
    <n v="367"/>
    <s v="07. Distribution"/>
    <s v="Function"/>
    <n v="162455271.56"/>
    <n v="0"/>
    <n v="0"/>
    <n v="0"/>
    <n v="0"/>
    <n v="164676853.80000001"/>
    <n v="-2733764.45"/>
    <n v="108728.97"/>
    <n v="164676853.80000001"/>
    <n v="162455271.56"/>
    <n v="108728.97"/>
    <n v="0"/>
    <n v="108728.97"/>
    <n v="0"/>
    <x v="14"/>
  </r>
  <r>
    <n v="-1"/>
    <n v="1"/>
    <s v="0001 -Florida Power &amp; Light Company"/>
    <n v="0"/>
    <n v="3"/>
    <x v="14"/>
    <n v="1993"/>
    <n v="31"/>
    <n v="2014"/>
    <s v="V1993"/>
    <n v="367"/>
    <s v="07. Distribution"/>
    <s v="Function"/>
    <n v="165467175.25"/>
    <n v="0"/>
    <n v="0"/>
    <n v="0"/>
    <n v="0"/>
    <n v="166993165.38999999"/>
    <n v="-2027470.25"/>
    <n v="71296.19"/>
    <n v="166993165.38999999"/>
    <n v="165467175.25"/>
    <n v="71296.19"/>
    <n v="0"/>
    <n v="71296.19"/>
    <n v="0"/>
    <x v="14"/>
  </r>
  <r>
    <n v="-1"/>
    <n v="1"/>
    <s v="0001 -Florida Power &amp; Light Company"/>
    <n v="0"/>
    <n v="3"/>
    <x v="14"/>
    <n v="1994"/>
    <n v="32"/>
    <n v="2014"/>
    <s v="V1994"/>
    <n v="367"/>
    <s v="07. Distribution"/>
    <s v="Function"/>
    <n v="161128705.11000001"/>
    <n v="0"/>
    <n v="0"/>
    <n v="3168200.88"/>
    <n v="3168200.88"/>
    <n v="159827223.94999999"/>
    <n v="-2365730.77"/>
    <n v="78776.850000000006"/>
    <n v="163015783.80000001"/>
    <n v="161128705.11000001"/>
    <n v="58417.88"/>
    <n v="0"/>
    <n v="78776.850000000006"/>
    <n v="0"/>
    <x v="14"/>
  </r>
  <r>
    <n v="-1"/>
    <n v="1"/>
    <s v="0001 -Florida Power &amp; Light Company"/>
    <n v="0"/>
    <n v="3"/>
    <x v="14"/>
    <n v="1995"/>
    <n v="33"/>
    <n v="2014"/>
    <s v="V1995"/>
    <n v="367"/>
    <s v="07. Distribution"/>
    <s v="Function"/>
    <n v="158750898.63"/>
    <n v="0"/>
    <n v="0"/>
    <n v="8267718.4400000004"/>
    <n v="5511815.0499999998"/>
    <n v="152279069.13999999"/>
    <n v="-2278511.11"/>
    <n v="87088.24"/>
    <n v="160607169.68000001"/>
    <n v="156015122.58000001"/>
    <n v="6578.8"/>
    <n v="0"/>
    <n v="87088.24"/>
    <n v="0"/>
    <x v="14"/>
  </r>
  <r>
    <n v="-1"/>
    <n v="1"/>
    <s v="0001 -Florida Power &amp; Light Company"/>
    <n v="0"/>
    <n v="3"/>
    <x v="14"/>
    <n v="1996"/>
    <n v="34"/>
    <n v="2014"/>
    <s v="V1996"/>
    <n v="367"/>
    <s v="07. Distribution"/>
    <s v="Function"/>
    <n v="181731163.56999999"/>
    <n v="0"/>
    <n v="0"/>
    <n v="17860988.109999999"/>
    <n v="7144395.2400000002"/>
    <n v="165559754.24000001"/>
    <n v="-2382091.8199999998"/>
    <n v="72784.509999999995"/>
    <n v="183517640.21000001"/>
    <n v="171072709.41999999"/>
    <n v="-82252.06"/>
    <n v="0"/>
    <n v="72784.509999999995"/>
    <n v="0"/>
    <x v="14"/>
  </r>
  <r>
    <n v="-1"/>
    <n v="1"/>
    <s v="0001 -Florida Power &amp; Light Company"/>
    <n v="0"/>
    <n v="3"/>
    <x v="14"/>
    <n v="1997"/>
    <n v="35"/>
    <n v="2014"/>
    <s v="V1997"/>
    <n v="367"/>
    <s v="07. Distribution"/>
    <s v="Function"/>
    <n v="175235814.47"/>
    <n v="0"/>
    <n v="0"/>
    <n v="13650613.07"/>
    <n v="6257886.5899999999"/>
    <n v="155028507.90000001"/>
    <n v="-2343752.6"/>
    <n v="86680.13"/>
    <n v="177068124.50999999"/>
    <n v="159689176.13"/>
    <n v="-148411.54999999999"/>
    <n v="0"/>
    <n v="86680.13"/>
    <n v="0"/>
    <x v="14"/>
  </r>
  <r>
    <n v="-1"/>
    <n v="1"/>
    <s v="0001 -Florida Power &amp; Light Company"/>
    <n v="0"/>
    <n v="3"/>
    <x v="14"/>
    <n v="1998"/>
    <n v="59"/>
    <n v="2014"/>
    <s v="V1998"/>
    <n v="367"/>
    <s v="07. Distribution"/>
    <s v="Function"/>
    <n v="239989950.03"/>
    <n v="0"/>
    <n v="0"/>
    <n v="61762205.840000004"/>
    <n v="8887827.25"/>
    <n v="202042884"/>
    <n v="-2770543.98"/>
    <n v="109277.11"/>
    <n v="242258945.47"/>
    <n v="209055225.24000001"/>
    <n v="-284232.32000000001"/>
    <n v="0"/>
    <n v="109277.11"/>
    <n v="0"/>
    <x v="14"/>
  </r>
  <r>
    <n v="-1"/>
    <n v="1"/>
    <s v="0001 -Florida Power &amp; Light Company"/>
    <n v="0"/>
    <n v="3"/>
    <x v="14"/>
    <n v="1999"/>
    <n v="60"/>
    <n v="2014"/>
    <s v="V1999"/>
    <n v="367"/>
    <s v="07. Distribution"/>
    <s v="Function"/>
    <n v="177326188.69999999"/>
    <n v="0"/>
    <n v="0"/>
    <n v="31084318.609999999"/>
    <n v="6935375.54"/>
    <n v="143351961.53999999"/>
    <n v="-2613025.31"/>
    <n v="125066.56"/>
    <n v="179344802.19999999"/>
    <n v="148703123.91"/>
    <n v="-309333.76000000001"/>
    <n v="0"/>
    <n v="125066.56"/>
    <n v="0"/>
    <x v="14"/>
  </r>
  <r>
    <n v="-1"/>
    <n v="1"/>
    <s v="0001 -Florida Power &amp; Light Company"/>
    <n v="0"/>
    <n v="3"/>
    <x v="14"/>
    <n v="2000"/>
    <n v="61"/>
    <n v="2014"/>
    <s v="V2000"/>
    <n v="367"/>
    <s v="07. Distribution"/>
    <s v="Function"/>
    <n v="219411511.28999999"/>
    <n v="0"/>
    <n v="0"/>
    <n v="27773971.82"/>
    <n v="6092687.4500000002"/>
    <n v="188000428.38"/>
    <n v="-2424074.62"/>
    <n v="105949.51"/>
    <n v="221091533.71000001"/>
    <n v="192668671.00999999"/>
    <n v="-149628.10999999999"/>
    <n v="0"/>
    <n v="105949.51"/>
    <n v="0"/>
    <x v="14"/>
  </r>
  <r>
    <n v="-1"/>
    <n v="1"/>
    <s v="0001 -Florida Power &amp; Light Company"/>
    <n v="0"/>
    <n v="3"/>
    <x v="14"/>
    <n v="2001"/>
    <n v="62"/>
    <n v="2014"/>
    <s v="V2001"/>
    <n v="367"/>
    <s v="07. Distribution"/>
    <s v="Function"/>
    <n v="219598222.13"/>
    <n v="0"/>
    <n v="0"/>
    <n v="69543251.819999993"/>
    <n v="9221924.9399999995"/>
    <n v="153118660.61000001"/>
    <n v="-3453288.04"/>
    <n v="142483.6"/>
    <n v="222528169.30000001"/>
    <n v="160308909.87"/>
    <n v="-755787.91"/>
    <n v="0"/>
    <n v="142483.6"/>
    <n v="0"/>
    <x v="14"/>
  </r>
  <r>
    <n v="-1"/>
    <n v="1"/>
    <s v="0001 -Florida Power &amp; Light Company"/>
    <n v="0"/>
    <n v="3"/>
    <x v="14"/>
    <n v="2001"/>
    <n v="69"/>
    <n v="2014"/>
    <s v="V2001 Bonus"/>
    <n v="367"/>
    <s v="07. Distribution"/>
    <s v="Function"/>
    <n v="34243009.579999998"/>
    <n v="0"/>
    <n v="0"/>
    <n v="10462565.560000001"/>
    <n v="1388833.26"/>
    <n v="24218550.079999998"/>
    <n v="-599716.93999999994"/>
    <n v="22129.200000000001"/>
    <n v="34708760.420000002"/>
    <n v="25279639.739999998"/>
    <n v="-115878.05"/>
    <n v="0"/>
    <n v="22129.200000000001"/>
    <n v="0"/>
    <x v="14"/>
  </r>
  <r>
    <n v="-1"/>
    <n v="1"/>
    <s v="0001 -Florida Power &amp; Light Company"/>
    <n v="0"/>
    <n v="3"/>
    <x v="14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14"/>
  </r>
  <r>
    <n v="-1"/>
    <n v="1"/>
    <s v="0001 -Florida Power &amp; Light Company"/>
    <n v="0"/>
    <n v="3"/>
    <x v="14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14"/>
  </r>
  <r>
    <n v="-1"/>
    <n v="1"/>
    <s v="0001 -Florida Power &amp; Light Company"/>
    <n v="0"/>
    <n v="3"/>
    <x v="14"/>
    <n v="2002"/>
    <n v="80"/>
    <n v="2014"/>
    <s v="V2002 Bonus Q1"/>
    <n v="367"/>
    <s v="07. Distribution"/>
    <s v="Function"/>
    <n v="77291059.980000004"/>
    <n v="0"/>
    <n v="0"/>
    <n v="77646230.090000004"/>
    <n v="3358361.33"/>
    <n v="52767265.729999997"/>
    <n v="-855952.95"/>
    <n v="25039.63"/>
    <n v="78001400.189999998"/>
    <n v="55650634.770000003"/>
    <n v="-210308.29"/>
    <n v="0"/>
    <n v="25039.63"/>
    <n v="0"/>
    <x v="14"/>
  </r>
  <r>
    <n v="-1"/>
    <n v="1"/>
    <s v="0001 -Florida Power &amp; Light Company"/>
    <n v="0"/>
    <n v="3"/>
    <x v="14"/>
    <n v="2002"/>
    <n v="81"/>
    <n v="2014"/>
    <s v="V2002 Bonus Q2"/>
    <n v="367"/>
    <s v="07. Distribution"/>
    <s v="Function"/>
    <n v="96411729.569999993"/>
    <n v="0"/>
    <n v="0"/>
    <n v="96852771.819999993"/>
    <n v="4156943.76"/>
    <n v="64883223.810000002"/>
    <n v="-1067941.4099999999"/>
    <n v="31256.1"/>
    <n v="97293814.069999993"/>
    <n v="68460654.219999999"/>
    <n v="-271315.06"/>
    <n v="0"/>
    <n v="31256.1"/>
    <n v="0"/>
    <x v="14"/>
  </r>
  <r>
    <n v="-1"/>
    <n v="1"/>
    <s v="0001 -Florida Power &amp; Light Company"/>
    <n v="0"/>
    <n v="3"/>
    <x v="14"/>
    <n v="2002"/>
    <n v="82"/>
    <n v="2014"/>
    <s v="V2002 Bonus Q3"/>
    <n v="367"/>
    <s v="07. Distribution"/>
    <s v="Function"/>
    <n v="81169333.780000001"/>
    <n v="0"/>
    <n v="0"/>
    <n v="81543196.870000005"/>
    <n v="3505960.05"/>
    <n v="53530899.299999997"/>
    <n v="-903259.8"/>
    <n v="26505.18"/>
    <n v="81917059.950000003"/>
    <n v="56554805.600000001"/>
    <n v="-239167.23"/>
    <n v="0"/>
    <n v="26505.18"/>
    <n v="0"/>
    <x v="14"/>
  </r>
  <r>
    <n v="-1"/>
    <n v="1"/>
    <s v="0001 -Florida Power &amp; Light Company"/>
    <n v="0"/>
    <n v="3"/>
    <x v="14"/>
    <n v="2002"/>
    <n v="83"/>
    <n v="2014"/>
    <s v="V2002 Bonus Q4"/>
    <n v="367"/>
    <s v="07. Distribution"/>
    <s v="Function"/>
    <n v="106304346.16"/>
    <n v="0"/>
    <n v="0"/>
    <n v="106798150.02"/>
    <n v="4683026.42"/>
    <n v="68208051.120000005"/>
    <n v="-1174526.8600000001"/>
    <n v="34758.47"/>
    <n v="107291953.87"/>
    <n v="72268375.060000002"/>
    <n v="-330146.77"/>
    <n v="0"/>
    <n v="34758.47"/>
    <n v="0"/>
    <x v="14"/>
  </r>
  <r>
    <n v="-1"/>
    <n v="1"/>
    <s v="0001 -Florida Power &amp; Light Company"/>
    <n v="0"/>
    <n v="3"/>
    <x v="14"/>
    <n v="2002"/>
    <n v="76"/>
    <n v="2014"/>
    <s v="V2002 Q1"/>
    <n v="367"/>
    <s v="07. Distribution"/>
    <s v="Function"/>
    <n v="1443454.24"/>
    <n v="0"/>
    <n v="0"/>
    <n v="1446361.99"/>
    <n v="42437.58"/>
    <n v="662281.53"/>
    <n v="-4624.74"/>
    <n v="4672.82"/>
    <n v="1449269.75"/>
    <n v="698888.41"/>
    <n v="4688.01"/>
    <n v="0"/>
    <n v="4672.82"/>
    <n v="0"/>
    <x v="14"/>
  </r>
  <r>
    <n v="-1"/>
    <n v="1"/>
    <s v="0001 -Florida Power &amp; Light Company"/>
    <n v="0"/>
    <n v="3"/>
    <x v="14"/>
    <n v="2002"/>
    <n v="77"/>
    <n v="2014"/>
    <s v="V2002 Q2"/>
    <n v="367"/>
    <s v="07. Distribution"/>
    <s v="Function"/>
    <n v="4674163.71"/>
    <n v="0"/>
    <n v="0"/>
    <n v="4675581.74"/>
    <n v="293501.90000000002"/>
    <n v="4360265.25"/>
    <n v="-5956.32"/>
    <n v="1773.59"/>
    <n v="4676999.7699999996"/>
    <n v="4651276.91"/>
    <n v="1427.78"/>
    <n v="0"/>
    <n v="1773.59"/>
    <n v="0"/>
    <x v="14"/>
  </r>
  <r>
    <n v="-1"/>
    <n v="1"/>
    <s v="0001 -Florida Power &amp; Light Company"/>
    <n v="0"/>
    <n v="3"/>
    <x v="14"/>
    <n v="2002"/>
    <n v="78"/>
    <n v="2014"/>
    <s v="V2002 Q3"/>
    <n v="367"/>
    <s v="07. Distribution"/>
    <s v="Function"/>
    <n v="3032576.94"/>
    <n v="0"/>
    <n v="0"/>
    <n v="3030018.06"/>
    <n v="31690.17"/>
    <n v="2415025.13"/>
    <n v="5849.64"/>
    <n v="524.14"/>
    <n v="3027459.18"/>
    <n v="2451814.98"/>
    <n v="542.22"/>
    <n v="0"/>
    <n v="524.14"/>
    <n v="0"/>
    <x v="14"/>
  </r>
  <r>
    <n v="-1"/>
    <n v="1"/>
    <s v="0001 -Florida Power &amp; Light Company"/>
    <n v="0"/>
    <n v="3"/>
    <x v="14"/>
    <n v="2002"/>
    <n v="79"/>
    <n v="2014"/>
    <s v="V2002 Q4"/>
    <n v="367"/>
    <s v="07. Distribution"/>
    <s v="Function"/>
    <n v="1402921.74"/>
    <n v="0"/>
    <n v="0"/>
    <n v="1405004.8"/>
    <n v="165021.07"/>
    <n v="1275721.92"/>
    <n v="-11683.57"/>
    <n v="4868.66"/>
    <n v="1407087.86"/>
    <n v="1436557.34"/>
    <n v="4888.1899999999996"/>
    <n v="0"/>
    <n v="4868.66"/>
    <n v="0"/>
    <x v="14"/>
  </r>
  <r>
    <n v="-1"/>
    <n v="1"/>
    <s v="0001 -Florida Power &amp; Light Company"/>
    <n v="0"/>
    <n v="3"/>
    <x v="14"/>
    <n v="2003"/>
    <n v="64"/>
    <n v="2014"/>
    <s v="V2003"/>
    <n v="367"/>
    <s v="07. Distribution"/>
    <s v="Function"/>
    <n v="12116082.439999999"/>
    <n v="0"/>
    <n v="0"/>
    <n v="6796609.3499999996"/>
    <n v="583392.73"/>
    <n v="7008607.0199999996"/>
    <n v="-2027.43"/>
    <n v="20.45"/>
    <n v="12116694.34"/>
    <n v="7591532.3700000001"/>
    <n v="-124.08"/>
    <n v="0"/>
    <n v="20.45"/>
    <n v="0"/>
    <x v="14"/>
  </r>
  <r>
    <n v="-1"/>
    <n v="1"/>
    <s v="0001 -Florida Power &amp; Light Company"/>
    <n v="0"/>
    <n v="3"/>
    <x v="14"/>
    <n v="2003"/>
    <n v="70"/>
    <n v="2014"/>
    <s v="V2003 Bonus-30%"/>
    <n v="367"/>
    <s v="07. Distribution"/>
    <s v="Function"/>
    <n v="241629219.25"/>
    <n v="0"/>
    <n v="0"/>
    <n v="97761743.219999999"/>
    <n v="10442706.060000001"/>
    <n v="147797644.55000001"/>
    <n v="-2158472.5099999998"/>
    <n v="66854.64"/>
    <n v="243358370.59999999"/>
    <n v="157188428.47"/>
    <n v="-610374.56000000006"/>
    <n v="0"/>
    <n v="66854.64"/>
    <n v="0"/>
    <x v="14"/>
  </r>
  <r>
    <n v="-1"/>
    <n v="1"/>
    <s v="0001 -Florida Power &amp; Light Company"/>
    <n v="0"/>
    <n v="3"/>
    <x v="14"/>
    <n v="2003"/>
    <n v="84"/>
    <n v="2014"/>
    <s v="V2003 Bonus-50%"/>
    <n v="367"/>
    <s v="07. Distribution"/>
    <s v="Function"/>
    <n v="161824951.81999999"/>
    <n v="0"/>
    <n v="0"/>
    <n v="64071297.969999999"/>
    <n v="7177815.9400000004"/>
    <n v="99676978.420000002"/>
    <n v="-1600427.56"/>
    <n v="50598.63"/>
    <n v="163137847.03999999"/>
    <n v="106033393.11"/>
    <n v="-440895.34"/>
    <n v="0"/>
    <n v="50598.63"/>
    <n v="0"/>
    <x v="14"/>
  </r>
  <r>
    <n v="-1"/>
    <n v="1"/>
    <s v="0001 -Florida Power &amp; Light Company"/>
    <n v="0"/>
    <n v="3"/>
    <x v="14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14"/>
  </r>
  <r>
    <n v="-1"/>
    <n v="1"/>
    <s v="0001 -Florida Power &amp; Light Company"/>
    <n v="0"/>
    <n v="3"/>
    <x v="14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14"/>
  </r>
  <r>
    <n v="-1"/>
    <n v="1"/>
    <s v="0001 -Florida Power &amp; Light Company"/>
    <n v="0"/>
    <n v="3"/>
    <x v="14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14"/>
  </r>
  <r>
    <n v="-1"/>
    <n v="1"/>
    <s v="0001 -Florida Power &amp; Light Company"/>
    <n v="0"/>
    <n v="3"/>
    <x v="14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14"/>
  </r>
  <r>
    <n v="-1"/>
    <n v="1"/>
    <s v="0001 -Florida Power &amp; Light Company"/>
    <n v="0"/>
    <n v="3"/>
    <x v="14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14"/>
  </r>
  <r>
    <n v="-1"/>
    <n v="1"/>
    <s v="0001 -Florida Power &amp; Light Company"/>
    <n v="0"/>
    <n v="3"/>
    <x v="14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93423.399999999"/>
    <n v="-1147422.19"/>
    <n v="32272.03"/>
    <n v="97117053.909999996"/>
    <n v="58495034.719999999"/>
    <n v="-388001.12"/>
    <n v="0"/>
    <n v="32272.03"/>
    <n v="0"/>
    <x v="14"/>
  </r>
  <r>
    <n v="-1"/>
    <n v="1"/>
    <s v="0001 -Florida Power &amp; Light Company"/>
    <n v="0"/>
    <n v="3"/>
    <x v="14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14"/>
  </r>
  <r>
    <n v="-1"/>
    <n v="1"/>
    <s v="0001 -Florida Power &amp; Light Company"/>
    <n v="0"/>
    <n v="3"/>
    <x v="14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14"/>
  </r>
  <r>
    <n v="-1"/>
    <n v="1"/>
    <s v="0001 -Florida Power &amp; Light Company"/>
    <n v="0"/>
    <n v="3"/>
    <x v="14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14"/>
  </r>
  <r>
    <n v="-1"/>
    <n v="1"/>
    <s v="0001 -Florida Power &amp; Light Company"/>
    <n v="0"/>
    <n v="3"/>
    <x v="14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14"/>
  </r>
  <r>
    <n v="-1"/>
    <n v="1"/>
    <s v="0001 -Florida Power &amp; Light Company"/>
    <n v="0"/>
    <n v="3"/>
    <x v="14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14"/>
  </r>
  <r>
    <n v="-1"/>
    <n v="1"/>
    <s v="0001 -Florida Power &amp; Light Company"/>
    <n v="0"/>
    <n v="3"/>
    <x v="14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14"/>
  </r>
  <r>
    <n v="-1"/>
    <n v="1"/>
    <s v="0001 -Florida Power &amp; Light Company"/>
    <n v="0"/>
    <n v="3"/>
    <x v="14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14"/>
  </r>
  <r>
    <n v="-1"/>
    <n v="1"/>
    <s v="0001 -Florida Power &amp; Light Company"/>
    <n v="0"/>
    <n v="3"/>
    <x v="14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14"/>
  </r>
  <r>
    <n v="-1"/>
    <n v="1"/>
    <s v="0001 -Florida Power &amp; Light Company"/>
    <n v="0"/>
    <n v="3"/>
    <x v="14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14"/>
  </r>
  <r>
    <n v="-1"/>
    <n v="1"/>
    <s v="0001 -Florida Power &amp; Light Company"/>
    <n v="0"/>
    <n v="3"/>
    <x v="14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14"/>
  </r>
  <r>
    <n v="-1"/>
    <n v="1"/>
    <s v="0001 -Florida Power &amp; Light Company"/>
    <n v="0"/>
    <n v="3"/>
    <x v="14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14"/>
  </r>
  <r>
    <n v="-1"/>
    <n v="1"/>
    <s v="0001 -Florida Power &amp; Light Company"/>
    <n v="0"/>
    <n v="3"/>
    <x v="14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14"/>
  </r>
  <r>
    <n v="-1"/>
    <n v="1"/>
    <s v="0001 -Florida Power &amp; Light Company"/>
    <n v="0"/>
    <n v="3"/>
    <x v="14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14"/>
  </r>
  <r>
    <n v="-1"/>
    <n v="1"/>
    <s v="0001 -Florida Power &amp; Light Company"/>
    <n v="0"/>
    <n v="3"/>
    <x v="14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14"/>
  </r>
  <r>
    <n v="-1"/>
    <n v="1"/>
    <s v="0001 -Florida Power &amp; Light Company"/>
    <n v="0"/>
    <n v="3"/>
    <x v="14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14"/>
  </r>
  <r>
    <n v="-1"/>
    <n v="1"/>
    <s v="0001 -Florida Power &amp; Light Company"/>
    <n v="0"/>
    <n v="3"/>
    <x v="14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09999999"/>
    <n v="-494790.53"/>
    <n v="14943.57"/>
    <n v="61816115.399999999"/>
    <n v="29199340.809999999"/>
    <n v="-232127.35"/>
    <n v="0"/>
    <n v="14943.57"/>
    <n v="0"/>
    <x v="14"/>
  </r>
  <r>
    <n v="-1"/>
    <n v="1"/>
    <s v="0001 -Florida Power &amp; Light Company"/>
    <n v="0"/>
    <n v="3"/>
    <x v="14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600000001"/>
    <n v="-386936.29"/>
    <n v="4961.2700000000004"/>
    <n v="20724192.390000001"/>
    <n v="10585094.720000001"/>
    <n v="-77579.710000000006"/>
    <n v="0"/>
    <n v="4961.2700000000004"/>
    <n v="0"/>
    <x v="14"/>
  </r>
  <r>
    <n v="-1"/>
    <n v="1"/>
    <s v="0001 -Florida Power &amp; Light Company"/>
    <n v="0"/>
    <n v="3"/>
    <x v="14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14"/>
  </r>
  <r>
    <n v="-1"/>
    <n v="1"/>
    <s v="0001 -Florida Power &amp; Light Company"/>
    <n v="0"/>
    <n v="3"/>
    <x v="14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14"/>
  </r>
  <r>
    <n v="-1"/>
    <n v="1"/>
    <s v="0001 -Florida Power &amp; Light Company"/>
    <n v="0"/>
    <n v="3"/>
    <x v="14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14"/>
  </r>
  <r>
    <n v="-1"/>
    <n v="1"/>
    <s v="0001 -Florida Power &amp; Light Company"/>
    <n v="0"/>
    <n v="3"/>
    <x v="14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0000001"/>
    <n v="-435832.79"/>
    <n v="14106.45"/>
    <n v="50160132.399999999"/>
    <n v="20948704.84"/>
    <n v="-228359.79"/>
    <n v="0"/>
    <n v="14106.45"/>
    <n v="0"/>
    <x v="14"/>
  </r>
  <r>
    <n v="-1"/>
    <n v="1"/>
    <s v="0001 -Florida Power &amp; Light Company"/>
    <n v="0"/>
    <n v="3"/>
    <x v="14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14"/>
  </r>
  <r>
    <n v="-1"/>
    <n v="1"/>
    <s v="0001 -Florida Power &amp; Light Company"/>
    <n v="0"/>
    <n v="3"/>
    <x v="14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14"/>
  </r>
  <r>
    <n v="-1"/>
    <n v="1"/>
    <s v="0001 -Florida Power &amp; Light Company"/>
    <n v="0"/>
    <n v="3"/>
    <x v="14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14"/>
  </r>
  <r>
    <n v="-1"/>
    <n v="1"/>
    <s v="0001 -Florida Power &amp; Light Company"/>
    <n v="0"/>
    <n v="3"/>
    <x v="14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14"/>
  </r>
  <r>
    <n v="-1"/>
    <n v="1"/>
    <s v="0001 -Florida Power &amp; Light Company"/>
    <n v="0"/>
    <n v="3"/>
    <x v="14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14"/>
  </r>
  <r>
    <n v="-1"/>
    <n v="1"/>
    <s v="0001 -Florida Power &amp; Light Company"/>
    <n v="0"/>
    <n v="3"/>
    <x v="14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14"/>
  </r>
  <r>
    <n v="-1"/>
    <n v="1"/>
    <s v="0001 -Florida Power &amp; Light Company"/>
    <n v="0"/>
    <n v="3"/>
    <x v="14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14"/>
  </r>
  <r>
    <n v="-1"/>
    <n v="1"/>
    <s v="0001 -Florida Power &amp; Light Company"/>
    <n v="0"/>
    <n v="3"/>
    <x v="14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14"/>
  </r>
  <r>
    <n v="-1"/>
    <n v="1"/>
    <s v="0001 -Florida Power &amp; Light Company"/>
    <n v="0"/>
    <n v="3"/>
    <x v="14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14"/>
  </r>
  <r>
    <n v="-1"/>
    <n v="1"/>
    <s v="0001 -Florida Power &amp; Light Company"/>
    <n v="0"/>
    <n v="3"/>
    <x v="14"/>
    <n v="2009"/>
    <n v="192"/>
    <n v="2014"/>
    <s v="V2009 Q4 - 50% Bonus"/>
    <n v="367"/>
    <s v="07. Distribution"/>
    <s v="Function"/>
    <n v="87479530.290000007"/>
    <n v="0"/>
    <n v="0"/>
    <n v="88211396.25"/>
    <n v="5230106.08"/>
    <n v="30996722.23"/>
    <n v="-1823693.83"/>
    <n v="58898.51"/>
    <n v="88943262.209999993"/>
    <n v="35714105.649999999"/>
    <n v="-892110.74"/>
    <n v="0"/>
    <n v="58898.51"/>
    <n v="0"/>
    <x v="14"/>
  </r>
  <r>
    <n v="-1"/>
    <n v="1"/>
    <s v="0001 -Florida Power &amp; Light Company"/>
    <n v="0"/>
    <n v="3"/>
    <x v="14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14"/>
  </r>
  <r>
    <n v="-1"/>
    <n v="1"/>
    <s v="0001 -Florida Power &amp; Light Company"/>
    <n v="0"/>
    <n v="3"/>
    <x v="14"/>
    <n v="2010"/>
    <n v="215"/>
    <n v="2014"/>
    <s v="V2010 Q1 - 50% Bonus"/>
    <n v="367"/>
    <s v="07. Distribution"/>
    <s v="Function"/>
    <n v="66983963.32"/>
    <n v="0"/>
    <n v="0"/>
    <n v="67464521.510000005"/>
    <n v="4149734.63"/>
    <n v="22286490.690000001"/>
    <n v="-1077771.24"/>
    <n v="43497.63"/>
    <n v="67945079.730000004"/>
    <n v="26140451.030000001"/>
    <n v="-621844.5"/>
    <n v="0"/>
    <n v="43497.63"/>
    <n v="0"/>
    <x v="14"/>
  </r>
  <r>
    <n v="-1"/>
    <n v="1"/>
    <s v="0001 -Florida Power &amp; Light Company"/>
    <n v="0"/>
    <n v="3"/>
    <x v="14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14"/>
  </r>
  <r>
    <n v="-1"/>
    <n v="1"/>
    <s v="0001 -Florida Power &amp; Light Company"/>
    <n v="0"/>
    <n v="3"/>
    <x v="14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14"/>
  </r>
  <r>
    <n v="-1"/>
    <n v="1"/>
    <s v="0001 -Florida Power &amp; Light Company"/>
    <n v="0"/>
    <n v="3"/>
    <x v="14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14"/>
  </r>
  <r>
    <n v="-1"/>
    <n v="1"/>
    <s v="0001 -Florida Power &amp; Light Company"/>
    <n v="0"/>
    <n v="3"/>
    <x v="14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7"/>
    <n v="2014"/>
    <s v="V2010 Q3 - 50% Bonus"/>
    <n v="367"/>
    <s v="07. Distribution"/>
    <s v="Function"/>
    <n v="68950133.859999999"/>
    <n v="0"/>
    <n v="0"/>
    <n v="69302409.409999996"/>
    <n v="4834451.32"/>
    <n v="24703679.829999998"/>
    <n v="-933711.63"/>
    <n v="29574.61"/>
    <n v="69654684.959999993"/>
    <n v="29350788.75"/>
    <n v="-487634.09"/>
    <n v="0"/>
    <n v="29574.61"/>
    <n v="0"/>
    <x v="14"/>
  </r>
  <r>
    <n v="-1"/>
    <n v="1"/>
    <s v="0001 -Florida Power &amp; Light Company"/>
    <n v="0"/>
    <n v="3"/>
    <x v="14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14"/>
  </r>
  <r>
    <n v="-1"/>
    <n v="1"/>
    <s v="0001 -Florida Power &amp; Light Company"/>
    <n v="0"/>
    <n v="3"/>
    <x v="14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"/>
    <n v="-373632.98"/>
    <n v="12890.82"/>
    <n v="33218379.690000001"/>
    <n v="13955636.65"/>
    <n v="-219033.21"/>
    <n v="0"/>
    <n v="12890.82"/>
    <n v="0"/>
    <x v="14"/>
  </r>
  <r>
    <n v="-1"/>
    <n v="1"/>
    <s v="0001 -Florida Power &amp; Light Company"/>
    <n v="0"/>
    <n v="3"/>
    <x v="14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14"/>
  </r>
  <r>
    <n v="-1"/>
    <n v="1"/>
    <s v="0001 -Florida Power &amp; Light Company"/>
    <n v="0"/>
    <n v="3"/>
    <x v="14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14"/>
  </r>
  <r>
    <n v="-1"/>
    <n v="1"/>
    <s v="0001 -Florida Power &amp; Light Company"/>
    <n v="0"/>
    <n v="3"/>
    <x v="14"/>
    <n v="2011"/>
    <n v="233"/>
    <n v="2014"/>
    <s v="V2011 - 100% Bonus"/>
    <n v="367"/>
    <s v="07. Distribution"/>
    <s v="Function"/>
    <n v="275702843.68000001"/>
    <n v="0"/>
    <n v="0"/>
    <n v="216108513.69999999"/>
    <n v="19333821.600000001"/>
    <n v="61114571"/>
    <n v="-3464913.17"/>
    <n v="113944.9"/>
    <n v="278263678.75999999"/>
    <n v="79887331.409999996"/>
    <n v="-1885828.99"/>
    <n v="0"/>
    <n v="113944.9"/>
    <n v="0"/>
    <x v="14"/>
  </r>
  <r>
    <n v="-1"/>
    <n v="1"/>
    <s v="0001 -Florida Power &amp; Light Company"/>
    <n v="0"/>
    <n v="3"/>
    <x v="14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14"/>
  </r>
  <r>
    <n v="-1"/>
    <n v="1"/>
    <s v="0001 -Florida Power &amp; Light Company"/>
    <n v="0"/>
    <n v="3"/>
    <x v="14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8"/>
    <n v="2014"/>
    <s v="V2012 Q1 - 50% Bonus"/>
    <n v="367"/>
    <s v="07. Distribution"/>
    <s v="Function"/>
    <n v="130286589.20999999"/>
    <n v="0"/>
    <n v="0"/>
    <n v="130550867.29000001"/>
    <n v="16080537.970000001"/>
    <n v="56126806.770000003"/>
    <n v="-604888.55000000005"/>
    <n v="24345.67"/>
    <n v="130815145.37"/>
    <n v="71929588.5"/>
    <n v="-226454.26"/>
    <n v="0"/>
    <n v="24345.67"/>
    <n v="0"/>
    <x v="14"/>
  </r>
  <r>
    <n v="-1"/>
    <n v="1"/>
    <s v="0001 -Florida Power &amp; Light Company"/>
    <n v="0"/>
    <n v="3"/>
    <x v="14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9"/>
    <n v="2014"/>
    <s v="V2012 Q2 - 50% Bonus"/>
    <n v="367"/>
    <s v="07. Distribution"/>
    <s v="Function"/>
    <n v="145650569.69999999"/>
    <n v="0"/>
    <n v="0"/>
    <n v="145949865.93000001"/>
    <n v="18322804.309999999"/>
    <n v="49300917.719999999"/>
    <n v="-683001.47"/>
    <n v="24771.93"/>
    <n v="146249162.13999999"/>
    <n v="67371063.310000002"/>
    <n v="-321161.78999999998"/>
    <n v="0"/>
    <n v="24771.93"/>
    <n v="0"/>
    <x v="14"/>
  </r>
  <r>
    <n v="-1"/>
    <n v="1"/>
    <s v="0001 -Florida Power &amp; Light Company"/>
    <n v="0"/>
    <n v="3"/>
    <x v="14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0"/>
    <n v="2014"/>
    <s v="V2012 Q3 - 50% Bonus"/>
    <n v="367"/>
    <s v="07. Distribution"/>
    <s v="Function"/>
    <n v="139296962.03"/>
    <n v="0"/>
    <n v="0"/>
    <n v="139590648.78999999"/>
    <n v="20464117.420000002"/>
    <n v="45016446.18"/>
    <n v="-670959.46"/>
    <n v="22932.41"/>
    <n v="139884335.52000001"/>
    <n v="65239734.090000004"/>
    <n v="-323611.56"/>
    <n v="0"/>
    <n v="22932.41"/>
    <n v="0"/>
    <x v="14"/>
  </r>
  <r>
    <n v="-1"/>
    <n v="1"/>
    <s v="0001 -Florida Power &amp; Light Company"/>
    <n v="0"/>
    <n v="3"/>
    <x v="14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1"/>
    <n v="2014"/>
    <s v="V2012 Q4 - 50% Bonus"/>
    <n v="367"/>
    <s v="07. Distribution"/>
    <s v="Function"/>
    <n v="124891089.72"/>
    <n v="0"/>
    <n v="0"/>
    <n v="125119674.31999999"/>
    <n v="21403167.969999999"/>
    <n v="37629684.789999999"/>
    <n v="-543992.81000000006"/>
    <n v="20429.41"/>
    <n v="125348258.91"/>
    <n v="58832519.399999999"/>
    <n v="-236406.42"/>
    <n v="0"/>
    <n v="20429.41"/>
    <n v="0"/>
    <x v="14"/>
  </r>
  <r>
    <n v="-1"/>
    <n v="1"/>
    <s v="0001 -Florida Power &amp; Light Company"/>
    <n v="0"/>
    <n v="3"/>
    <x v="14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14"/>
  </r>
  <r>
    <n v="-1"/>
    <n v="1"/>
    <s v="0001 -Florida Power &amp; Light Company"/>
    <n v="0"/>
    <n v="3"/>
    <x v="14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14"/>
  </r>
  <r>
    <n v="-1"/>
    <n v="1"/>
    <s v="0001 -Florida Power &amp; Light Company"/>
    <n v="0"/>
    <n v="3"/>
    <x v="14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14"/>
  </r>
  <r>
    <n v="-1"/>
    <n v="1"/>
    <s v="0001 -Florida Power &amp; Light Company"/>
    <n v="0"/>
    <n v="3"/>
    <x v="14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14"/>
  </r>
  <r>
    <n v="-1"/>
    <n v="1"/>
    <s v="0001 -Florida Power &amp; Light Company"/>
    <n v="0"/>
    <n v="3"/>
    <x v="14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14"/>
  </r>
  <r>
    <n v="-1"/>
    <n v="1"/>
    <s v="0001 -Florida Power &amp; Light Company"/>
    <n v="0"/>
    <n v="3"/>
    <x v="14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14"/>
  </r>
  <r>
    <n v="-1"/>
    <n v="1"/>
    <s v="0001 -Florida Power &amp; Light Company"/>
    <n v="0"/>
    <n v="3"/>
    <x v="14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14"/>
  </r>
  <r>
    <n v="-1"/>
    <n v="1"/>
    <s v="0001 -Florida Power &amp; Light Company"/>
    <n v="0"/>
    <n v="3"/>
    <x v="14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14"/>
  </r>
  <r>
    <n v="-1"/>
    <n v="1"/>
    <s v="0001 -Florida Power &amp; Light Company"/>
    <n v="0"/>
    <n v="3"/>
    <x v="14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14"/>
  </r>
  <r>
    <n v="-1"/>
    <n v="1"/>
    <s v="0001 -Florida Power &amp; Light Company"/>
    <n v="0"/>
    <n v="3"/>
    <x v="14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14"/>
  </r>
  <r>
    <n v="-1"/>
    <n v="1"/>
    <s v="0001 -Florida Power &amp; Light Company"/>
    <n v="0"/>
    <n v="3"/>
    <x v="14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14"/>
  </r>
  <r>
    <n v="-1"/>
    <n v="1"/>
    <s v="0001 -Florida Power &amp; Light Company"/>
    <n v="0"/>
    <n v="3"/>
    <x v="14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14"/>
  </r>
  <r>
    <n v="-1"/>
    <n v="1"/>
    <s v="0001 -Florida Power &amp; Light Company"/>
    <n v="0"/>
    <n v="3"/>
    <x v="14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14"/>
  </r>
  <r>
    <n v="-1"/>
    <n v="1"/>
    <s v="0001 -Florida Power &amp; Light Company"/>
    <n v="0"/>
    <n v="3"/>
    <x v="14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14"/>
  </r>
  <r>
    <n v="-1"/>
    <n v="1"/>
    <s v="0001 -Florida Power &amp; Light Company"/>
    <n v="0"/>
    <n v="3"/>
    <x v="14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14"/>
  </r>
  <r>
    <n v="-1"/>
    <n v="1"/>
    <s v="0001 -Florida Power &amp; Light Company"/>
    <n v="0"/>
    <n v="3"/>
    <x v="14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14"/>
  </r>
  <r>
    <n v="-1"/>
    <n v="1"/>
    <s v="0001 -Florida Power &amp; Light Company"/>
    <n v="0"/>
    <n v="3"/>
    <x v="14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14"/>
  </r>
  <r>
    <n v="-1"/>
    <n v="1"/>
    <s v="0001 -Florida Power &amp; Light Company"/>
    <n v="0"/>
    <n v="3"/>
    <x v="14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14"/>
  </r>
  <r>
    <n v="-1"/>
    <n v="1"/>
    <s v="0001 -Florida Power &amp; Light Company"/>
    <n v="0"/>
    <n v="3"/>
    <x v="14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14"/>
  </r>
  <r>
    <n v="-1"/>
    <n v="1"/>
    <s v="0001 -Florida Power &amp; Light Company"/>
    <n v="0"/>
    <n v="3"/>
    <x v="14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14"/>
  </r>
  <r>
    <n v="-1"/>
    <n v="1"/>
    <s v="0001 -Florida Power &amp; Light Company"/>
    <n v="0"/>
    <n v="3"/>
    <x v="14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14"/>
  </r>
  <r>
    <n v="-1"/>
    <n v="1"/>
    <s v="0001 -Florida Power &amp; Light Company"/>
    <n v="0"/>
    <n v="3"/>
    <x v="14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14"/>
  </r>
  <r>
    <n v="-1"/>
    <n v="1"/>
    <s v="0001 -Florida Power &amp; Light Company"/>
    <n v="0"/>
    <n v="3"/>
    <x v="14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14"/>
  </r>
  <r>
    <n v="-1"/>
    <n v="1"/>
    <s v="0001 -Florida Power &amp; Light Company"/>
    <n v="0"/>
    <n v="3"/>
    <x v="14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14"/>
  </r>
  <r>
    <n v="-1"/>
    <n v="1"/>
    <s v="0001 -Florida Power &amp; Light Company"/>
    <n v="0"/>
    <n v="3"/>
    <x v="14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14"/>
  </r>
  <r>
    <n v="-1"/>
    <n v="1"/>
    <s v="0001 -Florida Power &amp; Light Company"/>
    <n v="0"/>
    <n v="3"/>
    <x v="14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14"/>
  </r>
  <r>
    <n v="-1"/>
    <n v="1"/>
    <s v="0001 -Florida Power &amp; Light Company"/>
    <n v="0"/>
    <n v="3"/>
    <x v="14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14"/>
  </r>
  <r>
    <n v="-1"/>
    <n v="1"/>
    <s v="0001 -Florida Power &amp; Light Company"/>
    <n v="0"/>
    <n v="3"/>
    <x v="14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14"/>
  </r>
  <r>
    <n v="-1"/>
    <n v="1"/>
    <s v="0001 -Florida Power &amp; Light Company"/>
    <n v="0"/>
    <n v="3"/>
    <x v="14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14"/>
  </r>
  <r>
    <n v="-1"/>
    <n v="1"/>
    <s v="0001 -Florida Power &amp; Light Company"/>
    <n v="0"/>
    <n v="3"/>
    <x v="14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14"/>
  </r>
  <r>
    <n v="-1"/>
    <n v="1"/>
    <s v="0001 -Florida Power &amp; Light Company"/>
    <n v="0"/>
    <n v="3"/>
    <x v="14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14"/>
  </r>
  <r>
    <n v="-1"/>
    <n v="1"/>
    <s v="0001 -Florida Power &amp; Light Company"/>
    <n v="0"/>
    <n v="3"/>
    <x v="14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14"/>
  </r>
  <r>
    <n v="-1"/>
    <n v="1"/>
    <s v="0001 -Florida Power &amp; Light Company"/>
    <n v="0"/>
    <n v="3"/>
    <x v="14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14"/>
  </r>
  <r>
    <n v="-1"/>
    <n v="1"/>
    <s v="0001 -Florida Power &amp; Light Company"/>
    <n v="0"/>
    <n v="3"/>
    <x v="14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14"/>
  </r>
  <r>
    <n v="-1"/>
    <n v="1"/>
    <s v="0001 -Florida Power &amp; Light Company"/>
    <n v="0"/>
    <n v="3"/>
    <x v="14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14"/>
  </r>
  <r>
    <n v="-1"/>
    <n v="1"/>
    <s v="0001 -Florida Power &amp; Light Company"/>
    <n v="0"/>
    <n v="3"/>
    <x v="14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14"/>
  </r>
  <r>
    <n v="-1"/>
    <n v="1"/>
    <s v="0001 -Florida Power &amp; Light Company"/>
    <n v="0"/>
    <n v="3"/>
    <x v="14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14"/>
  </r>
  <r>
    <n v="-1"/>
    <n v="1"/>
    <s v="0001 -Florida Power &amp; Light Company"/>
    <n v="0"/>
    <n v="3"/>
    <x v="14"/>
    <n v="2001"/>
    <n v="69"/>
    <n v="2014"/>
    <s v="V2001 Bonus"/>
    <n v="367"/>
    <s v="08. General Plant"/>
    <s v="Function"/>
    <n v="8069151.71"/>
    <n v="0"/>
    <n v="0"/>
    <n v="0"/>
    <n v="0"/>
    <n v="8069512.9699999997"/>
    <n v="-365.32"/>
    <n v="33.81"/>
    <n v="8069512.9699999997"/>
    <n v="8069151.71"/>
    <n v="33.81"/>
    <n v="0"/>
    <n v="33.81"/>
    <n v="0"/>
    <x v="14"/>
  </r>
  <r>
    <n v="-1"/>
    <n v="1"/>
    <s v="0001 -Florida Power &amp; Light Company"/>
    <n v="0"/>
    <n v="3"/>
    <x v="14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14"/>
  </r>
  <r>
    <n v="-1"/>
    <n v="1"/>
    <s v="0001 -Florida Power &amp; Light Company"/>
    <n v="0"/>
    <n v="3"/>
    <x v="14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14"/>
  </r>
  <r>
    <n v="-1"/>
    <n v="1"/>
    <s v="0001 -Florida Power &amp; Light Company"/>
    <n v="0"/>
    <n v="3"/>
    <x v="14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14"/>
  </r>
  <r>
    <n v="-1"/>
    <n v="1"/>
    <s v="0001 -Florida Power &amp; Light Company"/>
    <n v="0"/>
    <n v="3"/>
    <x v="14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14"/>
  </r>
  <r>
    <n v="-1"/>
    <n v="1"/>
    <s v="0001 -Florida Power &amp; Light Company"/>
    <n v="0"/>
    <n v="3"/>
    <x v="14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14"/>
  </r>
  <r>
    <n v="-1"/>
    <n v="1"/>
    <s v="0001 -Florida Power &amp; Light Company"/>
    <n v="0"/>
    <n v="3"/>
    <x v="14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14"/>
  </r>
  <r>
    <n v="-1"/>
    <n v="1"/>
    <s v="0001 -Florida Power &amp; Light Company"/>
    <n v="0"/>
    <n v="3"/>
    <x v="14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14"/>
  </r>
  <r>
    <n v="-1"/>
    <n v="1"/>
    <s v="0001 -Florida Power &amp; Light Company"/>
    <n v="0"/>
    <n v="3"/>
    <x v="14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14"/>
  </r>
  <r>
    <n v="-1"/>
    <n v="1"/>
    <s v="0001 -Florida Power &amp; Light Company"/>
    <n v="0"/>
    <n v="3"/>
    <x v="14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14"/>
  </r>
  <r>
    <n v="-1"/>
    <n v="1"/>
    <s v="0001 -Florida Power &amp; Light Company"/>
    <n v="0"/>
    <n v="3"/>
    <x v="14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14"/>
  </r>
  <r>
    <n v="-1"/>
    <n v="1"/>
    <s v="0001 -Florida Power &amp; Light Company"/>
    <n v="0"/>
    <n v="3"/>
    <x v="14"/>
    <n v="2003"/>
    <n v="70"/>
    <n v="2014"/>
    <s v="V2003 Bonus-30%"/>
    <n v="367"/>
    <s v="08. General Plant"/>
    <s v="Function"/>
    <n v="15631591.76"/>
    <n v="0"/>
    <n v="0"/>
    <n v="0"/>
    <n v="0"/>
    <n v="15731196.310000001"/>
    <n v="-99604.55"/>
    <n v="9348.1"/>
    <n v="15731196.310000001"/>
    <n v="15631591.76"/>
    <n v="9348.1"/>
    <n v="0"/>
    <n v="9348.1"/>
    <n v="0"/>
    <x v="14"/>
  </r>
  <r>
    <n v="-1"/>
    <n v="1"/>
    <s v="0001 -Florida Power &amp; Light Company"/>
    <n v="0"/>
    <n v="3"/>
    <x v="14"/>
    <n v="2003"/>
    <n v="84"/>
    <n v="2014"/>
    <s v="V2003 Bonus-50%"/>
    <n v="367"/>
    <s v="08. General Plant"/>
    <s v="Function"/>
    <n v="7961146.21"/>
    <n v="0"/>
    <n v="0"/>
    <n v="0"/>
    <n v="0"/>
    <n v="8007386.9299999997"/>
    <n v="-46240.72"/>
    <n v="350.1"/>
    <n v="8007386.9299999997"/>
    <n v="7961146.21"/>
    <n v="350.1"/>
    <n v="0"/>
    <n v="350.1"/>
    <n v="0"/>
    <x v="14"/>
  </r>
  <r>
    <n v="-1"/>
    <n v="1"/>
    <s v="0001 -Florida Power &amp; Light Company"/>
    <n v="0"/>
    <n v="3"/>
    <x v="14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14"/>
  </r>
  <r>
    <n v="-1"/>
    <n v="1"/>
    <s v="0001 -Florida Power &amp; Light Company"/>
    <n v="0"/>
    <n v="3"/>
    <x v="14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14"/>
  </r>
  <r>
    <n v="-1"/>
    <n v="1"/>
    <s v="0001 -Florida Power &amp; Light Company"/>
    <n v="0"/>
    <n v="3"/>
    <x v="14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14"/>
  </r>
  <r>
    <n v="-1"/>
    <n v="1"/>
    <s v="0001 -Florida Power &amp; Light Company"/>
    <n v="0"/>
    <n v="3"/>
    <x v="14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14"/>
  </r>
  <r>
    <n v="-1"/>
    <n v="1"/>
    <s v="0001 -Florida Power &amp; Light Company"/>
    <n v="0"/>
    <n v="3"/>
    <x v="14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14"/>
  </r>
  <r>
    <n v="-1"/>
    <n v="1"/>
    <s v="0001 -Florida Power &amp; Light Company"/>
    <n v="0"/>
    <n v="3"/>
    <x v="14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14"/>
  </r>
  <r>
    <n v="-1"/>
    <n v="1"/>
    <s v="0001 -Florida Power &amp; Light Company"/>
    <n v="0"/>
    <n v="3"/>
    <x v="14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14"/>
  </r>
  <r>
    <n v="-1"/>
    <n v="1"/>
    <s v="0001 -Florida Power &amp; Light Company"/>
    <n v="0"/>
    <n v="3"/>
    <x v="14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14"/>
  </r>
  <r>
    <n v="-1"/>
    <n v="1"/>
    <s v="0001 -Florida Power &amp; Light Company"/>
    <n v="0"/>
    <n v="3"/>
    <x v="14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14"/>
  </r>
  <r>
    <n v="-1"/>
    <n v="1"/>
    <s v="0001 -Florida Power &amp; Light Company"/>
    <n v="0"/>
    <n v="3"/>
    <x v="14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14"/>
  </r>
  <r>
    <n v="-1"/>
    <n v="1"/>
    <s v="0001 -Florida Power &amp; Light Company"/>
    <n v="0"/>
    <n v="3"/>
    <x v="14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14"/>
  </r>
  <r>
    <n v="-1"/>
    <n v="1"/>
    <s v="0001 -Florida Power &amp; Light Company"/>
    <n v="0"/>
    <n v="3"/>
    <x v="14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14"/>
  </r>
  <r>
    <n v="-1"/>
    <n v="1"/>
    <s v="0001 -Florida Power &amp; Light Company"/>
    <n v="0"/>
    <n v="3"/>
    <x v="14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14"/>
  </r>
  <r>
    <n v="-1"/>
    <n v="1"/>
    <s v="0001 -Florida Power &amp; Light Company"/>
    <n v="0"/>
    <n v="3"/>
    <x v="14"/>
    <n v="2005"/>
    <n v="72"/>
    <n v="2014"/>
    <s v="V2005 Bonus-30%"/>
    <n v="367"/>
    <s v="08. General Plant"/>
    <s v="Function"/>
    <n v="15692.83"/>
    <n v="0"/>
    <n v="0"/>
    <n v="0"/>
    <n v="0"/>
    <n v="15692.83"/>
    <n v="0"/>
    <n v="0"/>
    <n v="15692.83"/>
    <n v="15692.83"/>
    <n v="0"/>
    <n v="0"/>
    <n v="0"/>
    <n v="0"/>
    <x v="14"/>
  </r>
  <r>
    <n v="-1"/>
    <n v="1"/>
    <s v="0001 -Florida Power &amp; Light Company"/>
    <n v="0"/>
    <n v="3"/>
    <x v="14"/>
    <n v="2005"/>
    <n v="86"/>
    <n v="2014"/>
    <s v="V2005 Bonus-50%"/>
    <n v="367"/>
    <s v="08. General Plant"/>
    <s v="Function"/>
    <n v="2172259.2599999998"/>
    <n v="0"/>
    <n v="0"/>
    <n v="0"/>
    <n v="0"/>
    <n v="2172259.2599999998"/>
    <n v="0"/>
    <n v="0"/>
    <n v="2172259.2599999998"/>
    <n v="2172259.2599999998"/>
    <n v="0"/>
    <n v="0"/>
    <n v="0"/>
    <n v="0"/>
    <x v="14"/>
  </r>
  <r>
    <n v="-1"/>
    <n v="1"/>
    <s v="0001 -Florida Power &amp; Light Company"/>
    <n v="0"/>
    <n v="3"/>
    <x v="14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14"/>
  </r>
  <r>
    <n v="-1"/>
    <n v="1"/>
    <s v="0001 -Florida Power &amp; Light Company"/>
    <n v="0"/>
    <n v="3"/>
    <x v="14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14"/>
  </r>
  <r>
    <n v="-1"/>
    <n v="1"/>
    <s v="0001 -Florida Power &amp; Light Company"/>
    <n v="0"/>
    <n v="3"/>
    <x v="14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14"/>
  </r>
  <r>
    <n v="-1"/>
    <n v="1"/>
    <s v="0001 -Florida Power &amp; Light Company"/>
    <n v="0"/>
    <n v="3"/>
    <x v="14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1"/>
    <n v="-137905.01"/>
    <n v="5202.8"/>
    <n v="3232234.56"/>
    <n v="3177121.65"/>
    <n v="5202.8"/>
    <n v="0"/>
    <n v="5202.8"/>
    <n v="0"/>
    <x v="14"/>
  </r>
  <r>
    <n v="-1"/>
    <n v="1"/>
    <s v="0001 -Florida Power &amp; Light Company"/>
    <n v="0"/>
    <n v="3"/>
    <x v="14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14"/>
  </r>
  <r>
    <n v="-1"/>
    <n v="1"/>
    <s v="0001 -Florida Power &amp; Light Company"/>
    <n v="0"/>
    <n v="3"/>
    <x v="14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14"/>
  </r>
  <r>
    <n v="-1"/>
    <n v="1"/>
    <s v="0001 -Florida Power &amp; Light Company"/>
    <n v="0"/>
    <n v="3"/>
    <x v="14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14"/>
  </r>
  <r>
    <n v="-1"/>
    <n v="1"/>
    <s v="0001 -Florida Power &amp; Light Company"/>
    <n v="0"/>
    <n v="3"/>
    <x v="14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"/>
    <n v="-342488.27"/>
    <n v="360.99"/>
    <n v="5121337.28"/>
    <n v="5009013.8"/>
    <n v="360.99"/>
    <n v="0"/>
    <n v="360.99"/>
    <n v="0"/>
    <x v="14"/>
  </r>
  <r>
    <n v="-1"/>
    <n v="1"/>
    <s v="0001 -Florida Power &amp; Light Company"/>
    <n v="0"/>
    <n v="3"/>
    <x v="14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14"/>
  </r>
  <r>
    <n v="-1"/>
    <n v="1"/>
    <s v="0001 -Florida Power &amp; Light Company"/>
    <n v="0"/>
    <n v="3"/>
    <x v="14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7"/>
    <n v="-552715.99"/>
    <n v="1613.2"/>
    <n v="19679467.219999999"/>
    <n v="18586094.32"/>
    <n v="1613.2"/>
    <n v="0"/>
    <n v="1613.2"/>
    <n v="0"/>
    <x v="14"/>
  </r>
  <r>
    <n v="-1"/>
    <n v="1"/>
    <s v="0001 -Florida Power &amp; Light Company"/>
    <n v="0"/>
    <n v="3"/>
    <x v="14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14"/>
  </r>
  <r>
    <n v="-1"/>
    <n v="1"/>
    <s v="0001 -Florida Power &amp; Light Company"/>
    <n v="0"/>
    <n v="3"/>
    <x v="14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14"/>
  </r>
  <r>
    <n v="-1"/>
    <n v="1"/>
    <s v="0001 -Florida Power &amp; Light Company"/>
    <n v="0"/>
    <n v="3"/>
    <x v="14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14"/>
  </r>
  <r>
    <n v="-1"/>
    <n v="1"/>
    <s v="0001 -Florida Power &amp; Light Company"/>
    <n v="0"/>
    <n v="3"/>
    <x v="14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14"/>
  </r>
  <r>
    <n v="-1"/>
    <n v="1"/>
    <s v="0001 -Florida Power &amp; Light Company"/>
    <n v="0"/>
    <n v="3"/>
    <x v="14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14"/>
  </r>
  <r>
    <n v="-1"/>
    <n v="1"/>
    <s v="0001 -Florida Power &amp; Light Company"/>
    <n v="0"/>
    <n v="3"/>
    <x v="14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14"/>
  </r>
  <r>
    <n v="-1"/>
    <n v="1"/>
    <s v="0001 -Florida Power &amp; Light Company"/>
    <n v="0"/>
    <n v="3"/>
    <x v="14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14"/>
  </r>
  <r>
    <n v="-1"/>
    <n v="1"/>
    <s v="0001 -Florida Power &amp; Light Company"/>
    <n v="0"/>
    <n v="3"/>
    <x v="14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14"/>
  </r>
  <r>
    <n v="-1"/>
    <n v="1"/>
    <s v="0001 -Florida Power &amp; Light Company"/>
    <n v="0"/>
    <n v="3"/>
    <x v="14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14"/>
  </r>
  <r>
    <n v="-1"/>
    <n v="1"/>
    <s v="0001 -Florida Power &amp; Light Company"/>
    <n v="0"/>
    <n v="3"/>
    <x v="14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14"/>
  </r>
  <r>
    <n v="-1"/>
    <n v="1"/>
    <s v="0001 -Florida Power &amp; Light Company"/>
    <n v="0"/>
    <n v="3"/>
    <x v="14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14"/>
  </r>
  <r>
    <n v="-1"/>
    <n v="1"/>
    <s v="0001 -Florida Power &amp; Light Company"/>
    <n v="0"/>
    <n v="3"/>
    <x v="14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14"/>
  </r>
  <r>
    <n v="-1"/>
    <n v="1"/>
    <s v="0001 -Florida Power &amp; Light Company"/>
    <n v="0"/>
    <n v="3"/>
    <x v="14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14"/>
  </r>
  <r>
    <n v="-1"/>
    <n v="1"/>
    <s v="0001 -Florida Power &amp; Light Company"/>
    <n v="0"/>
    <n v="3"/>
    <x v="14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14"/>
  </r>
  <r>
    <n v="-1"/>
    <n v="1"/>
    <s v="0001 -Florida Power &amp; Light Company"/>
    <n v="0"/>
    <n v="3"/>
    <x v="14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14"/>
  </r>
  <r>
    <n v="-1"/>
    <n v="1"/>
    <s v="0001 -Florida Power &amp; Light Company"/>
    <n v="0"/>
    <n v="3"/>
    <x v="14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14"/>
  </r>
  <r>
    <n v="-1"/>
    <n v="1"/>
    <s v="0001 -Florida Power &amp; Light Company"/>
    <n v="0"/>
    <n v="3"/>
    <x v="14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14"/>
  </r>
  <r>
    <n v="-1"/>
    <n v="1"/>
    <s v="0001 -Florida Power &amp; Light Company"/>
    <n v="0"/>
    <n v="3"/>
    <x v="14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14"/>
  </r>
  <r>
    <n v="-1"/>
    <n v="1"/>
    <s v="0001 -Florida Power &amp; Light Company"/>
    <n v="0"/>
    <n v="3"/>
    <x v="14"/>
    <n v="2011"/>
    <n v="233"/>
    <n v="2014"/>
    <s v="V2011 - 100% Bonus"/>
    <n v="367"/>
    <s v="08. General Plant"/>
    <s v="Function"/>
    <n v="69885814.689999998"/>
    <n v="0"/>
    <n v="0"/>
    <n v="32968695.16"/>
    <n v="7214295.1100000003"/>
    <n v="37818166.43"/>
    <n v="-5832684.7800000003"/>
    <n v="36649.339999999997"/>
    <n v="70151830.299999997"/>
    <n v="44986054.020000003"/>
    <n v="-182958.74"/>
    <n v="0"/>
    <n v="36649.339999999997"/>
    <n v="0"/>
    <x v="14"/>
  </r>
  <r>
    <n v="-1"/>
    <n v="1"/>
    <s v="0001 -Florida Power &amp; Light Company"/>
    <n v="0"/>
    <n v="3"/>
    <x v="14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14"/>
  </r>
  <r>
    <n v="-1"/>
    <n v="1"/>
    <s v="0001 -Florida Power &amp; Light Company"/>
    <n v="0"/>
    <n v="3"/>
    <x v="14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14"/>
  </r>
  <r>
    <n v="-1"/>
    <n v="1"/>
    <s v="0001 -Florida Power &amp; Light Company"/>
    <n v="0"/>
    <n v="3"/>
    <x v="14"/>
    <n v="2012"/>
    <n v="248"/>
    <n v="2014"/>
    <s v="V2012 Q1 - 50% Bonus"/>
    <n v="367"/>
    <s v="08. General Plant"/>
    <s v="Function"/>
    <n v="14854317.460000001"/>
    <n v="0"/>
    <n v="0"/>
    <n v="15041107.09"/>
    <n v="2315394.4700000002"/>
    <n v="7751715.8300000001"/>
    <n v="-373579.24"/>
    <n v="35428.74"/>
    <n v="15227896.699999999"/>
    <n v="9810087.7899999991"/>
    <n v="-81127.98"/>
    <n v="0"/>
    <n v="35428.74"/>
    <n v="0"/>
    <x v="14"/>
  </r>
  <r>
    <n v="-1"/>
    <n v="1"/>
    <s v="0001 -Florida Power &amp; Light Company"/>
    <n v="0"/>
    <n v="3"/>
    <x v="14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14"/>
  </r>
  <r>
    <n v="-1"/>
    <n v="1"/>
    <s v="0001 -Florida Power &amp; Light Company"/>
    <n v="0"/>
    <n v="3"/>
    <x v="14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9"/>
    <n v="2014"/>
    <s v="V2012 Q2 - 50% Bonus"/>
    <n v="367"/>
    <s v="08. General Plant"/>
    <s v="Function"/>
    <n v="13376604.17"/>
    <n v="0"/>
    <n v="0"/>
    <n v="13437876.539999999"/>
    <n v="2311303.86"/>
    <n v="6235094.1200000001"/>
    <n v="-122544.72"/>
    <n v="11619.94"/>
    <n v="13499148.890000001"/>
    <n v="8467969.3599999994"/>
    <n v="-32496.16"/>
    <n v="0"/>
    <n v="11619.94"/>
    <n v="0"/>
    <x v="14"/>
  </r>
  <r>
    <n v="-1"/>
    <n v="1"/>
    <s v="0001 -Florida Power &amp; Light Company"/>
    <n v="0"/>
    <n v="3"/>
    <x v="14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14"/>
  </r>
  <r>
    <n v="-1"/>
    <n v="1"/>
    <s v="0001 -Florida Power &amp; Light Company"/>
    <n v="0"/>
    <n v="3"/>
    <x v="14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0"/>
    <n v="2014"/>
    <s v="V2012 Q3 - 50% Bonus"/>
    <n v="367"/>
    <s v="08. General Plant"/>
    <s v="Function"/>
    <n v="10330275.439999999"/>
    <n v="0"/>
    <n v="0"/>
    <n v="10372315.039999999"/>
    <n v="1989456.43"/>
    <n v="4361017.76"/>
    <n v="-84079.21"/>
    <n v="7967.74"/>
    <n v="10414354.65"/>
    <n v="6300699.29"/>
    <n v="-26336.57"/>
    <n v="0"/>
    <n v="7967.74"/>
    <n v="0"/>
    <x v="14"/>
  </r>
  <r>
    <n v="-1"/>
    <n v="1"/>
    <s v="0001 -Florida Power &amp; Light Company"/>
    <n v="0"/>
    <n v="3"/>
    <x v="14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14"/>
  </r>
  <r>
    <n v="-1"/>
    <n v="1"/>
    <s v="0001 -Florida Power &amp; Light Company"/>
    <n v="0"/>
    <n v="3"/>
    <x v="14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1"/>
    <n v="2014"/>
    <s v="V2012 Q4 - 50% Bonus"/>
    <n v="367"/>
    <s v="08. General Plant"/>
    <s v="Function"/>
    <n v="95750088.810000002"/>
    <n v="0"/>
    <n v="0"/>
    <n v="100604948.63"/>
    <n v="22495673.18"/>
    <n v="43664569.259999998"/>
    <n v="-10106910.59"/>
    <n v="920905.18"/>
    <n v="105459808.45"/>
    <n v="60878154.960000001"/>
    <n v="-3506726.97"/>
    <n v="0"/>
    <n v="920905.18"/>
    <n v="0"/>
    <x v="14"/>
  </r>
  <r>
    <n v="-1"/>
    <n v="1"/>
    <s v="0001 -Florida Power &amp; Light Company"/>
    <n v="0"/>
    <n v="3"/>
    <x v="14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14"/>
  </r>
  <r>
    <n v="-1"/>
    <n v="1"/>
    <s v="0001 -Florida Power &amp; Light Company"/>
    <n v="0"/>
    <n v="3"/>
    <x v="14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14"/>
  </r>
  <r>
    <n v="-1"/>
    <n v="1"/>
    <s v="0001 -Florida Power &amp; Light Company"/>
    <n v="0"/>
    <n v="3"/>
    <x v="14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14"/>
  </r>
  <r>
    <n v="-1"/>
    <n v="1"/>
    <s v="0001 -Florida Power &amp; Light Company"/>
    <n v="0"/>
    <n v="3"/>
    <x v="14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14"/>
  </r>
  <r>
    <n v="-1"/>
    <n v="1"/>
    <s v="0001 -Florida Power &amp; Light Company"/>
    <n v="0"/>
    <n v="3"/>
    <x v="14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14"/>
  </r>
  <r>
    <n v="-1"/>
    <n v="1"/>
    <s v="0001 -Florida Power &amp; Light Company"/>
    <n v="0"/>
    <n v="3"/>
    <x v="14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14"/>
  </r>
  <r>
    <n v="-1"/>
    <n v="1"/>
    <s v="0001 -Florida Power &amp; Light Company"/>
    <n v="0"/>
    <n v="3"/>
    <x v="14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14"/>
  </r>
  <r>
    <n v="-1"/>
    <n v="1"/>
    <s v="0001 -Florida Power &amp; Light Company"/>
    <n v="0"/>
    <n v="3"/>
    <x v="14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14"/>
  </r>
  <r>
    <n v="-1"/>
    <n v="1"/>
    <s v="0001 -Florida Power &amp; Light Company"/>
    <n v="0"/>
    <n v="3"/>
    <x v="14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14"/>
  </r>
  <r>
    <n v="-1"/>
    <n v="1"/>
    <s v="0001 -Florida Power &amp; Light Company"/>
    <n v="0"/>
    <n v="3"/>
    <x v="14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14"/>
  </r>
  <r>
    <n v="-1"/>
    <n v="1"/>
    <s v="0001 -Florida Power &amp; Light Company"/>
    <n v="0"/>
    <n v="3"/>
    <x v="14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14"/>
  </r>
  <r>
    <n v="-1"/>
    <n v="1"/>
    <s v="0001 -Florida Power &amp; Light Company"/>
    <n v="0"/>
    <n v="3"/>
    <x v="14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14"/>
  </r>
  <r>
    <n v="-1"/>
    <n v="1"/>
    <s v="0001 -Florida Power &amp; Light Company"/>
    <n v="0"/>
    <n v="3"/>
    <x v="14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14"/>
  </r>
  <r>
    <n v="-1"/>
    <n v="1"/>
    <s v="0001 -Florida Power &amp; Light Company"/>
    <n v="0"/>
    <n v="3"/>
    <x v="14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14"/>
  </r>
  <r>
    <n v="-1"/>
    <n v="1"/>
    <s v="0001 -Florida Power &amp; Light Company"/>
    <n v="0"/>
    <n v="3"/>
    <x v="14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14"/>
  </r>
  <r>
    <n v="-1"/>
    <n v="1"/>
    <s v="0001 -Florida Power &amp; Light Company"/>
    <n v="0"/>
    <n v="3"/>
    <x v="14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14"/>
  </r>
  <r>
    <n v="-1"/>
    <n v="1"/>
    <s v="0001 -Florida Power &amp; Light Company"/>
    <n v="0"/>
    <n v="3"/>
    <x v="14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14"/>
  </r>
  <r>
    <n v="-1"/>
    <n v="1"/>
    <s v="0001 -Florida Power &amp; Light Company"/>
    <n v="0"/>
    <n v="3"/>
    <x v="14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14"/>
  </r>
  <r>
    <n v="-1"/>
    <n v="1"/>
    <s v="0001 -Florida Power &amp; Light Company"/>
    <n v="0"/>
    <n v="3"/>
    <x v="14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14"/>
  </r>
  <r>
    <n v="-1"/>
    <n v="1"/>
    <s v="0001 -Florida Power &amp; Light Company"/>
    <n v="0"/>
    <n v="3"/>
    <x v="14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14"/>
  </r>
  <r>
    <n v="-1"/>
    <n v="1"/>
    <s v="0001 -Florida Power &amp; Light Company"/>
    <n v="0"/>
    <n v="3"/>
    <x v="14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14"/>
  </r>
  <r>
    <n v="-1"/>
    <n v="1"/>
    <s v="0001 -Florida Power &amp; Light Company"/>
    <n v="0"/>
    <n v="3"/>
    <x v="14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14"/>
  </r>
  <r>
    <n v="-1"/>
    <n v="1"/>
    <s v="0001 -Florida Power &amp; Light Company"/>
    <n v="0"/>
    <n v="3"/>
    <x v="14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14"/>
  </r>
  <r>
    <n v="-1"/>
    <n v="1"/>
    <s v="0001 -Florida Power &amp; Light Company"/>
    <n v="0"/>
    <n v="3"/>
    <x v="14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14"/>
  </r>
  <r>
    <n v="-1"/>
    <n v="1"/>
    <s v="0001 -Florida Power &amp; Light Company"/>
    <n v="0"/>
    <n v="3"/>
    <x v="14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14"/>
  </r>
  <r>
    <n v="-1"/>
    <n v="1"/>
    <s v="0001 -Florida Power &amp; Light Company"/>
    <n v="0"/>
    <n v="3"/>
    <x v="14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14"/>
  </r>
  <r>
    <n v="-1"/>
    <n v="1"/>
    <s v="0001 -Florida Power &amp; Light Company"/>
    <n v="0"/>
    <n v="3"/>
    <x v="14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14"/>
  </r>
  <r>
    <n v="-1"/>
    <n v="1"/>
    <s v="0001 -Florida Power &amp; Light Company"/>
    <n v="0"/>
    <n v="3"/>
    <x v="14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14"/>
  </r>
  <r>
    <n v="-1"/>
    <n v="1"/>
    <s v="0001 -Florida Power &amp; Light Company"/>
    <n v="0"/>
    <n v="3"/>
    <x v="14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14"/>
  </r>
  <r>
    <n v="-1"/>
    <n v="1"/>
    <s v="0001 -Florida Power &amp; Light Company"/>
    <n v="0"/>
    <n v="3"/>
    <x v="14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14"/>
  </r>
  <r>
    <n v="-1"/>
    <n v="1"/>
    <s v="0001 -Florida Power &amp; Light Company"/>
    <n v="0"/>
    <n v="3"/>
    <x v="14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14"/>
  </r>
  <r>
    <n v="-1"/>
    <n v="1"/>
    <s v="0001 -Florida Power &amp; Light Company"/>
    <n v="0"/>
    <n v="3"/>
    <x v="14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14"/>
  </r>
  <r>
    <n v="-1"/>
    <n v="1"/>
    <s v="0001 -Florida Power &amp; Light Company"/>
    <n v="0"/>
    <n v="3"/>
    <x v="14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14"/>
  </r>
  <r>
    <n v="-1"/>
    <n v="1"/>
    <s v="0001 -Florida Power &amp; Light Company"/>
    <n v="0"/>
    <n v="3"/>
    <x v="14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14"/>
  </r>
  <r>
    <n v="-1"/>
    <n v="1"/>
    <s v="0001 -Florida Power &amp; Light Company"/>
    <n v="0"/>
    <n v="3"/>
    <x v="14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14"/>
  </r>
  <r>
    <n v="-1"/>
    <n v="1"/>
    <s v="0001 -Florida Power &amp; Light Company"/>
    <n v="0"/>
    <n v="3"/>
    <x v="14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14"/>
  </r>
  <r>
    <n v="-1"/>
    <n v="1"/>
    <s v="0001 -Florida Power &amp; Light Company"/>
    <n v="0"/>
    <n v="3"/>
    <x v="14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14"/>
  </r>
  <r>
    <n v="-1"/>
    <n v="1"/>
    <s v="0001 -Florida Power &amp; Light Company"/>
    <n v="0"/>
    <n v="3"/>
    <x v="14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14"/>
  </r>
  <r>
    <n v="-1"/>
    <n v="1"/>
    <s v="0001 -Florida Power &amp; Light Company"/>
    <n v="0"/>
    <n v="3"/>
    <x v="14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14"/>
  </r>
  <r>
    <n v="-1"/>
    <n v="1"/>
    <s v="0001 -Florida Power &amp; Light Company"/>
    <n v="0"/>
    <n v="3"/>
    <x v="14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14"/>
  </r>
  <r>
    <n v="-1"/>
    <n v="1"/>
    <s v="0001 -Florida Power &amp; Light Company"/>
    <n v="0"/>
    <n v="3"/>
    <x v="14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14"/>
  </r>
  <r>
    <n v="-1"/>
    <n v="1"/>
    <s v="0001 -Florida Power &amp; Light Company"/>
    <n v="0"/>
    <n v="3"/>
    <x v="14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14"/>
  </r>
  <r>
    <n v="-1"/>
    <n v="1"/>
    <s v="0001 -Florida Power &amp; Light Company"/>
    <n v="0"/>
    <n v="3"/>
    <x v="14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14"/>
  </r>
  <r>
    <n v="-1"/>
    <n v="1"/>
    <s v="0001 -Florida Power &amp; Light Company"/>
    <n v="0"/>
    <n v="3"/>
    <x v="14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14"/>
  </r>
  <r>
    <n v="-1"/>
    <n v="1"/>
    <s v="0001 -Florida Power &amp; Light Company"/>
    <n v="0"/>
    <n v="3"/>
    <x v="14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14"/>
  </r>
  <r>
    <n v="-1"/>
    <n v="1"/>
    <s v="0001 -Florida Power &amp; Light Company"/>
    <n v="0"/>
    <n v="3"/>
    <x v="14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14"/>
  </r>
  <r>
    <n v="-1"/>
    <n v="1"/>
    <s v="0001 -Florida Power &amp; Light Company"/>
    <n v="0"/>
    <n v="3"/>
    <x v="14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14"/>
  </r>
  <r>
    <n v="-1"/>
    <n v="1"/>
    <s v="0001 -Florida Power &amp; Light Company"/>
    <n v="0"/>
    <n v="3"/>
    <x v="14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14"/>
  </r>
  <r>
    <n v="-1"/>
    <n v="1"/>
    <s v="0001 -Florida Power &amp; Light Company"/>
    <n v="0"/>
    <n v="3"/>
    <x v="14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14"/>
  </r>
  <r>
    <n v="-1"/>
    <n v="1"/>
    <s v="0001 -Florida Power &amp; Light Company"/>
    <n v="0"/>
    <n v="3"/>
    <x v="14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14"/>
  </r>
  <r>
    <n v="-1"/>
    <n v="1"/>
    <s v="0001 -Florida Power &amp; Light Company"/>
    <n v="0"/>
    <n v="3"/>
    <x v="14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14"/>
  </r>
  <r>
    <n v="-1"/>
    <n v="1"/>
    <s v="0001 -Florida Power &amp; Light Company"/>
    <n v="0"/>
    <n v="3"/>
    <x v="14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14"/>
  </r>
  <r>
    <n v="-1"/>
    <n v="1"/>
    <s v="0001 -Florida Power &amp; Light Company"/>
    <n v="0"/>
    <n v="3"/>
    <x v="14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14"/>
  </r>
  <r>
    <n v="-1"/>
    <n v="1"/>
    <s v="0001 -Florida Power &amp; Light Company"/>
    <n v="0"/>
    <n v="3"/>
    <x v="14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14"/>
  </r>
  <r>
    <n v="-1"/>
    <n v="1"/>
    <s v="0001 -Florida Power &amp; Light Company"/>
    <n v="0"/>
    <n v="3"/>
    <x v="14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14"/>
  </r>
  <r>
    <n v="-1"/>
    <n v="1"/>
    <s v="0001 -Florida Power &amp; Light Company"/>
    <n v="0"/>
    <n v="3"/>
    <x v="14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14"/>
  </r>
  <r>
    <n v="-1"/>
    <n v="1"/>
    <s v="0001 -Florida Power &amp; Light Company"/>
    <n v="0"/>
    <n v="3"/>
    <x v="14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14"/>
  </r>
  <r>
    <n v="-1"/>
    <n v="1"/>
    <s v="0001 -Florida Power &amp; Light Company"/>
    <n v="0"/>
    <n v="3"/>
    <x v="14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14"/>
  </r>
  <r>
    <n v="-1"/>
    <n v="1"/>
    <s v="0001 -Florida Power &amp; Light Company"/>
    <n v="0"/>
    <n v="3"/>
    <x v="14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14"/>
  </r>
  <r>
    <n v="-1"/>
    <n v="1"/>
    <s v="0001 -Florida Power &amp; Light Company"/>
    <n v="0"/>
    <n v="3"/>
    <x v="14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14"/>
  </r>
  <r>
    <n v="-1"/>
    <n v="1"/>
    <s v="0001 -Florida Power &amp; Light Company"/>
    <n v="0"/>
    <n v="3"/>
    <x v="14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14"/>
  </r>
  <r>
    <n v="-1"/>
    <n v="1"/>
    <s v="0001 -Florida Power &amp; Light Company"/>
    <n v="0"/>
    <n v="3"/>
    <x v="14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14"/>
  </r>
  <r>
    <n v="-1"/>
    <n v="1"/>
    <s v="0001 -Florida Power &amp; Light Company"/>
    <n v="0"/>
    <n v="3"/>
    <x v="14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14"/>
  </r>
  <r>
    <n v="-1"/>
    <n v="1"/>
    <s v="0001 -Florida Power &amp; Light Company"/>
    <n v="0"/>
    <n v="3"/>
    <x v="14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14"/>
  </r>
  <r>
    <n v="-1"/>
    <n v="1"/>
    <s v="0001 -Florida Power &amp; Light Company"/>
    <n v="0"/>
    <n v="3"/>
    <x v="14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14"/>
  </r>
  <r>
    <n v="-1"/>
    <n v="1"/>
    <s v="0001 -Florida Power &amp; Light Company"/>
    <n v="0"/>
    <n v="3"/>
    <x v="14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14"/>
  </r>
  <r>
    <n v="-1"/>
    <n v="1"/>
    <s v="0001 -Florida Power &amp; Light Company"/>
    <n v="0"/>
    <n v="3"/>
    <x v="14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14"/>
  </r>
  <r>
    <n v="-1"/>
    <n v="1"/>
    <s v="0001 -Florida Power &amp; Light Company"/>
    <n v="0"/>
    <n v="3"/>
    <x v="14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14"/>
  </r>
  <r>
    <n v="-1"/>
    <n v="1"/>
    <s v="0001 -Florida Power &amp; Light Company"/>
    <n v="0"/>
    <n v="3"/>
    <x v="14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14"/>
  </r>
  <r>
    <n v="-1"/>
    <n v="1"/>
    <s v="0001 -Florida Power &amp; Light Company"/>
    <n v="0"/>
    <n v="3"/>
    <x v="14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14"/>
  </r>
  <r>
    <n v="-1"/>
    <n v="1"/>
    <s v="0001 -Florida Power &amp; Light Company"/>
    <n v="0"/>
    <n v="3"/>
    <x v="14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14"/>
  </r>
  <r>
    <n v="-1"/>
    <n v="1"/>
    <s v="0001 -Florida Power &amp; Light Company"/>
    <n v="0"/>
    <n v="3"/>
    <x v="14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14"/>
  </r>
  <r>
    <n v="-1"/>
    <n v="1"/>
    <s v="0001 -Florida Power &amp; Light Company"/>
    <n v="0"/>
    <n v="3"/>
    <x v="14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14"/>
  </r>
  <r>
    <n v="-1"/>
    <n v="1"/>
    <s v="0001 -Florida Power &amp; Light Company"/>
    <n v="0"/>
    <n v="3"/>
    <x v="14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14"/>
  </r>
  <r>
    <n v="-1"/>
    <n v="1"/>
    <s v="0001 -Florida Power &amp; Light Company"/>
    <n v="0"/>
    <n v="3"/>
    <x v="14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14"/>
  </r>
  <r>
    <n v="-1"/>
    <n v="1"/>
    <s v="0001 -Florida Power &amp; Light Company"/>
    <n v="0"/>
    <n v="3"/>
    <x v="14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14"/>
  </r>
  <r>
    <n v="-1"/>
    <n v="1"/>
    <s v="0001 -Florida Power &amp; Light Company"/>
    <n v="0"/>
    <n v="3"/>
    <x v="14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14"/>
  </r>
  <r>
    <n v="-1"/>
    <n v="1"/>
    <s v="0001 -Florida Power &amp; Light Company"/>
    <n v="0"/>
    <n v="3"/>
    <x v="14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14"/>
  </r>
  <r>
    <n v="-1"/>
    <n v="1"/>
    <s v="0001 -Florida Power &amp; Light Company"/>
    <n v="0"/>
    <n v="3"/>
    <x v="14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14"/>
  </r>
  <r>
    <n v="-1"/>
    <n v="1"/>
    <s v="0001 -Florida Power &amp; Light Company"/>
    <n v="0"/>
    <n v="3"/>
    <x v="14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14"/>
  </r>
  <r>
    <n v="-1"/>
    <n v="1"/>
    <s v="0001 -Florida Power &amp; Light Company"/>
    <n v="0"/>
    <n v="3"/>
    <x v="14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14"/>
  </r>
  <r>
    <n v="-1"/>
    <n v="1"/>
    <s v="0001 -Florida Power &amp; Light Company"/>
    <n v="0"/>
    <n v="3"/>
    <x v="14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14"/>
  </r>
  <r>
    <n v="-1"/>
    <n v="1"/>
    <s v="0001 -Florida Power &amp; Light Company"/>
    <n v="0"/>
    <n v="3"/>
    <x v="14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14"/>
  </r>
  <r>
    <n v="-1"/>
    <n v="1"/>
    <s v="0001 -Florida Power &amp; Light Company"/>
    <n v="0"/>
    <n v="3"/>
    <x v="14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14"/>
  </r>
  <r>
    <n v="-1"/>
    <n v="1"/>
    <s v="0001 -Florida Power &amp; Light Company"/>
    <n v="0"/>
    <n v="3"/>
    <x v="14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14"/>
  </r>
  <r>
    <n v="-1"/>
    <n v="1"/>
    <s v="0001 -Florida Power &amp; Light Company"/>
    <n v="0"/>
    <n v="3"/>
    <x v="14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14"/>
  </r>
  <r>
    <n v="-1"/>
    <n v="1"/>
    <s v="0001 -Florida Power &amp; Light Company"/>
    <n v="0"/>
    <n v="3"/>
    <x v="14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14"/>
  </r>
  <r>
    <n v="-1"/>
    <n v="1"/>
    <s v="0001 -Florida Power &amp; Light Company"/>
    <n v="0"/>
    <n v="3"/>
    <x v="14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14"/>
  </r>
  <r>
    <n v="-1"/>
    <n v="1"/>
    <s v="0001 -Florida Power &amp; Light Company"/>
    <n v="0"/>
    <n v="3"/>
    <x v="14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14"/>
  </r>
  <r>
    <n v="-1"/>
    <n v="1"/>
    <s v="0001 -Florida Power &amp; Light Company"/>
    <n v="0"/>
    <n v="3"/>
    <x v="14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14"/>
  </r>
  <r>
    <n v="-1"/>
    <n v="1"/>
    <s v="0001 -Florida Power &amp; Light Company"/>
    <n v="0"/>
    <n v="3"/>
    <x v="14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14"/>
  </r>
  <r>
    <n v="-1"/>
    <n v="1"/>
    <s v="0001 -Florida Power &amp; Light Company"/>
    <n v="0"/>
    <n v="3"/>
    <x v="14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14"/>
  </r>
  <r>
    <n v="-1"/>
    <n v="1"/>
    <s v="0001 -Florida Power &amp; Light Company"/>
    <n v="0"/>
    <n v="3"/>
    <x v="14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14"/>
  </r>
  <r>
    <n v="-1"/>
    <n v="1"/>
    <s v="0001 -Florida Power &amp; Light Company"/>
    <n v="0"/>
    <n v="3"/>
    <x v="14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14"/>
  </r>
  <r>
    <n v="-1"/>
    <n v="1"/>
    <s v="0001 -Florida Power &amp; Light Company"/>
    <n v="0"/>
    <n v="3"/>
    <x v="14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14"/>
  </r>
  <r>
    <n v="-1"/>
    <n v="1"/>
    <s v="0001 -Florida Power &amp; Light Company"/>
    <n v="0"/>
    <n v="3"/>
    <x v="14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14"/>
  </r>
  <r>
    <n v="-1"/>
    <n v="1"/>
    <s v="0001 -Florida Power &amp; Light Company"/>
    <n v="0"/>
    <n v="3"/>
    <x v="14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14"/>
  </r>
  <r>
    <n v="-1"/>
    <n v="1"/>
    <s v="0001 -Florida Power &amp; Light Company"/>
    <n v="0"/>
    <n v="3"/>
    <x v="14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14"/>
  </r>
  <r>
    <n v="-1"/>
    <n v="1"/>
    <s v="0001 -Florida Power &amp; Light Company"/>
    <n v="0"/>
    <n v="3"/>
    <x v="14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14"/>
  </r>
  <r>
    <n v="-1"/>
    <n v="1"/>
    <s v="0001 -Florida Power &amp; Light Company"/>
    <n v="0"/>
    <n v="3"/>
    <x v="14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14"/>
  </r>
  <r>
    <n v="-1"/>
    <n v="1"/>
    <s v="0001 -Florida Power &amp; Light Company"/>
    <n v="0"/>
    <n v="3"/>
    <x v="14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14"/>
  </r>
  <r>
    <n v="-1"/>
    <n v="1"/>
    <s v="0001 -Florida Power &amp; Light Company"/>
    <n v="0"/>
    <n v="3"/>
    <x v="14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14"/>
  </r>
  <r>
    <n v="-1"/>
    <n v="1"/>
    <s v="0001 -Florida Power &amp; Light Company"/>
    <n v="0"/>
    <n v="3"/>
    <x v="14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14"/>
  </r>
  <r>
    <n v="-1"/>
    <n v="1"/>
    <s v="0001 -Florida Power &amp; Light Company"/>
    <n v="0"/>
    <n v="3"/>
    <x v="14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14"/>
  </r>
  <r>
    <n v="-1"/>
    <n v="1"/>
    <s v="0001 -Florida Power &amp; Light Company"/>
    <n v="0"/>
    <n v="3"/>
    <x v="14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14"/>
  </r>
  <r>
    <n v="-1"/>
    <n v="1"/>
    <s v="0001 -Florida Power &amp; Light Company"/>
    <n v="0"/>
    <n v="3"/>
    <x v="14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14"/>
  </r>
  <r>
    <n v="-1"/>
    <n v="1"/>
    <s v="0001 -Florida Power &amp; Light Company"/>
    <n v="0"/>
    <n v="3"/>
    <x v="14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14"/>
  </r>
  <r>
    <n v="-1"/>
    <n v="1"/>
    <s v="0001 -Florida Power &amp; Light Company"/>
    <n v="0"/>
    <n v="3"/>
    <x v="14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14"/>
  </r>
  <r>
    <n v="-1"/>
    <n v="1"/>
    <s v="0001 -Florida Power &amp; Light Company"/>
    <n v="0"/>
    <n v="3"/>
    <x v="14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14"/>
  </r>
  <r>
    <n v="-1"/>
    <n v="1"/>
    <s v="0001 -Florida Power &amp; Light Company"/>
    <n v="0"/>
    <n v="3"/>
    <x v="14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14"/>
  </r>
  <r>
    <n v="-1"/>
    <n v="1"/>
    <s v="0001 -Florida Power &amp; Light Company"/>
    <n v="0"/>
    <n v="3"/>
    <x v="14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14"/>
  </r>
  <r>
    <n v="-1"/>
    <n v="1"/>
    <s v="0001 -Florida Power &amp; Light Company"/>
    <n v="0"/>
    <n v="3"/>
    <x v="14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14"/>
  </r>
  <r>
    <n v="-1"/>
    <n v="1"/>
    <s v="0001 -Florida Power &amp; Light Company"/>
    <n v="0"/>
    <n v="3"/>
    <x v="14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14"/>
  </r>
  <r>
    <n v="-1"/>
    <n v="1"/>
    <s v="0001 -Florida Power &amp; Light Company"/>
    <n v="0"/>
    <n v="3"/>
    <x v="14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14"/>
  </r>
  <r>
    <n v="-1"/>
    <n v="1"/>
    <s v="0001 -Florida Power &amp; Light Company"/>
    <n v="0"/>
    <n v="3"/>
    <x v="14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14"/>
  </r>
  <r>
    <n v="-1"/>
    <n v="1"/>
    <s v="0001 -Florida Power &amp; Light Company"/>
    <n v="0"/>
    <n v="3"/>
    <x v="14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14"/>
  </r>
  <r>
    <n v="-1"/>
    <n v="1"/>
    <s v="0001 -Florida Power &amp; Light Company"/>
    <n v="0"/>
    <n v="3"/>
    <x v="14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14"/>
  </r>
  <r>
    <n v="-1"/>
    <n v="1"/>
    <s v="0001 -Florida Power &amp; Light Company"/>
    <n v="0"/>
    <n v="3"/>
    <x v="14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14"/>
  </r>
  <r>
    <n v="-1"/>
    <n v="1"/>
    <s v="0001 -Florida Power &amp; Light Company"/>
    <n v="0"/>
    <n v="3"/>
    <x v="14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14"/>
  </r>
  <r>
    <n v="-1"/>
    <n v="1"/>
    <s v="0001 -Florida Power &amp; Light Company"/>
    <n v="0"/>
    <n v="3"/>
    <x v="14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14"/>
  </r>
  <r>
    <n v="-1"/>
    <n v="1"/>
    <s v="0001 -Florida Power &amp; Light Company"/>
    <n v="0"/>
    <n v="3"/>
    <x v="14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14"/>
  </r>
  <r>
    <n v="-1"/>
    <n v="1"/>
    <s v="0001 -Florida Power &amp; Light Company"/>
    <n v="0"/>
    <n v="3"/>
    <x v="14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14"/>
  </r>
  <r>
    <n v="-1"/>
    <n v="1"/>
    <s v="0001 -Florida Power &amp; Light Company"/>
    <n v="0"/>
    <n v="3"/>
    <x v="14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14"/>
  </r>
  <r>
    <n v="-1"/>
    <n v="1"/>
    <s v="0001 -Florida Power &amp; Light Company"/>
    <n v="0"/>
    <n v="3"/>
    <x v="14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14"/>
  </r>
  <r>
    <n v="-1"/>
    <n v="1"/>
    <s v="0001 -Florida Power &amp; Light Company"/>
    <n v="0"/>
    <n v="3"/>
    <x v="14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14"/>
  </r>
  <r>
    <n v="-1"/>
    <n v="1"/>
    <s v="0001 -Florida Power &amp; Light Company"/>
    <n v="0"/>
    <n v="3"/>
    <x v="14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14"/>
  </r>
  <r>
    <n v="-1"/>
    <n v="1"/>
    <s v="0001 -Florida Power &amp; Light Company"/>
    <n v="0"/>
    <n v="3"/>
    <x v="14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14"/>
  </r>
  <r>
    <n v="-1"/>
    <n v="1"/>
    <s v="0001 -Florida Power &amp; Light Company"/>
    <n v="0"/>
    <n v="3"/>
    <x v="14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14"/>
  </r>
  <r>
    <n v="-1"/>
    <n v="1"/>
    <s v="0001 -Florida Power &amp; Light Company"/>
    <n v="0"/>
    <n v="3"/>
    <x v="14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14"/>
  </r>
  <r>
    <n v="-1"/>
    <n v="1"/>
    <s v="0001 -Florida Power &amp; Light Company"/>
    <n v="0"/>
    <n v="3"/>
    <x v="14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14"/>
  </r>
  <r>
    <n v="-1"/>
    <n v="1"/>
    <s v="0001 -Florida Power &amp; Light Company"/>
    <n v="0"/>
    <n v="3"/>
    <x v="14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14"/>
  </r>
  <r>
    <n v="-1"/>
    <n v="1"/>
    <s v="0001 -Florida Power &amp; Light Company"/>
    <n v="0"/>
    <n v="3"/>
    <x v="14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14"/>
  </r>
  <r>
    <n v="-1"/>
    <n v="1"/>
    <s v="0001 -Florida Power &amp; Light Company"/>
    <n v="0"/>
    <n v="3"/>
    <x v="14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14"/>
  </r>
  <r>
    <n v="-1"/>
    <n v="1"/>
    <s v="0001 -Florida Power &amp; Light Company"/>
    <n v="0"/>
    <n v="3"/>
    <x v="14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14"/>
  </r>
  <r>
    <n v="-1"/>
    <n v="1"/>
    <s v="0001 -Florida Power &amp; Light Company"/>
    <n v="0"/>
    <n v="3"/>
    <x v="14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14"/>
  </r>
  <r>
    <n v="-1"/>
    <n v="1"/>
    <s v="0001 -Florida Power &amp; Light Company"/>
    <n v="0"/>
    <n v="3"/>
    <x v="14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14"/>
  </r>
  <r>
    <n v="-1"/>
    <n v="1"/>
    <s v="0001 -Florida Power &amp; Light Company"/>
    <n v="0"/>
    <n v="3"/>
    <x v="14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14"/>
  </r>
  <r>
    <n v="-1"/>
    <n v="1"/>
    <s v="0001 -Florida Power &amp; Light Company"/>
    <n v="0"/>
    <n v="3"/>
    <x v="14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14"/>
  </r>
  <r>
    <n v="-1"/>
    <n v="1"/>
    <s v="0001 -Florida Power &amp; Light Company"/>
    <n v="0"/>
    <n v="3"/>
    <x v="14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14"/>
  </r>
  <r>
    <n v="-1"/>
    <n v="1"/>
    <s v="0001 -Florida Power &amp; Light Company"/>
    <n v="0"/>
    <n v="3"/>
    <x v="14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14"/>
  </r>
  <r>
    <n v="-1"/>
    <n v="1"/>
    <s v="0001 -Florida Power &amp; Light Company"/>
    <n v="0"/>
    <n v="3"/>
    <x v="14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14"/>
  </r>
  <r>
    <n v="-1"/>
    <n v="1"/>
    <s v="0001 -Florida Power &amp; Light Company"/>
    <n v="0"/>
    <n v="3"/>
    <x v="14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14"/>
  </r>
  <r>
    <n v="-1"/>
    <n v="1"/>
    <s v="0001 -Florida Power &amp; Light Company"/>
    <n v="0"/>
    <n v="3"/>
    <x v="14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14"/>
  </r>
  <r>
    <n v="-1"/>
    <n v="1"/>
    <s v="0001 -Florida Power &amp; Light Company"/>
    <n v="0"/>
    <n v="3"/>
    <x v="14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14"/>
  </r>
  <r>
    <n v="-1"/>
    <n v="1"/>
    <s v="0001 -Florida Power &amp; Light Company"/>
    <n v="0"/>
    <n v="3"/>
    <x v="14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14"/>
  </r>
  <r>
    <n v="-1"/>
    <n v="1"/>
    <s v="0001 -Florida Power &amp; Light Company"/>
    <n v="0"/>
    <n v="3"/>
    <x v="14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14"/>
  </r>
  <r>
    <n v="-1"/>
    <n v="1"/>
    <s v="0001 -Florida Power &amp; Light Company"/>
    <n v="0"/>
    <n v="3"/>
    <x v="14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14"/>
  </r>
  <r>
    <n v="-1"/>
    <n v="1"/>
    <s v="0001 -Florida Power &amp; Light Company"/>
    <n v="0"/>
    <n v="3"/>
    <x v="14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14"/>
  </r>
  <r>
    <n v="-1"/>
    <n v="1"/>
    <s v="0001 -Florida Power &amp; Light Company"/>
    <n v="0"/>
    <n v="3"/>
    <x v="14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14"/>
  </r>
  <r>
    <n v="-1"/>
    <n v="1"/>
    <s v="0001 -Florida Power &amp; Light Company"/>
    <n v="0"/>
    <n v="3"/>
    <x v="14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4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14"/>
  </r>
  <r>
    <n v="-1"/>
    <n v="1"/>
    <s v="0001 -Florida Power &amp; Light Company"/>
    <n v="0"/>
    <n v="3"/>
    <x v="14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14"/>
  </r>
  <r>
    <n v="-1"/>
    <n v="1"/>
    <s v="0001 -Florida Power &amp; Light Company"/>
    <n v="0"/>
    <n v="3"/>
    <x v="14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14"/>
  </r>
  <r>
    <n v="-1"/>
    <n v="1"/>
    <s v="0001 -Florida Power &amp; Light Company"/>
    <n v="0"/>
    <n v="3"/>
    <x v="15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15"/>
  </r>
  <r>
    <n v="-1"/>
    <n v="1"/>
    <s v="0001 -Florida Power &amp; Light Company"/>
    <n v="0"/>
    <n v="3"/>
    <x v="15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15"/>
  </r>
  <r>
    <n v="-1"/>
    <n v="1"/>
    <s v="0001 -Florida Power &amp; Light Company"/>
    <n v="0"/>
    <n v="3"/>
    <x v="15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15"/>
  </r>
  <r>
    <n v="-1"/>
    <n v="1"/>
    <s v="0001 -Florida Power &amp; Light Company"/>
    <n v="0"/>
    <n v="3"/>
    <x v="15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15"/>
  </r>
  <r>
    <n v="-1"/>
    <n v="1"/>
    <s v="0001 -Florida Power &amp; Light Company"/>
    <n v="0"/>
    <n v="3"/>
    <x v="15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15"/>
  </r>
  <r>
    <n v="-1"/>
    <n v="1"/>
    <s v="0001 -Florida Power &amp; Light Company"/>
    <n v="0"/>
    <n v="3"/>
    <x v="15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15"/>
  </r>
  <r>
    <n v="-1"/>
    <n v="1"/>
    <s v="0001 -Florida Power &amp; Light Company"/>
    <n v="0"/>
    <n v="3"/>
    <x v="15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15"/>
  </r>
  <r>
    <n v="-1"/>
    <n v="1"/>
    <s v="0001 -Florida Power &amp; Light Company"/>
    <n v="0"/>
    <n v="3"/>
    <x v="15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15"/>
  </r>
  <r>
    <n v="-1"/>
    <n v="1"/>
    <s v="0001 -Florida Power &amp; Light Company"/>
    <n v="0"/>
    <n v="3"/>
    <x v="15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15"/>
  </r>
  <r>
    <n v="-1"/>
    <n v="1"/>
    <s v="0001 -Florida Power &amp; Light Company"/>
    <n v="0"/>
    <n v="3"/>
    <x v="15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15"/>
  </r>
  <r>
    <n v="-1"/>
    <n v="1"/>
    <s v="0001 -Florida Power &amp; Light Company"/>
    <n v="0"/>
    <n v="3"/>
    <x v="15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15"/>
  </r>
  <r>
    <n v="-1"/>
    <n v="1"/>
    <s v="0001 -Florida Power &amp; Light Company"/>
    <n v="0"/>
    <n v="3"/>
    <x v="15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15"/>
  </r>
  <r>
    <n v="-1"/>
    <n v="1"/>
    <s v="0001 -Florida Power &amp; Light Company"/>
    <n v="0"/>
    <n v="3"/>
    <x v="15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15"/>
  </r>
  <r>
    <n v="-1"/>
    <n v="1"/>
    <s v="0001 -Florida Power &amp; Light Company"/>
    <n v="0"/>
    <n v="3"/>
    <x v="15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15"/>
  </r>
  <r>
    <n v="-1"/>
    <n v="1"/>
    <s v="0001 -Florida Power &amp; Light Company"/>
    <n v="0"/>
    <n v="3"/>
    <x v="15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15"/>
  </r>
  <r>
    <n v="-1"/>
    <n v="1"/>
    <s v="0001 -Florida Power &amp; Light Company"/>
    <n v="0"/>
    <n v="3"/>
    <x v="15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15"/>
  </r>
  <r>
    <n v="-1"/>
    <n v="1"/>
    <s v="0001 -Florida Power &amp; Light Company"/>
    <n v="0"/>
    <n v="3"/>
    <x v="15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15"/>
  </r>
  <r>
    <n v="-1"/>
    <n v="1"/>
    <s v="0001 -Florida Power &amp; Light Company"/>
    <n v="0"/>
    <n v="3"/>
    <x v="15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15"/>
  </r>
  <r>
    <n v="-1"/>
    <n v="1"/>
    <s v="0001 -Florida Power &amp; Light Company"/>
    <n v="0"/>
    <n v="3"/>
    <x v="15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15"/>
  </r>
  <r>
    <n v="-1"/>
    <n v="1"/>
    <s v="0001 -Florida Power &amp; Light Company"/>
    <n v="0"/>
    <n v="3"/>
    <x v="15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15"/>
  </r>
  <r>
    <n v="-1"/>
    <n v="1"/>
    <s v="0001 -Florida Power &amp; Light Company"/>
    <n v="0"/>
    <n v="3"/>
    <x v="15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15"/>
  </r>
  <r>
    <n v="-1"/>
    <n v="1"/>
    <s v="0001 -Florida Power &amp; Light Company"/>
    <n v="0"/>
    <n v="3"/>
    <x v="15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15"/>
  </r>
  <r>
    <n v="-1"/>
    <n v="1"/>
    <s v="0001 -Florida Power &amp; Light Company"/>
    <n v="0"/>
    <n v="3"/>
    <x v="15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15"/>
  </r>
  <r>
    <n v="-1"/>
    <n v="1"/>
    <s v="0001 -Florida Power &amp; Light Company"/>
    <n v="0"/>
    <n v="3"/>
    <x v="15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15"/>
  </r>
  <r>
    <n v="-1"/>
    <n v="1"/>
    <s v="0001 -Florida Power &amp; Light Company"/>
    <n v="0"/>
    <n v="3"/>
    <x v="15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15"/>
  </r>
  <r>
    <n v="-1"/>
    <n v="1"/>
    <s v="0001 -Florida Power &amp; Light Company"/>
    <n v="0"/>
    <n v="3"/>
    <x v="15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15"/>
  </r>
  <r>
    <n v="-1"/>
    <n v="1"/>
    <s v="0001 -Florida Power &amp; Light Company"/>
    <n v="0"/>
    <n v="3"/>
    <x v="15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15"/>
  </r>
  <r>
    <n v="-1"/>
    <n v="1"/>
    <s v="0001 -Florida Power &amp; Light Company"/>
    <n v="0"/>
    <n v="3"/>
    <x v="15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15"/>
  </r>
  <r>
    <n v="-1"/>
    <n v="1"/>
    <s v="0001 -Florida Power &amp; Light Company"/>
    <n v="0"/>
    <n v="3"/>
    <x v="15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15"/>
  </r>
  <r>
    <n v="-1"/>
    <n v="1"/>
    <s v="0001 -Florida Power &amp; Light Company"/>
    <n v="0"/>
    <n v="3"/>
    <x v="15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15"/>
  </r>
  <r>
    <n v="-1"/>
    <n v="1"/>
    <s v="0001 -Florida Power &amp; Light Company"/>
    <n v="0"/>
    <n v="3"/>
    <x v="15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15"/>
  </r>
  <r>
    <n v="-1"/>
    <n v="1"/>
    <s v="0001 -Florida Power &amp; Light Company"/>
    <n v="0"/>
    <n v="3"/>
    <x v="15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15"/>
  </r>
  <r>
    <n v="-1"/>
    <n v="1"/>
    <s v="0001 -Florida Power &amp; Light Company"/>
    <n v="0"/>
    <n v="3"/>
    <x v="15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15"/>
  </r>
  <r>
    <n v="-1"/>
    <n v="1"/>
    <s v="0001 -Florida Power &amp; Light Company"/>
    <n v="0"/>
    <n v="3"/>
    <x v="15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15"/>
  </r>
  <r>
    <n v="-1"/>
    <n v="1"/>
    <s v="0001 -Florida Power &amp; Light Company"/>
    <n v="0"/>
    <n v="3"/>
    <x v="15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15"/>
  </r>
  <r>
    <n v="-1"/>
    <n v="1"/>
    <s v="0001 -Florida Power &amp; Light Company"/>
    <n v="0"/>
    <n v="3"/>
    <x v="15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15"/>
  </r>
  <r>
    <n v="-1"/>
    <n v="1"/>
    <s v="0001 -Florida Power &amp; Light Company"/>
    <n v="0"/>
    <n v="3"/>
    <x v="15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15"/>
  </r>
  <r>
    <n v="-1"/>
    <n v="1"/>
    <s v="0001 -Florida Power &amp; Light Company"/>
    <n v="0"/>
    <n v="3"/>
    <x v="15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15"/>
  </r>
  <r>
    <n v="-1"/>
    <n v="1"/>
    <s v="0001 -Florida Power &amp; Light Company"/>
    <n v="0"/>
    <n v="3"/>
    <x v="15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15"/>
  </r>
  <r>
    <n v="-1"/>
    <n v="1"/>
    <s v="0001 -Florida Power &amp; Light Company"/>
    <n v="0"/>
    <n v="3"/>
    <x v="15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15"/>
  </r>
  <r>
    <n v="-1"/>
    <n v="1"/>
    <s v="0001 -Florida Power &amp; Light Company"/>
    <n v="0"/>
    <n v="3"/>
    <x v="15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15"/>
  </r>
  <r>
    <n v="-1"/>
    <n v="1"/>
    <s v="0001 -Florida Power &amp; Light Company"/>
    <n v="0"/>
    <n v="3"/>
    <x v="15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15"/>
  </r>
  <r>
    <n v="-1"/>
    <n v="1"/>
    <s v="0001 -Florida Power &amp; Light Company"/>
    <n v="0"/>
    <n v="3"/>
    <x v="15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15"/>
  </r>
  <r>
    <n v="-1"/>
    <n v="1"/>
    <s v="0001 -Florida Power &amp; Light Company"/>
    <n v="0"/>
    <n v="3"/>
    <x v="15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15"/>
  </r>
  <r>
    <n v="-1"/>
    <n v="1"/>
    <s v="0001 -Florida Power &amp; Light Company"/>
    <n v="0"/>
    <n v="3"/>
    <x v="15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15"/>
  </r>
  <r>
    <n v="-1"/>
    <n v="1"/>
    <s v="0001 -Florida Power &amp; Light Company"/>
    <n v="0"/>
    <n v="3"/>
    <x v="15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15"/>
  </r>
  <r>
    <n v="-1"/>
    <n v="1"/>
    <s v="0001 -Florida Power &amp; Light Company"/>
    <n v="0"/>
    <n v="3"/>
    <x v="15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15"/>
  </r>
  <r>
    <n v="-1"/>
    <n v="1"/>
    <s v="0001 -Florida Power &amp; Light Company"/>
    <n v="0"/>
    <n v="3"/>
    <x v="15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15"/>
  </r>
  <r>
    <n v="-1"/>
    <n v="1"/>
    <s v="0001 -Florida Power &amp; Light Company"/>
    <n v="0"/>
    <n v="3"/>
    <x v="15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15"/>
  </r>
  <r>
    <n v="-1"/>
    <n v="1"/>
    <s v="0001 -Florida Power &amp; Light Company"/>
    <n v="0"/>
    <n v="3"/>
    <x v="15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15"/>
  </r>
  <r>
    <n v="-1"/>
    <n v="1"/>
    <s v="0001 -Florida Power &amp; Light Company"/>
    <n v="0"/>
    <n v="3"/>
    <x v="15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15"/>
  </r>
  <r>
    <n v="-1"/>
    <n v="1"/>
    <s v="0001 -Florida Power &amp; Light Company"/>
    <n v="0"/>
    <n v="3"/>
    <x v="15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15"/>
  </r>
  <r>
    <n v="-1"/>
    <n v="1"/>
    <s v="0001 -Florida Power &amp; Light Company"/>
    <n v="0"/>
    <n v="3"/>
    <x v="15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15"/>
  </r>
  <r>
    <n v="-1"/>
    <n v="1"/>
    <s v="0001 -Florida Power &amp; Light Company"/>
    <n v="0"/>
    <n v="3"/>
    <x v="15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15"/>
  </r>
  <r>
    <n v="-1"/>
    <n v="1"/>
    <s v="0001 -Florida Power &amp; Light Company"/>
    <n v="0"/>
    <n v="3"/>
    <x v="15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15"/>
  </r>
  <r>
    <n v="-1"/>
    <n v="1"/>
    <s v="0001 -Florida Power &amp; Light Company"/>
    <n v="0"/>
    <n v="3"/>
    <x v="15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15"/>
  </r>
  <r>
    <n v="-1"/>
    <n v="1"/>
    <s v="0001 -Florida Power &amp; Light Company"/>
    <n v="0"/>
    <n v="3"/>
    <x v="15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15"/>
  </r>
  <r>
    <n v="-1"/>
    <n v="1"/>
    <s v="0001 -Florida Power &amp; Light Company"/>
    <n v="0"/>
    <n v="3"/>
    <x v="15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15"/>
  </r>
  <r>
    <n v="-1"/>
    <n v="1"/>
    <s v="0001 -Florida Power &amp; Light Company"/>
    <n v="0"/>
    <n v="3"/>
    <x v="15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15"/>
  </r>
  <r>
    <n v="-1"/>
    <n v="1"/>
    <s v="0001 -Florida Power &amp; Light Company"/>
    <n v="0"/>
    <n v="3"/>
    <x v="15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15"/>
  </r>
  <r>
    <n v="-1"/>
    <n v="1"/>
    <s v="0001 -Florida Power &amp; Light Company"/>
    <n v="0"/>
    <n v="3"/>
    <x v="15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15"/>
  </r>
  <r>
    <n v="-1"/>
    <n v="1"/>
    <s v="0001 -Florida Power &amp; Light Company"/>
    <n v="0"/>
    <n v="3"/>
    <x v="15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15"/>
  </r>
  <r>
    <n v="-1"/>
    <n v="1"/>
    <s v="0001 -Florida Power &amp; Light Company"/>
    <n v="0"/>
    <n v="3"/>
    <x v="15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15"/>
  </r>
  <r>
    <n v="-1"/>
    <n v="1"/>
    <s v="0001 -Florida Power &amp; Light Company"/>
    <n v="0"/>
    <n v="3"/>
    <x v="15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15"/>
  </r>
  <r>
    <n v="-1"/>
    <n v="1"/>
    <s v="0001 -Florida Power &amp; Light Company"/>
    <n v="0"/>
    <n v="3"/>
    <x v="15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15"/>
  </r>
  <r>
    <n v="-1"/>
    <n v="1"/>
    <s v="0001 -Florida Power &amp; Light Company"/>
    <n v="0"/>
    <n v="3"/>
    <x v="15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15"/>
  </r>
  <r>
    <n v="-1"/>
    <n v="1"/>
    <s v="0001 -Florida Power &amp; Light Company"/>
    <n v="0"/>
    <n v="3"/>
    <x v="15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15"/>
  </r>
  <r>
    <n v="-1"/>
    <n v="1"/>
    <s v="0001 -Florida Power &amp; Light Company"/>
    <n v="0"/>
    <n v="3"/>
    <x v="15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15"/>
  </r>
  <r>
    <n v="-1"/>
    <n v="1"/>
    <s v="0001 -Florida Power &amp; Light Company"/>
    <n v="0"/>
    <n v="3"/>
    <x v="15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15"/>
  </r>
  <r>
    <n v="-1"/>
    <n v="1"/>
    <s v="0001 -Florida Power &amp; Light Company"/>
    <n v="0"/>
    <n v="3"/>
    <x v="15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15"/>
  </r>
  <r>
    <n v="-1"/>
    <n v="1"/>
    <s v="0001 -Florida Power &amp; Light Company"/>
    <n v="0"/>
    <n v="3"/>
    <x v="15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15"/>
  </r>
  <r>
    <n v="-1"/>
    <n v="1"/>
    <s v="0001 -Florida Power &amp; Light Company"/>
    <n v="0"/>
    <n v="3"/>
    <x v="15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15"/>
  </r>
  <r>
    <n v="-1"/>
    <n v="1"/>
    <s v="0001 -Florida Power &amp; Light Company"/>
    <n v="0"/>
    <n v="3"/>
    <x v="15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15"/>
  </r>
  <r>
    <n v="-1"/>
    <n v="1"/>
    <s v="0001 -Florida Power &amp; Light Company"/>
    <n v="0"/>
    <n v="3"/>
    <x v="15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15"/>
  </r>
  <r>
    <n v="-1"/>
    <n v="1"/>
    <s v="0001 -Florida Power &amp; Light Company"/>
    <n v="0"/>
    <n v="3"/>
    <x v="15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15"/>
  </r>
  <r>
    <n v="-1"/>
    <n v="1"/>
    <s v="0001 -Florida Power &amp; Light Company"/>
    <n v="0"/>
    <n v="3"/>
    <x v="15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15"/>
  </r>
  <r>
    <n v="-1"/>
    <n v="1"/>
    <s v="0001 -Florida Power &amp; Light Company"/>
    <n v="0"/>
    <n v="3"/>
    <x v="15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15"/>
  </r>
  <r>
    <n v="-1"/>
    <n v="1"/>
    <s v="0001 -Florida Power &amp; Light Company"/>
    <n v="0"/>
    <n v="3"/>
    <x v="15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15"/>
  </r>
  <r>
    <n v="-1"/>
    <n v="1"/>
    <s v="0001 -Florida Power &amp; Light Company"/>
    <n v="0"/>
    <n v="3"/>
    <x v="15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15"/>
  </r>
  <r>
    <n v="-1"/>
    <n v="1"/>
    <s v="0001 -Florida Power &amp; Light Company"/>
    <n v="0"/>
    <n v="3"/>
    <x v="15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15"/>
  </r>
  <r>
    <n v="-1"/>
    <n v="1"/>
    <s v="0001 -Florida Power &amp; Light Company"/>
    <n v="0"/>
    <n v="3"/>
    <x v="15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15"/>
  </r>
  <r>
    <n v="-1"/>
    <n v="1"/>
    <s v="0001 -Florida Power &amp; Light Company"/>
    <n v="0"/>
    <n v="3"/>
    <x v="15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15"/>
  </r>
  <r>
    <n v="-1"/>
    <n v="1"/>
    <s v="0001 -Florida Power &amp; Light Company"/>
    <n v="0"/>
    <n v="3"/>
    <x v="15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15"/>
  </r>
  <r>
    <n v="-1"/>
    <n v="1"/>
    <s v="0001 -Florida Power &amp; Light Company"/>
    <n v="0"/>
    <n v="3"/>
    <x v="15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15"/>
  </r>
  <r>
    <n v="-1"/>
    <n v="1"/>
    <s v="0001 -Florida Power &amp; Light Company"/>
    <n v="0"/>
    <n v="3"/>
    <x v="15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15"/>
  </r>
  <r>
    <n v="-1"/>
    <n v="1"/>
    <s v="0001 -Florida Power &amp; Light Company"/>
    <n v="0"/>
    <n v="3"/>
    <x v="15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15"/>
  </r>
  <r>
    <n v="-1"/>
    <n v="1"/>
    <s v="0001 -Florida Power &amp; Light Company"/>
    <n v="0"/>
    <n v="3"/>
    <x v="15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15"/>
  </r>
  <r>
    <n v="-1"/>
    <n v="1"/>
    <s v="0001 -Florida Power &amp; Light Company"/>
    <n v="0"/>
    <n v="3"/>
    <x v="15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15"/>
  </r>
  <r>
    <n v="-1"/>
    <n v="1"/>
    <s v="0001 -Florida Power &amp; Light Company"/>
    <n v="0"/>
    <n v="3"/>
    <x v="15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15"/>
  </r>
  <r>
    <n v="-1"/>
    <n v="1"/>
    <s v="0001 -Florida Power &amp; Light Company"/>
    <n v="0"/>
    <n v="3"/>
    <x v="15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15"/>
  </r>
  <r>
    <n v="-1"/>
    <n v="1"/>
    <s v="0001 -Florida Power &amp; Light Company"/>
    <n v="0"/>
    <n v="3"/>
    <x v="15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15"/>
  </r>
  <r>
    <n v="-1"/>
    <n v="1"/>
    <s v="0001 -Florida Power &amp; Light Company"/>
    <n v="0"/>
    <n v="3"/>
    <x v="15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15"/>
  </r>
  <r>
    <n v="-1"/>
    <n v="1"/>
    <s v="0001 -Florida Power &amp; Light Company"/>
    <n v="0"/>
    <n v="3"/>
    <x v="15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15"/>
  </r>
  <r>
    <n v="-1"/>
    <n v="1"/>
    <s v="0001 -Florida Power &amp; Light Company"/>
    <n v="0"/>
    <n v="3"/>
    <x v="15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15"/>
  </r>
  <r>
    <n v="-1"/>
    <n v="1"/>
    <s v="0001 -Florida Power &amp; Light Company"/>
    <n v="0"/>
    <n v="3"/>
    <x v="15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15"/>
  </r>
  <r>
    <n v="-1"/>
    <n v="1"/>
    <s v="0001 -Florida Power &amp; Light Company"/>
    <n v="0"/>
    <n v="3"/>
    <x v="15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15"/>
  </r>
  <r>
    <n v="-1"/>
    <n v="1"/>
    <s v="0001 -Florida Power &amp; Light Company"/>
    <n v="0"/>
    <n v="3"/>
    <x v="15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15"/>
  </r>
  <r>
    <n v="-1"/>
    <n v="1"/>
    <s v="0001 -Florida Power &amp; Light Company"/>
    <n v="0"/>
    <n v="3"/>
    <x v="15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15"/>
  </r>
  <r>
    <n v="-1"/>
    <n v="1"/>
    <s v="0001 -Florida Power &amp; Light Company"/>
    <n v="0"/>
    <n v="3"/>
    <x v="15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15"/>
  </r>
  <r>
    <n v="-1"/>
    <n v="1"/>
    <s v="0001 -Florida Power &amp; Light Company"/>
    <n v="0"/>
    <n v="3"/>
    <x v="15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15"/>
  </r>
  <r>
    <n v="-1"/>
    <n v="1"/>
    <s v="0001 -Florida Power &amp; Light Company"/>
    <n v="0"/>
    <n v="3"/>
    <x v="15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15"/>
  </r>
  <r>
    <n v="-1"/>
    <n v="1"/>
    <s v="0001 -Florida Power &amp; Light Company"/>
    <n v="0"/>
    <n v="3"/>
    <x v="15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15"/>
  </r>
  <r>
    <n v="-1"/>
    <n v="1"/>
    <s v="0001 -Florida Power &amp; Light Company"/>
    <n v="0"/>
    <n v="3"/>
    <x v="15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15"/>
  </r>
  <r>
    <n v="-1"/>
    <n v="1"/>
    <s v="0001 -Florida Power &amp; Light Company"/>
    <n v="0"/>
    <n v="3"/>
    <x v="15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15"/>
  </r>
  <r>
    <n v="-1"/>
    <n v="1"/>
    <s v="0001 -Florida Power &amp; Light Company"/>
    <n v="0"/>
    <n v="3"/>
    <x v="15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15"/>
  </r>
  <r>
    <n v="-1"/>
    <n v="1"/>
    <s v="0001 -Florida Power &amp; Light Company"/>
    <n v="0"/>
    <n v="3"/>
    <x v="15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15"/>
  </r>
  <r>
    <n v="-1"/>
    <n v="1"/>
    <s v="0001 -Florida Power &amp; Light Company"/>
    <n v="0"/>
    <n v="3"/>
    <x v="15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15"/>
  </r>
  <r>
    <n v="-1"/>
    <n v="1"/>
    <s v="0001 -Florida Power &amp; Light Company"/>
    <n v="0"/>
    <n v="3"/>
    <x v="15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15"/>
  </r>
  <r>
    <n v="-1"/>
    <n v="1"/>
    <s v="0001 -Florida Power &amp; Light Company"/>
    <n v="0"/>
    <n v="3"/>
    <x v="15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15"/>
  </r>
  <r>
    <n v="-1"/>
    <n v="1"/>
    <s v="0001 -Florida Power &amp; Light Company"/>
    <n v="0"/>
    <n v="3"/>
    <x v="15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15"/>
  </r>
  <r>
    <n v="-1"/>
    <n v="1"/>
    <s v="0001 -Florida Power &amp; Light Company"/>
    <n v="0"/>
    <n v="3"/>
    <x v="15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15"/>
  </r>
  <r>
    <n v="-1"/>
    <n v="1"/>
    <s v="0001 -Florida Power &amp; Light Company"/>
    <n v="0"/>
    <n v="3"/>
    <x v="15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15"/>
  </r>
  <r>
    <n v="-1"/>
    <n v="1"/>
    <s v="0001 -Florida Power &amp; Light Company"/>
    <n v="0"/>
    <n v="3"/>
    <x v="15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15"/>
  </r>
  <r>
    <n v="-1"/>
    <n v="1"/>
    <s v="0001 -Florida Power &amp; Light Company"/>
    <n v="0"/>
    <n v="3"/>
    <x v="15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15"/>
  </r>
  <r>
    <n v="-1"/>
    <n v="1"/>
    <s v="0001 -Florida Power &amp; Light Company"/>
    <n v="0"/>
    <n v="3"/>
    <x v="15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15"/>
  </r>
  <r>
    <n v="-1"/>
    <n v="1"/>
    <s v="0001 -Florida Power &amp; Light Company"/>
    <n v="0"/>
    <n v="3"/>
    <x v="15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15"/>
  </r>
  <r>
    <n v="-1"/>
    <n v="1"/>
    <s v="0001 -Florida Power &amp; Light Company"/>
    <n v="0"/>
    <n v="3"/>
    <x v="15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15"/>
  </r>
  <r>
    <n v="-1"/>
    <n v="1"/>
    <s v="0001 -Florida Power &amp; Light Company"/>
    <n v="0"/>
    <n v="3"/>
    <x v="15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15"/>
  </r>
  <r>
    <n v="-1"/>
    <n v="1"/>
    <s v="0001 -Florida Power &amp; Light Company"/>
    <n v="0"/>
    <n v="3"/>
    <x v="15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15"/>
  </r>
  <r>
    <n v="-1"/>
    <n v="1"/>
    <s v="0001 -Florida Power &amp; Light Company"/>
    <n v="0"/>
    <n v="3"/>
    <x v="15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15"/>
  </r>
  <r>
    <n v="-1"/>
    <n v="1"/>
    <s v="0001 -Florida Power &amp; Light Company"/>
    <n v="0"/>
    <n v="3"/>
    <x v="15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15"/>
  </r>
  <r>
    <n v="-1"/>
    <n v="1"/>
    <s v="0001 -Florida Power &amp; Light Company"/>
    <n v="0"/>
    <n v="3"/>
    <x v="15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15"/>
  </r>
  <r>
    <n v="-1"/>
    <n v="1"/>
    <s v="0001 -Florida Power &amp; Light Company"/>
    <n v="0"/>
    <n v="3"/>
    <x v="15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15"/>
  </r>
  <r>
    <n v="-1"/>
    <n v="1"/>
    <s v="0001 -Florida Power &amp; Light Company"/>
    <n v="0"/>
    <n v="3"/>
    <x v="15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15"/>
  </r>
  <r>
    <n v="-1"/>
    <n v="1"/>
    <s v="0001 -Florida Power &amp; Light Company"/>
    <n v="0"/>
    <n v="3"/>
    <x v="15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15"/>
  </r>
  <r>
    <n v="-1"/>
    <n v="1"/>
    <s v="0001 -Florida Power &amp; Light Company"/>
    <n v="0"/>
    <n v="3"/>
    <x v="15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15"/>
  </r>
  <r>
    <n v="-1"/>
    <n v="1"/>
    <s v="0001 -Florida Power &amp; Light Company"/>
    <n v="0"/>
    <n v="3"/>
    <x v="15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15"/>
  </r>
  <r>
    <n v="-1"/>
    <n v="1"/>
    <s v="0001 -Florida Power &amp; Light Company"/>
    <n v="0"/>
    <n v="3"/>
    <x v="15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15"/>
  </r>
  <r>
    <n v="-1"/>
    <n v="1"/>
    <s v="0001 -Florida Power &amp; Light Company"/>
    <n v="0"/>
    <n v="3"/>
    <x v="15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15"/>
  </r>
  <r>
    <n v="-1"/>
    <n v="1"/>
    <s v="0001 -Florida Power &amp; Light Company"/>
    <n v="0"/>
    <n v="3"/>
    <x v="15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15"/>
  </r>
  <r>
    <n v="-1"/>
    <n v="1"/>
    <s v="0001 -Florida Power &amp; Light Company"/>
    <n v="0"/>
    <n v="3"/>
    <x v="15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15"/>
  </r>
  <r>
    <n v="-1"/>
    <n v="1"/>
    <s v="0001 -Florida Power &amp; Light Company"/>
    <n v="0"/>
    <n v="3"/>
    <x v="15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15"/>
  </r>
  <r>
    <n v="-1"/>
    <n v="1"/>
    <s v="0001 -Florida Power &amp; Light Company"/>
    <n v="0"/>
    <n v="3"/>
    <x v="15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15"/>
  </r>
  <r>
    <n v="-1"/>
    <n v="1"/>
    <s v="0001 -Florida Power &amp; Light Company"/>
    <n v="0"/>
    <n v="3"/>
    <x v="15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15"/>
  </r>
  <r>
    <n v="-1"/>
    <n v="1"/>
    <s v="0001 -Florida Power &amp; Light Company"/>
    <n v="0"/>
    <n v="3"/>
    <x v="15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15"/>
  </r>
  <r>
    <n v="-1"/>
    <n v="1"/>
    <s v="0001 -Florida Power &amp; Light Company"/>
    <n v="0"/>
    <n v="3"/>
    <x v="15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15"/>
  </r>
  <r>
    <n v="-1"/>
    <n v="1"/>
    <s v="0001 -Florida Power &amp; Light Company"/>
    <n v="0"/>
    <n v="3"/>
    <x v="15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15"/>
  </r>
  <r>
    <n v="-1"/>
    <n v="1"/>
    <s v="0001 -Florida Power &amp; Light Company"/>
    <n v="0"/>
    <n v="3"/>
    <x v="15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15"/>
  </r>
  <r>
    <n v="-1"/>
    <n v="1"/>
    <s v="0001 -Florida Power &amp; Light Company"/>
    <n v="0"/>
    <n v="3"/>
    <x v="15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15"/>
  </r>
  <r>
    <n v="-1"/>
    <n v="1"/>
    <s v="0001 -Florida Power &amp; Light Company"/>
    <n v="0"/>
    <n v="3"/>
    <x v="15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15"/>
  </r>
  <r>
    <n v="-1"/>
    <n v="1"/>
    <s v="0001 -Florida Power &amp; Light Company"/>
    <n v="0"/>
    <n v="3"/>
    <x v="15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15"/>
  </r>
  <r>
    <n v="-1"/>
    <n v="1"/>
    <s v="0001 -Florida Power &amp; Light Company"/>
    <n v="0"/>
    <n v="3"/>
    <x v="15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15"/>
  </r>
  <r>
    <n v="-1"/>
    <n v="1"/>
    <s v="0001 -Florida Power &amp; Light Company"/>
    <n v="0"/>
    <n v="3"/>
    <x v="15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15"/>
  </r>
  <r>
    <n v="-1"/>
    <n v="1"/>
    <s v="0001 -Florida Power &amp; Light Company"/>
    <n v="0"/>
    <n v="3"/>
    <x v="15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15"/>
  </r>
  <r>
    <n v="-1"/>
    <n v="1"/>
    <s v="0001 -Florida Power &amp; Light Company"/>
    <n v="0"/>
    <n v="3"/>
    <x v="15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15"/>
  </r>
  <r>
    <n v="-1"/>
    <n v="1"/>
    <s v="0001 -Florida Power &amp; Light Company"/>
    <n v="0"/>
    <n v="3"/>
    <x v="15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15"/>
  </r>
  <r>
    <n v="-1"/>
    <n v="1"/>
    <s v="0001 -Florida Power &amp; Light Company"/>
    <n v="0"/>
    <n v="3"/>
    <x v="15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15"/>
  </r>
  <r>
    <n v="-1"/>
    <n v="1"/>
    <s v="0001 -Florida Power &amp; Light Company"/>
    <n v="0"/>
    <n v="3"/>
    <x v="15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15"/>
  </r>
  <r>
    <n v="-1"/>
    <n v="1"/>
    <s v="0001 -Florida Power &amp; Light Company"/>
    <n v="0"/>
    <n v="3"/>
    <x v="15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15"/>
  </r>
  <r>
    <n v="-1"/>
    <n v="1"/>
    <s v="0001 -Florida Power &amp; Light Company"/>
    <n v="0"/>
    <n v="3"/>
    <x v="15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15"/>
  </r>
  <r>
    <n v="-1"/>
    <n v="1"/>
    <s v="0001 -Florida Power &amp; Light Company"/>
    <n v="0"/>
    <n v="3"/>
    <x v="15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15"/>
  </r>
  <r>
    <n v="-1"/>
    <n v="1"/>
    <s v="0001 -Florida Power &amp; Light Company"/>
    <n v="0"/>
    <n v="3"/>
    <x v="15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15"/>
  </r>
  <r>
    <n v="-1"/>
    <n v="1"/>
    <s v="0001 -Florida Power &amp; Light Company"/>
    <n v="0"/>
    <n v="3"/>
    <x v="15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15"/>
  </r>
  <r>
    <n v="-1"/>
    <n v="1"/>
    <s v="0001 -Florida Power &amp; Light Company"/>
    <n v="0"/>
    <n v="3"/>
    <x v="15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15"/>
  </r>
  <r>
    <n v="-1"/>
    <n v="1"/>
    <s v="0001 -Florida Power &amp; Light Company"/>
    <n v="0"/>
    <n v="3"/>
    <x v="15"/>
    <n v="2011"/>
    <n v="233"/>
    <n v="2014"/>
    <s v="V2011 - 100% Bonus"/>
    <n v="367"/>
    <s v="02. Steam"/>
    <s v="Function"/>
    <n v="2978633.01"/>
    <n v="0"/>
    <n v="0"/>
    <n v="2409842.0299999998"/>
    <n v="196196.91"/>
    <n v="599666.18999999994"/>
    <n v="-66041.73"/>
    <n v="47443.21"/>
    <n v="3031121.3"/>
    <n v="784979.98"/>
    <n v="5838.04"/>
    <n v="0"/>
    <n v="47443.21"/>
    <n v="0"/>
    <x v="15"/>
  </r>
  <r>
    <n v="-1"/>
    <n v="1"/>
    <s v="0001 -Florida Power &amp; Light Company"/>
    <n v="0"/>
    <n v="3"/>
    <x v="15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15"/>
  </r>
  <r>
    <n v="-1"/>
    <n v="1"/>
    <s v="0001 -Florida Power &amp; Light Company"/>
    <n v="0"/>
    <n v="3"/>
    <x v="15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8"/>
    <n v="2014"/>
    <s v="V2012 Q1 - 50% Bonus"/>
    <n v="367"/>
    <s v="02. Steam"/>
    <s v="Function"/>
    <n v="7823365.21"/>
    <n v="0"/>
    <n v="0"/>
    <n v="7826458.8099999996"/>
    <n v="576500.30000000005"/>
    <n v="1306439.1599999999"/>
    <n v="-6187.2"/>
    <n v="2427.41"/>
    <n v="7829552.4100000001"/>
    <n v="1881899.26"/>
    <n v="-2719.6"/>
    <n v="0"/>
    <n v="2427.41"/>
    <n v="0"/>
    <x v="15"/>
  </r>
  <r>
    <n v="-1"/>
    <n v="1"/>
    <s v="0001 -Florida Power &amp; Light Company"/>
    <n v="0"/>
    <n v="3"/>
    <x v="15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9"/>
    <n v="2014"/>
    <s v="V2012 Q2 - 50% Bonus"/>
    <n v="367"/>
    <s v="02. Steam"/>
    <s v="Function"/>
    <n v="146478606.88999999"/>
    <n v="0"/>
    <n v="0"/>
    <n v="146478606.88999999"/>
    <n v="9693256.0399999991"/>
    <n v="17355387.07"/>
    <n v="-322992.34999999998"/>
    <n v="0"/>
    <n v="146478606.88999999"/>
    <n v="27048643.109999999"/>
    <n v="0"/>
    <n v="0"/>
    <n v="0"/>
    <n v="0"/>
    <x v="15"/>
  </r>
  <r>
    <n v="-1"/>
    <n v="1"/>
    <s v="0001 -Florida Power &amp; Light Company"/>
    <n v="0"/>
    <n v="3"/>
    <x v="15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15"/>
  </r>
  <r>
    <n v="-1"/>
    <n v="1"/>
    <s v="0001 -Florida Power &amp; Light Company"/>
    <n v="0"/>
    <n v="3"/>
    <x v="15"/>
    <n v="2012"/>
    <n v="250"/>
    <n v="2014"/>
    <s v="V2012 Q3 - 50% Bonus"/>
    <n v="367"/>
    <s v="02. Steam"/>
    <s v="Function"/>
    <n v="247103139.06"/>
    <n v="0"/>
    <n v="0"/>
    <n v="247210933.13999999"/>
    <n v="16680644.720000001"/>
    <n v="25006585.18"/>
    <n v="-215588.15"/>
    <n v="49812.74"/>
    <n v="247318727.21000001"/>
    <n v="41658183.710000001"/>
    <n v="-136729.22"/>
    <n v="0"/>
    <n v="49812.74"/>
    <n v="0"/>
    <x v="15"/>
  </r>
  <r>
    <n v="-1"/>
    <n v="1"/>
    <s v="0001 -Florida Power &amp; Light Company"/>
    <n v="0"/>
    <n v="3"/>
    <x v="15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15"/>
  </r>
  <r>
    <n v="-1"/>
    <n v="1"/>
    <s v="0001 -Florida Power &amp; Light Company"/>
    <n v="0"/>
    <n v="3"/>
    <x v="15"/>
    <n v="2012"/>
    <n v="251"/>
    <n v="2014"/>
    <s v="V2012 Q4 - 50% Bonus"/>
    <n v="367"/>
    <s v="02. Steam"/>
    <s v="Function"/>
    <n v="4849830.26"/>
    <n v="0"/>
    <n v="0"/>
    <n v="4851882"/>
    <n v="355049.01"/>
    <n v="440703.08"/>
    <n v="-4103.4799999999996"/>
    <n v="3266.43"/>
    <n v="4853933.74"/>
    <n v="795267.72"/>
    <n v="-352.68"/>
    <n v="0"/>
    <n v="3266.43"/>
    <n v="0"/>
    <x v="15"/>
  </r>
  <r>
    <n v="-1"/>
    <n v="1"/>
    <s v="0001 -Florida Power &amp; Light Company"/>
    <n v="0"/>
    <n v="3"/>
    <x v="15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15"/>
  </r>
  <r>
    <n v="-1"/>
    <n v="1"/>
    <s v="0001 -Florida Power &amp; Light Company"/>
    <n v="0"/>
    <n v="3"/>
    <x v="15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15"/>
  </r>
  <r>
    <n v="-1"/>
    <n v="1"/>
    <s v="0001 -Florida Power &amp; Light Company"/>
    <n v="0"/>
    <n v="3"/>
    <x v="15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15"/>
  </r>
  <r>
    <n v="-1"/>
    <n v="1"/>
    <s v="0001 -Florida Power &amp; Light Company"/>
    <n v="0"/>
    <n v="3"/>
    <x v="15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15"/>
  </r>
  <r>
    <n v="-1"/>
    <n v="1"/>
    <s v="0001 -Florida Power &amp; Light Company"/>
    <n v="0"/>
    <n v="3"/>
    <x v="15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15"/>
  </r>
  <r>
    <n v="-1"/>
    <n v="1"/>
    <s v="0001 -Florida Power &amp; Light Company"/>
    <n v="0"/>
    <n v="3"/>
    <x v="15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15"/>
  </r>
  <r>
    <n v="-1"/>
    <n v="1"/>
    <s v="0001 -Florida Power &amp; Light Company"/>
    <n v="0"/>
    <n v="3"/>
    <x v="15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15"/>
  </r>
  <r>
    <n v="-1"/>
    <n v="1"/>
    <s v="0001 -Florida Power &amp; Light Company"/>
    <n v="0"/>
    <n v="3"/>
    <x v="15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15"/>
  </r>
  <r>
    <n v="-1"/>
    <n v="1"/>
    <s v="0001 -Florida Power &amp; Light Company"/>
    <n v="0"/>
    <n v="3"/>
    <x v="15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15"/>
  </r>
  <r>
    <n v="-1"/>
    <n v="1"/>
    <s v="0001 -Florida Power &amp; Light Company"/>
    <n v="0"/>
    <n v="3"/>
    <x v="15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15"/>
  </r>
  <r>
    <n v="-1"/>
    <n v="1"/>
    <s v="0001 -Florida Power &amp; Light Company"/>
    <n v="0"/>
    <n v="3"/>
    <x v="15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15"/>
  </r>
  <r>
    <n v="-1"/>
    <n v="1"/>
    <s v="0001 -Florida Power &amp; Light Company"/>
    <n v="0"/>
    <n v="3"/>
    <x v="15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15"/>
  </r>
  <r>
    <n v="-1"/>
    <n v="1"/>
    <s v="0001 -Florida Power &amp; Light Company"/>
    <n v="0"/>
    <n v="3"/>
    <x v="15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15"/>
  </r>
  <r>
    <n v="-1"/>
    <n v="1"/>
    <s v="0001 -Florida Power &amp; Light Company"/>
    <n v="0"/>
    <n v="3"/>
    <x v="15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15"/>
  </r>
  <r>
    <n v="-1"/>
    <n v="1"/>
    <s v="0001 -Florida Power &amp; Light Company"/>
    <n v="0"/>
    <n v="3"/>
    <x v="15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15"/>
  </r>
  <r>
    <n v="-1"/>
    <n v="1"/>
    <s v="0001 -Florida Power &amp; Light Company"/>
    <n v="0"/>
    <n v="3"/>
    <x v="15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15"/>
  </r>
  <r>
    <n v="-1"/>
    <n v="1"/>
    <s v="0001 -Florida Power &amp; Light Company"/>
    <n v="0"/>
    <n v="3"/>
    <x v="15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15"/>
  </r>
  <r>
    <n v="-1"/>
    <n v="1"/>
    <s v="0001 -Florida Power &amp; Light Company"/>
    <n v="0"/>
    <n v="3"/>
    <x v="15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15"/>
  </r>
  <r>
    <n v="-1"/>
    <n v="1"/>
    <s v="0001 -Florida Power &amp; Light Company"/>
    <n v="0"/>
    <n v="3"/>
    <x v="15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15"/>
  </r>
  <r>
    <n v="-1"/>
    <n v="1"/>
    <s v="0001 -Florida Power &amp; Light Company"/>
    <n v="0"/>
    <n v="3"/>
    <x v="15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15"/>
  </r>
  <r>
    <n v="-1"/>
    <n v="1"/>
    <s v="0001 -Florida Power &amp; Light Company"/>
    <n v="0"/>
    <n v="3"/>
    <x v="15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15"/>
  </r>
  <r>
    <n v="-1"/>
    <n v="1"/>
    <s v="0001 -Florida Power &amp; Light Company"/>
    <n v="0"/>
    <n v="3"/>
    <x v="15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15"/>
  </r>
  <r>
    <n v="-1"/>
    <n v="1"/>
    <s v="0001 -Florida Power &amp; Light Company"/>
    <n v="0"/>
    <n v="3"/>
    <x v="15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15"/>
  </r>
  <r>
    <n v="-1"/>
    <n v="1"/>
    <s v="0001 -Florida Power &amp; Light Company"/>
    <n v="0"/>
    <n v="3"/>
    <x v="15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15"/>
  </r>
  <r>
    <n v="-1"/>
    <n v="1"/>
    <s v="0001 -Florida Power &amp; Light Company"/>
    <n v="0"/>
    <n v="3"/>
    <x v="15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15"/>
  </r>
  <r>
    <n v="-1"/>
    <n v="1"/>
    <s v="0001 -Florida Power &amp; Light Company"/>
    <n v="0"/>
    <n v="3"/>
    <x v="15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15"/>
  </r>
  <r>
    <n v="-1"/>
    <n v="1"/>
    <s v="0001 -Florida Power &amp; Light Company"/>
    <n v="0"/>
    <n v="3"/>
    <x v="15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15"/>
  </r>
  <r>
    <n v="-1"/>
    <n v="1"/>
    <s v="0001 -Florida Power &amp; Light Company"/>
    <n v="0"/>
    <n v="3"/>
    <x v="15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15"/>
  </r>
  <r>
    <n v="-1"/>
    <n v="1"/>
    <s v="0001 -Florida Power &amp; Light Company"/>
    <n v="0"/>
    <n v="3"/>
    <x v="15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15"/>
  </r>
  <r>
    <n v="-1"/>
    <n v="1"/>
    <s v="0001 -Florida Power &amp; Light Company"/>
    <n v="0"/>
    <n v="3"/>
    <x v="15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15"/>
  </r>
  <r>
    <n v="-1"/>
    <n v="1"/>
    <s v="0001 -Florida Power &amp; Light Company"/>
    <n v="0"/>
    <n v="3"/>
    <x v="15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15"/>
  </r>
  <r>
    <n v="-1"/>
    <n v="1"/>
    <s v="0001 -Florida Power &amp; Light Company"/>
    <n v="0"/>
    <n v="3"/>
    <x v="15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15"/>
  </r>
  <r>
    <n v="-1"/>
    <n v="1"/>
    <s v="0001 -Florida Power &amp; Light Company"/>
    <n v="0"/>
    <n v="3"/>
    <x v="15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15"/>
  </r>
  <r>
    <n v="-1"/>
    <n v="1"/>
    <s v="0001 -Florida Power &amp; Light Company"/>
    <n v="0"/>
    <n v="3"/>
    <x v="15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15"/>
  </r>
  <r>
    <n v="-1"/>
    <n v="1"/>
    <s v="0001 -Florida Power &amp; Light Company"/>
    <n v="0"/>
    <n v="3"/>
    <x v="15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15"/>
  </r>
  <r>
    <n v="-1"/>
    <n v="1"/>
    <s v="0001 -Florida Power &amp; Light Company"/>
    <n v="0"/>
    <n v="3"/>
    <x v="15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15"/>
  </r>
  <r>
    <n v="-1"/>
    <n v="1"/>
    <s v="0001 -Florida Power &amp; Light Company"/>
    <n v="0"/>
    <n v="3"/>
    <x v="15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15"/>
  </r>
  <r>
    <n v="-1"/>
    <n v="1"/>
    <s v="0001 -Florida Power &amp; Light Company"/>
    <n v="0"/>
    <n v="3"/>
    <x v="15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15"/>
  </r>
  <r>
    <n v="-1"/>
    <n v="1"/>
    <s v="0001 -Florida Power &amp; Light Company"/>
    <n v="0"/>
    <n v="3"/>
    <x v="15"/>
    <n v="2001"/>
    <n v="69"/>
    <n v="2014"/>
    <s v="V2001 Bonus"/>
    <n v="367"/>
    <s v="03. Nuclear"/>
    <s v="Function"/>
    <n v="618907.68000000005"/>
    <n v="0"/>
    <n v="0"/>
    <n v="60448.13"/>
    <n v="3566.44"/>
    <n v="609985.53"/>
    <n v="0"/>
    <n v="0"/>
    <n v="618907.68000000005"/>
    <n v="613551.97"/>
    <n v="0"/>
    <n v="0"/>
    <n v="0"/>
    <n v="0"/>
    <x v="15"/>
  </r>
  <r>
    <n v="-1"/>
    <n v="1"/>
    <s v="0001 -Florida Power &amp; Light Company"/>
    <n v="0"/>
    <n v="3"/>
    <x v="15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15"/>
  </r>
  <r>
    <n v="-1"/>
    <n v="1"/>
    <s v="0001 -Florida Power &amp; Light Company"/>
    <n v="0"/>
    <n v="3"/>
    <x v="15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15"/>
  </r>
  <r>
    <n v="-1"/>
    <n v="1"/>
    <s v="0001 -Florida Power &amp; Light Company"/>
    <n v="0"/>
    <n v="3"/>
    <x v="15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15"/>
  </r>
  <r>
    <n v="-1"/>
    <n v="1"/>
    <s v="0001 -Florida Power &amp; Light Company"/>
    <n v="0"/>
    <n v="3"/>
    <x v="15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15"/>
  </r>
  <r>
    <n v="-1"/>
    <n v="1"/>
    <s v="0001 -Florida Power &amp; Light Company"/>
    <n v="0"/>
    <n v="3"/>
    <x v="15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15"/>
  </r>
  <r>
    <n v="-1"/>
    <n v="1"/>
    <s v="0001 -Florida Power &amp; Light Company"/>
    <n v="0"/>
    <n v="3"/>
    <x v="15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15"/>
  </r>
  <r>
    <n v="-1"/>
    <n v="1"/>
    <s v="0001 -Florida Power &amp; Light Company"/>
    <n v="0"/>
    <n v="3"/>
    <x v="15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15"/>
  </r>
  <r>
    <n v="-1"/>
    <n v="1"/>
    <s v="0001 -Florida Power &amp; Light Company"/>
    <n v="0"/>
    <n v="3"/>
    <x v="15"/>
    <n v="2003"/>
    <n v="70"/>
    <n v="2014"/>
    <s v="V2003 Bonus-30%"/>
    <n v="367"/>
    <s v="03. Nuclear"/>
    <s v="Function"/>
    <n v="11017011.41"/>
    <n v="0"/>
    <n v="0"/>
    <n v="3914568"/>
    <n v="486196.24"/>
    <n v="8828656.5999999996"/>
    <n v="0"/>
    <n v="0"/>
    <n v="11017011.41"/>
    <n v="9314852.8399999999"/>
    <n v="0"/>
    <n v="0"/>
    <n v="0"/>
    <n v="0"/>
    <x v="15"/>
  </r>
  <r>
    <n v="-1"/>
    <n v="1"/>
    <s v="0001 -Florida Power &amp; Light Company"/>
    <n v="0"/>
    <n v="3"/>
    <x v="15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15"/>
  </r>
  <r>
    <n v="-1"/>
    <n v="1"/>
    <s v="0001 -Florida Power &amp; Light Company"/>
    <n v="0"/>
    <n v="3"/>
    <x v="15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15"/>
  </r>
  <r>
    <n v="-1"/>
    <n v="1"/>
    <s v="0001 -Florida Power &amp; Light Company"/>
    <n v="0"/>
    <n v="3"/>
    <x v="15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15"/>
  </r>
  <r>
    <n v="-1"/>
    <n v="1"/>
    <s v="0001 -Florida Power &amp; Light Company"/>
    <n v="0"/>
    <n v="3"/>
    <x v="15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15"/>
  </r>
  <r>
    <n v="-1"/>
    <n v="1"/>
    <s v="0001 -Florida Power &amp; Light Company"/>
    <n v="0"/>
    <n v="3"/>
    <x v="15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15"/>
  </r>
  <r>
    <n v="-1"/>
    <n v="1"/>
    <s v="0001 -Florida Power &amp; Light Company"/>
    <n v="0"/>
    <n v="3"/>
    <x v="15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15"/>
  </r>
  <r>
    <n v="-1"/>
    <n v="1"/>
    <s v="0001 -Florida Power &amp; Light Company"/>
    <n v="0"/>
    <n v="3"/>
    <x v="15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15"/>
  </r>
  <r>
    <n v="-1"/>
    <n v="1"/>
    <s v="0001 -Florida Power &amp; Light Company"/>
    <n v="0"/>
    <n v="3"/>
    <x v="15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15"/>
  </r>
  <r>
    <n v="-1"/>
    <n v="1"/>
    <s v="0001 -Florida Power &amp; Light Company"/>
    <n v="0"/>
    <n v="3"/>
    <x v="15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15"/>
  </r>
  <r>
    <n v="-1"/>
    <n v="1"/>
    <s v="0001 -Florida Power &amp; Light Company"/>
    <n v="0"/>
    <n v="3"/>
    <x v="15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15"/>
  </r>
  <r>
    <n v="-1"/>
    <n v="1"/>
    <s v="0001 -Florida Power &amp; Light Company"/>
    <n v="0"/>
    <n v="3"/>
    <x v="15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15"/>
  </r>
  <r>
    <n v="-1"/>
    <n v="1"/>
    <s v="0001 -Florida Power &amp; Light Company"/>
    <n v="0"/>
    <n v="3"/>
    <x v="15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15"/>
  </r>
  <r>
    <n v="-1"/>
    <n v="1"/>
    <s v="0001 -Florida Power &amp; Light Company"/>
    <n v="0"/>
    <n v="3"/>
    <x v="15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15"/>
  </r>
  <r>
    <n v="-1"/>
    <n v="1"/>
    <s v="0001 -Florida Power &amp; Light Company"/>
    <n v="0"/>
    <n v="3"/>
    <x v="15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15"/>
  </r>
  <r>
    <n v="-1"/>
    <n v="1"/>
    <s v="0001 -Florida Power &amp; Light Company"/>
    <n v="0"/>
    <n v="3"/>
    <x v="15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15"/>
  </r>
  <r>
    <n v="-1"/>
    <n v="1"/>
    <s v="0001 -Florida Power &amp; Light Company"/>
    <n v="0"/>
    <n v="3"/>
    <x v="15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15"/>
  </r>
  <r>
    <n v="-1"/>
    <n v="1"/>
    <s v="0001 -Florida Power &amp; Light Company"/>
    <n v="0"/>
    <n v="3"/>
    <x v="15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15"/>
  </r>
  <r>
    <n v="-1"/>
    <n v="1"/>
    <s v="0001 -Florida Power &amp; Light Company"/>
    <n v="0"/>
    <n v="3"/>
    <x v="15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15"/>
  </r>
  <r>
    <n v="-1"/>
    <n v="1"/>
    <s v="0001 -Florida Power &amp; Light Company"/>
    <n v="0"/>
    <n v="3"/>
    <x v="15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15"/>
  </r>
  <r>
    <n v="-1"/>
    <n v="1"/>
    <s v="0001 -Florida Power &amp; Light Company"/>
    <n v="0"/>
    <n v="3"/>
    <x v="15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15"/>
  </r>
  <r>
    <n v="-1"/>
    <n v="1"/>
    <s v="0001 -Florida Power &amp; Light Company"/>
    <n v="0"/>
    <n v="3"/>
    <x v="15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15"/>
  </r>
  <r>
    <n v="-1"/>
    <n v="1"/>
    <s v="0001 -Florida Power &amp; Light Company"/>
    <n v="0"/>
    <n v="3"/>
    <x v="15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15"/>
  </r>
  <r>
    <n v="-1"/>
    <n v="1"/>
    <s v="0001 -Florida Power &amp; Light Company"/>
    <n v="0"/>
    <n v="3"/>
    <x v="15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15"/>
  </r>
  <r>
    <n v="-1"/>
    <n v="1"/>
    <s v="0001 -Florida Power &amp; Light Company"/>
    <n v="0"/>
    <n v="3"/>
    <x v="15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15"/>
  </r>
  <r>
    <n v="-1"/>
    <n v="1"/>
    <s v="0001 -Florida Power &amp; Light Company"/>
    <n v="0"/>
    <n v="3"/>
    <x v="15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15"/>
  </r>
  <r>
    <n v="-1"/>
    <n v="1"/>
    <s v="0001 -Florida Power &amp; Light Company"/>
    <n v="0"/>
    <n v="3"/>
    <x v="15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15"/>
  </r>
  <r>
    <n v="-1"/>
    <n v="1"/>
    <s v="0001 -Florida Power &amp; Light Company"/>
    <n v="0"/>
    <n v="3"/>
    <x v="15"/>
    <n v="2008"/>
    <n v="169"/>
    <n v="2014"/>
    <s v="V2008 Q2 - 50% Bonus"/>
    <n v="367"/>
    <s v="03. Nuclear"/>
    <s v="Function"/>
    <n v="1941959.86"/>
    <n v="0"/>
    <n v="0"/>
    <n v="1942176.45"/>
    <n v="135647.54999999999"/>
    <n v="1370944.44"/>
    <n v="-218750.41"/>
    <n v="435.36"/>
    <n v="1942393.04"/>
    <n v="1506385.76"/>
    <n v="208.41"/>
    <n v="0"/>
    <n v="435.36"/>
    <n v="0"/>
    <x v="15"/>
  </r>
  <r>
    <n v="-1"/>
    <n v="1"/>
    <s v="0001 -Florida Power &amp; Light Company"/>
    <n v="0"/>
    <n v="3"/>
    <x v="15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15"/>
  </r>
  <r>
    <n v="-1"/>
    <n v="1"/>
    <s v="0001 -Florida Power &amp; Light Company"/>
    <n v="0"/>
    <n v="3"/>
    <x v="15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100000003"/>
    <n v="-221973.24"/>
    <n v="4263.74"/>
    <n v="9005108.8499999996"/>
    <n v="4882660.13"/>
    <n v="1977.51"/>
    <n v="0"/>
    <n v="4263.74"/>
    <n v="0"/>
    <x v="15"/>
  </r>
  <r>
    <n v="-1"/>
    <n v="1"/>
    <s v="0001 -Florida Power &amp; Light Company"/>
    <n v="0"/>
    <n v="3"/>
    <x v="15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15"/>
  </r>
  <r>
    <n v="-1"/>
    <n v="1"/>
    <s v="0001 -Florida Power &amp; Light Company"/>
    <n v="0"/>
    <n v="3"/>
    <x v="15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900000002"/>
    <n v="-430664.44"/>
    <n v="5824.67"/>
    <n v="11951843.880000001"/>
    <n v="6638512.0800000001"/>
    <n v="2933.38"/>
    <n v="0"/>
    <n v="5824.67"/>
    <n v="0"/>
    <x v="15"/>
  </r>
  <r>
    <n v="-1"/>
    <n v="1"/>
    <s v="0001 -Florida Power &amp; Light Company"/>
    <n v="0"/>
    <n v="3"/>
    <x v="15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15"/>
  </r>
  <r>
    <n v="-1"/>
    <n v="1"/>
    <s v="0001 -Florida Power &amp; Light Company"/>
    <n v="0"/>
    <n v="3"/>
    <x v="15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15"/>
  </r>
  <r>
    <n v="-1"/>
    <n v="1"/>
    <s v="0001 -Florida Power &amp; Light Company"/>
    <n v="0"/>
    <n v="3"/>
    <x v="15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15"/>
  </r>
  <r>
    <n v="-1"/>
    <n v="1"/>
    <s v="0001 -Florida Power &amp; Light Company"/>
    <n v="0"/>
    <n v="3"/>
    <x v="15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15"/>
  </r>
  <r>
    <n v="-1"/>
    <n v="1"/>
    <s v="0001 -Florida Power &amp; Light Company"/>
    <n v="0"/>
    <n v="3"/>
    <x v="15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15"/>
  </r>
  <r>
    <n v="-1"/>
    <n v="1"/>
    <s v="0001 -Florida Power &amp; Light Company"/>
    <n v="0"/>
    <n v="3"/>
    <x v="15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15"/>
  </r>
  <r>
    <n v="-1"/>
    <n v="1"/>
    <s v="0001 -Florida Power &amp; Light Company"/>
    <n v="0"/>
    <n v="3"/>
    <x v="15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15"/>
  </r>
  <r>
    <n v="-1"/>
    <n v="1"/>
    <s v="0001 -Florida Power &amp; Light Company"/>
    <n v="0"/>
    <n v="3"/>
    <x v="15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15"/>
  </r>
  <r>
    <n v="-1"/>
    <n v="1"/>
    <s v="0001 -Florida Power &amp; Light Company"/>
    <n v="0"/>
    <n v="3"/>
    <x v="15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15"/>
  </r>
  <r>
    <n v="-1"/>
    <n v="1"/>
    <s v="0001 -Florida Power &amp; Light Company"/>
    <n v="0"/>
    <n v="3"/>
    <x v="15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15"/>
  </r>
  <r>
    <n v="-1"/>
    <n v="1"/>
    <s v="0001 -Florida Power &amp; Light Company"/>
    <n v="0"/>
    <n v="3"/>
    <x v="15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15"/>
  </r>
  <r>
    <n v="-1"/>
    <n v="1"/>
    <s v="0001 -Florida Power &amp; Light Company"/>
    <n v="0"/>
    <n v="3"/>
    <x v="15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15"/>
  </r>
  <r>
    <n v="-1"/>
    <n v="1"/>
    <s v="0001 -Florida Power &amp; Light Company"/>
    <n v="0"/>
    <n v="3"/>
    <x v="15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15"/>
  </r>
  <r>
    <n v="-1"/>
    <n v="1"/>
    <s v="0001 -Florida Power &amp; Light Company"/>
    <n v="0"/>
    <n v="3"/>
    <x v="15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15"/>
  </r>
  <r>
    <n v="-1"/>
    <n v="1"/>
    <s v="0001 -Florida Power &amp; Light Company"/>
    <n v="0"/>
    <n v="3"/>
    <x v="15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15"/>
  </r>
  <r>
    <n v="-1"/>
    <n v="1"/>
    <s v="0001 -Florida Power &amp; Light Company"/>
    <n v="0"/>
    <n v="3"/>
    <x v="15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15"/>
  </r>
  <r>
    <n v="-1"/>
    <n v="1"/>
    <s v="0001 -Florida Power &amp; Light Company"/>
    <n v="0"/>
    <n v="3"/>
    <x v="15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15"/>
  </r>
  <r>
    <n v="-1"/>
    <n v="1"/>
    <s v="0001 -Florida Power &amp; Light Company"/>
    <n v="0"/>
    <n v="3"/>
    <x v="15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15"/>
  </r>
  <r>
    <n v="-1"/>
    <n v="1"/>
    <s v="0001 -Florida Power &amp; Light Company"/>
    <n v="0"/>
    <n v="3"/>
    <x v="15"/>
    <n v="2011"/>
    <n v="233"/>
    <n v="2014"/>
    <s v="V2011 - 100% Bonus"/>
    <n v="367"/>
    <s v="03. Nuclear"/>
    <s v="Function"/>
    <n v="40205004.920000002"/>
    <n v="0"/>
    <n v="0"/>
    <n v="30100913.309999999"/>
    <n v="3218025.06"/>
    <n v="10206016.859999999"/>
    <n v="-532205.51"/>
    <n v="313950.15999999997"/>
    <n v="40370669.689999998"/>
    <n v="13379482.24"/>
    <n v="192845.07"/>
    <n v="0"/>
    <n v="313950.15999999997"/>
    <n v="0"/>
    <x v="15"/>
  </r>
  <r>
    <n v="-1"/>
    <n v="1"/>
    <s v="0001 -Florida Power &amp; Light Company"/>
    <n v="0"/>
    <n v="3"/>
    <x v="15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15"/>
  </r>
  <r>
    <n v="-1"/>
    <n v="1"/>
    <s v="0001 -Florida Power &amp; Light Company"/>
    <n v="0"/>
    <n v="3"/>
    <x v="15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8"/>
    <n v="2014"/>
    <s v="V2012 Q1 - 50% Bonus"/>
    <n v="367"/>
    <s v="03. Nuclear"/>
    <s v="Function"/>
    <n v="12499296.52"/>
    <n v="0"/>
    <n v="0"/>
    <n v="12544462.390000001"/>
    <n v="1201078.99"/>
    <n v="2972479.55"/>
    <n v="-90331.74"/>
    <n v="142667.4"/>
    <n v="12589628.26"/>
    <n v="4153702.27"/>
    <n v="72191.929999999993"/>
    <n v="0"/>
    <n v="142667.4"/>
    <n v="0"/>
    <x v="15"/>
  </r>
  <r>
    <n v="-1"/>
    <n v="1"/>
    <s v="0001 -Florida Power &amp; Light Company"/>
    <n v="0"/>
    <n v="3"/>
    <x v="15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15"/>
  </r>
  <r>
    <n v="-1"/>
    <n v="1"/>
    <s v="0001 -Florida Power &amp; Light Company"/>
    <n v="0"/>
    <n v="3"/>
    <x v="15"/>
    <n v="2012"/>
    <n v="249"/>
    <n v="2014"/>
    <s v="V2012 Q2 - 50% Bonus"/>
    <n v="367"/>
    <s v="03. Nuclear"/>
    <s v="Function"/>
    <n v="339162196.69999999"/>
    <n v="0"/>
    <n v="0"/>
    <n v="340425180.70999998"/>
    <n v="28792511.710000001"/>
    <n v="53602664.770000003"/>
    <n v="-3021202.65"/>
    <n v="1612277.91"/>
    <n v="341688164.70999998"/>
    <n v="81893923.390000001"/>
    <n v="-412437.01"/>
    <n v="0"/>
    <n v="1612277.91"/>
    <n v="0"/>
    <x v="15"/>
  </r>
  <r>
    <n v="-1"/>
    <n v="1"/>
    <s v="0001 -Florida Power &amp; Light Company"/>
    <n v="0"/>
    <n v="3"/>
    <x v="15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15"/>
  </r>
  <r>
    <n v="-1"/>
    <n v="1"/>
    <s v="0001 -Florida Power &amp; Light Company"/>
    <n v="0"/>
    <n v="3"/>
    <x v="15"/>
    <n v="2012"/>
    <n v="250"/>
    <n v="2014"/>
    <s v="V2012 Q3 - 50% Bonus"/>
    <n v="367"/>
    <s v="03. Nuclear"/>
    <s v="Function"/>
    <n v="637156324.63999999"/>
    <n v="0"/>
    <n v="0"/>
    <n v="639989807.92999995"/>
    <n v="55769412.799999997"/>
    <n v="86763121.450000003"/>
    <n v="-5666966.5800000001"/>
    <n v="3573248.49"/>
    <n v="642823291.22000003"/>
    <n v="141529112.81"/>
    <n v="-1090296.6499999999"/>
    <n v="0"/>
    <n v="3573248.49"/>
    <n v="0"/>
    <x v="15"/>
  </r>
  <r>
    <n v="-1"/>
    <n v="1"/>
    <s v="0001 -Florida Power &amp; Light Company"/>
    <n v="0"/>
    <n v="3"/>
    <x v="15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15"/>
  </r>
  <r>
    <n v="-1"/>
    <n v="1"/>
    <s v="0001 -Florida Power &amp; Light Company"/>
    <n v="0"/>
    <n v="3"/>
    <x v="15"/>
    <n v="2012"/>
    <n v="251"/>
    <n v="2014"/>
    <s v="V2012 Q4 - 50% Bonus"/>
    <n v="367"/>
    <s v="03. Nuclear"/>
    <s v="Function"/>
    <n v="187116412.41"/>
    <n v="0"/>
    <n v="0"/>
    <n v="187942044.86000001"/>
    <n v="16970821.829999998"/>
    <n v="21497901.25"/>
    <n v="-1651264.89"/>
    <n v="1095640.93"/>
    <n v="188767677.30000001"/>
    <n v="38211637.649999999"/>
    <n v="-298538.53000000003"/>
    <n v="0"/>
    <n v="1095640.93"/>
    <n v="0"/>
    <x v="15"/>
  </r>
  <r>
    <n v="-1"/>
    <n v="1"/>
    <s v="0001 -Florida Power &amp; Light Company"/>
    <n v="0"/>
    <n v="3"/>
    <x v="15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15"/>
  </r>
  <r>
    <n v="-1"/>
    <n v="1"/>
    <s v="0001 -Florida Power &amp; Light Company"/>
    <n v="0"/>
    <n v="3"/>
    <x v="15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15"/>
  </r>
  <r>
    <n v="-1"/>
    <n v="1"/>
    <s v="0001 -Florida Power &amp; Light Company"/>
    <n v="0"/>
    <n v="3"/>
    <x v="15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15"/>
  </r>
  <r>
    <n v="-1"/>
    <n v="1"/>
    <s v="0001 -Florida Power &amp; Light Company"/>
    <n v="0"/>
    <n v="3"/>
    <x v="15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15"/>
  </r>
  <r>
    <n v="-1"/>
    <n v="1"/>
    <s v="0001 -Florida Power &amp; Light Company"/>
    <n v="0"/>
    <n v="3"/>
    <x v="15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15"/>
  </r>
  <r>
    <n v="-1"/>
    <n v="1"/>
    <s v="0001 -Florida Power &amp; Light Company"/>
    <n v="0"/>
    <n v="3"/>
    <x v="15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15"/>
  </r>
  <r>
    <n v="-1"/>
    <n v="1"/>
    <s v="0001 -Florida Power &amp; Light Company"/>
    <n v="0"/>
    <n v="3"/>
    <x v="15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15"/>
  </r>
  <r>
    <n v="-1"/>
    <n v="1"/>
    <s v="0001 -Florida Power &amp; Light Company"/>
    <n v="0"/>
    <n v="3"/>
    <x v="15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15"/>
  </r>
  <r>
    <n v="-1"/>
    <n v="1"/>
    <s v="0001 -Florida Power &amp; Light Company"/>
    <n v="0"/>
    <n v="3"/>
    <x v="15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15"/>
  </r>
  <r>
    <n v="-1"/>
    <n v="1"/>
    <s v="0001 -Florida Power &amp; Light Company"/>
    <n v="0"/>
    <n v="3"/>
    <x v="15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15"/>
  </r>
  <r>
    <n v="-1"/>
    <n v="1"/>
    <s v="0001 -Florida Power &amp; Light Company"/>
    <n v="0"/>
    <n v="3"/>
    <x v="15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15"/>
  </r>
  <r>
    <n v="-1"/>
    <n v="1"/>
    <s v="0001 -Florida Power &amp; Light Company"/>
    <n v="0"/>
    <n v="3"/>
    <x v="15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15"/>
  </r>
  <r>
    <n v="-1"/>
    <n v="1"/>
    <s v="0001 -Florida Power &amp; Light Company"/>
    <n v="0"/>
    <n v="3"/>
    <x v="15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15"/>
  </r>
  <r>
    <n v="-1"/>
    <n v="1"/>
    <s v="0001 -Florida Power &amp; Light Company"/>
    <n v="0"/>
    <n v="3"/>
    <x v="15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15"/>
  </r>
  <r>
    <n v="-1"/>
    <n v="1"/>
    <s v="0001 -Florida Power &amp; Light Company"/>
    <n v="0"/>
    <n v="3"/>
    <x v="15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15"/>
  </r>
  <r>
    <n v="-1"/>
    <n v="1"/>
    <s v="0001 -Florida Power &amp; Light Company"/>
    <n v="0"/>
    <n v="3"/>
    <x v="15"/>
    <n v="2011"/>
    <n v="233"/>
    <n v="2014"/>
    <s v="V2011 - 100% Bonus"/>
    <n v="367"/>
    <s v="04. Nuclear Fuel"/>
    <s v="Function"/>
    <n v="17637780.75"/>
    <n v="0"/>
    <n v="0"/>
    <n v="5079680.8600000003"/>
    <n v="2031872.34"/>
    <n v="12558099.890000001"/>
    <n v="0"/>
    <n v="0"/>
    <n v="17637780.75"/>
    <n v="14589972.23"/>
    <n v="0"/>
    <n v="0"/>
    <n v="0"/>
    <n v="0"/>
    <x v="15"/>
  </r>
  <r>
    <n v="-1"/>
    <n v="1"/>
    <s v="0001 -Florida Power &amp; Light Company"/>
    <n v="0"/>
    <n v="3"/>
    <x v="15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15"/>
  </r>
  <r>
    <n v="-1"/>
    <n v="1"/>
    <s v="0001 -Florida Power &amp; Light Company"/>
    <n v="0"/>
    <n v="3"/>
    <x v="15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9"/>
    <n v="2014"/>
    <s v="V2012 Q2 - 50% Bonus"/>
    <n v="367"/>
    <s v="04. Nuclear Fuel"/>
    <s v="Function"/>
    <n v="87460092"/>
    <n v="0"/>
    <n v="0"/>
    <n v="87460092"/>
    <n v="15742816.560000001"/>
    <n v="48103050.600000001"/>
    <n v="0"/>
    <n v="0"/>
    <n v="87460092"/>
    <n v="63845867.159999996"/>
    <n v="0"/>
    <n v="0"/>
    <n v="0"/>
    <n v="0"/>
    <x v="15"/>
  </r>
  <r>
    <n v="-1"/>
    <n v="1"/>
    <s v="0001 -Florida Power &amp; Light Company"/>
    <n v="0"/>
    <n v="3"/>
    <x v="15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0"/>
    <n v="2014"/>
    <s v="V2012 Q3 - 50% Bonus"/>
    <n v="367"/>
    <s v="04. Nuclear Fuel"/>
    <s v="Function"/>
    <n v="83960296"/>
    <n v="0"/>
    <n v="0"/>
    <n v="83960296"/>
    <n v="17127900.379999999"/>
    <n v="41140545.039999999"/>
    <n v="0"/>
    <n v="0"/>
    <n v="83960296"/>
    <n v="58268445.420000002"/>
    <n v="0"/>
    <n v="0"/>
    <n v="0"/>
    <n v="0"/>
    <x v="15"/>
  </r>
  <r>
    <n v="-1"/>
    <n v="1"/>
    <s v="0001 -Florida Power &amp; Light Company"/>
    <n v="0"/>
    <n v="3"/>
    <x v="15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1"/>
    <n v="2014"/>
    <s v="V2012 Q4 - 50% Bonus"/>
    <n v="367"/>
    <s v="04. Nuclear Fuel"/>
    <s v="Function"/>
    <n v="62840883"/>
    <n v="0"/>
    <n v="0"/>
    <n v="62840883"/>
    <n v="14327721.32"/>
    <n v="27021579.690000001"/>
    <n v="0"/>
    <n v="0"/>
    <n v="62840883"/>
    <n v="41349301.009999998"/>
    <n v="0"/>
    <n v="0"/>
    <n v="0"/>
    <n v="0"/>
    <x v="15"/>
  </r>
  <r>
    <n v="-1"/>
    <n v="1"/>
    <s v="0001 -Florida Power &amp; Light Company"/>
    <n v="0"/>
    <n v="3"/>
    <x v="15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15"/>
  </r>
  <r>
    <n v="-1"/>
    <n v="1"/>
    <s v="0001 -Florida Power &amp; Light Company"/>
    <n v="0"/>
    <n v="3"/>
    <x v="15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15"/>
  </r>
  <r>
    <n v="-1"/>
    <n v="1"/>
    <s v="0001 -Florida Power &amp; Light Company"/>
    <n v="0"/>
    <n v="3"/>
    <x v="15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15"/>
  </r>
  <r>
    <n v="-1"/>
    <n v="1"/>
    <s v="0001 -Florida Power &amp; Light Company"/>
    <n v="0"/>
    <n v="3"/>
    <x v="15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15"/>
  </r>
  <r>
    <n v="-1"/>
    <n v="1"/>
    <s v="0001 -Florida Power &amp; Light Company"/>
    <n v="0"/>
    <n v="3"/>
    <x v="15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15"/>
  </r>
  <r>
    <n v="-1"/>
    <n v="1"/>
    <s v="0001 -Florida Power &amp; Light Company"/>
    <n v="0"/>
    <n v="3"/>
    <x v="15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15"/>
  </r>
  <r>
    <n v="-1"/>
    <n v="1"/>
    <s v="0001 -Florida Power &amp; Light Company"/>
    <n v="0"/>
    <n v="3"/>
    <x v="15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15"/>
  </r>
  <r>
    <n v="-1"/>
    <n v="1"/>
    <s v="0001 -Florida Power &amp; Light Company"/>
    <n v="0"/>
    <n v="3"/>
    <x v="15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15"/>
  </r>
  <r>
    <n v="-1"/>
    <n v="1"/>
    <s v="0001 -Florida Power &amp; Light Company"/>
    <n v="0"/>
    <n v="3"/>
    <x v="15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15"/>
  </r>
  <r>
    <n v="-1"/>
    <n v="1"/>
    <s v="0001 -Florida Power &amp; Light Company"/>
    <n v="0"/>
    <n v="3"/>
    <x v="15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15"/>
  </r>
  <r>
    <n v="-1"/>
    <n v="1"/>
    <s v="0001 -Florida Power &amp; Light Company"/>
    <n v="0"/>
    <n v="3"/>
    <x v="15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15"/>
  </r>
  <r>
    <n v="-1"/>
    <n v="1"/>
    <s v="0001 -Florida Power &amp; Light Company"/>
    <n v="0"/>
    <n v="3"/>
    <x v="15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15"/>
  </r>
  <r>
    <n v="-1"/>
    <n v="1"/>
    <s v="0001 -Florida Power &amp; Light Company"/>
    <n v="0"/>
    <n v="3"/>
    <x v="15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15"/>
  </r>
  <r>
    <n v="-1"/>
    <n v="1"/>
    <s v="0001 -Florida Power &amp; Light Company"/>
    <n v="0"/>
    <n v="3"/>
    <x v="15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15"/>
  </r>
  <r>
    <n v="-1"/>
    <n v="1"/>
    <s v="0001 -Florida Power &amp; Light Company"/>
    <n v="0"/>
    <n v="3"/>
    <x v="15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15"/>
  </r>
  <r>
    <n v="-1"/>
    <n v="1"/>
    <s v="0001 -Florida Power &amp; Light Company"/>
    <n v="0"/>
    <n v="3"/>
    <x v="15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15"/>
  </r>
  <r>
    <n v="-1"/>
    <n v="1"/>
    <s v="0001 -Florida Power &amp; Light Company"/>
    <n v="0"/>
    <n v="3"/>
    <x v="15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15"/>
  </r>
  <r>
    <n v="-1"/>
    <n v="1"/>
    <s v="0001 -Florida Power &amp; Light Company"/>
    <n v="0"/>
    <n v="3"/>
    <x v="15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15"/>
  </r>
  <r>
    <n v="-1"/>
    <n v="1"/>
    <s v="0001 -Florida Power &amp; Light Company"/>
    <n v="0"/>
    <n v="3"/>
    <x v="15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15"/>
  </r>
  <r>
    <n v="-1"/>
    <n v="1"/>
    <s v="0001 -Florida Power &amp; Light Company"/>
    <n v="0"/>
    <n v="3"/>
    <x v="15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15"/>
  </r>
  <r>
    <n v="-1"/>
    <n v="1"/>
    <s v="0001 -Florida Power &amp; Light Company"/>
    <n v="0"/>
    <n v="3"/>
    <x v="15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15"/>
  </r>
  <r>
    <n v="-1"/>
    <n v="1"/>
    <s v="0001 -Florida Power &amp; Light Company"/>
    <n v="0"/>
    <n v="3"/>
    <x v="15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15"/>
  </r>
  <r>
    <n v="-1"/>
    <n v="1"/>
    <s v="0001 -Florida Power &amp; Light Company"/>
    <n v="0"/>
    <n v="3"/>
    <x v="15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15"/>
  </r>
  <r>
    <n v="-1"/>
    <n v="1"/>
    <s v="0001 -Florida Power &amp; Light Company"/>
    <n v="0"/>
    <n v="3"/>
    <x v="15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15"/>
  </r>
  <r>
    <n v="-1"/>
    <n v="1"/>
    <s v="0001 -Florida Power &amp; Light Company"/>
    <n v="0"/>
    <n v="3"/>
    <x v="15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15"/>
  </r>
  <r>
    <n v="-1"/>
    <n v="1"/>
    <s v="0001 -Florida Power &amp; Light Company"/>
    <n v="0"/>
    <n v="3"/>
    <x v="15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15"/>
  </r>
  <r>
    <n v="-1"/>
    <n v="1"/>
    <s v="0001 -Florida Power &amp; Light Company"/>
    <n v="0"/>
    <n v="3"/>
    <x v="15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15"/>
  </r>
  <r>
    <n v="-1"/>
    <n v="1"/>
    <s v="0001 -Florida Power &amp; Light Company"/>
    <n v="0"/>
    <n v="3"/>
    <x v="15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15"/>
  </r>
  <r>
    <n v="-1"/>
    <n v="1"/>
    <s v="0001 -Florida Power &amp; Light Company"/>
    <n v="0"/>
    <n v="3"/>
    <x v="15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15"/>
  </r>
  <r>
    <n v="-1"/>
    <n v="1"/>
    <s v="0001 -Florida Power &amp; Light Company"/>
    <n v="0"/>
    <n v="3"/>
    <x v="15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15"/>
  </r>
  <r>
    <n v="-1"/>
    <n v="1"/>
    <s v="0001 -Florida Power &amp; Light Company"/>
    <n v="0"/>
    <n v="3"/>
    <x v="15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15"/>
  </r>
  <r>
    <n v="-1"/>
    <n v="1"/>
    <s v="0001 -Florida Power &amp; Light Company"/>
    <n v="0"/>
    <n v="3"/>
    <x v="15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15"/>
  </r>
  <r>
    <n v="-1"/>
    <n v="1"/>
    <s v="0001 -Florida Power &amp; Light Company"/>
    <n v="0"/>
    <n v="3"/>
    <x v="15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15"/>
  </r>
  <r>
    <n v="-1"/>
    <n v="1"/>
    <s v="0001 -Florida Power &amp; Light Company"/>
    <n v="0"/>
    <n v="3"/>
    <x v="15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15"/>
  </r>
  <r>
    <n v="-1"/>
    <n v="1"/>
    <s v="0001 -Florida Power &amp; Light Company"/>
    <n v="0"/>
    <n v="3"/>
    <x v="15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15"/>
  </r>
  <r>
    <n v="-1"/>
    <n v="1"/>
    <s v="0001 -Florida Power &amp; Light Company"/>
    <n v="0"/>
    <n v="3"/>
    <x v="15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15"/>
  </r>
  <r>
    <n v="-1"/>
    <n v="1"/>
    <s v="0001 -Florida Power &amp; Light Company"/>
    <n v="0"/>
    <n v="3"/>
    <x v="15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15"/>
  </r>
  <r>
    <n v="-1"/>
    <n v="1"/>
    <s v="0001 -Florida Power &amp; Light Company"/>
    <n v="0"/>
    <n v="3"/>
    <x v="15"/>
    <n v="2001"/>
    <n v="69"/>
    <n v="2014"/>
    <s v="V2001 Bonus"/>
    <n v="367"/>
    <s v="05. Other Production"/>
    <s v="Function"/>
    <n v="4954047.13"/>
    <n v="0"/>
    <n v="0"/>
    <n v="1582970.62"/>
    <n v="211062.22"/>
    <n v="3402807.21"/>
    <n v="-38106.120000000003"/>
    <n v="7804.97"/>
    <n v="4992153.25"/>
    <n v="3587664.1"/>
    <n v="-4095.82"/>
    <n v="0"/>
    <n v="7804.97"/>
    <n v="0"/>
    <x v="15"/>
  </r>
  <r>
    <n v="-1"/>
    <n v="1"/>
    <s v="0001 -Florida Power &amp; Light Company"/>
    <n v="0"/>
    <n v="3"/>
    <x v="15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15"/>
  </r>
  <r>
    <n v="-1"/>
    <n v="1"/>
    <s v="0001 -Florida Power &amp; Light Company"/>
    <n v="0"/>
    <n v="3"/>
    <x v="15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15"/>
  </r>
  <r>
    <n v="-1"/>
    <n v="1"/>
    <s v="0001 -Florida Power &amp; Light Company"/>
    <n v="0"/>
    <n v="3"/>
    <x v="15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15"/>
  </r>
  <r>
    <n v="-1"/>
    <n v="1"/>
    <s v="0001 -Florida Power &amp; Light Company"/>
    <n v="0"/>
    <n v="3"/>
    <x v="15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15"/>
  </r>
  <r>
    <n v="-1"/>
    <n v="1"/>
    <s v="0001 -Florida Power &amp; Light Company"/>
    <n v="0"/>
    <n v="3"/>
    <x v="15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15"/>
  </r>
  <r>
    <n v="-1"/>
    <n v="1"/>
    <s v="0001 -Florida Power &amp; Light Company"/>
    <n v="0"/>
    <n v="3"/>
    <x v="15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15"/>
  </r>
  <r>
    <n v="-1"/>
    <n v="1"/>
    <s v="0001 -Florida Power &amp; Light Company"/>
    <n v="0"/>
    <n v="3"/>
    <x v="15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15"/>
  </r>
  <r>
    <n v="-1"/>
    <n v="1"/>
    <s v="0001 -Florida Power &amp; Light Company"/>
    <n v="0"/>
    <n v="3"/>
    <x v="15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15"/>
  </r>
  <r>
    <n v="-1"/>
    <n v="1"/>
    <s v="0001 -Florida Power &amp; Light Company"/>
    <n v="0"/>
    <n v="3"/>
    <x v="15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15"/>
  </r>
  <r>
    <n v="-1"/>
    <n v="1"/>
    <s v="0001 -Florida Power &amp; Light Company"/>
    <n v="0"/>
    <n v="3"/>
    <x v="15"/>
    <n v="2003"/>
    <n v="70"/>
    <n v="2014"/>
    <s v="V2003 Bonus-30%"/>
    <n v="367"/>
    <s v="05. Other Production"/>
    <s v="Function"/>
    <n v="139320678.06999999"/>
    <n v="0"/>
    <n v="0"/>
    <n v="60014715.799999997"/>
    <n v="6317329.0300000003"/>
    <n v="83780960.790000007"/>
    <n v="-5678371.9500000002"/>
    <n v="1088967.18"/>
    <n v="144999050.02000001"/>
    <n v="86699994.030000001"/>
    <n v="-1191108.98"/>
    <n v="0"/>
    <n v="1088967.18"/>
    <n v="0"/>
    <x v="15"/>
  </r>
  <r>
    <n v="-1"/>
    <n v="1"/>
    <s v="0001 -Florida Power &amp; Light Company"/>
    <n v="0"/>
    <n v="3"/>
    <x v="15"/>
    <n v="2003"/>
    <n v="84"/>
    <n v="2014"/>
    <s v="V2003 Bonus-50%"/>
    <n v="367"/>
    <s v="05. Other Production"/>
    <s v="Function"/>
    <n v="69508401.180000007"/>
    <n v="0"/>
    <n v="0"/>
    <n v="29829400.5"/>
    <n v="3139932.18"/>
    <n v="41900944.869999997"/>
    <n v="-2819447.98"/>
    <n v="547917.37"/>
    <n v="72327849.159999996"/>
    <n v="43353541.619999997"/>
    <n v="-584195.18000000005"/>
    <n v="0"/>
    <n v="547917.37"/>
    <n v="0"/>
    <x v="15"/>
  </r>
  <r>
    <n v="-1"/>
    <n v="1"/>
    <s v="0001 -Florida Power &amp; Light Company"/>
    <n v="0"/>
    <n v="3"/>
    <x v="15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15"/>
  </r>
  <r>
    <n v="-1"/>
    <n v="1"/>
    <s v="0001 -Florida Power &amp; Light Company"/>
    <n v="0"/>
    <n v="3"/>
    <x v="15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15"/>
  </r>
  <r>
    <n v="-1"/>
    <n v="1"/>
    <s v="0001 -Florida Power &amp; Light Company"/>
    <n v="0"/>
    <n v="3"/>
    <x v="15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15"/>
  </r>
  <r>
    <n v="-1"/>
    <n v="1"/>
    <s v="0001 -Florida Power &amp; Light Company"/>
    <n v="0"/>
    <n v="3"/>
    <x v="15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15"/>
  </r>
  <r>
    <n v="-1"/>
    <n v="1"/>
    <s v="0001 -Florida Power &amp; Light Company"/>
    <n v="0"/>
    <n v="3"/>
    <x v="15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15"/>
  </r>
  <r>
    <n v="-1"/>
    <n v="1"/>
    <s v="0001 -Florida Power &amp; Light Company"/>
    <n v="0"/>
    <n v="3"/>
    <x v="15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15"/>
  </r>
  <r>
    <n v="-1"/>
    <n v="1"/>
    <s v="0001 -Florida Power &amp; Light Company"/>
    <n v="0"/>
    <n v="3"/>
    <x v="15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15"/>
  </r>
  <r>
    <n v="-1"/>
    <n v="1"/>
    <s v="0001 -Florida Power &amp; Light Company"/>
    <n v="0"/>
    <n v="3"/>
    <x v="15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15"/>
  </r>
  <r>
    <n v="-1"/>
    <n v="1"/>
    <s v="0001 -Florida Power &amp; Light Company"/>
    <n v="0"/>
    <n v="3"/>
    <x v="15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15"/>
  </r>
  <r>
    <n v="-1"/>
    <n v="1"/>
    <s v="0001 -Florida Power &amp; Light Company"/>
    <n v="0"/>
    <n v="3"/>
    <x v="15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15"/>
  </r>
  <r>
    <n v="-1"/>
    <n v="1"/>
    <s v="0001 -Florida Power &amp; Light Company"/>
    <n v="0"/>
    <n v="3"/>
    <x v="15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15"/>
  </r>
  <r>
    <n v="-1"/>
    <n v="1"/>
    <s v="0001 -Florida Power &amp; Light Company"/>
    <n v="0"/>
    <n v="3"/>
    <x v="15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15"/>
  </r>
  <r>
    <n v="-1"/>
    <n v="1"/>
    <s v="0001 -Florida Power &amp; Light Company"/>
    <n v="0"/>
    <n v="3"/>
    <x v="15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15"/>
  </r>
  <r>
    <n v="-1"/>
    <n v="1"/>
    <s v="0001 -Florida Power &amp; Light Company"/>
    <n v="0"/>
    <n v="3"/>
    <x v="15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15"/>
  </r>
  <r>
    <n v="-1"/>
    <n v="1"/>
    <s v="0001 -Florida Power &amp; Light Company"/>
    <n v="0"/>
    <n v="3"/>
    <x v="15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15"/>
  </r>
  <r>
    <n v="-1"/>
    <n v="1"/>
    <s v="0001 -Florida Power &amp; Light Company"/>
    <n v="0"/>
    <n v="3"/>
    <x v="15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15"/>
  </r>
  <r>
    <n v="-1"/>
    <n v="1"/>
    <s v="0001 -Florida Power &amp; Light Company"/>
    <n v="0"/>
    <n v="3"/>
    <x v="15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15"/>
  </r>
  <r>
    <n v="-1"/>
    <n v="1"/>
    <s v="0001 -Florida Power &amp; Light Company"/>
    <n v="0"/>
    <n v="3"/>
    <x v="15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3"/>
    <n v="-122076.34"/>
    <n v="29527.08"/>
    <n v="420882.18"/>
    <n v="221069.13"/>
    <n v="-16332.02"/>
    <n v="0"/>
    <n v="29527.08"/>
    <n v="0"/>
    <x v="15"/>
  </r>
  <r>
    <n v="-1"/>
    <n v="1"/>
    <s v="0001 -Florida Power &amp; Light Company"/>
    <n v="0"/>
    <n v="3"/>
    <x v="15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15"/>
  </r>
  <r>
    <n v="-1"/>
    <n v="1"/>
    <s v="0001 -Florida Power &amp; Light Company"/>
    <n v="0"/>
    <n v="3"/>
    <x v="15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15"/>
  </r>
  <r>
    <n v="-1"/>
    <n v="1"/>
    <s v="0001 -Florida Power &amp; Light Company"/>
    <n v="0"/>
    <n v="3"/>
    <x v="15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15"/>
  </r>
  <r>
    <n v="-1"/>
    <n v="1"/>
    <s v="0001 -Florida Power &amp; Light Company"/>
    <n v="0"/>
    <n v="3"/>
    <x v="15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15"/>
  </r>
  <r>
    <n v="-1"/>
    <n v="1"/>
    <s v="0001 -Florida Power &amp; Light Company"/>
    <n v="0"/>
    <n v="3"/>
    <x v="15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15"/>
  </r>
  <r>
    <n v="-1"/>
    <n v="1"/>
    <s v="0001 -Florida Power &amp; Light Company"/>
    <n v="0"/>
    <n v="3"/>
    <x v="15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15"/>
  </r>
  <r>
    <n v="-1"/>
    <n v="1"/>
    <s v="0001 -Florida Power &amp; Light Company"/>
    <n v="0"/>
    <n v="3"/>
    <x v="15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15"/>
  </r>
  <r>
    <n v="-1"/>
    <n v="1"/>
    <s v="0001 -Florida Power &amp; Light Company"/>
    <n v="0"/>
    <n v="3"/>
    <x v="15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15"/>
  </r>
  <r>
    <n v="-1"/>
    <n v="1"/>
    <s v="0001 -Florida Power &amp; Light Company"/>
    <n v="0"/>
    <n v="3"/>
    <x v="15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15"/>
  </r>
  <r>
    <n v="-1"/>
    <n v="1"/>
    <s v="0001 -Florida Power &amp; Light Company"/>
    <n v="0"/>
    <n v="3"/>
    <x v="15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15"/>
  </r>
  <r>
    <n v="-1"/>
    <n v="1"/>
    <s v="0001 -Florida Power &amp; Light Company"/>
    <n v="0"/>
    <n v="3"/>
    <x v="15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15"/>
  </r>
  <r>
    <n v="-1"/>
    <n v="1"/>
    <s v="0001 -Florida Power &amp; Light Company"/>
    <n v="0"/>
    <n v="3"/>
    <x v="15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15"/>
  </r>
  <r>
    <n v="-1"/>
    <n v="1"/>
    <s v="0001 -Florida Power &amp; Light Company"/>
    <n v="0"/>
    <n v="3"/>
    <x v="15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15"/>
  </r>
  <r>
    <n v="-1"/>
    <n v="1"/>
    <s v="0001 -Florida Power &amp; Light Company"/>
    <n v="0"/>
    <n v="3"/>
    <x v="15"/>
    <n v="2009"/>
    <n v="192"/>
    <n v="2014"/>
    <s v="V2009 Q4 - 50% Bonus"/>
    <n v="367"/>
    <s v="05. Other Production"/>
    <s v="Function"/>
    <n v="154327307.52000001"/>
    <n v="0"/>
    <n v="0"/>
    <n v="155805228.38"/>
    <n v="12637168.09"/>
    <n v="106555916.81"/>
    <n v="-2969711.91"/>
    <n v="549240.05000000005"/>
    <n v="157283149.22999999"/>
    <n v="118300524.16"/>
    <n v="-1514040.92"/>
    <n v="0"/>
    <n v="549240.05000000005"/>
    <n v="0"/>
    <x v="15"/>
  </r>
  <r>
    <n v="-1"/>
    <n v="1"/>
    <s v="0001 -Florida Power &amp; Light Company"/>
    <n v="0"/>
    <n v="3"/>
    <x v="15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15"/>
  </r>
  <r>
    <n v="-1"/>
    <n v="1"/>
    <s v="0001 -Florida Power &amp; Light Company"/>
    <n v="0"/>
    <n v="3"/>
    <x v="15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15"/>
  </r>
  <r>
    <n v="-1"/>
    <n v="1"/>
    <s v="0001 -Florida Power &amp; Light Company"/>
    <n v="0"/>
    <n v="3"/>
    <x v="15"/>
    <n v="2010"/>
    <n v="194"/>
    <n v="2014"/>
    <s v="V2010 Q2"/>
    <n v="367"/>
    <s v="05. Other Production"/>
    <s v="Function"/>
    <n v="-118778.72"/>
    <n v="0"/>
    <n v="0"/>
    <n v="-117426.94"/>
    <n v="-14595.13"/>
    <n v="-106875.47"/>
    <n v="-24890.42"/>
    <n v="1125.06"/>
    <n v="-116075.17"/>
    <n v="-122220.42"/>
    <n v="-828.66"/>
    <n v="0"/>
    <n v="1125.06"/>
    <n v="0"/>
    <x v="15"/>
  </r>
  <r>
    <n v="-1"/>
    <n v="1"/>
    <s v="0001 -Florida Power &amp; Light Company"/>
    <n v="0"/>
    <n v="3"/>
    <x v="15"/>
    <n v="2010"/>
    <n v="216"/>
    <n v="2014"/>
    <s v="V2010 Q2 - 50% Bonus"/>
    <n v="367"/>
    <s v="05. Other Production"/>
    <s v="Function"/>
    <n v="66844154.530000001"/>
    <n v="0"/>
    <n v="0"/>
    <n v="80168871.709999993"/>
    <n v="6986679.5300000003"/>
    <n v="48673318.090000004"/>
    <n v="-26661612.640000001"/>
    <n v="11112437.83"/>
    <n v="93493588.879999995"/>
    <n v="48351046.060000002"/>
    <n v="-8228044.9500000002"/>
    <n v="0"/>
    <n v="11112437.83"/>
    <n v="0"/>
    <x v="15"/>
  </r>
  <r>
    <n v="-1"/>
    <n v="1"/>
    <s v="0001 -Florida Power &amp; Light Company"/>
    <n v="0"/>
    <n v="3"/>
    <x v="15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15"/>
  </r>
  <r>
    <n v="-1"/>
    <n v="1"/>
    <s v="0001 -Florida Power &amp; Light Company"/>
    <n v="0"/>
    <n v="3"/>
    <x v="15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15"/>
  </r>
  <r>
    <n v="-1"/>
    <n v="1"/>
    <s v="0001 -Florida Power &amp; Light Company"/>
    <n v="0"/>
    <n v="3"/>
    <x v="15"/>
    <n v="2010"/>
    <n v="196"/>
    <n v="2014"/>
    <s v="V2010 Q4"/>
    <n v="367"/>
    <s v="05. Other Production"/>
    <s v="Function"/>
    <n v="13885.92"/>
    <n v="0"/>
    <n v="0"/>
    <n v="14043.95"/>
    <n v="1471.42"/>
    <n v="10241.18"/>
    <n v="-1628.1"/>
    <n v="60.16"/>
    <n v="14201.97"/>
    <n v="11634.56"/>
    <n v="-177.84"/>
    <n v="0"/>
    <n v="60.16"/>
    <n v="0"/>
    <x v="15"/>
  </r>
  <r>
    <n v="-1"/>
    <n v="1"/>
    <s v="0001 -Florida Power &amp; Light Company"/>
    <n v="0"/>
    <n v="3"/>
    <x v="15"/>
    <n v="2010"/>
    <n v="224"/>
    <n v="2014"/>
    <s v="V2010 Q4 - 100% Bonus"/>
    <n v="367"/>
    <s v="05. Other Production"/>
    <s v="Function"/>
    <n v="49513644.350000001"/>
    <n v="0"/>
    <n v="0"/>
    <n v="53338898.149999999"/>
    <n v="5298641.4400000004"/>
    <n v="37065720.560000002"/>
    <n v="-7651747.9000000004"/>
    <n v="1455739.9"/>
    <n v="57164151.950000003"/>
    <n v="40478608.710000001"/>
    <n v="-4309014.41"/>
    <n v="0"/>
    <n v="1455739.9"/>
    <n v="0"/>
    <x v="15"/>
  </r>
  <r>
    <n v="-1"/>
    <n v="1"/>
    <s v="0001 -Florida Power &amp; Light Company"/>
    <n v="0"/>
    <n v="3"/>
    <x v="15"/>
    <n v="2010"/>
    <n v="218"/>
    <n v="2014"/>
    <s v="V2010 Q4 - 50% Bonus"/>
    <n v="367"/>
    <s v="05. Other Production"/>
    <s v="Function"/>
    <n v="239324655.66"/>
    <n v="0"/>
    <n v="0"/>
    <n v="247766643.94999999"/>
    <n v="25928426.140000001"/>
    <n v="185194480.34999999"/>
    <n v="-16891372.059999999"/>
    <n v="3215359.84"/>
    <n v="256208632.25"/>
    <n v="206935194.11000001"/>
    <n v="-9480904.3800000008"/>
    <n v="0"/>
    <n v="3215359.84"/>
    <n v="0"/>
    <x v="15"/>
  </r>
  <r>
    <n v="-1"/>
    <n v="1"/>
    <s v="0001 -Florida Power &amp; Light Company"/>
    <n v="0"/>
    <n v="3"/>
    <x v="15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15"/>
  </r>
  <r>
    <n v="-1"/>
    <n v="1"/>
    <s v="0001 -Florida Power &amp; Light Company"/>
    <n v="0"/>
    <n v="3"/>
    <x v="15"/>
    <n v="2011"/>
    <n v="233"/>
    <n v="2014"/>
    <s v="V2011 - 100% Bonus"/>
    <n v="367"/>
    <s v="05. Other Production"/>
    <s v="Function"/>
    <n v="533647945.37"/>
    <n v="0"/>
    <n v="0"/>
    <n v="448598737.99000001"/>
    <n v="34463580.450000003"/>
    <n v="104746093.12"/>
    <n v="-33498427.940000001"/>
    <n v="6665336.5499999998"/>
    <n v="567132925.80999994"/>
    <n v="132266775.43000001"/>
    <n v="-19876745.739999998"/>
    <n v="0"/>
    <n v="6665336.5499999998"/>
    <n v="0"/>
    <x v="15"/>
  </r>
  <r>
    <n v="-1"/>
    <n v="1"/>
    <s v="0001 -Florida Power &amp; Light Company"/>
    <n v="0"/>
    <n v="3"/>
    <x v="15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15"/>
  </r>
  <r>
    <n v="-1"/>
    <n v="1"/>
    <s v="0001 -Florida Power &amp; Light Company"/>
    <n v="0"/>
    <n v="3"/>
    <x v="15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8"/>
    <n v="2014"/>
    <s v="V2012 Q1 - 50% Bonus"/>
    <n v="367"/>
    <s v="05. Other Production"/>
    <s v="Function"/>
    <n v="22212074.260000002"/>
    <n v="0"/>
    <n v="0"/>
    <n v="24188312.73"/>
    <n v="1734375.88"/>
    <n v="4385634.79"/>
    <n v="-3971330.96"/>
    <n v="1075982.3700000001"/>
    <n v="26164551.210000001"/>
    <n v="5453421.6200000001"/>
    <n v="-2209905.54"/>
    <n v="0"/>
    <n v="1075982.3700000001"/>
    <n v="0"/>
    <x v="15"/>
  </r>
  <r>
    <n v="-1"/>
    <n v="1"/>
    <s v="0001 -Florida Power &amp; Light Company"/>
    <n v="0"/>
    <n v="3"/>
    <x v="15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9"/>
    <n v="2014"/>
    <s v="V2012 Q2 - 50% Bonus"/>
    <n v="367"/>
    <s v="05. Other Production"/>
    <s v="Function"/>
    <n v="48003560.439999998"/>
    <n v="0"/>
    <n v="0"/>
    <n v="51894017.57"/>
    <n v="4143454.68"/>
    <n v="9259566.3000000007"/>
    <n v="-8061953.0499999998"/>
    <n v="2223407.39"/>
    <n v="55784474.700000003"/>
    <n v="12224834.939999999"/>
    <n v="-4379320.83"/>
    <n v="0"/>
    <n v="2223407.39"/>
    <n v="0"/>
    <x v="15"/>
  </r>
  <r>
    <n v="-1"/>
    <n v="1"/>
    <s v="0001 -Florida Power &amp; Light Company"/>
    <n v="0"/>
    <n v="3"/>
    <x v="15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15"/>
  </r>
  <r>
    <n v="-1"/>
    <n v="1"/>
    <s v="0001 -Florida Power &amp; Light Company"/>
    <n v="0"/>
    <n v="3"/>
    <x v="15"/>
    <n v="2012"/>
    <n v="250"/>
    <n v="2014"/>
    <s v="V2012 Q3 - 50% Bonus"/>
    <n v="367"/>
    <s v="05. Other Production"/>
    <s v="Function"/>
    <n v="13032844.57"/>
    <n v="0"/>
    <n v="0"/>
    <n v="13762537.699999999"/>
    <n v="1686439.31"/>
    <n v="3616907.42"/>
    <n v="-1469814.93"/>
    <n v="742987.79"/>
    <n v="14492230.83"/>
    <n v="5100368.2300000004"/>
    <n v="-513419.98"/>
    <n v="0"/>
    <n v="742987.79"/>
    <n v="0"/>
    <x v="15"/>
  </r>
  <r>
    <n v="-1"/>
    <n v="1"/>
    <s v="0001 -Florida Power &amp; Light Company"/>
    <n v="0"/>
    <n v="3"/>
    <x v="15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1"/>
    <n v="2014"/>
    <s v="V2012 Q4 - 50% Bonus"/>
    <n v="367"/>
    <s v="05. Other Production"/>
    <s v="Function"/>
    <n v="31516124.510000002"/>
    <n v="0"/>
    <n v="0"/>
    <n v="34041045.039999999"/>
    <n v="3205935.34"/>
    <n v="4924704.8899999997"/>
    <n v="-5081738.04"/>
    <n v="1480413.57"/>
    <n v="36565965.579999998"/>
    <n v="7529028.7999999998"/>
    <n v="-2967816.07"/>
    <n v="0"/>
    <n v="1480413.57"/>
    <n v="0"/>
    <x v="15"/>
  </r>
  <r>
    <n v="-1"/>
    <n v="1"/>
    <s v="0001 -Florida Power &amp; Light Company"/>
    <n v="0"/>
    <n v="3"/>
    <x v="15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15"/>
  </r>
  <r>
    <n v="-1"/>
    <n v="1"/>
    <s v="0001 -Florida Power &amp; Light Company"/>
    <n v="0"/>
    <n v="3"/>
    <x v="15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15"/>
  </r>
  <r>
    <n v="-1"/>
    <n v="1"/>
    <s v="0001 -Florida Power &amp; Light Company"/>
    <n v="0"/>
    <n v="3"/>
    <x v="15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15"/>
  </r>
  <r>
    <n v="-1"/>
    <n v="1"/>
    <s v="0001 -Florida Power &amp; Light Company"/>
    <n v="0"/>
    <n v="3"/>
    <x v="15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15"/>
  </r>
  <r>
    <n v="-1"/>
    <n v="1"/>
    <s v="0001 -Florida Power &amp; Light Company"/>
    <n v="0"/>
    <n v="3"/>
    <x v="15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15"/>
  </r>
  <r>
    <n v="-1"/>
    <n v="1"/>
    <s v="0001 -Florida Power &amp; Light Company"/>
    <n v="0"/>
    <n v="3"/>
    <x v="15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15"/>
  </r>
  <r>
    <n v="-1"/>
    <n v="1"/>
    <s v="0001 -Florida Power &amp; Light Company"/>
    <n v="0"/>
    <n v="3"/>
    <x v="15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15"/>
  </r>
  <r>
    <n v="-1"/>
    <n v="1"/>
    <s v="0001 -Florida Power &amp; Light Company"/>
    <n v="0"/>
    <n v="3"/>
    <x v="15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15"/>
  </r>
  <r>
    <n v="-1"/>
    <n v="1"/>
    <s v="0001 -Florida Power &amp; Light Company"/>
    <n v="0"/>
    <n v="3"/>
    <x v="15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15"/>
  </r>
  <r>
    <n v="-1"/>
    <n v="1"/>
    <s v="0001 -Florida Power &amp; Light Company"/>
    <n v="0"/>
    <n v="3"/>
    <x v="15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15"/>
  </r>
  <r>
    <n v="-1"/>
    <n v="1"/>
    <s v="0001 -Florida Power &amp; Light Company"/>
    <n v="0"/>
    <n v="3"/>
    <x v="15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15"/>
  </r>
  <r>
    <n v="-1"/>
    <n v="1"/>
    <s v="0001 -Florida Power &amp; Light Company"/>
    <n v="0"/>
    <n v="3"/>
    <x v="15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15"/>
  </r>
  <r>
    <n v="-1"/>
    <n v="1"/>
    <s v="0001 -Florida Power &amp; Light Company"/>
    <n v="0"/>
    <n v="3"/>
    <x v="15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15"/>
  </r>
  <r>
    <n v="-1"/>
    <n v="1"/>
    <s v="0001 -Florida Power &amp; Light Company"/>
    <n v="0"/>
    <n v="3"/>
    <x v="15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15"/>
  </r>
  <r>
    <n v="-1"/>
    <n v="1"/>
    <s v="0001 -Florida Power &amp; Light Company"/>
    <n v="0"/>
    <n v="3"/>
    <x v="15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15"/>
  </r>
  <r>
    <n v="-1"/>
    <n v="1"/>
    <s v="0001 -Florida Power &amp; Light Company"/>
    <n v="0"/>
    <n v="3"/>
    <x v="15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15"/>
  </r>
  <r>
    <n v="-1"/>
    <n v="1"/>
    <s v="0001 -Florida Power &amp; Light Company"/>
    <n v="0"/>
    <n v="3"/>
    <x v="15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15"/>
  </r>
  <r>
    <n v="-1"/>
    <n v="1"/>
    <s v="0001 -Florida Power &amp; Light Company"/>
    <n v="0"/>
    <n v="3"/>
    <x v="15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15"/>
  </r>
  <r>
    <n v="-1"/>
    <n v="1"/>
    <s v="0001 -Florida Power &amp; Light Company"/>
    <n v="0"/>
    <n v="3"/>
    <x v="15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15"/>
  </r>
  <r>
    <n v="-1"/>
    <n v="1"/>
    <s v="0001 -Florida Power &amp; Light Company"/>
    <n v="0"/>
    <n v="3"/>
    <x v="15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15"/>
  </r>
  <r>
    <n v="-1"/>
    <n v="1"/>
    <s v="0001 -Florida Power &amp; Light Company"/>
    <n v="0"/>
    <n v="3"/>
    <x v="15"/>
    <n v="1987"/>
    <n v="22"/>
    <n v="2014"/>
    <s v="V1987"/>
    <n v="367"/>
    <s v="06. Transmission"/>
    <s v="Function"/>
    <n v="33616320.729999997"/>
    <n v="0"/>
    <n v="0"/>
    <n v="415265"/>
    <n v="6198"/>
    <n v="34081875.439999998"/>
    <n v="-954529.97"/>
    <n v="173541.88"/>
    <n v="34334084.439999998"/>
    <n v="33370309.73"/>
    <n v="173541.88"/>
    <n v="0"/>
    <n v="173541.88"/>
    <n v="0"/>
    <x v="15"/>
  </r>
  <r>
    <n v="-1"/>
    <n v="1"/>
    <s v="0001 -Florida Power &amp; Light Company"/>
    <n v="0"/>
    <n v="3"/>
    <x v="15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15"/>
  </r>
  <r>
    <n v="-1"/>
    <n v="1"/>
    <s v="0001 -Florida Power &amp; Light Company"/>
    <n v="0"/>
    <n v="3"/>
    <x v="15"/>
    <n v="1988"/>
    <n v="24"/>
    <n v="2014"/>
    <s v="V1988"/>
    <n v="367"/>
    <s v="06. Transmission"/>
    <s v="Function"/>
    <n v="58793787.57"/>
    <n v="0"/>
    <n v="0"/>
    <n v="5707039.8600000003"/>
    <n v="85179.85"/>
    <n v="55763737.869999997"/>
    <n v="-994286.33"/>
    <n v="105999.49"/>
    <n v="59213573.57"/>
    <n v="55429131.719999999"/>
    <n v="105999.49"/>
    <n v="0"/>
    <n v="105999.49"/>
    <n v="0"/>
    <x v="15"/>
  </r>
  <r>
    <n v="-1"/>
    <n v="1"/>
    <s v="0001 -Florida Power &amp; Light Company"/>
    <n v="0"/>
    <n v="3"/>
    <x v="15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15"/>
  </r>
  <r>
    <n v="-1"/>
    <n v="1"/>
    <s v="0001 -Florida Power &amp; Light Company"/>
    <n v="0"/>
    <n v="3"/>
    <x v="15"/>
    <n v="1989"/>
    <n v="26"/>
    <n v="2014"/>
    <s v="V1989"/>
    <n v="367"/>
    <s v="06. Transmission"/>
    <s v="Function"/>
    <n v="38689886"/>
    <n v="0"/>
    <n v="0"/>
    <n v="3672622"/>
    <n v="54815.35"/>
    <n v="36653712.049999997"/>
    <n v="-535293.5"/>
    <n v="69251.820000000007"/>
    <n v="38982731.75"/>
    <n v="36415681.649999999"/>
    <n v="69251.820000000007"/>
    <n v="0"/>
    <n v="69251.820000000007"/>
    <n v="0"/>
    <x v="15"/>
  </r>
  <r>
    <n v="-1"/>
    <n v="1"/>
    <s v="0001 -Florida Power &amp; Light Company"/>
    <n v="0"/>
    <n v="3"/>
    <x v="15"/>
    <n v="1990"/>
    <n v="28"/>
    <n v="2014"/>
    <s v="V1990"/>
    <n v="367"/>
    <s v="06. Transmission"/>
    <s v="Function"/>
    <n v="53237709.700000003"/>
    <n v="0"/>
    <n v="0"/>
    <n v="4652481.63"/>
    <n v="69440.149999999994"/>
    <n v="50858136.420000002"/>
    <n v="-830528.96"/>
    <n v="142008.01"/>
    <n v="53895329.57"/>
    <n v="50269956.700000003"/>
    <n v="142008.01"/>
    <n v="0"/>
    <n v="142008.01"/>
    <n v="0"/>
    <x v="15"/>
  </r>
  <r>
    <n v="-1"/>
    <n v="1"/>
    <s v="0001 -Florida Power &amp; Light Company"/>
    <n v="0"/>
    <n v="3"/>
    <x v="15"/>
    <n v="1991"/>
    <n v="29"/>
    <n v="2014"/>
    <s v="V1991"/>
    <n v="367"/>
    <s v="06. Transmission"/>
    <s v="Function"/>
    <n v="54738845.539999999"/>
    <n v="0"/>
    <n v="0"/>
    <n v="4966713"/>
    <n v="74130.179999999993"/>
    <n v="51646050.630000003"/>
    <n v="-484230.61"/>
    <n v="40768.910000000003"/>
    <n v="54942365.119999997"/>
    <n v="51516661.229999997"/>
    <n v="40768.910000000003"/>
    <n v="0"/>
    <n v="40768.910000000003"/>
    <n v="0"/>
    <x v="15"/>
  </r>
  <r>
    <n v="-1"/>
    <n v="1"/>
    <s v="0001 -Florida Power &amp; Light Company"/>
    <n v="0"/>
    <n v="3"/>
    <x v="15"/>
    <n v="1992"/>
    <n v="30"/>
    <n v="2014"/>
    <s v="V1992"/>
    <n v="367"/>
    <s v="06. Transmission"/>
    <s v="Function"/>
    <n v="55855735.700000003"/>
    <n v="0"/>
    <n v="0"/>
    <n v="583557"/>
    <n v="8709.82"/>
    <n v="56030637.759999998"/>
    <n v="-676508.73"/>
    <n v="125817.94"/>
    <n v="56399263"/>
    <n v="55495820.280000001"/>
    <n v="125817.94"/>
    <n v="0"/>
    <n v="125817.94"/>
    <n v="0"/>
    <x v="15"/>
  </r>
  <r>
    <n v="-1"/>
    <n v="1"/>
    <s v="0001 -Florida Power &amp; Light Company"/>
    <n v="0"/>
    <n v="3"/>
    <x v="15"/>
    <n v="1993"/>
    <n v="31"/>
    <n v="2014"/>
    <s v="V1993"/>
    <n v="367"/>
    <s v="06. Transmission"/>
    <s v="Function"/>
    <n v="110586439.3"/>
    <n v="0"/>
    <n v="0"/>
    <n v="12134882.050000001"/>
    <n v="181117.97"/>
    <n v="103069121.55"/>
    <n v="-1164337.33"/>
    <n v="88544.34"/>
    <n v="110963163.97"/>
    <n v="102873514.84999999"/>
    <n v="88544.34"/>
    <n v="0"/>
    <n v="88544.34"/>
    <n v="0"/>
    <x v="15"/>
  </r>
  <r>
    <n v="-1"/>
    <n v="1"/>
    <s v="0001 -Florida Power &amp; Light Company"/>
    <n v="0"/>
    <n v="3"/>
    <x v="15"/>
    <n v="1994"/>
    <n v="32"/>
    <n v="2014"/>
    <s v="V1994"/>
    <n v="367"/>
    <s v="06. Transmission"/>
    <s v="Function"/>
    <n v="102228577.7"/>
    <n v="0"/>
    <n v="0"/>
    <n v="7901850.9800000004"/>
    <n v="2248578.58"/>
    <n v="96923229.790000007"/>
    <n v="-1030670.54"/>
    <n v="231895.04000000001"/>
    <n v="103163693.61"/>
    <n v="98247122.75"/>
    <n v="221464.75"/>
    <n v="0"/>
    <n v="231895.04000000001"/>
    <n v="0"/>
    <x v="15"/>
  </r>
  <r>
    <n v="-1"/>
    <n v="1"/>
    <s v="0001 -Florida Power &amp; Light Company"/>
    <n v="0"/>
    <n v="3"/>
    <x v="15"/>
    <n v="1995"/>
    <n v="33"/>
    <n v="2014"/>
    <s v="V1995"/>
    <n v="367"/>
    <s v="06. Transmission"/>
    <s v="Function"/>
    <n v="46001219.659999996"/>
    <n v="0"/>
    <n v="0"/>
    <n v="5265657.92"/>
    <n v="1908325.1"/>
    <n v="41773979.079999998"/>
    <n v="-555661.07999999996"/>
    <n v="87963.31"/>
    <n v="46373712.020000003"/>
    <n v="43326430.68"/>
    <n v="71344.45"/>
    <n v="0"/>
    <n v="87963.31"/>
    <n v="0"/>
    <x v="15"/>
  </r>
  <r>
    <n v="-1"/>
    <n v="1"/>
    <s v="0001 -Florida Power &amp; Light Company"/>
    <n v="0"/>
    <n v="3"/>
    <x v="15"/>
    <n v="1996"/>
    <n v="34"/>
    <n v="2014"/>
    <s v="V1996"/>
    <n v="367"/>
    <s v="06. Transmission"/>
    <s v="Function"/>
    <n v="84337753.099999994"/>
    <n v="0"/>
    <n v="0"/>
    <n v="16334165.65"/>
    <n v="3432997.16"/>
    <n v="70449068.329999998"/>
    <n v="-391292.35"/>
    <n v="95689.42"/>
    <n v="84700280.920000002"/>
    <n v="73551886.200000003"/>
    <n v="63340.9"/>
    <n v="0"/>
    <n v="95689.42"/>
    <n v="0"/>
    <x v="15"/>
  </r>
  <r>
    <n v="-1"/>
    <n v="1"/>
    <s v="0001 -Florida Power &amp; Light Company"/>
    <n v="0"/>
    <n v="3"/>
    <x v="15"/>
    <n v="1997"/>
    <n v="35"/>
    <n v="2014"/>
    <s v="V1997"/>
    <n v="367"/>
    <s v="06. Transmission"/>
    <s v="Function"/>
    <n v="39830597.920000002"/>
    <n v="0"/>
    <n v="0"/>
    <n v="8347974.8600000003"/>
    <n v="1709336.95"/>
    <n v="32437871.109999999"/>
    <n v="-495257.54"/>
    <n v="84089.57"/>
    <n v="40186698.32"/>
    <n v="33838773.359999999"/>
    <n v="36423.870000000003"/>
    <n v="0"/>
    <n v="84089.57"/>
    <n v="0"/>
    <x v="15"/>
  </r>
  <r>
    <n v="-1"/>
    <n v="1"/>
    <s v="0001 -Florida Power &amp; Light Company"/>
    <n v="0"/>
    <n v="3"/>
    <x v="15"/>
    <n v="1998"/>
    <n v="59"/>
    <n v="2014"/>
    <s v="V1998"/>
    <n v="367"/>
    <s v="06. Transmission"/>
    <s v="Function"/>
    <n v="28380847.23"/>
    <n v="0"/>
    <n v="0"/>
    <n v="7074854.7000000002"/>
    <n v="1228009.6499999999"/>
    <n v="22154787.75"/>
    <n v="-661509.81000000006"/>
    <n v="115399.94"/>
    <n v="28897470.789999999"/>
    <n v="22958388.010000002"/>
    <n v="23185.77"/>
    <n v="0"/>
    <n v="115399.94"/>
    <n v="0"/>
    <x v="15"/>
  </r>
  <r>
    <n v="-1"/>
    <n v="1"/>
    <s v="0001 -Florida Power &amp; Light Company"/>
    <n v="0"/>
    <n v="3"/>
    <x v="15"/>
    <n v="1999"/>
    <n v="60"/>
    <n v="2014"/>
    <s v="V1999"/>
    <n v="367"/>
    <s v="06. Transmission"/>
    <s v="Function"/>
    <n v="54360127.799999997"/>
    <n v="0"/>
    <n v="0"/>
    <n v="14821310.220000001"/>
    <n v="2394347.33"/>
    <n v="40906469.399999999"/>
    <n v="-1333786.67"/>
    <n v="254564.01"/>
    <n v="55450704.770000003"/>
    <n v="42453509.859999999"/>
    <n v="11293.92"/>
    <n v="0"/>
    <n v="254564.01"/>
    <n v="0"/>
    <x v="15"/>
  </r>
  <r>
    <n v="-1"/>
    <n v="1"/>
    <s v="0001 -Florida Power &amp; Light Company"/>
    <n v="0"/>
    <n v="3"/>
    <x v="15"/>
    <n v="2000"/>
    <n v="61"/>
    <n v="2014"/>
    <s v="V2000"/>
    <n v="367"/>
    <s v="06. Transmission"/>
    <s v="Function"/>
    <n v="34696649.799999997"/>
    <n v="0"/>
    <n v="0"/>
    <n v="10690660.550000001"/>
    <n v="1296658.5"/>
    <n v="24699265.07"/>
    <n v="-372505.79"/>
    <n v="116761.14"/>
    <n v="34905752.090000004"/>
    <n v="25836479.600000001"/>
    <n v="67102.820000000007"/>
    <n v="0"/>
    <n v="116761.14"/>
    <n v="0"/>
    <x v="15"/>
  </r>
  <r>
    <n v="-1"/>
    <n v="1"/>
    <s v="0001 -Florida Power &amp; Light Company"/>
    <n v="0"/>
    <n v="3"/>
    <x v="15"/>
    <n v="2001"/>
    <n v="62"/>
    <n v="2014"/>
    <s v="V2001"/>
    <n v="367"/>
    <s v="06. Transmission"/>
    <s v="Function"/>
    <n v="107162123.39"/>
    <n v="0"/>
    <n v="0"/>
    <n v="36381758.719999999"/>
    <n v="4726513.24"/>
    <n v="71475426.469999999"/>
    <n v="-766284.19"/>
    <n v="136129.01"/>
    <n v="107761371.94"/>
    <n v="75789648.840000004"/>
    <n v="-50828.66"/>
    <n v="0"/>
    <n v="136129.01"/>
    <n v="0"/>
    <x v="15"/>
  </r>
  <r>
    <n v="-1"/>
    <n v="1"/>
    <s v="0001 -Florida Power &amp; Light Company"/>
    <n v="0"/>
    <n v="3"/>
    <x v="15"/>
    <n v="2001"/>
    <n v="69"/>
    <n v="2014"/>
    <s v="V2001 Bonus"/>
    <n v="367"/>
    <s v="06. Transmission"/>
    <s v="Function"/>
    <n v="2400858.17"/>
    <n v="0"/>
    <n v="0"/>
    <n v="806184.42"/>
    <n v="107490.99"/>
    <n v="1608726.68"/>
    <n v="-17478.599999999999"/>
    <n v="3819.67"/>
    <n v="2417734.65"/>
    <n v="1704611.82"/>
    <n v="-1450.97"/>
    <n v="0"/>
    <n v="3819.67"/>
    <n v="0"/>
    <x v="15"/>
  </r>
  <r>
    <n v="-1"/>
    <n v="1"/>
    <s v="0001 -Florida Power &amp; Light Company"/>
    <n v="0"/>
    <n v="3"/>
    <x v="15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15"/>
  </r>
  <r>
    <n v="-1"/>
    <n v="1"/>
    <s v="0001 -Florida Power &amp; Light Company"/>
    <n v="0"/>
    <n v="3"/>
    <x v="15"/>
    <n v="2002"/>
    <n v="80"/>
    <n v="2014"/>
    <s v="V2002 Bonus Q1"/>
    <n v="367"/>
    <s v="06. Transmission"/>
    <s v="Function"/>
    <n v="11741737.380000001"/>
    <n v="0"/>
    <n v="0"/>
    <n v="11834431.369999999"/>
    <n v="527697.29"/>
    <n v="7605570.3399999999"/>
    <n v="-186765.1"/>
    <n v="33805.24"/>
    <n v="11927125.35"/>
    <n v="8010918.0599999996"/>
    <n v="-29233.15"/>
    <n v="0"/>
    <n v="33805.24"/>
    <n v="0"/>
    <x v="15"/>
  </r>
  <r>
    <n v="-1"/>
    <n v="1"/>
    <s v="0001 -Florida Power &amp; Light Company"/>
    <n v="0"/>
    <n v="3"/>
    <x v="15"/>
    <n v="2002"/>
    <n v="81"/>
    <n v="2014"/>
    <s v="V2002 Bonus Q2"/>
    <n v="367"/>
    <s v="06. Transmission"/>
    <s v="Function"/>
    <n v="11083720.26"/>
    <n v="0"/>
    <n v="0"/>
    <n v="11171219.619999999"/>
    <n v="498571.53"/>
    <n v="7050885.1399999997"/>
    <n v="-176298.67"/>
    <n v="32366.21"/>
    <n v="11258718.99"/>
    <n v="7435956.8700000001"/>
    <n v="-29132.720000000001"/>
    <n v="0"/>
    <n v="32366.21"/>
    <n v="0"/>
    <x v="15"/>
  </r>
  <r>
    <n v="-1"/>
    <n v="1"/>
    <s v="0001 -Florida Power &amp; Light Company"/>
    <n v="0"/>
    <n v="3"/>
    <x v="15"/>
    <n v="2002"/>
    <n v="82"/>
    <n v="2014"/>
    <s v="V2002 Bonus Q3"/>
    <n v="367"/>
    <s v="06. Transmission"/>
    <s v="Function"/>
    <n v="8164464.2699999996"/>
    <n v="0"/>
    <n v="0"/>
    <n v="8228917.8600000003"/>
    <n v="367092.03"/>
    <n v="5102745.6900000004"/>
    <n v="-129864.75"/>
    <n v="23841.53"/>
    <n v="8293371.46"/>
    <n v="5387648.4199999999"/>
    <n v="-22876.37"/>
    <n v="0"/>
    <n v="23841.53"/>
    <n v="0"/>
    <x v="15"/>
  </r>
  <r>
    <n v="-1"/>
    <n v="1"/>
    <s v="0001 -Florida Power &amp; Light Company"/>
    <n v="0"/>
    <n v="3"/>
    <x v="15"/>
    <n v="2002"/>
    <n v="83"/>
    <n v="2014"/>
    <s v="V2002 Bonus Q4"/>
    <n v="367"/>
    <s v="06. Transmission"/>
    <s v="Function"/>
    <n v="10896684.560000001"/>
    <n v="0"/>
    <n v="0"/>
    <n v="10982707.369999999"/>
    <n v="489609.09"/>
    <n v="6689165.4000000004"/>
    <n v="-173323.64"/>
    <n v="31820.03"/>
    <n v="11068730.18"/>
    <n v="7070967.2800000003"/>
    <n v="-32418.37"/>
    <n v="0"/>
    <n v="31820.03"/>
    <n v="0"/>
    <x v="15"/>
  </r>
  <r>
    <n v="-1"/>
    <n v="1"/>
    <s v="0001 -Florida Power &amp; Light Company"/>
    <n v="0"/>
    <n v="3"/>
    <x v="15"/>
    <n v="2002"/>
    <n v="76"/>
    <n v="2014"/>
    <s v="V2002 Q1"/>
    <n v="367"/>
    <s v="06. Transmission"/>
    <s v="Function"/>
    <n v="22099599.190000001"/>
    <n v="0"/>
    <n v="0"/>
    <n v="22274062.32"/>
    <n v="993200.44"/>
    <n v="14314749.970000001"/>
    <n v="-351518.19"/>
    <n v="83048.92"/>
    <n v="22448525.449999999"/>
    <n v="15077671.310000001"/>
    <n v="-35598.239999999998"/>
    <n v="0"/>
    <n v="83048.92"/>
    <n v="0"/>
    <x v="15"/>
  </r>
  <r>
    <n v="-1"/>
    <n v="1"/>
    <s v="0001 -Florida Power &amp; Light Company"/>
    <n v="0"/>
    <n v="3"/>
    <x v="15"/>
    <n v="2002"/>
    <n v="77"/>
    <n v="2014"/>
    <s v="V2002 Q2"/>
    <n v="367"/>
    <s v="06. Transmission"/>
    <s v="Function"/>
    <n v="12430638.9"/>
    <n v="0"/>
    <n v="0"/>
    <n v="12499128.189999999"/>
    <n v="557836.09"/>
    <n v="7870595.9900000002"/>
    <n v="-196794.52"/>
    <n v="32937.120000000003"/>
    <n v="12567617.48"/>
    <n v="8339591.2000000002"/>
    <n v="-15200.58"/>
    <n v="0"/>
    <n v="32937.120000000003"/>
    <n v="0"/>
    <x v="15"/>
  </r>
  <r>
    <n v="-1"/>
    <n v="1"/>
    <s v="0001 -Florida Power &amp; Light Company"/>
    <n v="0"/>
    <n v="3"/>
    <x v="15"/>
    <n v="2002"/>
    <n v="78"/>
    <n v="2014"/>
    <s v="V2002 Q3"/>
    <n v="367"/>
    <s v="06. Transmission"/>
    <s v="Function"/>
    <n v="4645555.08"/>
    <n v="0"/>
    <n v="0"/>
    <n v="4679609.25"/>
    <n v="193953.82"/>
    <n v="3027889.62"/>
    <n v="-68614.27"/>
    <n v="16303.64"/>
    <n v="4713663.43"/>
    <n v="3178418.57"/>
    <n v="-8379.85"/>
    <n v="0"/>
    <n v="16303.64"/>
    <n v="0"/>
    <x v="15"/>
  </r>
  <r>
    <n v="-1"/>
    <n v="1"/>
    <s v="0001 -Florida Power &amp; Light Company"/>
    <n v="0"/>
    <n v="3"/>
    <x v="15"/>
    <n v="2002"/>
    <n v="79"/>
    <n v="2014"/>
    <s v="V2002 Q4"/>
    <n v="367"/>
    <s v="06. Transmission"/>
    <s v="Function"/>
    <n v="8854570.5700000003"/>
    <n v="0"/>
    <n v="0"/>
    <n v="8923259.9100000001"/>
    <n v="390953.52"/>
    <n v="5494861.1100000003"/>
    <n v="-138399.17000000001"/>
    <n v="32911.81"/>
    <n v="8991949.25"/>
    <n v="5799730.4000000004"/>
    <n v="-18382.64"/>
    <n v="0"/>
    <n v="32911.81"/>
    <n v="0"/>
    <x v="15"/>
  </r>
  <r>
    <n v="-1"/>
    <n v="1"/>
    <s v="0001 -Florida Power &amp; Light Company"/>
    <n v="0"/>
    <n v="3"/>
    <x v="15"/>
    <n v="2003"/>
    <n v="64"/>
    <n v="2014"/>
    <s v="V2003"/>
    <n v="367"/>
    <s v="06. Transmission"/>
    <s v="Function"/>
    <n v="3296752.59"/>
    <n v="0"/>
    <n v="0"/>
    <n v="2155187.96"/>
    <n v="95848.33"/>
    <n v="1378198.42"/>
    <n v="-39767.64"/>
    <n v="14520.75"/>
    <n v="3307689.97"/>
    <n v="1467499.94"/>
    <n v="10130.18"/>
    <n v="0"/>
    <n v="14520.75"/>
    <n v="0"/>
    <x v="15"/>
  </r>
  <r>
    <n v="-1"/>
    <n v="1"/>
    <s v="0001 -Florida Power &amp; Light Company"/>
    <n v="0"/>
    <n v="3"/>
    <x v="15"/>
    <n v="2003"/>
    <n v="70"/>
    <n v="2014"/>
    <s v="V2003 Bonus-30%"/>
    <n v="367"/>
    <s v="06. Transmission"/>
    <s v="Function"/>
    <n v="63327718.159999996"/>
    <n v="0"/>
    <n v="0"/>
    <n v="27153675.109999999"/>
    <n v="2858277.3"/>
    <n v="37383722.549999997"/>
    <n v="-1544699.6"/>
    <n v="455470.59"/>
    <n v="64862693.009999998"/>
    <n v="39323374.140000001"/>
    <n v="-160878.54"/>
    <n v="0"/>
    <n v="455470.59"/>
    <n v="0"/>
    <x v="15"/>
  </r>
  <r>
    <n v="-1"/>
    <n v="1"/>
    <s v="0001 -Florida Power &amp; Light Company"/>
    <n v="0"/>
    <n v="3"/>
    <x v="15"/>
    <n v="2003"/>
    <n v="84"/>
    <n v="2014"/>
    <s v="V2003 Bonus-50%"/>
    <n v="367"/>
    <s v="06. Transmission"/>
    <s v="Function"/>
    <n v="8783238.6199999992"/>
    <n v="0"/>
    <n v="0"/>
    <n v="2303065"/>
    <n v="511791.71"/>
    <n v="6665575.0599999996"/>
    <n v="-214340.68"/>
    <n v="82203.48"/>
    <n v="8996229.9100000001"/>
    <n v="7013424.0999999996"/>
    <n v="33154.86"/>
    <n v="0"/>
    <n v="82203.48"/>
    <n v="0"/>
    <x v="15"/>
  </r>
  <r>
    <n v="-1"/>
    <n v="1"/>
    <s v="0001 -Florida Power &amp; Light Company"/>
    <n v="0"/>
    <n v="3"/>
    <x v="15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15"/>
  </r>
  <r>
    <n v="-1"/>
    <n v="1"/>
    <s v="0001 -Florida Power &amp; Light Company"/>
    <n v="0"/>
    <n v="3"/>
    <x v="15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15"/>
  </r>
  <r>
    <n v="-1"/>
    <n v="1"/>
    <s v="0001 -Florida Power &amp; Light Company"/>
    <n v="0"/>
    <n v="3"/>
    <x v="15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15"/>
  </r>
  <r>
    <n v="-1"/>
    <n v="1"/>
    <s v="0001 -Florida Power &amp; Light Company"/>
    <n v="0"/>
    <n v="3"/>
    <x v="15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15"/>
  </r>
  <r>
    <n v="-1"/>
    <n v="1"/>
    <s v="0001 -Florida Power &amp; Light Company"/>
    <n v="0"/>
    <n v="3"/>
    <x v="15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15"/>
  </r>
  <r>
    <n v="-1"/>
    <n v="1"/>
    <s v="0001 -Florida Power &amp; Light Company"/>
    <n v="0"/>
    <n v="3"/>
    <x v="15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15"/>
  </r>
  <r>
    <n v="-1"/>
    <n v="1"/>
    <s v="0001 -Florida Power &amp; Light Company"/>
    <n v="0"/>
    <n v="3"/>
    <x v="15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15"/>
  </r>
  <r>
    <n v="-1"/>
    <n v="1"/>
    <s v="0001 -Florida Power &amp; Light Company"/>
    <n v="0"/>
    <n v="3"/>
    <x v="15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15"/>
  </r>
  <r>
    <n v="-1"/>
    <n v="1"/>
    <s v="0001 -Florida Power &amp; Light Company"/>
    <n v="0"/>
    <n v="3"/>
    <x v="15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15"/>
  </r>
  <r>
    <n v="-1"/>
    <n v="1"/>
    <s v="0001 -Florida Power &amp; Light Company"/>
    <n v="0"/>
    <n v="3"/>
    <x v="15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15"/>
  </r>
  <r>
    <n v="-1"/>
    <n v="1"/>
    <s v="0001 -Florida Power &amp; Light Company"/>
    <n v="0"/>
    <n v="3"/>
    <x v="15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15"/>
  </r>
  <r>
    <n v="-1"/>
    <n v="1"/>
    <s v="0001 -Florida Power &amp; Light Company"/>
    <n v="0"/>
    <n v="3"/>
    <x v="15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15"/>
  </r>
  <r>
    <n v="-1"/>
    <n v="1"/>
    <s v="0001 -Florida Power &amp; Light Company"/>
    <n v="0"/>
    <n v="3"/>
    <x v="15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15"/>
  </r>
  <r>
    <n v="-1"/>
    <n v="1"/>
    <s v="0001 -Florida Power &amp; Light Company"/>
    <n v="0"/>
    <n v="3"/>
    <x v="15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5"/>
  </r>
  <r>
    <n v="-1"/>
    <n v="1"/>
    <s v="0001 -Florida Power &amp; Light Company"/>
    <n v="0"/>
    <n v="3"/>
    <x v="15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15"/>
  </r>
  <r>
    <n v="-1"/>
    <n v="1"/>
    <s v="0001 -Florida Power &amp; Light Company"/>
    <n v="0"/>
    <n v="3"/>
    <x v="15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15"/>
  </r>
  <r>
    <n v="-1"/>
    <n v="1"/>
    <s v="0001 -Florida Power &amp; Light Company"/>
    <n v="0"/>
    <n v="3"/>
    <x v="15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15"/>
  </r>
  <r>
    <n v="-1"/>
    <n v="1"/>
    <s v="0001 -Florida Power &amp; Light Company"/>
    <n v="0"/>
    <n v="3"/>
    <x v="15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15"/>
  </r>
  <r>
    <n v="-1"/>
    <n v="1"/>
    <s v="0001 -Florida Power &amp; Light Company"/>
    <n v="0"/>
    <n v="3"/>
    <x v="15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15"/>
  </r>
  <r>
    <n v="-1"/>
    <n v="1"/>
    <s v="0001 -Florida Power &amp; Light Company"/>
    <n v="0"/>
    <n v="3"/>
    <x v="15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15"/>
  </r>
  <r>
    <n v="-1"/>
    <n v="1"/>
    <s v="0001 -Florida Power &amp; Light Company"/>
    <n v="0"/>
    <n v="3"/>
    <x v="15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15"/>
  </r>
  <r>
    <n v="-1"/>
    <n v="1"/>
    <s v="0001 -Florida Power &amp; Light Company"/>
    <n v="0"/>
    <n v="3"/>
    <x v="15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15"/>
  </r>
  <r>
    <n v="-1"/>
    <n v="1"/>
    <s v="0001 -Florida Power &amp; Light Company"/>
    <n v="0"/>
    <n v="3"/>
    <x v="15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15"/>
  </r>
  <r>
    <n v="-1"/>
    <n v="1"/>
    <s v="0001 -Florida Power &amp; Light Company"/>
    <n v="0"/>
    <n v="3"/>
    <x v="15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15"/>
  </r>
  <r>
    <n v="-1"/>
    <n v="1"/>
    <s v="0001 -Florida Power &amp; Light Company"/>
    <n v="0"/>
    <n v="3"/>
    <x v="15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15"/>
  </r>
  <r>
    <n v="-1"/>
    <n v="1"/>
    <s v="0001 -Florida Power &amp; Light Company"/>
    <n v="0"/>
    <n v="3"/>
    <x v="15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15"/>
  </r>
  <r>
    <n v="-1"/>
    <n v="1"/>
    <s v="0001 -Florida Power &amp; Light Company"/>
    <n v="0"/>
    <n v="3"/>
    <x v="15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15"/>
  </r>
  <r>
    <n v="-1"/>
    <n v="1"/>
    <s v="0001 -Florida Power &amp; Light Company"/>
    <n v="0"/>
    <n v="3"/>
    <x v="15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15"/>
  </r>
  <r>
    <n v="-1"/>
    <n v="1"/>
    <s v="0001 -Florida Power &amp; Light Company"/>
    <n v="0"/>
    <n v="3"/>
    <x v="15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15"/>
  </r>
  <r>
    <n v="-1"/>
    <n v="1"/>
    <s v="0001 -Florida Power &amp; Light Company"/>
    <n v="0"/>
    <n v="3"/>
    <x v="15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15"/>
  </r>
  <r>
    <n v="-1"/>
    <n v="1"/>
    <s v="0001 -Florida Power &amp; Light Company"/>
    <n v="0"/>
    <n v="3"/>
    <x v="15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15"/>
  </r>
  <r>
    <n v="-1"/>
    <n v="1"/>
    <s v="0001 -Florida Power &amp; Light Company"/>
    <n v="0"/>
    <n v="3"/>
    <x v="15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15"/>
  </r>
  <r>
    <n v="-1"/>
    <n v="1"/>
    <s v="0001 -Florida Power &amp; Light Company"/>
    <n v="0"/>
    <n v="3"/>
    <x v="15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15"/>
  </r>
  <r>
    <n v="-1"/>
    <n v="1"/>
    <s v="0001 -Florida Power &amp; Light Company"/>
    <n v="0"/>
    <n v="3"/>
    <x v="15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15"/>
  </r>
  <r>
    <n v="-1"/>
    <n v="1"/>
    <s v="0001 -Florida Power &amp; Light Company"/>
    <n v="0"/>
    <n v="3"/>
    <x v="15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15"/>
  </r>
  <r>
    <n v="-1"/>
    <n v="1"/>
    <s v="0001 -Florida Power &amp; Light Company"/>
    <n v="0"/>
    <n v="3"/>
    <x v="15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15"/>
  </r>
  <r>
    <n v="-1"/>
    <n v="1"/>
    <s v="0001 -Florida Power &amp; Light Company"/>
    <n v="0"/>
    <n v="3"/>
    <x v="15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15"/>
  </r>
  <r>
    <n v="-1"/>
    <n v="1"/>
    <s v="0001 -Florida Power &amp; Light Company"/>
    <n v="0"/>
    <n v="3"/>
    <x v="15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15"/>
  </r>
  <r>
    <n v="-1"/>
    <n v="1"/>
    <s v="0001 -Florida Power &amp; Light Company"/>
    <n v="0"/>
    <n v="3"/>
    <x v="15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15"/>
  </r>
  <r>
    <n v="-1"/>
    <n v="1"/>
    <s v="0001 -Florida Power &amp; Light Company"/>
    <n v="0"/>
    <n v="3"/>
    <x v="15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15"/>
  </r>
  <r>
    <n v="-1"/>
    <n v="1"/>
    <s v="0001 -Florida Power &amp; Light Company"/>
    <n v="0"/>
    <n v="3"/>
    <x v="15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15"/>
  </r>
  <r>
    <n v="-1"/>
    <n v="1"/>
    <s v="0001 -Florida Power &amp; Light Company"/>
    <n v="0"/>
    <n v="3"/>
    <x v="15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15"/>
  </r>
  <r>
    <n v="-1"/>
    <n v="1"/>
    <s v="0001 -Florida Power &amp; Light Company"/>
    <n v="0"/>
    <n v="3"/>
    <x v="15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15"/>
  </r>
  <r>
    <n v="-1"/>
    <n v="1"/>
    <s v="0001 -Florida Power &amp; Light Company"/>
    <n v="0"/>
    <n v="3"/>
    <x v="15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15"/>
  </r>
  <r>
    <n v="-1"/>
    <n v="1"/>
    <s v="0001 -Florida Power &amp; Light Company"/>
    <n v="0"/>
    <n v="3"/>
    <x v="15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15"/>
  </r>
  <r>
    <n v="-1"/>
    <n v="1"/>
    <s v="0001 -Florida Power &amp; Light Company"/>
    <n v="0"/>
    <n v="3"/>
    <x v="15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15"/>
  </r>
  <r>
    <n v="-1"/>
    <n v="1"/>
    <s v="0001 -Florida Power &amp; Light Company"/>
    <n v="0"/>
    <n v="3"/>
    <x v="15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15"/>
  </r>
  <r>
    <n v="-1"/>
    <n v="1"/>
    <s v="0001 -Florida Power &amp; Light Company"/>
    <n v="0"/>
    <n v="3"/>
    <x v="15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15"/>
  </r>
  <r>
    <n v="-1"/>
    <n v="1"/>
    <s v="0001 -Florida Power &amp; Light Company"/>
    <n v="0"/>
    <n v="3"/>
    <x v="15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15"/>
  </r>
  <r>
    <n v="-1"/>
    <n v="1"/>
    <s v="0001 -Florida Power &amp; Light Company"/>
    <n v="0"/>
    <n v="3"/>
    <x v="15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15"/>
  </r>
  <r>
    <n v="-1"/>
    <n v="1"/>
    <s v="0001 -Florida Power &amp; Light Company"/>
    <n v="0"/>
    <n v="3"/>
    <x v="15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15"/>
  </r>
  <r>
    <n v="-1"/>
    <n v="1"/>
    <s v="0001 -Florida Power &amp; Light Company"/>
    <n v="0"/>
    <n v="3"/>
    <x v="15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15"/>
  </r>
  <r>
    <n v="-1"/>
    <n v="1"/>
    <s v="0001 -Florida Power &amp; Light Company"/>
    <n v="0"/>
    <n v="3"/>
    <x v="15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15"/>
  </r>
  <r>
    <n v="-1"/>
    <n v="1"/>
    <s v="0001 -Florida Power &amp; Light Company"/>
    <n v="0"/>
    <n v="3"/>
    <x v="15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15"/>
  </r>
  <r>
    <n v="-1"/>
    <n v="1"/>
    <s v="0001 -Florida Power &amp; Light Company"/>
    <n v="0"/>
    <n v="3"/>
    <x v="15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15"/>
  </r>
  <r>
    <n v="-1"/>
    <n v="1"/>
    <s v="0001 -Florida Power &amp; Light Company"/>
    <n v="0"/>
    <n v="3"/>
    <x v="15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15"/>
  </r>
  <r>
    <n v="-1"/>
    <n v="1"/>
    <s v="0001 -Florida Power &amp; Light Company"/>
    <n v="0"/>
    <n v="3"/>
    <x v="15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15"/>
  </r>
  <r>
    <n v="-1"/>
    <n v="1"/>
    <s v="0001 -Florida Power &amp; Light Company"/>
    <n v="0"/>
    <n v="3"/>
    <x v="15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15"/>
  </r>
  <r>
    <n v="-1"/>
    <n v="1"/>
    <s v="0001 -Florida Power &amp; Light Company"/>
    <n v="0"/>
    <n v="3"/>
    <x v="15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15"/>
  </r>
  <r>
    <n v="-1"/>
    <n v="1"/>
    <s v="0001 -Florida Power &amp; Light Company"/>
    <n v="0"/>
    <n v="3"/>
    <x v="15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15"/>
  </r>
  <r>
    <n v="-1"/>
    <n v="1"/>
    <s v="0001 -Florida Power &amp; Light Company"/>
    <n v="0"/>
    <n v="3"/>
    <x v="15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15"/>
  </r>
  <r>
    <n v="-1"/>
    <n v="1"/>
    <s v="0001 -Florida Power &amp; Light Company"/>
    <n v="0"/>
    <n v="3"/>
    <x v="15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15"/>
  </r>
  <r>
    <n v="-1"/>
    <n v="1"/>
    <s v="0001 -Florida Power &amp; Light Company"/>
    <n v="0"/>
    <n v="3"/>
    <x v="15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15"/>
  </r>
  <r>
    <n v="-1"/>
    <n v="1"/>
    <s v="0001 -Florida Power &amp; Light Company"/>
    <n v="0"/>
    <n v="3"/>
    <x v="15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15"/>
  </r>
  <r>
    <n v="-1"/>
    <n v="1"/>
    <s v="0001 -Florida Power &amp; Light Company"/>
    <n v="0"/>
    <n v="3"/>
    <x v="15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15"/>
  </r>
  <r>
    <n v="-1"/>
    <n v="1"/>
    <s v="0001 -Florida Power &amp; Light Company"/>
    <n v="0"/>
    <n v="3"/>
    <x v="15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15"/>
  </r>
  <r>
    <n v="-1"/>
    <n v="1"/>
    <s v="0001 -Florida Power &amp; Light Company"/>
    <n v="0"/>
    <n v="3"/>
    <x v="15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15"/>
  </r>
  <r>
    <n v="-1"/>
    <n v="1"/>
    <s v="0001 -Florida Power &amp; Light Company"/>
    <n v="0"/>
    <n v="3"/>
    <x v="15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15"/>
  </r>
  <r>
    <n v="-1"/>
    <n v="1"/>
    <s v="0001 -Florida Power &amp; Light Company"/>
    <n v="0"/>
    <n v="3"/>
    <x v="15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15"/>
  </r>
  <r>
    <n v="-1"/>
    <n v="1"/>
    <s v="0001 -Florida Power &amp; Light Company"/>
    <n v="0"/>
    <n v="3"/>
    <x v="15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15"/>
  </r>
  <r>
    <n v="-1"/>
    <n v="1"/>
    <s v="0001 -Florida Power &amp; Light Company"/>
    <n v="0"/>
    <n v="3"/>
    <x v="15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15"/>
  </r>
  <r>
    <n v="-1"/>
    <n v="1"/>
    <s v="0001 -Florida Power &amp; Light Company"/>
    <n v="0"/>
    <n v="3"/>
    <x v="15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15"/>
  </r>
  <r>
    <n v="-1"/>
    <n v="1"/>
    <s v="0001 -Florida Power &amp; Light Company"/>
    <n v="0"/>
    <n v="3"/>
    <x v="15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15"/>
  </r>
  <r>
    <n v="-1"/>
    <n v="1"/>
    <s v="0001 -Florida Power &amp; Light Company"/>
    <n v="0"/>
    <n v="3"/>
    <x v="15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15"/>
  </r>
  <r>
    <n v="-1"/>
    <n v="1"/>
    <s v="0001 -Florida Power &amp; Light Company"/>
    <n v="0"/>
    <n v="3"/>
    <x v="15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15"/>
  </r>
  <r>
    <n v="-1"/>
    <n v="1"/>
    <s v="0001 -Florida Power &amp; Light Company"/>
    <n v="0"/>
    <n v="3"/>
    <x v="15"/>
    <n v="1987"/>
    <n v="22"/>
    <n v="2014"/>
    <s v="V1987"/>
    <n v="367"/>
    <s v="07. Distribution"/>
    <s v="Function"/>
    <n v="130553579.65000001"/>
    <n v="0"/>
    <n v="0"/>
    <n v="0"/>
    <n v="0"/>
    <n v="132411780.11"/>
    <n v="-2279060.27"/>
    <n v="84541.91"/>
    <n v="132411780.11"/>
    <n v="130553579.65000001"/>
    <n v="84541.91"/>
    <n v="0"/>
    <n v="84541.91"/>
    <n v="0"/>
    <x v="15"/>
  </r>
  <r>
    <n v="-1"/>
    <n v="1"/>
    <s v="0001 -Florida Power &amp; Light Company"/>
    <n v="0"/>
    <n v="3"/>
    <x v="15"/>
    <n v="1988"/>
    <n v="24"/>
    <n v="2014"/>
    <s v="V1988"/>
    <n v="367"/>
    <s v="07. Distribution"/>
    <s v="Function"/>
    <n v="116154884.12"/>
    <n v="0"/>
    <n v="0"/>
    <n v="0"/>
    <n v="0"/>
    <n v="117751052.70999999"/>
    <n v="-2181992.75"/>
    <n v="89115.97"/>
    <n v="117751052.70999999"/>
    <n v="116154884.12"/>
    <n v="89115.97"/>
    <n v="0"/>
    <n v="89115.97"/>
    <n v="0"/>
    <x v="15"/>
  </r>
  <r>
    <n v="-1"/>
    <n v="1"/>
    <s v="0001 -Florida Power &amp; Light Company"/>
    <n v="0"/>
    <n v="3"/>
    <x v="15"/>
    <n v="1989"/>
    <n v="26"/>
    <n v="2014"/>
    <s v="V1989"/>
    <n v="367"/>
    <s v="07. Distribution"/>
    <s v="Function"/>
    <n v="140834623.44999999"/>
    <n v="0"/>
    <n v="0"/>
    <n v="0"/>
    <n v="0"/>
    <n v="142736444.99000001"/>
    <n v="-2475031.41"/>
    <n v="123671.37"/>
    <n v="142736444.99000001"/>
    <n v="140834623.44999999"/>
    <n v="123671.37"/>
    <n v="0"/>
    <n v="123671.37"/>
    <n v="0"/>
    <x v="15"/>
  </r>
  <r>
    <n v="-1"/>
    <n v="1"/>
    <s v="0001 -Florida Power &amp; Light Company"/>
    <n v="0"/>
    <n v="3"/>
    <x v="15"/>
    <n v="1990"/>
    <n v="28"/>
    <n v="2014"/>
    <s v="V1990"/>
    <n v="367"/>
    <s v="07. Distribution"/>
    <s v="Function"/>
    <n v="168591581.12"/>
    <n v="0"/>
    <n v="0"/>
    <n v="0"/>
    <n v="0"/>
    <n v="170652686.11000001"/>
    <n v="-2773184.34"/>
    <n v="123880.99"/>
    <n v="170652686.11000001"/>
    <n v="168591581.12"/>
    <n v="123880.99"/>
    <n v="0"/>
    <n v="123880.99"/>
    <n v="0"/>
    <x v="15"/>
  </r>
  <r>
    <n v="-1"/>
    <n v="1"/>
    <s v="0001 -Florida Power &amp; Light Company"/>
    <n v="0"/>
    <n v="3"/>
    <x v="15"/>
    <n v="1991"/>
    <n v="29"/>
    <n v="2014"/>
    <s v="V1991"/>
    <n v="367"/>
    <s v="07. Distribution"/>
    <s v="Function"/>
    <n v="191742932.66999999"/>
    <n v="0"/>
    <n v="0"/>
    <n v="0"/>
    <n v="0"/>
    <n v="194209386.75"/>
    <n v="-2942589.08"/>
    <n v="117232.78"/>
    <n v="194209386.75"/>
    <n v="191742932.66999999"/>
    <n v="117232.78"/>
    <n v="0"/>
    <n v="117232.78"/>
    <n v="0"/>
    <x v="15"/>
  </r>
  <r>
    <n v="-1"/>
    <n v="1"/>
    <s v="0001 -Florida Power &amp; Light Company"/>
    <n v="0"/>
    <n v="3"/>
    <x v="15"/>
    <n v="1992"/>
    <n v="30"/>
    <n v="2014"/>
    <s v="V1992"/>
    <n v="367"/>
    <s v="07. Distribution"/>
    <s v="Function"/>
    <n v="162455271.56"/>
    <n v="0"/>
    <n v="0"/>
    <n v="0"/>
    <n v="0"/>
    <n v="164676853.80000001"/>
    <n v="-2733764.45"/>
    <n v="108728.97"/>
    <n v="164676853.80000001"/>
    <n v="162455271.56"/>
    <n v="108728.97"/>
    <n v="0"/>
    <n v="108728.97"/>
    <n v="0"/>
    <x v="15"/>
  </r>
  <r>
    <n v="-1"/>
    <n v="1"/>
    <s v="0001 -Florida Power &amp; Light Company"/>
    <n v="0"/>
    <n v="3"/>
    <x v="15"/>
    <n v="1993"/>
    <n v="31"/>
    <n v="2014"/>
    <s v="V1993"/>
    <n v="367"/>
    <s v="07. Distribution"/>
    <s v="Function"/>
    <n v="165467175.25"/>
    <n v="0"/>
    <n v="0"/>
    <n v="0"/>
    <n v="0"/>
    <n v="166993165.38999999"/>
    <n v="-2027470.25"/>
    <n v="71296.19"/>
    <n v="166993165.38999999"/>
    <n v="165467175.25"/>
    <n v="71296.19"/>
    <n v="0"/>
    <n v="71296.19"/>
    <n v="0"/>
    <x v="15"/>
  </r>
  <r>
    <n v="-1"/>
    <n v="1"/>
    <s v="0001 -Florida Power &amp; Light Company"/>
    <n v="0"/>
    <n v="3"/>
    <x v="15"/>
    <n v="1994"/>
    <n v="32"/>
    <n v="2014"/>
    <s v="V1994"/>
    <n v="367"/>
    <s v="07. Distribution"/>
    <s v="Function"/>
    <n v="161128705.11000001"/>
    <n v="0"/>
    <n v="0"/>
    <n v="3168200.88"/>
    <n v="3168200.88"/>
    <n v="159827223.94999999"/>
    <n v="-2365730.77"/>
    <n v="78776.850000000006"/>
    <n v="163015783.80000001"/>
    <n v="161128705.11000001"/>
    <n v="58417.88"/>
    <n v="0"/>
    <n v="78776.850000000006"/>
    <n v="0"/>
    <x v="15"/>
  </r>
  <r>
    <n v="-1"/>
    <n v="1"/>
    <s v="0001 -Florida Power &amp; Light Company"/>
    <n v="0"/>
    <n v="3"/>
    <x v="15"/>
    <n v="1995"/>
    <n v="33"/>
    <n v="2014"/>
    <s v="V1995"/>
    <n v="367"/>
    <s v="07. Distribution"/>
    <s v="Function"/>
    <n v="158750898.63"/>
    <n v="0"/>
    <n v="0"/>
    <n v="8267718.4400000004"/>
    <n v="5511815.0499999998"/>
    <n v="152279069.13999999"/>
    <n v="-2278511.11"/>
    <n v="87088.24"/>
    <n v="160607169.68000001"/>
    <n v="156015122.58000001"/>
    <n v="6578.8"/>
    <n v="0"/>
    <n v="87088.24"/>
    <n v="0"/>
    <x v="15"/>
  </r>
  <r>
    <n v="-1"/>
    <n v="1"/>
    <s v="0001 -Florida Power &amp; Light Company"/>
    <n v="0"/>
    <n v="3"/>
    <x v="15"/>
    <n v="1996"/>
    <n v="34"/>
    <n v="2014"/>
    <s v="V1996"/>
    <n v="367"/>
    <s v="07. Distribution"/>
    <s v="Function"/>
    <n v="181731163.56999999"/>
    <n v="0"/>
    <n v="0"/>
    <n v="17860988.109999999"/>
    <n v="7144395.2400000002"/>
    <n v="165559754.24000001"/>
    <n v="-2382091.8199999998"/>
    <n v="72784.509999999995"/>
    <n v="183517640.21000001"/>
    <n v="171072709.41999999"/>
    <n v="-82252.06"/>
    <n v="0"/>
    <n v="72784.509999999995"/>
    <n v="0"/>
    <x v="15"/>
  </r>
  <r>
    <n v="-1"/>
    <n v="1"/>
    <s v="0001 -Florida Power &amp; Light Company"/>
    <n v="0"/>
    <n v="3"/>
    <x v="15"/>
    <n v="1997"/>
    <n v="35"/>
    <n v="2014"/>
    <s v="V1997"/>
    <n v="367"/>
    <s v="07. Distribution"/>
    <s v="Function"/>
    <n v="175235814.47"/>
    <n v="0"/>
    <n v="0"/>
    <n v="13650613.07"/>
    <n v="6257886.5899999999"/>
    <n v="155028507.90000001"/>
    <n v="-2343752.6"/>
    <n v="86680.13"/>
    <n v="177068124.50999999"/>
    <n v="159689176.13"/>
    <n v="-148411.54999999999"/>
    <n v="0"/>
    <n v="86680.13"/>
    <n v="0"/>
    <x v="15"/>
  </r>
  <r>
    <n v="-1"/>
    <n v="1"/>
    <s v="0001 -Florida Power &amp; Light Company"/>
    <n v="0"/>
    <n v="3"/>
    <x v="15"/>
    <n v="1998"/>
    <n v="59"/>
    <n v="2014"/>
    <s v="V1998"/>
    <n v="367"/>
    <s v="07. Distribution"/>
    <s v="Function"/>
    <n v="239989950.03"/>
    <n v="0"/>
    <n v="0"/>
    <n v="61762205.840000004"/>
    <n v="8887827.25"/>
    <n v="202042884"/>
    <n v="-2770543.98"/>
    <n v="109277.11"/>
    <n v="242258945.47"/>
    <n v="209055225.24000001"/>
    <n v="-284232.32000000001"/>
    <n v="0"/>
    <n v="109277.11"/>
    <n v="0"/>
    <x v="15"/>
  </r>
  <r>
    <n v="-1"/>
    <n v="1"/>
    <s v="0001 -Florida Power &amp; Light Company"/>
    <n v="0"/>
    <n v="3"/>
    <x v="15"/>
    <n v="1999"/>
    <n v="60"/>
    <n v="2014"/>
    <s v="V1999"/>
    <n v="367"/>
    <s v="07. Distribution"/>
    <s v="Function"/>
    <n v="177326188.69999999"/>
    <n v="0"/>
    <n v="0"/>
    <n v="31084318.609999999"/>
    <n v="6935375.54"/>
    <n v="143351961.53999999"/>
    <n v="-2613025.31"/>
    <n v="125066.56"/>
    <n v="179344802.19999999"/>
    <n v="148703123.91"/>
    <n v="-309333.76000000001"/>
    <n v="0"/>
    <n v="125066.56"/>
    <n v="0"/>
    <x v="15"/>
  </r>
  <r>
    <n v="-1"/>
    <n v="1"/>
    <s v="0001 -Florida Power &amp; Light Company"/>
    <n v="0"/>
    <n v="3"/>
    <x v="15"/>
    <n v="2000"/>
    <n v="61"/>
    <n v="2014"/>
    <s v="V2000"/>
    <n v="367"/>
    <s v="07. Distribution"/>
    <s v="Function"/>
    <n v="219411511.28999999"/>
    <n v="0"/>
    <n v="0"/>
    <n v="27773971.82"/>
    <n v="6092687.4500000002"/>
    <n v="188000428.38"/>
    <n v="-2424074.62"/>
    <n v="105949.51"/>
    <n v="221091533.71000001"/>
    <n v="192668671.00999999"/>
    <n v="-149628.10999999999"/>
    <n v="0"/>
    <n v="105949.51"/>
    <n v="0"/>
    <x v="15"/>
  </r>
  <r>
    <n v="-1"/>
    <n v="1"/>
    <s v="0001 -Florida Power &amp; Light Company"/>
    <n v="0"/>
    <n v="3"/>
    <x v="15"/>
    <n v="2001"/>
    <n v="62"/>
    <n v="2014"/>
    <s v="V2001"/>
    <n v="367"/>
    <s v="07. Distribution"/>
    <s v="Function"/>
    <n v="219598222.13"/>
    <n v="0"/>
    <n v="0"/>
    <n v="69543251.819999993"/>
    <n v="9221924.9399999995"/>
    <n v="153118660.61000001"/>
    <n v="-3453288.04"/>
    <n v="142483.6"/>
    <n v="222528169.30000001"/>
    <n v="160308909.87"/>
    <n v="-755787.91"/>
    <n v="0"/>
    <n v="142483.6"/>
    <n v="0"/>
    <x v="15"/>
  </r>
  <r>
    <n v="-1"/>
    <n v="1"/>
    <s v="0001 -Florida Power &amp; Light Company"/>
    <n v="0"/>
    <n v="3"/>
    <x v="15"/>
    <n v="2001"/>
    <n v="69"/>
    <n v="2014"/>
    <s v="V2001 Bonus"/>
    <n v="367"/>
    <s v="07. Distribution"/>
    <s v="Function"/>
    <n v="34243009.579999998"/>
    <n v="0"/>
    <n v="0"/>
    <n v="10462565.560000001"/>
    <n v="1388833.26"/>
    <n v="24218550.079999998"/>
    <n v="-599716.93999999994"/>
    <n v="22129.200000000001"/>
    <n v="34708760.420000002"/>
    <n v="25279639.739999998"/>
    <n v="-115878.05"/>
    <n v="0"/>
    <n v="22129.200000000001"/>
    <n v="0"/>
    <x v="15"/>
  </r>
  <r>
    <n v="-1"/>
    <n v="1"/>
    <s v="0001 -Florida Power &amp; Light Company"/>
    <n v="0"/>
    <n v="3"/>
    <x v="15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15"/>
  </r>
  <r>
    <n v="-1"/>
    <n v="1"/>
    <s v="0001 -Florida Power &amp; Light Company"/>
    <n v="0"/>
    <n v="3"/>
    <x v="15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15"/>
  </r>
  <r>
    <n v="-1"/>
    <n v="1"/>
    <s v="0001 -Florida Power &amp; Light Company"/>
    <n v="0"/>
    <n v="3"/>
    <x v="15"/>
    <n v="2002"/>
    <n v="80"/>
    <n v="2014"/>
    <s v="V2002 Bonus Q1"/>
    <n v="367"/>
    <s v="07. Distribution"/>
    <s v="Function"/>
    <n v="77291059.980000004"/>
    <n v="0"/>
    <n v="0"/>
    <n v="77646230.090000004"/>
    <n v="3358361.33"/>
    <n v="52767265.729999997"/>
    <n v="-855952.95"/>
    <n v="25039.63"/>
    <n v="78001400.189999998"/>
    <n v="55650634.770000003"/>
    <n v="-210308.29"/>
    <n v="0"/>
    <n v="25039.63"/>
    <n v="0"/>
    <x v="15"/>
  </r>
  <r>
    <n v="-1"/>
    <n v="1"/>
    <s v="0001 -Florida Power &amp; Light Company"/>
    <n v="0"/>
    <n v="3"/>
    <x v="15"/>
    <n v="2002"/>
    <n v="81"/>
    <n v="2014"/>
    <s v="V2002 Bonus Q2"/>
    <n v="367"/>
    <s v="07. Distribution"/>
    <s v="Function"/>
    <n v="96411729.569999993"/>
    <n v="0"/>
    <n v="0"/>
    <n v="96852771.819999993"/>
    <n v="4156943.76"/>
    <n v="64883223.810000002"/>
    <n v="-1067941.4099999999"/>
    <n v="31256.1"/>
    <n v="97293814.069999993"/>
    <n v="68460654.219999999"/>
    <n v="-271315.06"/>
    <n v="0"/>
    <n v="31256.1"/>
    <n v="0"/>
    <x v="15"/>
  </r>
  <r>
    <n v="-1"/>
    <n v="1"/>
    <s v="0001 -Florida Power &amp; Light Company"/>
    <n v="0"/>
    <n v="3"/>
    <x v="15"/>
    <n v="2002"/>
    <n v="82"/>
    <n v="2014"/>
    <s v="V2002 Bonus Q3"/>
    <n v="367"/>
    <s v="07. Distribution"/>
    <s v="Function"/>
    <n v="81169333.780000001"/>
    <n v="0"/>
    <n v="0"/>
    <n v="81543196.870000005"/>
    <n v="3505960.05"/>
    <n v="53530899.299999997"/>
    <n v="-903259.8"/>
    <n v="26505.18"/>
    <n v="81917059.950000003"/>
    <n v="56554805.600000001"/>
    <n v="-239167.23"/>
    <n v="0"/>
    <n v="26505.18"/>
    <n v="0"/>
    <x v="15"/>
  </r>
  <r>
    <n v="-1"/>
    <n v="1"/>
    <s v="0001 -Florida Power &amp; Light Company"/>
    <n v="0"/>
    <n v="3"/>
    <x v="15"/>
    <n v="2002"/>
    <n v="83"/>
    <n v="2014"/>
    <s v="V2002 Bonus Q4"/>
    <n v="367"/>
    <s v="07. Distribution"/>
    <s v="Function"/>
    <n v="106304346.16"/>
    <n v="0"/>
    <n v="0"/>
    <n v="106798150.02"/>
    <n v="4683026.42"/>
    <n v="68208051.120000005"/>
    <n v="-1174526.8600000001"/>
    <n v="34758.47"/>
    <n v="107291953.87"/>
    <n v="72268375.060000002"/>
    <n v="-330146.77"/>
    <n v="0"/>
    <n v="34758.47"/>
    <n v="0"/>
    <x v="15"/>
  </r>
  <r>
    <n v="-1"/>
    <n v="1"/>
    <s v="0001 -Florida Power &amp; Light Company"/>
    <n v="0"/>
    <n v="3"/>
    <x v="15"/>
    <n v="2002"/>
    <n v="76"/>
    <n v="2014"/>
    <s v="V2002 Q1"/>
    <n v="367"/>
    <s v="07. Distribution"/>
    <s v="Function"/>
    <n v="1443454.24"/>
    <n v="0"/>
    <n v="0"/>
    <n v="1446361.99"/>
    <n v="42437.58"/>
    <n v="662281.53"/>
    <n v="-4624.74"/>
    <n v="4672.82"/>
    <n v="1449269.75"/>
    <n v="698888.41"/>
    <n v="4688.01"/>
    <n v="0"/>
    <n v="4672.82"/>
    <n v="0"/>
    <x v="15"/>
  </r>
  <r>
    <n v="-1"/>
    <n v="1"/>
    <s v="0001 -Florida Power &amp; Light Company"/>
    <n v="0"/>
    <n v="3"/>
    <x v="15"/>
    <n v="2002"/>
    <n v="77"/>
    <n v="2014"/>
    <s v="V2002 Q2"/>
    <n v="367"/>
    <s v="07. Distribution"/>
    <s v="Function"/>
    <n v="4674163.71"/>
    <n v="0"/>
    <n v="0"/>
    <n v="4675581.74"/>
    <n v="293501.90000000002"/>
    <n v="4360265.25"/>
    <n v="-5956.32"/>
    <n v="1773.59"/>
    <n v="4676999.7699999996"/>
    <n v="4651276.91"/>
    <n v="1427.78"/>
    <n v="0"/>
    <n v="1773.59"/>
    <n v="0"/>
    <x v="15"/>
  </r>
  <r>
    <n v="-1"/>
    <n v="1"/>
    <s v="0001 -Florida Power &amp; Light Company"/>
    <n v="0"/>
    <n v="3"/>
    <x v="15"/>
    <n v="2002"/>
    <n v="78"/>
    <n v="2014"/>
    <s v="V2002 Q3"/>
    <n v="367"/>
    <s v="07. Distribution"/>
    <s v="Function"/>
    <n v="3032576.94"/>
    <n v="0"/>
    <n v="0"/>
    <n v="3030018.06"/>
    <n v="31690.17"/>
    <n v="2415025.13"/>
    <n v="5849.64"/>
    <n v="524.14"/>
    <n v="3027459.18"/>
    <n v="2451814.98"/>
    <n v="542.22"/>
    <n v="0"/>
    <n v="524.14"/>
    <n v="0"/>
    <x v="15"/>
  </r>
  <r>
    <n v="-1"/>
    <n v="1"/>
    <s v="0001 -Florida Power &amp; Light Company"/>
    <n v="0"/>
    <n v="3"/>
    <x v="15"/>
    <n v="2002"/>
    <n v="79"/>
    <n v="2014"/>
    <s v="V2002 Q4"/>
    <n v="367"/>
    <s v="07. Distribution"/>
    <s v="Function"/>
    <n v="1402921.74"/>
    <n v="0"/>
    <n v="0"/>
    <n v="1405004.8"/>
    <n v="165021.07"/>
    <n v="1275721.92"/>
    <n v="-11683.57"/>
    <n v="4868.66"/>
    <n v="1407087.86"/>
    <n v="1436557.34"/>
    <n v="4888.1899999999996"/>
    <n v="0"/>
    <n v="4868.66"/>
    <n v="0"/>
    <x v="15"/>
  </r>
  <r>
    <n v="-1"/>
    <n v="1"/>
    <s v="0001 -Florida Power &amp; Light Company"/>
    <n v="0"/>
    <n v="3"/>
    <x v="15"/>
    <n v="2003"/>
    <n v="64"/>
    <n v="2014"/>
    <s v="V2003"/>
    <n v="367"/>
    <s v="07. Distribution"/>
    <s v="Function"/>
    <n v="12116082.439999999"/>
    <n v="0"/>
    <n v="0"/>
    <n v="6796609.3499999996"/>
    <n v="583392.73"/>
    <n v="7008607.0199999996"/>
    <n v="-2027.43"/>
    <n v="20.45"/>
    <n v="12116694.34"/>
    <n v="7591532.3700000001"/>
    <n v="-124.08"/>
    <n v="0"/>
    <n v="20.45"/>
    <n v="0"/>
    <x v="15"/>
  </r>
  <r>
    <n v="-1"/>
    <n v="1"/>
    <s v="0001 -Florida Power &amp; Light Company"/>
    <n v="0"/>
    <n v="3"/>
    <x v="15"/>
    <n v="2003"/>
    <n v="70"/>
    <n v="2014"/>
    <s v="V2003 Bonus-30%"/>
    <n v="367"/>
    <s v="07. Distribution"/>
    <s v="Function"/>
    <n v="241629219.25"/>
    <n v="0"/>
    <n v="0"/>
    <n v="97761743.219999999"/>
    <n v="10442706.060000001"/>
    <n v="147797644.55000001"/>
    <n v="-2158472.5099999998"/>
    <n v="66854.64"/>
    <n v="243358370.59999999"/>
    <n v="157188428.47"/>
    <n v="-610374.56000000006"/>
    <n v="0"/>
    <n v="66854.64"/>
    <n v="0"/>
    <x v="15"/>
  </r>
  <r>
    <n v="-1"/>
    <n v="1"/>
    <s v="0001 -Florida Power &amp; Light Company"/>
    <n v="0"/>
    <n v="3"/>
    <x v="15"/>
    <n v="2003"/>
    <n v="84"/>
    <n v="2014"/>
    <s v="V2003 Bonus-50%"/>
    <n v="367"/>
    <s v="07. Distribution"/>
    <s v="Function"/>
    <n v="161824951.81999999"/>
    <n v="0"/>
    <n v="0"/>
    <n v="64071297.969999999"/>
    <n v="7177815.9400000004"/>
    <n v="99676978.420000002"/>
    <n v="-1600427.56"/>
    <n v="50598.63"/>
    <n v="163137847.03999999"/>
    <n v="106033393.11"/>
    <n v="-440895.34"/>
    <n v="0"/>
    <n v="50598.63"/>
    <n v="0"/>
    <x v="15"/>
  </r>
  <r>
    <n v="-1"/>
    <n v="1"/>
    <s v="0001 -Florida Power &amp; Light Company"/>
    <n v="0"/>
    <n v="3"/>
    <x v="15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15"/>
  </r>
  <r>
    <n v="-1"/>
    <n v="1"/>
    <s v="0001 -Florida Power &amp; Light Company"/>
    <n v="0"/>
    <n v="3"/>
    <x v="15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15"/>
  </r>
  <r>
    <n v="-1"/>
    <n v="1"/>
    <s v="0001 -Florida Power &amp; Light Company"/>
    <n v="0"/>
    <n v="3"/>
    <x v="15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15"/>
  </r>
  <r>
    <n v="-1"/>
    <n v="1"/>
    <s v="0001 -Florida Power &amp; Light Company"/>
    <n v="0"/>
    <n v="3"/>
    <x v="15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15"/>
  </r>
  <r>
    <n v="-1"/>
    <n v="1"/>
    <s v="0001 -Florida Power &amp; Light Company"/>
    <n v="0"/>
    <n v="3"/>
    <x v="15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15"/>
  </r>
  <r>
    <n v="-1"/>
    <n v="1"/>
    <s v="0001 -Florida Power &amp; Light Company"/>
    <n v="0"/>
    <n v="3"/>
    <x v="15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93423.399999999"/>
    <n v="-1147422.19"/>
    <n v="32272.03"/>
    <n v="97117053.909999996"/>
    <n v="58495034.719999999"/>
    <n v="-388001.12"/>
    <n v="0"/>
    <n v="32272.03"/>
    <n v="0"/>
    <x v="15"/>
  </r>
  <r>
    <n v="-1"/>
    <n v="1"/>
    <s v="0001 -Florida Power &amp; Light Company"/>
    <n v="0"/>
    <n v="3"/>
    <x v="15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15"/>
  </r>
  <r>
    <n v="-1"/>
    <n v="1"/>
    <s v="0001 -Florida Power &amp; Light Company"/>
    <n v="0"/>
    <n v="3"/>
    <x v="15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15"/>
  </r>
  <r>
    <n v="-1"/>
    <n v="1"/>
    <s v="0001 -Florida Power &amp; Light Company"/>
    <n v="0"/>
    <n v="3"/>
    <x v="15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15"/>
  </r>
  <r>
    <n v="-1"/>
    <n v="1"/>
    <s v="0001 -Florida Power &amp; Light Company"/>
    <n v="0"/>
    <n v="3"/>
    <x v="15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15"/>
  </r>
  <r>
    <n v="-1"/>
    <n v="1"/>
    <s v="0001 -Florida Power &amp; Light Company"/>
    <n v="0"/>
    <n v="3"/>
    <x v="15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15"/>
  </r>
  <r>
    <n v="-1"/>
    <n v="1"/>
    <s v="0001 -Florida Power &amp; Light Company"/>
    <n v="0"/>
    <n v="3"/>
    <x v="15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15"/>
  </r>
  <r>
    <n v="-1"/>
    <n v="1"/>
    <s v="0001 -Florida Power &amp; Light Company"/>
    <n v="0"/>
    <n v="3"/>
    <x v="15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15"/>
  </r>
  <r>
    <n v="-1"/>
    <n v="1"/>
    <s v="0001 -Florida Power &amp; Light Company"/>
    <n v="0"/>
    <n v="3"/>
    <x v="15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15"/>
  </r>
  <r>
    <n v="-1"/>
    <n v="1"/>
    <s v="0001 -Florida Power &amp; Light Company"/>
    <n v="0"/>
    <n v="3"/>
    <x v="15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15"/>
  </r>
  <r>
    <n v="-1"/>
    <n v="1"/>
    <s v="0001 -Florida Power &amp; Light Company"/>
    <n v="0"/>
    <n v="3"/>
    <x v="15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15"/>
  </r>
  <r>
    <n v="-1"/>
    <n v="1"/>
    <s v="0001 -Florida Power &amp; Light Company"/>
    <n v="0"/>
    <n v="3"/>
    <x v="15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15"/>
  </r>
  <r>
    <n v="-1"/>
    <n v="1"/>
    <s v="0001 -Florida Power &amp; Light Company"/>
    <n v="0"/>
    <n v="3"/>
    <x v="15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15"/>
  </r>
  <r>
    <n v="-1"/>
    <n v="1"/>
    <s v="0001 -Florida Power &amp; Light Company"/>
    <n v="0"/>
    <n v="3"/>
    <x v="15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15"/>
  </r>
  <r>
    <n v="-1"/>
    <n v="1"/>
    <s v="0001 -Florida Power &amp; Light Company"/>
    <n v="0"/>
    <n v="3"/>
    <x v="15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15"/>
  </r>
  <r>
    <n v="-1"/>
    <n v="1"/>
    <s v="0001 -Florida Power &amp; Light Company"/>
    <n v="0"/>
    <n v="3"/>
    <x v="15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15"/>
  </r>
  <r>
    <n v="-1"/>
    <n v="1"/>
    <s v="0001 -Florida Power &amp; Light Company"/>
    <n v="0"/>
    <n v="3"/>
    <x v="15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15"/>
  </r>
  <r>
    <n v="-1"/>
    <n v="1"/>
    <s v="0001 -Florida Power &amp; Light Company"/>
    <n v="0"/>
    <n v="3"/>
    <x v="15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600000001"/>
    <n v="-386936.29"/>
    <n v="4961.2700000000004"/>
    <n v="20724192.390000001"/>
    <n v="10585094.720000001"/>
    <n v="-77579.710000000006"/>
    <n v="0"/>
    <n v="4961.2700000000004"/>
    <n v="0"/>
    <x v="15"/>
  </r>
  <r>
    <n v="-1"/>
    <n v="1"/>
    <s v="0001 -Florida Power &amp; Light Company"/>
    <n v="0"/>
    <n v="3"/>
    <x v="15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15"/>
  </r>
  <r>
    <n v="-1"/>
    <n v="1"/>
    <s v="0001 -Florida Power &amp; Light Company"/>
    <n v="0"/>
    <n v="3"/>
    <x v="15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15"/>
  </r>
  <r>
    <n v="-1"/>
    <n v="1"/>
    <s v="0001 -Florida Power &amp; Light Company"/>
    <n v="0"/>
    <n v="3"/>
    <x v="15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15"/>
  </r>
  <r>
    <n v="-1"/>
    <n v="1"/>
    <s v="0001 -Florida Power &amp; Light Company"/>
    <n v="0"/>
    <n v="3"/>
    <x v="15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0000001"/>
    <n v="-435832.79"/>
    <n v="14106.45"/>
    <n v="50160132.399999999"/>
    <n v="20948704.84"/>
    <n v="-228359.79"/>
    <n v="0"/>
    <n v="14106.45"/>
    <n v="0"/>
    <x v="15"/>
  </r>
  <r>
    <n v="-1"/>
    <n v="1"/>
    <s v="0001 -Florida Power &amp; Light Company"/>
    <n v="0"/>
    <n v="3"/>
    <x v="15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15"/>
  </r>
  <r>
    <n v="-1"/>
    <n v="1"/>
    <s v="0001 -Florida Power &amp; Light Company"/>
    <n v="0"/>
    <n v="3"/>
    <x v="15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15"/>
  </r>
  <r>
    <n v="-1"/>
    <n v="1"/>
    <s v="0001 -Florida Power &amp; Light Company"/>
    <n v="0"/>
    <n v="3"/>
    <x v="15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15"/>
  </r>
  <r>
    <n v="-1"/>
    <n v="1"/>
    <s v="0001 -Florida Power &amp; Light Company"/>
    <n v="0"/>
    <n v="3"/>
    <x v="15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15"/>
  </r>
  <r>
    <n v="-1"/>
    <n v="1"/>
    <s v="0001 -Florida Power &amp; Light Company"/>
    <n v="0"/>
    <n v="3"/>
    <x v="15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15"/>
  </r>
  <r>
    <n v="-1"/>
    <n v="1"/>
    <s v="0001 -Florida Power &amp; Light Company"/>
    <n v="0"/>
    <n v="3"/>
    <x v="15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15"/>
  </r>
  <r>
    <n v="-1"/>
    <n v="1"/>
    <s v="0001 -Florida Power &amp; Light Company"/>
    <n v="0"/>
    <n v="3"/>
    <x v="15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15"/>
  </r>
  <r>
    <n v="-1"/>
    <n v="1"/>
    <s v="0001 -Florida Power &amp; Light Company"/>
    <n v="0"/>
    <n v="3"/>
    <x v="15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15"/>
  </r>
  <r>
    <n v="-1"/>
    <n v="1"/>
    <s v="0001 -Florida Power &amp; Light Company"/>
    <n v="0"/>
    <n v="3"/>
    <x v="15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15"/>
  </r>
  <r>
    <n v="-1"/>
    <n v="1"/>
    <s v="0001 -Florida Power &amp; Light Company"/>
    <n v="0"/>
    <n v="3"/>
    <x v="15"/>
    <n v="2009"/>
    <n v="192"/>
    <n v="2014"/>
    <s v="V2009 Q4 - 50% Bonus"/>
    <n v="367"/>
    <s v="07. Distribution"/>
    <s v="Function"/>
    <n v="87479530.290000007"/>
    <n v="0"/>
    <n v="0"/>
    <n v="88211396.25"/>
    <n v="5230106.17"/>
    <n v="30996722.140000001"/>
    <n v="-1823693.83"/>
    <n v="58898.51"/>
    <n v="88943262.209999993"/>
    <n v="35714105.649999999"/>
    <n v="-892110.74"/>
    <n v="0"/>
    <n v="58898.51"/>
    <n v="0"/>
    <x v="15"/>
  </r>
  <r>
    <n v="-1"/>
    <n v="1"/>
    <s v="0001 -Florida Power &amp; Light Company"/>
    <n v="0"/>
    <n v="3"/>
    <x v="15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15"/>
  </r>
  <r>
    <n v="-1"/>
    <n v="1"/>
    <s v="0001 -Florida Power &amp; Light Company"/>
    <n v="0"/>
    <n v="3"/>
    <x v="15"/>
    <n v="2010"/>
    <n v="215"/>
    <n v="2014"/>
    <s v="V2010 Q1 - 50% Bonus"/>
    <n v="367"/>
    <s v="07. Distribution"/>
    <s v="Function"/>
    <n v="66983963.310000002"/>
    <n v="0"/>
    <n v="0"/>
    <n v="67464521.5"/>
    <n v="4149734.63"/>
    <n v="22286490.68"/>
    <n v="-1077771.24"/>
    <n v="43497.63"/>
    <n v="67945079.719999999"/>
    <n v="26140451.02"/>
    <n v="-621844.5"/>
    <n v="0"/>
    <n v="43497.63"/>
    <n v="0"/>
    <x v="15"/>
  </r>
  <r>
    <n v="-1"/>
    <n v="1"/>
    <s v="0001 -Florida Power &amp; Light Company"/>
    <n v="0"/>
    <n v="3"/>
    <x v="15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15"/>
  </r>
  <r>
    <n v="-1"/>
    <n v="1"/>
    <s v="0001 -Florida Power &amp; Light Company"/>
    <n v="0"/>
    <n v="3"/>
    <x v="15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15"/>
  </r>
  <r>
    <n v="-1"/>
    <n v="1"/>
    <s v="0001 -Florida Power &amp; Light Company"/>
    <n v="0"/>
    <n v="3"/>
    <x v="15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15"/>
  </r>
  <r>
    <n v="-1"/>
    <n v="1"/>
    <s v="0001 -Florida Power &amp; Light Company"/>
    <n v="0"/>
    <n v="3"/>
    <x v="15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7"/>
    <n v="2014"/>
    <s v="V2010 Q3 - 50% Bonus"/>
    <n v="367"/>
    <s v="07. Distribution"/>
    <s v="Function"/>
    <n v="68950133.870000005"/>
    <n v="0"/>
    <n v="0"/>
    <n v="69302409.420000002"/>
    <n v="4834451.32"/>
    <n v="24703679.850000001"/>
    <n v="-933711.63"/>
    <n v="29574.61"/>
    <n v="69654684.969999999"/>
    <n v="29350788.77"/>
    <n v="-487634.09"/>
    <n v="0"/>
    <n v="29574.61"/>
    <n v="0"/>
    <x v="15"/>
  </r>
  <r>
    <n v="-1"/>
    <n v="1"/>
    <s v="0001 -Florida Power &amp; Light Company"/>
    <n v="0"/>
    <n v="3"/>
    <x v="15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15"/>
  </r>
  <r>
    <n v="-1"/>
    <n v="1"/>
    <s v="0001 -Florida Power &amp; Light Company"/>
    <n v="0"/>
    <n v="3"/>
    <x v="15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09999999"/>
    <n v="-373632.98"/>
    <n v="12890.82"/>
    <n v="33218379.690000001"/>
    <n v="13955636.66"/>
    <n v="-219033.21"/>
    <n v="0"/>
    <n v="12890.82"/>
    <n v="0"/>
    <x v="15"/>
  </r>
  <r>
    <n v="-1"/>
    <n v="1"/>
    <s v="0001 -Florida Power &amp; Light Company"/>
    <n v="0"/>
    <n v="3"/>
    <x v="15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15"/>
  </r>
  <r>
    <n v="-1"/>
    <n v="1"/>
    <s v="0001 -Florida Power &amp; Light Company"/>
    <n v="0"/>
    <n v="3"/>
    <x v="15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15"/>
  </r>
  <r>
    <n v="-1"/>
    <n v="1"/>
    <s v="0001 -Florida Power &amp; Light Company"/>
    <n v="0"/>
    <n v="3"/>
    <x v="15"/>
    <n v="2011"/>
    <n v="233"/>
    <n v="2014"/>
    <s v="V2011 - 100% Bonus"/>
    <n v="367"/>
    <s v="07. Distribution"/>
    <s v="Function"/>
    <n v="275702843.68000001"/>
    <n v="0"/>
    <n v="0"/>
    <n v="216108513.69999999"/>
    <n v="19333821.600000001"/>
    <n v="61114571"/>
    <n v="-3464913.17"/>
    <n v="113944.9"/>
    <n v="278263678.75999999"/>
    <n v="79887331.409999996"/>
    <n v="-1885828.99"/>
    <n v="0"/>
    <n v="113944.9"/>
    <n v="0"/>
    <x v="15"/>
  </r>
  <r>
    <n v="-1"/>
    <n v="1"/>
    <s v="0001 -Florida Power &amp; Light Company"/>
    <n v="0"/>
    <n v="3"/>
    <x v="15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15"/>
  </r>
  <r>
    <n v="-1"/>
    <n v="1"/>
    <s v="0001 -Florida Power &amp; Light Company"/>
    <n v="0"/>
    <n v="3"/>
    <x v="15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8"/>
    <n v="2014"/>
    <s v="V2012 Q1 - 50% Bonus"/>
    <n v="367"/>
    <s v="07. Distribution"/>
    <s v="Function"/>
    <n v="130286589.20999999"/>
    <n v="0"/>
    <n v="0"/>
    <n v="130550867.29000001"/>
    <n v="16080537.970000001"/>
    <n v="56126806.770000003"/>
    <n v="-604888.55000000005"/>
    <n v="24345.67"/>
    <n v="130815145.37"/>
    <n v="71929588.5"/>
    <n v="-226454.26"/>
    <n v="0"/>
    <n v="24345.67"/>
    <n v="0"/>
    <x v="15"/>
  </r>
  <r>
    <n v="-1"/>
    <n v="1"/>
    <s v="0001 -Florida Power &amp; Light Company"/>
    <n v="0"/>
    <n v="3"/>
    <x v="15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9"/>
    <n v="2014"/>
    <s v="V2012 Q2 - 50% Bonus"/>
    <n v="367"/>
    <s v="07. Distribution"/>
    <s v="Function"/>
    <n v="145650569.69999999"/>
    <n v="0"/>
    <n v="0"/>
    <n v="145949865.93000001"/>
    <n v="18322804.309999999"/>
    <n v="49300917.719999999"/>
    <n v="-683001.47"/>
    <n v="24771.93"/>
    <n v="146249162.13999999"/>
    <n v="67371063.310000002"/>
    <n v="-321161.78999999998"/>
    <n v="0"/>
    <n v="24771.93"/>
    <n v="0"/>
    <x v="15"/>
  </r>
  <r>
    <n v="-1"/>
    <n v="1"/>
    <s v="0001 -Florida Power &amp; Light Company"/>
    <n v="0"/>
    <n v="3"/>
    <x v="15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0"/>
    <n v="2014"/>
    <s v="V2012 Q3 - 50% Bonus"/>
    <n v="367"/>
    <s v="07. Distribution"/>
    <s v="Function"/>
    <n v="139296962.03"/>
    <n v="0"/>
    <n v="0"/>
    <n v="139590648.78999999"/>
    <n v="20464117.420000002"/>
    <n v="45016446.18"/>
    <n v="-670959.46"/>
    <n v="22932.41"/>
    <n v="139884335.52000001"/>
    <n v="65239734.090000004"/>
    <n v="-323611.56"/>
    <n v="0"/>
    <n v="22932.41"/>
    <n v="0"/>
    <x v="15"/>
  </r>
  <r>
    <n v="-1"/>
    <n v="1"/>
    <s v="0001 -Florida Power &amp; Light Company"/>
    <n v="0"/>
    <n v="3"/>
    <x v="15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1"/>
    <n v="2014"/>
    <s v="V2012 Q4 - 50% Bonus"/>
    <n v="367"/>
    <s v="07. Distribution"/>
    <s v="Function"/>
    <n v="124891089.72"/>
    <n v="0"/>
    <n v="0"/>
    <n v="125119674.31999999"/>
    <n v="21403167.969999999"/>
    <n v="37629684.789999999"/>
    <n v="-543992.81000000006"/>
    <n v="20429.41"/>
    <n v="125348258.91"/>
    <n v="58832519.399999999"/>
    <n v="-236406.42"/>
    <n v="0"/>
    <n v="20429.41"/>
    <n v="0"/>
    <x v="15"/>
  </r>
  <r>
    <n v="-1"/>
    <n v="1"/>
    <s v="0001 -Florida Power &amp; Light Company"/>
    <n v="0"/>
    <n v="3"/>
    <x v="15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15"/>
  </r>
  <r>
    <n v="-1"/>
    <n v="1"/>
    <s v="0001 -Florida Power &amp; Light Company"/>
    <n v="0"/>
    <n v="3"/>
    <x v="15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15"/>
  </r>
  <r>
    <n v="-1"/>
    <n v="1"/>
    <s v="0001 -Florida Power &amp; Light Company"/>
    <n v="0"/>
    <n v="3"/>
    <x v="15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15"/>
  </r>
  <r>
    <n v="-1"/>
    <n v="1"/>
    <s v="0001 -Florida Power &amp; Light Company"/>
    <n v="0"/>
    <n v="3"/>
    <x v="15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15"/>
  </r>
  <r>
    <n v="-1"/>
    <n v="1"/>
    <s v="0001 -Florida Power &amp; Light Company"/>
    <n v="0"/>
    <n v="3"/>
    <x v="15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15"/>
  </r>
  <r>
    <n v="-1"/>
    <n v="1"/>
    <s v="0001 -Florida Power &amp; Light Company"/>
    <n v="0"/>
    <n v="3"/>
    <x v="15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15"/>
  </r>
  <r>
    <n v="-1"/>
    <n v="1"/>
    <s v="0001 -Florida Power &amp; Light Company"/>
    <n v="0"/>
    <n v="3"/>
    <x v="15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15"/>
  </r>
  <r>
    <n v="-1"/>
    <n v="1"/>
    <s v="0001 -Florida Power &amp; Light Company"/>
    <n v="0"/>
    <n v="3"/>
    <x v="15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15"/>
  </r>
  <r>
    <n v="-1"/>
    <n v="1"/>
    <s v="0001 -Florida Power &amp; Light Company"/>
    <n v="0"/>
    <n v="3"/>
    <x v="15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15"/>
  </r>
  <r>
    <n v="-1"/>
    <n v="1"/>
    <s v="0001 -Florida Power &amp; Light Company"/>
    <n v="0"/>
    <n v="3"/>
    <x v="15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15"/>
  </r>
  <r>
    <n v="-1"/>
    <n v="1"/>
    <s v="0001 -Florida Power &amp; Light Company"/>
    <n v="0"/>
    <n v="3"/>
    <x v="15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15"/>
  </r>
  <r>
    <n v="-1"/>
    <n v="1"/>
    <s v="0001 -Florida Power &amp; Light Company"/>
    <n v="0"/>
    <n v="3"/>
    <x v="15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15"/>
  </r>
  <r>
    <n v="-1"/>
    <n v="1"/>
    <s v="0001 -Florida Power &amp; Light Company"/>
    <n v="0"/>
    <n v="3"/>
    <x v="15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15"/>
  </r>
  <r>
    <n v="-1"/>
    <n v="1"/>
    <s v="0001 -Florida Power &amp; Light Company"/>
    <n v="0"/>
    <n v="3"/>
    <x v="15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15"/>
  </r>
  <r>
    <n v="-1"/>
    <n v="1"/>
    <s v="0001 -Florida Power &amp; Light Company"/>
    <n v="0"/>
    <n v="3"/>
    <x v="15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15"/>
  </r>
  <r>
    <n v="-1"/>
    <n v="1"/>
    <s v="0001 -Florida Power &amp; Light Company"/>
    <n v="0"/>
    <n v="3"/>
    <x v="15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15"/>
  </r>
  <r>
    <n v="-1"/>
    <n v="1"/>
    <s v="0001 -Florida Power &amp; Light Company"/>
    <n v="0"/>
    <n v="3"/>
    <x v="15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15"/>
  </r>
  <r>
    <n v="-1"/>
    <n v="1"/>
    <s v="0001 -Florida Power &amp; Light Company"/>
    <n v="0"/>
    <n v="3"/>
    <x v="15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15"/>
  </r>
  <r>
    <n v="-1"/>
    <n v="1"/>
    <s v="0001 -Florida Power &amp; Light Company"/>
    <n v="0"/>
    <n v="3"/>
    <x v="15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15"/>
  </r>
  <r>
    <n v="-1"/>
    <n v="1"/>
    <s v="0001 -Florida Power &amp; Light Company"/>
    <n v="0"/>
    <n v="3"/>
    <x v="15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15"/>
  </r>
  <r>
    <n v="-1"/>
    <n v="1"/>
    <s v="0001 -Florida Power &amp; Light Company"/>
    <n v="0"/>
    <n v="3"/>
    <x v="15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15"/>
  </r>
  <r>
    <n v="-1"/>
    <n v="1"/>
    <s v="0001 -Florida Power &amp; Light Company"/>
    <n v="0"/>
    <n v="3"/>
    <x v="15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15"/>
  </r>
  <r>
    <n v="-1"/>
    <n v="1"/>
    <s v="0001 -Florida Power &amp; Light Company"/>
    <n v="0"/>
    <n v="3"/>
    <x v="15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15"/>
  </r>
  <r>
    <n v="-1"/>
    <n v="1"/>
    <s v="0001 -Florida Power &amp; Light Company"/>
    <n v="0"/>
    <n v="3"/>
    <x v="15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15"/>
  </r>
  <r>
    <n v="-1"/>
    <n v="1"/>
    <s v="0001 -Florida Power &amp; Light Company"/>
    <n v="0"/>
    <n v="3"/>
    <x v="15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15"/>
  </r>
  <r>
    <n v="-1"/>
    <n v="1"/>
    <s v="0001 -Florida Power &amp; Light Company"/>
    <n v="0"/>
    <n v="3"/>
    <x v="15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15"/>
  </r>
  <r>
    <n v="-1"/>
    <n v="1"/>
    <s v="0001 -Florida Power &amp; Light Company"/>
    <n v="0"/>
    <n v="3"/>
    <x v="15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15"/>
  </r>
  <r>
    <n v="-1"/>
    <n v="1"/>
    <s v="0001 -Florida Power &amp; Light Company"/>
    <n v="0"/>
    <n v="3"/>
    <x v="15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15"/>
  </r>
  <r>
    <n v="-1"/>
    <n v="1"/>
    <s v="0001 -Florida Power &amp; Light Company"/>
    <n v="0"/>
    <n v="3"/>
    <x v="15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15"/>
  </r>
  <r>
    <n v="-1"/>
    <n v="1"/>
    <s v="0001 -Florida Power &amp; Light Company"/>
    <n v="0"/>
    <n v="3"/>
    <x v="15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15"/>
  </r>
  <r>
    <n v="-1"/>
    <n v="1"/>
    <s v="0001 -Florida Power &amp; Light Company"/>
    <n v="0"/>
    <n v="3"/>
    <x v="15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15"/>
  </r>
  <r>
    <n v="-1"/>
    <n v="1"/>
    <s v="0001 -Florida Power &amp; Light Company"/>
    <n v="0"/>
    <n v="3"/>
    <x v="15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15"/>
  </r>
  <r>
    <n v="-1"/>
    <n v="1"/>
    <s v="0001 -Florida Power &amp; Light Company"/>
    <n v="0"/>
    <n v="3"/>
    <x v="15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15"/>
  </r>
  <r>
    <n v="-1"/>
    <n v="1"/>
    <s v="0001 -Florida Power &amp; Light Company"/>
    <n v="0"/>
    <n v="3"/>
    <x v="15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15"/>
  </r>
  <r>
    <n v="-1"/>
    <n v="1"/>
    <s v="0001 -Florida Power &amp; Light Company"/>
    <n v="0"/>
    <n v="3"/>
    <x v="15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15"/>
  </r>
  <r>
    <n v="-1"/>
    <n v="1"/>
    <s v="0001 -Florida Power &amp; Light Company"/>
    <n v="0"/>
    <n v="3"/>
    <x v="15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15"/>
  </r>
  <r>
    <n v="-1"/>
    <n v="1"/>
    <s v="0001 -Florida Power &amp; Light Company"/>
    <n v="0"/>
    <n v="3"/>
    <x v="15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15"/>
  </r>
  <r>
    <n v="-1"/>
    <n v="1"/>
    <s v="0001 -Florida Power &amp; Light Company"/>
    <n v="0"/>
    <n v="3"/>
    <x v="15"/>
    <n v="2001"/>
    <n v="69"/>
    <n v="2014"/>
    <s v="V2001 Bonus"/>
    <n v="367"/>
    <s v="08. General Plant"/>
    <s v="Function"/>
    <n v="8069151.71"/>
    <n v="0"/>
    <n v="0"/>
    <n v="0"/>
    <n v="0"/>
    <n v="8069512.9699999997"/>
    <n v="-365.32"/>
    <n v="33.81"/>
    <n v="8069512.9699999997"/>
    <n v="8069151.71"/>
    <n v="33.81"/>
    <n v="0"/>
    <n v="33.81"/>
    <n v="0"/>
    <x v="15"/>
  </r>
  <r>
    <n v="-1"/>
    <n v="1"/>
    <s v="0001 -Florida Power &amp; Light Company"/>
    <n v="0"/>
    <n v="3"/>
    <x v="15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15"/>
  </r>
  <r>
    <n v="-1"/>
    <n v="1"/>
    <s v="0001 -Florida Power &amp; Light Company"/>
    <n v="0"/>
    <n v="3"/>
    <x v="15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15"/>
  </r>
  <r>
    <n v="-1"/>
    <n v="1"/>
    <s v="0001 -Florida Power &amp; Light Company"/>
    <n v="0"/>
    <n v="3"/>
    <x v="15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15"/>
  </r>
  <r>
    <n v="-1"/>
    <n v="1"/>
    <s v="0001 -Florida Power &amp; Light Company"/>
    <n v="0"/>
    <n v="3"/>
    <x v="15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15"/>
  </r>
  <r>
    <n v="-1"/>
    <n v="1"/>
    <s v="0001 -Florida Power &amp; Light Company"/>
    <n v="0"/>
    <n v="3"/>
    <x v="15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15"/>
  </r>
  <r>
    <n v="-1"/>
    <n v="1"/>
    <s v="0001 -Florida Power &amp; Light Company"/>
    <n v="0"/>
    <n v="3"/>
    <x v="15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15"/>
  </r>
  <r>
    <n v="-1"/>
    <n v="1"/>
    <s v="0001 -Florida Power &amp; Light Company"/>
    <n v="0"/>
    <n v="3"/>
    <x v="15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15"/>
  </r>
  <r>
    <n v="-1"/>
    <n v="1"/>
    <s v="0001 -Florida Power &amp; Light Company"/>
    <n v="0"/>
    <n v="3"/>
    <x v="15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15"/>
  </r>
  <r>
    <n v="-1"/>
    <n v="1"/>
    <s v="0001 -Florida Power &amp; Light Company"/>
    <n v="0"/>
    <n v="3"/>
    <x v="15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15"/>
  </r>
  <r>
    <n v="-1"/>
    <n v="1"/>
    <s v="0001 -Florida Power &amp; Light Company"/>
    <n v="0"/>
    <n v="3"/>
    <x v="15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15"/>
  </r>
  <r>
    <n v="-1"/>
    <n v="1"/>
    <s v="0001 -Florida Power &amp; Light Company"/>
    <n v="0"/>
    <n v="3"/>
    <x v="15"/>
    <n v="2003"/>
    <n v="70"/>
    <n v="2014"/>
    <s v="V2003 Bonus-30%"/>
    <n v="367"/>
    <s v="08. General Plant"/>
    <s v="Function"/>
    <n v="15631591.76"/>
    <n v="0"/>
    <n v="0"/>
    <n v="0"/>
    <n v="0"/>
    <n v="15731196.310000001"/>
    <n v="-99604.55"/>
    <n v="9348.1"/>
    <n v="15731196.310000001"/>
    <n v="15631591.76"/>
    <n v="9348.1"/>
    <n v="0"/>
    <n v="9348.1"/>
    <n v="0"/>
    <x v="15"/>
  </r>
  <r>
    <n v="-1"/>
    <n v="1"/>
    <s v="0001 -Florida Power &amp; Light Company"/>
    <n v="0"/>
    <n v="3"/>
    <x v="15"/>
    <n v="2003"/>
    <n v="84"/>
    <n v="2014"/>
    <s v="V2003 Bonus-50%"/>
    <n v="367"/>
    <s v="08. General Plant"/>
    <s v="Function"/>
    <n v="7961146.21"/>
    <n v="0"/>
    <n v="0"/>
    <n v="0"/>
    <n v="0"/>
    <n v="8007386.9299999997"/>
    <n v="-46240.72"/>
    <n v="350.1"/>
    <n v="8007386.9299999997"/>
    <n v="7961146.21"/>
    <n v="350.1"/>
    <n v="0"/>
    <n v="350.1"/>
    <n v="0"/>
    <x v="15"/>
  </r>
  <r>
    <n v="-1"/>
    <n v="1"/>
    <s v="0001 -Florida Power &amp; Light Company"/>
    <n v="0"/>
    <n v="3"/>
    <x v="15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15"/>
  </r>
  <r>
    <n v="-1"/>
    <n v="1"/>
    <s v="0001 -Florida Power &amp; Light Company"/>
    <n v="0"/>
    <n v="3"/>
    <x v="15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15"/>
  </r>
  <r>
    <n v="-1"/>
    <n v="1"/>
    <s v="0001 -Florida Power &amp; Light Company"/>
    <n v="0"/>
    <n v="3"/>
    <x v="15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15"/>
  </r>
  <r>
    <n v="-1"/>
    <n v="1"/>
    <s v="0001 -Florida Power &amp; Light Company"/>
    <n v="0"/>
    <n v="3"/>
    <x v="15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15"/>
  </r>
  <r>
    <n v="-1"/>
    <n v="1"/>
    <s v="0001 -Florida Power &amp; Light Company"/>
    <n v="0"/>
    <n v="3"/>
    <x v="15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15"/>
  </r>
  <r>
    <n v="-1"/>
    <n v="1"/>
    <s v="0001 -Florida Power &amp; Light Company"/>
    <n v="0"/>
    <n v="3"/>
    <x v="15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15"/>
  </r>
  <r>
    <n v="-1"/>
    <n v="1"/>
    <s v="0001 -Florida Power &amp; Light Company"/>
    <n v="0"/>
    <n v="3"/>
    <x v="15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15"/>
  </r>
  <r>
    <n v="-1"/>
    <n v="1"/>
    <s v="0001 -Florida Power &amp; Light Company"/>
    <n v="0"/>
    <n v="3"/>
    <x v="15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15"/>
  </r>
  <r>
    <n v="-1"/>
    <n v="1"/>
    <s v="0001 -Florida Power &amp; Light Company"/>
    <n v="0"/>
    <n v="3"/>
    <x v="15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15"/>
  </r>
  <r>
    <n v="-1"/>
    <n v="1"/>
    <s v="0001 -Florida Power &amp; Light Company"/>
    <n v="0"/>
    <n v="3"/>
    <x v="15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15"/>
  </r>
  <r>
    <n v="-1"/>
    <n v="1"/>
    <s v="0001 -Florida Power &amp; Light Company"/>
    <n v="0"/>
    <n v="3"/>
    <x v="15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15"/>
  </r>
  <r>
    <n v="-1"/>
    <n v="1"/>
    <s v="0001 -Florida Power &amp; Light Company"/>
    <n v="0"/>
    <n v="3"/>
    <x v="15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15"/>
  </r>
  <r>
    <n v="-1"/>
    <n v="1"/>
    <s v="0001 -Florida Power &amp; Light Company"/>
    <n v="0"/>
    <n v="3"/>
    <x v="15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15"/>
  </r>
  <r>
    <n v="-1"/>
    <n v="1"/>
    <s v="0001 -Florida Power &amp; Light Company"/>
    <n v="0"/>
    <n v="3"/>
    <x v="15"/>
    <n v="2005"/>
    <n v="72"/>
    <n v="2014"/>
    <s v="V2005 Bonus-30%"/>
    <n v="367"/>
    <s v="08. General Plant"/>
    <s v="Function"/>
    <n v="15692.83"/>
    <n v="0"/>
    <n v="0"/>
    <n v="0"/>
    <n v="0"/>
    <n v="15692.83"/>
    <n v="0"/>
    <n v="0"/>
    <n v="15692.83"/>
    <n v="15692.83"/>
    <n v="0"/>
    <n v="0"/>
    <n v="0"/>
    <n v="0"/>
    <x v="15"/>
  </r>
  <r>
    <n v="-1"/>
    <n v="1"/>
    <s v="0001 -Florida Power &amp; Light Company"/>
    <n v="0"/>
    <n v="3"/>
    <x v="15"/>
    <n v="2005"/>
    <n v="86"/>
    <n v="2014"/>
    <s v="V2005 Bonus-50%"/>
    <n v="367"/>
    <s v="08. General Plant"/>
    <s v="Function"/>
    <n v="2172259.2599999998"/>
    <n v="0"/>
    <n v="0"/>
    <n v="0"/>
    <n v="0"/>
    <n v="2172259.2599999998"/>
    <n v="0"/>
    <n v="0"/>
    <n v="2172259.2599999998"/>
    <n v="2172259.2599999998"/>
    <n v="0"/>
    <n v="0"/>
    <n v="0"/>
    <n v="0"/>
    <x v="15"/>
  </r>
  <r>
    <n v="-1"/>
    <n v="1"/>
    <s v="0001 -Florida Power &amp; Light Company"/>
    <n v="0"/>
    <n v="3"/>
    <x v="15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15"/>
  </r>
  <r>
    <n v="-1"/>
    <n v="1"/>
    <s v="0001 -Florida Power &amp; Light Company"/>
    <n v="0"/>
    <n v="3"/>
    <x v="15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15"/>
  </r>
  <r>
    <n v="-1"/>
    <n v="1"/>
    <s v="0001 -Florida Power &amp; Light Company"/>
    <n v="0"/>
    <n v="3"/>
    <x v="15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15"/>
  </r>
  <r>
    <n v="-1"/>
    <n v="1"/>
    <s v="0001 -Florida Power &amp; Light Company"/>
    <n v="0"/>
    <n v="3"/>
    <x v="15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1"/>
    <n v="-137905.01"/>
    <n v="5202.8"/>
    <n v="3232234.56"/>
    <n v="3177121.65"/>
    <n v="5202.8"/>
    <n v="0"/>
    <n v="5202.8"/>
    <n v="0"/>
    <x v="15"/>
  </r>
  <r>
    <n v="-1"/>
    <n v="1"/>
    <s v="0001 -Florida Power &amp; Light Company"/>
    <n v="0"/>
    <n v="3"/>
    <x v="15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15"/>
  </r>
  <r>
    <n v="-1"/>
    <n v="1"/>
    <s v="0001 -Florida Power &amp; Light Company"/>
    <n v="0"/>
    <n v="3"/>
    <x v="15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15"/>
  </r>
  <r>
    <n v="-1"/>
    <n v="1"/>
    <s v="0001 -Florida Power &amp; Light Company"/>
    <n v="0"/>
    <n v="3"/>
    <x v="15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15"/>
  </r>
  <r>
    <n v="-1"/>
    <n v="1"/>
    <s v="0001 -Florida Power &amp; Light Company"/>
    <n v="0"/>
    <n v="3"/>
    <x v="15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"/>
    <n v="-342488.27"/>
    <n v="360.99"/>
    <n v="5121337.28"/>
    <n v="5009013.8"/>
    <n v="360.99"/>
    <n v="0"/>
    <n v="360.99"/>
    <n v="0"/>
    <x v="15"/>
  </r>
  <r>
    <n v="-1"/>
    <n v="1"/>
    <s v="0001 -Florida Power &amp; Light Company"/>
    <n v="0"/>
    <n v="3"/>
    <x v="15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15"/>
  </r>
  <r>
    <n v="-1"/>
    <n v="1"/>
    <s v="0001 -Florida Power &amp; Light Company"/>
    <n v="0"/>
    <n v="3"/>
    <x v="15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7"/>
    <n v="-552715.99"/>
    <n v="1613.2"/>
    <n v="19679467.219999999"/>
    <n v="18586094.32"/>
    <n v="1613.2"/>
    <n v="0"/>
    <n v="1613.2"/>
    <n v="0"/>
    <x v="15"/>
  </r>
  <r>
    <n v="-1"/>
    <n v="1"/>
    <s v="0001 -Florida Power &amp; Light Company"/>
    <n v="0"/>
    <n v="3"/>
    <x v="15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15"/>
  </r>
  <r>
    <n v="-1"/>
    <n v="1"/>
    <s v="0001 -Florida Power &amp; Light Company"/>
    <n v="0"/>
    <n v="3"/>
    <x v="15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15"/>
  </r>
  <r>
    <n v="-1"/>
    <n v="1"/>
    <s v="0001 -Florida Power &amp; Light Company"/>
    <n v="0"/>
    <n v="3"/>
    <x v="15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15"/>
  </r>
  <r>
    <n v="-1"/>
    <n v="1"/>
    <s v="0001 -Florida Power &amp; Light Company"/>
    <n v="0"/>
    <n v="3"/>
    <x v="15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15"/>
  </r>
  <r>
    <n v="-1"/>
    <n v="1"/>
    <s v="0001 -Florida Power &amp; Light Company"/>
    <n v="0"/>
    <n v="3"/>
    <x v="15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15"/>
  </r>
  <r>
    <n v="-1"/>
    <n v="1"/>
    <s v="0001 -Florida Power &amp; Light Company"/>
    <n v="0"/>
    <n v="3"/>
    <x v="15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15"/>
  </r>
  <r>
    <n v="-1"/>
    <n v="1"/>
    <s v="0001 -Florida Power &amp; Light Company"/>
    <n v="0"/>
    <n v="3"/>
    <x v="15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15"/>
  </r>
  <r>
    <n v="-1"/>
    <n v="1"/>
    <s v="0001 -Florida Power &amp; Light Company"/>
    <n v="0"/>
    <n v="3"/>
    <x v="15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15"/>
  </r>
  <r>
    <n v="-1"/>
    <n v="1"/>
    <s v="0001 -Florida Power &amp; Light Company"/>
    <n v="0"/>
    <n v="3"/>
    <x v="15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15"/>
  </r>
  <r>
    <n v="-1"/>
    <n v="1"/>
    <s v="0001 -Florida Power &amp; Light Company"/>
    <n v="0"/>
    <n v="3"/>
    <x v="15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15"/>
  </r>
  <r>
    <n v="-1"/>
    <n v="1"/>
    <s v="0001 -Florida Power &amp; Light Company"/>
    <n v="0"/>
    <n v="3"/>
    <x v="15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15"/>
  </r>
  <r>
    <n v="-1"/>
    <n v="1"/>
    <s v="0001 -Florida Power &amp; Light Company"/>
    <n v="0"/>
    <n v="3"/>
    <x v="15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15"/>
  </r>
  <r>
    <n v="-1"/>
    <n v="1"/>
    <s v="0001 -Florida Power &amp; Light Company"/>
    <n v="0"/>
    <n v="3"/>
    <x v="15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15"/>
  </r>
  <r>
    <n v="-1"/>
    <n v="1"/>
    <s v="0001 -Florida Power &amp; Light Company"/>
    <n v="0"/>
    <n v="3"/>
    <x v="15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15"/>
  </r>
  <r>
    <n v="-1"/>
    <n v="1"/>
    <s v="0001 -Florida Power &amp; Light Company"/>
    <n v="0"/>
    <n v="3"/>
    <x v="15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15"/>
  </r>
  <r>
    <n v="-1"/>
    <n v="1"/>
    <s v="0001 -Florida Power &amp; Light Company"/>
    <n v="0"/>
    <n v="3"/>
    <x v="15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15"/>
  </r>
  <r>
    <n v="-1"/>
    <n v="1"/>
    <s v="0001 -Florida Power &amp; Light Company"/>
    <n v="0"/>
    <n v="3"/>
    <x v="15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15"/>
  </r>
  <r>
    <n v="-1"/>
    <n v="1"/>
    <s v="0001 -Florida Power &amp; Light Company"/>
    <n v="0"/>
    <n v="3"/>
    <x v="15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15"/>
  </r>
  <r>
    <n v="-1"/>
    <n v="1"/>
    <s v="0001 -Florida Power &amp; Light Company"/>
    <n v="0"/>
    <n v="3"/>
    <x v="15"/>
    <n v="2011"/>
    <n v="233"/>
    <n v="2014"/>
    <s v="V2011 - 100% Bonus"/>
    <n v="367"/>
    <s v="08. General Plant"/>
    <s v="Function"/>
    <n v="69885814.689999998"/>
    <n v="0"/>
    <n v="0"/>
    <n v="32968695.16"/>
    <n v="7214295.1100000003"/>
    <n v="37818166.43"/>
    <n v="-5832684.7800000003"/>
    <n v="36649.339999999997"/>
    <n v="70151830.299999997"/>
    <n v="44986054.020000003"/>
    <n v="-182958.74"/>
    <n v="0"/>
    <n v="36649.339999999997"/>
    <n v="0"/>
    <x v="15"/>
  </r>
  <r>
    <n v="-1"/>
    <n v="1"/>
    <s v="0001 -Florida Power &amp; Light Company"/>
    <n v="0"/>
    <n v="3"/>
    <x v="15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15"/>
  </r>
  <r>
    <n v="-1"/>
    <n v="1"/>
    <s v="0001 -Florida Power &amp; Light Company"/>
    <n v="0"/>
    <n v="3"/>
    <x v="15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15"/>
  </r>
  <r>
    <n v="-1"/>
    <n v="1"/>
    <s v="0001 -Florida Power &amp; Light Company"/>
    <n v="0"/>
    <n v="3"/>
    <x v="15"/>
    <n v="2012"/>
    <n v="248"/>
    <n v="2014"/>
    <s v="V2012 Q1 - 50% Bonus"/>
    <n v="367"/>
    <s v="08. General Plant"/>
    <s v="Function"/>
    <n v="14854317.460000001"/>
    <n v="0"/>
    <n v="0"/>
    <n v="15041107.09"/>
    <n v="2315394.4700000002"/>
    <n v="7751715.8300000001"/>
    <n v="-373579.24"/>
    <n v="35428.74"/>
    <n v="15227896.699999999"/>
    <n v="9810087.7899999991"/>
    <n v="-81127.98"/>
    <n v="0"/>
    <n v="35428.74"/>
    <n v="0"/>
    <x v="15"/>
  </r>
  <r>
    <n v="-1"/>
    <n v="1"/>
    <s v="0001 -Florida Power &amp; Light Company"/>
    <n v="0"/>
    <n v="3"/>
    <x v="15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15"/>
  </r>
  <r>
    <n v="-1"/>
    <n v="1"/>
    <s v="0001 -Florida Power &amp; Light Company"/>
    <n v="0"/>
    <n v="3"/>
    <x v="15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9"/>
    <n v="2014"/>
    <s v="V2012 Q2 - 50% Bonus"/>
    <n v="367"/>
    <s v="08. General Plant"/>
    <s v="Function"/>
    <n v="13376604.17"/>
    <n v="0"/>
    <n v="0"/>
    <n v="13437876.539999999"/>
    <n v="2311303.86"/>
    <n v="6235094.1200000001"/>
    <n v="-122544.72"/>
    <n v="11619.94"/>
    <n v="13499148.890000001"/>
    <n v="8467969.3599999994"/>
    <n v="-32496.16"/>
    <n v="0"/>
    <n v="11619.94"/>
    <n v="0"/>
    <x v="15"/>
  </r>
  <r>
    <n v="-1"/>
    <n v="1"/>
    <s v="0001 -Florida Power &amp; Light Company"/>
    <n v="0"/>
    <n v="3"/>
    <x v="15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15"/>
  </r>
  <r>
    <n v="-1"/>
    <n v="1"/>
    <s v="0001 -Florida Power &amp; Light Company"/>
    <n v="0"/>
    <n v="3"/>
    <x v="15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0"/>
    <n v="2014"/>
    <s v="V2012 Q3 - 50% Bonus"/>
    <n v="367"/>
    <s v="08. General Plant"/>
    <s v="Function"/>
    <n v="10330275.439999999"/>
    <n v="0"/>
    <n v="0"/>
    <n v="10372315.039999999"/>
    <n v="1989456.43"/>
    <n v="4361017.76"/>
    <n v="-84079.21"/>
    <n v="7967.74"/>
    <n v="10414354.65"/>
    <n v="6300699.29"/>
    <n v="-26336.57"/>
    <n v="0"/>
    <n v="7967.74"/>
    <n v="0"/>
    <x v="15"/>
  </r>
  <r>
    <n v="-1"/>
    <n v="1"/>
    <s v="0001 -Florida Power &amp; Light Company"/>
    <n v="0"/>
    <n v="3"/>
    <x v="15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15"/>
  </r>
  <r>
    <n v="-1"/>
    <n v="1"/>
    <s v="0001 -Florida Power &amp; Light Company"/>
    <n v="0"/>
    <n v="3"/>
    <x v="15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1"/>
    <n v="2014"/>
    <s v="V2012 Q4 - 50% Bonus"/>
    <n v="367"/>
    <s v="08. General Plant"/>
    <s v="Function"/>
    <n v="95750088.810000002"/>
    <n v="0"/>
    <n v="0"/>
    <n v="100604948.63"/>
    <n v="22495673.18"/>
    <n v="43664569.259999998"/>
    <n v="-10106910.59"/>
    <n v="920905.18"/>
    <n v="105459808.45"/>
    <n v="60878154.960000001"/>
    <n v="-3506726.97"/>
    <n v="0"/>
    <n v="920905.18"/>
    <n v="0"/>
    <x v="15"/>
  </r>
  <r>
    <n v="-1"/>
    <n v="1"/>
    <s v="0001 -Florida Power &amp; Light Company"/>
    <n v="0"/>
    <n v="3"/>
    <x v="15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15"/>
  </r>
  <r>
    <n v="-1"/>
    <n v="1"/>
    <s v="0001 -Florida Power &amp; Light Company"/>
    <n v="0"/>
    <n v="3"/>
    <x v="15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15"/>
  </r>
  <r>
    <n v="-1"/>
    <n v="1"/>
    <s v="0001 -Florida Power &amp; Light Company"/>
    <n v="0"/>
    <n v="3"/>
    <x v="15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15"/>
  </r>
  <r>
    <n v="-1"/>
    <n v="1"/>
    <s v="0001 -Florida Power &amp; Light Company"/>
    <n v="0"/>
    <n v="3"/>
    <x v="15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15"/>
  </r>
  <r>
    <n v="-1"/>
    <n v="1"/>
    <s v="0001 -Florida Power &amp; Light Company"/>
    <n v="0"/>
    <n v="3"/>
    <x v="15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15"/>
  </r>
  <r>
    <n v="-1"/>
    <n v="1"/>
    <s v="0001 -Florida Power &amp; Light Company"/>
    <n v="0"/>
    <n v="3"/>
    <x v="15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15"/>
  </r>
  <r>
    <n v="-1"/>
    <n v="1"/>
    <s v="0001 -Florida Power &amp; Light Company"/>
    <n v="0"/>
    <n v="3"/>
    <x v="15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15"/>
  </r>
  <r>
    <n v="-1"/>
    <n v="1"/>
    <s v="0001 -Florida Power &amp; Light Company"/>
    <n v="0"/>
    <n v="3"/>
    <x v="15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15"/>
  </r>
  <r>
    <n v="-1"/>
    <n v="1"/>
    <s v="0001 -Florida Power &amp; Light Company"/>
    <n v="0"/>
    <n v="3"/>
    <x v="15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15"/>
  </r>
  <r>
    <n v="-1"/>
    <n v="1"/>
    <s v="0001 -Florida Power &amp; Light Company"/>
    <n v="0"/>
    <n v="3"/>
    <x v="15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15"/>
  </r>
  <r>
    <n v="-1"/>
    <n v="1"/>
    <s v="0001 -Florida Power &amp; Light Company"/>
    <n v="0"/>
    <n v="3"/>
    <x v="15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15"/>
  </r>
  <r>
    <n v="-1"/>
    <n v="1"/>
    <s v="0001 -Florida Power &amp; Light Company"/>
    <n v="0"/>
    <n v="3"/>
    <x v="15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15"/>
  </r>
  <r>
    <n v="-1"/>
    <n v="1"/>
    <s v="0001 -Florida Power &amp; Light Company"/>
    <n v="0"/>
    <n v="3"/>
    <x v="15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15"/>
  </r>
  <r>
    <n v="-1"/>
    <n v="1"/>
    <s v="0001 -Florida Power &amp; Light Company"/>
    <n v="0"/>
    <n v="3"/>
    <x v="15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15"/>
  </r>
  <r>
    <n v="-1"/>
    <n v="1"/>
    <s v="0001 -Florida Power &amp; Light Company"/>
    <n v="0"/>
    <n v="3"/>
    <x v="15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15"/>
  </r>
  <r>
    <n v="-1"/>
    <n v="1"/>
    <s v="0001 -Florida Power &amp; Light Company"/>
    <n v="0"/>
    <n v="3"/>
    <x v="15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15"/>
  </r>
  <r>
    <n v="-1"/>
    <n v="1"/>
    <s v="0001 -Florida Power &amp; Light Company"/>
    <n v="0"/>
    <n v="3"/>
    <x v="15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15"/>
  </r>
  <r>
    <n v="-1"/>
    <n v="1"/>
    <s v="0001 -Florida Power &amp; Light Company"/>
    <n v="0"/>
    <n v="3"/>
    <x v="15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15"/>
  </r>
  <r>
    <n v="-1"/>
    <n v="1"/>
    <s v="0001 -Florida Power &amp; Light Company"/>
    <n v="0"/>
    <n v="3"/>
    <x v="15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15"/>
  </r>
  <r>
    <n v="-1"/>
    <n v="1"/>
    <s v="0001 -Florida Power &amp; Light Company"/>
    <n v="0"/>
    <n v="3"/>
    <x v="15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15"/>
  </r>
  <r>
    <n v="-1"/>
    <n v="1"/>
    <s v="0001 -Florida Power &amp; Light Company"/>
    <n v="0"/>
    <n v="3"/>
    <x v="15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15"/>
  </r>
  <r>
    <n v="-1"/>
    <n v="1"/>
    <s v="0001 -Florida Power &amp; Light Company"/>
    <n v="0"/>
    <n v="3"/>
    <x v="15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15"/>
  </r>
  <r>
    <n v="-1"/>
    <n v="1"/>
    <s v="0001 -Florida Power &amp; Light Company"/>
    <n v="0"/>
    <n v="3"/>
    <x v="15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15"/>
  </r>
  <r>
    <n v="-1"/>
    <n v="1"/>
    <s v="0001 -Florida Power &amp; Light Company"/>
    <n v="0"/>
    <n v="3"/>
    <x v="15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15"/>
  </r>
  <r>
    <n v="-1"/>
    <n v="1"/>
    <s v="0001 -Florida Power &amp; Light Company"/>
    <n v="0"/>
    <n v="3"/>
    <x v="15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15"/>
  </r>
  <r>
    <n v="-1"/>
    <n v="1"/>
    <s v="0001 -Florida Power &amp; Light Company"/>
    <n v="0"/>
    <n v="3"/>
    <x v="15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15"/>
  </r>
  <r>
    <n v="-1"/>
    <n v="1"/>
    <s v="0001 -Florida Power &amp; Light Company"/>
    <n v="0"/>
    <n v="3"/>
    <x v="15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15"/>
  </r>
  <r>
    <n v="-1"/>
    <n v="1"/>
    <s v="0001 -Florida Power &amp; Light Company"/>
    <n v="0"/>
    <n v="3"/>
    <x v="15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15"/>
  </r>
  <r>
    <n v="-1"/>
    <n v="1"/>
    <s v="0001 -Florida Power &amp; Light Company"/>
    <n v="0"/>
    <n v="3"/>
    <x v="15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15"/>
  </r>
  <r>
    <n v="-1"/>
    <n v="1"/>
    <s v="0001 -Florida Power &amp; Light Company"/>
    <n v="0"/>
    <n v="3"/>
    <x v="15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15"/>
  </r>
  <r>
    <n v="-1"/>
    <n v="1"/>
    <s v="0001 -Florida Power &amp; Light Company"/>
    <n v="0"/>
    <n v="3"/>
    <x v="15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15"/>
  </r>
  <r>
    <n v="-1"/>
    <n v="1"/>
    <s v="0001 -Florida Power &amp; Light Company"/>
    <n v="0"/>
    <n v="3"/>
    <x v="15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15"/>
  </r>
  <r>
    <n v="-1"/>
    <n v="1"/>
    <s v="0001 -Florida Power &amp; Light Company"/>
    <n v="0"/>
    <n v="3"/>
    <x v="15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15"/>
  </r>
  <r>
    <n v="-1"/>
    <n v="1"/>
    <s v="0001 -Florida Power &amp; Light Company"/>
    <n v="0"/>
    <n v="3"/>
    <x v="15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15"/>
  </r>
  <r>
    <n v="-1"/>
    <n v="1"/>
    <s v="0001 -Florida Power &amp; Light Company"/>
    <n v="0"/>
    <n v="3"/>
    <x v="15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15"/>
  </r>
  <r>
    <n v="-1"/>
    <n v="1"/>
    <s v="0001 -Florida Power &amp; Light Company"/>
    <n v="0"/>
    <n v="3"/>
    <x v="15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15"/>
  </r>
  <r>
    <n v="-1"/>
    <n v="1"/>
    <s v="0001 -Florida Power &amp; Light Company"/>
    <n v="0"/>
    <n v="3"/>
    <x v="15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15"/>
  </r>
  <r>
    <n v="-1"/>
    <n v="1"/>
    <s v="0001 -Florida Power &amp; Light Company"/>
    <n v="0"/>
    <n v="3"/>
    <x v="15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15"/>
  </r>
  <r>
    <n v="-1"/>
    <n v="1"/>
    <s v="0001 -Florida Power &amp; Light Company"/>
    <n v="0"/>
    <n v="3"/>
    <x v="15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15"/>
  </r>
  <r>
    <n v="-1"/>
    <n v="1"/>
    <s v="0001 -Florida Power &amp; Light Company"/>
    <n v="0"/>
    <n v="3"/>
    <x v="15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15"/>
  </r>
  <r>
    <n v="-1"/>
    <n v="1"/>
    <s v="0001 -Florida Power &amp; Light Company"/>
    <n v="0"/>
    <n v="3"/>
    <x v="15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15"/>
  </r>
  <r>
    <n v="-1"/>
    <n v="1"/>
    <s v="0001 -Florida Power &amp; Light Company"/>
    <n v="0"/>
    <n v="3"/>
    <x v="15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15"/>
  </r>
  <r>
    <n v="-1"/>
    <n v="1"/>
    <s v="0001 -Florida Power &amp; Light Company"/>
    <n v="0"/>
    <n v="3"/>
    <x v="15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15"/>
  </r>
  <r>
    <n v="-1"/>
    <n v="1"/>
    <s v="0001 -Florida Power &amp; Light Company"/>
    <n v="0"/>
    <n v="3"/>
    <x v="15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15"/>
  </r>
  <r>
    <n v="-1"/>
    <n v="1"/>
    <s v="0001 -Florida Power &amp; Light Company"/>
    <n v="0"/>
    <n v="3"/>
    <x v="15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15"/>
  </r>
  <r>
    <n v="-1"/>
    <n v="1"/>
    <s v="0001 -Florida Power &amp; Light Company"/>
    <n v="0"/>
    <n v="3"/>
    <x v="15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15"/>
  </r>
  <r>
    <n v="-1"/>
    <n v="1"/>
    <s v="0001 -Florida Power &amp; Light Company"/>
    <n v="0"/>
    <n v="3"/>
    <x v="15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15"/>
  </r>
  <r>
    <n v="-1"/>
    <n v="1"/>
    <s v="0001 -Florida Power &amp; Light Company"/>
    <n v="0"/>
    <n v="3"/>
    <x v="15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15"/>
  </r>
  <r>
    <n v="-1"/>
    <n v="1"/>
    <s v="0001 -Florida Power &amp; Light Company"/>
    <n v="0"/>
    <n v="3"/>
    <x v="15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15"/>
  </r>
  <r>
    <n v="-1"/>
    <n v="1"/>
    <s v="0001 -Florida Power &amp; Light Company"/>
    <n v="0"/>
    <n v="3"/>
    <x v="15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15"/>
  </r>
  <r>
    <n v="-1"/>
    <n v="1"/>
    <s v="0001 -Florida Power &amp; Light Company"/>
    <n v="0"/>
    <n v="3"/>
    <x v="15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15"/>
  </r>
  <r>
    <n v="-1"/>
    <n v="1"/>
    <s v="0001 -Florida Power &amp; Light Company"/>
    <n v="0"/>
    <n v="3"/>
    <x v="15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15"/>
  </r>
  <r>
    <n v="-1"/>
    <n v="1"/>
    <s v="0001 -Florida Power &amp; Light Company"/>
    <n v="0"/>
    <n v="3"/>
    <x v="15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15"/>
  </r>
  <r>
    <n v="-1"/>
    <n v="1"/>
    <s v="0001 -Florida Power &amp; Light Company"/>
    <n v="0"/>
    <n v="3"/>
    <x v="15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15"/>
  </r>
  <r>
    <n v="-1"/>
    <n v="1"/>
    <s v="0001 -Florida Power &amp; Light Company"/>
    <n v="0"/>
    <n v="3"/>
    <x v="15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15"/>
  </r>
  <r>
    <n v="-1"/>
    <n v="1"/>
    <s v="0001 -Florida Power &amp; Light Company"/>
    <n v="0"/>
    <n v="3"/>
    <x v="15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15"/>
  </r>
  <r>
    <n v="-1"/>
    <n v="1"/>
    <s v="0001 -Florida Power &amp; Light Company"/>
    <n v="0"/>
    <n v="3"/>
    <x v="15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15"/>
  </r>
  <r>
    <n v="-1"/>
    <n v="1"/>
    <s v="0001 -Florida Power &amp; Light Company"/>
    <n v="0"/>
    <n v="3"/>
    <x v="15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15"/>
  </r>
  <r>
    <n v="-1"/>
    <n v="1"/>
    <s v="0001 -Florida Power &amp; Light Company"/>
    <n v="0"/>
    <n v="3"/>
    <x v="15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15"/>
  </r>
  <r>
    <n v="-1"/>
    <n v="1"/>
    <s v="0001 -Florida Power &amp; Light Company"/>
    <n v="0"/>
    <n v="3"/>
    <x v="15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15"/>
  </r>
  <r>
    <n v="-1"/>
    <n v="1"/>
    <s v="0001 -Florida Power &amp; Light Company"/>
    <n v="0"/>
    <n v="3"/>
    <x v="15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15"/>
  </r>
  <r>
    <n v="-1"/>
    <n v="1"/>
    <s v="0001 -Florida Power &amp; Light Company"/>
    <n v="0"/>
    <n v="3"/>
    <x v="15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15"/>
  </r>
  <r>
    <n v="-1"/>
    <n v="1"/>
    <s v="0001 -Florida Power &amp; Light Company"/>
    <n v="0"/>
    <n v="3"/>
    <x v="15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15"/>
  </r>
  <r>
    <n v="-1"/>
    <n v="1"/>
    <s v="0001 -Florida Power &amp; Light Company"/>
    <n v="0"/>
    <n v="3"/>
    <x v="15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15"/>
  </r>
  <r>
    <n v="-1"/>
    <n v="1"/>
    <s v="0001 -Florida Power &amp; Light Company"/>
    <n v="0"/>
    <n v="3"/>
    <x v="15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15"/>
  </r>
  <r>
    <n v="-1"/>
    <n v="1"/>
    <s v="0001 -Florida Power &amp; Light Company"/>
    <n v="0"/>
    <n v="3"/>
    <x v="15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15"/>
  </r>
  <r>
    <n v="-1"/>
    <n v="1"/>
    <s v="0001 -Florida Power &amp; Light Company"/>
    <n v="0"/>
    <n v="3"/>
    <x v="15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15"/>
  </r>
  <r>
    <n v="-1"/>
    <n v="1"/>
    <s v="0001 -Florida Power &amp; Light Company"/>
    <n v="0"/>
    <n v="3"/>
    <x v="15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15"/>
  </r>
  <r>
    <n v="-1"/>
    <n v="1"/>
    <s v="0001 -Florida Power &amp; Light Company"/>
    <n v="0"/>
    <n v="3"/>
    <x v="15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15"/>
  </r>
  <r>
    <n v="-1"/>
    <n v="1"/>
    <s v="0001 -Florida Power &amp; Light Company"/>
    <n v="0"/>
    <n v="3"/>
    <x v="15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15"/>
  </r>
  <r>
    <n v="-1"/>
    <n v="1"/>
    <s v="0001 -Florida Power &amp; Light Company"/>
    <n v="0"/>
    <n v="3"/>
    <x v="15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15"/>
  </r>
  <r>
    <n v="-1"/>
    <n v="1"/>
    <s v="0001 -Florida Power &amp; Light Company"/>
    <n v="0"/>
    <n v="3"/>
    <x v="15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15"/>
  </r>
  <r>
    <n v="-1"/>
    <n v="1"/>
    <s v="0001 -Florida Power &amp; Light Company"/>
    <n v="0"/>
    <n v="3"/>
    <x v="15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15"/>
  </r>
  <r>
    <n v="-1"/>
    <n v="1"/>
    <s v="0001 -Florida Power &amp; Light Company"/>
    <n v="0"/>
    <n v="3"/>
    <x v="15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15"/>
  </r>
  <r>
    <n v="-1"/>
    <n v="1"/>
    <s v="0001 -Florida Power &amp; Light Company"/>
    <n v="0"/>
    <n v="3"/>
    <x v="15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15"/>
  </r>
  <r>
    <n v="-1"/>
    <n v="1"/>
    <s v="0001 -Florida Power &amp; Light Company"/>
    <n v="0"/>
    <n v="3"/>
    <x v="15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15"/>
  </r>
  <r>
    <n v="-1"/>
    <n v="1"/>
    <s v="0001 -Florida Power &amp; Light Company"/>
    <n v="0"/>
    <n v="3"/>
    <x v="15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15"/>
  </r>
  <r>
    <n v="-1"/>
    <n v="1"/>
    <s v="0001 -Florida Power &amp; Light Company"/>
    <n v="0"/>
    <n v="3"/>
    <x v="15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15"/>
  </r>
  <r>
    <n v="-1"/>
    <n v="1"/>
    <s v="0001 -Florida Power &amp; Light Company"/>
    <n v="0"/>
    <n v="3"/>
    <x v="15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15"/>
  </r>
  <r>
    <n v="-1"/>
    <n v="1"/>
    <s v="0001 -Florida Power &amp; Light Company"/>
    <n v="0"/>
    <n v="3"/>
    <x v="15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15"/>
  </r>
  <r>
    <n v="-1"/>
    <n v="1"/>
    <s v="0001 -Florida Power &amp; Light Company"/>
    <n v="0"/>
    <n v="3"/>
    <x v="15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15"/>
  </r>
  <r>
    <n v="-1"/>
    <n v="1"/>
    <s v="0001 -Florida Power &amp; Light Company"/>
    <n v="0"/>
    <n v="3"/>
    <x v="15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15"/>
  </r>
  <r>
    <n v="-1"/>
    <n v="1"/>
    <s v="0001 -Florida Power &amp; Light Company"/>
    <n v="0"/>
    <n v="3"/>
    <x v="15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15"/>
  </r>
  <r>
    <n v="-1"/>
    <n v="1"/>
    <s v="0001 -Florida Power &amp; Light Company"/>
    <n v="0"/>
    <n v="3"/>
    <x v="15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15"/>
  </r>
  <r>
    <n v="-1"/>
    <n v="1"/>
    <s v="0001 -Florida Power &amp; Light Company"/>
    <n v="0"/>
    <n v="3"/>
    <x v="15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15"/>
  </r>
  <r>
    <n v="-1"/>
    <n v="1"/>
    <s v="0001 -Florida Power &amp; Light Company"/>
    <n v="0"/>
    <n v="3"/>
    <x v="15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15"/>
  </r>
  <r>
    <n v="-1"/>
    <n v="1"/>
    <s v="0001 -Florida Power &amp; Light Company"/>
    <n v="0"/>
    <n v="3"/>
    <x v="15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15"/>
  </r>
  <r>
    <n v="-1"/>
    <n v="1"/>
    <s v="0001 -Florida Power &amp; Light Company"/>
    <n v="0"/>
    <n v="3"/>
    <x v="15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15"/>
  </r>
  <r>
    <n v="-1"/>
    <n v="1"/>
    <s v="0001 -Florida Power &amp; Light Company"/>
    <n v="0"/>
    <n v="3"/>
    <x v="15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15"/>
  </r>
  <r>
    <n v="-1"/>
    <n v="1"/>
    <s v="0001 -Florida Power &amp; Light Company"/>
    <n v="0"/>
    <n v="3"/>
    <x v="15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15"/>
  </r>
  <r>
    <n v="-1"/>
    <n v="1"/>
    <s v="0001 -Florida Power &amp; Light Company"/>
    <n v="0"/>
    <n v="3"/>
    <x v="15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15"/>
  </r>
  <r>
    <n v="-1"/>
    <n v="1"/>
    <s v="0001 -Florida Power &amp; Light Company"/>
    <n v="0"/>
    <n v="3"/>
    <x v="15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15"/>
  </r>
  <r>
    <n v="-1"/>
    <n v="1"/>
    <s v="0001 -Florida Power &amp; Light Company"/>
    <n v="0"/>
    <n v="3"/>
    <x v="15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15"/>
  </r>
  <r>
    <n v="-1"/>
    <n v="1"/>
    <s v="0001 -Florida Power &amp; Light Company"/>
    <n v="0"/>
    <n v="3"/>
    <x v="15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15"/>
  </r>
  <r>
    <n v="-1"/>
    <n v="1"/>
    <s v="0001 -Florida Power &amp; Light Company"/>
    <n v="0"/>
    <n v="3"/>
    <x v="15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15"/>
  </r>
  <r>
    <n v="-1"/>
    <n v="1"/>
    <s v="0001 -Florida Power &amp; Light Company"/>
    <n v="0"/>
    <n v="3"/>
    <x v="15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15"/>
  </r>
  <r>
    <n v="-1"/>
    <n v="1"/>
    <s v="0001 -Florida Power &amp; Light Company"/>
    <n v="0"/>
    <n v="3"/>
    <x v="15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15"/>
  </r>
  <r>
    <n v="-1"/>
    <n v="1"/>
    <s v="0001 -Florida Power &amp; Light Company"/>
    <n v="0"/>
    <n v="3"/>
    <x v="15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15"/>
  </r>
  <r>
    <n v="-1"/>
    <n v="1"/>
    <s v="0001 -Florida Power &amp; Light Company"/>
    <n v="0"/>
    <n v="3"/>
    <x v="15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15"/>
  </r>
  <r>
    <n v="-1"/>
    <n v="1"/>
    <s v="0001 -Florida Power &amp; Light Company"/>
    <n v="0"/>
    <n v="3"/>
    <x v="15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15"/>
  </r>
  <r>
    <n v="-1"/>
    <n v="1"/>
    <s v="0001 -Florida Power &amp; Light Company"/>
    <n v="0"/>
    <n v="3"/>
    <x v="15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15"/>
  </r>
  <r>
    <n v="-1"/>
    <n v="1"/>
    <s v="0001 -Florida Power &amp; Light Company"/>
    <n v="0"/>
    <n v="3"/>
    <x v="15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15"/>
  </r>
  <r>
    <n v="-1"/>
    <n v="1"/>
    <s v="0001 -Florida Power &amp; Light Company"/>
    <n v="0"/>
    <n v="3"/>
    <x v="15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15"/>
  </r>
  <r>
    <n v="-1"/>
    <n v="1"/>
    <s v="0001 -Florida Power &amp; Light Company"/>
    <n v="0"/>
    <n v="3"/>
    <x v="15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15"/>
  </r>
  <r>
    <n v="-1"/>
    <n v="1"/>
    <s v="0001 -Florida Power &amp; Light Company"/>
    <n v="0"/>
    <n v="3"/>
    <x v="15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15"/>
  </r>
  <r>
    <n v="-1"/>
    <n v="1"/>
    <s v="0001 -Florida Power &amp; Light Company"/>
    <n v="0"/>
    <n v="3"/>
    <x v="15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15"/>
  </r>
  <r>
    <n v="-1"/>
    <n v="1"/>
    <s v="0001 -Florida Power &amp; Light Company"/>
    <n v="0"/>
    <n v="3"/>
    <x v="15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15"/>
  </r>
  <r>
    <n v="-1"/>
    <n v="1"/>
    <s v="0001 -Florida Power &amp; Light Company"/>
    <n v="0"/>
    <n v="3"/>
    <x v="15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15"/>
  </r>
  <r>
    <n v="-1"/>
    <n v="1"/>
    <s v="0001 -Florida Power &amp; Light Company"/>
    <n v="0"/>
    <n v="3"/>
    <x v="15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15"/>
  </r>
  <r>
    <n v="-1"/>
    <n v="1"/>
    <s v="0001 -Florida Power &amp; Light Company"/>
    <n v="0"/>
    <n v="3"/>
    <x v="15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15"/>
  </r>
  <r>
    <n v="-1"/>
    <n v="1"/>
    <s v="0001 -Florida Power &amp; Light Company"/>
    <n v="0"/>
    <n v="3"/>
    <x v="15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15"/>
  </r>
  <r>
    <n v="-1"/>
    <n v="1"/>
    <s v="0001 -Florida Power &amp; Light Company"/>
    <n v="0"/>
    <n v="3"/>
    <x v="15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15"/>
  </r>
  <r>
    <n v="-1"/>
    <n v="1"/>
    <s v="0001 -Florida Power &amp; Light Company"/>
    <n v="0"/>
    <n v="3"/>
    <x v="15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15"/>
  </r>
  <r>
    <n v="-1"/>
    <n v="1"/>
    <s v="0001 -Florida Power &amp; Light Company"/>
    <n v="0"/>
    <n v="3"/>
    <x v="15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15"/>
  </r>
  <r>
    <n v="-1"/>
    <n v="1"/>
    <s v="0001 -Florida Power &amp; Light Company"/>
    <n v="0"/>
    <n v="3"/>
    <x v="15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15"/>
  </r>
  <r>
    <n v="-1"/>
    <n v="1"/>
    <s v="0001 -Florida Power &amp; Light Company"/>
    <n v="0"/>
    <n v="3"/>
    <x v="15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15"/>
  </r>
  <r>
    <n v="-1"/>
    <n v="1"/>
    <s v="0001 -Florida Power &amp; Light Company"/>
    <n v="0"/>
    <n v="3"/>
    <x v="15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15"/>
  </r>
  <r>
    <n v="-1"/>
    <n v="1"/>
    <s v="0001 -Florida Power &amp; Light Company"/>
    <n v="0"/>
    <n v="3"/>
    <x v="15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15"/>
  </r>
  <r>
    <n v="-1"/>
    <n v="1"/>
    <s v="0001 -Florida Power &amp; Light Company"/>
    <n v="0"/>
    <n v="3"/>
    <x v="15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15"/>
  </r>
  <r>
    <n v="-1"/>
    <n v="1"/>
    <s v="0001 -Florida Power &amp; Light Company"/>
    <n v="0"/>
    <n v="3"/>
    <x v="15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15"/>
  </r>
  <r>
    <n v="-1"/>
    <n v="1"/>
    <s v="0001 -Florida Power &amp; Light Company"/>
    <n v="0"/>
    <n v="3"/>
    <x v="15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15"/>
  </r>
  <r>
    <n v="-1"/>
    <n v="1"/>
    <s v="0001 -Florida Power &amp; Light Company"/>
    <n v="0"/>
    <n v="3"/>
    <x v="15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15"/>
  </r>
  <r>
    <n v="-1"/>
    <n v="1"/>
    <s v="0001 -Florida Power &amp; Light Company"/>
    <n v="0"/>
    <n v="3"/>
    <x v="15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15"/>
  </r>
  <r>
    <n v="-1"/>
    <n v="1"/>
    <s v="0001 -Florida Power &amp; Light Company"/>
    <n v="0"/>
    <n v="3"/>
    <x v="15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15"/>
  </r>
  <r>
    <n v="-1"/>
    <n v="1"/>
    <s v="0001 -Florida Power &amp; Light Company"/>
    <n v="0"/>
    <n v="3"/>
    <x v="15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15"/>
  </r>
  <r>
    <n v="-1"/>
    <n v="1"/>
    <s v="0001 -Florida Power &amp; Light Company"/>
    <n v="0"/>
    <n v="3"/>
    <x v="15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15"/>
  </r>
  <r>
    <n v="-1"/>
    <n v="1"/>
    <s v="0001 -Florida Power &amp; Light Company"/>
    <n v="0"/>
    <n v="3"/>
    <x v="15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15"/>
  </r>
  <r>
    <n v="-1"/>
    <n v="1"/>
    <s v="0001 -Florida Power &amp; Light Company"/>
    <n v="0"/>
    <n v="3"/>
    <x v="15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15"/>
  </r>
  <r>
    <n v="-1"/>
    <n v="1"/>
    <s v="0001 -Florida Power &amp; Light Company"/>
    <n v="0"/>
    <n v="3"/>
    <x v="15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15"/>
  </r>
  <r>
    <n v="-1"/>
    <n v="1"/>
    <s v="0001 -Florida Power &amp; Light Company"/>
    <n v="0"/>
    <n v="3"/>
    <x v="15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15"/>
  </r>
  <r>
    <n v="-1"/>
    <n v="1"/>
    <s v="0001 -Florida Power &amp; Light Company"/>
    <n v="0"/>
    <n v="3"/>
    <x v="15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15"/>
  </r>
  <r>
    <n v="-1"/>
    <n v="1"/>
    <s v="0001 -Florida Power &amp; Light Company"/>
    <n v="0"/>
    <n v="3"/>
    <x v="15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15"/>
  </r>
  <r>
    <n v="-1"/>
    <n v="1"/>
    <s v="0001 -Florida Power &amp; Light Company"/>
    <n v="0"/>
    <n v="3"/>
    <x v="15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15"/>
  </r>
  <r>
    <n v="-1"/>
    <n v="1"/>
    <s v="0001 -Florida Power &amp; Light Company"/>
    <n v="0"/>
    <n v="3"/>
    <x v="15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15"/>
  </r>
  <r>
    <n v="-1"/>
    <n v="1"/>
    <s v="0001 -Florida Power &amp; Light Company"/>
    <n v="0"/>
    <n v="3"/>
    <x v="15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15"/>
  </r>
  <r>
    <n v="-1"/>
    <n v="1"/>
    <s v="0001 -Florida Power &amp; Light Company"/>
    <n v="0"/>
    <n v="3"/>
    <x v="15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15"/>
  </r>
  <r>
    <n v="-1"/>
    <n v="1"/>
    <s v="0001 -Florida Power &amp; Light Company"/>
    <n v="0"/>
    <n v="3"/>
    <x v="15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15"/>
  </r>
  <r>
    <n v="-1"/>
    <n v="1"/>
    <s v="0001 -Florida Power &amp; Light Company"/>
    <n v="0"/>
    <n v="3"/>
    <x v="15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15"/>
  </r>
  <r>
    <n v="-1"/>
    <n v="1"/>
    <s v="0001 -Florida Power &amp; Light Company"/>
    <n v="0"/>
    <n v="3"/>
    <x v="15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15"/>
  </r>
  <r>
    <n v="-1"/>
    <n v="1"/>
    <s v="0001 -Florida Power &amp; Light Company"/>
    <n v="0"/>
    <n v="3"/>
    <x v="15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15"/>
  </r>
  <r>
    <n v="-1"/>
    <n v="1"/>
    <s v="0001 -Florida Power &amp; Light Company"/>
    <n v="0"/>
    <n v="3"/>
    <x v="15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15"/>
  </r>
  <r>
    <n v="-1"/>
    <n v="1"/>
    <s v="0001 -Florida Power &amp; Light Company"/>
    <n v="0"/>
    <n v="3"/>
    <x v="15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15"/>
  </r>
  <r>
    <n v="-1"/>
    <n v="1"/>
    <s v="0001 -Florida Power &amp; Light Company"/>
    <n v="0"/>
    <n v="3"/>
    <x v="15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15"/>
  </r>
  <r>
    <n v="-1"/>
    <n v="1"/>
    <s v="0001 -Florida Power &amp; Light Company"/>
    <n v="0"/>
    <n v="3"/>
    <x v="15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15"/>
  </r>
  <r>
    <n v="-1"/>
    <n v="1"/>
    <s v="0001 -Florida Power &amp; Light Company"/>
    <n v="0"/>
    <n v="3"/>
    <x v="15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15"/>
  </r>
  <r>
    <n v="-1"/>
    <n v="1"/>
    <s v="0001 -Florida Power &amp; Light Company"/>
    <n v="0"/>
    <n v="3"/>
    <x v="15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15"/>
  </r>
  <r>
    <n v="-1"/>
    <n v="1"/>
    <s v="0001 -Florida Power &amp; Light Company"/>
    <n v="0"/>
    <n v="3"/>
    <x v="15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15"/>
  </r>
  <r>
    <n v="-1"/>
    <n v="1"/>
    <s v="0001 -Florida Power &amp; Light Company"/>
    <n v="0"/>
    <n v="3"/>
    <x v="15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15"/>
  </r>
  <r>
    <n v="-1"/>
    <n v="1"/>
    <s v="0001 -Florida Power &amp; Light Company"/>
    <n v="0"/>
    <n v="3"/>
    <x v="15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15"/>
  </r>
  <r>
    <n v="-1"/>
    <n v="1"/>
    <s v="0001 -Florida Power &amp; Light Company"/>
    <n v="0"/>
    <n v="3"/>
    <x v="15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5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15"/>
  </r>
  <r>
    <n v="-1"/>
    <n v="1"/>
    <s v="0001 -Florida Power &amp; Light Company"/>
    <n v="0"/>
    <n v="3"/>
    <x v="15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15"/>
  </r>
  <r>
    <n v="-1"/>
    <n v="1"/>
    <s v="0001 -Florida Power &amp; Light Company"/>
    <n v="0"/>
    <n v="3"/>
    <x v="15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15"/>
  </r>
  <r>
    <n v="-1"/>
    <n v="1"/>
    <s v="0001 -Florida Power &amp; Light Company"/>
    <n v="0"/>
    <n v="3"/>
    <x v="16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16"/>
  </r>
  <r>
    <n v="-1"/>
    <n v="1"/>
    <s v="0001 -Florida Power &amp; Light Company"/>
    <n v="0"/>
    <n v="3"/>
    <x v="16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16"/>
  </r>
  <r>
    <n v="-1"/>
    <n v="1"/>
    <s v="0001 -Florida Power &amp; Light Company"/>
    <n v="0"/>
    <n v="3"/>
    <x v="16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16"/>
  </r>
  <r>
    <n v="-1"/>
    <n v="1"/>
    <s v="0001 -Florida Power &amp; Light Company"/>
    <n v="0"/>
    <n v="3"/>
    <x v="16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16"/>
  </r>
  <r>
    <n v="-1"/>
    <n v="1"/>
    <s v="0001 -Florida Power &amp; Light Company"/>
    <n v="0"/>
    <n v="3"/>
    <x v="16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16"/>
  </r>
  <r>
    <n v="-1"/>
    <n v="1"/>
    <s v="0001 -Florida Power &amp; Light Company"/>
    <n v="0"/>
    <n v="3"/>
    <x v="16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16"/>
  </r>
  <r>
    <n v="-1"/>
    <n v="1"/>
    <s v="0001 -Florida Power &amp; Light Company"/>
    <n v="0"/>
    <n v="3"/>
    <x v="16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16"/>
  </r>
  <r>
    <n v="-1"/>
    <n v="1"/>
    <s v="0001 -Florida Power &amp; Light Company"/>
    <n v="0"/>
    <n v="3"/>
    <x v="16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16"/>
  </r>
  <r>
    <n v="-1"/>
    <n v="1"/>
    <s v="0001 -Florida Power &amp; Light Company"/>
    <n v="0"/>
    <n v="3"/>
    <x v="16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16"/>
  </r>
  <r>
    <n v="-1"/>
    <n v="1"/>
    <s v="0001 -Florida Power &amp; Light Company"/>
    <n v="0"/>
    <n v="3"/>
    <x v="16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16"/>
  </r>
  <r>
    <n v="-1"/>
    <n v="1"/>
    <s v="0001 -Florida Power &amp; Light Company"/>
    <n v="0"/>
    <n v="3"/>
    <x v="16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16"/>
  </r>
  <r>
    <n v="-1"/>
    <n v="1"/>
    <s v="0001 -Florida Power &amp; Light Company"/>
    <n v="0"/>
    <n v="3"/>
    <x v="16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16"/>
  </r>
  <r>
    <n v="-1"/>
    <n v="1"/>
    <s v="0001 -Florida Power &amp; Light Company"/>
    <n v="0"/>
    <n v="3"/>
    <x v="16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16"/>
  </r>
  <r>
    <n v="-1"/>
    <n v="1"/>
    <s v="0001 -Florida Power &amp; Light Company"/>
    <n v="0"/>
    <n v="3"/>
    <x v="16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16"/>
  </r>
  <r>
    <n v="-1"/>
    <n v="1"/>
    <s v="0001 -Florida Power &amp; Light Company"/>
    <n v="0"/>
    <n v="3"/>
    <x v="16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16"/>
  </r>
  <r>
    <n v="-1"/>
    <n v="1"/>
    <s v="0001 -Florida Power &amp; Light Company"/>
    <n v="0"/>
    <n v="3"/>
    <x v="16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16"/>
  </r>
  <r>
    <n v="-1"/>
    <n v="1"/>
    <s v="0001 -Florida Power &amp; Light Company"/>
    <n v="0"/>
    <n v="3"/>
    <x v="16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16"/>
  </r>
  <r>
    <n v="-1"/>
    <n v="1"/>
    <s v="0001 -Florida Power &amp; Light Company"/>
    <n v="0"/>
    <n v="3"/>
    <x v="16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16"/>
  </r>
  <r>
    <n v="-1"/>
    <n v="1"/>
    <s v="0001 -Florida Power &amp; Light Company"/>
    <n v="0"/>
    <n v="3"/>
    <x v="16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16"/>
  </r>
  <r>
    <n v="-1"/>
    <n v="1"/>
    <s v="0001 -Florida Power &amp; Light Company"/>
    <n v="0"/>
    <n v="3"/>
    <x v="16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16"/>
  </r>
  <r>
    <n v="-1"/>
    <n v="1"/>
    <s v="0001 -Florida Power &amp; Light Company"/>
    <n v="0"/>
    <n v="3"/>
    <x v="16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16"/>
  </r>
  <r>
    <n v="-1"/>
    <n v="1"/>
    <s v="0001 -Florida Power &amp; Light Company"/>
    <n v="0"/>
    <n v="3"/>
    <x v="16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16"/>
  </r>
  <r>
    <n v="-1"/>
    <n v="1"/>
    <s v="0001 -Florida Power &amp; Light Company"/>
    <n v="0"/>
    <n v="3"/>
    <x v="16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16"/>
  </r>
  <r>
    <n v="-1"/>
    <n v="1"/>
    <s v="0001 -Florida Power &amp; Light Company"/>
    <n v="0"/>
    <n v="3"/>
    <x v="16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16"/>
  </r>
  <r>
    <n v="-1"/>
    <n v="1"/>
    <s v="0001 -Florida Power &amp; Light Company"/>
    <n v="0"/>
    <n v="3"/>
    <x v="16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16"/>
  </r>
  <r>
    <n v="-1"/>
    <n v="1"/>
    <s v="0001 -Florida Power &amp; Light Company"/>
    <n v="0"/>
    <n v="3"/>
    <x v="16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16"/>
  </r>
  <r>
    <n v="-1"/>
    <n v="1"/>
    <s v="0001 -Florida Power &amp; Light Company"/>
    <n v="0"/>
    <n v="3"/>
    <x v="16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16"/>
  </r>
  <r>
    <n v="-1"/>
    <n v="1"/>
    <s v="0001 -Florida Power &amp; Light Company"/>
    <n v="0"/>
    <n v="3"/>
    <x v="16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16"/>
  </r>
  <r>
    <n v="-1"/>
    <n v="1"/>
    <s v="0001 -Florida Power &amp; Light Company"/>
    <n v="0"/>
    <n v="3"/>
    <x v="16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16"/>
  </r>
  <r>
    <n v="-1"/>
    <n v="1"/>
    <s v="0001 -Florida Power &amp; Light Company"/>
    <n v="0"/>
    <n v="3"/>
    <x v="16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16"/>
  </r>
  <r>
    <n v="-1"/>
    <n v="1"/>
    <s v="0001 -Florida Power &amp; Light Company"/>
    <n v="0"/>
    <n v="3"/>
    <x v="16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16"/>
  </r>
  <r>
    <n v="-1"/>
    <n v="1"/>
    <s v="0001 -Florida Power &amp; Light Company"/>
    <n v="0"/>
    <n v="3"/>
    <x v="16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16"/>
  </r>
  <r>
    <n v="-1"/>
    <n v="1"/>
    <s v="0001 -Florida Power &amp; Light Company"/>
    <n v="0"/>
    <n v="3"/>
    <x v="16"/>
    <n v="2009"/>
    <n v="191"/>
    <n v="2014"/>
    <s v="V2009 Q3 - 50% Bonus"/>
    <n v="367"/>
    <s v="01. Intangible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  <x v="16"/>
  </r>
  <r>
    <n v="-1"/>
    <n v="1"/>
    <s v="0001 -Florida Power &amp; Light Company"/>
    <n v="0"/>
    <n v="3"/>
    <x v="16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16"/>
  </r>
  <r>
    <n v="-1"/>
    <n v="1"/>
    <s v="0001 -Florida Power &amp; Light Company"/>
    <n v="0"/>
    <n v="3"/>
    <x v="16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16"/>
  </r>
  <r>
    <n v="-1"/>
    <n v="1"/>
    <s v="0001 -Florida Power &amp; Light Company"/>
    <n v="0"/>
    <n v="3"/>
    <x v="16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16"/>
  </r>
  <r>
    <n v="-1"/>
    <n v="1"/>
    <s v="0001 -Florida Power &amp; Light Company"/>
    <n v="0"/>
    <n v="3"/>
    <x v="16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16"/>
  </r>
  <r>
    <n v="-1"/>
    <n v="1"/>
    <s v="0001 -Florida Power &amp; Light Company"/>
    <n v="0"/>
    <n v="3"/>
    <x v="16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16"/>
  </r>
  <r>
    <n v="-1"/>
    <n v="1"/>
    <s v="0001 -Florida Power &amp; Light Company"/>
    <n v="0"/>
    <n v="3"/>
    <x v="16"/>
    <n v="2010"/>
    <n v="216"/>
    <n v="2014"/>
    <s v="V2010 Q2 - 50% Bonus"/>
    <n v="367"/>
    <s v="01. Intangible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  <x v="16"/>
  </r>
  <r>
    <n v="-1"/>
    <n v="1"/>
    <s v="0001 -Florida Power &amp; Light Company"/>
    <n v="0"/>
    <n v="3"/>
    <x v="16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16"/>
  </r>
  <r>
    <n v="-1"/>
    <n v="1"/>
    <s v="0001 -Florida Power &amp; Light Company"/>
    <n v="0"/>
    <n v="3"/>
    <x v="16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16"/>
  </r>
  <r>
    <n v="-1"/>
    <n v="1"/>
    <s v="0001 -Florida Power &amp; Light Company"/>
    <n v="0"/>
    <n v="3"/>
    <x v="16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16"/>
  </r>
  <r>
    <n v="-1"/>
    <n v="1"/>
    <s v="0001 -Florida Power &amp; Light Company"/>
    <n v="0"/>
    <n v="3"/>
    <x v="16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16"/>
  </r>
  <r>
    <n v="-1"/>
    <n v="1"/>
    <s v="0001 -Florida Power &amp; Light Company"/>
    <n v="0"/>
    <n v="3"/>
    <x v="16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16"/>
  </r>
  <r>
    <n v="-1"/>
    <n v="1"/>
    <s v="0001 -Florida Power &amp; Light Company"/>
    <n v="0"/>
    <n v="3"/>
    <x v="16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16"/>
  </r>
  <r>
    <n v="-1"/>
    <n v="1"/>
    <s v="0001 -Florida Power &amp; Light Company"/>
    <n v="0"/>
    <n v="3"/>
    <x v="16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16"/>
  </r>
  <r>
    <n v="-1"/>
    <n v="1"/>
    <s v="0001 -Florida Power &amp; Light Company"/>
    <n v="0"/>
    <n v="3"/>
    <x v="16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16"/>
  </r>
  <r>
    <n v="-1"/>
    <n v="1"/>
    <s v="0001 -Florida Power &amp; Light Company"/>
    <n v="0"/>
    <n v="3"/>
    <x v="16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16"/>
  </r>
  <r>
    <n v="-1"/>
    <n v="1"/>
    <s v="0001 -Florida Power &amp; Light Company"/>
    <n v="0"/>
    <n v="3"/>
    <x v="16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16"/>
  </r>
  <r>
    <n v="-1"/>
    <n v="1"/>
    <s v="0001 -Florida Power &amp; Light Company"/>
    <n v="0"/>
    <n v="3"/>
    <x v="16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16"/>
  </r>
  <r>
    <n v="-1"/>
    <n v="1"/>
    <s v="0001 -Florida Power &amp; Light Company"/>
    <n v="0"/>
    <n v="3"/>
    <x v="16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16"/>
  </r>
  <r>
    <n v="-1"/>
    <n v="1"/>
    <s v="0001 -Florida Power &amp; Light Company"/>
    <n v="0"/>
    <n v="3"/>
    <x v="16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16"/>
  </r>
  <r>
    <n v="-1"/>
    <n v="1"/>
    <s v="0001 -Florida Power &amp; Light Company"/>
    <n v="0"/>
    <n v="3"/>
    <x v="16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16"/>
  </r>
  <r>
    <n v="-1"/>
    <n v="1"/>
    <s v="0001 -Florida Power &amp; Light Company"/>
    <n v="0"/>
    <n v="3"/>
    <x v="16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16"/>
  </r>
  <r>
    <n v="-1"/>
    <n v="1"/>
    <s v="0001 -Florida Power &amp; Light Company"/>
    <n v="0"/>
    <n v="3"/>
    <x v="16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16"/>
  </r>
  <r>
    <n v="-1"/>
    <n v="1"/>
    <s v="0001 -Florida Power &amp; Light Company"/>
    <n v="0"/>
    <n v="3"/>
    <x v="16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16"/>
  </r>
  <r>
    <n v="-1"/>
    <n v="1"/>
    <s v="0001 -Florida Power &amp; Light Company"/>
    <n v="0"/>
    <n v="3"/>
    <x v="16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16"/>
  </r>
  <r>
    <n v="-1"/>
    <n v="1"/>
    <s v="0001 -Florida Power &amp; Light Company"/>
    <n v="0"/>
    <n v="3"/>
    <x v="16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16"/>
  </r>
  <r>
    <n v="-1"/>
    <n v="1"/>
    <s v="0001 -Florida Power &amp; Light Company"/>
    <n v="0"/>
    <n v="3"/>
    <x v="16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16"/>
  </r>
  <r>
    <n v="-1"/>
    <n v="1"/>
    <s v="0001 -Florida Power &amp; Light Company"/>
    <n v="0"/>
    <n v="3"/>
    <x v="16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16"/>
  </r>
  <r>
    <n v="-1"/>
    <n v="1"/>
    <s v="0001 -Florida Power &amp; Light Company"/>
    <n v="0"/>
    <n v="3"/>
    <x v="16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16"/>
  </r>
  <r>
    <n v="-1"/>
    <n v="1"/>
    <s v="0001 -Florida Power &amp; Light Company"/>
    <n v="0"/>
    <n v="3"/>
    <x v="16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16"/>
  </r>
  <r>
    <n v="-1"/>
    <n v="1"/>
    <s v="0001 -Florida Power &amp; Light Company"/>
    <n v="0"/>
    <n v="3"/>
    <x v="16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16"/>
  </r>
  <r>
    <n v="-1"/>
    <n v="1"/>
    <s v="0001 -Florida Power &amp; Light Company"/>
    <n v="0"/>
    <n v="3"/>
    <x v="16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16"/>
  </r>
  <r>
    <n v="-1"/>
    <n v="1"/>
    <s v="0001 -Florida Power &amp; Light Company"/>
    <n v="0"/>
    <n v="3"/>
    <x v="16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16"/>
  </r>
  <r>
    <n v="-1"/>
    <n v="1"/>
    <s v="0001 -Florida Power &amp; Light Company"/>
    <n v="0"/>
    <n v="3"/>
    <x v="16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16"/>
  </r>
  <r>
    <n v="-1"/>
    <n v="1"/>
    <s v="0001 -Florida Power &amp; Light Company"/>
    <n v="0"/>
    <n v="3"/>
    <x v="16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16"/>
  </r>
  <r>
    <n v="-1"/>
    <n v="1"/>
    <s v="0001 -Florida Power &amp; Light Company"/>
    <n v="0"/>
    <n v="3"/>
    <x v="16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16"/>
  </r>
  <r>
    <n v="-1"/>
    <n v="1"/>
    <s v="0001 -Florida Power &amp; Light Company"/>
    <n v="0"/>
    <n v="3"/>
    <x v="16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16"/>
  </r>
  <r>
    <n v="-1"/>
    <n v="1"/>
    <s v="0001 -Florida Power &amp; Light Company"/>
    <n v="0"/>
    <n v="3"/>
    <x v="16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16"/>
  </r>
  <r>
    <n v="-1"/>
    <n v="1"/>
    <s v="0001 -Florida Power &amp; Light Company"/>
    <n v="0"/>
    <n v="3"/>
    <x v="16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16"/>
  </r>
  <r>
    <n v="-1"/>
    <n v="1"/>
    <s v="0001 -Florida Power &amp; Light Company"/>
    <n v="0"/>
    <n v="3"/>
    <x v="16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16"/>
  </r>
  <r>
    <n v="-1"/>
    <n v="1"/>
    <s v="0001 -Florida Power &amp; Light Company"/>
    <n v="0"/>
    <n v="3"/>
    <x v="16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16"/>
  </r>
  <r>
    <n v="-1"/>
    <n v="1"/>
    <s v="0001 -Florida Power &amp; Light Company"/>
    <n v="0"/>
    <n v="3"/>
    <x v="16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16"/>
  </r>
  <r>
    <n v="-1"/>
    <n v="1"/>
    <s v="0001 -Florida Power &amp; Light Company"/>
    <n v="0"/>
    <n v="3"/>
    <x v="16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16"/>
  </r>
  <r>
    <n v="-1"/>
    <n v="1"/>
    <s v="0001 -Florida Power &amp; Light Company"/>
    <n v="0"/>
    <n v="3"/>
    <x v="16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16"/>
  </r>
  <r>
    <n v="-1"/>
    <n v="1"/>
    <s v="0001 -Florida Power &amp; Light Company"/>
    <n v="0"/>
    <n v="3"/>
    <x v="16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16"/>
  </r>
  <r>
    <n v="-1"/>
    <n v="1"/>
    <s v="0001 -Florida Power &amp; Light Company"/>
    <n v="0"/>
    <n v="3"/>
    <x v="16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16"/>
  </r>
  <r>
    <n v="-1"/>
    <n v="1"/>
    <s v="0001 -Florida Power &amp; Light Company"/>
    <n v="0"/>
    <n v="3"/>
    <x v="16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16"/>
  </r>
  <r>
    <n v="-1"/>
    <n v="1"/>
    <s v="0001 -Florida Power &amp; Light Company"/>
    <n v="0"/>
    <n v="3"/>
    <x v="16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16"/>
  </r>
  <r>
    <n v="-1"/>
    <n v="1"/>
    <s v="0001 -Florida Power &amp; Light Company"/>
    <n v="0"/>
    <n v="3"/>
    <x v="16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16"/>
  </r>
  <r>
    <n v="-1"/>
    <n v="1"/>
    <s v="0001 -Florida Power &amp; Light Company"/>
    <n v="0"/>
    <n v="3"/>
    <x v="16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16"/>
  </r>
  <r>
    <n v="-1"/>
    <n v="1"/>
    <s v="0001 -Florida Power &amp; Light Company"/>
    <n v="0"/>
    <n v="3"/>
    <x v="16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16"/>
  </r>
  <r>
    <n v="-1"/>
    <n v="1"/>
    <s v="0001 -Florida Power &amp; Light Company"/>
    <n v="0"/>
    <n v="3"/>
    <x v="16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16"/>
  </r>
  <r>
    <n v="-1"/>
    <n v="1"/>
    <s v="0001 -Florida Power &amp; Light Company"/>
    <n v="0"/>
    <n v="3"/>
    <x v="16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16"/>
  </r>
  <r>
    <n v="-1"/>
    <n v="1"/>
    <s v="0001 -Florida Power &amp; Light Company"/>
    <n v="0"/>
    <n v="3"/>
    <x v="16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16"/>
  </r>
  <r>
    <n v="-1"/>
    <n v="1"/>
    <s v="0001 -Florida Power &amp; Light Company"/>
    <n v="0"/>
    <n v="3"/>
    <x v="16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16"/>
  </r>
  <r>
    <n v="-1"/>
    <n v="1"/>
    <s v="0001 -Florida Power &amp; Light Company"/>
    <n v="0"/>
    <n v="3"/>
    <x v="16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16"/>
  </r>
  <r>
    <n v="-1"/>
    <n v="1"/>
    <s v="0001 -Florida Power &amp; Light Company"/>
    <n v="0"/>
    <n v="3"/>
    <x v="16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16"/>
  </r>
  <r>
    <n v="-1"/>
    <n v="1"/>
    <s v="0001 -Florida Power &amp; Light Company"/>
    <n v="0"/>
    <n v="3"/>
    <x v="16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16"/>
  </r>
  <r>
    <n v="-1"/>
    <n v="1"/>
    <s v="0001 -Florida Power &amp; Light Company"/>
    <n v="0"/>
    <n v="3"/>
    <x v="16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16"/>
  </r>
  <r>
    <n v="-1"/>
    <n v="1"/>
    <s v="0001 -Florida Power &amp; Light Company"/>
    <n v="0"/>
    <n v="3"/>
    <x v="16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16"/>
  </r>
  <r>
    <n v="-1"/>
    <n v="1"/>
    <s v="0001 -Florida Power &amp; Light Company"/>
    <n v="0"/>
    <n v="3"/>
    <x v="16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16"/>
  </r>
  <r>
    <n v="-1"/>
    <n v="1"/>
    <s v="0001 -Florida Power &amp; Light Company"/>
    <n v="0"/>
    <n v="3"/>
    <x v="16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16"/>
  </r>
  <r>
    <n v="-1"/>
    <n v="1"/>
    <s v="0001 -Florida Power &amp; Light Company"/>
    <n v="0"/>
    <n v="3"/>
    <x v="16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16"/>
  </r>
  <r>
    <n v="-1"/>
    <n v="1"/>
    <s v="0001 -Florida Power &amp; Light Company"/>
    <n v="0"/>
    <n v="3"/>
    <x v="16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16"/>
  </r>
  <r>
    <n v="-1"/>
    <n v="1"/>
    <s v="0001 -Florida Power &amp; Light Company"/>
    <n v="0"/>
    <n v="3"/>
    <x v="16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16"/>
  </r>
  <r>
    <n v="-1"/>
    <n v="1"/>
    <s v="0001 -Florida Power &amp; Light Company"/>
    <n v="0"/>
    <n v="3"/>
    <x v="16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16"/>
  </r>
  <r>
    <n v="-1"/>
    <n v="1"/>
    <s v="0001 -Florida Power &amp; Light Company"/>
    <n v="0"/>
    <n v="3"/>
    <x v="16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16"/>
  </r>
  <r>
    <n v="-1"/>
    <n v="1"/>
    <s v="0001 -Florida Power &amp; Light Company"/>
    <n v="0"/>
    <n v="3"/>
    <x v="16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16"/>
  </r>
  <r>
    <n v="-1"/>
    <n v="1"/>
    <s v="0001 -Florida Power &amp; Light Company"/>
    <n v="0"/>
    <n v="3"/>
    <x v="16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16"/>
  </r>
  <r>
    <n v="-1"/>
    <n v="1"/>
    <s v="0001 -Florida Power &amp; Light Company"/>
    <n v="0"/>
    <n v="3"/>
    <x v="16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16"/>
  </r>
  <r>
    <n v="-1"/>
    <n v="1"/>
    <s v="0001 -Florida Power &amp; Light Company"/>
    <n v="0"/>
    <n v="3"/>
    <x v="16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16"/>
  </r>
  <r>
    <n v="-1"/>
    <n v="1"/>
    <s v="0001 -Florida Power &amp; Light Company"/>
    <n v="0"/>
    <n v="3"/>
    <x v="16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16"/>
  </r>
  <r>
    <n v="-1"/>
    <n v="1"/>
    <s v="0001 -Florida Power &amp; Light Company"/>
    <n v="0"/>
    <n v="3"/>
    <x v="16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16"/>
  </r>
  <r>
    <n v="-1"/>
    <n v="1"/>
    <s v="0001 -Florida Power &amp; Light Company"/>
    <n v="0"/>
    <n v="3"/>
    <x v="16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16"/>
  </r>
  <r>
    <n v="-1"/>
    <n v="1"/>
    <s v="0001 -Florida Power &amp; Light Company"/>
    <n v="0"/>
    <n v="3"/>
    <x v="16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16"/>
  </r>
  <r>
    <n v="-1"/>
    <n v="1"/>
    <s v="0001 -Florida Power &amp; Light Company"/>
    <n v="0"/>
    <n v="3"/>
    <x v="16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16"/>
  </r>
  <r>
    <n v="-1"/>
    <n v="1"/>
    <s v="0001 -Florida Power &amp; Light Company"/>
    <n v="0"/>
    <n v="3"/>
    <x v="16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16"/>
  </r>
  <r>
    <n v="-1"/>
    <n v="1"/>
    <s v="0001 -Florida Power &amp; Light Company"/>
    <n v="0"/>
    <n v="3"/>
    <x v="16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16"/>
  </r>
  <r>
    <n v="-1"/>
    <n v="1"/>
    <s v="0001 -Florida Power &amp; Light Company"/>
    <n v="0"/>
    <n v="3"/>
    <x v="16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16"/>
  </r>
  <r>
    <n v="-1"/>
    <n v="1"/>
    <s v="0001 -Florida Power &amp; Light Company"/>
    <n v="0"/>
    <n v="3"/>
    <x v="16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16"/>
  </r>
  <r>
    <n v="-1"/>
    <n v="1"/>
    <s v="0001 -Florida Power &amp; Light Company"/>
    <n v="0"/>
    <n v="3"/>
    <x v="16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16"/>
  </r>
  <r>
    <n v="-1"/>
    <n v="1"/>
    <s v="0001 -Florida Power &amp; Light Company"/>
    <n v="0"/>
    <n v="3"/>
    <x v="16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16"/>
  </r>
  <r>
    <n v="-1"/>
    <n v="1"/>
    <s v="0001 -Florida Power &amp; Light Company"/>
    <n v="0"/>
    <n v="3"/>
    <x v="16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16"/>
  </r>
  <r>
    <n v="-1"/>
    <n v="1"/>
    <s v="0001 -Florida Power &amp; Light Company"/>
    <n v="0"/>
    <n v="3"/>
    <x v="16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16"/>
  </r>
  <r>
    <n v="-1"/>
    <n v="1"/>
    <s v="0001 -Florida Power &amp; Light Company"/>
    <n v="0"/>
    <n v="3"/>
    <x v="16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16"/>
  </r>
  <r>
    <n v="-1"/>
    <n v="1"/>
    <s v="0001 -Florida Power &amp; Light Company"/>
    <n v="0"/>
    <n v="3"/>
    <x v="16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16"/>
  </r>
  <r>
    <n v="-1"/>
    <n v="1"/>
    <s v="0001 -Florida Power &amp; Light Company"/>
    <n v="0"/>
    <n v="3"/>
    <x v="16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16"/>
  </r>
  <r>
    <n v="-1"/>
    <n v="1"/>
    <s v="0001 -Florida Power &amp; Light Company"/>
    <n v="0"/>
    <n v="3"/>
    <x v="16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16"/>
  </r>
  <r>
    <n v="-1"/>
    <n v="1"/>
    <s v="0001 -Florida Power &amp; Light Company"/>
    <n v="0"/>
    <n v="3"/>
    <x v="16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16"/>
  </r>
  <r>
    <n v="-1"/>
    <n v="1"/>
    <s v="0001 -Florida Power &amp; Light Company"/>
    <n v="0"/>
    <n v="3"/>
    <x v="16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16"/>
  </r>
  <r>
    <n v="-1"/>
    <n v="1"/>
    <s v="0001 -Florida Power &amp; Light Company"/>
    <n v="0"/>
    <n v="3"/>
    <x v="16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16"/>
  </r>
  <r>
    <n v="-1"/>
    <n v="1"/>
    <s v="0001 -Florida Power &amp; Light Company"/>
    <n v="0"/>
    <n v="3"/>
    <x v="16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16"/>
  </r>
  <r>
    <n v="-1"/>
    <n v="1"/>
    <s v="0001 -Florida Power &amp; Light Company"/>
    <n v="0"/>
    <n v="3"/>
    <x v="16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16"/>
  </r>
  <r>
    <n v="-1"/>
    <n v="1"/>
    <s v="0001 -Florida Power &amp; Light Company"/>
    <n v="0"/>
    <n v="3"/>
    <x v="16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16"/>
  </r>
  <r>
    <n v="-1"/>
    <n v="1"/>
    <s v="0001 -Florida Power &amp; Light Company"/>
    <n v="0"/>
    <n v="3"/>
    <x v="16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16"/>
  </r>
  <r>
    <n v="-1"/>
    <n v="1"/>
    <s v="0001 -Florida Power &amp; Light Company"/>
    <n v="0"/>
    <n v="3"/>
    <x v="16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16"/>
  </r>
  <r>
    <n v="-1"/>
    <n v="1"/>
    <s v="0001 -Florida Power &amp; Light Company"/>
    <n v="0"/>
    <n v="3"/>
    <x v="16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16"/>
  </r>
  <r>
    <n v="-1"/>
    <n v="1"/>
    <s v="0001 -Florida Power &amp; Light Company"/>
    <n v="0"/>
    <n v="3"/>
    <x v="16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16"/>
  </r>
  <r>
    <n v="-1"/>
    <n v="1"/>
    <s v="0001 -Florida Power &amp; Light Company"/>
    <n v="0"/>
    <n v="3"/>
    <x v="16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16"/>
  </r>
  <r>
    <n v="-1"/>
    <n v="1"/>
    <s v="0001 -Florida Power &amp; Light Company"/>
    <n v="0"/>
    <n v="3"/>
    <x v="16"/>
    <n v="2008"/>
    <n v="170"/>
    <n v="2014"/>
    <s v="V2008 Q3 - 50% Bonus"/>
    <n v="367"/>
    <s v="02. Steam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  <x v="16"/>
  </r>
  <r>
    <n v="-1"/>
    <n v="1"/>
    <s v="0001 -Florida Power &amp; Light Company"/>
    <n v="0"/>
    <n v="3"/>
    <x v="16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16"/>
  </r>
  <r>
    <n v="-1"/>
    <n v="1"/>
    <s v="0001 -Florida Power &amp; Light Company"/>
    <n v="0"/>
    <n v="3"/>
    <x v="16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16"/>
  </r>
  <r>
    <n v="-1"/>
    <n v="1"/>
    <s v="0001 -Florida Power &amp; Light Company"/>
    <n v="0"/>
    <n v="3"/>
    <x v="16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16"/>
  </r>
  <r>
    <n v="-1"/>
    <n v="1"/>
    <s v="0001 -Florida Power &amp; Light Company"/>
    <n v="0"/>
    <n v="3"/>
    <x v="16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16"/>
  </r>
  <r>
    <n v="-1"/>
    <n v="1"/>
    <s v="0001 -Florida Power &amp; Light Company"/>
    <n v="0"/>
    <n v="3"/>
    <x v="16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16"/>
  </r>
  <r>
    <n v="-1"/>
    <n v="1"/>
    <s v="0001 -Florida Power &amp; Light Company"/>
    <n v="0"/>
    <n v="3"/>
    <x v="16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16"/>
  </r>
  <r>
    <n v="-1"/>
    <n v="1"/>
    <s v="0001 -Florida Power &amp; Light Company"/>
    <n v="0"/>
    <n v="3"/>
    <x v="16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16"/>
  </r>
  <r>
    <n v="-1"/>
    <n v="1"/>
    <s v="0001 -Florida Power &amp; Light Company"/>
    <n v="0"/>
    <n v="3"/>
    <x v="16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16"/>
  </r>
  <r>
    <n v="-1"/>
    <n v="1"/>
    <s v="0001 -Florida Power &amp; Light Company"/>
    <n v="0"/>
    <n v="3"/>
    <x v="16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16"/>
  </r>
  <r>
    <n v="-1"/>
    <n v="1"/>
    <s v="0001 -Florida Power &amp; Light Company"/>
    <n v="0"/>
    <n v="3"/>
    <x v="16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16"/>
  </r>
  <r>
    <n v="-1"/>
    <n v="1"/>
    <s v="0001 -Florida Power &amp; Light Company"/>
    <n v="0"/>
    <n v="3"/>
    <x v="16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16"/>
  </r>
  <r>
    <n v="-1"/>
    <n v="1"/>
    <s v="0001 -Florida Power &amp; Light Company"/>
    <n v="0"/>
    <n v="3"/>
    <x v="16"/>
    <n v="2010"/>
    <n v="215"/>
    <n v="2014"/>
    <s v="V2010 Q1 - 50% Bonus"/>
    <n v="367"/>
    <s v="02. Steam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  <x v="16"/>
  </r>
  <r>
    <n v="-1"/>
    <n v="1"/>
    <s v="0001 -Florida Power &amp; Light Company"/>
    <n v="0"/>
    <n v="3"/>
    <x v="16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16"/>
  </r>
  <r>
    <n v="-1"/>
    <n v="1"/>
    <s v="0001 -Florida Power &amp; Light Company"/>
    <n v="0"/>
    <n v="3"/>
    <x v="16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16"/>
  </r>
  <r>
    <n v="-1"/>
    <n v="1"/>
    <s v="0001 -Florida Power &amp; Light Company"/>
    <n v="0"/>
    <n v="3"/>
    <x v="16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16"/>
  </r>
  <r>
    <n v="-1"/>
    <n v="1"/>
    <s v="0001 -Florida Power &amp; Light Company"/>
    <n v="0"/>
    <n v="3"/>
    <x v="16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7"/>
    <n v="2014"/>
    <s v="V2010 Q3 - 50% Bonus"/>
    <n v="367"/>
    <s v="02. Steam"/>
    <s v="Function"/>
    <n v="2821903.45"/>
    <n v="0"/>
    <n v="0"/>
    <n v="2821903.45"/>
    <n v="163638.71"/>
    <n v="686665.8"/>
    <n v="-117606.44"/>
    <n v="0"/>
    <n v="2821903.45"/>
    <n v="850304.51"/>
    <n v="0"/>
    <n v="0"/>
    <n v="0"/>
    <n v="0"/>
    <x v="16"/>
  </r>
  <r>
    <n v="-1"/>
    <n v="1"/>
    <s v="0001 -Florida Power &amp; Light Company"/>
    <n v="0"/>
    <n v="3"/>
    <x v="16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16"/>
  </r>
  <r>
    <n v="-1"/>
    <n v="1"/>
    <s v="0001 -Florida Power &amp; Light Company"/>
    <n v="0"/>
    <n v="3"/>
    <x v="16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16"/>
  </r>
  <r>
    <n v="-1"/>
    <n v="1"/>
    <s v="0001 -Florida Power &amp; Light Company"/>
    <n v="0"/>
    <n v="3"/>
    <x v="16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16"/>
  </r>
  <r>
    <n v="-1"/>
    <n v="1"/>
    <s v="0001 -Florida Power &amp; Light Company"/>
    <n v="0"/>
    <n v="3"/>
    <x v="16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16"/>
  </r>
  <r>
    <n v="-1"/>
    <n v="1"/>
    <s v="0001 -Florida Power &amp; Light Company"/>
    <n v="0"/>
    <n v="3"/>
    <x v="16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16"/>
  </r>
  <r>
    <n v="-1"/>
    <n v="1"/>
    <s v="0001 -Florida Power &amp; Light Company"/>
    <n v="0"/>
    <n v="3"/>
    <x v="16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16"/>
  </r>
  <r>
    <n v="-1"/>
    <n v="1"/>
    <s v="0001 -Florida Power &amp; Light Company"/>
    <n v="0"/>
    <n v="3"/>
    <x v="16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16"/>
  </r>
  <r>
    <n v="-1"/>
    <n v="1"/>
    <s v="0001 -Florida Power &amp; Light Company"/>
    <n v="0"/>
    <n v="3"/>
    <x v="16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16"/>
  </r>
  <r>
    <n v="-1"/>
    <n v="1"/>
    <s v="0001 -Florida Power &amp; Light Company"/>
    <n v="0"/>
    <n v="3"/>
    <x v="16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16"/>
  </r>
  <r>
    <n v="-1"/>
    <n v="1"/>
    <s v="0001 -Florida Power &amp; Light Company"/>
    <n v="0"/>
    <n v="3"/>
    <x v="16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16"/>
  </r>
  <r>
    <n v="-1"/>
    <n v="1"/>
    <s v="0001 -Florida Power &amp; Light Company"/>
    <n v="0"/>
    <n v="3"/>
    <x v="16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16"/>
  </r>
  <r>
    <n v="-1"/>
    <n v="1"/>
    <s v="0001 -Florida Power &amp; Light Company"/>
    <n v="0"/>
    <n v="3"/>
    <x v="16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16"/>
  </r>
  <r>
    <n v="-1"/>
    <n v="1"/>
    <s v="0001 -Florida Power &amp; Light Company"/>
    <n v="0"/>
    <n v="3"/>
    <x v="16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16"/>
  </r>
  <r>
    <n v="-1"/>
    <n v="1"/>
    <s v="0001 -Florida Power &amp; Light Company"/>
    <n v="0"/>
    <n v="3"/>
    <x v="16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16"/>
  </r>
  <r>
    <n v="-1"/>
    <n v="1"/>
    <s v="0001 -Florida Power &amp; Light Company"/>
    <n v="0"/>
    <n v="3"/>
    <x v="16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16"/>
  </r>
  <r>
    <n v="-1"/>
    <n v="1"/>
    <s v="0001 -Florida Power &amp; Light Company"/>
    <n v="0"/>
    <n v="3"/>
    <x v="16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16"/>
  </r>
  <r>
    <n v="-1"/>
    <n v="1"/>
    <s v="0001 -Florida Power &amp; Light Company"/>
    <n v="0"/>
    <n v="3"/>
    <x v="16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16"/>
  </r>
  <r>
    <n v="-1"/>
    <n v="1"/>
    <s v="0001 -Florida Power &amp; Light Company"/>
    <n v="0"/>
    <n v="3"/>
    <x v="16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16"/>
  </r>
  <r>
    <n v="-1"/>
    <n v="1"/>
    <s v="0001 -Florida Power &amp; Light Company"/>
    <n v="0"/>
    <n v="3"/>
    <x v="16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16"/>
  </r>
  <r>
    <n v="-1"/>
    <n v="1"/>
    <s v="0001 -Florida Power &amp; Light Company"/>
    <n v="0"/>
    <n v="3"/>
    <x v="16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16"/>
  </r>
  <r>
    <n v="-1"/>
    <n v="1"/>
    <s v="0001 -Florida Power &amp; Light Company"/>
    <n v="0"/>
    <n v="3"/>
    <x v="16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16"/>
  </r>
  <r>
    <n v="-1"/>
    <n v="1"/>
    <s v="0001 -Florida Power &amp; Light Company"/>
    <n v="0"/>
    <n v="3"/>
    <x v="16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16"/>
  </r>
  <r>
    <n v="-1"/>
    <n v="1"/>
    <s v="0001 -Florida Power &amp; Light Company"/>
    <n v="0"/>
    <n v="3"/>
    <x v="16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16"/>
  </r>
  <r>
    <n v="-1"/>
    <n v="1"/>
    <s v="0001 -Florida Power &amp; Light Company"/>
    <n v="0"/>
    <n v="3"/>
    <x v="16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16"/>
  </r>
  <r>
    <n v="-1"/>
    <n v="1"/>
    <s v="0001 -Florida Power &amp; Light Company"/>
    <n v="0"/>
    <n v="3"/>
    <x v="16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16"/>
  </r>
  <r>
    <n v="-1"/>
    <n v="1"/>
    <s v="0001 -Florida Power &amp; Light Company"/>
    <n v="0"/>
    <n v="3"/>
    <x v="16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16"/>
  </r>
  <r>
    <n v="-1"/>
    <n v="1"/>
    <s v="0001 -Florida Power &amp; Light Company"/>
    <n v="0"/>
    <n v="3"/>
    <x v="16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16"/>
  </r>
  <r>
    <n v="-1"/>
    <n v="1"/>
    <s v="0001 -Florida Power &amp; Light Company"/>
    <n v="0"/>
    <n v="3"/>
    <x v="16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16"/>
  </r>
  <r>
    <n v="-1"/>
    <n v="1"/>
    <s v="0001 -Florida Power &amp; Light Company"/>
    <n v="0"/>
    <n v="3"/>
    <x v="16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16"/>
  </r>
  <r>
    <n v="-1"/>
    <n v="1"/>
    <s v="0001 -Florida Power &amp; Light Company"/>
    <n v="0"/>
    <n v="3"/>
    <x v="16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16"/>
  </r>
  <r>
    <n v="-1"/>
    <n v="1"/>
    <s v="0001 -Florida Power &amp; Light Company"/>
    <n v="0"/>
    <n v="3"/>
    <x v="16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16"/>
  </r>
  <r>
    <n v="-1"/>
    <n v="1"/>
    <s v="0001 -Florida Power &amp; Light Company"/>
    <n v="0"/>
    <n v="3"/>
    <x v="16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16"/>
  </r>
  <r>
    <n v="-1"/>
    <n v="1"/>
    <s v="0001 -Florida Power &amp; Light Company"/>
    <n v="0"/>
    <n v="3"/>
    <x v="16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16"/>
  </r>
  <r>
    <n v="-1"/>
    <n v="1"/>
    <s v="0001 -Florida Power &amp; Light Company"/>
    <n v="0"/>
    <n v="3"/>
    <x v="16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16"/>
  </r>
  <r>
    <n v="-1"/>
    <n v="1"/>
    <s v="0001 -Florida Power &amp; Light Company"/>
    <n v="0"/>
    <n v="3"/>
    <x v="16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16"/>
  </r>
  <r>
    <n v="-1"/>
    <n v="1"/>
    <s v="0001 -Florida Power &amp; Light Company"/>
    <n v="0"/>
    <n v="3"/>
    <x v="16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16"/>
  </r>
  <r>
    <n v="-1"/>
    <n v="1"/>
    <s v="0001 -Florida Power &amp; Light Company"/>
    <n v="0"/>
    <n v="3"/>
    <x v="16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16"/>
  </r>
  <r>
    <n v="-1"/>
    <n v="1"/>
    <s v="0001 -Florida Power &amp; Light Company"/>
    <n v="0"/>
    <n v="3"/>
    <x v="16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16"/>
  </r>
  <r>
    <n v="-1"/>
    <n v="1"/>
    <s v="0001 -Florida Power &amp; Light Company"/>
    <n v="0"/>
    <n v="3"/>
    <x v="16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16"/>
  </r>
  <r>
    <n v="-1"/>
    <n v="1"/>
    <s v="0001 -Florida Power &amp; Light Company"/>
    <n v="0"/>
    <n v="3"/>
    <x v="16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16"/>
  </r>
  <r>
    <n v="-1"/>
    <n v="1"/>
    <s v="0001 -Florida Power &amp; Light Company"/>
    <n v="0"/>
    <n v="3"/>
    <x v="16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16"/>
  </r>
  <r>
    <n v="-1"/>
    <n v="1"/>
    <s v="0001 -Florida Power &amp; Light Company"/>
    <n v="0"/>
    <n v="3"/>
    <x v="16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16"/>
  </r>
  <r>
    <n v="-1"/>
    <n v="1"/>
    <s v="0001 -Florida Power &amp; Light Company"/>
    <n v="0"/>
    <n v="3"/>
    <x v="16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16"/>
  </r>
  <r>
    <n v="-1"/>
    <n v="1"/>
    <s v="0001 -Florida Power &amp; Light Company"/>
    <n v="0"/>
    <n v="3"/>
    <x v="16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16"/>
  </r>
  <r>
    <n v="-1"/>
    <n v="1"/>
    <s v="0001 -Florida Power &amp; Light Company"/>
    <n v="0"/>
    <n v="3"/>
    <x v="16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16"/>
  </r>
  <r>
    <n v="-1"/>
    <n v="1"/>
    <s v="0001 -Florida Power &amp; Light Company"/>
    <n v="0"/>
    <n v="3"/>
    <x v="16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16"/>
  </r>
  <r>
    <n v="-1"/>
    <n v="1"/>
    <s v="0001 -Florida Power &amp; Light Company"/>
    <n v="0"/>
    <n v="3"/>
    <x v="16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16"/>
  </r>
  <r>
    <n v="-1"/>
    <n v="1"/>
    <s v="0001 -Florida Power &amp; Light Company"/>
    <n v="0"/>
    <n v="3"/>
    <x v="16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16"/>
  </r>
  <r>
    <n v="-1"/>
    <n v="1"/>
    <s v="0001 -Florida Power &amp; Light Company"/>
    <n v="0"/>
    <n v="3"/>
    <x v="16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16"/>
  </r>
  <r>
    <n v="-1"/>
    <n v="1"/>
    <s v="0001 -Florida Power &amp; Light Company"/>
    <n v="0"/>
    <n v="3"/>
    <x v="16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16"/>
  </r>
  <r>
    <n v="-1"/>
    <n v="1"/>
    <s v="0001 -Florida Power &amp; Light Company"/>
    <n v="0"/>
    <n v="3"/>
    <x v="16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16"/>
  </r>
  <r>
    <n v="-1"/>
    <n v="1"/>
    <s v="0001 -Florida Power &amp; Light Company"/>
    <n v="0"/>
    <n v="3"/>
    <x v="16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16"/>
  </r>
  <r>
    <n v="-1"/>
    <n v="1"/>
    <s v="0001 -Florida Power &amp; Light Company"/>
    <n v="0"/>
    <n v="3"/>
    <x v="16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16"/>
  </r>
  <r>
    <n v="-1"/>
    <n v="1"/>
    <s v="0001 -Florida Power &amp; Light Company"/>
    <n v="0"/>
    <n v="3"/>
    <x v="16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16"/>
  </r>
  <r>
    <n v="-1"/>
    <n v="1"/>
    <s v="0001 -Florida Power &amp; Light Company"/>
    <n v="0"/>
    <n v="3"/>
    <x v="16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16"/>
  </r>
  <r>
    <n v="-1"/>
    <n v="1"/>
    <s v="0001 -Florida Power &amp; Light Company"/>
    <n v="0"/>
    <n v="3"/>
    <x v="16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16"/>
  </r>
  <r>
    <n v="-1"/>
    <n v="1"/>
    <s v="0001 -Florida Power &amp; Light Company"/>
    <n v="0"/>
    <n v="3"/>
    <x v="16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16"/>
  </r>
  <r>
    <n v="-1"/>
    <n v="1"/>
    <s v="0001 -Florida Power &amp; Light Company"/>
    <n v="0"/>
    <n v="3"/>
    <x v="16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16"/>
  </r>
  <r>
    <n v="-1"/>
    <n v="1"/>
    <s v="0001 -Florida Power &amp; Light Company"/>
    <n v="0"/>
    <n v="3"/>
    <x v="16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16"/>
  </r>
  <r>
    <n v="-1"/>
    <n v="1"/>
    <s v="0001 -Florida Power &amp; Light Company"/>
    <n v="0"/>
    <n v="3"/>
    <x v="16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16"/>
  </r>
  <r>
    <n v="-1"/>
    <n v="1"/>
    <s v="0001 -Florida Power &amp; Light Company"/>
    <n v="0"/>
    <n v="3"/>
    <x v="16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16"/>
  </r>
  <r>
    <n v="-1"/>
    <n v="1"/>
    <s v="0001 -Florida Power &amp; Light Company"/>
    <n v="0"/>
    <n v="3"/>
    <x v="16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16"/>
  </r>
  <r>
    <n v="-1"/>
    <n v="1"/>
    <s v="0001 -Florida Power &amp; Light Company"/>
    <n v="0"/>
    <n v="3"/>
    <x v="16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16"/>
  </r>
  <r>
    <n v="-1"/>
    <n v="1"/>
    <s v="0001 -Florida Power &amp; Light Company"/>
    <n v="0"/>
    <n v="3"/>
    <x v="16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16"/>
  </r>
  <r>
    <n v="-1"/>
    <n v="1"/>
    <s v="0001 -Florida Power &amp; Light Company"/>
    <n v="0"/>
    <n v="3"/>
    <x v="16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16"/>
  </r>
  <r>
    <n v="-1"/>
    <n v="1"/>
    <s v="0001 -Florida Power &amp; Light Company"/>
    <n v="0"/>
    <n v="3"/>
    <x v="16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16"/>
  </r>
  <r>
    <n v="-1"/>
    <n v="1"/>
    <s v="0001 -Florida Power &amp; Light Company"/>
    <n v="0"/>
    <n v="3"/>
    <x v="16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16"/>
  </r>
  <r>
    <n v="-1"/>
    <n v="1"/>
    <s v="0001 -Florida Power &amp; Light Company"/>
    <n v="0"/>
    <n v="3"/>
    <x v="16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16"/>
  </r>
  <r>
    <n v="-1"/>
    <n v="1"/>
    <s v="0001 -Florida Power &amp; Light Company"/>
    <n v="0"/>
    <n v="3"/>
    <x v="16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16"/>
  </r>
  <r>
    <n v="-1"/>
    <n v="1"/>
    <s v="0001 -Florida Power &amp; Light Company"/>
    <n v="0"/>
    <n v="3"/>
    <x v="16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16"/>
  </r>
  <r>
    <n v="-1"/>
    <n v="1"/>
    <s v="0001 -Florida Power &amp; Light Company"/>
    <n v="0"/>
    <n v="3"/>
    <x v="16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16"/>
  </r>
  <r>
    <n v="-1"/>
    <n v="1"/>
    <s v="0001 -Florida Power &amp; Light Company"/>
    <n v="0"/>
    <n v="3"/>
    <x v="16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16"/>
  </r>
  <r>
    <n v="-1"/>
    <n v="1"/>
    <s v="0001 -Florida Power &amp; Light Company"/>
    <n v="0"/>
    <n v="3"/>
    <x v="16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16"/>
  </r>
  <r>
    <n v="-1"/>
    <n v="1"/>
    <s v="0001 -Florida Power &amp; Light Company"/>
    <n v="0"/>
    <n v="3"/>
    <x v="16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16"/>
  </r>
  <r>
    <n v="-1"/>
    <n v="1"/>
    <s v="0001 -Florida Power &amp; Light Company"/>
    <n v="0"/>
    <n v="3"/>
    <x v="16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16"/>
  </r>
  <r>
    <n v="-1"/>
    <n v="1"/>
    <s v="0001 -Florida Power &amp; Light Company"/>
    <n v="0"/>
    <n v="3"/>
    <x v="16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16"/>
  </r>
  <r>
    <n v="-1"/>
    <n v="1"/>
    <s v="0001 -Florida Power &amp; Light Company"/>
    <n v="0"/>
    <n v="3"/>
    <x v="16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16"/>
  </r>
  <r>
    <n v="-1"/>
    <n v="1"/>
    <s v="0001 -Florida Power &amp; Light Company"/>
    <n v="0"/>
    <n v="3"/>
    <x v="16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16"/>
  </r>
  <r>
    <n v="-1"/>
    <n v="1"/>
    <s v="0001 -Florida Power &amp; Light Company"/>
    <n v="0"/>
    <n v="3"/>
    <x v="16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16"/>
  </r>
  <r>
    <n v="-1"/>
    <n v="1"/>
    <s v="0001 -Florida Power &amp; Light Company"/>
    <n v="0"/>
    <n v="3"/>
    <x v="16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16"/>
  </r>
  <r>
    <n v="-1"/>
    <n v="1"/>
    <s v="0001 -Florida Power &amp; Light Company"/>
    <n v="0"/>
    <n v="3"/>
    <x v="16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16"/>
  </r>
  <r>
    <n v="-1"/>
    <n v="1"/>
    <s v="0001 -Florida Power &amp; Light Company"/>
    <n v="0"/>
    <n v="3"/>
    <x v="16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16"/>
  </r>
  <r>
    <n v="-1"/>
    <n v="1"/>
    <s v="0001 -Florida Power &amp; Light Company"/>
    <n v="0"/>
    <n v="3"/>
    <x v="16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16"/>
  </r>
  <r>
    <n v="-1"/>
    <n v="1"/>
    <s v="0001 -Florida Power &amp; Light Company"/>
    <n v="0"/>
    <n v="3"/>
    <x v="16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16"/>
  </r>
  <r>
    <n v="-1"/>
    <n v="1"/>
    <s v="0001 -Florida Power &amp; Light Company"/>
    <n v="0"/>
    <n v="3"/>
    <x v="16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16"/>
  </r>
  <r>
    <n v="-1"/>
    <n v="1"/>
    <s v="0001 -Florida Power &amp; Light Company"/>
    <n v="0"/>
    <n v="3"/>
    <x v="16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16"/>
  </r>
  <r>
    <n v="-1"/>
    <n v="1"/>
    <s v="0001 -Florida Power &amp; Light Company"/>
    <n v="0"/>
    <n v="3"/>
    <x v="16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16"/>
  </r>
  <r>
    <n v="-1"/>
    <n v="1"/>
    <s v="0001 -Florida Power &amp; Light Company"/>
    <n v="0"/>
    <n v="3"/>
    <x v="16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16"/>
  </r>
  <r>
    <n v="-1"/>
    <n v="1"/>
    <s v="0001 -Florida Power &amp; Light Company"/>
    <n v="0"/>
    <n v="3"/>
    <x v="16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16"/>
  </r>
  <r>
    <n v="-1"/>
    <n v="1"/>
    <s v="0001 -Florida Power &amp; Light Company"/>
    <n v="0"/>
    <n v="3"/>
    <x v="16"/>
    <n v="2008"/>
    <n v="171"/>
    <n v="2014"/>
    <s v="V2008 Q4 - 50% Bonus"/>
    <n v="367"/>
    <s v="03. Nuclear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  <x v="16"/>
  </r>
  <r>
    <n v="-1"/>
    <n v="1"/>
    <s v="0001 -Florida Power &amp; Light Company"/>
    <n v="0"/>
    <n v="3"/>
    <x v="16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16"/>
  </r>
  <r>
    <n v="-1"/>
    <n v="1"/>
    <s v="0001 -Florida Power &amp; Light Company"/>
    <n v="0"/>
    <n v="3"/>
    <x v="16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16"/>
  </r>
  <r>
    <n v="-1"/>
    <n v="1"/>
    <s v="0001 -Florida Power &amp; Light Company"/>
    <n v="0"/>
    <n v="3"/>
    <x v="16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16"/>
  </r>
  <r>
    <n v="-1"/>
    <n v="1"/>
    <s v="0001 -Florida Power &amp; Light Company"/>
    <n v="0"/>
    <n v="3"/>
    <x v="16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16"/>
  </r>
  <r>
    <n v="-1"/>
    <n v="1"/>
    <s v="0001 -Florida Power &amp; Light Company"/>
    <n v="0"/>
    <n v="3"/>
    <x v="16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16"/>
  </r>
  <r>
    <n v="-1"/>
    <n v="1"/>
    <s v="0001 -Florida Power &amp; Light Company"/>
    <n v="0"/>
    <n v="3"/>
    <x v="16"/>
    <n v="2009"/>
    <n v="191"/>
    <n v="2014"/>
    <s v="V2009 Q3 - 50% Bonus"/>
    <n v="367"/>
    <s v="03. Nuclear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  <x v="16"/>
  </r>
  <r>
    <n v="-1"/>
    <n v="1"/>
    <s v="0001 -Florida Power &amp; Light Company"/>
    <n v="0"/>
    <n v="3"/>
    <x v="16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16"/>
  </r>
  <r>
    <n v="-1"/>
    <n v="1"/>
    <s v="0001 -Florida Power &amp; Light Company"/>
    <n v="0"/>
    <n v="3"/>
    <x v="16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16"/>
  </r>
  <r>
    <n v="-1"/>
    <n v="1"/>
    <s v="0001 -Florida Power &amp; Light Company"/>
    <n v="0"/>
    <n v="3"/>
    <x v="16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16"/>
  </r>
  <r>
    <n v="-1"/>
    <n v="1"/>
    <s v="0001 -Florida Power &amp; Light Company"/>
    <n v="0"/>
    <n v="3"/>
    <x v="16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16"/>
  </r>
  <r>
    <n v="-1"/>
    <n v="1"/>
    <s v="0001 -Florida Power &amp; Light Company"/>
    <n v="0"/>
    <n v="3"/>
    <x v="16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16"/>
  </r>
  <r>
    <n v="-1"/>
    <n v="1"/>
    <s v="0001 -Florida Power &amp; Light Company"/>
    <n v="0"/>
    <n v="3"/>
    <x v="16"/>
    <n v="2010"/>
    <n v="216"/>
    <n v="2014"/>
    <s v="V2010 Q2 - 50% Bonus"/>
    <n v="367"/>
    <s v="03. Nuclear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  <x v="16"/>
  </r>
  <r>
    <n v="-1"/>
    <n v="1"/>
    <s v="0001 -Florida Power &amp; Light Company"/>
    <n v="0"/>
    <n v="3"/>
    <x v="16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16"/>
  </r>
  <r>
    <n v="-1"/>
    <n v="1"/>
    <s v="0001 -Florida Power &amp; Light Company"/>
    <n v="0"/>
    <n v="3"/>
    <x v="16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7"/>
    <n v="2014"/>
    <s v="V2010 Q3 - 50% Bonus"/>
    <n v="367"/>
    <s v="03. Nuclear"/>
    <s v="Function"/>
    <n v="3676493.34"/>
    <n v="0"/>
    <n v="0"/>
    <n v="3676493.34"/>
    <n v="270963.62"/>
    <n v="1306464.9099999999"/>
    <n v="-218285.37"/>
    <n v="0"/>
    <n v="3676493.34"/>
    <n v="1577428.53"/>
    <n v="0"/>
    <n v="0"/>
    <n v="0"/>
    <n v="0"/>
    <x v="16"/>
  </r>
  <r>
    <n v="-1"/>
    <n v="1"/>
    <s v="0001 -Florida Power &amp; Light Company"/>
    <n v="0"/>
    <n v="3"/>
    <x v="16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16"/>
  </r>
  <r>
    <n v="-1"/>
    <n v="1"/>
    <s v="0001 -Florida Power &amp; Light Company"/>
    <n v="0"/>
    <n v="3"/>
    <x v="16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16"/>
  </r>
  <r>
    <n v="-1"/>
    <n v="1"/>
    <s v="0001 -Florida Power &amp; Light Company"/>
    <n v="0"/>
    <n v="3"/>
    <x v="16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16"/>
  </r>
  <r>
    <n v="-1"/>
    <n v="1"/>
    <s v="0001 -Florida Power &amp; Light Company"/>
    <n v="0"/>
    <n v="3"/>
    <x v="16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16"/>
  </r>
  <r>
    <n v="-1"/>
    <n v="1"/>
    <s v="0001 -Florida Power &amp; Light Company"/>
    <n v="0"/>
    <n v="3"/>
    <x v="16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16"/>
  </r>
  <r>
    <n v="-1"/>
    <n v="1"/>
    <s v="0001 -Florida Power &amp; Light Company"/>
    <n v="0"/>
    <n v="3"/>
    <x v="16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16"/>
  </r>
  <r>
    <n v="-1"/>
    <n v="1"/>
    <s v="0001 -Florida Power &amp; Light Company"/>
    <n v="0"/>
    <n v="3"/>
    <x v="16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16"/>
  </r>
  <r>
    <n v="-1"/>
    <n v="1"/>
    <s v="0001 -Florida Power &amp; Light Company"/>
    <n v="0"/>
    <n v="3"/>
    <x v="16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16"/>
  </r>
  <r>
    <n v="-1"/>
    <n v="1"/>
    <s v="0001 -Florida Power &amp; Light Company"/>
    <n v="0"/>
    <n v="3"/>
    <x v="16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16"/>
  </r>
  <r>
    <n v="-1"/>
    <n v="1"/>
    <s v="0001 -Florida Power &amp; Light Company"/>
    <n v="0"/>
    <n v="3"/>
    <x v="16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16"/>
  </r>
  <r>
    <n v="-1"/>
    <n v="1"/>
    <s v="0001 -Florida Power &amp; Light Company"/>
    <n v="0"/>
    <n v="3"/>
    <x v="16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16"/>
  </r>
  <r>
    <n v="-1"/>
    <n v="1"/>
    <s v="0001 -Florida Power &amp; Light Company"/>
    <n v="0"/>
    <n v="3"/>
    <x v="16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16"/>
  </r>
  <r>
    <n v="-1"/>
    <n v="1"/>
    <s v="0001 -Florida Power &amp; Light Company"/>
    <n v="0"/>
    <n v="3"/>
    <x v="16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16"/>
  </r>
  <r>
    <n v="-1"/>
    <n v="1"/>
    <s v="0001 -Florida Power &amp; Light Company"/>
    <n v="0"/>
    <n v="3"/>
    <x v="16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16"/>
  </r>
  <r>
    <n v="-1"/>
    <n v="1"/>
    <s v="0001 -Florida Power &amp; Light Company"/>
    <n v="0"/>
    <n v="3"/>
    <x v="16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16"/>
  </r>
  <r>
    <n v="-1"/>
    <n v="1"/>
    <s v="0001 -Florida Power &amp; Light Company"/>
    <n v="0"/>
    <n v="3"/>
    <x v="16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16"/>
  </r>
  <r>
    <n v="-1"/>
    <n v="1"/>
    <s v="0001 -Florida Power &amp; Light Company"/>
    <n v="0"/>
    <n v="3"/>
    <x v="16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16"/>
  </r>
  <r>
    <n v="-1"/>
    <n v="1"/>
    <s v="0001 -Florida Power &amp; Light Company"/>
    <n v="0"/>
    <n v="3"/>
    <x v="16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16"/>
  </r>
  <r>
    <n v="-1"/>
    <n v="1"/>
    <s v="0001 -Florida Power &amp; Light Company"/>
    <n v="0"/>
    <n v="3"/>
    <x v="16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16"/>
  </r>
  <r>
    <n v="-1"/>
    <n v="1"/>
    <s v="0001 -Florida Power &amp; Light Company"/>
    <n v="0"/>
    <n v="3"/>
    <x v="16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16"/>
  </r>
  <r>
    <n v="-1"/>
    <n v="1"/>
    <s v="0001 -Florida Power &amp; Light Company"/>
    <n v="0"/>
    <n v="3"/>
    <x v="16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16"/>
  </r>
  <r>
    <n v="-1"/>
    <n v="1"/>
    <s v="0001 -Florida Power &amp; Light Company"/>
    <n v="0"/>
    <n v="3"/>
    <x v="16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16"/>
  </r>
  <r>
    <n v="-1"/>
    <n v="1"/>
    <s v="0001 -Florida Power &amp; Light Company"/>
    <n v="0"/>
    <n v="3"/>
    <x v="16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16"/>
  </r>
  <r>
    <n v="-1"/>
    <n v="1"/>
    <s v="0001 -Florida Power &amp; Light Company"/>
    <n v="0"/>
    <n v="3"/>
    <x v="16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16"/>
  </r>
  <r>
    <n v="-1"/>
    <n v="1"/>
    <s v="0001 -Florida Power &amp; Light Company"/>
    <n v="0"/>
    <n v="3"/>
    <x v="16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16"/>
  </r>
  <r>
    <n v="-1"/>
    <n v="1"/>
    <s v="0001 -Florida Power &amp; Light Company"/>
    <n v="0"/>
    <n v="3"/>
    <x v="16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16"/>
  </r>
  <r>
    <n v="-1"/>
    <n v="1"/>
    <s v="0001 -Florida Power &amp; Light Company"/>
    <n v="0"/>
    <n v="3"/>
    <x v="16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16"/>
  </r>
  <r>
    <n v="-1"/>
    <n v="1"/>
    <s v="0001 -Florida Power &amp; Light Company"/>
    <n v="0"/>
    <n v="3"/>
    <x v="16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16"/>
  </r>
  <r>
    <n v="-1"/>
    <n v="1"/>
    <s v="0001 -Florida Power &amp; Light Company"/>
    <n v="0"/>
    <n v="3"/>
    <x v="16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16"/>
  </r>
  <r>
    <n v="-1"/>
    <n v="1"/>
    <s v="0001 -Florida Power &amp; Light Company"/>
    <n v="0"/>
    <n v="3"/>
    <x v="16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16"/>
  </r>
  <r>
    <n v="-1"/>
    <n v="1"/>
    <s v="0001 -Florida Power &amp; Light Company"/>
    <n v="0"/>
    <n v="3"/>
    <x v="16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16"/>
  </r>
  <r>
    <n v="-1"/>
    <n v="1"/>
    <s v="0001 -Florida Power &amp; Light Company"/>
    <n v="0"/>
    <n v="3"/>
    <x v="16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16"/>
  </r>
  <r>
    <n v="-1"/>
    <n v="1"/>
    <s v="0001 -Florida Power &amp; Light Company"/>
    <n v="0"/>
    <n v="3"/>
    <x v="16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16"/>
  </r>
  <r>
    <n v="-1"/>
    <n v="1"/>
    <s v="0001 -Florida Power &amp; Light Company"/>
    <n v="0"/>
    <n v="3"/>
    <x v="16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16"/>
  </r>
  <r>
    <n v="-1"/>
    <n v="1"/>
    <s v="0001 -Florida Power &amp; Light Company"/>
    <n v="0"/>
    <n v="3"/>
    <x v="16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16"/>
  </r>
  <r>
    <n v="-1"/>
    <n v="1"/>
    <s v="0001 -Florida Power &amp; Light Company"/>
    <n v="0"/>
    <n v="3"/>
    <x v="16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16"/>
  </r>
  <r>
    <n v="-1"/>
    <n v="1"/>
    <s v="0001 -Florida Power &amp; Light Company"/>
    <n v="0"/>
    <n v="3"/>
    <x v="16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16"/>
  </r>
  <r>
    <n v="-1"/>
    <n v="1"/>
    <s v="0001 -Florida Power &amp; Light Company"/>
    <n v="0"/>
    <n v="3"/>
    <x v="16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16"/>
  </r>
  <r>
    <n v="-1"/>
    <n v="1"/>
    <s v="0001 -Florida Power &amp; Light Company"/>
    <n v="0"/>
    <n v="3"/>
    <x v="16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16"/>
  </r>
  <r>
    <n v="-1"/>
    <n v="1"/>
    <s v="0001 -Florida Power &amp; Light Company"/>
    <n v="0"/>
    <n v="3"/>
    <x v="16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16"/>
  </r>
  <r>
    <n v="-1"/>
    <n v="1"/>
    <s v="0001 -Florida Power &amp; Light Company"/>
    <n v="0"/>
    <n v="3"/>
    <x v="16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16"/>
  </r>
  <r>
    <n v="-1"/>
    <n v="1"/>
    <s v="0001 -Florida Power &amp; Light Company"/>
    <n v="0"/>
    <n v="3"/>
    <x v="16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16"/>
  </r>
  <r>
    <n v="-1"/>
    <n v="1"/>
    <s v="0001 -Florida Power &amp; Light Company"/>
    <n v="0"/>
    <n v="3"/>
    <x v="16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16"/>
  </r>
  <r>
    <n v="-1"/>
    <n v="1"/>
    <s v="0001 -Florida Power &amp; Light Company"/>
    <n v="0"/>
    <n v="3"/>
    <x v="16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16"/>
  </r>
  <r>
    <n v="-1"/>
    <n v="1"/>
    <s v="0001 -Florida Power &amp; Light Company"/>
    <n v="0"/>
    <n v="3"/>
    <x v="16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16"/>
  </r>
  <r>
    <n v="-1"/>
    <n v="1"/>
    <s v="0001 -Florida Power &amp; Light Company"/>
    <n v="0"/>
    <n v="3"/>
    <x v="16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16"/>
  </r>
  <r>
    <n v="-1"/>
    <n v="1"/>
    <s v="0001 -Florida Power &amp; Light Company"/>
    <n v="0"/>
    <n v="3"/>
    <x v="16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16"/>
  </r>
  <r>
    <n v="-1"/>
    <n v="1"/>
    <s v="0001 -Florida Power &amp; Light Company"/>
    <n v="0"/>
    <n v="3"/>
    <x v="16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16"/>
  </r>
  <r>
    <n v="-1"/>
    <n v="1"/>
    <s v="0001 -Florida Power &amp; Light Company"/>
    <n v="0"/>
    <n v="3"/>
    <x v="16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16"/>
  </r>
  <r>
    <n v="-1"/>
    <n v="1"/>
    <s v="0001 -Florida Power &amp; Light Company"/>
    <n v="0"/>
    <n v="3"/>
    <x v="16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16"/>
  </r>
  <r>
    <n v="-1"/>
    <n v="1"/>
    <s v="0001 -Florida Power &amp; Light Company"/>
    <n v="0"/>
    <n v="3"/>
    <x v="16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16"/>
  </r>
  <r>
    <n v="-1"/>
    <n v="1"/>
    <s v="0001 -Florida Power &amp; Light Company"/>
    <n v="0"/>
    <n v="3"/>
    <x v="16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16"/>
  </r>
  <r>
    <n v="-1"/>
    <n v="1"/>
    <s v="0001 -Florida Power &amp; Light Company"/>
    <n v="0"/>
    <n v="3"/>
    <x v="16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16"/>
  </r>
  <r>
    <n v="-1"/>
    <n v="1"/>
    <s v="0001 -Florida Power &amp; Light Company"/>
    <n v="0"/>
    <n v="3"/>
    <x v="16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16"/>
  </r>
  <r>
    <n v="-1"/>
    <n v="1"/>
    <s v="0001 -Florida Power &amp; Light Company"/>
    <n v="0"/>
    <n v="3"/>
    <x v="16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16"/>
  </r>
  <r>
    <n v="-1"/>
    <n v="1"/>
    <s v="0001 -Florida Power &amp; Light Company"/>
    <n v="0"/>
    <n v="3"/>
    <x v="16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16"/>
  </r>
  <r>
    <n v="-1"/>
    <n v="1"/>
    <s v="0001 -Florida Power &amp; Light Company"/>
    <n v="0"/>
    <n v="3"/>
    <x v="16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16"/>
  </r>
  <r>
    <n v="-1"/>
    <n v="1"/>
    <s v="0001 -Florida Power &amp; Light Company"/>
    <n v="0"/>
    <n v="3"/>
    <x v="16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16"/>
  </r>
  <r>
    <n v="-1"/>
    <n v="1"/>
    <s v="0001 -Florida Power &amp; Light Company"/>
    <n v="0"/>
    <n v="3"/>
    <x v="16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16"/>
  </r>
  <r>
    <n v="-1"/>
    <n v="1"/>
    <s v="0001 -Florida Power &amp; Light Company"/>
    <n v="0"/>
    <n v="3"/>
    <x v="16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16"/>
  </r>
  <r>
    <n v="-1"/>
    <n v="1"/>
    <s v="0001 -Florida Power &amp; Light Company"/>
    <n v="0"/>
    <n v="3"/>
    <x v="16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16"/>
  </r>
  <r>
    <n v="-1"/>
    <n v="1"/>
    <s v="0001 -Florida Power &amp; Light Company"/>
    <n v="0"/>
    <n v="3"/>
    <x v="16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16"/>
  </r>
  <r>
    <n v="-1"/>
    <n v="1"/>
    <s v="0001 -Florida Power &amp; Light Company"/>
    <n v="0"/>
    <n v="3"/>
    <x v="16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16"/>
  </r>
  <r>
    <n v="-1"/>
    <n v="1"/>
    <s v="0001 -Florida Power &amp; Light Company"/>
    <n v="0"/>
    <n v="3"/>
    <x v="16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16"/>
  </r>
  <r>
    <n v="-1"/>
    <n v="1"/>
    <s v="0001 -Florida Power &amp; Light Company"/>
    <n v="0"/>
    <n v="3"/>
    <x v="16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16"/>
  </r>
  <r>
    <n v="-1"/>
    <n v="1"/>
    <s v="0001 -Florida Power &amp; Light Company"/>
    <n v="0"/>
    <n v="3"/>
    <x v="16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16"/>
  </r>
  <r>
    <n v="-1"/>
    <n v="1"/>
    <s v="0001 -Florida Power &amp; Light Company"/>
    <n v="0"/>
    <n v="3"/>
    <x v="16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16"/>
  </r>
  <r>
    <n v="-1"/>
    <n v="1"/>
    <s v="0001 -Florida Power &amp; Light Company"/>
    <n v="0"/>
    <n v="3"/>
    <x v="16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16"/>
  </r>
  <r>
    <n v="-1"/>
    <n v="1"/>
    <s v="0001 -Florida Power &amp; Light Company"/>
    <n v="0"/>
    <n v="3"/>
    <x v="16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16"/>
  </r>
  <r>
    <n v="-1"/>
    <n v="1"/>
    <s v="0001 -Florida Power &amp; Light Company"/>
    <n v="0"/>
    <n v="3"/>
    <x v="16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16"/>
  </r>
  <r>
    <n v="-1"/>
    <n v="1"/>
    <s v="0001 -Florida Power &amp; Light Company"/>
    <n v="0"/>
    <n v="3"/>
    <x v="16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16"/>
  </r>
  <r>
    <n v="-1"/>
    <n v="1"/>
    <s v="0001 -Florida Power &amp; Light Company"/>
    <n v="0"/>
    <n v="3"/>
    <x v="16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16"/>
  </r>
  <r>
    <n v="-1"/>
    <n v="1"/>
    <s v="0001 -Florida Power &amp; Light Company"/>
    <n v="0"/>
    <n v="3"/>
    <x v="16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16"/>
  </r>
  <r>
    <n v="-1"/>
    <n v="1"/>
    <s v="0001 -Florida Power &amp; Light Company"/>
    <n v="0"/>
    <n v="3"/>
    <x v="16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16"/>
  </r>
  <r>
    <n v="-1"/>
    <n v="1"/>
    <s v="0001 -Florida Power &amp; Light Company"/>
    <n v="0"/>
    <n v="3"/>
    <x v="16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16"/>
  </r>
  <r>
    <n v="-1"/>
    <n v="1"/>
    <s v="0001 -Florida Power &amp; Light Company"/>
    <n v="0"/>
    <n v="3"/>
    <x v="16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16"/>
  </r>
  <r>
    <n v="-1"/>
    <n v="1"/>
    <s v="0001 -Florida Power &amp; Light Company"/>
    <n v="0"/>
    <n v="3"/>
    <x v="16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16"/>
  </r>
  <r>
    <n v="-1"/>
    <n v="1"/>
    <s v="0001 -Florida Power &amp; Light Company"/>
    <n v="0"/>
    <n v="3"/>
    <x v="16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16"/>
  </r>
  <r>
    <n v="-1"/>
    <n v="1"/>
    <s v="0001 -Florida Power &amp; Light Company"/>
    <n v="0"/>
    <n v="3"/>
    <x v="16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16"/>
  </r>
  <r>
    <n v="-1"/>
    <n v="1"/>
    <s v="0001 -Florida Power &amp; Light Company"/>
    <n v="0"/>
    <n v="3"/>
    <x v="16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16"/>
  </r>
  <r>
    <n v="-1"/>
    <n v="1"/>
    <s v="0001 -Florida Power &amp; Light Company"/>
    <n v="0"/>
    <n v="3"/>
    <x v="16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16"/>
  </r>
  <r>
    <n v="-1"/>
    <n v="1"/>
    <s v="0001 -Florida Power &amp; Light Company"/>
    <n v="0"/>
    <n v="3"/>
    <x v="16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16"/>
  </r>
  <r>
    <n v="-1"/>
    <n v="1"/>
    <s v="0001 -Florida Power &amp; Light Company"/>
    <n v="0"/>
    <n v="3"/>
    <x v="16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16"/>
  </r>
  <r>
    <n v="-1"/>
    <n v="1"/>
    <s v="0001 -Florida Power &amp; Light Company"/>
    <n v="0"/>
    <n v="3"/>
    <x v="16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16"/>
  </r>
  <r>
    <n v="-1"/>
    <n v="1"/>
    <s v="0001 -Florida Power &amp; Light Company"/>
    <n v="0"/>
    <n v="3"/>
    <x v="16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16"/>
  </r>
  <r>
    <n v="-1"/>
    <n v="1"/>
    <s v="0001 -Florida Power &amp; Light Company"/>
    <n v="0"/>
    <n v="3"/>
    <x v="16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16"/>
  </r>
  <r>
    <n v="-1"/>
    <n v="1"/>
    <s v="0001 -Florida Power &amp; Light Company"/>
    <n v="0"/>
    <n v="3"/>
    <x v="16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16"/>
  </r>
  <r>
    <n v="-1"/>
    <n v="1"/>
    <s v="0001 -Florida Power &amp; Light Company"/>
    <n v="0"/>
    <n v="3"/>
    <x v="16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16"/>
  </r>
  <r>
    <n v="-1"/>
    <n v="1"/>
    <s v="0001 -Florida Power &amp; Light Company"/>
    <n v="0"/>
    <n v="3"/>
    <x v="16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16"/>
  </r>
  <r>
    <n v="-1"/>
    <n v="1"/>
    <s v="0001 -Florida Power &amp; Light Company"/>
    <n v="0"/>
    <n v="3"/>
    <x v="16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16"/>
  </r>
  <r>
    <n v="-1"/>
    <n v="1"/>
    <s v="0001 -Florida Power &amp; Light Company"/>
    <n v="0"/>
    <n v="3"/>
    <x v="16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16"/>
  </r>
  <r>
    <n v="-1"/>
    <n v="1"/>
    <s v="0001 -Florida Power &amp; Light Company"/>
    <n v="0"/>
    <n v="3"/>
    <x v="16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16"/>
  </r>
  <r>
    <n v="-1"/>
    <n v="1"/>
    <s v="0001 -Florida Power &amp; Light Company"/>
    <n v="0"/>
    <n v="3"/>
    <x v="16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16"/>
  </r>
  <r>
    <n v="-1"/>
    <n v="1"/>
    <s v="0001 -Florida Power &amp; Light Company"/>
    <n v="0"/>
    <n v="3"/>
    <x v="16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16"/>
  </r>
  <r>
    <n v="-1"/>
    <n v="1"/>
    <s v="0001 -Florida Power &amp; Light Company"/>
    <n v="0"/>
    <n v="3"/>
    <x v="16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16"/>
  </r>
  <r>
    <n v="-1"/>
    <n v="1"/>
    <s v="0001 -Florida Power &amp; Light Company"/>
    <n v="0"/>
    <n v="3"/>
    <x v="16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16"/>
  </r>
  <r>
    <n v="-1"/>
    <n v="1"/>
    <s v="0001 -Florida Power &amp; Light Company"/>
    <n v="0"/>
    <n v="3"/>
    <x v="16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16"/>
  </r>
  <r>
    <n v="-1"/>
    <n v="1"/>
    <s v="0001 -Florida Power &amp; Light Company"/>
    <n v="0"/>
    <n v="3"/>
    <x v="16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16"/>
  </r>
  <r>
    <n v="-1"/>
    <n v="1"/>
    <s v="0001 -Florida Power &amp; Light Company"/>
    <n v="0"/>
    <n v="3"/>
    <x v="16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16"/>
  </r>
  <r>
    <n v="-1"/>
    <n v="1"/>
    <s v="0001 -Florida Power &amp; Light Company"/>
    <n v="0"/>
    <n v="3"/>
    <x v="16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16"/>
  </r>
  <r>
    <n v="-1"/>
    <n v="1"/>
    <s v="0001 -Florida Power &amp; Light Company"/>
    <n v="0"/>
    <n v="3"/>
    <x v="16"/>
    <n v="2008"/>
    <n v="168"/>
    <n v="2014"/>
    <s v="V2008 Q1 - 50% Bonus"/>
    <n v="367"/>
    <s v="05. Other Production"/>
    <s v="Function"/>
    <n v="172791.21"/>
    <n v="0"/>
    <n v="0"/>
    <n v="191616.16"/>
    <n v="11711.62"/>
    <n v="113543.31"/>
    <n v="-61038.17"/>
    <n v="29527.08"/>
    <n v="210441.12"/>
    <n v="110534.57"/>
    <n v="6597.53"/>
    <n v="0"/>
    <n v="29527.08"/>
    <n v="0"/>
    <x v="16"/>
  </r>
  <r>
    <n v="-1"/>
    <n v="1"/>
    <s v="0001 -Florida Power &amp; Light Company"/>
    <n v="0"/>
    <n v="3"/>
    <x v="16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16"/>
  </r>
  <r>
    <n v="-1"/>
    <n v="1"/>
    <s v="0001 -Florida Power &amp; Light Company"/>
    <n v="0"/>
    <n v="3"/>
    <x v="16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16"/>
  </r>
  <r>
    <n v="-1"/>
    <n v="1"/>
    <s v="0001 -Florida Power &amp; Light Company"/>
    <n v="0"/>
    <n v="3"/>
    <x v="16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16"/>
  </r>
  <r>
    <n v="-1"/>
    <n v="1"/>
    <s v="0001 -Florida Power &amp; Light Company"/>
    <n v="0"/>
    <n v="3"/>
    <x v="16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16"/>
  </r>
  <r>
    <n v="-1"/>
    <n v="1"/>
    <s v="0001 -Florida Power &amp; Light Company"/>
    <n v="0"/>
    <n v="3"/>
    <x v="16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16"/>
  </r>
  <r>
    <n v="-1"/>
    <n v="1"/>
    <s v="0001 -Florida Power &amp; Light Company"/>
    <n v="0"/>
    <n v="3"/>
    <x v="16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16"/>
  </r>
  <r>
    <n v="-1"/>
    <n v="1"/>
    <s v="0001 -Florida Power &amp; Light Company"/>
    <n v="0"/>
    <n v="3"/>
    <x v="16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16"/>
  </r>
  <r>
    <n v="-1"/>
    <n v="1"/>
    <s v="0001 -Florida Power &amp; Light Company"/>
    <n v="0"/>
    <n v="3"/>
    <x v="16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16"/>
  </r>
  <r>
    <n v="-1"/>
    <n v="1"/>
    <s v="0001 -Florida Power &amp; Light Company"/>
    <n v="0"/>
    <n v="3"/>
    <x v="16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16"/>
  </r>
  <r>
    <n v="-1"/>
    <n v="1"/>
    <s v="0001 -Florida Power &amp; Light Company"/>
    <n v="0"/>
    <n v="3"/>
    <x v="16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16"/>
  </r>
  <r>
    <n v="-1"/>
    <n v="1"/>
    <s v="0001 -Florida Power &amp; Light Company"/>
    <n v="0"/>
    <n v="3"/>
    <x v="16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16"/>
  </r>
  <r>
    <n v="-1"/>
    <n v="1"/>
    <s v="0001 -Florida Power &amp; Light Company"/>
    <n v="0"/>
    <n v="3"/>
    <x v="16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9999998"/>
    <n v="-8286314.9699999997"/>
    <n v="3441252.09"/>
    <n v="158695911.62"/>
    <n v="51462521.759999998"/>
    <n v="-2227638.16"/>
    <n v="0"/>
    <n v="3441252.09"/>
    <n v="0"/>
    <x v="16"/>
  </r>
  <r>
    <n v="-1"/>
    <n v="1"/>
    <s v="0001 -Florida Power &amp; Light Company"/>
    <n v="0"/>
    <n v="3"/>
    <x v="16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16"/>
  </r>
  <r>
    <n v="-1"/>
    <n v="1"/>
    <s v="0001 -Florida Power &amp; Light Company"/>
    <n v="0"/>
    <n v="3"/>
    <x v="16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16"/>
  </r>
  <r>
    <n v="-1"/>
    <n v="1"/>
    <s v="0001 -Florida Power &amp; Light Company"/>
    <n v="0"/>
    <n v="3"/>
    <x v="16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16"/>
  </r>
  <r>
    <n v="-1"/>
    <n v="1"/>
    <s v="0001 -Florida Power &amp; Light Company"/>
    <n v="0"/>
    <n v="3"/>
    <x v="16"/>
    <n v="2010"/>
    <n v="215"/>
    <n v="2014"/>
    <s v="V2010 Q1 - 50% Bonus"/>
    <n v="367"/>
    <s v="05. Other Production"/>
    <s v="Function"/>
    <n v="993132.87"/>
    <n v="0"/>
    <n v="0"/>
    <n v="1207088.74"/>
    <n v="88095.88"/>
    <n v="665546.31999999995"/>
    <n v="-472862.22"/>
    <n v="1232150.23"/>
    <n v="1421044.62"/>
    <n v="630294.41"/>
    <n v="927586.25"/>
    <n v="0"/>
    <n v="1232150.23"/>
    <n v="0"/>
    <x v="16"/>
  </r>
  <r>
    <n v="-1"/>
    <n v="1"/>
    <s v="0001 -Florida Power &amp; Light Company"/>
    <n v="0"/>
    <n v="3"/>
    <x v="16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16"/>
  </r>
  <r>
    <n v="-1"/>
    <n v="1"/>
    <s v="0001 -Florida Power &amp; Light Company"/>
    <n v="0"/>
    <n v="3"/>
    <x v="16"/>
    <n v="2010"/>
    <n v="216"/>
    <n v="2014"/>
    <s v="V2010 Q2 - 50% Bonus"/>
    <n v="367"/>
    <s v="05. Other Production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  <x v="16"/>
  </r>
  <r>
    <n v="-1"/>
    <n v="1"/>
    <s v="0001 -Florida Power &amp; Light Company"/>
    <n v="0"/>
    <n v="3"/>
    <x v="16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16"/>
  </r>
  <r>
    <n v="-1"/>
    <n v="1"/>
    <s v="0001 -Florida Power &amp; Light Company"/>
    <n v="0"/>
    <n v="3"/>
    <x v="16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  <x v="16"/>
  </r>
  <r>
    <n v="-1"/>
    <n v="1"/>
    <s v="0001 -Florida Power &amp; Light Company"/>
    <n v="0"/>
    <n v="3"/>
    <x v="16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16"/>
  </r>
  <r>
    <n v="-1"/>
    <n v="1"/>
    <s v="0001 -Florida Power &amp; Light Company"/>
    <n v="0"/>
    <n v="3"/>
    <x v="16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16"/>
  </r>
  <r>
    <n v="-1"/>
    <n v="1"/>
    <s v="0001 -Florida Power &amp; Light Company"/>
    <n v="0"/>
    <n v="3"/>
    <x v="16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16"/>
  </r>
  <r>
    <n v="-1"/>
    <n v="1"/>
    <s v="0001 -Florida Power &amp; Light Company"/>
    <n v="0"/>
    <n v="3"/>
    <x v="16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16"/>
  </r>
  <r>
    <n v="-1"/>
    <n v="1"/>
    <s v="0001 -Florida Power &amp; Light Company"/>
    <n v="0"/>
    <n v="3"/>
    <x v="16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16"/>
  </r>
  <r>
    <n v="-1"/>
    <n v="1"/>
    <s v="0001 -Florida Power &amp; Light Company"/>
    <n v="0"/>
    <n v="3"/>
    <x v="16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16"/>
  </r>
  <r>
    <n v="-1"/>
    <n v="1"/>
    <s v="0001 -Florida Power &amp; Light Company"/>
    <n v="0"/>
    <n v="3"/>
    <x v="16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16"/>
  </r>
  <r>
    <n v="-1"/>
    <n v="1"/>
    <s v="0001 -Florida Power &amp; Light Company"/>
    <n v="0"/>
    <n v="3"/>
    <x v="16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16"/>
  </r>
  <r>
    <n v="-1"/>
    <n v="1"/>
    <s v="0001 -Florida Power &amp; Light Company"/>
    <n v="0"/>
    <n v="3"/>
    <x v="16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16"/>
  </r>
  <r>
    <n v="-1"/>
    <n v="1"/>
    <s v="0001 -Florida Power &amp; Light Company"/>
    <n v="0"/>
    <n v="3"/>
    <x v="16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16"/>
  </r>
  <r>
    <n v="-1"/>
    <n v="1"/>
    <s v="0001 -Florida Power &amp; Light Company"/>
    <n v="0"/>
    <n v="3"/>
    <x v="16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16"/>
  </r>
  <r>
    <n v="-1"/>
    <n v="1"/>
    <s v="0001 -Florida Power &amp; Light Company"/>
    <n v="0"/>
    <n v="3"/>
    <x v="16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3"/>
    <n v="231"/>
    <n v="2014"/>
    <s v="V2013 - 50% Bonus"/>
    <n v="367"/>
    <s v="05. Other Production"/>
    <s v="Function"/>
    <n v="554724161.60000002"/>
    <n v="0"/>
    <n v="0"/>
    <n v="539162394.28999996"/>
    <n v="41349878.229999997"/>
    <n v="21814960.920000002"/>
    <n v="-12288771.23"/>
    <n v="4656521.0999999996"/>
    <n v="566778472.20000005"/>
    <n v="62277646.780000001"/>
    <n v="-6510597.1200000001"/>
    <n v="0"/>
    <n v="4656521.0999999996"/>
    <n v="0"/>
    <x v="16"/>
  </r>
  <r>
    <n v="-1"/>
    <n v="1"/>
    <s v="0001 -Florida Power &amp; Light Company"/>
    <n v="0"/>
    <n v="3"/>
    <x v="16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4"/>
    <n v="363"/>
    <n v="2014"/>
    <s v="V2014 - 50% Bonus"/>
    <n v="367"/>
    <s v="05. Other Production"/>
    <s v="Function"/>
    <n v="710675278.23000002"/>
    <n v="710675278.24000001"/>
    <n v="0"/>
    <n v="710675278.24000001"/>
    <n v="722108177.27999997"/>
    <n v="0"/>
    <n v="710675278.24000001"/>
    <n v="0"/>
    <n v="0"/>
    <n v="30613703.050000001"/>
    <n v="0"/>
    <n v="0"/>
    <n v="0"/>
    <n v="0"/>
    <x v="16"/>
  </r>
  <r>
    <n v="-1"/>
    <n v="1"/>
    <s v="0001 -Florida Power &amp; Light Company"/>
    <n v="0"/>
    <n v="3"/>
    <x v="16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16"/>
  </r>
  <r>
    <n v="-1"/>
    <n v="1"/>
    <s v="0001 -Florida Power &amp; Light Company"/>
    <n v="0"/>
    <n v="3"/>
    <x v="16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16"/>
  </r>
  <r>
    <n v="-1"/>
    <n v="1"/>
    <s v="0001 -Florida Power &amp; Light Company"/>
    <n v="0"/>
    <n v="3"/>
    <x v="16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16"/>
  </r>
  <r>
    <n v="-1"/>
    <n v="1"/>
    <s v="0001 -Florida Power &amp; Light Company"/>
    <n v="0"/>
    <n v="3"/>
    <x v="16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16"/>
  </r>
  <r>
    <n v="-1"/>
    <n v="1"/>
    <s v="0001 -Florida Power &amp; Light Company"/>
    <n v="0"/>
    <n v="3"/>
    <x v="16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16"/>
  </r>
  <r>
    <n v="-1"/>
    <n v="1"/>
    <s v="0001 -Florida Power &amp; Light Company"/>
    <n v="0"/>
    <n v="3"/>
    <x v="16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16"/>
  </r>
  <r>
    <n v="-1"/>
    <n v="1"/>
    <s v="0001 -Florida Power &amp; Light Company"/>
    <n v="0"/>
    <n v="3"/>
    <x v="16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16"/>
  </r>
  <r>
    <n v="-1"/>
    <n v="1"/>
    <s v="0001 -Florida Power &amp; Light Company"/>
    <n v="0"/>
    <n v="3"/>
    <x v="16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16"/>
  </r>
  <r>
    <n v="-1"/>
    <n v="1"/>
    <s v="0001 -Florida Power &amp; Light Company"/>
    <n v="0"/>
    <n v="3"/>
    <x v="16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16"/>
  </r>
  <r>
    <n v="-1"/>
    <n v="1"/>
    <s v="0001 -Florida Power &amp; Light Company"/>
    <n v="0"/>
    <n v="3"/>
    <x v="16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16"/>
  </r>
  <r>
    <n v="-1"/>
    <n v="1"/>
    <s v="0001 -Florida Power &amp; Light Company"/>
    <n v="0"/>
    <n v="3"/>
    <x v="16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16"/>
  </r>
  <r>
    <n v="-1"/>
    <n v="1"/>
    <s v="0001 -Florida Power &amp; Light Company"/>
    <n v="0"/>
    <n v="3"/>
    <x v="16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16"/>
  </r>
  <r>
    <n v="-1"/>
    <n v="1"/>
    <s v="0001 -Florida Power &amp; Light Company"/>
    <n v="0"/>
    <n v="3"/>
    <x v="16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16"/>
  </r>
  <r>
    <n v="-1"/>
    <n v="1"/>
    <s v="0001 -Florida Power &amp; Light Company"/>
    <n v="0"/>
    <n v="3"/>
    <x v="16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16"/>
  </r>
  <r>
    <n v="-1"/>
    <n v="1"/>
    <s v="0001 -Florida Power &amp; Light Company"/>
    <n v="0"/>
    <n v="3"/>
    <x v="16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16"/>
  </r>
  <r>
    <n v="-1"/>
    <n v="1"/>
    <s v="0001 -Florida Power &amp; Light Company"/>
    <n v="0"/>
    <n v="3"/>
    <x v="16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16"/>
  </r>
  <r>
    <n v="-1"/>
    <n v="1"/>
    <s v="0001 -Florida Power &amp; Light Company"/>
    <n v="0"/>
    <n v="3"/>
    <x v="16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16"/>
  </r>
  <r>
    <n v="-1"/>
    <n v="1"/>
    <s v="0001 -Florida Power &amp; Light Company"/>
    <n v="0"/>
    <n v="3"/>
    <x v="16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16"/>
  </r>
  <r>
    <n v="-1"/>
    <n v="1"/>
    <s v="0001 -Florida Power &amp; Light Company"/>
    <n v="0"/>
    <n v="3"/>
    <x v="16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16"/>
  </r>
  <r>
    <n v="-1"/>
    <n v="1"/>
    <s v="0001 -Florida Power &amp; Light Company"/>
    <n v="0"/>
    <n v="3"/>
    <x v="16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16"/>
  </r>
  <r>
    <n v="-1"/>
    <n v="1"/>
    <s v="0001 -Florida Power &amp; Light Company"/>
    <n v="0"/>
    <n v="3"/>
    <x v="16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16"/>
  </r>
  <r>
    <n v="-1"/>
    <n v="1"/>
    <s v="0001 -Florida Power &amp; Light Company"/>
    <n v="0"/>
    <n v="3"/>
    <x v="16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16"/>
  </r>
  <r>
    <n v="-1"/>
    <n v="1"/>
    <s v="0001 -Florida Power &amp; Light Company"/>
    <n v="0"/>
    <n v="3"/>
    <x v="16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16"/>
  </r>
  <r>
    <n v="-1"/>
    <n v="1"/>
    <s v="0001 -Florida Power &amp; Light Company"/>
    <n v="0"/>
    <n v="3"/>
    <x v="16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16"/>
  </r>
  <r>
    <n v="-1"/>
    <n v="1"/>
    <s v="0001 -Florida Power &amp; Light Company"/>
    <n v="0"/>
    <n v="3"/>
    <x v="16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16"/>
  </r>
  <r>
    <n v="-1"/>
    <n v="1"/>
    <s v="0001 -Florida Power &amp; Light Company"/>
    <n v="0"/>
    <n v="3"/>
    <x v="16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16"/>
  </r>
  <r>
    <n v="-1"/>
    <n v="1"/>
    <s v="0001 -Florida Power &amp; Light Company"/>
    <n v="0"/>
    <n v="3"/>
    <x v="16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16"/>
  </r>
  <r>
    <n v="-1"/>
    <n v="1"/>
    <s v="0001 -Florida Power &amp; Light Company"/>
    <n v="0"/>
    <n v="3"/>
    <x v="16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16"/>
  </r>
  <r>
    <n v="-1"/>
    <n v="1"/>
    <s v="0001 -Florida Power &amp; Light Company"/>
    <n v="0"/>
    <n v="3"/>
    <x v="16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16"/>
  </r>
  <r>
    <n v="-1"/>
    <n v="1"/>
    <s v="0001 -Florida Power &amp; Light Company"/>
    <n v="0"/>
    <n v="3"/>
    <x v="16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16"/>
  </r>
  <r>
    <n v="-1"/>
    <n v="1"/>
    <s v="0001 -Florida Power &amp; Light Company"/>
    <n v="0"/>
    <n v="3"/>
    <x v="16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16"/>
  </r>
  <r>
    <n v="-1"/>
    <n v="1"/>
    <s v="0001 -Florida Power &amp; Light Company"/>
    <n v="0"/>
    <n v="3"/>
    <x v="16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16"/>
  </r>
  <r>
    <n v="-1"/>
    <n v="1"/>
    <s v="0001 -Florida Power &amp; Light Company"/>
    <n v="0"/>
    <n v="3"/>
    <x v="16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16"/>
  </r>
  <r>
    <n v="-1"/>
    <n v="1"/>
    <s v="0001 -Florida Power &amp; Light Company"/>
    <n v="0"/>
    <n v="3"/>
    <x v="16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16"/>
  </r>
  <r>
    <n v="-1"/>
    <n v="1"/>
    <s v="0001 -Florida Power &amp; Light Company"/>
    <n v="0"/>
    <n v="3"/>
    <x v="16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16"/>
  </r>
  <r>
    <n v="-1"/>
    <n v="1"/>
    <s v="0001 -Florida Power &amp; Light Company"/>
    <n v="0"/>
    <n v="3"/>
    <x v="16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16"/>
  </r>
  <r>
    <n v="-1"/>
    <n v="1"/>
    <s v="0001 -Florida Power &amp; Light Company"/>
    <n v="0"/>
    <n v="3"/>
    <x v="16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16"/>
  </r>
  <r>
    <n v="-1"/>
    <n v="1"/>
    <s v="0001 -Florida Power &amp; Light Company"/>
    <n v="0"/>
    <n v="3"/>
    <x v="16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16"/>
  </r>
  <r>
    <n v="-1"/>
    <n v="1"/>
    <s v="0001 -Florida Power &amp; Light Company"/>
    <n v="0"/>
    <n v="3"/>
    <x v="16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16"/>
  </r>
  <r>
    <n v="-1"/>
    <n v="1"/>
    <s v="0001 -Florida Power &amp; Light Company"/>
    <n v="0"/>
    <n v="3"/>
    <x v="16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16"/>
  </r>
  <r>
    <n v="-1"/>
    <n v="1"/>
    <s v="0001 -Florida Power &amp; Light Company"/>
    <n v="0"/>
    <n v="3"/>
    <x v="16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16"/>
  </r>
  <r>
    <n v="-1"/>
    <n v="1"/>
    <s v="0001 -Florida Power &amp; Light Company"/>
    <n v="0"/>
    <n v="3"/>
    <x v="16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16"/>
  </r>
  <r>
    <n v="-1"/>
    <n v="1"/>
    <s v="0001 -Florida Power &amp; Light Company"/>
    <n v="0"/>
    <n v="3"/>
    <x v="16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16"/>
  </r>
  <r>
    <n v="-1"/>
    <n v="1"/>
    <s v="0001 -Florida Power &amp; Light Company"/>
    <n v="0"/>
    <n v="3"/>
    <x v="16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16"/>
  </r>
  <r>
    <n v="-1"/>
    <n v="1"/>
    <s v="0001 -Florida Power &amp; Light Company"/>
    <n v="0"/>
    <n v="3"/>
    <x v="16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16"/>
  </r>
  <r>
    <n v="-1"/>
    <n v="1"/>
    <s v="0001 -Florida Power &amp; Light Company"/>
    <n v="0"/>
    <n v="3"/>
    <x v="16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16"/>
  </r>
  <r>
    <n v="-1"/>
    <n v="1"/>
    <s v="0001 -Florida Power &amp; Light Company"/>
    <n v="0"/>
    <n v="3"/>
    <x v="16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16"/>
  </r>
  <r>
    <n v="-1"/>
    <n v="1"/>
    <s v="0001 -Florida Power &amp; Light Company"/>
    <n v="0"/>
    <n v="3"/>
    <x v="16"/>
    <n v="2003"/>
    <n v="84"/>
    <n v="2014"/>
    <s v="V2003 Bonus-50%"/>
    <n v="367"/>
    <s v="06. Transmission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  <x v="16"/>
  </r>
  <r>
    <n v="-1"/>
    <n v="1"/>
    <s v="0001 -Florida Power &amp; Light Company"/>
    <n v="0"/>
    <n v="3"/>
    <x v="16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16"/>
  </r>
  <r>
    <n v="-1"/>
    <n v="1"/>
    <s v="0001 -Florida Power &amp; Light Company"/>
    <n v="0"/>
    <n v="3"/>
    <x v="16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16"/>
  </r>
  <r>
    <n v="-1"/>
    <n v="1"/>
    <s v="0001 -Florida Power &amp; Light Company"/>
    <n v="0"/>
    <n v="3"/>
    <x v="16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16"/>
  </r>
  <r>
    <n v="-1"/>
    <n v="1"/>
    <s v="0001 -Florida Power &amp; Light Company"/>
    <n v="0"/>
    <n v="3"/>
    <x v="16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16"/>
  </r>
  <r>
    <n v="-1"/>
    <n v="1"/>
    <s v="0001 -Florida Power &amp; Light Company"/>
    <n v="0"/>
    <n v="3"/>
    <x v="16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16"/>
  </r>
  <r>
    <n v="-1"/>
    <n v="1"/>
    <s v="0001 -Florida Power &amp; Light Company"/>
    <n v="0"/>
    <n v="3"/>
    <x v="16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16"/>
  </r>
  <r>
    <n v="-1"/>
    <n v="1"/>
    <s v="0001 -Florida Power &amp; Light Company"/>
    <n v="0"/>
    <n v="3"/>
    <x v="16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16"/>
  </r>
  <r>
    <n v="-1"/>
    <n v="1"/>
    <s v="0001 -Florida Power &amp; Light Company"/>
    <n v="0"/>
    <n v="3"/>
    <x v="16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16"/>
  </r>
  <r>
    <n v="-1"/>
    <n v="1"/>
    <s v="0001 -Florida Power &amp; Light Company"/>
    <n v="0"/>
    <n v="3"/>
    <x v="16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16"/>
  </r>
  <r>
    <n v="-1"/>
    <n v="1"/>
    <s v="0001 -Florida Power &amp; Light Company"/>
    <n v="0"/>
    <n v="3"/>
    <x v="16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16"/>
  </r>
  <r>
    <n v="-1"/>
    <n v="1"/>
    <s v="0001 -Florida Power &amp; Light Company"/>
    <n v="0"/>
    <n v="3"/>
    <x v="16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16"/>
  </r>
  <r>
    <n v="-1"/>
    <n v="1"/>
    <s v="0001 -Florida Power &amp; Light Company"/>
    <n v="0"/>
    <n v="3"/>
    <x v="16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16"/>
  </r>
  <r>
    <n v="-1"/>
    <n v="1"/>
    <s v="0001 -Florida Power &amp; Light Company"/>
    <n v="0"/>
    <n v="3"/>
    <x v="16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16"/>
  </r>
  <r>
    <n v="-1"/>
    <n v="1"/>
    <s v="0001 -Florida Power &amp; Light Company"/>
    <n v="0"/>
    <n v="3"/>
    <x v="16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6"/>
  </r>
  <r>
    <n v="-1"/>
    <n v="1"/>
    <s v="0001 -Florida Power &amp; Light Company"/>
    <n v="0"/>
    <n v="3"/>
    <x v="16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16"/>
  </r>
  <r>
    <n v="-1"/>
    <n v="1"/>
    <s v="0001 -Florida Power &amp; Light Company"/>
    <n v="0"/>
    <n v="3"/>
    <x v="16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16"/>
  </r>
  <r>
    <n v="-1"/>
    <n v="1"/>
    <s v="0001 -Florida Power &amp; Light Company"/>
    <n v="0"/>
    <n v="3"/>
    <x v="16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16"/>
  </r>
  <r>
    <n v="-1"/>
    <n v="1"/>
    <s v="0001 -Florida Power &amp; Light Company"/>
    <n v="0"/>
    <n v="3"/>
    <x v="16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16"/>
  </r>
  <r>
    <n v="-1"/>
    <n v="1"/>
    <s v="0001 -Florida Power &amp; Light Company"/>
    <n v="0"/>
    <n v="3"/>
    <x v="16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16"/>
  </r>
  <r>
    <n v="-1"/>
    <n v="1"/>
    <s v="0001 -Florida Power &amp; Light Company"/>
    <n v="0"/>
    <n v="3"/>
    <x v="16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16"/>
  </r>
  <r>
    <n v="-1"/>
    <n v="1"/>
    <s v="0001 -Florida Power &amp; Light Company"/>
    <n v="0"/>
    <n v="3"/>
    <x v="16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16"/>
  </r>
  <r>
    <n v="-1"/>
    <n v="1"/>
    <s v="0001 -Florida Power &amp; Light Company"/>
    <n v="0"/>
    <n v="3"/>
    <x v="16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16"/>
  </r>
  <r>
    <n v="-1"/>
    <n v="1"/>
    <s v="0001 -Florida Power &amp; Light Company"/>
    <n v="0"/>
    <n v="3"/>
    <x v="16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16"/>
  </r>
  <r>
    <n v="-1"/>
    <n v="1"/>
    <s v="0001 -Florida Power &amp; Light Company"/>
    <n v="0"/>
    <n v="3"/>
    <x v="16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16"/>
  </r>
  <r>
    <n v="-1"/>
    <n v="1"/>
    <s v="0001 -Florida Power &amp; Light Company"/>
    <n v="0"/>
    <n v="3"/>
    <x v="16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16"/>
  </r>
  <r>
    <n v="-1"/>
    <n v="1"/>
    <s v="0001 -Florida Power &amp; Light Company"/>
    <n v="0"/>
    <n v="3"/>
    <x v="16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16"/>
  </r>
  <r>
    <n v="-1"/>
    <n v="1"/>
    <s v="0001 -Florida Power &amp; Light Company"/>
    <n v="0"/>
    <n v="3"/>
    <x v="16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16"/>
  </r>
  <r>
    <n v="-1"/>
    <n v="1"/>
    <s v="0001 -Florida Power &amp; Light Company"/>
    <n v="0"/>
    <n v="3"/>
    <x v="16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16"/>
  </r>
  <r>
    <n v="-1"/>
    <n v="1"/>
    <s v="0001 -Florida Power &amp; Light Company"/>
    <n v="0"/>
    <n v="3"/>
    <x v="16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16"/>
  </r>
  <r>
    <n v="-1"/>
    <n v="1"/>
    <s v="0001 -Florida Power &amp; Light Company"/>
    <n v="0"/>
    <n v="3"/>
    <x v="16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16"/>
  </r>
  <r>
    <n v="-1"/>
    <n v="1"/>
    <s v="0001 -Florida Power &amp; Light Company"/>
    <n v="0"/>
    <n v="3"/>
    <x v="16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16"/>
  </r>
  <r>
    <n v="-1"/>
    <n v="1"/>
    <s v="0001 -Florida Power &amp; Light Company"/>
    <n v="0"/>
    <n v="3"/>
    <x v="16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16"/>
  </r>
  <r>
    <n v="-1"/>
    <n v="1"/>
    <s v="0001 -Florida Power &amp; Light Company"/>
    <n v="0"/>
    <n v="3"/>
    <x v="16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16"/>
  </r>
  <r>
    <n v="-1"/>
    <n v="1"/>
    <s v="0001 -Florida Power &amp; Light Company"/>
    <n v="0"/>
    <n v="3"/>
    <x v="16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16"/>
  </r>
  <r>
    <n v="-1"/>
    <n v="1"/>
    <s v="0001 -Florida Power &amp; Light Company"/>
    <n v="0"/>
    <n v="3"/>
    <x v="16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16"/>
  </r>
  <r>
    <n v="-1"/>
    <n v="1"/>
    <s v="0001 -Florida Power &amp; Light Company"/>
    <n v="0"/>
    <n v="3"/>
    <x v="16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16"/>
  </r>
  <r>
    <n v="-1"/>
    <n v="1"/>
    <s v="0001 -Florida Power &amp; Light Company"/>
    <n v="0"/>
    <n v="3"/>
    <x v="16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16"/>
  </r>
  <r>
    <n v="-1"/>
    <n v="1"/>
    <s v="0001 -Florida Power &amp; Light Company"/>
    <n v="0"/>
    <n v="3"/>
    <x v="16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16"/>
  </r>
  <r>
    <n v="-1"/>
    <n v="1"/>
    <s v="0001 -Florida Power &amp; Light Company"/>
    <n v="0"/>
    <n v="3"/>
    <x v="16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16"/>
  </r>
  <r>
    <n v="-1"/>
    <n v="1"/>
    <s v="0001 -Florida Power &amp; Light Company"/>
    <n v="0"/>
    <n v="3"/>
    <x v="16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16"/>
  </r>
  <r>
    <n v="-1"/>
    <n v="1"/>
    <s v="0001 -Florida Power &amp; Light Company"/>
    <n v="0"/>
    <n v="3"/>
    <x v="16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16"/>
  </r>
  <r>
    <n v="-1"/>
    <n v="1"/>
    <s v="0001 -Florida Power &amp; Light Company"/>
    <n v="0"/>
    <n v="3"/>
    <x v="16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16"/>
  </r>
  <r>
    <n v="-1"/>
    <n v="1"/>
    <s v="0001 -Florida Power &amp; Light Company"/>
    <n v="0"/>
    <n v="3"/>
    <x v="16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16"/>
  </r>
  <r>
    <n v="-1"/>
    <n v="1"/>
    <s v="0001 -Florida Power &amp; Light Company"/>
    <n v="0"/>
    <n v="3"/>
    <x v="16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16"/>
  </r>
  <r>
    <n v="-1"/>
    <n v="1"/>
    <s v="0001 -Florida Power &amp; Light Company"/>
    <n v="0"/>
    <n v="3"/>
    <x v="16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16"/>
  </r>
  <r>
    <n v="-1"/>
    <n v="1"/>
    <s v="0001 -Florida Power &amp; Light Company"/>
    <n v="0"/>
    <n v="3"/>
    <x v="16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16"/>
  </r>
  <r>
    <n v="-1"/>
    <n v="1"/>
    <s v="0001 -Florida Power &amp; Light Company"/>
    <n v="0"/>
    <n v="3"/>
    <x v="16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16"/>
  </r>
  <r>
    <n v="-1"/>
    <n v="1"/>
    <s v="0001 -Florida Power &amp; Light Company"/>
    <n v="0"/>
    <n v="3"/>
    <x v="16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16"/>
  </r>
  <r>
    <n v="-1"/>
    <n v="1"/>
    <s v="0001 -Florida Power &amp; Light Company"/>
    <n v="0"/>
    <n v="3"/>
    <x v="16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16"/>
  </r>
  <r>
    <n v="-1"/>
    <n v="1"/>
    <s v="0001 -Florida Power &amp; Light Company"/>
    <n v="0"/>
    <n v="3"/>
    <x v="16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16"/>
  </r>
  <r>
    <n v="-1"/>
    <n v="1"/>
    <s v="0001 -Florida Power &amp; Light Company"/>
    <n v="0"/>
    <n v="3"/>
    <x v="16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16"/>
  </r>
  <r>
    <n v="-1"/>
    <n v="1"/>
    <s v="0001 -Florida Power &amp; Light Company"/>
    <n v="0"/>
    <n v="3"/>
    <x v="16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16"/>
  </r>
  <r>
    <n v="-1"/>
    <n v="1"/>
    <s v="0001 -Florida Power &amp; Light Company"/>
    <n v="0"/>
    <n v="3"/>
    <x v="16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16"/>
  </r>
  <r>
    <n v="-1"/>
    <n v="1"/>
    <s v="0001 -Florida Power &amp; Light Company"/>
    <n v="0"/>
    <n v="3"/>
    <x v="16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16"/>
  </r>
  <r>
    <n v="-1"/>
    <n v="1"/>
    <s v="0001 -Florida Power &amp; Light Company"/>
    <n v="0"/>
    <n v="3"/>
    <x v="16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16"/>
  </r>
  <r>
    <n v="-1"/>
    <n v="1"/>
    <s v="0001 -Florida Power &amp; Light Company"/>
    <n v="0"/>
    <n v="3"/>
    <x v="16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16"/>
  </r>
  <r>
    <n v="-1"/>
    <n v="1"/>
    <s v="0001 -Florida Power &amp; Light Company"/>
    <n v="0"/>
    <n v="3"/>
    <x v="16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16"/>
  </r>
  <r>
    <n v="-1"/>
    <n v="1"/>
    <s v="0001 -Florida Power &amp; Light Company"/>
    <n v="0"/>
    <n v="3"/>
    <x v="16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16"/>
  </r>
  <r>
    <n v="-1"/>
    <n v="1"/>
    <s v="0001 -Florida Power &amp; Light Company"/>
    <n v="0"/>
    <n v="3"/>
    <x v="16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16"/>
  </r>
  <r>
    <n v="-1"/>
    <n v="1"/>
    <s v="0001 -Florida Power &amp; Light Company"/>
    <n v="0"/>
    <n v="3"/>
    <x v="16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16"/>
  </r>
  <r>
    <n v="-1"/>
    <n v="1"/>
    <s v="0001 -Florida Power &amp; Light Company"/>
    <n v="0"/>
    <n v="3"/>
    <x v="16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16"/>
  </r>
  <r>
    <n v="-1"/>
    <n v="1"/>
    <s v="0001 -Florida Power &amp; Light Company"/>
    <n v="0"/>
    <n v="3"/>
    <x v="16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16"/>
  </r>
  <r>
    <n v="-1"/>
    <n v="1"/>
    <s v="0001 -Florida Power &amp; Light Company"/>
    <n v="0"/>
    <n v="3"/>
    <x v="16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16"/>
  </r>
  <r>
    <n v="-1"/>
    <n v="1"/>
    <s v="0001 -Florida Power &amp; Light Company"/>
    <n v="0"/>
    <n v="3"/>
    <x v="16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16"/>
  </r>
  <r>
    <n v="-1"/>
    <n v="1"/>
    <s v="0001 -Florida Power &amp; Light Company"/>
    <n v="0"/>
    <n v="3"/>
    <x v="16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16"/>
  </r>
  <r>
    <n v="-1"/>
    <n v="1"/>
    <s v="0001 -Florida Power &amp; Light Company"/>
    <n v="0"/>
    <n v="3"/>
    <x v="16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16"/>
  </r>
  <r>
    <n v="-1"/>
    <n v="1"/>
    <s v="0001 -Florida Power &amp; Light Company"/>
    <n v="0"/>
    <n v="3"/>
    <x v="16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16"/>
  </r>
  <r>
    <n v="-1"/>
    <n v="1"/>
    <s v="0001 -Florida Power &amp; Light Company"/>
    <n v="0"/>
    <n v="3"/>
    <x v="16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16"/>
  </r>
  <r>
    <n v="-1"/>
    <n v="1"/>
    <s v="0001 -Florida Power &amp; Light Company"/>
    <n v="0"/>
    <n v="3"/>
    <x v="16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16"/>
  </r>
  <r>
    <n v="-1"/>
    <n v="1"/>
    <s v="0001 -Florida Power &amp; Light Company"/>
    <n v="0"/>
    <n v="3"/>
    <x v="16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16"/>
  </r>
  <r>
    <n v="-1"/>
    <n v="1"/>
    <s v="0001 -Florida Power &amp; Light Company"/>
    <n v="0"/>
    <n v="3"/>
    <x v="16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16"/>
  </r>
  <r>
    <n v="-1"/>
    <n v="1"/>
    <s v="0001 -Florida Power &amp; Light Company"/>
    <n v="0"/>
    <n v="3"/>
    <x v="16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16"/>
  </r>
  <r>
    <n v="-1"/>
    <n v="1"/>
    <s v="0001 -Florida Power &amp; Light Company"/>
    <n v="0"/>
    <n v="3"/>
    <x v="16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16"/>
  </r>
  <r>
    <n v="-1"/>
    <n v="1"/>
    <s v="0001 -Florida Power &amp; Light Company"/>
    <n v="0"/>
    <n v="3"/>
    <x v="16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16"/>
  </r>
  <r>
    <n v="-1"/>
    <n v="1"/>
    <s v="0001 -Florida Power &amp; Light Company"/>
    <n v="0"/>
    <n v="3"/>
    <x v="16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16"/>
  </r>
  <r>
    <n v="-1"/>
    <n v="1"/>
    <s v="0001 -Florida Power &amp; Light Company"/>
    <n v="0"/>
    <n v="3"/>
    <x v="16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16"/>
  </r>
  <r>
    <n v="-1"/>
    <n v="1"/>
    <s v="0001 -Florida Power &amp; Light Company"/>
    <n v="0"/>
    <n v="3"/>
    <x v="16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16"/>
  </r>
  <r>
    <n v="-1"/>
    <n v="1"/>
    <s v="0001 -Florida Power &amp; Light Company"/>
    <n v="0"/>
    <n v="3"/>
    <x v="16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16"/>
  </r>
  <r>
    <n v="-1"/>
    <n v="1"/>
    <s v="0001 -Florida Power &amp; Light Company"/>
    <n v="0"/>
    <n v="3"/>
    <x v="16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16"/>
  </r>
  <r>
    <n v="-1"/>
    <n v="1"/>
    <s v="0001 -Florida Power &amp; Light Company"/>
    <n v="0"/>
    <n v="3"/>
    <x v="16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16"/>
  </r>
  <r>
    <n v="-1"/>
    <n v="1"/>
    <s v="0001 -Florida Power &amp; Light Company"/>
    <n v="0"/>
    <n v="3"/>
    <x v="16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16"/>
  </r>
  <r>
    <n v="-1"/>
    <n v="1"/>
    <s v="0001 -Florida Power &amp; Light Company"/>
    <n v="0"/>
    <n v="3"/>
    <x v="16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16"/>
  </r>
  <r>
    <n v="-1"/>
    <n v="1"/>
    <s v="0001 -Florida Power &amp; Light Company"/>
    <n v="0"/>
    <n v="3"/>
    <x v="16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16"/>
  </r>
  <r>
    <n v="-1"/>
    <n v="1"/>
    <s v="0001 -Florida Power &amp; Light Company"/>
    <n v="0"/>
    <n v="3"/>
    <x v="16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16"/>
  </r>
  <r>
    <n v="-1"/>
    <n v="1"/>
    <s v="0001 -Florida Power &amp; Light Company"/>
    <n v="0"/>
    <n v="3"/>
    <x v="16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16"/>
  </r>
  <r>
    <n v="-1"/>
    <n v="1"/>
    <s v="0001 -Florida Power &amp; Light Company"/>
    <n v="0"/>
    <n v="3"/>
    <x v="16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16"/>
  </r>
  <r>
    <n v="-1"/>
    <n v="1"/>
    <s v="0001 -Florida Power &amp; Light Company"/>
    <n v="0"/>
    <n v="3"/>
    <x v="16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16"/>
  </r>
  <r>
    <n v="-1"/>
    <n v="1"/>
    <s v="0001 -Florida Power &amp; Light Company"/>
    <n v="0"/>
    <n v="3"/>
    <x v="16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16"/>
  </r>
  <r>
    <n v="-1"/>
    <n v="1"/>
    <s v="0001 -Florida Power &amp; Light Company"/>
    <n v="0"/>
    <n v="3"/>
    <x v="16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16"/>
  </r>
  <r>
    <n v="-1"/>
    <n v="1"/>
    <s v="0001 -Florida Power &amp; Light Company"/>
    <n v="0"/>
    <n v="3"/>
    <x v="16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16"/>
  </r>
  <r>
    <n v="-1"/>
    <n v="1"/>
    <s v="0001 -Florida Power &amp; Light Company"/>
    <n v="0"/>
    <n v="3"/>
    <x v="16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16"/>
  </r>
  <r>
    <n v="-1"/>
    <n v="1"/>
    <s v="0001 -Florida Power &amp; Light Company"/>
    <n v="0"/>
    <n v="3"/>
    <x v="16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16"/>
  </r>
  <r>
    <n v="-1"/>
    <n v="1"/>
    <s v="0001 -Florida Power &amp; Light Company"/>
    <n v="0"/>
    <n v="3"/>
    <x v="16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16"/>
  </r>
  <r>
    <n v="-1"/>
    <n v="1"/>
    <s v="0001 -Florida Power &amp; Light Company"/>
    <n v="0"/>
    <n v="3"/>
    <x v="16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16"/>
  </r>
  <r>
    <n v="-1"/>
    <n v="1"/>
    <s v="0001 -Florida Power &amp; Light Company"/>
    <n v="0"/>
    <n v="3"/>
    <x v="16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16"/>
  </r>
  <r>
    <n v="-1"/>
    <n v="1"/>
    <s v="0001 -Florida Power &amp; Light Company"/>
    <n v="0"/>
    <n v="3"/>
    <x v="16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16"/>
  </r>
  <r>
    <n v="-1"/>
    <n v="1"/>
    <s v="0001 -Florida Power &amp; Light Company"/>
    <n v="0"/>
    <n v="3"/>
    <x v="16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16"/>
  </r>
  <r>
    <n v="-1"/>
    <n v="1"/>
    <s v="0001 -Florida Power &amp; Light Company"/>
    <n v="0"/>
    <n v="3"/>
    <x v="16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16"/>
  </r>
  <r>
    <n v="-1"/>
    <n v="1"/>
    <s v="0001 -Florida Power &amp; Light Company"/>
    <n v="0"/>
    <n v="3"/>
    <x v="16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16"/>
  </r>
  <r>
    <n v="-1"/>
    <n v="1"/>
    <s v="0001 -Florida Power &amp; Light Company"/>
    <n v="0"/>
    <n v="3"/>
    <x v="16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16"/>
  </r>
  <r>
    <n v="-1"/>
    <n v="1"/>
    <s v="0001 -Florida Power &amp; Light Company"/>
    <n v="0"/>
    <n v="3"/>
    <x v="16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16"/>
  </r>
  <r>
    <n v="-1"/>
    <n v="1"/>
    <s v="0001 -Florida Power &amp; Light Company"/>
    <n v="0"/>
    <n v="3"/>
    <x v="16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16"/>
  </r>
  <r>
    <n v="-1"/>
    <n v="1"/>
    <s v="0001 -Florida Power &amp; Light Company"/>
    <n v="0"/>
    <n v="3"/>
    <x v="16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16"/>
  </r>
  <r>
    <n v="-1"/>
    <n v="1"/>
    <s v="0001 -Florida Power &amp; Light Company"/>
    <n v="0"/>
    <n v="3"/>
    <x v="16"/>
    <n v="2003"/>
    <n v="84"/>
    <n v="2014"/>
    <s v="V2003 Bonus-50%"/>
    <n v="367"/>
    <s v="07. Distribution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  <x v="16"/>
  </r>
  <r>
    <n v="-1"/>
    <n v="1"/>
    <s v="0001 -Florida Power &amp; Light Company"/>
    <n v="0"/>
    <n v="3"/>
    <x v="16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16"/>
  </r>
  <r>
    <n v="-1"/>
    <n v="1"/>
    <s v="0001 -Florida Power &amp; Light Company"/>
    <n v="0"/>
    <n v="3"/>
    <x v="16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16"/>
  </r>
  <r>
    <n v="-1"/>
    <n v="1"/>
    <s v="0001 -Florida Power &amp; Light Company"/>
    <n v="0"/>
    <n v="3"/>
    <x v="16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16"/>
  </r>
  <r>
    <n v="-1"/>
    <n v="1"/>
    <s v="0001 -Florida Power &amp; Light Company"/>
    <n v="0"/>
    <n v="3"/>
    <x v="16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16"/>
  </r>
  <r>
    <n v="-1"/>
    <n v="1"/>
    <s v="0001 -Florida Power &amp; Light Company"/>
    <n v="0"/>
    <n v="3"/>
    <x v="16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16"/>
  </r>
  <r>
    <n v="-1"/>
    <n v="1"/>
    <s v="0001 -Florida Power &amp; Light Company"/>
    <n v="0"/>
    <n v="3"/>
    <x v="16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16"/>
  </r>
  <r>
    <n v="-1"/>
    <n v="1"/>
    <s v="0001 -Florida Power &amp; Light Company"/>
    <n v="0"/>
    <n v="3"/>
    <x v="16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16"/>
  </r>
  <r>
    <n v="-1"/>
    <n v="1"/>
    <s v="0001 -Florida Power &amp; Light Company"/>
    <n v="0"/>
    <n v="3"/>
    <x v="16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16"/>
  </r>
  <r>
    <n v="-1"/>
    <n v="1"/>
    <s v="0001 -Florida Power &amp; Light Company"/>
    <n v="0"/>
    <n v="3"/>
    <x v="16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16"/>
  </r>
  <r>
    <n v="-1"/>
    <n v="1"/>
    <s v="0001 -Florida Power &amp; Light Company"/>
    <n v="0"/>
    <n v="3"/>
    <x v="16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16"/>
  </r>
  <r>
    <n v="-1"/>
    <n v="1"/>
    <s v="0001 -Florida Power &amp; Light Company"/>
    <n v="0"/>
    <n v="3"/>
    <x v="16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16"/>
  </r>
  <r>
    <n v="-1"/>
    <n v="1"/>
    <s v="0001 -Florida Power &amp; Light Company"/>
    <n v="0"/>
    <n v="3"/>
    <x v="16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16"/>
  </r>
  <r>
    <n v="-1"/>
    <n v="1"/>
    <s v="0001 -Florida Power &amp; Light Company"/>
    <n v="0"/>
    <n v="3"/>
    <x v="16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16"/>
  </r>
  <r>
    <n v="-1"/>
    <n v="1"/>
    <s v="0001 -Florida Power &amp; Light Company"/>
    <n v="0"/>
    <n v="3"/>
    <x v="16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16"/>
  </r>
  <r>
    <n v="-1"/>
    <n v="1"/>
    <s v="0001 -Florida Power &amp; Light Company"/>
    <n v="0"/>
    <n v="3"/>
    <x v="16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16"/>
  </r>
  <r>
    <n v="-1"/>
    <n v="1"/>
    <s v="0001 -Florida Power &amp; Light Company"/>
    <n v="0"/>
    <n v="3"/>
    <x v="16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16"/>
  </r>
  <r>
    <n v="-1"/>
    <n v="1"/>
    <s v="0001 -Florida Power &amp; Light Company"/>
    <n v="0"/>
    <n v="3"/>
    <x v="16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16"/>
  </r>
  <r>
    <n v="-1"/>
    <n v="1"/>
    <s v="0001 -Florida Power &amp; Light Company"/>
    <n v="0"/>
    <n v="3"/>
    <x v="16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16"/>
  </r>
  <r>
    <n v="-1"/>
    <n v="1"/>
    <s v="0001 -Florida Power &amp; Light Company"/>
    <n v="0"/>
    <n v="3"/>
    <x v="16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16"/>
  </r>
  <r>
    <n v="-1"/>
    <n v="1"/>
    <s v="0001 -Florida Power &amp; Light Company"/>
    <n v="0"/>
    <n v="3"/>
    <x v="16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16"/>
  </r>
  <r>
    <n v="-1"/>
    <n v="1"/>
    <s v="0001 -Florida Power &amp; Light Company"/>
    <n v="0"/>
    <n v="3"/>
    <x v="16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16"/>
  </r>
  <r>
    <n v="-1"/>
    <n v="1"/>
    <s v="0001 -Florida Power &amp; Light Company"/>
    <n v="0"/>
    <n v="3"/>
    <x v="16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16"/>
  </r>
  <r>
    <n v="-1"/>
    <n v="1"/>
    <s v="0001 -Florida Power &amp; Light Company"/>
    <n v="0"/>
    <n v="3"/>
    <x v="16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16"/>
  </r>
  <r>
    <n v="-1"/>
    <n v="1"/>
    <s v="0001 -Florida Power &amp; Light Company"/>
    <n v="0"/>
    <n v="3"/>
    <x v="16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16"/>
  </r>
  <r>
    <n v="-1"/>
    <n v="1"/>
    <s v="0001 -Florida Power &amp; Light Company"/>
    <n v="0"/>
    <n v="3"/>
    <x v="16"/>
    <n v="2008"/>
    <n v="169"/>
    <n v="2014"/>
    <s v="V2008 Q2 - 50% Bonus"/>
    <n v="367"/>
    <s v="07. Distribution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  <x v="16"/>
  </r>
  <r>
    <n v="-1"/>
    <n v="1"/>
    <s v="0001 -Florida Power &amp; Light Company"/>
    <n v="0"/>
    <n v="3"/>
    <x v="16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16"/>
  </r>
  <r>
    <n v="-1"/>
    <n v="1"/>
    <s v="0001 -Florida Power &amp; Light Company"/>
    <n v="0"/>
    <n v="3"/>
    <x v="16"/>
    <n v="2008"/>
    <n v="170"/>
    <n v="2014"/>
    <s v="V2008 Q3 - 50% Bonus"/>
    <n v="367"/>
    <s v="07. Distribution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  <x v="16"/>
  </r>
  <r>
    <n v="-1"/>
    <n v="1"/>
    <s v="0001 -Florida Power &amp; Light Company"/>
    <n v="0"/>
    <n v="3"/>
    <x v="16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16"/>
  </r>
  <r>
    <n v="-1"/>
    <n v="1"/>
    <s v="0001 -Florida Power &amp; Light Company"/>
    <n v="0"/>
    <n v="3"/>
    <x v="16"/>
    <n v="2008"/>
    <n v="171"/>
    <n v="2014"/>
    <s v="V2008 Q4 - 50% Bonus"/>
    <n v="367"/>
    <s v="07. Distribution"/>
    <s v="Function"/>
    <n v="21041430.5"/>
    <n v="0"/>
    <n v="0"/>
    <n v="21116214.850000001"/>
    <n v="1191551.82"/>
    <n v="8114230.2000000002"/>
    <n v="-249996.44"/>
    <n v="12215.61"/>
    <n v="21190999.199999999"/>
    <n v="9252060.3800000008"/>
    <n v="-83631.460000000006"/>
    <n v="0"/>
    <n v="12215.61"/>
    <n v="0"/>
    <x v="16"/>
  </r>
  <r>
    <n v="-1"/>
    <n v="1"/>
    <s v="0001 -Florida Power &amp; Light Company"/>
    <n v="0"/>
    <n v="3"/>
    <x v="16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16"/>
  </r>
  <r>
    <n v="-1"/>
    <n v="1"/>
    <s v="0001 -Florida Power &amp; Light Company"/>
    <n v="0"/>
    <n v="3"/>
    <x v="16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16"/>
  </r>
  <r>
    <n v="-1"/>
    <n v="1"/>
    <s v="0001 -Florida Power &amp; Light Company"/>
    <n v="0"/>
    <n v="3"/>
    <x v="16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16"/>
  </r>
  <r>
    <n v="-1"/>
    <n v="1"/>
    <s v="0001 -Florida Power &amp; Light Company"/>
    <n v="0"/>
    <n v="3"/>
    <x v="16"/>
    <n v="2009"/>
    <n v="190"/>
    <n v="2014"/>
    <s v="V2009 Q2 - 50% Bonus"/>
    <n v="367"/>
    <s v="07. Distribution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  <x v="16"/>
  </r>
  <r>
    <n v="-1"/>
    <n v="1"/>
    <s v="0001 -Florida Power &amp; Light Company"/>
    <n v="0"/>
    <n v="3"/>
    <x v="16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16"/>
  </r>
  <r>
    <n v="-1"/>
    <n v="1"/>
    <s v="0001 -Florida Power &amp; Light Company"/>
    <n v="0"/>
    <n v="3"/>
    <x v="16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16"/>
  </r>
  <r>
    <n v="-1"/>
    <n v="1"/>
    <s v="0001 -Florida Power &amp; Light Company"/>
    <n v="0"/>
    <n v="3"/>
    <x v="16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16"/>
  </r>
  <r>
    <n v="-1"/>
    <n v="1"/>
    <s v="0001 -Florida Power &amp; Light Company"/>
    <n v="0"/>
    <n v="3"/>
    <x v="16"/>
    <n v="2009"/>
    <n v="192"/>
    <n v="2014"/>
    <s v="V2009 Q4 - 50% Bonus"/>
    <n v="367"/>
    <s v="07. Distribution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  <x v="16"/>
  </r>
  <r>
    <n v="-1"/>
    <n v="1"/>
    <s v="0001 -Florida Power &amp; Light Company"/>
    <n v="0"/>
    <n v="3"/>
    <x v="16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16"/>
  </r>
  <r>
    <n v="-1"/>
    <n v="1"/>
    <s v="0001 -Florida Power &amp; Light Company"/>
    <n v="0"/>
    <n v="3"/>
    <x v="16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16"/>
  </r>
  <r>
    <n v="-1"/>
    <n v="1"/>
    <s v="0001 -Florida Power &amp; Light Company"/>
    <n v="0"/>
    <n v="3"/>
    <x v="16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16"/>
  </r>
  <r>
    <n v="-1"/>
    <n v="1"/>
    <s v="0001 -Florida Power &amp; Light Company"/>
    <n v="0"/>
    <n v="3"/>
    <x v="16"/>
    <n v="2010"/>
    <n v="216"/>
    <n v="2014"/>
    <s v="V2010 Q2 - 50% Bonus"/>
    <n v="367"/>
    <s v="07. Distribution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  <x v="16"/>
  </r>
  <r>
    <n v="-1"/>
    <n v="1"/>
    <s v="0001 -Florida Power &amp; Light Company"/>
    <n v="0"/>
    <n v="3"/>
    <x v="16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16"/>
  </r>
  <r>
    <n v="-1"/>
    <n v="1"/>
    <s v="0001 -Florida Power &amp; Light Company"/>
    <n v="0"/>
    <n v="3"/>
    <x v="16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7"/>
    <n v="2014"/>
    <s v="V2010 Q3 - 50% Bonus"/>
    <n v="367"/>
    <s v="07. Distribution"/>
    <s v="Function"/>
    <n v="34475066.939999998"/>
    <n v="0"/>
    <n v="0"/>
    <n v="34651204.710000001"/>
    <n v="2417225.65"/>
    <n v="12351839.92"/>
    <n v="-466855.82"/>
    <n v="29574.61"/>
    <n v="34827342.490000002"/>
    <n v="14675394.380000001"/>
    <n v="-229029.74"/>
    <n v="0"/>
    <n v="29574.61"/>
    <n v="0"/>
    <x v="16"/>
  </r>
  <r>
    <n v="-1"/>
    <n v="1"/>
    <s v="0001 -Florida Power &amp; Light Company"/>
    <n v="0"/>
    <n v="3"/>
    <x v="16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16"/>
  </r>
  <r>
    <n v="-1"/>
    <n v="1"/>
    <s v="0001 -Florida Power &amp; Light Company"/>
    <n v="0"/>
    <n v="3"/>
    <x v="16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16"/>
  </r>
  <r>
    <n v="-1"/>
    <n v="1"/>
    <s v="0001 -Florida Power &amp; Light Company"/>
    <n v="0"/>
    <n v="3"/>
    <x v="16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16"/>
  </r>
  <r>
    <n v="-1"/>
    <n v="1"/>
    <s v="0001 -Florida Power &amp; Light Company"/>
    <n v="0"/>
    <n v="3"/>
    <x v="16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16"/>
  </r>
  <r>
    <n v="-1"/>
    <n v="1"/>
    <s v="0001 -Florida Power &amp; Light Company"/>
    <n v="0"/>
    <n v="3"/>
    <x v="16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16"/>
  </r>
  <r>
    <n v="-1"/>
    <n v="1"/>
    <s v="0001 -Florida Power &amp; Light Company"/>
    <n v="0"/>
    <n v="3"/>
    <x v="16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16"/>
  </r>
  <r>
    <n v="-1"/>
    <n v="1"/>
    <s v="0001 -Florida Power &amp; Light Company"/>
    <n v="0"/>
    <n v="3"/>
    <x v="16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16"/>
  </r>
  <r>
    <n v="-1"/>
    <n v="1"/>
    <s v="0001 -Florida Power &amp; Light Company"/>
    <n v="0"/>
    <n v="3"/>
    <x v="16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16"/>
  </r>
  <r>
    <n v="-1"/>
    <n v="1"/>
    <s v="0001 -Florida Power &amp; Light Company"/>
    <n v="0"/>
    <n v="3"/>
    <x v="16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16"/>
  </r>
  <r>
    <n v="-1"/>
    <n v="1"/>
    <s v="0001 -Florida Power &amp; Light Company"/>
    <n v="0"/>
    <n v="3"/>
    <x v="16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16"/>
  </r>
  <r>
    <n v="-1"/>
    <n v="1"/>
    <s v="0001 -Florida Power &amp; Light Company"/>
    <n v="0"/>
    <n v="3"/>
    <x v="16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16"/>
  </r>
  <r>
    <n v="-1"/>
    <n v="1"/>
    <s v="0001 -Florida Power &amp; Light Company"/>
    <n v="0"/>
    <n v="3"/>
    <x v="16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16"/>
  </r>
  <r>
    <n v="-1"/>
    <n v="1"/>
    <s v="0001 -Florida Power &amp; Light Company"/>
    <n v="0"/>
    <n v="3"/>
    <x v="16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16"/>
  </r>
  <r>
    <n v="-1"/>
    <n v="1"/>
    <s v="0001 -Florida Power &amp; Light Company"/>
    <n v="0"/>
    <n v="3"/>
    <x v="16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16"/>
  </r>
  <r>
    <n v="-1"/>
    <n v="1"/>
    <s v="0001 -Florida Power &amp; Light Company"/>
    <n v="0"/>
    <n v="3"/>
    <x v="16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16"/>
  </r>
  <r>
    <n v="-1"/>
    <n v="1"/>
    <s v="0001 -Florida Power &amp; Light Company"/>
    <n v="0"/>
    <n v="3"/>
    <x v="16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16"/>
  </r>
  <r>
    <n v="-1"/>
    <n v="1"/>
    <s v="0001 -Florida Power &amp; Light Company"/>
    <n v="0"/>
    <n v="3"/>
    <x v="16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16"/>
  </r>
  <r>
    <n v="-1"/>
    <n v="1"/>
    <s v="0001 -Florida Power &amp; Light Company"/>
    <n v="0"/>
    <n v="3"/>
    <x v="16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16"/>
  </r>
  <r>
    <n v="-1"/>
    <n v="1"/>
    <s v="0001 -Florida Power &amp; Light Company"/>
    <n v="0"/>
    <n v="3"/>
    <x v="16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16"/>
  </r>
  <r>
    <n v="-1"/>
    <n v="1"/>
    <s v="0001 -Florida Power &amp; Light Company"/>
    <n v="0"/>
    <n v="3"/>
    <x v="16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16"/>
  </r>
  <r>
    <n v="-1"/>
    <n v="1"/>
    <s v="0001 -Florida Power &amp; Light Company"/>
    <n v="0"/>
    <n v="3"/>
    <x v="16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16"/>
  </r>
  <r>
    <n v="-1"/>
    <n v="1"/>
    <s v="0001 -Florida Power &amp; Light Company"/>
    <n v="0"/>
    <n v="3"/>
    <x v="16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16"/>
  </r>
  <r>
    <n v="-1"/>
    <n v="1"/>
    <s v="0001 -Florida Power &amp; Light Company"/>
    <n v="0"/>
    <n v="3"/>
    <x v="16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16"/>
  </r>
  <r>
    <n v="-1"/>
    <n v="1"/>
    <s v="0001 -Florida Power &amp; Light Company"/>
    <n v="0"/>
    <n v="3"/>
    <x v="16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16"/>
  </r>
  <r>
    <n v="-1"/>
    <n v="1"/>
    <s v="0001 -Florida Power &amp; Light Company"/>
    <n v="0"/>
    <n v="3"/>
    <x v="16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16"/>
  </r>
  <r>
    <n v="-1"/>
    <n v="1"/>
    <s v="0001 -Florida Power &amp; Light Company"/>
    <n v="0"/>
    <n v="3"/>
    <x v="16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16"/>
  </r>
  <r>
    <n v="-1"/>
    <n v="1"/>
    <s v="0001 -Florida Power &amp; Light Company"/>
    <n v="0"/>
    <n v="3"/>
    <x v="16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16"/>
  </r>
  <r>
    <n v="-1"/>
    <n v="1"/>
    <s v="0001 -Florida Power &amp; Light Company"/>
    <n v="0"/>
    <n v="3"/>
    <x v="16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16"/>
  </r>
  <r>
    <n v="-1"/>
    <n v="1"/>
    <s v="0001 -Florida Power &amp; Light Company"/>
    <n v="0"/>
    <n v="3"/>
    <x v="16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16"/>
  </r>
  <r>
    <n v="-1"/>
    <n v="1"/>
    <s v="0001 -Florida Power &amp; Light Company"/>
    <n v="0"/>
    <n v="3"/>
    <x v="16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16"/>
  </r>
  <r>
    <n v="-1"/>
    <n v="1"/>
    <s v="0001 -Florida Power &amp; Light Company"/>
    <n v="0"/>
    <n v="3"/>
    <x v="16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16"/>
  </r>
  <r>
    <n v="-1"/>
    <n v="1"/>
    <s v="0001 -Florida Power &amp; Light Company"/>
    <n v="0"/>
    <n v="3"/>
    <x v="16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16"/>
  </r>
  <r>
    <n v="-1"/>
    <n v="1"/>
    <s v="0001 -Florida Power &amp; Light Company"/>
    <n v="0"/>
    <n v="3"/>
    <x v="16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16"/>
  </r>
  <r>
    <n v="-1"/>
    <n v="1"/>
    <s v="0001 -Florida Power &amp; Light Company"/>
    <n v="0"/>
    <n v="3"/>
    <x v="16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16"/>
  </r>
  <r>
    <n v="-1"/>
    <n v="1"/>
    <s v="0001 -Florida Power &amp; Light Company"/>
    <n v="0"/>
    <n v="3"/>
    <x v="16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16"/>
  </r>
  <r>
    <n v="-1"/>
    <n v="1"/>
    <s v="0001 -Florida Power &amp; Light Company"/>
    <n v="0"/>
    <n v="3"/>
    <x v="16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16"/>
  </r>
  <r>
    <n v="-1"/>
    <n v="1"/>
    <s v="0001 -Florida Power &amp; Light Company"/>
    <n v="0"/>
    <n v="3"/>
    <x v="16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16"/>
  </r>
  <r>
    <n v="-1"/>
    <n v="1"/>
    <s v="0001 -Florida Power &amp; Light Company"/>
    <n v="0"/>
    <n v="3"/>
    <x v="16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16"/>
  </r>
  <r>
    <n v="-1"/>
    <n v="1"/>
    <s v="0001 -Florida Power &amp; Light Company"/>
    <n v="0"/>
    <n v="3"/>
    <x v="16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16"/>
  </r>
  <r>
    <n v="-1"/>
    <n v="1"/>
    <s v="0001 -Florida Power &amp; Light Company"/>
    <n v="0"/>
    <n v="3"/>
    <x v="16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16"/>
  </r>
  <r>
    <n v="-1"/>
    <n v="1"/>
    <s v="0001 -Florida Power &amp; Light Company"/>
    <n v="0"/>
    <n v="3"/>
    <x v="16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16"/>
  </r>
  <r>
    <n v="-1"/>
    <n v="1"/>
    <s v="0001 -Florida Power &amp; Light Company"/>
    <n v="0"/>
    <n v="3"/>
    <x v="16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16"/>
  </r>
  <r>
    <n v="-1"/>
    <n v="1"/>
    <s v="0001 -Florida Power &amp; Light Company"/>
    <n v="0"/>
    <n v="3"/>
    <x v="16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16"/>
  </r>
  <r>
    <n v="-1"/>
    <n v="1"/>
    <s v="0001 -Florida Power &amp; Light Company"/>
    <n v="0"/>
    <n v="3"/>
    <x v="16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16"/>
  </r>
  <r>
    <n v="-1"/>
    <n v="1"/>
    <s v="0001 -Florida Power &amp; Light Company"/>
    <n v="0"/>
    <n v="3"/>
    <x v="16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16"/>
  </r>
  <r>
    <n v="-1"/>
    <n v="1"/>
    <s v="0001 -Florida Power &amp; Light Company"/>
    <n v="0"/>
    <n v="3"/>
    <x v="16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16"/>
  </r>
  <r>
    <n v="-1"/>
    <n v="1"/>
    <s v="0001 -Florida Power &amp; Light Company"/>
    <n v="0"/>
    <n v="3"/>
    <x v="16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16"/>
  </r>
  <r>
    <n v="-1"/>
    <n v="1"/>
    <s v="0001 -Florida Power &amp; Light Company"/>
    <n v="0"/>
    <n v="3"/>
    <x v="16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16"/>
  </r>
  <r>
    <n v="-1"/>
    <n v="1"/>
    <s v="0001 -Florida Power &amp; Light Company"/>
    <n v="0"/>
    <n v="3"/>
    <x v="16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16"/>
  </r>
  <r>
    <n v="-1"/>
    <n v="1"/>
    <s v="0001 -Florida Power &amp; Light Company"/>
    <n v="0"/>
    <n v="3"/>
    <x v="16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16"/>
  </r>
  <r>
    <n v="-1"/>
    <n v="1"/>
    <s v="0001 -Florida Power &amp; Light Company"/>
    <n v="0"/>
    <n v="3"/>
    <x v="16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16"/>
  </r>
  <r>
    <n v="-1"/>
    <n v="1"/>
    <s v="0001 -Florida Power &amp; Light Company"/>
    <n v="0"/>
    <n v="3"/>
    <x v="16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16"/>
  </r>
  <r>
    <n v="-1"/>
    <n v="1"/>
    <s v="0001 -Florida Power &amp; Light Company"/>
    <n v="0"/>
    <n v="3"/>
    <x v="16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16"/>
  </r>
  <r>
    <n v="-1"/>
    <n v="1"/>
    <s v="0001 -Florida Power &amp; Light Company"/>
    <n v="0"/>
    <n v="3"/>
    <x v="16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16"/>
  </r>
  <r>
    <n v="-1"/>
    <n v="1"/>
    <s v="0001 -Florida Power &amp; Light Company"/>
    <n v="0"/>
    <n v="3"/>
    <x v="16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16"/>
  </r>
  <r>
    <n v="-1"/>
    <n v="1"/>
    <s v="0001 -Florida Power &amp; Light Company"/>
    <n v="0"/>
    <n v="3"/>
    <x v="16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16"/>
  </r>
  <r>
    <n v="-1"/>
    <n v="1"/>
    <s v="0001 -Florida Power &amp; Light Company"/>
    <n v="0"/>
    <n v="3"/>
    <x v="16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16"/>
  </r>
  <r>
    <n v="-1"/>
    <n v="1"/>
    <s v="0001 -Florida Power &amp; Light Company"/>
    <n v="0"/>
    <n v="3"/>
    <x v="16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16"/>
  </r>
  <r>
    <n v="-1"/>
    <n v="1"/>
    <s v="0001 -Florida Power &amp; Light Company"/>
    <n v="0"/>
    <n v="3"/>
    <x v="16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16"/>
  </r>
  <r>
    <n v="-1"/>
    <n v="1"/>
    <s v="0001 -Florida Power &amp; Light Company"/>
    <n v="0"/>
    <n v="3"/>
    <x v="16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16"/>
  </r>
  <r>
    <n v="-1"/>
    <n v="1"/>
    <s v="0001 -Florida Power &amp; Light Company"/>
    <n v="0"/>
    <n v="3"/>
    <x v="16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16"/>
  </r>
  <r>
    <n v="-1"/>
    <n v="1"/>
    <s v="0001 -Florida Power &amp; Light Company"/>
    <n v="0"/>
    <n v="3"/>
    <x v="16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16"/>
  </r>
  <r>
    <n v="-1"/>
    <n v="1"/>
    <s v="0001 -Florida Power &amp; Light Company"/>
    <n v="0"/>
    <n v="3"/>
    <x v="16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16"/>
  </r>
  <r>
    <n v="-1"/>
    <n v="1"/>
    <s v="0001 -Florida Power &amp; Light Company"/>
    <n v="0"/>
    <n v="3"/>
    <x v="16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16"/>
  </r>
  <r>
    <n v="-1"/>
    <n v="1"/>
    <s v="0001 -Florida Power &amp; Light Company"/>
    <n v="0"/>
    <n v="3"/>
    <x v="16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16"/>
  </r>
  <r>
    <n v="-1"/>
    <n v="1"/>
    <s v="0001 -Florida Power &amp; Light Company"/>
    <n v="0"/>
    <n v="3"/>
    <x v="16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16"/>
  </r>
  <r>
    <n v="-1"/>
    <n v="1"/>
    <s v="0001 -Florida Power &amp; Light Company"/>
    <n v="0"/>
    <n v="3"/>
    <x v="16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16"/>
  </r>
  <r>
    <n v="-1"/>
    <n v="1"/>
    <s v="0001 -Florida Power &amp; Light Company"/>
    <n v="0"/>
    <n v="3"/>
    <x v="16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16"/>
  </r>
  <r>
    <n v="-1"/>
    <n v="1"/>
    <s v="0001 -Florida Power &amp; Light Company"/>
    <n v="0"/>
    <n v="3"/>
    <x v="16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16"/>
  </r>
  <r>
    <n v="-1"/>
    <n v="1"/>
    <s v="0001 -Florida Power &amp; Light Company"/>
    <n v="0"/>
    <n v="3"/>
    <x v="16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16"/>
  </r>
  <r>
    <n v="-1"/>
    <n v="1"/>
    <s v="0001 -Florida Power &amp; Light Company"/>
    <n v="0"/>
    <n v="3"/>
    <x v="16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16"/>
  </r>
  <r>
    <n v="-1"/>
    <n v="1"/>
    <s v="0001 -Florida Power &amp; Light Company"/>
    <n v="0"/>
    <n v="3"/>
    <x v="16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16"/>
  </r>
  <r>
    <n v="-1"/>
    <n v="1"/>
    <s v="0001 -Florida Power &amp; Light Company"/>
    <n v="0"/>
    <n v="3"/>
    <x v="16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16"/>
  </r>
  <r>
    <n v="-1"/>
    <n v="1"/>
    <s v="0001 -Florida Power &amp; Light Company"/>
    <n v="0"/>
    <n v="3"/>
    <x v="16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16"/>
  </r>
  <r>
    <n v="-1"/>
    <n v="1"/>
    <s v="0001 -Florida Power &amp; Light Company"/>
    <n v="0"/>
    <n v="3"/>
    <x v="16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16"/>
  </r>
  <r>
    <n v="-1"/>
    <n v="1"/>
    <s v="0001 -Florida Power &amp; Light Company"/>
    <n v="0"/>
    <n v="3"/>
    <x v="16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16"/>
  </r>
  <r>
    <n v="-1"/>
    <n v="1"/>
    <s v="0001 -Florida Power &amp; Light Company"/>
    <n v="0"/>
    <n v="3"/>
    <x v="16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16"/>
  </r>
  <r>
    <n v="-1"/>
    <n v="1"/>
    <s v="0001 -Florida Power &amp; Light Company"/>
    <n v="0"/>
    <n v="3"/>
    <x v="16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16"/>
  </r>
  <r>
    <n v="-1"/>
    <n v="1"/>
    <s v="0001 -Florida Power &amp; Light Company"/>
    <n v="0"/>
    <n v="3"/>
    <x v="16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  <x v="16"/>
  </r>
  <r>
    <n v="-1"/>
    <n v="1"/>
    <s v="0001 -Florida Power &amp; Light Company"/>
    <n v="0"/>
    <n v="3"/>
    <x v="16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16"/>
  </r>
  <r>
    <n v="-1"/>
    <n v="1"/>
    <s v="0001 -Florida Power &amp; Light Company"/>
    <n v="0"/>
    <n v="3"/>
    <x v="16"/>
    <n v="2008"/>
    <n v="169"/>
    <n v="2014"/>
    <s v="V2008 Q2 - 50% Bonus"/>
    <n v="367"/>
    <s v="08. General Plant"/>
    <s v="Function"/>
    <n v="2341022.7999999998"/>
    <n v="0"/>
    <n v="0"/>
    <n v="2362618.1800000002"/>
    <n v="74337.919999999998"/>
    <n v="2282001.0699999998"/>
    <n v="-174637.82"/>
    <n v="8915.48"/>
    <n v="2384213.5499999998"/>
    <n v="2313148.2400000002"/>
    <n v="8915.48"/>
    <n v="0"/>
    <n v="8915.48"/>
    <n v="0"/>
    <x v="16"/>
  </r>
  <r>
    <n v="-1"/>
    <n v="1"/>
    <s v="0001 -Florida Power &amp; Light Company"/>
    <n v="0"/>
    <n v="3"/>
    <x v="16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16"/>
  </r>
  <r>
    <n v="-1"/>
    <n v="1"/>
    <s v="0001 -Florida Power &amp; Light Company"/>
    <n v="0"/>
    <n v="3"/>
    <x v="16"/>
    <n v="2008"/>
    <n v="170"/>
    <n v="2014"/>
    <s v="V2008 Q3 - 50% Bonus"/>
    <n v="367"/>
    <s v="08. General Plant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  <x v="16"/>
  </r>
  <r>
    <n v="-1"/>
    <n v="1"/>
    <s v="0001 -Florida Power &amp; Light Company"/>
    <n v="0"/>
    <n v="3"/>
    <x v="16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16"/>
  </r>
  <r>
    <n v="-1"/>
    <n v="1"/>
    <s v="0001 -Florida Power &amp; Light Company"/>
    <n v="0"/>
    <n v="3"/>
    <x v="16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16"/>
  </r>
  <r>
    <n v="-1"/>
    <n v="1"/>
    <s v="0001 -Florida Power &amp; Light Company"/>
    <n v="0"/>
    <n v="3"/>
    <x v="16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16"/>
  </r>
  <r>
    <n v="-1"/>
    <n v="1"/>
    <s v="0001 -Florida Power &amp; Light Company"/>
    <n v="0"/>
    <n v="3"/>
    <x v="16"/>
    <n v="2009"/>
    <n v="189"/>
    <n v="2014"/>
    <s v="V2009 Q1 - 50% Bonus"/>
    <n v="367"/>
    <s v="08. General Plant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  <x v="16"/>
  </r>
  <r>
    <n v="-1"/>
    <n v="1"/>
    <s v="0001 -Florida Power &amp; Light Company"/>
    <n v="0"/>
    <n v="3"/>
    <x v="16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16"/>
  </r>
  <r>
    <n v="-1"/>
    <n v="1"/>
    <s v="0001 -Florida Power &amp; Light Company"/>
    <n v="0"/>
    <n v="3"/>
    <x v="16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16"/>
  </r>
  <r>
    <n v="-1"/>
    <n v="1"/>
    <s v="0001 -Florida Power &amp; Light Company"/>
    <n v="0"/>
    <n v="3"/>
    <x v="16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16"/>
  </r>
  <r>
    <n v="-1"/>
    <n v="1"/>
    <s v="0001 -Florida Power &amp; Light Company"/>
    <n v="0"/>
    <n v="3"/>
    <x v="16"/>
    <n v="2009"/>
    <n v="191"/>
    <n v="2014"/>
    <s v="V2009 Q3 - 50% Bonus"/>
    <n v="367"/>
    <s v="08. General Plant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  <x v="16"/>
  </r>
  <r>
    <n v="-1"/>
    <n v="1"/>
    <s v="0001 -Florida Power &amp; Light Company"/>
    <n v="0"/>
    <n v="3"/>
    <x v="16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16"/>
  </r>
  <r>
    <n v="-1"/>
    <n v="1"/>
    <s v="0001 -Florida Power &amp; Light Company"/>
    <n v="0"/>
    <n v="3"/>
    <x v="16"/>
    <n v="2009"/>
    <n v="192"/>
    <n v="2014"/>
    <s v="V2009 Q4 - 50% Bonus"/>
    <n v="367"/>
    <s v="08. General Plant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  <x v="16"/>
  </r>
  <r>
    <n v="-1"/>
    <n v="1"/>
    <s v="0001 -Florida Power &amp; Light Company"/>
    <n v="0"/>
    <n v="3"/>
    <x v="16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16"/>
  </r>
  <r>
    <n v="-1"/>
    <n v="1"/>
    <s v="0001 -Florida Power &amp; Light Company"/>
    <n v="0"/>
    <n v="3"/>
    <x v="16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16"/>
  </r>
  <r>
    <n v="-1"/>
    <n v="1"/>
    <s v="0001 -Florida Power &amp; Light Company"/>
    <n v="0"/>
    <n v="3"/>
    <x v="16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16"/>
  </r>
  <r>
    <n v="-1"/>
    <n v="1"/>
    <s v="0001 -Florida Power &amp; Light Company"/>
    <n v="0"/>
    <n v="3"/>
    <x v="16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16"/>
  </r>
  <r>
    <n v="-1"/>
    <n v="1"/>
    <s v="0001 -Florida Power &amp; Light Company"/>
    <n v="0"/>
    <n v="3"/>
    <x v="16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16"/>
  </r>
  <r>
    <n v="-1"/>
    <n v="1"/>
    <s v="0001 -Florida Power &amp; Light Company"/>
    <n v="0"/>
    <n v="3"/>
    <x v="16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16"/>
  </r>
  <r>
    <n v="-1"/>
    <n v="1"/>
    <s v="0001 -Florida Power &amp; Light Company"/>
    <n v="0"/>
    <n v="3"/>
    <x v="16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16"/>
  </r>
  <r>
    <n v="-1"/>
    <n v="1"/>
    <s v="0001 -Florida Power &amp; Light Company"/>
    <n v="0"/>
    <n v="3"/>
    <x v="16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16"/>
  </r>
  <r>
    <n v="-1"/>
    <n v="1"/>
    <s v="0001 -Florida Power &amp; Light Company"/>
    <n v="0"/>
    <n v="3"/>
    <x v="16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16"/>
  </r>
  <r>
    <n v="-1"/>
    <n v="1"/>
    <s v="0001 -Florida Power &amp; Light Company"/>
    <n v="0"/>
    <n v="3"/>
    <x v="16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16"/>
  </r>
  <r>
    <n v="-1"/>
    <n v="1"/>
    <s v="0001 -Florida Power &amp; Light Company"/>
    <n v="0"/>
    <n v="3"/>
    <x v="16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16"/>
  </r>
  <r>
    <n v="-1"/>
    <n v="1"/>
    <s v="0001 -Florida Power &amp; Light Company"/>
    <n v="0"/>
    <n v="3"/>
    <x v="16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16"/>
  </r>
  <r>
    <n v="-1"/>
    <n v="1"/>
    <s v="0001 -Florida Power &amp; Light Company"/>
    <n v="0"/>
    <n v="3"/>
    <x v="16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16"/>
  </r>
  <r>
    <n v="-1"/>
    <n v="1"/>
    <s v="0001 -Florida Power &amp; Light Company"/>
    <n v="0"/>
    <n v="3"/>
    <x v="16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16"/>
  </r>
  <r>
    <n v="-1"/>
    <n v="1"/>
    <s v="0001 -Florida Power &amp; Light Company"/>
    <n v="0"/>
    <n v="3"/>
    <x v="16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16"/>
  </r>
  <r>
    <n v="-1"/>
    <n v="1"/>
    <s v="0001 -Florida Power &amp; Light Company"/>
    <n v="0"/>
    <n v="3"/>
    <x v="16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16"/>
  </r>
  <r>
    <n v="-1"/>
    <n v="1"/>
    <s v="0001 -Florida Power &amp; Light Company"/>
    <n v="0"/>
    <n v="3"/>
    <x v="16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16"/>
  </r>
  <r>
    <n v="-1"/>
    <n v="1"/>
    <s v="0001 -Florida Power &amp; Light Company"/>
    <n v="0"/>
    <n v="3"/>
    <x v="16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16"/>
  </r>
  <r>
    <n v="-1"/>
    <n v="1"/>
    <s v="0001 -Florida Power &amp; Light Company"/>
    <n v="0"/>
    <n v="3"/>
    <x v="16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16"/>
  </r>
  <r>
    <n v="-1"/>
    <n v="1"/>
    <s v="0001 -Florida Power &amp; Light Company"/>
    <n v="0"/>
    <n v="3"/>
    <x v="16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16"/>
  </r>
  <r>
    <n v="-1"/>
    <n v="1"/>
    <s v="0001 -Florida Power &amp; Light Company"/>
    <n v="0"/>
    <n v="3"/>
    <x v="16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16"/>
  </r>
  <r>
    <n v="-1"/>
    <n v="1"/>
    <s v="0001 -Florida Power &amp; Light Company"/>
    <n v="0"/>
    <n v="3"/>
    <x v="16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16"/>
  </r>
  <r>
    <n v="-1"/>
    <n v="1"/>
    <s v="0001 -Florida Power &amp; Light Company"/>
    <n v="0"/>
    <n v="3"/>
    <x v="16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16"/>
  </r>
  <r>
    <n v="-1"/>
    <n v="1"/>
    <s v="0001 -Florida Power &amp; Light Company"/>
    <n v="0"/>
    <n v="3"/>
    <x v="16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16"/>
  </r>
  <r>
    <n v="-1"/>
    <n v="1"/>
    <s v="0001 -Florida Power &amp; Light Company"/>
    <n v="0"/>
    <n v="3"/>
    <x v="16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16"/>
  </r>
  <r>
    <n v="-1"/>
    <n v="1"/>
    <s v="0001 -Florida Power &amp; Light Company"/>
    <n v="0"/>
    <n v="3"/>
    <x v="16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16"/>
  </r>
  <r>
    <n v="-1"/>
    <n v="1"/>
    <s v="0001 -Florida Power &amp; Light Company"/>
    <n v="0"/>
    <n v="3"/>
    <x v="16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16"/>
  </r>
  <r>
    <n v="-1"/>
    <n v="1"/>
    <s v="0001 -Florida Power &amp; Light Company"/>
    <n v="0"/>
    <n v="3"/>
    <x v="16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16"/>
  </r>
  <r>
    <n v="-1"/>
    <n v="1"/>
    <s v="0001 -Florida Power &amp; Light Company"/>
    <n v="0"/>
    <n v="3"/>
    <x v="16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16"/>
  </r>
  <r>
    <n v="-1"/>
    <n v="1"/>
    <s v="0001 -Florida Power &amp; Light Company"/>
    <n v="0"/>
    <n v="3"/>
    <x v="16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16"/>
  </r>
  <r>
    <n v="-1"/>
    <n v="1"/>
    <s v="0001 -Florida Power &amp; Light Company"/>
    <n v="0"/>
    <n v="3"/>
    <x v="16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16"/>
  </r>
  <r>
    <n v="-1"/>
    <n v="1"/>
    <s v="0001 -Florida Power &amp; Light Company"/>
    <n v="0"/>
    <n v="3"/>
    <x v="16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16"/>
  </r>
  <r>
    <n v="-1"/>
    <n v="1"/>
    <s v="0001 -Florida Power &amp; Light Company"/>
    <n v="0"/>
    <n v="3"/>
    <x v="16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16"/>
  </r>
  <r>
    <n v="-1"/>
    <n v="1"/>
    <s v="0001 -Florida Power &amp; Light Company"/>
    <n v="0"/>
    <n v="3"/>
    <x v="16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16"/>
  </r>
  <r>
    <n v="-1"/>
    <n v="1"/>
    <s v="0001 -Florida Power &amp; Light Company"/>
    <n v="0"/>
    <n v="3"/>
    <x v="16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16"/>
  </r>
  <r>
    <n v="-1"/>
    <n v="1"/>
    <s v="0001 -Florida Power &amp; Light Company"/>
    <n v="0"/>
    <n v="3"/>
    <x v="16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16"/>
  </r>
  <r>
    <n v="-1"/>
    <n v="1"/>
    <s v="0001 -Florida Power &amp; Light Company"/>
    <n v="0"/>
    <n v="3"/>
    <x v="16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16"/>
  </r>
  <r>
    <n v="-1"/>
    <n v="1"/>
    <s v="0001 -Florida Power &amp; Light Company"/>
    <n v="0"/>
    <n v="3"/>
    <x v="16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16"/>
  </r>
  <r>
    <n v="-1"/>
    <n v="1"/>
    <s v="0001 -Florida Power &amp; Light Company"/>
    <n v="0"/>
    <n v="3"/>
    <x v="16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16"/>
  </r>
  <r>
    <n v="-1"/>
    <n v="1"/>
    <s v="0001 -Florida Power &amp; Light Company"/>
    <n v="0"/>
    <n v="3"/>
    <x v="16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16"/>
  </r>
  <r>
    <n v="-1"/>
    <n v="1"/>
    <s v="0001 -Florida Power &amp; Light Company"/>
    <n v="0"/>
    <n v="3"/>
    <x v="16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16"/>
  </r>
  <r>
    <n v="-1"/>
    <n v="1"/>
    <s v="0001 -Florida Power &amp; Light Company"/>
    <n v="0"/>
    <n v="3"/>
    <x v="16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16"/>
  </r>
  <r>
    <n v="-1"/>
    <n v="1"/>
    <s v="0001 -Florida Power &amp; Light Company"/>
    <n v="0"/>
    <n v="3"/>
    <x v="16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16"/>
  </r>
  <r>
    <n v="-1"/>
    <n v="1"/>
    <s v="0001 -Florida Power &amp; Light Company"/>
    <n v="0"/>
    <n v="3"/>
    <x v="16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16"/>
  </r>
  <r>
    <n v="-1"/>
    <n v="1"/>
    <s v="0001 -Florida Power &amp; Light Company"/>
    <n v="0"/>
    <n v="3"/>
    <x v="16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16"/>
  </r>
  <r>
    <n v="-1"/>
    <n v="1"/>
    <s v="0001 -Florida Power &amp; Light Company"/>
    <n v="0"/>
    <n v="3"/>
    <x v="16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16"/>
  </r>
  <r>
    <n v="-1"/>
    <n v="1"/>
    <s v="0001 -Florida Power &amp; Light Company"/>
    <n v="0"/>
    <n v="3"/>
    <x v="16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16"/>
  </r>
  <r>
    <n v="-1"/>
    <n v="1"/>
    <s v="0001 -Florida Power &amp; Light Company"/>
    <n v="0"/>
    <n v="3"/>
    <x v="16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16"/>
  </r>
  <r>
    <n v="-1"/>
    <n v="1"/>
    <s v="0001 -Florida Power &amp; Light Company"/>
    <n v="0"/>
    <n v="3"/>
    <x v="16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16"/>
  </r>
  <r>
    <n v="-1"/>
    <n v="1"/>
    <s v="0001 -Florida Power &amp; Light Company"/>
    <n v="0"/>
    <n v="3"/>
    <x v="16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16"/>
  </r>
  <r>
    <n v="-1"/>
    <n v="1"/>
    <s v="0001 -Florida Power &amp; Light Company"/>
    <n v="0"/>
    <n v="3"/>
    <x v="16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16"/>
  </r>
  <r>
    <n v="-1"/>
    <n v="1"/>
    <s v="0001 -Florida Power &amp; Light Company"/>
    <n v="0"/>
    <n v="3"/>
    <x v="16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16"/>
  </r>
  <r>
    <n v="-1"/>
    <n v="1"/>
    <s v="0001 -Florida Power &amp; Light Company"/>
    <n v="0"/>
    <n v="3"/>
    <x v="16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16"/>
  </r>
  <r>
    <n v="-1"/>
    <n v="1"/>
    <s v="0001 -Florida Power &amp; Light Company"/>
    <n v="0"/>
    <n v="3"/>
    <x v="16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16"/>
  </r>
  <r>
    <n v="-1"/>
    <n v="1"/>
    <s v="0001 -Florida Power &amp; Light Company"/>
    <n v="0"/>
    <n v="3"/>
    <x v="16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16"/>
  </r>
  <r>
    <n v="-1"/>
    <n v="1"/>
    <s v="0001 -Florida Power &amp; Light Company"/>
    <n v="0"/>
    <n v="3"/>
    <x v="16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16"/>
  </r>
  <r>
    <n v="-1"/>
    <n v="1"/>
    <s v="0001 -Florida Power &amp; Light Company"/>
    <n v="0"/>
    <n v="3"/>
    <x v="16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16"/>
  </r>
  <r>
    <n v="-1"/>
    <n v="1"/>
    <s v="0001 -Florida Power &amp; Light Company"/>
    <n v="0"/>
    <n v="3"/>
    <x v="16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16"/>
  </r>
  <r>
    <n v="-1"/>
    <n v="1"/>
    <s v="0001 -Florida Power &amp; Light Company"/>
    <n v="0"/>
    <n v="3"/>
    <x v="16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16"/>
  </r>
  <r>
    <n v="-1"/>
    <n v="1"/>
    <s v="0001 -Florida Power &amp; Light Company"/>
    <n v="0"/>
    <n v="3"/>
    <x v="16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16"/>
  </r>
  <r>
    <n v="-1"/>
    <n v="1"/>
    <s v="0001 -Florida Power &amp; Light Company"/>
    <n v="0"/>
    <n v="3"/>
    <x v="16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16"/>
  </r>
  <r>
    <n v="-1"/>
    <n v="1"/>
    <s v="0001 -Florida Power &amp; Light Company"/>
    <n v="0"/>
    <n v="3"/>
    <x v="16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16"/>
  </r>
  <r>
    <n v="-1"/>
    <n v="1"/>
    <s v="0001 -Florida Power &amp; Light Company"/>
    <n v="0"/>
    <n v="3"/>
    <x v="16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16"/>
  </r>
  <r>
    <n v="-1"/>
    <n v="1"/>
    <s v="0001 -Florida Power &amp; Light Company"/>
    <n v="0"/>
    <n v="3"/>
    <x v="16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16"/>
  </r>
  <r>
    <n v="-1"/>
    <n v="1"/>
    <s v="0001 -Florida Power &amp; Light Company"/>
    <n v="0"/>
    <n v="3"/>
    <x v="16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16"/>
  </r>
  <r>
    <n v="-1"/>
    <n v="1"/>
    <s v="0001 -Florida Power &amp; Light Company"/>
    <n v="0"/>
    <n v="3"/>
    <x v="16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16"/>
  </r>
  <r>
    <n v="-1"/>
    <n v="1"/>
    <s v="0001 -Florida Power &amp; Light Company"/>
    <n v="0"/>
    <n v="3"/>
    <x v="16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16"/>
  </r>
  <r>
    <n v="-1"/>
    <n v="1"/>
    <s v="0001 -Florida Power &amp; Light Company"/>
    <n v="0"/>
    <n v="3"/>
    <x v="16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16"/>
  </r>
  <r>
    <n v="-1"/>
    <n v="1"/>
    <s v="0001 -Florida Power &amp; Light Company"/>
    <n v="0"/>
    <n v="3"/>
    <x v="16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16"/>
  </r>
  <r>
    <n v="-1"/>
    <n v="1"/>
    <s v="0001 -Florida Power &amp; Light Company"/>
    <n v="0"/>
    <n v="3"/>
    <x v="16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16"/>
  </r>
  <r>
    <n v="-1"/>
    <n v="1"/>
    <s v="0001 -Florida Power &amp; Light Company"/>
    <n v="0"/>
    <n v="3"/>
    <x v="16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16"/>
  </r>
  <r>
    <n v="-1"/>
    <n v="1"/>
    <s v="0001 -Florida Power &amp; Light Company"/>
    <n v="0"/>
    <n v="3"/>
    <x v="16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16"/>
  </r>
  <r>
    <n v="-1"/>
    <n v="1"/>
    <s v="0001 -Florida Power &amp; Light Company"/>
    <n v="0"/>
    <n v="3"/>
    <x v="16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16"/>
  </r>
  <r>
    <n v="-1"/>
    <n v="1"/>
    <s v="0001 -Florida Power &amp; Light Company"/>
    <n v="0"/>
    <n v="3"/>
    <x v="16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16"/>
  </r>
  <r>
    <n v="-1"/>
    <n v="1"/>
    <s v="0001 -Florida Power &amp; Light Company"/>
    <n v="0"/>
    <n v="3"/>
    <x v="16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16"/>
  </r>
  <r>
    <n v="-1"/>
    <n v="1"/>
    <s v="0001 -Florida Power &amp; Light Company"/>
    <n v="0"/>
    <n v="3"/>
    <x v="16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16"/>
  </r>
  <r>
    <n v="-1"/>
    <n v="1"/>
    <s v="0001 -Florida Power &amp; Light Company"/>
    <n v="0"/>
    <n v="3"/>
    <x v="16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16"/>
  </r>
  <r>
    <n v="-1"/>
    <n v="1"/>
    <s v="0001 -Florida Power &amp; Light Company"/>
    <n v="0"/>
    <n v="3"/>
    <x v="16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16"/>
  </r>
  <r>
    <n v="-1"/>
    <n v="1"/>
    <s v="0001 -Florida Power &amp; Light Company"/>
    <n v="0"/>
    <n v="3"/>
    <x v="16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16"/>
  </r>
  <r>
    <n v="-1"/>
    <n v="1"/>
    <s v="0001 -Florida Power &amp; Light Company"/>
    <n v="0"/>
    <n v="3"/>
    <x v="16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16"/>
  </r>
  <r>
    <n v="-1"/>
    <n v="1"/>
    <s v="0001 -Florida Power &amp; Light Company"/>
    <n v="0"/>
    <n v="3"/>
    <x v="16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16"/>
  </r>
  <r>
    <n v="-1"/>
    <n v="1"/>
    <s v="0001 -Florida Power &amp; Light Company"/>
    <n v="0"/>
    <n v="3"/>
    <x v="16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16"/>
  </r>
  <r>
    <n v="-1"/>
    <n v="1"/>
    <s v="0001 -Florida Power &amp; Light Company"/>
    <n v="0"/>
    <n v="3"/>
    <x v="16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16"/>
  </r>
  <r>
    <n v="-1"/>
    <n v="1"/>
    <s v="0001 -Florida Power &amp; Light Company"/>
    <n v="0"/>
    <n v="3"/>
    <x v="16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16"/>
  </r>
  <r>
    <n v="-1"/>
    <n v="1"/>
    <s v="0001 -Florida Power &amp; Light Company"/>
    <n v="0"/>
    <n v="3"/>
    <x v="16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16"/>
  </r>
  <r>
    <n v="-1"/>
    <n v="1"/>
    <s v="0001 -Florida Power &amp; Light Company"/>
    <n v="0"/>
    <n v="3"/>
    <x v="16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16"/>
  </r>
  <r>
    <n v="-1"/>
    <n v="1"/>
    <s v="0001 -Florida Power &amp; Light Company"/>
    <n v="0"/>
    <n v="3"/>
    <x v="16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16"/>
  </r>
  <r>
    <n v="-1"/>
    <n v="1"/>
    <s v="0001 -Florida Power &amp; Light Company"/>
    <n v="0"/>
    <n v="3"/>
    <x v="16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16"/>
  </r>
  <r>
    <n v="-1"/>
    <n v="1"/>
    <s v="0001 -Florida Power &amp; Light Company"/>
    <n v="0"/>
    <n v="3"/>
    <x v="16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16"/>
  </r>
  <r>
    <n v="-1"/>
    <n v="1"/>
    <s v="0001 -Florida Power &amp; Light Company"/>
    <n v="0"/>
    <n v="3"/>
    <x v="16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16"/>
  </r>
  <r>
    <n v="-1"/>
    <n v="1"/>
    <s v="0001 -Florida Power &amp; Light Company"/>
    <n v="0"/>
    <n v="3"/>
    <x v="16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16"/>
  </r>
  <r>
    <n v="-1"/>
    <n v="1"/>
    <s v="0001 -Florida Power &amp; Light Company"/>
    <n v="0"/>
    <n v="3"/>
    <x v="16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16"/>
  </r>
  <r>
    <n v="-1"/>
    <n v="1"/>
    <s v="0001 -Florida Power &amp; Light Company"/>
    <n v="0"/>
    <n v="3"/>
    <x v="16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16"/>
  </r>
  <r>
    <n v="-1"/>
    <n v="1"/>
    <s v="0001 -Florida Power &amp; Light Company"/>
    <n v="0"/>
    <n v="3"/>
    <x v="16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16"/>
  </r>
  <r>
    <n v="-1"/>
    <n v="1"/>
    <s v="0001 -Florida Power &amp; Light Company"/>
    <n v="0"/>
    <n v="3"/>
    <x v="16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16"/>
  </r>
  <r>
    <n v="-1"/>
    <n v="1"/>
    <s v="0001 -Florida Power &amp; Light Company"/>
    <n v="0"/>
    <n v="3"/>
    <x v="16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16"/>
  </r>
  <r>
    <n v="-1"/>
    <n v="1"/>
    <s v="0001 -Florida Power &amp; Light Company"/>
    <n v="0"/>
    <n v="3"/>
    <x v="16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16"/>
  </r>
  <r>
    <n v="-1"/>
    <n v="1"/>
    <s v="0001 -Florida Power &amp; Light Company"/>
    <n v="0"/>
    <n v="3"/>
    <x v="16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16"/>
  </r>
  <r>
    <n v="-1"/>
    <n v="1"/>
    <s v="0001 -Florida Power &amp; Light Company"/>
    <n v="0"/>
    <n v="3"/>
    <x v="16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16"/>
  </r>
  <r>
    <n v="-1"/>
    <n v="1"/>
    <s v="0001 -Florida Power &amp; Light Company"/>
    <n v="0"/>
    <n v="3"/>
    <x v="16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16"/>
  </r>
  <r>
    <n v="-1"/>
    <n v="1"/>
    <s v="0001 -Florida Power &amp; Light Company"/>
    <n v="0"/>
    <n v="3"/>
    <x v="16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16"/>
  </r>
  <r>
    <n v="-1"/>
    <n v="1"/>
    <s v="0001 -Florida Power &amp; Light Company"/>
    <n v="0"/>
    <n v="3"/>
    <x v="16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16"/>
  </r>
  <r>
    <n v="-1"/>
    <n v="1"/>
    <s v="0001 -Florida Power &amp; Light Company"/>
    <n v="0"/>
    <n v="3"/>
    <x v="16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16"/>
  </r>
  <r>
    <n v="-1"/>
    <n v="1"/>
    <s v="0001 -Florida Power &amp; Light Company"/>
    <n v="0"/>
    <n v="3"/>
    <x v="16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16"/>
  </r>
  <r>
    <n v="-1"/>
    <n v="1"/>
    <s v="0001 -Florida Power &amp; Light Company"/>
    <n v="0"/>
    <n v="3"/>
    <x v="16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16"/>
  </r>
  <r>
    <n v="-1"/>
    <n v="1"/>
    <s v="0001 -Florida Power &amp; Light Company"/>
    <n v="0"/>
    <n v="3"/>
    <x v="16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16"/>
  </r>
  <r>
    <n v="-1"/>
    <n v="1"/>
    <s v="0001 -Florida Power &amp; Light Company"/>
    <n v="0"/>
    <n v="3"/>
    <x v="16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16"/>
  </r>
  <r>
    <n v="-1"/>
    <n v="1"/>
    <s v="0001 -Florida Power &amp; Light Company"/>
    <n v="0"/>
    <n v="3"/>
    <x v="16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16"/>
  </r>
  <r>
    <n v="-1"/>
    <n v="1"/>
    <s v="0001 -Florida Power &amp; Light Company"/>
    <n v="0"/>
    <n v="3"/>
    <x v="16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16"/>
  </r>
  <r>
    <n v="-1"/>
    <n v="1"/>
    <s v="0001 -Florida Power &amp; Light Company"/>
    <n v="0"/>
    <n v="3"/>
    <x v="16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16"/>
  </r>
  <r>
    <n v="-1"/>
    <n v="1"/>
    <s v="0001 -Florida Power &amp; Light Company"/>
    <n v="0"/>
    <n v="3"/>
    <x v="16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16"/>
  </r>
  <r>
    <n v="-1"/>
    <n v="1"/>
    <s v="0001 -Florida Power &amp; Light Company"/>
    <n v="0"/>
    <n v="3"/>
    <x v="16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16"/>
  </r>
  <r>
    <n v="-1"/>
    <n v="1"/>
    <s v="0001 -Florida Power &amp; Light Company"/>
    <n v="0"/>
    <n v="3"/>
    <x v="16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16"/>
  </r>
  <r>
    <n v="-1"/>
    <n v="1"/>
    <s v="0001 -Florida Power &amp; Light Company"/>
    <n v="0"/>
    <n v="3"/>
    <x v="16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16"/>
  </r>
  <r>
    <n v="-1"/>
    <n v="1"/>
    <s v="0001 -Florida Power &amp; Light Company"/>
    <n v="0"/>
    <n v="3"/>
    <x v="16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16"/>
  </r>
  <r>
    <n v="-1"/>
    <n v="1"/>
    <s v="0001 -Florida Power &amp; Light Company"/>
    <n v="0"/>
    <n v="3"/>
    <x v="16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16"/>
  </r>
  <r>
    <n v="-1"/>
    <n v="1"/>
    <s v="0001 -Florida Power &amp; Light Company"/>
    <n v="0"/>
    <n v="3"/>
    <x v="16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16"/>
  </r>
  <r>
    <n v="-1"/>
    <n v="1"/>
    <s v="0001 -Florida Power &amp; Light Company"/>
    <n v="0"/>
    <n v="3"/>
    <x v="16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16"/>
  </r>
  <r>
    <n v="-1"/>
    <n v="1"/>
    <s v="0001 -Florida Power &amp; Light Company"/>
    <n v="0"/>
    <n v="3"/>
    <x v="16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16"/>
  </r>
  <r>
    <n v="-1"/>
    <n v="1"/>
    <s v="0001 -Florida Power &amp; Light Company"/>
    <n v="0"/>
    <n v="3"/>
    <x v="16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16"/>
  </r>
  <r>
    <n v="-1"/>
    <n v="1"/>
    <s v="0001 -Florida Power &amp; Light Company"/>
    <n v="0"/>
    <n v="3"/>
    <x v="16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16"/>
  </r>
  <r>
    <n v="-1"/>
    <n v="1"/>
    <s v="0001 -Florida Power &amp; Light Company"/>
    <n v="0"/>
    <n v="3"/>
    <x v="16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16"/>
  </r>
  <r>
    <n v="-1"/>
    <n v="1"/>
    <s v="0001 -Florida Power &amp; Light Company"/>
    <n v="0"/>
    <n v="3"/>
    <x v="16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16"/>
  </r>
  <r>
    <n v="-1"/>
    <n v="1"/>
    <s v="0001 -Florida Power &amp; Light Company"/>
    <n v="0"/>
    <n v="3"/>
    <x v="16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16"/>
  </r>
  <r>
    <n v="-1"/>
    <n v="1"/>
    <s v="0001 -Florida Power &amp; Light Company"/>
    <n v="0"/>
    <n v="3"/>
    <x v="16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16"/>
  </r>
  <r>
    <n v="-1"/>
    <n v="1"/>
    <s v="0001 -Florida Power &amp; Light Company"/>
    <n v="0"/>
    <n v="3"/>
    <x v="16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16"/>
  </r>
  <r>
    <n v="-1"/>
    <n v="1"/>
    <s v="0001 -Florida Power &amp; Light Company"/>
    <n v="0"/>
    <n v="3"/>
    <x v="16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16"/>
  </r>
  <r>
    <n v="-1"/>
    <n v="1"/>
    <s v="0001 -Florida Power &amp; Light Company"/>
    <n v="0"/>
    <n v="3"/>
    <x v="16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16"/>
  </r>
  <r>
    <n v="-1"/>
    <n v="1"/>
    <s v="0001 -Florida Power &amp; Light Company"/>
    <n v="0"/>
    <n v="3"/>
    <x v="16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16"/>
  </r>
  <r>
    <n v="-1"/>
    <n v="1"/>
    <s v="0001 -Florida Power &amp; Light Company"/>
    <n v="0"/>
    <n v="3"/>
    <x v="16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16"/>
  </r>
  <r>
    <n v="-1"/>
    <n v="1"/>
    <s v="0001 -Florida Power &amp; Light Company"/>
    <n v="0"/>
    <n v="3"/>
    <x v="16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16"/>
  </r>
  <r>
    <n v="-1"/>
    <n v="1"/>
    <s v="0001 -Florida Power &amp; Light Company"/>
    <n v="0"/>
    <n v="3"/>
    <x v="16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16"/>
  </r>
  <r>
    <n v="-1"/>
    <n v="1"/>
    <s v="0001 -Florida Power &amp; Light Company"/>
    <n v="0"/>
    <n v="3"/>
    <x v="16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16"/>
  </r>
  <r>
    <n v="-1"/>
    <n v="1"/>
    <s v="0001 -Florida Power &amp; Light Company"/>
    <n v="0"/>
    <n v="3"/>
    <x v="16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16"/>
  </r>
  <r>
    <n v="-1"/>
    <n v="1"/>
    <s v="0001 -Florida Power &amp; Light Company"/>
    <n v="0"/>
    <n v="3"/>
    <x v="16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16"/>
  </r>
  <r>
    <n v="-1"/>
    <n v="1"/>
    <s v="0001 -Florida Power &amp; Light Company"/>
    <n v="0"/>
    <n v="3"/>
    <x v="16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16"/>
  </r>
  <r>
    <n v="-1"/>
    <n v="1"/>
    <s v="0001 -Florida Power &amp; Light Company"/>
    <n v="0"/>
    <n v="3"/>
    <x v="16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16"/>
  </r>
  <r>
    <n v="-1"/>
    <n v="1"/>
    <s v="0001 -Florida Power &amp; Light Company"/>
    <n v="0"/>
    <n v="3"/>
    <x v="16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16"/>
  </r>
  <r>
    <n v="-1"/>
    <n v="1"/>
    <s v="0001 -Florida Power &amp; Light Company"/>
    <n v="0"/>
    <n v="3"/>
    <x v="16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16"/>
  </r>
  <r>
    <n v="-1"/>
    <n v="1"/>
    <s v="0001 -Florida Power &amp; Light Company"/>
    <n v="0"/>
    <n v="3"/>
    <x v="16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16"/>
  </r>
  <r>
    <n v="-1"/>
    <n v="1"/>
    <s v="0001 -Florida Power &amp; Light Company"/>
    <n v="0"/>
    <n v="3"/>
    <x v="16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16"/>
  </r>
  <r>
    <n v="-1"/>
    <n v="1"/>
    <s v="0001 -Florida Power &amp; Light Company"/>
    <n v="0"/>
    <n v="3"/>
    <x v="16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16"/>
  </r>
  <r>
    <n v="-1"/>
    <n v="1"/>
    <s v="0001 -Florida Power &amp; Light Company"/>
    <n v="0"/>
    <n v="3"/>
    <x v="16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16"/>
  </r>
  <r>
    <n v="-1"/>
    <n v="1"/>
    <s v="0001 -Florida Power &amp; Light Company"/>
    <n v="0"/>
    <n v="3"/>
    <x v="16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16"/>
  </r>
  <r>
    <n v="-1"/>
    <n v="1"/>
    <s v="0001 -Florida Power &amp; Light Company"/>
    <n v="0"/>
    <n v="3"/>
    <x v="16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16"/>
  </r>
  <r>
    <n v="-1"/>
    <n v="1"/>
    <s v="0001 -Florida Power &amp; Light Company"/>
    <n v="0"/>
    <n v="3"/>
    <x v="16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16"/>
  </r>
  <r>
    <n v="-1"/>
    <n v="1"/>
    <s v="0001 -Florida Power &amp; Light Company"/>
    <n v="0"/>
    <n v="3"/>
    <x v="16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16"/>
  </r>
  <r>
    <n v="-1"/>
    <n v="1"/>
    <s v="0001 -Florida Power &amp; Light Company"/>
    <n v="0"/>
    <n v="3"/>
    <x v="16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16"/>
  </r>
  <r>
    <n v="-1"/>
    <n v="1"/>
    <s v="0001 -Florida Power &amp; Light Company"/>
    <n v="0"/>
    <n v="3"/>
    <x v="16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16"/>
  </r>
  <r>
    <n v="-1"/>
    <n v="1"/>
    <s v="0001 -Florida Power &amp; Light Company"/>
    <n v="0"/>
    <n v="3"/>
    <x v="16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16"/>
  </r>
  <r>
    <n v="-1"/>
    <n v="1"/>
    <s v="0001 -Florida Power &amp; Light Company"/>
    <n v="0"/>
    <n v="3"/>
    <x v="16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16"/>
  </r>
  <r>
    <n v="-1"/>
    <n v="1"/>
    <s v="0001 -Florida Power &amp; Light Company"/>
    <n v="0"/>
    <n v="3"/>
    <x v="16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16"/>
  </r>
  <r>
    <n v="-1"/>
    <n v="1"/>
    <s v="0001 -Florida Power &amp; Light Company"/>
    <n v="0"/>
    <n v="3"/>
    <x v="16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16"/>
  </r>
  <r>
    <n v="-1"/>
    <n v="1"/>
    <s v="0001 -Florida Power &amp; Light Company"/>
    <n v="0"/>
    <n v="3"/>
    <x v="16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16"/>
  </r>
  <r>
    <n v="-1"/>
    <n v="1"/>
    <s v="0001 -Florida Power &amp; Light Company"/>
    <n v="0"/>
    <n v="3"/>
    <x v="16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16"/>
  </r>
  <r>
    <n v="-1"/>
    <n v="1"/>
    <s v="0001 -Florida Power &amp; Light Company"/>
    <n v="0"/>
    <n v="3"/>
    <x v="16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16"/>
  </r>
  <r>
    <n v="-1"/>
    <n v="1"/>
    <s v="0001 -Florida Power &amp; Light Company"/>
    <n v="0"/>
    <n v="3"/>
    <x v="16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16"/>
  </r>
  <r>
    <n v="-1"/>
    <n v="1"/>
    <s v="0001 -Florida Power &amp; Light Company"/>
    <n v="0"/>
    <n v="3"/>
    <x v="16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16"/>
  </r>
  <r>
    <n v="-1"/>
    <n v="1"/>
    <s v="0001 -Florida Power &amp; Light Company"/>
    <n v="0"/>
    <n v="3"/>
    <x v="16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16"/>
  </r>
  <r>
    <n v="-1"/>
    <n v="1"/>
    <s v="0001 -Florida Power &amp; Light Company"/>
    <n v="0"/>
    <n v="3"/>
    <x v="16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16"/>
  </r>
  <r>
    <n v="-1"/>
    <n v="1"/>
    <s v="0001 -Florida Power &amp; Light Company"/>
    <n v="0"/>
    <n v="3"/>
    <x v="16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16"/>
  </r>
  <r>
    <n v="-1"/>
    <n v="1"/>
    <s v="0001 -Florida Power &amp; Light Company"/>
    <n v="0"/>
    <n v="3"/>
    <x v="16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16"/>
  </r>
  <r>
    <n v="-1"/>
    <n v="1"/>
    <s v="0001 -Florida Power &amp; Light Company"/>
    <n v="0"/>
    <n v="3"/>
    <x v="16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16"/>
  </r>
  <r>
    <n v="-1"/>
    <n v="1"/>
    <s v="0001 -Florida Power &amp; Light Company"/>
    <n v="0"/>
    <n v="3"/>
    <x v="16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16"/>
  </r>
  <r>
    <n v="-1"/>
    <n v="1"/>
    <s v="0001 -Florida Power &amp; Light Company"/>
    <n v="0"/>
    <n v="3"/>
    <x v="16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16"/>
  </r>
  <r>
    <n v="-1"/>
    <n v="1"/>
    <s v="0001 -Florida Power &amp; Light Company"/>
    <n v="0"/>
    <n v="3"/>
    <x v="16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16"/>
  </r>
  <r>
    <n v="-1"/>
    <n v="1"/>
    <s v="0001 -Florida Power &amp; Light Company"/>
    <n v="0"/>
    <n v="3"/>
    <x v="16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16"/>
  </r>
  <r>
    <n v="-1"/>
    <n v="1"/>
    <s v="0001 -Florida Power &amp; Light Company"/>
    <n v="0"/>
    <n v="3"/>
    <x v="16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16"/>
  </r>
  <r>
    <n v="-1"/>
    <n v="1"/>
    <s v="0001 -Florida Power &amp; Light Company"/>
    <n v="0"/>
    <n v="3"/>
    <x v="16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6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16"/>
  </r>
  <r>
    <n v="-1"/>
    <n v="1"/>
    <s v="0001 -Florida Power &amp; Light Company"/>
    <n v="0"/>
    <n v="3"/>
    <x v="16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16"/>
  </r>
  <r>
    <n v="-1"/>
    <n v="1"/>
    <s v="0001 -Florida Power &amp; Light Company"/>
    <n v="0"/>
    <n v="3"/>
    <x v="16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16"/>
  </r>
  <r>
    <n v="-1"/>
    <n v="1"/>
    <s v="0001 -Florida Power &amp; Light Company"/>
    <n v="0"/>
    <n v="3"/>
    <x v="17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17"/>
  </r>
  <r>
    <n v="-1"/>
    <n v="1"/>
    <s v="0001 -Florida Power &amp; Light Company"/>
    <n v="0"/>
    <n v="3"/>
    <x v="17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17"/>
  </r>
  <r>
    <n v="-1"/>
    <n v="1"/>
    <s v="0001 -Florida Power &amp; Light Company"/>
    <n v="0"/>
    <n v="3"/>
    <x v="17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17"/>
  </r>
  <r>
    <n v="-1"/>
    <n v="1"/>
    <s v="0001 -Florida Power &amp; Light Company"/>
    <n v="0"/>
    <n v="3"/>
    <x v="17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17"/>
  </r>
  <r>
    <n v="-1"/>
    <n v="1"/>
    <s v="0001 -Florida Power &amp; Light Company"/>
    <n v="0"/>
    <n v="3"/>
    <x v="17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17"/>
  </r>
  <r>
    <n v="-1"/>
    <n v="1"/>
    <s v="0001 -Florida Power &amp; Light Company"/>
    <n v="0"/>
    <n v="3"/>
    <x v="17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17"/>
  </r>
  <r>
    <n v="-1"/>
    <n v="1"/>
    <s v="0001 -Florida Power &amp; Light Company"/>
    <n v="0"/>
    <n v="3"/>
    <x v="17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17"/>
  </r>
  <r>
    <n v="-1"/>
    <n v="1"/>
    <s v="0001 -Florida Power &amp; Light Company"/>
    <n v="0"/>
    <n v="3"/>
    <x v="17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17"/>
  </r>
  <r>
    <n v="-1"/>
    <n v="1"/>
    <s v="0001 -Florida Power &amp; Light Company"/>
    <n v="0"/>
    <n v="3"/>
    <x v="17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17"/>
  </r>
  <r>
    <n v="-1"/>
    <n v="1"/>
    <s v="0001 -Florida Power &amp; Light Company"/>
    <n v="0"/>
    <n v="3"/>
    <x v="17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17"/>
  </r>
  <r>
    <n v="-1"/>
    <n v="1"/>
    <s v="0001 -Florida Power &amp; Light Company"/>
    <n v="0"/>
    <n v="3"/>
    <x v="17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17"/>
  </r>
  <r>
    <n v="-1"/>
    <n v="1"/>
    <s v="0001 -Florida Power &amp; Light Company"/>
    <n v="0"/>
    <n v="3"/>
    <x v="17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17"/>
  </r>
  <r>
    <n v="-1"/>
    <n v="1"/>
    <s v="0001 -Florida Power &amp; Light Company"/>
    <n v="0"/>
    <n v="3"/>
    <x v="17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17"/>
  </r>
  <r>
    <n v="-1"/>
    <n v="1"/>
    <s v="0001 -Florida Power &amp; Light Company"/>
    <n v="0"/>
    <n v="3"/>
    <x v="17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17"/>
  </r>
  <r>
    <n v="-1"/>
    <n v="1"/>
    <s v="0001 -Florida Power &amp; Light Company"/>
    <n v="0"/>
    <n v="3"/>
    <x v="17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17"/>
  </r>
  <r>
    <n v="-1"/>
    <n v="1"/>
    <s v="0001 -Florida Power &amp; Light Company"/>
    <n v="0"/>
    <n v="3"/>
    <x v="17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17"/>
  </r>
  <r>
    <n v="-1"/>
    <n v="1"/>
    <s v="0001 -Florida Power &amp; Light Company"/>
    <n v="0"/>
    <n v="3"/>
    <x v="17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17"/>
  </r>
  <r>
    <n v="-1"/>
    <n v="1"/>
    <s v="0001 -Florida Power &amp; Light Company"/>
    <n v="0"/>
    <n v="3"/>
    <x v="17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17"/>
  </r>
  <r>
    <n v="-1"/>
    <n v="1"/>
    <s v="0001 -Florida Power &amp; Light Company"/>
    <n v="0"/>
    <n v="3"/>
    <x v="17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17"/>
  </r>
  <r>
    <n v="-1"/>
    <n v="1"/>
    <s v="0001 -Florida Power &amp; Light Company"/>
    <n v="0"/>
    <n v="3"/>
    <x v="17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17"/>
  </r>
  <r>
    <n v="-1"/>
    <n v="1"/>
    <s v="0001 -Florida Power &amp; Light Company"/>
    <n v="0"/>
    <n v="3"/>
    <x v="17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17"/>
  </r>
  <r>
    <n v="-1"/>
    <n v="1"/>
    <s v="0001 -Florida Power &amp; Light Company"/>
    <n v="0"/>
    <n v="3"/>
    <x v="17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17"/>
  </r>
  <r>
    <n v="-1"/>
    <n v="1"/>
    <s v="0001 -Florida Power &amp; Light Company"/>
    <n v="0"/>
    <n v="3"/>
    <x v="17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17"/>
  </r>
  <r>
    <n v="-1"/>
    <n v="1"/>
    <s v="0001 -Florida Power &amp; Light Company"/>
    <n v="0"/>
    <n v="3"/>
    <x v="17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17"/>
  </r>
  <r>
    <n v="-1"/>
    <n v="1"/>
    <s v="0001 -Florida Power &amp; Light Company"/>
    <n v="0"/>
    <n v="3"/>
    <x v="17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17"/>
  </r>
  <r>
    <n v="-1"/>
    <n v="1"/>
    <s v="0001 -Florida Power &amp; Light Company"/>
    <n v="0"/>
    <n v="3"/>
    <x v="17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17"/>
  </r>
  <r>
    <n v="-1"/>
    <n v="1"/>
    <s v="0001 -Florida Power &amp; Light Company"/>
    <n v="0"/>
    <n v="3"/>
    <x v="17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17"/>
  </r>
  <r>
    <n v="-1"/>
    <n v="1"/>
    <s v="0001 -Florida Power &amp; Light Company"/>
    <n v="0"/>
    <n v="3"/>
    <x v="17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17"/>
  </r>
  <r>
    <n v="-1"/>
    <n v="1"/>
    <s v="0001 -Florida Power &amp; Light Company"/>
    <n v="0"/>
    <n v="3"/>
    <x v="17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17"/>
  </r>
  <r>
    <n v="-1"/>
    <n v="1"/>
    <s v="0001 -Florida Power &amp; Light Company"/>
    <n v="0"/>
    <n v="3"/>
    <x v="17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17"/>
  </r>
  <r>
    <n v="-1"/>
    <n v="1"/>
    <s v="0001 -Florida Power &amp; Light Company"/>
    <n v="0"/>
    <n v="3"/>
    <x v="17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17"/>
  </r>
  <r>
    <n v="-1"/>
    <n v="1"/>
    <s v="0001 -Florida Power &amp; Light Company"/>
    <n v="0"/>
    <n v="3"/>
    <x v="17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17"/>
  </r>
  <r>
    <n v="-1"/>
    <n v="1"/>
    <s v="0001 -Florida Power &amp; Light Company"/>
    <n v="0"/>
    <n v="3"/>
    <x v="17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17"/>
  </r>
  <r>
    <n v="-1"/>
    <n v="1"/>
    <s v="0001 -Florida Power &amp; Light Company"/>
    <n v="0"/>
    <n v="3"/>
    <x v="17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17"/>
  </r>
  <r>
    <n v="-1"/>
    <n v="1"/>
    <s v="0001 -Florida Power &amp; Light Company"/>
    <n v="0"/>
    <n v="3"/>
    <x v="17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17"/>
  </r>
  <r>
    <n v="-1"/>
    <n v="1"/>
    <s v="0001 -Florida Power &amp; Light Company"/>
    <n v="0"/>
    <n v="3"/>
    <x v="17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17"/>
  </r>
  <r>
    <n v="-1"/>
    <n v="1"/>
    <s v="0001 -Florida Power &amp; Light Company"/>
    <n v="0"/>
    <n v="3"/>
    <x v="17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17"/>
  </r>
  <r>
    <n v="-1"/>
    <n v="1"/>
    <s v="0001 -Florida Power &amp; Light Company"/>
    <n v="0"/>
    <n v="3"/>
    <x v="17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17"/>
  </r>
  <r>
    <n v="-1"/>
    <n v="1"/>
    <s v="0001 -Florida Power &amp; Light Company"/>
    <n v="0"/>
    <n v="3"/>
    <x v="17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17"/>
  </r>
  <r>
    <n v="-1"/>
    <n v="1"/>
    <s v="0001 -Florida Power &amp; Light Company"/>
    <n v="0"/>
    <n v="3"/>
    <x v="17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17"/>
  </r>
  <r>
    <n v="-1"/>
    <n v="1"/>
    <s v="0001 -Florida Power &amp; Light Company"/>
    <n v="0"/>
    <n v="3"/>
    <x v="17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17"/>
  </r>
  <r>
    <n v="-1"/>
    <n v="1"/>
    <s v="0001 -Florida Power &amp; Light Company"/>
    <n v="0"/>
    <n v="3"/>
    <x v="17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17"/>
  </r>
  <r>
    <n v="-1"/>
    <n v="1"/>
    <s v="0001 -Florida Power &amp; Light Company"/>
    <n v="0"/>
    <n v="3"/>
    <x v="17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17"/>
  </r>
  <r>
    <n v="-1"/>
    <n v="1"/>
    <s v="0001 -Florida Power &amp; Light Company"/>
    <n v="0"/>
    <n v="3"/>
    <x v="17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17"/>
  </r>
  <r>
    <n v="-1"/>
    <n v="1"/>
    <s v="0001 -Florida Power &amp; Light Company"/>
    <n v="0"/>
    <n v="3"/>
    <x v="17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17"/>
  </r>
  <r>
    <n v="-1"/>
    <n v="1"/>
    <s v="0001 -Florida Power &amp; Light Company"/>
    <n v="0"/>
    <n v="3"/>
    <x v="17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17"/>
  </r>
  <r>
    <n v="-1"/>
    <n v="1"/>
    <s v="0001 -Florida Power &amp; Light Company"/>
    <n v="0"/>
    <n v="3"/>
    <x v="17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17"/>
  </r>
  <r>
    <n v="-1"/>
    <n v="1"/>
    <s v="0001 -Florida Power &amp; Light Company"/>
    <n v="0"/>
    <n v="3"/>
    <x v="17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17"/>
  </r>
  <r>
    <n v="-1"/>
    <n v="1"/>
    <s v="0001 -Florida Power &amp; Light Company"/>
    <n v="0"/>
    <n v="3"/>
    <x v="17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17"/>
  </r>
  <r>
    <n v="-1"/>
    <n v="1"/>
    <s v="0001 -Florida Power &amp; Light Company"/>
    <n v="0"/>
    <n v="3"/>
    <x v="17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17"/>
  </r>
  <r>
    <n v="-1"/>
    <n v="1"/>
    <s v="0001 -Florida Power &amp; Light Company"/>
    <n v="0"/>
    <n v="3"/>
    <x v="17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17"/>
  </r>
  <r>
    <n v="-1"/>
    <n v="1"/>
    <s v="0001 -Florida Power &amp; Light Company"/>
    <n v="0"/>
    <n v="3"/>
    <x v="17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17"/>
  </r>
  <r>
    <n v="-1"/>
    <n v="1"/>
    <s v="0001 -Florida Power &amp; Light Company"/>
    <n v="0"/>
    <n v="3"/>
    <x v="17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17"/>
  </r>
  <r>
    <n v="-1"/>
    <n v="1"/>
    <s v="0001 -Florida Power &amp; Light Company"/>
    <n v="0"/>
    <n v="3"/>
    <x v="17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17"/>
  </r>
  <r>
    <n v="-1"/>
    <n v="1"/>
    <s v="0001 -Florida Power &amp; Light Company"/>
    <n v="0"/>
    <n v="3"/>
    <x v="17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17"/>
  </r>
  <r>
    <n v="-1"/>
    <n v="1"/>
    <s v="0001 -Florida Power &amp; Light Company"/>
    <n v="0"/>
    <n v="3"/>
    <x v="17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17"/>
  </r>
  <r>
    <n v="-1"/>
    <n v="1"/>
    <s v="0001 -Florida Power &amp; Light Company"/>
    <n v="0"/>
    <n v="3"/>
    <x v="17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17"/>
  </r>
  <r>
    <n v="-1"/>
    <n v="1"/>
    <s v="0001 -Florida Power &amp; Light Company"/>
    <n v="0"/>
    <n v="3"/>
    <x v="17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17"/>
  </r>
  <r>
    <n v="-1"/>
    <n v="1"/>
    <s v="0001 -Florida Power &amp; Light Company"/>
    <n v="0"/>
    <n v="3"/>
    <x v="17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17"/>
  </r>
  <r>
    <n v="-1"/>
    <n v="1"/>
    <s v="0001 -Florida Power &amp; Light Company"/>
    <n v="0"/>
    <n v="3"/>
    <x v="17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17"/>
  </r>
  <r>
    <n v="-1"/>
    <n v="1"/>
    <s v="0001 -Florida Power &amp; Light Company"/>
    <n v="0"/>
    <n v="3"/>
    <x v="17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17"/>
  </r>
  <r>
    <n v="-1"/>
    <n v="1"/>
    <s v="0001 -Florida Power &amp; Light Company"/>
    <n v="0"/>
    <n v="3"/>
    <x v="17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17"/>
  </r>
  <r>
    <n v="-1"/>
    <n v="1"/>
    <s v="0001 -Florida Power &amp; Light Company"/>
    <n v="0"/>
    <n v="3"/>
    <x v="17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17"/>
  </r>
  <r>
    <n v="-1"/>
    <n v="1"/>
    <s v="0001 -Florida Power &amp; Light Company"/>
    <n v="0"/>
    <n v="3"/>
    <x v="17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17"/>
  </r>
  <r>
    <n v="-1"/>
    <n v="1"/>
    <s v="0001 -Florida Power &amp; Light Company"/>
    <n v="0"/>
    <n v="3"/>
    <x v="17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17"/>
  </r>
  <r>
    <n v="-1"/>
    <n v="1"/>
    <s v="0001 -Florida Power &amp; Light Company"/>
    <n v="0"/>
    <n v="3"/>
    <x v="17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17"/>
  </r>
  <r>
    <n v="-1"/>
    <n v="1"/>
    <s v="0001 -Florida Power &amp; Light Company"/>
    <n v="0"/>
    <n v="3"/>
    <x v="17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17"/>
  </r>
  <r>
    <n v="-1"/>
    <n v="1"/>
    <s v="0001 -Florida Power &amp; Light Company"/>
    <n v="0"/>
    <n v="3"/>
    <x v="17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17"/>
  </r>
  <r>
    <n v="-1"/>
    <n v="1"/>
    <s v="0001 -Florida Power &amp; Light Company"/>
    <n v="0"/>
    <n v="3"/>
    <x v="17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17"/>
  </r>
  <r>
    <n v="-1"/>
    <n v="1"/>
    <s v="0001 -Florida Power &amp; Light Company"/>
    <n v="0"/>
    <n v="3"/>
    <x v="17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17"/>
  </r>
  <r>
    <n v="-1"/>
    <n v="1"/>
    <s v="0001 -Florida Power &amp; Light Company"/>
    <n v="0"/>
    <n v="3"/>
    <x v="17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17"/>
  </r>
  <r>
    <n v="-1"/>
    <n v="1"/>
    <s v="0001 -Florida Power &amp; Light Company"/>
    <n v="0"/>
    <n v="3"/>
    <x v="17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17"/>
  </r>
  <r>
    <n v="-1"/>
    <n v="1"/>
    <s v="0001 -Florida Power &amp; Light Company"/>
    <n v="0"/>
    <n v="3"/>
    <x v="17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17"/>
  </r>
  <r>
    <n v="-1"/>
    <n v="1"/>
    <s v="0001 -Florida Power &amp; Light Company"/>
    <n v="0"/>
    <n v="3"/>
    <x v="17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17"/>
  </r>
  <r>
    <n v="-1"/>
    <n v="1"/>
    <s v="0001 -Florida Power &amp; Light Company"/>
    <n v="0"/>
    <n v="3"/>
    <x v="17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17"/>
  </r>
  <r>
    <n v="-1"/>
    <n v="1"/>
    <s v="0001 -Florida Power &amp; Light Company"/>
    <n v="0"/>
    <n v="3"/>
    <x v="17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17"/>
  </r>
  <r>
    <n v="-1"/>
    <n v="1"/>
    <s v="0001 -Florida Power &amp; Light Company"/>
    <n v="0"/>
    <n v="3"/>
    <x v="17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17"/>
  </r>
  <r>
    <n v="-1"/>
    <n v="1"/>
    <s v="0001 -Florida Power &amp; Light Company"/>
    <n v="0"/>
    <n v="3"/>
    <x v="17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17"/>
  </r>
  <r>
    <n v="-1"/>
    <n v="1"/>
    <s v="0001 -Florida Power &amp; Light Company"/>
    <n v="0"/>
    <n v="3"/>
    <x v="17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17"/>
  </r>
  <r>
    <n v="-1"/>
    <n v="1"/>
    <s v="0001 -Florida Power &amp; Light Company"/>
    <n v="0"/>
    <n v="3"/>
    <x v="17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17"/>
  </r>
  <r>
    <n v="-1"/>
    <n v="1"/>
    <s v="0001 -Florida Power &amp; Light Company"/>
    <n v="0"/>
    <n v="3"/>
    <x v="17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17"/>
  </r>
  <r>
    <n v="-1"/>
    <n v="1"/>
    <s v="0001 -Florida Power &amp; Light Company"/>
    <n v="0"/>
    <n v="3"/>
    <x v="17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17"/>
  </r>
  <r>
    <n v="-1"/>
    <n v="1"/>
    <s v="0001 -Florida Power &amp; Light Company"/>
    <n v="0"/>
    <n v="3"/>
    <x v="17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17"/>
  </r>
  <r>
    <n v="-1"/>
    <n v="1"/>
    <s v="0001 -Florida Power &amp; Light Company"/>
    <n v="0"/>
    <n v="3"/>
    <x v="17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17"/>
  </r>
  <r>
    <n v="-1"/>
    <n v="1"/>
    <s v="0001 -Florida Power &amp; Light Company"/>
    <n v="0"/>
    <n v="3"/>
    <x v="17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17"/>
  </r>
  <r>
    <n v="-1"/>
    <n v="1"/>
    <s v="0001 -Florida Power &amp; Light Company"/>
    <n v="0"/>
    <n v="3"/>
    <x v="17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17"/>
  </r>
  <r>
    <n v="-1"/>
    <n v="1"/>
    <s v="0001 -Florida Power &amp; Light Company"/>
    <n v="0"/>
    <n v="3"/>
    <x v="17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17"/>
  </r>
  <r>
    <n v="-1"/>
    <n v="1"/>
    <s v="0001 -Florida Power &amp; Light Company"/>
    <n v="0"/>
    <n v="3"/>
    <x v="17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17"/>
  </r>
  <r>
    <n v="-1"/>
    <n v="1"/>
    <s v="0001 -Florida Power &amp; Light Company"/>
    <n v="0"/>
    <n v="3"/>
    <x v="17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17"/>
  </r>
  <r>
    <n v="-1"/>
    <n v="1"/>
    <s v="0001 -Florida Power &amp; Light Company"/>
    <n v="0"/>
    <n v="3"/>
    <x v="17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17"/>
  </r>
  <r>
    <n v="-1"/>
    <n v="1"/>
    <s v="0001 -Florida Power &amp; Light Company"/>
    <n v="0"/>
    <n v="3"/>
    <x v="17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17"/>
  </r>
  <r>
    <n v="-1"/>
    <n v="1"/>
    <s v="0001 -Florida Power &amp; Light Company"/>
    <n v="0"/>
    <n v="3"/>
    <x v="17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17"/>
  </r>
  <r>
    <n v="-1"/>
    <n v="1"/>
    <s v="0001 -Florida Power &amp; Light Company"/>
    <n v="0"/>
    <n v="3"/>
    <x v="17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17"/>
  </r>
  <r>
    <n v="-1"/>
    <n v="1"/>
    <s v="0001 -Florida Power &amp; Light Company"/>
    <n v="0"/>
    <n v="3"/>
    <x v="17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17"/>
  </r>
  <r>
    <n v="-1"/>
    <n v="1"/>
    <s v="0001 -Florida Power &amp; Light Company"/>
    <n v="0"/>
    <n v="3"/>
    <x v="17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17"/>
  </r>
  <r>
    <n v="-1"/>
    <n v="1"/>
    <s v="0001 -Florida Power &amp; Light Company"/>
    <n v="0"/>
    <n v="3"/>
    <x v="17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17"/>
  </r>
  <r>
    <n v="-1"/>
    <n v="1"/>
    <s v="0001 -Florida Power &amp; Light Company"/>
    <n v="0"/>
    <n v="3"/>
    <x v="17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17"/>
  </r>
  <r>
    <n v="-1"/>
    <n v="1"/>
    <s v="0001 -Florida Power &amp; Light Company"/>
    <n v="0"/>
    <n v="3"/>
    <x v="17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17"/>
  </r>
  <r>
    <n v="-1"/>
    <n v="1"/>
    <s v="0001 -Florida Power &amp; Light Company"/>
    <n v="0"/>
    <n v="3"/>
    <x v="17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17"/>
  </r>
  <r>
    <n v="-1"/>
    <n v="1"/>
    <s v="0001 -Florida Power &amp; Light Company"/>
    <n v="0"/>
    <n v="3"/>
    <x v="17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17"/>
  </r>
  <r>
    <n v="-1"/>
    <n v="1"/>
    <s v="0001 -Florida Power &amp; Light Company"/>
    <n v="0"/>
    <n v="3"/>
    <x v="17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17"/>
  </r>
  <r>
    <n v="-1"/>
    <n v="1"/>
    <s v="0001 -Florida Power &amp; Light Company"/>
    <n v="0"/>
    <n v="3"/>
    <x v="17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17"/>
  </r>
  <r>
    <n v="-1"/>
    <n v="1"/>
    <s v="0001 -Florida Power &amp; Light Company"/>
    <n v="0"/>
    <n v="3"/>
    <x v="17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17"/>
  </r>
  <r>
    <n v="-1"/>
    <n v="1"/>
    <s v="0001 -Florida Power &amp; Light Company"/>
    <n v="0"/>
    <n v="3"/>
    <x v="17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17"/>
  </r>
  <r>
    <n v="-1"/>
    <n v="1"/>
    <s v="0001 -Florida Power &amp; Light Company"/>
    <n v="0"/>
    <n v="3"/>
    <x v="17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17"/>
  </r>
  <r>
    <n v="-1"/>
    <n v="1"/>
    <s v="0001 -Florida Power &amp; Light Company"/>
    <n v="0"/>
    <n v="3"/>
    <x v="17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17"/>
  </r>
  <r>
    <n v="-1"/>
    <n v="1"/>
    <s v="0001 -Florida Power &amp; Light Company"/>
    <n v="0"/>
    <n v="3"/>
    <x v="17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17"/>
  </r>
  <r>
    <n v="-1"/>
    <n v="1"/>
    <s v="0001 -Florida Power &amp; Light Company"/>
    <n v="0"/>
    <n v="3"/>
    <x v="17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17"/>
  </r>
  <r>
    <n v="-1"/>
    <n v="1"/>
    <s v="0001 -Florida Power &amp; Light Company"/>
    <n v="0"/>
    <n v="3"/>
    <x v="17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17"/>
  </r>
  <r>
    <n v="-1"/>
    <n v="1"/>
    <s v="0001 -Florida Power &amp; Light Company"/>
    <n v="0"/>
    <n v="3"/>
    <x v="17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17"/>
  </r>
  <r>
    <n v="-1"/>
    <n v="1"/>
    <s v="0001 -Florida Power &amp; Light Company"/>
    <n v="0"/>
    <n v="3"/>
    <x v="17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17"/>
  </r>
  <r>
    <n v="-1"/>
    <n v="1"/>
    <s v="0001 -Florida Power &amp; Light Company"/>
    <n v="0"/>
    <n v="3"/>
    <x v="17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17"/>
  </r>
  <r>
    <n v="-1"/>
    <n v="1"/>
    <s v="0001 -Florida Power &amp; Light Company"/>
    <n v="0"/>
    <n v="3"/>
    <x v="17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17"/>
  </r>
  <r>
    <n v="-1"/>
    <n v="1"/>
    <s v="0001 -Florida Power &amp; Light Company"/>
    <n v="0"/>
    <n v="3"/>
    <x v="17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17"/>
  </r>
  <r>
    <n v="-1"/>
    <n v="1"/>
    <s v="0001 -Florida Power &amp; Light Company"/>
    <n v="0"/>
    <n v="3"/>
    <x v="17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17"/>
  </r>
  <r>
    <n v="-1"/>
    <n v="1"/>
    <s v="0001 -Florida Power &amp; Light Company"/>
    <n v="0"/>
    <n v="3"/>
    <x v="17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17"/>
  </r>
  <r>
    <n v="-1"/>
    <n v="1"/>
    <s v="0001 -Florida Power &amp; Light Company"/>
    <n v="0"/>
    <n v="3"/>
    <x v="17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17"/>
  </r>
  <r>
    <n v="-1"/>
    <n v="1"/>
    <s v="0001 -Florida Power &amp; Light Company"/>
    <n v="0"/>
    <n v="3"/>
    <x v="17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17"/>
  </r>
  <r>
    <n v="-1"/>
    <n v="1"/>
    <s v="0001 -Florida Power &amp; Light Company"/>
    <n v="0"/>
    <n v="3"/>
    <x v="17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17"/>
  </r>
  <r>
    <n v="-1"/>
    <n v="1"/>
    <s v="0001 -Florida Power &amp; Light Company"/>
    <n v="0"/>
    <n v="3"/>
    <x v="17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17"/>
  </r>
  <r>
    <n v="-1"/>
    <n v="1"/>
    <s v="0001 -Florida Power &amp; Light Company"/>
    <n v="0"/>
    <n v="3"/>
    <x v="17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17"/>
  </r>
  <r>
    <n v="-1"/>
    <n v="1"/>
    <s v="0001 -Florida Power &amp; Light Company"/>
    <n v="0"/>
    <n v="3"/>
    <x v="17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17"/>
  </r>
  <r>
    <n v="-1"/>
    <n v="1"/>
    <s v="0001 -Florida Power &amp; Light Company"/>
    <n v="0"/>
    <n v="3"/>
    <x v="17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17"/>
  </r>
  <r>
    <n v="-1"/>
    <n v="1"/>
    <s v="0001 -Florida Power &amp; Light Company"/>
    <n v="0"/>
    <n v="3"/>
    <x v="17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17"/>
  </r>
  <r>
    <n v="-1"/>
    <n v="1"/>
    <s v="0001 -Florida Power &amp; Light Company"/>
    <n v="0"/>
    <n v="3"/>
    <x v="17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17"/>
  </r>
  <r>
    <n v="-1"/>
    <n v="1"/>
    <s v="0001 -Florida Power &amp; Light Company"/>
    <n v="0"/>
    <n v="3"/>
    <x v="17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17"/>
  </r>
  <r>
    <n v="-1"/>
    <n v="1"/>
    <s v="0001 -Florida Power &amp; Light Company"/>
    <n v="0"/>
    <n v="3"/>
    <x v="17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17"/>
  </r>
  <r>
    <n v="-1"/>
    <n v="1"/>
    <s v="0001 -Florida Power &amp; Light Company"/>
    <n v="0"/>
    <n v="3"/>
    <x v="17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17"/>
  </r>
  <r>
    <n v="-1"/>
    <n v="1"/>
    <s v="0001 -Florida Power &amp; Light Company"/>
    <n v="0"/>
    <n v="3"/>
    <x v="17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17"/>
  </r>
  <r>
    <n v="-1"/>
    <n v="1"/>
    <s v="0001 -Florida Power &amp; Light Company"/>
    <n v="0"/>
    <n v="3"/>
    <x v="17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17"/>
  </r>
  <r>
    <n v="-1"/>
    <n v="1"/>
    <s v="0001 -Florida Power &amp; Light Company"/>
    <n v="0"/>
    <n v="3"/>
    <x v="17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17"/>
  </r>
  <r>
    <n v="-1"/>
    <n v="1"/>
    <s v="0001 -Florida Power &amp; Light Company"/>
    <n v="0"/>
    <n v="3"/>
    <x v="17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17"/>
  </r>
  <r>
    <n v="-1"/>
    <n v="1"/>
    <s v="0001 -Florida Power &amp; Light Company"/>
    <n v="0"/>
    <n v="3"/>
    <x v="17"/>
    <n v="2008"/>
    <n v="170"/>
    <n v="2014"/>
    <s v="V2008 Q3 - 50% Bonus"/>
    <n v="367"/>
    <s v="02. Steam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  <x v="17"/>
  </r>
  <r>
    <n v="-1"/>
    <n v="1"/>
    <s v="0001 -Florida Power &amp; Light Company"/>
    <n v="0"/>
    <n v="3"/>
    <x v="17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17"/>
  </r>
  <r>
    <n v="-1"/>
    <n v="1"/>
    <s v="0001 -Florida Power &amp; Light Company"/>
    <n v="0"/>
    <n v="3"/>
    <x v="17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17"/>
  </r>
  <r>
    <n v="-1"/>
    <n v="1"/>
    <s v="0001 -Florida Power &amp; Light Company"/>
    <n v="0"/>
    <n v="3"/>
    <x v="17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17"/>
  </r>
  <r>
    <n v="-1"/>
    <n v="1"/>
    <s v="0001 -Florida Power &amp; Light Company"/>
    <n v="0"/>
    <n v="3"/>
    <x v="17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17"/>
  </r>
  <r>
    <n v="-1"/>
    <n v="1"/>
    <s v="0001 -Florida Power &amp; Light Company"/>
    <n v="0"/>
    <n v="3"/>
    <x v="17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17"/>
  </r>
  <r>
    <n v="-1"/>
    <n v="1"/>
    <s v="0001 -Florida Power &amp; Light Company"/>
    <n v="0"/>
    <n v="3"/>
    <x v="17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17"/>
  </r>
  <r>
    <n v="-1"/>
    <n v="1"/>
    <s v="0001 -Florida Power &amp; Light Company"/>
    <n v="0"/>
    <n v="3"/>
    <x v="17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17"/>
  </r>
  <r>
    <n v="-1"/>
    <n v="1"/>
    <s v="0001 -Florida Power &amp; Light Company"/>
    <n v="0"/>
    <n v="3"/>
    <x v="17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17"/>
  </r>
  <r>
    <n v="-1"/>
    <n v="1"/>
    <s v="0001 -Florida Power &amp; Light Company"/>
    <n v="0"/>
    <n v="3"/>
    <x v="17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17"/>
  </r>
  <r>
    <n v="-1"/>
    <n v="1"/>
    <s v="0001 -Florida Power &amp; Light Company"/>
    <n v="0"/>
    <n v="3"/>
    <x v="17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17"/>
  </r>
  <r>
    <n v="-1"/>
    <n v="1"/>
    <s v="0001 -Florida Power &amp; Light Company"/>
    <n v="0"/>
    <n v="3"/>
    <x v="17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17"/>
  </r>
  <r>
    <n v="-1"/>
    <n v="1"/>
    <s v="0001 -Florida Power &amp; Light Company"/>
    <n v="0"/>
    <n v="3"/>
    <x v="17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17"/>
  </r>
  <r>
    <n v="-1"/>
    <n v="1"/>
    <s v="0001 -Florida Power &amp; Light Company"/>
    <n v="0"/>
    <n v="3"/>
    <x v="17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17"/>
  </r>
  <r>
    <n v="-1"/>
    <n v="1"/>
    <s v="0001 -Florida Power &amp; Light Company"/>
    <n v="0"/>
    <n v="3"/>
    <x v="17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17"/>
  </r>
  <r>
    <n v="-1"/>
    <n v="1"/>
    <s v="0001 -Florida Power &amp; Light Company"/>
    <n v="0"/>
    <n v="3"/>
    <x v="17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17"/>
  </r>
  <r>
    <n v="-1"/>
    <n v="1"/>
    <s v="0001 -Florida Power &amp; Light Company"/>
    <n v="0"/>
    <n v="3"/>
    <x v="17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17"/>
  </r>
  <r>
    <n v="-1"/>
    <n v="1"/>
    <s v="0001 -Florida Power &amp; Light Company"/>
    <n v="0"/>
    <n v="3"/>
    <x v="17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17"/>
  </r>
  <r>
    <n v="-1"/>
    <n v="1"/>
    <s v="0001 -Florida Power &amp; Light Company"/>
    <n v="0"/>
    <n v="3"/>
    <x v="17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17"/>
  </r>
  <r>
    <n v="-1"/>
    <n v="1"/>
    <s v="0001 -Florida Power &amp; Light Company"/>
    <n v="0"/>
    <n v="3"/>
    <x v="17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17"/>
  </r>
  <r>
    <n v="-1"/>
    <n v="1"/>
    <s v="0001 -Florida Power &amp; Light Company"/>
    <n v="0"/>
    <n v="3"/>
    <x v="17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17"/>
  </r>
  <r>
    <n v="-1"/>
    <n v="1"/>
    <s v="0001 -Florida Power &amp; Light Company"/>
    <n v="0"/>
    <n v="3"/>
    <x v="17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17"/>
  </r>
  <r>
    <n v="-1"/>
    <n v="1"/>
    <s v="0001 -Florida Power &amp; Light Company"/>
    <n v="0"/>
    <n v="3"/>
    <x v="17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17"/>
  </r>
  <r>
    <n v="-1"/>
    <n v="1"/>
    <s v="0001 -Florida Power &amp; Light Company"/>
    <n v="0"/>
    <n v="3"/>
    <x v="17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17"/>
  </r>
  <r>
    <n v="-1"/>
    <n v="1"/>
    <s v="0001 -Florida Power &amp; Light Company"/>
    <n v="0"/>
    <n v="3"/>
    <x v="17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17"/>
  </r>
  <r>
    <n v="-1"/>
    <n v="1"/>
    <s v="0001 -Florida Power &amp; Light Company"/>
    <n v="0"/>
    <n v="3"/>
    <x v="17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17"/>
  </r>
  <r>
    <n v="-1"/>
    <n v="1"/>
    <s v="0001 -Florida Power &amp; Light Company"/>
    <n v="0"/>
    <n v="3"/>
    <x v="17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17"/>
  </r>
  <r>
    <n v="-1"/>
    <n v="1"/>
    <s v="0001 -Florida Power &amp; Light Company"/>
    <n v="0"/>
    <n v="3"/>
    <x v="17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17"/>
  </r>
  <r>
    <n v="-1"/>
    <n v="1"/>
    <s v="0001 -Florida Power &amp; Light Company"/>
    <n v="0"/>
    <n v="3"/>
    <x v="17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17"/>
  </r>
  <r>
    <n v="-1"/>
    <n v="1"/>
    <s v="0001 -Florida Power &amp; Light Company"/>
    <n v="0"/>
    <n v="3"/>
    <x v="17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17"/>
  </r>
  <r>
    <n v="-1"/>
    <n v="1"/>
    <s v="0001 -Florida Power &amp; Light Company"/>
    <n v="0"/>
    <n v="3"/>
    <x v="17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17"/>
  </r>
  <r>
    <n v="-1"/>
    <n v="1"/>
    <s v="0001 -Florida Power &amp; Light Company"/>
    <n v="0"/>
    <n v="3"/>
    <x v="17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17"/>
  </r>
  <r>
    <n v="-1"/>
    <n v="1"/>
    <s v="0001 -Florida Power &amp; Light Company"/>
    <n v="0"/>
    <n v="3"/>
    <x v="17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17"/>
  </r>
  <r>
    <n v="-1"/>
    <n v="1"/>
    <s v="0001 -Florida Power &amp; Light Company"/>
    <n v="0"/>
    <n v="3"/>
    <x v="17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17"/>
  </r>
  <r>
    <n v="-1"/>
    <n v="1"/>
    <s v="0001 -Florida Power &amp; Light Company"/>
    <n v="0"/>
    <n v="3"/>
    <x v="17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17"/>
  </r>
  <r>
    <n v="-1"/>
    <n v="1"/>
    <s v="0001 -Florida Power &amp; Light Company"/>
    <n v="0"/>
    <n v="3"/>
    <x v="17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17"/>
  </r>
  <r>
    <n v="-1"/>
    <n v="1"/>
    <s v="0001 -Florida Power &amp; Light Company"/>
    <n v="0"/>
    <n v="3"/>
    <x v="17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17"/>
  </r>
  <r>
    <n v="-1"/>
    <n v="1"/>
    <s v="0001 -Florida Power &amp; Light Company"/>
    <n v="0"/>
    <n v="3"/>
    <x v="17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17"/>
  </r>
  <r>
    <n v="-1"/>
    <n v="1"/>
    <s v="0001 -Florida Power &amp; Light Company"/>
    <n v="0"/>
    <n v="3"/>
    <x v="17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17"/>
  </r>
  <r>
    <n v="-1"/>
    <n v="1"/>
    <s v="0001 -Florida Power &amp; Light Company"/>
    <n v="0"/>
    <n v="3"/>
    <x v="17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17"/>
  </r>
  <r>
    <n v="-1"/>
    <n v="1"/>
    <s v="0001 -Florida Power &amp; Light Company"/>
    <n v="0"/>
    <n v="3"/>
    <x v="17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17"/>
  </r>
  <r>
    <n v="-1"/>
    <n v="1"/>
    <s v="0001 -Florida Power &amp; Light Company"/>
    <n v="0"/>
    <n v="3"/>
    <x v="17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17"/>
  </r>
  <r>
    <n v="-1"/>
    <n v="1"/>
    <s v="0001 -Florida Power &amp; Light Company"/>
    <n v="0"/>
    <n v="3"/>
    <x v="17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17"/>
  </r>
  <r>
    <n v="-1"/>
    <n v="1"/>
    <s v="0001 -Florida Power &amp; Light Company"/>
    <n v="0"/>
    <n v="3"/>
    <x v="17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17"/>
  </r>
  <r>
    <n v="-1"/>
    <n v="1"/>
    <s v="0001 -Florida Power &amp; Light Company"/>
    <n v="0"/>
    <n v="3"/>
    <x v="17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17"/>
  </r>
  <r>
    <n v="-1"/>
    <n v="1"/>
    <s v="0001 -Florida Power &amp; Light Company"/>
    <n v="0"/>
    <n v="3"/>
    <x v="17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17"/>
  </r>
  <r>
    <n v="-1"/>
    <n v="1"/>
    <s v="0001 -Florida Power &amp; Light Company"/>
    <n v="0"/>
    <n v="3"/>
    <x v="17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17"/>
  </r>
  <r>
    <n v="-1"/>
    <n v="1"/>
    <s v="0001 -Florida Power &amp; Light Company"/>
    <n v="0"/>
    <n v="3"/>
    <x v="17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17"/>
  </r>
  <r>
    <n v="-1"/>
    <n v="1"/>
    <s v="0001 -Florida Power &amp; Light Company"/>
    <n v="0"/>
    <n v="3"/>
    <x v="17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17"/>
  </r>
  <r>
    <n v="-1"/>
    <n v="1"/>
    <s v="0001 -Florida Power &amp; Light Company"/>
    <n v="0"/>
    <n v="3"/>
    <x v="17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17"/>
  </r>
  <r>
    <n v="-1"/>
    <n v="1"/>
    <s v="0001 -Florida Power &amp; Light Company"/>
    <n v="0"/>
    <n v="3"/>
    <x v="17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17"/>
  </r>
  <r>
    <n v="-1"/>
    <n v="1"/>
    <s v="0001 -Florida Power &amp; Light Company"/>
    <n v="0"/>
    <n v="3"/>
    <x v="17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17"/>
  </r>
  <r>
    <n v="-1"/>
    <n v="1"/>
    <s v="0001 -Florida Power &amp; Light Company"/>
    <n v="0"/>
    <n v="3"/>
    <x v="17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17"/>
  </r>
  <r>
    <n v="-1"/>
    <n v="1"/>
    <s v="0001 -Florida Power &amp; Light Company"/>
    <n v="0"/>
    <n v="3"/>
    <x v="17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17"/>
  </r>
  <r>
    <n v="-1"/>
    <n v="1"/>
    <s v="0001 -Florida Power &amp; Light Company"/>
    <n v="0"/>
    <n v="3"/>
    <x v="17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17"/>
  </r>
  <r>
    <n v="-1"/>
    <n v="1"/>
    <s v="0001 -Florida Power &amp; Light Company"/>
    <n v="0"/>
    <n v="3"/>
    <x v="17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17"/>
  </r>
  <r>
    <n v="-1"/>
    <n v="1"/>
    <s v="0001 -Florida Power &amp; Light Company"/>
    <n v="0"/>
    <n v="3"/>
    <x v="17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17"/>
  </r>
  <r>
    <n v="-1"/>
    <n v="1"/>
    <s v="0001 -Florida Power &amp; Light Company"/>
    <n v="0"/>
    <n v="3"/>
    <x v="17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17"/>
  </r>
  <r>
    <n v="-1"/>
    <n v="1"/>
    <s v="0001 -Florida Power &amp; Light Company"/>
    <n v="0"/>
    <n v="3"/>
    <x v="17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17"/>
  </r>
  <r>
    <n v="-1"/>
    <n v="1"/>
    <s v="0001 -Florida Power &amp; Light Company"/>
    <n v="0"/>
    <n v="3"/>
    <x v="17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17"/>
  </r>
  <r>
    <n v="-1"/>
    <n v="1"/>
    <s v="0001 -Florida Power &amp; Light Company"/>
    <n v="0"/>
    <n v="3"/>
    <x v="17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17"/>
  </r>
  <r>
    <n v="-1"/>
    <n v="1"/>
    <s v="0001 -Florida Power &amp; Light Company"/>
    <n v="0"/>
    <n v="3"/>
    <x v="17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17"/>
  </r>
  <r>
    <n v="-1"/>
    <n v="1"/>
    <s v="0001 -Florida Power &amp; Light Company"/>
    <n v="0"/>
    <n v="3"/>
    <x v="17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17"/>
  </r>
  <r>
    <n v="-1"/>
    <n v="1"/>
    <s v="0001 -Florida Power &amp; Light Company"/>
    <n v="0"/>
    <n v="3"/>
    <x v="17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17"/>
  </r>
  <r>
    <n v="-1"/>
    <n v="1"/>
    <s v="0001 -Florida Power &amp; Light Company"/>
    <n v="0"/>
    <n v="3"/>
    <x v="17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17"/>
  </r>
  <r>
    <n v="-1"/>
    <n v="1"/>
    <s v="0001 -Florida Power &amp; Light Company"/>
    <n v="0"/>
    <n v="3"/>
    <x v="17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17"/>
  </r>
  <r>
    <n v="-1"/>
    <n v="1"/>
    <s v="0001 -Florida Power &amp; Light Company"/>
    <n v="0"/>
    <n v="3"/>
    <x v="17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17"/>
  </r>
  <r>
    <n v="-1"/>
    <n v="1"/>
    <s v="0001 -Florida Power &amp; Light Company"/>
    <n v="0"/>
    <n v="3"/>
    <x v="17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17"/>
  </r>
  <r>
    <n v="-1"/>
    <n v="1"/>
    <s v="0001 -Florida Power &amp; Light Company"/>
    <n v="0"/>
    <n v="3"/>
    <x v="17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17"/>
  </r>
  <r>
    <n v="-1"/>
    <n v="1"/>
    <s v="0001 -Florida Power &amp; Light Company"/>
    <n v="0"/>
    <n v="3"/>
    <x v="17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17"/>
  </r>
  <r>
    <n v="-1"/>
    <n v="1"/>
    <s v="0001 -Florida Power &amp; Light Company"/>
    <n v="0"/>
    <n v="3"/>
    <x v="17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17"/>
  </r>
  <r>
    <n v="-1"/>
    <n v="1"/>
    <s v="0001 -Florida Power &amp; Light Company"/>
    <n v="0"/>
    <n v="3"/>
    <x v="17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17"/>
  </r>
  <r>
    <n v="-1"/>
    <n v="1"/>
    <s v="0001 -Florida Power &amp; Light Company"/>
    <n v="0"/>
    <n v="3"/>
    <x v="17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17"/>
  </r>
  <r>
    <n v="-1"/>
    <n v="1"/>
    <s v="0001 -Florida Power &amp; Light Company"/>
    <n v="0"/>
    <n v="3"/>
    <x v="17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17"/>
  </r>
  <r>
    <n v="-1"/>
    <n v="1"/>
    <s v="0001 -Florida Power &amp; Light Company"/>
    <n v="0"/>
    <n v="3"/>
    <x v="17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17"/>
  </r>
  <r>
    <n v="-1"/>
    <n v="1"/>
    <s v="0001 -Florida Power &amp; Light Company"/>
    <n v="0"/>
    <n v="3"/>
    <x v="17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17"/>
  </r>
  <r>
    <n v="-1"/>
    <n v="1"/>
    <s v="0001 -Florida Power &amp; Light Company"/>
    <n v="0"/>
    <n v="3"/>
    <x v="17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17"/>
  </r>
  <r>
    <n v="-1"/>
    <n v="1"/>
    <s v="0001 -Florida Power &amp; Light Company"/>
    <n v="0"/>
    <n v="3"/>
    <x v="17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17"/>
  </r>
  <r>
    <n v="-1"/>
    <n v="1"/>
    <s v="0001 -Florida Power &amp; Light Company"/>
    <n v="0"/>
    <n v="3"/>
    <x v="17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17"/>
  </r>
  <r>
    <n v="-1"/>
    <n v="1"/>
    <s v="0001 -Florida Power &amp; Light Company"/>
    <n v="0"/>
    <n v="3"/>
    <x v="17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17"/>
  </r>
  <r>
    <n v="-1"/>
    <n v="1"/>
    <s v="0001 -Florida Power &amp; Light Company"/>
    <n v="0"/>
    <n v="3"/>
    <x v="17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17"/>
  </r>
  <r>
    <n v="-1"/>
    <n v="1"/>
    <s v="0001 -Florida Power &amp; Light Company"/>
    <n v="0"/>
    <n v="3"/>
    <x v="17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17"/>
  </r>
  <r>
    <n v="-1"/>
    <n v="1"/>
    <s v="0001 -Florida Power &amp; Light Company"/>
    <n v="0"/>
    <n v="3"/>
    <x v="17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17"/>
  </r>
  <r>
    <n v="-1"/>
    <n v="1"/>
    <s v="0001 -Florida Power &amp; Light Company"/>
    <n v="0"/>
    <n v="3"/>
    <x v="17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17"/>
  </r>
  <r>
    <n v="-1"/>
    <n v="1"/>
    <s v="0001 -Florida Power &amp; Light Company"/>
    <n v="0"/>
    <n v="3"/>
    <x v="17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17"/>
  </r>
  <r>
    <n v="-1"/>
    <n v="1"/>
    <s v="0001 -Florida Power &amp; Light Company"/>
    <n v="0"/>
    <n v="3"/>
    <x v="17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17"/>
  </r>
  <r>
    <n v="-1"/>
    <n v="1"/>
    <s v="0001 -Florida Power &amp; Light Company"/>
    <n v="0"/>
    <n v="3"/>
    <x v="17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17"/>
  </r>
  <r>
    <n v="-1"/>
    <n v="1"/>
    <s v="0001 -Florida Power &amp; Light Company"/>
    <n v="0"/>
    <n v="3"/>
    <x v="17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17"/>
  </r>
  <r>
    <n v="-1"/>
    <n v="1"/>
    <s v="0001 -Florida Power &amp; Light Company"/>
    <n v="0"/>
    <n v="3"/>
    <x v="17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17"/>
  </r>
  <r>
    <n v="-1"/>
    <n v="1"/>
    <s v="0001 -Florida Power &amp; Light Company"/>
    <n v="0"/>
    <n v="3"/>
    <x v="17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17"/>
  </r>
  <r>
    <n v="-1"/>
    <n v="1"/>
    <s v="0001 -Florida Power &amp; Light Company"/>
    <n v="0"/>
    <n v="3"/>
    <x v="17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17"/>
  </r>
  <r>
    <n v="-1"/>
    <n v="1"/>
    <s v="0001 -Florida Power &amp; Light Company"/>
    <n v="0"/>
    <n v="3"/>
    <x v="17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17"/>
  </r>
  <r>
    <n v="-1"/>
    <n v="1"/>
    <s v="0001 -Florida Power &amp; Light Company"/>
    <n v="0"/>
    <n v="3"/>
    <x v="17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17"/>
  </r>
  <r>
    <n v="-1"/>
    <n v="1"/>
    <s v="0001 -Florida Power &amp; Light Company"/>
    <n v="0"/>
    <n v="3"/>
    <x v="17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17"/>
  </r>
  <r>
    <n v="-1"/>
    <n v="1"/>
    <s v="0001 -Florida Power &amp; Light Company"/>
    <n v="0"/>
    <n v="3"/>
    <x v="17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17"/>
  </r>
  <r>
    <n v="-1"/>
    <n v="1"/>
    <s v="0001 -Florida Power &amp; Light Company"/>
    <n v="0"/>
    <n v="3"/>
    <x v="17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17"/>
  </r>
  <r>
    <n v="-1"/>
    <n v="1"/>
    <s v="0001 -Florida Power &amp; Light Company"/>
    <n v="0"/>
    <n v="3"/>
    <x v="17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17"/>
  </r>
  <r>
    <n v="-1"/>
    <n v="1"/>
    <s v="0001 -Florida Power &amp; Light Company"/>
    <n v="0"/>
    <n v="3"/>
    <x v="17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17"/>
  </r>
  <r>
    <n v="-1"/>
    <n v="1"/>
    <s v="0001 -Florida Power &amp; Light Company"/>
    <n v="0"/>
    <n v="3"/>
    <x v="17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17"/>
  </r>
  <r>
    <n v="-1"/>
    <n v="1"/>
    <s v="0001 -Florida Power &amp; Light Company"/>
    <n v="0"/>
    <n v="3"/>
    <x v="17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17"/>
  </r>
  <r>
    <n v="-1"/>
    <n v="1"/>
    <s v="0001 -Florida Power &amp; Light Company"/>
    <n v="0"/>
    <n v="3"/>
    <x v="17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17"/>
  </r>
  <r>
    <n v="-1"/>
    <n v="1"/>
    <s v="0001 -Florida Power &amp; Light Company"/>
    <n v="0"/>
    <n v="3"/>
    <x v="17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17"/>
  </r>
  <r>
    <n v="-1"/>
    <n v="1"/>
    <s v="0001 -Florida Power &amp; Light Company"/>
    <n v="0"/>
    <n v="3"/>
    <x v="17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17"/>
  </r>
  <r>
    <n v="-1"/>
    <n v="1"/>
    <s v="0001 -Florida Power &amp; Light Company"/>
    <n v="0"/>
    <n v="3"/>
    <x v="17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17"/>
  </r>
  <r>
    <n v="-1"/>
    <n v="1"/>
    <s v="0001 -Florida Power &amp; Light Company"/>
    <n v="0"/>
    <n v="3"/>
    <x v="17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17"/>
  </r>
  <r>
    <n v="-1"/>
    <n v="1"/>
    <s v="0001 -Florida Power &amp; Light Company"/>
    <n v="0"/>
    <n v="3"/>
    <x v="17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17"/>
  </r>
  <r>
    <n v="-1"/>
    <n v="1"/>
    <s v="0001 -Florida Power &amp; Light Company"/>
    <n v="0"/>
    <n v="3"/>
    <x v="17"/>
    <n v="2008"/>
    <n v="171"/>
    <n v="2014"/>
    <s v="V2008 Q4 - 50% Bonus"/>
    <n v="367"/>
    <s v="03. Nuclear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  <x v="17"/>
  </r>
  <r>
    <n v="-1"/>
    <n v="1"/>
    <s v="0001 -Florida Power &amp; Light Company"/>
    <n v="0"/>
    <n v="3"/>
    <x v="17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17"/>
  </r>
  <r>
    <n v="-1"/>
    <n v="1"/>
    <s v="0001 -Florida Power &amp; Light Company"/>
    <n v="0"/>
    <n v="3"/>
    <x v="17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17"/>
  </r>
  <r>
    <n v="-1"/>
    <n v="1"/>
    <s v="0001 -Florida Power &amp; Light Company"/>
    <n v="0"/>
    <n v="3"/>
    <x v="17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17"/>
  </r>
  <r>
    <n v="-1"/>
    <n v="1"/>
    <s v="0001 -Florida Power &amp; Light Company"/>
    <n v="0"/>
    <n v="3"/>
    <x v="17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17"/>
  </r>
  <r>
    <n v="-1"/>
    <n v="1"/>
    <s v="0001 -Florida Power &amp; Light Company"/>
    <n v="0"/>
    <n v="3"/>
    <x v="17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17"/>
  </r>
  <r>
    <n v="-1"/>
    <n v="1"/>
    <s v="0001 -Florida Power &amp; Light Company"/>
    <n v="0"/>
    <n v="3"/>
    <x v="17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17"/>
  </r>
  <r>
    <n v="-1"/>
    <n v="1"/>
    <s v="0001 -Florida Power &amp; Light Company"/>
    <n v="0"/>
    <n v="3"/>
    <x v="17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17"/>
  </r>
  <r>
    <n v="-1"/>
    <n v="1"/>
    <s v="0001 -Florida Power &amp; Light Company"/>
    <n v="0"/>
    <n v="3"/>
    <x v="17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17"/>
  </r>
  <r>
    <n v="-1"/>
    <n v="1"/>
    <s v="0001 -Florida Power &amp; Light Company"/>
    <n v="0"/>
    <n v="3"/>
    <x v="17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17"/>
  </r>
  <r>
    <n v="-1"/>
    <n v="1"/>
    <s v="0001 -Florida Power &amp; Light Company"/>
    <n v="0"/>
    <n v="3"/>
    <x v="17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17"/>
  </r>
  <r>
    <n v="-1"/>
    <n v="1"/>
    <s v="0001 -Florida Power &amp; Light Company"/>
    <n v="0"/>
    <n v="3"/>
    <x v="17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17"/>
  </r>
  <r>
    <n v="-1"/>
    <n v="1"/>
    <s v="0001 -Florida Power &amp; Light Company"/>
    <n v="0"/>
    <n v="3"/>
    <x v="17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17"/>
  </r>
  <r>
    <n v="-1"/>
    <n v="1"/>
    <s v="0001 -Florida Power &amp; Light Company"/>
    <n v="0"/>
    <n v="3"/>
    <x v="17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17"/>
  </r>
  <r>
    <n v="-1"/>
    <n v="1"/>
    <s v="0001 -Florida Power &amp; Light Company"/>
    <n v="0"/>
    <n v="3"/>
    <x v="17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17"/>
  </r>
  <r>
    <n v="-1"/>
    <n v="1"/>
    <s v="0001 -Florida Power &amp; Light Company"/>
    <n v="0"/>
    <n v="3"/>
    <x v="17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17"/>
  </r>
  <r>
    <n v="-1"/>
    <n v="1"/>
    <s v="0001 -Florida Power &amp; Light Company"/>
    <n v="0"/>
    <n v="3"/>
    <x v="17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17"/>
  </r>
  <r>
    <n v="-1"/>
    <n v="1"/>
    <s v="0001 -Florida Power &amp; Light Company"/>
    <n v="0"/>
    <n v="3"/>
    <x v="17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17"/>
  </r>
  <r>
    <n v="-1"/>
    <n v="1"/>
    <s v="0001 -Florida Power &amp; Light Company"/>
    <n v="0"/>
    <n v="3"/>
    <x v="17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17"/>
  </r>
  <r>
    <n v="-1"/>
    <n v="1"/>
    <s v="0001 -Florida Power &amp; Light Company"/>
    <n v="0"/>
    <n v="3"/>
    <x v="17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17"/>
  </r>
  <r>
    <n v="-1"/>
    <n v="1"/>
    <s v="0001 -Florida Power &amp; Light Company"/>
    <n v="0"/>
    <n v="3"/>
    <x v="17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17"/>
  </r>
  <r>
    <n v="-1"/>
    <n v="1"/>
    <s v="0001 -Florida Power &amp; Light Company"/>
    <n v="0"/>
    <n v="3"/>
    <x v="17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17"/>
  </r>
  <r>
    <n v="-1"/>
    <n v="1"/>
    <s v="0001 -Florida Power &amp; Light Company"/>
    <n v="0"/>
    <n v="3"/>
    <x v="17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17"/>
  </r>
  <r>
    <n v="-1"/>
    <n v="1"/>
    <s v="0001 -Florida Power &amp; Light Company"/>
    <n v="0"/>
    <n v="3"/>
    <x v="17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17"/>
  </r>
  <r>
    <n v="-1"/>
    <n v="1"/>
    <s v="0001 -Florida Power &amp; Light Company"/>
    <n v="0"/>
    <n v="3"/>
    <x v="17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17"/>
  </r>
  <r>
    <n v="-1"/>
    <n v="1"/>
    <s v="0001 -Florida Power &amp; Light Company"/>
    <n v="0"/>
    <n v="3"/>
    <x v="17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17"/>
  </r>
  <r>
    <n v="-1"/>
    <n v="1"/>
    <s v="0001 -Florida Power &amp; Light Company"/>
    <n v="0"/>
    <n v="3"/>
    <x v="17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17"/>
  </r>
  <r>
    <n v="-1"/>
    <n v="1"/>
    <s v="0001 -Florida Power &amp; Light Company"/>
    <n v="0"/>
    <n v="3"/>
    <x v="17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17"/>
  </r>
  <r>
    <n v="-1"/>
    <n v="1"/>
    <s v="0001 -Florida Power &amp; Light Company"/>
    <n v="0"/>
    <n v="3"/>
    <x v="17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17"/>
  </r>
  <r>
    <n v="-1"/>
    <n v="1"/>
    <s v="0001 -Florida Power &amp; Light Company"/>
    <n v="0"/>
    <n v="3"/>
    <x v="17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17"/>
  </r>
  <r>
    <n v="-1"/>
    <n v="1"/>
    <s v="0001 -Florida Power &amp; Light Company"/>
    <n v="0"/>
    <n v="3"/>
    <x v="17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17"/>
  </r>
  <r>
    <n v="-1"/>
    <n v="1"/>
    <s v="0001 -Florida Power &amp; Light Company"/>
    <n v="0"/>
    <n v="3"/>
    <x v="17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17"/>
  </r>
  <r>
    <n v="-1"/>
    <n v="1"/>
    <s v="0001 -Florida Power &amp; Light Company"/>
    <n v="0"/>
    <n v="3"/>
    <x v="17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17"/>
  </r>
  <r>
    <n v="-1"/>
    <n v="1"/>
    <s v="0001 -Florida Power &amp; Light Company"/>
    <n v="0"/>
    <n v="3"/>
    <x v="17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17"/>
  </r>
  <r>
    <n v="-1"/>
    <n v="1"/>
    <s v="0001 -Florida Power &amp; Light Company"/>
    <n v="0"/>
    <n v="3"/>
    <x v="17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17"/>
  </r>
  <r>
    <n v="-1"/>
    <n v="1"/>
    <s v="0001 -Florida Power &amp; Light Company"/>
    <n v="0"/>
    <n v="3"/>
    <x v="17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17"/>
  </r>
  <r>
    <n v="-1"/>
    <n v="1"/>
    <s v="0001 -Florida Power &amp; Light Company"/>
    <n v="0"/>
    <n v="3"/>
    <x v="17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17"/>
  </r>
  <r>
    <n v="-1"/>
    <n v="1"/>
    <s v="0001 -Florida Power &amp; Light Company"/>
    <n v="0"/>
    <n v="3"/>
    <x v="17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17"/>
  </r>
  <r>
    <n v="-1"/>
    <n v="1"/>
    <s v="0001 -Florida Power &amp; Light Company"/>
    <n v="0"/>
    <n v="3"/>
    <x v="17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17"/>
  </r>
  <r>
    <n v="-1"/>
    <n v="1"/>
    <s v="0001 -Florida Power &amp; Light Company"/>
    <n v="0"/>
    <n v="3"/>
    <x v="17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17"/>
  </r>
  <r>
    <n v="-1"/>
    <n v="1"/>
    <s v="0001 -Florida Power &amp; Light Company"/>
    <n v="0"/>
    <n v="3"/>
    <x v="17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17"/>
  </r>
  <r>
    <n v="-1"/>
    <n v="1"/>
    <s v="0001 -Florida Power &amp; Light Company"/>
    <n v="0"/>
    <n v="3"/>
    <x v="17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17"/>
  </r>
  <r>
    <n v="-1"/>
    <n v="1"/>
    <s v="0001 -Florida Power &amp; Light Company"/>
    <n v="0"/>
    <n v="3"/>
    <x v="17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17"/>
  </r>
  <r>
    <n v="-1"/>
    <n v="1"/>
    <s v="0001 -Florida Power &amp; Light Company"/>
    <n v="0"/>
    <n v="3"/>
    <x v="17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17"/>
  </r>
  <r>
    <n v="-1"/>
    <n v="1"/>
    <s v="0001 -Florida Power &amp; Light Company"/>
    <n v="0"/>
    <n v="3"/>
    <x v="17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17"/>
  </r>
  <r>
    <n v="-1"/>
    <n v="1"/>
    <s v="0001 -Florida Power &amp; Light Company"/>
    <n v="0"/>
    <n v="3"/>
    <x v="17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17"/>
  </r>
  <r>
    <n v="-1"/>
    <n v="1"/>
    <s v="0001 -Florida Power &amp; Light Company"/>
    <n v="0"/>
    <n v="3"/>
    <x v="17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17"/>
  </r>
  <r>
    <n v="-1"/>
    <n v="1"/>
    <s v="0001 -Florida Power &amp; Light Company"/>
    <n v="0"/>
    <n v="3"/>
    <x v="17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17"/>
  </r>
  <r>
    <n v="-1"/>
    <n v="1"/>
    <s v="0001 -Florida Power &amp; Light Company"/>
    <n v="0"/>
    <n v="3"/>
    <x v="17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17"/>
  </r>
  <r>
    <n v="-1"/>
    <n v="1"/>
    <s v="0001 -Florida Power &amp; Light Company"/>
    <n v="0"/>
    <n v="3"/>
    <x v="17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17"/>
  </r>
  <r>
    <n v="-1"/>
    <n v="1"/>
    <s v="0001 -Florida Power &amp; Light Company"/>
    <n v="0"/>
    <n v="3"/>
    <x v="17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17"/>
  </r>
  <r>
    <n v="-1"/>
    <n v="1"/>
    <s v="0001 -Florida Power &amp; Light Company"/>
    <n v="0"/>
    <n v="3"/>
    <x v="17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17"/>
  </r>
  <r>
    <n v="-1"/>
    <n v="1"/>
    <s v="0001 -Florida Power &amp; Light Company"/>
    <n v="0"/>
    <n v="3"/>
    <x v="17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17"/>
  </r>
  <r>
    <n v="-1"/>
    <n v="1"/>
    <s v="0001 -Florida Power &amp; Light Company"/>
    <n v="0"/>
    <n v="3"/>
    <x v="17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17"/>
  </r>
  <r>
    <n v="-1"/>
    <n v="1"/>
    <s v="0001 -Florida Power &amp; Light Company"/>
    <n v="0"/>
    <n v="3"/>
    <x v="17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17"/>
  </r>
  <r>
    <n v="-1"/>
    <n v="1"/>
    <s v="0001 -Florida Power &amp; Light Company"/>
    <n v="0"/>
    <n v="3"/>
    <x v="17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17"/>
  </r>
  <r>
    <n v="-1"/>
    <n v="1"/>
    <s v="0001 -Florida Power &amp; Light Company"/>
    <n v="0"/>
    <n v="3"/>
    <x v="17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17"/>
  </r>
  <r>
    <n v="-1"/>
    <n v="1"/>
    <s v="0001 -Florida Power &amp; Light Company"/>
    <n v="0"/>
    <n v="3"/>
    <x v="17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17"/>
  </r>
  <r>
    <n v="-1"/>
    <n v="1"/>
    <s v="0001 -Florida Power &amp; Light Company"/>
    <n v="0"/>
    <n v="3"/>
    <x v="17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17"/>
  </r>
  <r>
    <n v="-1"/>
    <n v="1"/>
    <s v="0001 -Florida Power &amp; Light Company"/>
    <n v="0"/>
    <n v="3"/>
    <x v="17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17"/>
  </r>
  <r>
    <n v="-1"/>
    <n v="1"/>
    <s v="0001 -Florida Power &amp; Light Company"/>
    <n v="0"/>
    <n v="3"/>
    <x v="17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17"/>
  </r>
  <r>
    <n v="-1"/>
    <n v="1"/>
    <s v="0001 -Florida Power &amp; Light Company"/>
    <n v="0"/>
    <n v="3"/>
    <x v="17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17"/>
  </r>
  <r>
    <n v="-1"/>
    <n v="1"/>
    <s v="0001 -Florida Power &amp; Light Company"/>
    <n v="0"/>
    <n v="3"/>
    <x v="17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17"/>
  </r>
  <r>
    <n v="-1"/>
    <n v="1"/>
    <s v="0001 -Florida Power &amp; Light Company"/>
    <n v="0"/>
    <n v="3"/>
    <x v="17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17"/>
  </r>
  <r>
    <n v="-1"/>
    <n v="1"/>
    <s v="0001 -Florida Power &amp; Light Company"/>
    <n v="0"/>
    <n v="3"/>
    <x v="17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17"/>
  </r>
  <r>
    <n v="-1"/>
    <n v="1"/>
    <s v="0001 -Florida Power &amp; Light Company"/>
    <n v="0"/>
    <n v="3"/>
    <x v="17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17"/>
  </r>
  <r>
    <n v="-1"/>
    <n v="1"/>
    <s v="0001 -Florida Power &amp; Light Company"/>
    <n v="0"/>
    <n v="3"/>
    <x v="17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17"/>
  </r>
  <r>
    <n v="-1"/>
    <n v="1"/>
    <s v="0001 -Florida Power &amp; Light Company"/>
    <n v="0"/>
    <n v="3"/>
    <x v="17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17"/>
  </r>
  <r>
    <n v="-1"/>
    <n v="1"/>
    <s v="0001 -Florida Power &amp; Light Company"/>
    <n v="0"/>
    <n v="3"/>
    <x v="17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17"/>
  </r>
  <r>
    <n v="-1"/>
    <n v="1"/>
    <s v="0001 -Florida Power &amp; Light Company"/>
    <n v="0"/>
    <n v="3"/>
    <x v="17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17"/>
  </r>
  <r>
    <n v="-1"/>
    <n v="1"/>
    <s v="0001 -Florida Power &amp; Light Company"/>
    <n v="0"/>
    <n v="3"/>
    <x v="17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17"/>
  </r>
  <r>
    <n v="-1"/>
    <n v="1"/>
    <s v="0001 -Florida Power &amp; Light Company"/>
    <n v="0"/>
    <n v="3"/>
    <x v="17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17"/>
  </r>
  <r>
    <n v="-1"/>
    <n v="1"/>
    <s v="0001 -Florida Power &amp; Light Company"/>
    <n v="0"/>
    <n v="3"/>
    <x v="17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17"/>
  </r>
  <r>
    <n v="-1"/>
    <n v="1"/>
    <s v="0001 -Florida Power &amp; Light Company"/>
    <n v="0"/>
    <n v="3"/>
    <x v="17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17"/>
  </r>
  <r>
    <n v="-1"/>
    <n v="1"/>
    <s v="0001 -Florida Power &amp; Light Company"/>
    <n v="0"/>
    <n v="3"/>
    <x v="17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17"/>
  </r>
  <r>
    <n v="-1"/>
    <n v="1"/>
    <s v="0001 -Florida Power &amp; Light Company"/>
    <n v="0"/>
    <n v="3"/>
    <x v="17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17"/>
  </r>
  <r>
    <n v="-1"/>
    <n v="1"/>
    <s v="0001 -Florida Power &amp; Light Company"/>
    <n v="0"/>
    <n v="3"/>
    <x v="17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17"/>
  </r>
  <r>
    <n v="-1"/>
    <n v="1"/>
    <s v="0001 -Florida Power &amp; Light Company"/>
    <n v="0"/>
    <n v="3"/>
    <x v="17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17"/>
  </r>
  <r>
    <n v="-1"/>
    <n v="1"/>
    <s v="0001 -Florida Power &amp; Light Company"/>
    <n v="0"/>
    <n v="3"/>
    <x v="17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17"/>
  </r>
  <r>
    <n v="-1"/>
    <n v="1"/>
    <s v="0001 -Florida Power &amp; Light Company"/>
    <n v="0"/>
    <n v="3"/>
    <x v="17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17"/>
  </r>
  <r>
    <n v="-1"/>
    <n v="1"/>
    <s v="0001 -Florida Power &amp; Light Company"/>
    <n v="0"/>
    <n v="3"/>
    <x v="17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17"/>
  </r>
  <r>
    <n v="-1"/>
    <n v="1"/>
    <s v="0001 -Florida Power &amp; Light Company"/>
    <n v="0"/>
    <n v="3"/>
    <x v="17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17"/>
  </r>
  <r>
    <n v="-1"/>
    <n v="1"/>
    <s v="0001 -Florida Power &amp; Light Company"/>
    <n v="0"/>
    <n v="3"/>
    <x v="17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17"/>
  </r>
  <r>
    <n v="-1"/>
    <n v="1"/>
    <s v="0001 -Florida Power &amp; Light Company"/>
    <n v="0"/>
    <n v="3"/>
    <x v="17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17"/>
  </r>
  <r>
    <n v="-1"/>
    <n v="1"/>
    <s v="0001 -Florida Power &amp; Light Company"/>
    <n v="0"/>
    <n v="3"/>
    <x v="17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17"/>
  </r>
  <r>
    <n v="-1"/>
    <n v="1"/>
    <s v="0001 -Florida Power &amp; Light Company"/>
    <n v="0"/>
    <n v="3"/>
    <x v="17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17"/>
  </r>
  <r>
    <n v="-1"/>
    <n v="1"/>
    <s v="0001 -Florida Power &amp; Light Company"/>
    <n v="0"/>
    <n v="3"/>
    <x v="17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17"/>
  </r>
  <r>
    <n v="-1"/>
    <n v="1"/>
    <s v="0001 -Florida Power &amp; Light Company"/>
    <n v="0"/>
    <n v="3"/>
    <x v="17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17"/>
  </r>
  <r>
    <n v="-1"/>
    <n v="1"/>
    <s v="0001 -Florida Power &amp; Light Company"/>
    <n v="0"/>
    <n v="3"/>
    <x v="17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17"/>
  </r>
  <r>
    <n v="-1"/>
    <n v="1"/>
    <s v="0001 -Florida Power &amp; Light Company"/>
    <n v="0"/>
    <n v="3"/>
    <x v="17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17"/>
  </r>
  <r>
    <n v="-1"/>
    <n v="1"/>
    <s v="0001 -Florida Power &amp; Light Company"/>
    <n v="0"/>
    <n v="3"/>
    <x v="17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17"/>
  </r>
  <r>
    <n v="-1"/>
    <n v="1"/>
    <s v="0001 -Florida Power &amp; Light Company"/>
    <n v="0"/>
    <n v="3"/>
    <x v="17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17"/>
  </r>
  <r>
    <n v="-1"/>
    <n v="1"/>
    <s v="0001 -Florida Power &amp; Light Company"/>
    <n v="0"/>
    <n v="3"/>
    <x v="17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17"/>
  </r>
  <r>
    <n v="-1"/>
    <n v="1"/>
    <s v="0001 -Florida Power &amp; Light Company"/>
    <n v="0"/>
    <n v="3"/>
    <x v="17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17"/>
  </r>
  <r>
    <n v="-1"/>
    <n v="1"/>
    <s v="0001 -Florida Power &amp; Light Company"/>
    <n v="0"/>
    <n v="3"/>
    <x v="17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17"/>
  </r>
  <r>
    <n v="-1"/>
    <n v="1"/>
    <s v="0001 -Florida Power &amp; Light Company"/>
    <n v="0"/>
    <n v="3"/>
    <x v="17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17"/>
  </r>
  <r>
    <n v="-1"/>
    <n v="1"/>
    <s v="0001 -Florida Power &amp; Light Company"/>
    <n v="0"/>
    <n v="3"/>
    <x v="17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17"/>
  </r>
  <r>
    <n v="-1"/>
    <n v="1"/>
    <s v="0001 -Florida Power &amp; Light Company"/>
    <n v="0"/>
    <n v="3"/>
    <x v="17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17"/>
  </r>
  <r>
    <n v="-1"/>
    <n v="1"/>
    <s v="0001 -Florida Power &amp; Light Company"/>
    <n v="0"/>
    <n v="3"/>
    <x v="17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17"/>
  </r>
  <r>
    <n v="-1"/>
    <n v="1"/>
    <s v="0001 -Florida Power &amp; Light Company"/>
    <n v="0"/>
    <n v="3"/>
    <x v="17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17"/>
  </r>
  <r>
    <n v="-1"/>
    <n v="1"/>
    <s v="0001 -Florida Power &amp; Light Company"/>
    <n v="0"/>
    <n v="3"/>
    <x v="17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17"/>
  </r>
  <r>
    <n v="-1"/>
    <n v="1"/>
    <s v="0001 -Florida Power &amp; Light Company"/>
    <n v="0"/>
    <n v="3"/>
    <x v="17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17"/>
  </r>
  <r>
    <n v="-1"/>
    <n v="1"/>
    <s v="0001 -Florida Power &amp; Light Company"/>
    <n v="0"/>
    <n v="3"/>
    <x v="17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17"/>
  </r>
  <r>
    <n v="-1"/>
    <n v="1"/>
    <s v="0001 -Florida Power &amp; Light Company"/>
    <n v="0"/>
    <n v="3"/>
    <x v="17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17"/>
  </r>
  <r>
    <n v="-1"/>
    <n v="1"/>
    <s v="0001 -Florida Power &amp; Light Company"/>
    <n v="0"/>
    <n v="3"/>
    <x v="17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17"/>
  </r>
  <r>
    <n v="-1"/>
    <n v="1"/>
    <s v="0001 -Florida Power &amp; Light Company"/>
    <n v="0"/>
    <n v="3"/>
    <x v="17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17"/>
  </r>
  <r>
    <n v="-1"/>
    <n v="1"/>
    <s v="0001 -Florida Power &amp; Light Company"/>
    <n v="0"/>
    <n v="3"/>
    <x v="17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17"/>
  </r>
  <r>
    <n v="-1"/>
    <n v="1"/>
    <s v="0001 -Florida Power &amp; Light Company"/>
    <n v="0"/>
    <n v="3"/>
    <x v="17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17"/>
  </r>
  <r>
    <n v="-1"/>
    <n v="1"/>
    <s v="0001 -Florida Power &amp; Light Company"/>
    <n v="0"/>
    <n v="3"/>
    <x v="17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17"/>
  </r>
  <r>
    <n v="-1"/>
    <n v="1"/>
    <s v="0001 -Florida Power &amp; Light Company"/>
    <n v="0"/>
    <n v="3"/>
    <x v="17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17"/>
  </r>
  <r>
    <n v="-1"/>
    <n v="1"/>
    <s v="0001 -Florida Power &amp; Light Company"/>
    <n v="0"/>
    <n v="3"/>
    <x v="17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17"/>
  </r>
  <r>
    <n v="-1"/>
    <n v="1"/>
    <s v="0001 -Florida Power &amp; Light Company"/>
    <n v="0"/>
    <n v="3"/>
    <x v="17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17"/>
  </r>
  <r>
    <n v="-1"/>
    <n v="1"/>
    <s v="0001 -Florida Power &amp; Light Company"/>
    <n v="0"/>
    <n v="3"/>
    <x v="17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17"/>
  </r>
  <r>
    <n v="-1"/>
    <n v="1"/>
    <s v="0001 -Florida Power &amp; Light Company"/>
    <n v="0"/>
    <n v="3"/>
    <x v="17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17"/>
  </r>
  <r>
    <n v="-1"/>
    <n v="1"/>
    <s v="0001 -Florida Power &amp; Light Company"/>
    <n v="0"/>
    <n v="3"/>
    <x v="17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17"/>
  </r>
  <r>
    <n v="-1"/>
    <n v="1"/>
    <s v="0001 -Florida Power &amp; Light Company"/>
    <n v="0"/>
    <n v="3"/>
    <x v="17"/>
    <n v="2008"/>
    <n v="168"/>
    <n v="2014"/>
    <s v="V2008 Q1 - 50% Bonus"/>
    <n v="367"/>
    <s v="05. Other Production"/>
    <s v="Function"/>
    <n v="172791.21"/>
    <n v="0"/>
    <n v="0"/>
    <n v="191616.16"/>
    <n v="11711.62"/>
    <n v="113543.31"/>
    <n v="-61038.17"/>
    <n v="29527.08"/>
    <n v="210441.12"/>
    <n v="110534.57"/>
    <n v="6597.53"/>
    <n v="0"/>
    <n v="29527.08"/>
    <n v="0"/>
    <x v="17"/>
  </r>
  <r>
    <n v="-1"/>
    <n v="1"/>
    <s v="0001 -Florida Power &amp; Light Company"/>
    <n v="0"/>
    <n v="3"/>
    <x v="17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17"/>
  </r>
  <r>
    <n v="-1"/>
    <n v="1"/>
    <s v="0001 -Florida Power &amp; Light Company"/>
    <n v="0"/>
    <n v="3"/>
    <x v="17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17"/>
  </r>
  <r>
    <n v="-1"/>
    <n v="1"/>
    <s v="0001 -Florida Power &amp; Light Company"/>
    <n v="0"/>
    <n v="3"/>
    <x v="17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17"/>
  </r>
  <r>
    <n v="-1"/>
    <n v="1"/>
    <s v="0001 -Florida Power &amp; Light Company"/>
    <n v="0"/>
    <n v="3"/>
    <x v="17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17"/>
  </r>
  <r>
    <n v="-1"/>
    <n v="1"/>
    <s v="0001 -Florida Power &amp; Light Company"/>
    <n v="0"/>
    <n v="3"/>
    <x v="17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17"/>
  </r>
  <r>
    <n v="-1"/>
    <n v="1"/>
    <s v="0001 -Florida Power &amp; Light Company"/>
    <n v="0"/>
    <n v="3"/>
    <x v="17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17"/>
  </r>
  <r>
    <n v="-1"/>
    <n v="1"/>
    <s v="0001 -Florida Power &amp; Light Company"/>
    <n v="0"/>
    <n v="3"/>
    <x v="17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17"/>
  </r>
  <r>
    <n v="-1"/>
    <n v="1"/>
    <s v="0001 -Florida Power &amp; Light Company"/>
    <n v="0"/>
    <n v="3"/>
    <x v="17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17"/>
  </r>
  <r>
    <n v="-1"/>
    <n v="1"/>
    <s v="0001 -Florida Power &amp; Light Company"/>
    <n v="0"/>
    <n v="3"/>
    <x v="17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17"/>
  </r>
  <r>
    <n v="-1"/>
    <n v="1"/>
    <s v="0001 -Florida Power &amp; Light Company"/>
    <n v="0"/>
    <n v="3"/>
    <x v="17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17"/>
  </r>
  <r>
    <n v="-1"/>
    <n v="1"/>
    <s v="0001 -Florida Power &amp; Light Company"/>
    <n v="0"/>
    <n v="3"/>
    <x v="17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17"/>
  </r>
  <r>
    <n v="-1"/>
    <n v="1"/>
    <s v="0001 -Florida Power &amp; Light Company"/>
    <n v="0"/>
    <n v="3"/>
    <x v="17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17"/>
  </r>
  <r>
    <n v="-1"/>
    <n v="1"/>
    <s v="0001 -Florida Power &amp; Light Company"/>
    <n v="0"/>
    <n v="3"/>
    <x v="17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17"/>
  </r>
  <r>
    <n v="-1"/>
    <n v="1"/>
    <s v="0001 -Florida Power &amp; Light Company"/>
    <n v="0"/>
    <n v="3"/>
    <x v="17"/>
    <n v="2009"/>
    <n v="192"/>
    <n v="2014"/>
    <s v="V2009 Q4 - 50% Bonus"/>
    <n v="367"/>
    <s v="05. Other Production"/>
    <s v="Function"/>
    <n v="176297402"/>
    <n v="0"/>
    <n v="0"/>
    <n v="177775322.86000001"/>
    <n v="14741024.35"/>
    <n v="126422155.03"/>
    <n v="-2969711.91"/>
    <n v="549240.05000000005"/>
    <n v="179253243.71000001"/>
    <n v="140270618.63999999"/>
    <n v="-1514040.92"/>
    <n v="0"/>
    <n v="549240.05000000005"/>
    <n v="0"/>
    <x v="17"/>
  </r>
  <r>
    <n v="-1"/>
    <n v="1"/>
    <s v="0001 -Florida Power &amp; Light Company"/>
    <n v="0"/>
    <n v="3"/>
    <x v="17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17"/>
  </r>
  <r>
    <n v="-1"/>
    <n v="1"/>
    <s v="0001 -Florida Power &amp; Light Company"/>
    <n v="0"/>
    <n v="3"/>
    <x v="17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17"/>
  </r>
  <r>
    <n v="-1"/>
    <n v="1"/>
    <s v="0001 -Florida Power &amp; Light Company"/>
    <n v="0"/>
    <n v="3"/>
    <x v="17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17"/>
  </r>
  <r>
    <n v="-1"/>
    <n v="1"/>
    <s v="0001 -Florida Power &amp; Light Company"/>
    <n v="0"/>
    <n v="3"/>
    <x v="17"/>
    <n v="2010"/>
    <n v="216"/>
    <n v="2014"/>
    <s v="V2010 Q2 - 50% Bonus"/>
    <n v="367"/>
    <s v="05. Other Production"/>
    <s v="Function"/>
    <n v="76033772.469999999"/>
    <n v="0"/>
    <n v="0"/>
    <n v="89360012.700000003"/>
    <n v="8031620.3499999996"/>
    <n v="56428984.890000001"/>
    <n v="-26664658.75"/>
    <n v="11112437.83"/>
    <n v="102686252.93000001"/>
    <n v="57148910.579999998"/>
    <n v="-8228347.96"/>
    <n v="0"/>
    <n v="11112437.83"/>
    <n v="0"/>
    <x v="17"/>
  </r>
  <r>
    <n v="-1"/>
    <n v="1"/>
    <s v="0001 -Florida Power &amp; Light Company"/>
    <n v="0"/>
    <n v="3"/>
    <x v="17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17"/>
  </r>
  <r>
    <n v="-1"/>
    <n v="1"/>
    <s v="0001 -Florida Power &amp; Light Company"/>
    <n v="0"/>
    <n v="3"/>
    <x v="17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17"/>
  </r>
  <r>
    <n v="-1"/>
    <n v="1"/>
    <s v="0001 -Florida Power &amp; Light Company"/>
    <n v="0"/>
    <n v="3"/>
    <x v="17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17"/>
  </r>
  <r>
    <n v="-1"/>
    <n v="1"/>
    <s v="0001 -Florida Power &amp; Light Company"/>
    <n v="0"/>
    <n v="3"/>
    <x v="17"/>
    <n v="2010"/>
    <n v="224"/>
    <n v="2014"/>
    <s v="V2010 Q4 - 100% Bonus"/>
    <n v="367"/>
    <s v="05. Other Production"/>
    <s v="Function"/>
    <n v="59396716.359999999"/>
    <n v="0"/>
    <n v="0"/>
    <n v="63223608.140000001"/>
    <n v="6380424.0999999996"/>
    <n v="44923389.920000002"/>
    <n v="-7655023.8700000001"/>
    <n v="1455739.9"/>
    <n v="67050499.93"/>
    <n v="49415277.729999997"/>
    <n v="-4309507.38"/>
    <n v="0"/>
    <n v="1455739.9"/>
    <n v="0"/>
    <x v="17"/>
  </r>
  <r>
    <n v="-1"/>
    <n v="1"/>
    <s v="0001 -Florida Power &amp; Light Company"/>
    <n v="0"/>
    <n v="3"/>
    <x v="17"/>
    <n v="2010"/>
    <n v="218"/>
    <n v="2014"/>
    <s v="V2010 Q4 - 50% Bonus"/>
    <n v="367"/>
    <s v="05. Other Production"/>
    <s v="Function"/>
    <n v="291225535.94"/>
    <n v="0"/>
    <n v="0"/>
    <n v="299676126.13"/>
    <n v="31609399.870000001"/>
    <n v="226458973.56999999"/>
    <n v="-16908575.84"/>
    <n v="3215359.84"/>
    <n v="308126716.31"/>
    <n v="253866046.11000001"/>
    <n v="-9483493.2100000009"/>
    <n v="0"/>
    <n v="3215359.84"/>
    <n v="0"/>
    <x v="17"/>
  </r>
  <r>
    <n v="-1"/>
    <n v="1"/>
    <s v="0001 -Florida Power &amp; Light Company"/>
    <n v="0"/>
    <n v="3"/>
    <x v="17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17"/>
  </r>
  <r>
    <n v="-1"/>
    <n v="1"/>
    <s v="0001 -Florida Power &amp; Light Company"/>
    <n v="0"/>
    <n v="3"/>
    <x v="17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17"/>
  </r>
  <r>
    <n v="-1"/>
    <n v="1"/>
    <s v="0001 -Florida Power &amp; Light Company"/>
    <n v="0"/>
    <n v="3"/>
    <x v="17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17"/>
  </r>
  <r>
    <n v="-1"/>
    <n v="1"/>
    <s v="0001 -Florida Power &amp; Light Company"/>
    <n v="0"/>
    <n v="3"/>
    <x v="17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17"/>
  </r>
  <r>
    <n v="-1"/>
    <n v="1"/>
    <s v="0001 -Florida Power &amp; Light Company"/>
    <n v="0"/>
    <n v="3"/>
    <x v="17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17"/>
  </r>
  <r>
    <n v="-1"/>
    <n v="1"/>
    <s v="0001 -Florida Power &amp; Light Company"/>
    <n v="0"/>
    <n v="3"/>
    <x v="17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17"/>
  </r>
  <r>
    <n v="-1"/>
    <n v="1"/>
    <s v="0001 -Florida Power &amp; Light Company"/>
    <n v="0"/>
    <n v="3"/>
    <x v="17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17"/>
  </r>
  <r>
    <n v="-1"/>
    <n v="1"/>
    <s v="0001 -Florida Power &amp; Light Company"/>
    <n v="0"/>
    <n v="3"/>
    <x v="17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17"/>
  </r>
  <r>
    <n v="-1"/>
    <n v="1"/>
    <s v="0001 -Florida Power &amp; Light Company"/>
    <n v="0"/>
    <n v="3"/>
    <x v="17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3"/>
    <n v="231"/>
    <n v="2014"/>
    <s v="V2013 - 50% Bonus"/>
    <n v="367"/>
    <s v="05. Other Production"/>
    <s v="Function"/>
    <n v="554429765.29999995"/>
    <n v="0"/>
    <n v="0"/>
    <n v="538926865.38999999"/>
    <n v="41255666.670000002"/>
    <n v="21756075.719999999"/>
    <n v="-12288741.560000001"/>
    <n v="4656521.0999999996"/>
    <n v="566484046.23000002"/>
    <n v="62124560.700000003"/>
    <n v="-6510578.1299999999"/>
    <n v="0"/>
    <n v="4656521.0999999996"/>
    <n v="0"/>
    <x v="17"/>
  </r>
  <r>
    <n v="-1"/>
    <n v="1"/>
    <s v="0001 -Florida Power &amp; Light Company"/>
    <n v="0"/>
    <n v="3"/>
    <x v="17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4"/>
    <n v="363"/>
    <n v="2014"/>
    <s v="V2014 - 50% Bonus"/>
    <n v="367"/>
    <s v="05. Other Production"/>
    <s v="Function"/>
    <n v="709893825.35000002"/>
    <n v="709893825.36000001"/>
    <n v="0"/>
    <n v="709893825.36000001"/>
    <n v="721951886.70000005"/>
    <n v="0"/>
    <n v="709893825.36000001"/>
    <n v="0"/>
    <n v="0"/>
    <n v="30457412.469999999"/>
    <n v="0"/>
    <n v="0"/>
    <n v="0"/>
    <n v="0"/>
    <x v="17"/>
  </r>
  <r>
    <n v="-1"/>
    <n v="1"/>
    <s v="0001 -Florida Power &amp; Light Company"/>
    <n v="0"/>
    <n v="3"/>
    <x v="17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17"/>
  </r>
  <r>
    <n v="-1"/>
    <n v="1"/>
    <s v="0001 -Florida Power &amp; Light Company"/>
    <n v="0"/>
    <n v="3"/>
    <x v="17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17"/>
  </r>
  <r>
    <n v="-1"/>
    <n v="1"/>
    <s v="0001 -Florida Power &amp; Light Company"/>
    <n v="0"/>
    <n v="3"/>
    <x v="17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17"/>
  </r>
  <r>
    <n v="-1"/>
    <n v="1"/>
    <s v="0001 -Florida Power &amp; Light Company"/>
    <n v="0"/>
    <n v="3"/>
    <x v="17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17"/>
  </r>
  <r>
    <n v="-1"/>
    <n v="1"/>
    <s v="0001 -Florida Power &amp; Light Company"/>
    <n v="0"/>
    <n v="3"/>
    <x v="17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17"/>
  </r>
  <r>
    <n v="-1"/>
    <n v="1"/>
    <s v="0001 -Florida Power &amp; Light Company"/>
    <n v="0"/>
    <n v="3"/>
    <x v="17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17"/>
  </r>
  <r>
    <n v="-1"/>
    <n v="1"/>
    <s v="0001 -Florida Power &amp; Light Company"/>
    <n v="0"/>
    <n v="3"/>
    <x v="17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17"/>
  </r>
  <r>
    <n v="-1"/>
    <n v="1"/>
    <s v="0001 -Florida Power &amp; Light Company"/>
    <n v="0"/>
    <n v="3"/>
    <x v="17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17"/>
  </r>
  <r>
    <n v="-1"/>
    <n v="1"/>
    <s v="0001 -Florida Power &amp; Light Company"/>
    <n v="0"/>
    <n v="3"/>
    <x v="17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17"/>
  </r>
  <r>
    <n v="-1"/>
    <n v="1"/>
    <s v="0001 -Florida Power &amp; Light Company"/>
    <n v="0"/>
    <n v="3"/>
    <x v="17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17"/>
  </r>
  <r>
    <n v="-1"/>
    <n v="1"/>
    <s v="0001 -Florida Power &amp; Light Company"/>
    <n v="0"/>
    <n v="3"/>
    <x v="17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17"/>
  </r>
  <r>
    <n v="-1"/>
    <n v="1"/>
    <s v="0001 -Florida Power &amp; Light Company"/>
    <n v="0"/>
    <n v="3"/>
    <x v="17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17"/>
  </r>
  <r>
    <n v="-1"/>
    <n v="1"/>
    <s v="0001 -Florida Power &amp; Light Company"/>
    <n v="0"/>
    <n v="3"/>
    <x v="17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17"/>
  </r>
  <r>
    <n v="-1"/>
    <n v="1"/>
    <s v="0001 -Florida Power &amp; Light Company"/>
    <n v="0"/>
    <n v="3"/>
    <x v="17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17"/>
  </r>
  <r>
    <n v="-1"/>
    <n v="1"/>
    <s v="0001 -Florida Power &amp; Light Company"/>
    <n v="0"/>
    <n v="3"/>
    <x v="17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17"/>
  </r>
  <r>
    <n v="-1"/>
    <n v="1"/>
    <s v="0001 -Florida Power &amp; Light Company"/>
    <n v="0"/>
    <n v="3"/>
    <x v="17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17"/>
  </r>
  <r>
    <n v="-1"/>
    <n v="1"/>
    <s v="0001 -Florida Power &amp; Light Company"/>
    <n v="0"/>
    <n v="3"/>
    <x v="17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17"/>
  </r>
  <r>
    <n v="-1"/>
    <n v="1"/>
    <s v="0001 -Florida Power &amp; Light Company"/>
    <n v="0"/>
    <n v="3"/>
    <x v="17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17"/>
  </r>
  <r>
    <n v="-1"/>
    <n v="1"/>
    <s v="0001 -Florida Power &amp; Light Company"/>
    <n v="0"/>
    <n v="3"/>
    <x v="17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17"/>
  </r>
  <r>
    <n v="-1"/>
    <n v="1"/>
    <s v="0001 -Florida Power &amp; Light Company"/>
    <n v="0"/>
    <n v="3"/>
    <x v="17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17"/>
  </r>
  <r>
    <n v="-1"/>
    <n v="1"/>
    <s v="0001 -Florida Power &amp; Light Company"/>
    <n v="0"/>
    <n v="3"/>
    <x v="17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17"/>
  </r>
  <r>
    <n v="-1"/>
    <n v="1"/>
    <s v="0001 -Florida Power &amp; Light Company"/>
    <n v="0"/>
    <n v="3"/>
    <x v="17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17"/>
  </r>
  <r>
    <n v="-1"/>
    <n v="1"/>
    <s v="0001 -Florida Power &amp; Light Company"/>
    <n v="0"/>
    <n v="3"/>
    <x v="17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17"/>
  </r>
  <r>
    <n v="-1"/>
    <n v="1"/>
    <s v="0001 -Florida Power &amp; Light Company"/>
    <n v="0"/>
    <n v="3"/>
    <x v="17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17"/>
  </r>
  <r>
    <n v="-1"/>
    <n v="1"/>
    <s v="0001 -Florida Power &amp; Light Company"/>
    <n v="0"/>
    <n v="3"/>
    <x v="17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17"/>
  </r>
  <r>
    <n v="-1"/>
    <n v="1"/>
    <s v="0001 -Florida Power &amp; Light Company"/>
    <n v="0"/>
    <n v="3"/>
    <x v="17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17"/>
  </r>
  <r>
    <n v="-1"/>
    <n v="1"/>
    <s v="0001 -Florida Power &amp; Light Company"/>
    <n v="0"/>
    <n v="3"/>
    <x v="17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17"/>
  </r>
  <r>
    <n v="-1"/>
    <n v="1"/>
    <s v="0001 -Florida Power &amp; Light Company"/>
    <n v="0"/>
    <n v="3"/>
    <x v="17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17"/>
  </r>
  <r>
    <n v="-1"/>
    <n v="1"/>
    <s v="0001 -Florida Power &amp; Light Company"/>
    <n v="0"/>
    <n v="3"/>
    <x v="17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17"/>
  </r>
  <r>
    <n v="-1"/>
    <n v="1"/>
    <s v="0001 -Florida Power &amp; Light Company"/>
    <n v="0"/>
    <n v="3"/>
    <x v="17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17"/>
  </r>
  <r>
    <n v="-1"/>
    <n v="1"/>
    <s v="0001 -Florida Power &amp; Light Company"/>
    <n v="0"/>
    <n v="3"/>
    <x v="17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17"/>
  </r>
  <r>
    <n v="-1"/>
    <n v="1"/>
    <s v="0001 -Florida Power &amp; Light Company"/>
    <n v="0"/>
    <n v="3"/>
    <x v="17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17"/>
  </r>
  <r>
    <n v="-1"/>
    <n v="1"/>
    <s v="0001 -Florida Power &amp; Light Company"/>
    <n v="0"/>
    <n v="3"/>
    <x v="17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17"/>
  </r>
  <r>
    <n v="-1"/>
    <n v="1"/>
    <s v="0001 -Florida Power &amp; Light Company"/>
    <n v="0"/>
    <n v="3"/>
    <x v="17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17"/>
  </r>
  <r>
    <n v="-1"/>
    <n v="1"/>
    <s v="0001 -Florida Power &amp; Light Company"/>
    <n v="0"/>
    <n v="3"/>
    <x v="17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17"/>
  </r>
  <r>
    <n v="-1"/>
    <n v="1"/>
    <s v="0001 -Florida Power &amp; Light Company"/>
    <n v="0"/>
    <n v="3"/>
    <x v="17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17"/>
  </r>
  <r>
    <n v="-1"/>
    <n v="1"/>
    <s v="0001 -Florida Power &amp; Light Company"/>
    <n v="0"/>
    <n v="3"/>
    <x v="17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17"/>
  </r>
  <r>
    <n v="-1"/>
    <n v="1"/>
    <s v="0001 -Florida Power &amp; Light Company"/>
    <n v="0"/>
    <n v="3"/>
    <x v="17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17"/>
  </r>
  <r>
    <n v="-1"/>
    <n v="1"/>
    <s v="0001 -Florida Power &amp; Light Company"/>
    <n v="0"/>
    <n v="3"/>
    <x v="17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17"/>
  </r>
  <r>
    <n v="-1"/>
    <n v="1"/>
    <s v="0001 -Florida Power &amp; Light Company"/>
    <n v="0"/>
    <n v="3"/>
    <x v="17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17"/>
  </r>
  <r>
    <n v="-1"/>
    <n v="1"/>
    <s v="0001 -Florida Power &amp; Light Company"/>
    <n v="0"/>
    <n v="3"/>
    <x v="17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17"/>
  </r>
  <r>
    <n v="-1"/>
    <n v="1"/>
    <s v="0001 -Florida Power &amp; Light Company"/>
    <n v="0"/>
    <n v="3"/>
    <x v="17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17"/>
  </r>
  <r>
    <n v="-1"/>
    <n v="1"/>
    <s v="0001 -Florida Power &amp; Light Company"/>
    <n v="0"/>
    <n v="3"/>
    <x v="17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17"/>
  </r>
  <r>
    <n v="-1"/>
    <n v="1"/>
    <s v="0001 -Florida Power &amp; Light Company"/>
    <n v="0"/>
    <n v="3"/>
    <x v="17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17"/>
  </r>
  <r>
    <n v="-1"/>
    <n v="1"/>
    <s v="0001 -Florida Power &amp; Light Company"/>
    <n v="0"/>
    <n v="3"/>
    <x v="17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17"/>
  </r>
  <r>
    <n v="-1"/>
    <n v="1"/>
    <s v="0001 -Florida Power &amp; Light Company"/>
    <n v="0"/>
    <n v="3"/>
    <x v="17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17"/>
  </r>
  <r>
    <n v="-1"/>
    <n v="1"/>
    <s v="0001 -Florida Power &amp; Light Company"/>
    <n v="0"/>
    <n v="3"/>
    <x v="17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17"/>
  </r>
  <r>
    <n v="-1"/>
    <n v="1"/>
    <s v="0001 -Florida Power &amp; Light Company"/>
    <n v="0"/>
    <n v="3"/>
    <x v="17"/>
    <n v="2003"/>
    <n v="84"/>
    <n v="2014"/>
    <s v="V2003 Bonus-50%"/>
    <n v="367"/>
    <s v="06. Transmission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  <x v="17"/>
  </r>
  <r>
    <n v="-1"/>
    <n v="1"/>
    <s v="0001 -Florida Power &amp; Light Company"/>
    <n v="0"/>
    <n v="3"/>
    <x v="17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17"/>
  </r>
  <r>
    <n v="-1"/>
    <n v="1"/>
    <s v="0001 -Florida Power &amp; Light Company"/>
    <n v="0"/>
    <n v="3"/>
    <x v="17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17"/>
  </r>
  <r>
    <n v="-1"/>
    <n v="1"/>
    <s v="0001 -Florida Power &amp; Light Company"/>
    <n v="0"/>
    <n v="3"/>
    <x v="17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17"/>
  </r>
  <r>
    <n v="-1"/>
    <n v="1"/>
    <s v="0001 -Florida Power &amp; Light Company"/>
    <n v="0"/>
    <n v="3"/>
    <x v="17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17"/>
  </r>
  <r>
    <n v="-1"/>
    <n v="1"/>
    <s v="0001 -Florida Power &amp; Light Company"/>
    <n v="0"/>
    <n v="3"/>
    <x v="17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17"/>
  </r>
  <r>
    <n v="-1"/>
    <n v="1"/>
    <s v="0001 -Florida Power &amp; Light Company"/>
    <n v="0"/>
    <n v="3"/>
    <x v="17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17"/>
  </r>
  <r>
    <n v="-1"/>
    <n v="1"/>
    <s v="0001 -Florida Power &amp; Light Company"/>
    <n v="0"/>
    <n v="3"/>
    <x v="17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17"/>
  </r>
  <r>
    <n v="-1"/>
    <n v="1"/>
    <s v="0001 -Florida Power &amp; Light Company"/>
    <n v="0"/>
    <n v="3"/>
    <x v="17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17"/>
  </r>
  <r>
    <n v="-1"/>
    <n v="1"/>
    <s v="0001 -Florida Power &amp; Light Company"/>
    <n v="0"/>
    <n v="3"/>
    <x v="17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17"/>
  </r>
  <r>
    <n v="-1"/>
    <n v="1"/>
    <s v="0001 -Florida Power &amp; Light Company"/>
    <n v="0"/>
    <n v="3"/>
    <x v="17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17"/>
  </r>
  <r>
    <n v="-1"/>
    <n v="1"/>
    <s v="0001 -Florida Power &amp; Light Company"/>
    <n v="0"/>
    <n v="3"/>
    <x v="17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17"/>
  </r>
  <r>
    <n v="-1"/>
    <n v="1"/>
    <s v="0001 -Florida Power &amp; Light Company"/>
    <n v="0"/>
    <n v="3"/>
    <x v="17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17"/>
  </r>
  <r>
    <n v="-1"/>
    <n v="1"/>
    <s v="0001 -Florida Power &amp; Light Company"/>
    <n v="0"/>
    <n v="3"/>
    <x v="17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17"/>
  </r>
  <r>
    <n v="-1"/>
    <n v="1"/>
    <s v="0001 -Florida Power &amp; Light Company"/>
    <n v="0"/>
    <n v="3"/>
    <x v="17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7"/>
  </r>
  <r>
    <n v="-1"/>
    <n v="1"/>
    <s v="0001 -Florida Power &amp; Light Company"/>
    <n v="0"/>
    <n v="3"/>
    <x v="17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17"/>
  </r>
  <r>
    <n v="-1"/>
    <n v="1"/>
    <s v="0001 -Florida Power &amp; Light Company"/>
    <n v="0"/>
    <n v="3"/>
    <x v="17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17"/>
  </r>
  <r>
    <n v="-1"/>
    <n v="1"/>
    <s v="0001 -Florida Power &amp; Light Company"/>
    <n v="0"/>
    <n v="3"/>
    <x v="17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17"/>
  </r>
  <r>
    <n v="-1"/>
    <n v="1"/>
    <s v="0001 -Florida Power &amp; Light Company"/>
    <n v="0"/>
    <n v="3"/>
    <x v="17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17"/>
  </r>
  <r>
    <n v="-1"/>
    <n v="1"/>
    <s v="0001 -Florida Power &amp; Light Company"/>
    <n v="0"/>
    <n v="3"/>
    <x v="17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17"/>
  </r>
  <r>
    <n v="-1"/>
    <n v="1"/>
    <s v="0001 -Florida Power &amp; Light Company"/>
    <n v="0"/>
    <n v="3"/>
    <x v="17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17"/>
  </r>
  <r>
    <n v="-1"/>
    <n v="1"/>
    <s v="0001 -Florida Power &amp; Light Company"/>
    <n v="0"/>
    <n v="3"/>
    <x v="17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17"/>
  </r>
  <r>
    <n v="-1"/>
    <n v="1"/>
    <s v="0001 -Florida Power &amp; Light Company"/>
    <n v="0"/>
    <n v="3"/>
    <x v="17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17"/>
  </r>
  <r>
    <n v="-1"/>
    <n v="1"/>
    <s v="0001 -Florida Power &amp; Light Company"/>
    <n v="0"/>
    <n v="3"/>
    <x v="17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17"/>
  </r>
  <r>
    <n v="-1"/>
    <n v="1"/>
    <s v="0001 -Florida Power &amp; Light Company"/>
    <n v="0"/>
    <n v="3"/>
    <x v="17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17"/>
  </r>
  <r>
    <n v="-1"/>
    <n v="1"/>
    <s v="0001 -Florida Power &amp; Light Company"/>
    <n v="0"/>
    <n v="3"/>
    <x v="17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17"/>
  </r>
  <r>
    <n v="-1"/>
    <n v="1"/>
    <s v="0001 -Florida Power &amp; Light Company"/>
    <n v="0"/>
    <n v="3"/>
    <x v="17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17"/>
  </r>
  <r>
    <n v="-1"/>
    <n v="1"/>
    <s v="0001 -Florida Power &amp; Light Company"/>
    <n v="0"/>
    <n v="3"/>
    <x v="17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17"/>
  </r>
  <r>
    <n v="-1"/>
    <n v="1"/>
    <s v="0001 -Florida Power &amp; Light Company"/>
    <n v="0"/>
    <n v="3"/>
    <x v="17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17"/>
  </r>
  <r>
    <n v="-1"/>
    <n v="1"/>
    <s v="0001 -Florida Power &amp; Light Company"/>
    <n v="0"/>
    <n v="3"/>
    <x v="17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17"/>
  </r>
  <r>
    <n v="-1"/>
    <n v="1"/>
    <s v="0001 -Florida Power &amp; Light Company"/>
    <n v="0"/>
    <n v="3"/>
    <x v="17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17"/>
  </r>
  <r>
    <n v="-1"/>
    <n v="1"/>
    <s v="0001 -Florida Power &amp; Light Company"/>
    <n v="0"/>
    <n v="3"/>
    <x v="17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17"/>
  </r>
  <r>
    <n v="-1"/>
    <n v="1"/>
    <s v="0001 -Florida Power &amp; Light Company"/>
    <n v="0"/>
    <n v="3"/>
    <x v="17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17"/>
  </r>
  <r>
    <n v="-1"/>
    <n v="1"/>
    <s v="0001 -Florida Power &amp; Light Company"/>
    <n v="0"/>
    <n v="3"/>
    <x v="17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17"/>
  </r>
  <r>
    <n v="-1"/>
    <n v="1"/>
    <s v="0001 -Florida Power &amp; Light Company"/>
    <n v="0"/>
    <n v="3"/>
    <x v="17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17"/>
  </r>
  <r>
    <n v="-1"/>
    <n v="1"/>
    <s v="0001 -Florida Power &amp; Light Company"/>
    <n v="0"/>
    <n v="3"/>
    <x v="17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17"/>
  </r>
  <r>
    <n v="-1"/>
    <n v="1"/>
    <s v="0001 -Florida Power &amp; Light Company"/>
    <n v="0"/>
    <n v="3"/>
    <x v="17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17"/>
  </r>
  <r>
    <n v="-1"/>
    <n v="1"/>
    <s v="0001 -Florida Power &amp; Light Company"/>
    <n v="0"/>
    <n v="3"/>
    <x v="17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17"/>
  </r>
  <r>
    <n v="-1"/>
    <n v="1"/>
    <s v="0001 -Florida Power &amp; Light Company"/>
    <n v="0"/>
    <n v="3"/>
    <x v="17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17"/>
  </r>
  <r>
    <n v="-1"/>
    <n v="1"/>
    <s v="0001 -Florida Power &amp; Light Company"/>
    <n v="0"/>
    <n v="3"/>
    <x v="17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17"/>
  </r>
  <r>
    <n v="-1"/>
    <n v="1"/>
    <s v="0001 -Florida Power &amp; Light Company"/>
    <n v="0"/>
    <n v="3"/>
    <x v="17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17"/>
  </r>
  <r>
    <n v="-1"/>
    <n v="1"/>
    <s v="0001 -Florida Power &amp; Light Company"/>
    <n v="0"/>
    <n v="3"/>
    <x v="17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17"/>
  </r>
  <r>
    <n v="-1"/>
    <n v="1"/>
    <s v="0001 -Florida Power &amp; Light Company"/>
    <n v="0"/>
    <n v="3"/>
    <x v="17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17"/>
  </r>
  <r>
    <n v="-1"/>
    <n v="1"/>
    <s v="0001 -Florida Power &amp; Light Company"/>
    <n v="0"/>
    <n v="3"/>
    <x v="17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17"/>
  </r>
  <r>
    <n v="-1"/>
    <n v="1"/>
    <s v="0001 -Florida Power &amp; Light Company"/>
    <n v="0"/>
    <n v="3"/>
    <x v="17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17"/>
  </r>
  <r>
    <n v="-1"/>
    <n v="1"/>
    <s v="0001 -Florida Power &amp; Light Company"/>
    <n v="0"/>
    <n v="3"/>
    <x v="17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17"/>
  </r>
  <r>
    <n v="-1"/>
    <n v="1"/>
    <s v="0001 -Florida Power &amp; Light Company"/>
    <n v="0"/>
    <n v="3"/>
    <x v="17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17"/>
  </r>
  <r>
    <n v="-1"/>
    <n v="1"/>
    <s v="0001 -Florida Power &amp; Light Company"/>
    <n v="0"/>
    <n v="3"/>
    <x v="17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17"/>
  </r>
  <r>
    <n v="-1"/>
    <n v="1"/>
    <s v="0001 -Florida Power &amp; Light Company"/>
    <n v="0"/>
    <n v="3"/>
    <x v="17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17"/>
  </r>
  <r>
    <n v="-1"/>
    <n v="1"/>
    <s v="0001 -Florida Power &amp; Light Company"/>
    <n v="0"/>
    <n v="3"/>
    <x v="17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17"/>
  </r>
  <r>
    <n v="-1"/>
    <n v="1"/>
    <s v="0001 -Florida Power &amp; Light Company"/>
    <n v="0"/>
    <n v="3"/>
    <x v="17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17"/>
  </r>
  <r>
    <n v="-1"/>
    <n v="1"/>
    <s v="0001 -Florida Power &amp; Light Company"/>
    <n v="0"/>
    <n v="3"/>
    <x v="17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17"/>
  </r>
  <r>
    <n v="-1"/>
    <n v="1"/>
    <s v="0001 -Florida Power &amp; Light Company"/>
    <n v="0"/>
    <n v="3"/>
    <x v="17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17"/>
  </r>
  <r>
    <n v="-1"/>
    <n v="1"/>
    <s v="0001 -Florida Power &amp; Light Company"/>
    <n v="0"/>
    <n v="3"/>
    <x v="17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17"/>
  </r>
  <r>
    <n v="-1"/>
    <n v="1"/>
    <s v="0001 -Florida Power &amp; Light Company"/>
    <n v="0"/>
    <n v="3"/>
    <x v="17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17"/>
  </r>
  <r>
    <n v="-1"/>
    <n v="1"/>
    <s v="0001 -Florida Power &amp; Light Company"/>
    <n v="0"/>
    <n v="3"/>
    <x v="17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17"/>
  </r>
  <r>
    <n v="-1"/>
    <n v="1"/>
    <s v="0001 -Florida Power &amp; Light Company"/>
    <n v="0"/>
    <n v="3"/>
    <x v="17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17"/>
  </r>
  <r>
    <n v="-1"/>
    <n v="1"/>
    <s v="0001 -Florida Power &amp; Light Company"/>
    <n v="0"/>
    <n v="3"/>
    <x v="17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17"/>
  </r>
  <r>
    <n v="-1"/>
    <n v="1"/>
    <s v="0001 -Florida Power &amp; Light Company"/>
    <n v="0"/>
    <n v="3"/>
    <x v="17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17"/>
  </r>
  <r>
    <n v="-1"/>
    <n v="1"/>
    <s v="0001 -Florida Power &amp; Light Company"/>
    <n v="0"/>
    <n v="3"/>
    <x v="17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17"/>
  </r>
  <r>
    <n v="-1"/>
    <n v="1"/>
    <s v="0001 -Florida Power &amp; Light Company"/>
    <n v="0"/>
    <n v="3"/>
    <x v="17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17"/>
  </r>
  <r>
    <n v="-1"/>
    <n v="1"/>
    <s v="0001 -Florida Power &amp; Light Company"/>
    <n v="0"/>
    <n v="3"/>
    <x v="17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17"/>
  </r>
  <r>
    <n v="-1"/>
    <n v="1"/>
    <s v="0001 -Florida Power &amp; Light Company"/>
    <n v="0"/>
    <n v="3"/>
    <x v="17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17"/>
  </r>
  <r>
    <n v="-1"/>
    <n v="1"/>
    <s v="0001 -Florida Power &amp; Light Company"/>
    <n v="0"/>
    <n v="3"/>
    <x v="17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17"/>
  </r>
  <r>
    <n v="-1"/>
    <n v="1"/>
    <s v="0001 -Florida Power &amp; Light Company"/>
    <n v="0"/>
    <n v="3"/>
    <x v="17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17"/>
  </r>
  <r>
    <n v="-1"/>
    <n v="1"/>
    <s v="0001 -Florida Power &amp; Light Company"/>
    <n v="0"/>
    <n v="3"/>
    <x v="17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17"/>
  </r>
  <r>
    <n v="-1"/>
    <n v="1"/>
    <s v="0001 -Florida Power &amp; Light Company"/>
    <n v="0"/>
    <n v="3"/>
    <x v="17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17"/>
  </r>
  <r>
    <n v="-1"/>
    <n v="1"/>
    <s v="0001 -Florida Power &amp; Light Company"/>
    <n v="0"/>
    <n v="3"/>
    <x v="17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17"/>
  </r>
  <r>
    <n v="-1"/>
    <n v="1"/>
    <s v="0001 -Florida Power &amp; Light Company"/>
    <n v="0"/>
    <n v="3"/>
    <x v="17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17"/>
  </r>
  <r>
    <n v="-1"/>
    <n v="1"/>
    <s v="0001 -Florida Power &amp; Light Company"/>
    <n v="0"/>
    <n v="3"/>
    <x v="17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17"/>
  </r>
  <r>
    <n v="-1"/>
    <n v="1"/>
    <s v="0001 -Florida Power &amp; Light Company"/>
    <n v="0"/>
    <n v="3"/>
    <x v="17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17"/>
  </r>
  <r>
    <n v="-1"/>
    <n v="1"/>
    <s v="0001 -Florida Power &amp; Light Company"/>
    <n v="0"/>
    <n v="3"/>
    <x v="17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17"/>
  </r>
  <r>
    <n v="-1"/>
    <n v="1"/>
    <s v="0001 -Florida Power &amp; Light Company"/>
    <n v="0"/>
    <n v="3"/>
    <x v="17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17"/>
  </r>
  <r>
    <n v="-1"/>
    <n v="1"/>
    <s v="0001 -Florida Power &amp; Light Company"/>
    <n v="0"/>
    <n v="3"/>
    <x v="17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17"/>
  </r>
  <r>
    <n v="-1"/>
    <n v="1"/>
    <s v="0001 -Florida Power &amp; Light Company"/>
    <n v="0"/>
    <n v="3"/>
    <x v="17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17"/>
  </r>
  <r>
    <n v="-1"/>
    <n v="1"/>
    <s v="0001 -Florida Power &amp; Light Company"/>
    <n v="0"/>
    <n v="3"/>
    <x v="17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17"/>
  </r>
  <r>
    <n v="-1"/>
    <n v="1"/>
    <s v="0001 -Florida Power &amp; Light Company"/>
    <n v="0"/>
    <n v="3"/>
    <x v="17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17"/>
  </r>
  <r>
    <n v="-1"/>
    <n v="1"/>
    <s v="0001 -Florida Power &amp; Light Company"/>
    <n v="0"/>
    <n v="3"/>
    <x v="17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17"/>
  </r>
  <r>
    <n v="-1"/>
    <n v="1"/>
    <s v="0001 -Florida Power &amp; Light Company"/>
    <n v="0"/>
    <n v="3"/>
    <x v="17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17"/>
  </r>
  <r>
    <n v="-1"/>
    <n v="1"/>
    <s v="0001 -Florida Power &amp; Light Company"/>
    <n v="0"/>
    <n v="3"/>
    <x v="17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17"/>
  </r>
  <r>
    <n v="-1"/>
    <n v="1"/>
    <s v="0001 -Florida Power &amp; Light Company"/>
    <n v="0"/>
    <n v="3"/>
    <x v="17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17"/>
  </r>
  <r>
    <n v="-1"/>
    <n v="1"/>
    <s v="0001 -Florida Power &amp; Light Company"/>
    <n v="0"/>
    <n v="3"/>
    <x v="17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17"/>
  </r>
  <r>
    <n v="-1"/>
    <n v="1"/>
    <s v="0001 -Florida Power &amp; Light Company"/>
    <n v="0"/>
    <n v="3"/>
    <x v="17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17"/>
  </r>
  <r>
    <n v="-1"/>
    <n v="1"/>
    <s v="0001 -Florida Power &amp; Light Company"/>
    <n v="0"/>
    <n v="3"/>
    <x v="17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17"/>
  </r>
  <r>
    <n v="-1"/>
    <n v="1"/>
    <s v="0001 -Florida Power &amp; Light Company"/>
    <n v="0"/>
    <n v="3"/>
    <x v="17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17"/>
  </r>
  <r>
    <n v="-1"/>
    <n v="1"/>
    <s v="0001 -Florida Power &amp; Light Company"/>
    <n v="0"/>
    <n v="3"/>
    <x v="17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17"/>
  </r>
  <r>
    <n v="-1"/>
    <n v="1"/>
    <s v="0001 -Florida Power &amp; Light Company"/>
    <n v="0"/>
    <n v="3"/>
    <x v="17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17"/>
  </r>
  <r>
    <n v="-1"/>
    <n v="1"/>
    <s v="0001 -Florida Power &amp; Light Company"/>
    <n v="0"/>
    <n v="3"/>
    <x v="17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17"/>
  </r>
  <r>
    <n v="-1"/>
    <n v="1"/>
    <s v="0001 -Florida Power &amp; Light Company"/>
    <n v="0"/>
    <n v="3"/>
    <x v="17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17"/>
  </r>
  <r>
    <n v="-1"/>
    <n v="1"/>
    <s v="0001 -Florida Power &amp; Light Company"/>
    <n v="0"/>
    <n v="3"/>
    <x v="17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17"/>
  </r>
  <r>
    <n v="-1"/>
    <n v="1"/>
    <s v="0001 -Florida Power &amp; Light Company"/>
    <n v="0"/>
    <n v="3"/>
    <x v="17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17"/>
  </r>
  <r>
    <n v="-1"/>
    <n v="1"/>
    <s v="0001 -Florida Power &amp; Light Company"/>
    <n v="0"/>
    <n v="3"/>
    <x v="17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17"/>
  </r>
  <r>
    <n v="-1"/>
    <n v="1"/>
    <s v="0001 -Florida Power &amp; Light Company"/>
    <n v="0"/>
    <n v="3"/>
    <x v="17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17"/>
  </r>
  <r>
    <n v="-1"/>
    <n v="1"/>
    <s v="0001 -Florida Power &amp; Light Company"/>
    <n v="0"/>
    <n v="3"/>
    <x v="17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17"/>
  </r>
  <r>
    <n v="-1"/>
    <n v="1"/>
    <s v="0001 -Florida Power &amp; Light Company"/>
    <n v="0"/>
    <n v="3"/>
    <x v="17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17"/>
  </r>
  <r>
    <n v="-1"/>
    <n v="1"/>
    <s v="0001 -Florida Power &amp; Light Company"/>
    <n v="0"/>
    <n v="3"/>
    <x v="17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17"/>
  </r>
  <r>
    <n v="-1"/>
    <n v="1"/>
    <s v="0001 -Florida Power &amp; Light Company"/>
    <n v="0"/>
    <n v="3"/>
    <x v="17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17"/>
  </r>
  <r>
    <n v="-1"/>
    <n v="1"/>
    <s v="0001 -Florida Power &amp; Light Company"/>
    <n v="0"/>
    <n v="3"/>
    <x v="17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17"/>
  </r>
  <r>
    <n v="-1"/>
    <n v="1"/>
    <s v="0001 -Florida Power &amp; Light Company"/>
    <n v="0"/>
    <n v="3"/>
    <x v="17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17"/>
  </r>
  <r>
    <n v="-1"/>
    <n v="1"/>
    <s v="0001 -Florida Power &amp; Light Company"/>
    <n v="0"/>
    <n v="3"/>
    <x v="17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17"/>
  </r>
  <r>
    <n v="-1"/>
    <n v="1"/>
    <s v="0001 -Florida Power &amp; Light Company"/>
    <n v="0"/>
    <n v="3"/>
    <x v="17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17"/>
  </r>
  <r>
    <n v="-1"/>
    <n v="1"/>
    <s v="0001 -Florida Power &amp; Light Company"/>
    <n v="0"/>
    <n v="3"/>
    <x v="17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17"/>
  </r>
  <r>
    <n v="-1"/>
    <n v="1"/>
    <s v="0001 -Florida Power &amp; Light Company"/>
    <n v="0"/>
    <n v="3"/>
    <x v="17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17"/>
  </r>
  <r>
    <n v="-1"/>
    <n v="1"/>
    <s v="0001 -Florida Power &amp; Light Company"/>
    <n v="0"/>
    <n v="3"/>
    <x v="17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17"/>
  </r>
  <r>
    <n v="-1"/>
    <n v="1"/>
    <s v="0001 -Florida Power &amp; Light Company"/>
    <n v="0"/>
    <n v="3"/>
    <x v="17"/>
    <n v="2003"/>
    <n v="84"/>
    <n v="2014"/>
    <s v="V2003 Bonus-50%"/>
    <n v="367"/>
    <s v="07. Distribution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  <x v="17"/>
  </r>
  <r>
    <n v="-1"/>
    <n v="1"/>
    <s v="0001 -Florida Power &amp; Light Company"/>
    <n v="0"/>
    <n v="3"/>
    <x v="17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17"/>
  </r>
  <r>
    <n v="-1"/>
    <n v="1"/>
    <s v="0001 -Florida Power &amp; Light Company"/>
    <n v="0"/>
    <n v="3"/>
    <x v="17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17"/>
  </r>
  <r>
    <n v="-1"/>
    <n v="1"/>
    <s v="0001 -Florida Power &amp; Light Company"/>
    <n v="0"/>
    <n v="3"/>
    <x v="17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17"/>
  </r>
  <r>
    <n v="-1"/>
    <n v="1"/>
    <s v="0001 -Florida Power &amp; Light Company"/>
    <n v="0"/>
    <n v="3"/>
    <x v="17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17"/>
  </r>
  <r>
    <n v="-1"/>
    <n v="1"/>
    <s v="0001 -Florida Power &amp; Light Company"/>
    <n v="0"/>
    <n v="3"/>
    <x v="17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17"/>
  </r>
  <r>
    <n v="-1"/>
    <n v="1"/>
    <s v="0001 -Florida Power &amp; Light Company"/>
    <n v="0"/>
    <n v="3"/>
    <x v="17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17"/>
  </r>
  <r>
    <n v="-1"/>
    <n v="1"/>
    <s v="0001 -Florida Power &amp; Light Company"/>
    <n v="0"/>
    <n v="3"/>
    <x v="17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17"/>
  </r>
  <r>
    <n v="-1"/>
    <n v="1"/>
    <s v="0001 -Florida Power &amp; Light Company"/>
    <n v="0"/>
    <n v="3"/>
    <x v="17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17"/>
  </r>
  <r>
    <n v="-1"/>
    <n v="1"/>
    <s v="0001 -Florida Power &amp; Light Company"/>
    <n v="0"/>
    <n v="3"/>
    <x v="17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17"/>
  </r>
  <r>
    <n v="-1"/>
    <n v="1"/>
    <s v="0001 -Florida Power &amp; Light Company"/>
    <n v="0"/>
    <n v="3"/>
    <x v="17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17"/>
  </r>
  <r>
    <n v="-1"/>
    <n v="1"/>
    <s v="0001 -Florida Power &amp; Light Company"/>
    <n v="0"/>
    <n v="3"/>
    <x v="17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17"/>
  </r>
  <r>
    <n v="-1"/>
    <n v="1"/>
    <s v="0001 -Florida Power &amp; Light Company"/>
    <n v="0"/>
    <n v="3"/>
    <x v="17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17"/>
  </r>
  <r>
    <n v="-1"/>
    <n v="1"/>
    <s v="0001 -Florida Power &amp; Light Company"/>
    <n v="0"/>
    <n v="3"/>
    <x v="17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17"/>
  </r>
  <r>
    <n v="-1"/>
    <n v="1"/>
    <s v="0001 -Florida Power &amp; Light Company"/>
    <n v="0"/>
    <n v="3"/>
    <x v="17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17"/>
  </r>
  <r>
    <n v="-1"/>
    <n v="1"/>
    <s v="0001 -Florida Power &amp; Light Company"/>
    <n v="0"/>
    <n v="3"/>
    <x v="17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17"/>
  </r>
  <r>
    <n v="-1"/>
    <n v="1"/>
    <s v="0001 -Florida Power &amp; Light Company"/>
    <n v="0"/>
    <n v="3"/>
    <x v="17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17"/>
  </r>
  <r>
    <n v="-1"/>
    <n v="1"/>
    <s v="0001 -Florida Power &amp; Light Company"/>
    <n v="0"/>
    <n v="3"/>
    <x v="17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17"/>
  </r>
  <r>
    <n v="-1"/>
    <n v="1"/>
    <s v="0001 -Florida Power &amp; Light Company"/>
    <n v="0"/>
    <n v="3"/>
    <x v="17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17"/>
  </r>
  <r>
    <n v="-1"/>
    <n v="1"/>
    <s v="0001 -Florida Power &amp; Light Company"/>
    <n v="0"/>
    <n v="3"/>
    <x v="17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17"/>
  </r>
  <r>
    <n v="-1"/>
    <n v="1"/>
    <s v="0001 -Florida Power &amp; Light Company"/>
    <n v="0"/>
    <n v="3"/>
    <x v="17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17"/>
  </r>
  <r>
    <n v="-1"/>
    <n v="1"/>
    <s v="0001 -Florida Power &amp; Light Company"/>
    <n v="0"/>
    <n v="3"/>
    <x v="17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17"/>
  </r>
  <r>
    <n v="-1"/>
    <n v="1"/>
    <s v="0001 -Florida Power &amp; Light Company"/>
    <n v="0"/>
    <n v="3"/>
    <x v="17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17"/>
  </r>
  <r>
    <n v="-1"/>
    <n v="1"/>
    <s v="0001 -Florida Power &amp; Light Company"/>
    <n v="0"/>
    <n v="3"/>
    <x v="17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17"/>
  </r>
  <r>
    <n v="-1"/>
    <n v="1"/>
    <s v="0001 -Florida Power &amp; Light Company"/>
    <n v="0"/>
    <n v="3"/>
    <x v="17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17"/>
  </r>
  <r>
    <n v="-1"/>
    <n v="1"/>
    <s v="0001 -Florida Power &amp; Light Company"/>
    <n v="0"/>
    <n v="3"/>
    <x v="17"/>
    <n v="2008"/>
    <n v="169"/>
    <n v="2014"/>
    <s v="V2008 Q2 - 50% Bonus"/>
    <n v="367"/>
    <s v="07. Distribution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  <x v="17"/>
  </r>
  <r>
    <n v="-1"/>
    <n v="1"/>
    <s v="0001 -Florida Power &amp; Light Company"/>
    <n v="0"/>
    <n v="3"/>
    <x v="17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17"/>
  </r>
  <r>
    <n v="-1"/>
    <n v="1"/>
    <s v="0001 -Florida Power &amp; Light Company"/>
    <n v="0"/>
    <n v="3"/>
    <x v="17"/>
    <n v="2008"/>
    <n v="170"/>
    <n v="2014"/>
    <s v="V2008 Q3 - 50% Bonus"/>
    <n v="367"/>
    <s v="07. Distribution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  <x v="17"/>
  </r>
  <r>
    <n v="-1"/>
    <n v="1"/>
    <s v="0001 -Florida Power &amp; Light Company"/>
    <n v="0"/>
    <n v="3"/>
    <x v="17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17"/>
  </r>
  <r>
    <n v="-1"/>
    <n v="1"/>
    <s v="0001 -Florida Power &amp; Light Company"/>
    <n v="0"/>
    <n v="3"/>
    <x v="17"/>
    <n v="2008"/>
    <n v="171"/>
    <n v="2014"/>
    <s v="V2008 Q4 - 50% Bonus"/>
    <n v="367"/>
    <s v="07. Distribution"/>
    <s v="Function"/>
    <n v="21041430.5"/>
    <n v="0"/>
    <n v="0"/>
    <n v="21116214.850000001"/>
    <n v="1191551.82"/>
    <n v="8114230.2000000002"/>
    <n v="-249996.44"/>
    <n v="12215.61"/>
    <n v="21190999.199999999"/>
    <n v="9252060.3800000008"/>
    <n v="-83631.460000000006"/>
    <n v="0"/>
    <n v="12215.61"/>
    <n v="0"/>
    <x v="17"/>
  </r>
  <r>
    <n v="-1"/>
    <n v="1"/>
    <s v="0001 -Florida Power &amp; Light Company"/>
    <n v="0"/>
    <n v="3"/>
    <x v="17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17"/>
  </r>
  <r>
    <n v="-1"/>
    <n v="1"/>
    <s v="0001 -Florida Power &amp; Light Company"/>
    <n v="0"/>
    <n v="3"/>
    <x v="17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17"/>
  </r>
  <r>
    <n v="-1"/>
    <n v="1"/>
    <s v="0001 -Florida Power &amp; Light Company"/>
    <n v="0"/>
    <n v="3"/>
    <x v="17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17"/>
  </r>
  <r>
    <n v="-1"/>
    <n v="1"/>
    <s v="0001 -Florida Power &amp; Light Company"/>
    <n v="0"/>
    <n v="3"/>
    <x v="17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17"/>
  </r>
  <r>
    <n v="-1"/>
    <n v="1"/>
    <s v="0001 -Florida Power &amp; Light Company"/>
    <n v="0"/>
    <n v="3"/>
    <x v="17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17"/>
  </r>
  <r>
    <n v="-1"/>
    <n v="1"/>
    <s v="0001 -Florida Power &amp; Light Company"/>
    <n v="0"/>
    <n v="3"/>
    <x v="17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17"/>
  </r>
  <r>
    <n v="-1"/>
    <n v="1"/>
    <s v="0001 -Florida Power &amp; Light Company"/>
    <n v="0"/>
    <n v="3"/>
    <x v="17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17"/>
  </r>
  <r>
    <n v="-1"/>
    <n v="1"/>
    <s v="0001 -Florida Power &amp; Light Company"/>
    <n v="0"/>
    <n v="3"/>
    <x v="17"/>
    <n v="2009"/>
    <n v="192"/>
    <n v="2014"/>
    <s v="V2009 Q4 - 50% Bonus"/>
    <n v="367"/>
    <s v="07. Distribution"/>
    <s v="Function"/>
    <n v="87479530.290000007"/>
    <n v="0"/>
    <n v="0"/>
    <n v="88211396.25"/>
    <n v="5230106.17"/>
    <n v="30996722.140000001"/>
    <n v="-1823693.83"/>
    <n v="58898.51"/>
    <n v="88943262.209999993"/>
    <n v="35714105.649999999"/>
    <n v="-892110.74"/>
    <n v="0"/>
    <n v="58898.51"/>
    <n v="0"/>
    <x v="17"/>
  </r>
  <r>
    <n v="-1"/>
    <n v="1"/>
    <s v="0001 -Florida Power &amp; Light Company"/>
    <n v="0"/>
    <n v="3"/>
    <x v="17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17"/>
  </r>
  <r>
    <n v="-1"/>
    <n v="1"/>
    <s v="0001 -Florida Power &amp; Light Company"/>
    <n v="0"/>
    <n v="3"/>
    <x v="17"/>
    <n v="2010"/>
    <n v="215"/>
    <n v="2014"/>
    <s v="V2010 Q1 - 50% Bonus"/>
    <n v="367"/>
    <s v="07. Distribution"/>
    <s v="Function"/>
    <n v="66983963.32"/>
    <n v="0"/>
    <n v="0"/>
    <n v="67464521.510000005"/>
    <n v="4149734.63"/>
    <n v="22286490.690000001"/>
    <n v="-1077771.24"/>
    <n v="43497.63"/>
    <n v="67945079.730000004"/>
    <n v="26140451.030000001"/>
    <n v="-621844.5"/>
    <n v="0"/>
    <n v="43497.63"/>
    <n v="0"/>
    <x v="17"/>
  </r>
  <r>
    <n v="-1"/>
    <n v="1"/>
    <s v="0001 -Florida Power &amp; Light Company"/>
    <n v="0"/>
    <n v="3"/>
    <x v="17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17"/>
  </r>
  <r>
    <n v="-1"/>
    <n v="1"/>
    <s v="0001 -Florida Power &amp; Light Company"/>
    <n v="0"/>
    <n v="3"/>
    <x v="17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17"/>
  </r>
  <r>
    <n v="-1"/>
    <n v="1"/>
    <s v="0001 -Florida Power &amp; Light Company"/>
    <n v="0"/>
    <n v="3"/>
    <x v="17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17"/>
  </r>
  <r>
    <n v="-1"/>
    <n v="1"/>
    <s v="0001 -Florida Power &amp; Light Company"/>
    <n v="0"/>
    <n v="3"/>
    <x v="17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7"/>
    <n v="2014"/>
    <s v="V2010 Q3 - 50% Bonus"/>
    <n v="367"/>
    <s v="07. Distribution"/>
    <s v="Function"/>
    <n v="68950133.859999999"/>
    <n v="0"/>
    <n v="0"/>
    <n v="69302409.409999996"/>
    <n v="4834451.32"/>
    <n v="24703679.829999998"/>
    <n v="-933711.63"/>
    <n v="29574.61"/>
    <n v="69654684.959999993"/>
    <n v="29350788.75"/>
    <n v="-487634.09"/>
    <n v="0"/>
    <n v="29574.61"/>
    <n v="0"/>
    <x v="17"/>
  </r>
  <r>
    <n v="-1"/>
    <n v="1"/>
    <s v="0001 -Florida Power &amp; Light Company"/>
    <n v="0"/>
    <n v="3"/>
    <x v="17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17"/>
  </r>
  <r>
    <n v="-1"/>
    <n v="1"/>
    <s v="0001 -Florida Power &amp; Light Company"/>
    <n v="0"/>
    <n v="3"/>
    <x v="17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"/>
    <n v="-373632.98"/>
    <n v="12890.82"/>
    <n v="33218379.690000001"/>
    <n v="13955636.65"/>
    <n v="-219033.21"/>
    <n v="0"/>
    <n v="12890.82"/>
    <n v="0"/>
    <x v="17"/>
  </r>
  <r>
    <n v="-1"/>
    <n v="1"/>
    <s v="0001 -Florida Power &amp; Light Company"/>
    <n v="0"/>
    <n v="3"/>
    <x v="17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17"/>
  </r>
  <r>
    <n v="-1"/>
    <n v="1"/>
    <s v="0001 -Florida Power &amp; Light Company"/>
    <n v="0"/>
    <n v="3"/>
    <x v="17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17"/>
  </r>
  <r>
    <n v="-1"/>
    <n v="1"/>
    <s v="0001 -Florida Power &amp; Light Company"/>
    <n v="0"/>
    <n v="3"/>
    <x v="17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17"/>
  </r>
  <r>
    <n v="-1"/>
    <n v="1"/>
    <s v="0001 -Florida Power &amp; Light Company"/>
    <n v="0"/>
    <n v="3"/>
    <x v="17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17"/>
  </r>
  <r>
    <n v="-1"/>
    <n v="1"/>
    <s v="0001 -Florida Power &amp; Light Company"/>
    <n v="0"/>
    <n v="3"/>
    <x v="17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17"/>
  </r>
  <r>
    <n v="-1"/>
    <n v="1"/>
    <s v="0001 -Florida Power &amp; Light Company"/>
    <n v="0"/>
    <n v="3"/>
    <x v="17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17"/>
  </r>
  <r>
    <n v="-1"/>
    <n v="1"/>
    <s v="0001 -Florida Power &amp; Light Company"/>
    <n v="0"/>
    <n v="3"/>
    <x v="17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17"/>
  </r>
  <r>
    <n v="-1"/>
    <n v="1"/>
    <s v="0001 -Florida Power &amp; Light Company"/>
    <n v="0"/>
    <n v="3"/>
    <x v="17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17"/>
  </r>
  <r>
    <n v="-1"/>
    <n v="1"/>
    <s v="0001 -Florida Power &amp; Light Company"/>
    <n v="0"/>
    <n v="3"/>
    <x v="17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17"/>
  </r>
  <r>
    <n v="-1"/>
    <n v="1"/>
    <s v="0001 -Florida Power &amp; Light Company"/>
    <n v="0"/>
    <n v="3"/>
    <x v="17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17"/>
  </r>
  <r>
    <n v="-1"/>
    <n v="1"/>
    <s v="0001 -Florida Power &amp; Light Company"/>
    <n v="0"/>
    <n v="3"/>
    <x v="17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17"/>
  </r>
  <r>
    <n v="-1"/>
    <n v="1"/>
    <s v="0001 -Florida Power &amp; Light Company"/>
    <n v="0"/>
    <n v="3"/>
    <x v="17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17"/>
  </r>
  <r>
    <n v="-1"/>
    <n v="1"/>
    <s v="0001 -Florida Power &amp; Light Company"/>
    <n v="0"/>
    <n v="3"/>
    <x v="17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17"/>
  </r>
  <r>
    <n v="-1"/>
    <n v="1"/>
    <s v="0001 -Florida Power &amp; Light Company"/>
    <n v="0"/>
    <n v="3"/>
    <x v="17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17"/>
  </r>
  <r>
    <n v="-1"/>
    <n v="1"/>
    <s v="0001 -Florida Power &amp; Light Company"/>
    <n v="0"/>
    <n v="3"/>
    <x v="17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17"/>
  </r>
  <r>
    <n v="-1"/>
    <n v="1"/>
    <s v="0001 -Florida Power &amp; Light Company"/>
    <n v="0"/>
    <n v="3"/>
    <x v="17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17"/>
  </r>
  <r>
    <n v="-1"/>
    <n v="1"/>
    <s v="0001 -Florida Power &amp; Light Company"/>
    <n v="0"/>
    <n v="3"/>
    <x v="17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17"/>
  </r>
  <r>
    <n v="-1"/>
    <n v="1"/>
    <s v="0001 -Florida Power &amp; Light Company"/>
    <n v="0"/>
    <n v="3"/>
    <x v="17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17"/>
  </r>
  <r>
    <n v="-1"/>
    <n v="1"/>
    <s v="0001 -Florida Power &amp; Light Company"/>
    <n v="0"/>
    <n v="3"/>
    <x v="17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17"/>
  </r>
  <r>
    <n v="-1"/>
    <n v="1"/>
    <s v="0001 -Florida Power &amp; Light Company"/>
    <n v="0"/>
    <n v="3"/>
    <x v="17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17"/>
  </r>
  <r>
    <n v="-1"/>
    <n v="1"/>
    <s v="0001 -Florida Power &amp; Light Company"/>
    <n v="0"/>
    <n v="3"/>
    <x v="17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17"/>
  </r>
  <r>
    <n v="-1"/>
    <n v="1"/>
    <s v="0001 -Florida Power &amp; Light Company"/>
    <n v="0"/>
    <n v="3"/>
    <x v="17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17"/>
  </r>
  <r>
    <n v="-1"/>
    <n v="1"/>
    <s v="0001 -Florida Power &amp; Light Company"/>
    <n v="0"/>
    <n v="3"/>
    <x v="17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17"/>
  </r>
  <r>
    <n v="-1"/>
    <n v="1"/>
    <s v="0001 -Florida Power &amp; Light Company"/>
    <n v="0"/>
    <n v="3"/>
    <x v="17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17"/>
  </r>
  <r>
    <n v="-1"/>
    <n v="1"/>
    <s v="0001 -Florida Power &amp; Light Company"/>
    <n v="0"/>
    <n v="3"/>
    <x v="17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17"/>
  </r>
  <r>
    <n v="-1"/>
    <n v="1"/>
    <s v="0001 -Florida Power &amp; Light Company"/>
    <n v="0"/>
    <n v="3"/>
    <x v="17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17"/>
  </r>
  <r>
    <n v="-1"/>
    <n v="1"/>
    <s v="0001 -Florida Power &amp; Light Company"/>
    <n v="0"/>
    <n v="3"/>
    <x v="17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17"/>
  </r>
  <r>
    <n v="-1"/>
    <n v="1"/>
    <s v="0001 -Florida Power &amp; Light Company"/>
    <n v="0"/>
    <n v="3"/>
    <x v="17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17"/>
  </r>
  <r>
    <n v="-1"/>
    <n v="1"/>
    <s v="0001 -Florida Power &amp; Light Company"/>
    <n v="0"/>
    <n v="3"/>
    <x v="17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17"/>
  </r>
  <r>
    <n v="-1"/>
    <n v="1"/>
    <s v="0001 -Florida Power &amp; Light Company"/>
    <n v="0"/>
    <n v="3"/>
    <x v="17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17"/>
  </r>
  <r>
    <n v="-1"/>
    <n v="1"/>
    <s v="0001 -Florida Power &amp; Light Company"/>
    <n v="0"/>
    <n v="3"/>
    <x v="17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17"/>
  </r>
  <r>
    <n v="-1"/>
    <n v="1"/>
    <s v="0001 -Florida Power &amp; Light Company"/>
    <n v="0"/>
    <n v="3"/>
    <x v="17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17"/>
  </r>
  <r>
    <n v="-1"/>
    <n v="1"/>
    <s v="0001 -Florida Power &amp; Light Company"/>
    <n v="0"/>
    <n v="3"/>
    <x v="17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17"/>
  </r>
  <r>
    <n v="-1"/>
    <n v="1"/>
    <s v="0001 -Florida Power &amp; Light Company"/>
    <n v="0"/>
    <n v="3"/>
    <x v="17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17"/>
  </r>
  <r>
    <n v="-1"/>
    <n v="1"/>
    <s v="0001 -Florida Power &amp; Light Company"/>
    <n v="0"/>
    <n v="3"/>
    <x v="17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17"/>
  </r>
  <r>
    <n v="-1"/>
    <n v="1"/>
    <s v="0001 -Florida Power &amp; Light Company"/>
    <n v="0"/>
    <n v="3"/>
    <x v="17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17"/>
  </r>
  <r>
    <n v="-1"/>
    <n v="1"/>
    <s v="0001 -Florida Power &amp; Light Company"/>
    <n v="0"/>
    <n v="3"/>
    <x v="17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17"/>
  </r>
  <r>
    <n v="-1"/>
    <n v="1"/>
    <s v="0001 -Florida Power &amp; Light Company"/>
    <n v="0"/>
    <n v="3"/>
    <x v="17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17"/>
  </r>
  <r>
    <n v="-1"/>
    <n v="1"/>
    <s v="0001 -Florida Power &amp; Light Company"/>
    <n v="0"/>
    <n v="3"/>
    <x v="17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17"/>
  </r>
  <r>
    <n v="-1"/>
    <n v="1"/>
    <s v="0001 -Florida Power &amp; Light Company"/>
    <n v="0"/>
    <n v="3"/>
    <x v="17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17"/>
  </r>
  <r>
    <n v="-1"/>
    <n v="1"/>
    <s v="0001 -Florida Power &amp; Light Company"/>
    <n v="0"/>
    <n v="3"/>
    <x v="17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17"/>
  </r>
  <r>
    <n v="-1"/>
    <n v="1"/>
    <s v="0001 -Florida Power &amp; Light Company"/>
    <n v="0"/>
    <n v="3"/>
    <x v="17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17"/>
  </r>
  <r>
    <n v="-1"/>
    <n v="1"/>
    <s v="0001 -Florida Power &amp; Light Company"/>
    <n v="0"/>
    <n v="3"/>
    <x v="17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17"/>
  </r>
  <r>
    <n v="-1"/>
    <n v="1"/>
    <s v="0001 -Florida Power &amp; Light Company"/>
    <n v="0"/>
    <n v="3"/>
    <x v="17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17"/>
  </r>
  <r>
    <n v="-1"/>
    <n v="1"/>
    <s v="0001 -Florida Power &amp; Light Company"/>
    <n v="0"/>
    <n v="3"/>
    <x v="17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17"/>
  </r>
  <r>
    <n v="-1"/>
    <n v="1"/>
    <s v="0001 -Florida Power &amp; Light Company"/>
    <n v="0"/>
    <n v="3"/>
    <x v="17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17"/>
  </r>
  <r>
    <n v="-1"/>
    <n v="1"/>
    <s v="0001 -Florida Power &amp; Light Company"/>
    <n v="0"/>
    <n v="3"/>
    <x v="17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17"/>
  </r>
  <r>
    <n v="-1"/>
    <n v="1"/>
    <s v="0001 -Florida Power &amp; Light Company"/>
    <n v="0"/>
    <n v="3"/>
    <x v="17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17"/>
  </r>
  <r>
    <n v="-1"/>
    <n v="1"/>
    <s v="0001 -Florida Power &amp; Light Company"/>
    <n v="0"/>
    <n v="3"/>
    <x v="17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17"/>
  </r>
  <r>
    <n v="-1"/>
    <n v="1"/>
    <s v="0001 -Florida Power &amp; Light Company"/>
    <n v="0"/>
    <n v="3"/>
    <x v="17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17"/>
  </r>
  <r>
    <n v="-1"/>
    <n v="1"/>
    <s v="0001 -Florida Power &amp; Light Company"/>
    <n v="0"/>
    <n v="3"/>
    <x v="17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17"/>
  </r>
  <r>
    <n v="-1"/>
    <n v="1"/>
    <s v="0001 -Florida Power &amp; Light Company"/>
    <n v="0"/>
    <n v="3"/>
    <x v="17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17"/>
  </r>
  <r>
    <n v="-1"/>
    <n v="1"/>
    <s v="0001 -Florida Power &amp; Light Company"/>
    <n v="0"/>
    <n v="3"/>
    <x v="17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17"/>
  </r>
  <r>
    <n v="-1"/>
    <n v="1"/>
    <s v="0001 -Florida Power &amp; Light Company"/>
    <n v="0"/>
    <n v="3"/>
    <x v="17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17"/>
  </r>
  <r>
    <n v="-1"/>
    <n v="1"/>
    <s v="0001 -Florida Power &amp; Light Company"/>
    <n v="0"/>
    <n v="3"/>
    <x v="17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17"/>
  </r>
  <r>
    <n v="-1"/>
    <n v="1"/>
    <s v="0001 -Florida Power &amp; Light Company"/>
    <n v="0"/>
    <n v="3"/>
    <x v="17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17"/>
  </r>
  <r>
    <n v="-1"/>
    <n v="1"/>
    <s v="0001 -Florida Power &amp; Light Company"/>
    <n v="0"/>
    <n v="3"/>
    <x v="17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17"/>
  </r>
  <r>
    <n v="-1"/>
    <n v="1"/>
    <s v="0001 -Florida Power &amp; Light Company"/>
    <n v="0"/>
    <n v="3"/>
    <x v="17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17"/>
  </r>
  <r>
    <n v="-1"/>
    <n v="1"/>
    <s v="0001 -Florida Power &amp; Light Company"/>
    <n v="0"/>
    <n v="3"/>
    <x v="17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17"/>
  </r>
  <r>
    <n v="-1"/>
    <n v="1"/>
    <s v="0001 -Florida Power &amp; Light Company"/>
    <n v="0"/>
    <n v="3"/>
    <x v="17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17"/>
  </r>
  <r>
    <n v="-1"/>
    <n v="1"/>
    <s v="0001 -Florida Power &amp; Light Company"/>
    <n v="0"/>
    <n v="3"/>
    <x v="17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17"/>
  </r>
  <r>
    <n v="-1"/>
    <n v="1"/>
    <s v="0001 -Florida Power &amp; Light Company"/>
    <n v="0"/>
    <n v="3"/>
    <x v="17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17"/>
  </r>
  <r>
    <n v="-1"/>
    <n v="1"/>
    <s v="0001 -Florida Power &amp; Light Company"/>
    <n v="0"/>
    <n v="3"/>
    <x v="17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17"/>
  </r>
  <r>
    <n v="-1"/>
    <n v="1"/>
    <s v="0001 -Florida Power &amp; Light Company"/>
    <n v="0"/>
    <n v="3"/>
    <x v="17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17"/>
  </r>
  <r>
    <n v="-1"/>
    <n v="1"/>
    <s v="0001 -Florida Power &amp; Light Company"/>
    <n v="0"/>
    <n v="3"/>
    <x v="17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17"/>
  </r>
  <r>
    <n v="-1"/>
    <n v="1"/>
    <s v="0001 -Florida Power &amp; Light Company"/>
    <n v="0"/>
    <n v="3"/>
    <x v="17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17"/>
  </r>
  <r>
    <n v="-1"/>
    <n v="1"/>
    <s v="0001 -Florida Power &amp; Light Company"/>
    <n v="0"/>
    <n v="3"/>
    <x v="17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17"/>
  </r>
  <r>
    <n v="-1"/>
    <n v="1"/>
    <s v="0001 -Florida Power &amp; Light Company"/>
    <n v="0"/>
    <n v="3"/>
    <x v="17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17"/>
  </r>
  <r>
    <n v="-1"/>
    <n v="1"/>
    <s v="0001 -Florida Power &amp; Light Company"/>
    <n v="0"/>
    <n v="3"/>
    <x v="17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17"/>
  </r>
  <r>
    <n v="-1"/>
    <n v="1"/>
    <s v="0001 -Florida Power &amp; Light Company"/>
    <n v="0"/>
    <n v="3"/>
    <x v="17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17"/>
  </r>
  <r>
    <n v="-1"/>
    <n v="1"/>
    <s v="0001 -Florida Power &amp; Light Company"/>
    <n v="0"/>
    <n v="3"/>
    <x v="17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17"/>
  </r>
  <r>
    <n v="-1"/>
    <n v="1"/>
    <s v="0001 -Florida Power &amp; Light Company"/>
    <n v="0"/>
    <n v="3"/>
    <x v="17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17"/>
  </r>
  <r>
    <n v="-1"/>
    <n v="1"/>
    <s v="0001 -Florida Power &amp; Light Company"/>
    <n v="0"/>
    <n v="3"/>
    <x v="17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17"/>
  </r>
  <r>
    <n v="-1"/>
    <n v="1"/>
    <s v="0001 -Florida Power &amp; Light Company"/>
    <n v="0"/>
    <n v="3"/>
    <x v="17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17"/>
  </r>
  <r>
    <n v="-1"/>
    <n v="1"/>
    <s v="0001 -Florida Power &amp; Light Company"/>
    <n v="0"/>
    <n v="3"/>
    <x v="17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17"/>
  </r>
  <r>
    <n v="-1"/>
    <n v="1"/>
    <s v="0001 -Florida Power &amp; Light Company"/>
    <n v="0"/>
    <n v="3"/>
    <x v="17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17"/>
  </r>
  <r>
    <n v="-1"/>
    <n v="1"/>
    <s v="0001 -Florida Power &amp; Light Company"/>
    <n v="0"/>
    <n v="3"/>
    <x v="17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  <x v="17"/>
  </r>
  <r>
    <n v="-1"/>
    <n v="1"/>
    <s v="0001 -Florida Power &amp; Light Company"/>
    <n v="0"/>
    <n v="3"/>
    <x v="17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17"/>
  </r>
  <r>
    <n v="-1"/>
    <n v="1"/>
    <s v="0001 -Florida Power &amp; Light Company"/>
    <n v="0"/>
    <n v="3"/>
    <x v="17"/>
    <n v="2008"/>
    <n v="169"/>
    <n v="2014"/>
    <s v="V2008 Q2 - 50% Bonus"/>
    <n v="367"/>
    <s v="08. General Plant"/>
    <s v="Function"/>
    <n v="2341022.7999999998"/>
    <n v="0"/>
    <n v="0"/>
    <n v="2362618.1800000002"/>
    <n v="74337.919999999998"/>
    <n v="2282001.0699999998"/>
    <n v="-174637.82"/>
    <n v="8915.48"/>
    <n v="2384213.5499999998"/>
    <n v="2313148.2400000002"/>
    <n v="8915.48"/>
    <n v="0"/>
    <n v="8915.48"/>
    <n v="0"/>
    <x v="17"/>
  </r>
  <r>
    <n v="-1"/>
    <n v="1"/>
    <s v="0001 -Florida Power &amp; Light Company"/>
    <n v="0"/>
    <n v="3"/>
    <x v="17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17"/>
  </r>
  <r>
    <n v="-1"/>
    <n v="1"/>
    <s v="0001 -Florida Power &amp; Light Company"/>
    <n v="0"/>
    <n v="3"/>
    <x v="17"/>
    <n v="2008"/>
    <n v="170"/>
    <n v="2014"/>
    <s v="V2008 Q3 - 50% Bonus"/>
    <n v="367"/>
    <s v="08. General Plant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  <x v="17"/>
  </r>
  <r>
    <n v="-1"/>
    <n v="1"/>
    <s v="0001 -Florida Power &amp; Light Company"/>
    <n v="0"/>
    <n v="3"/>
    <x v="17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17"/>
  </r>
  <r>
    <n v="-1"/>
    <n v="1"/>
    <s v="0001 -Florida Power &amp; Light Company"/>
    <n v="0"/>
    <n v="3"/>
    <x v="17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17"/>
  </r>
  <r>
    <n v="-1"/>
    <n v="1"/>
    <s v="0001 -Florida Power &amp; Light Company"/>
    <n v="0"/>
    <n v="3"/>
    <x v="17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17"/>
  </r>
  <r>
    <n v="-1"/>
    <n v="1"/>
    <s v="0001 -Florida Power &amp; Light Company"/>
    <n v="0"/>
    <n v="3"/>
    <x v="17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17"/>
  </r>
  <r>
    <n v="-1"/>
    <n v="1"/>
    <s v="0001 -Florida Power &amp; Light Company"/>
    <n v="0"/>
    <n v="3"/>
    <x v="17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17"/>
  </r>
  <r>
    <n v="-1"/>
    <n v="1"/>
    <s v="0001 -Florida Power &amp; Light Company"/>
    <n v="0"/>
    <n v="3"/>
    <x v="17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17"/>
  </r>
  <r>
    <n v="-1"/>
    <n v="1"/>
    <s v="0001 -Florida Power &amp; Light Company"/>
    <n v="0"/>
    <n v="3"/>
    <x v="17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17"/>
  </r>
  <r>
    <n v="-1"/>
    <n v="1"/>
    <s v="0001 -Florida Power &amp; Light Company"/>
    <n v="0"/>
    <n v="3"/>
    <x v="17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17"/>
  </r>
  <r>
    <n v="-1"/>
    <n v="1"/>
    <s v="0001 -Florida Power &amp; Light Company"/>
    <n v="0"/>
    <n v="3"/>
    <x v="17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17"/>
  </r>
  <r>
    <n v="-1"/>
    <n v="1"/>
    <s v="0001 -Florida Power &amp; Light Company"/>
    <n v="0"/>
    <n v="3"/>
    <x v="17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17"/>
  </r>
  <r>
    <n v="-1"/>
    <n v="1"/>
    <s v="0001 -Florida Power &amp; Light Company"/>
    <n v="0"/>
    <n v="3"/>
    <x v="17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17"/>
  </r>
  <r>
    <n v="-1"/>
    <n v="1"/>
    <s v="0001 -Florida Power &amp; Light Company"/>
    <n v="0"/>
    <n v="3"/>
    <x v="17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17"/>
  </r>
  <r>
    <n v="-1"/>
    <n v="1"/>
    <s v="0001 -Florida Power &amp; Light Company"/>
    <n v="0"/>
    <n v="3"/>
    <x v="17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17"/>
  </r>
  <r>
    <n v="-1"/>
    <n v="1"/>
    <s v="0001 -Florida Power &amp; Light Company"/>
    <n v="0"/>
    <n v="3"/>
    <x v="17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17"/>
  </r>
  <r>
    <n v="-1"/>
    <n v="1"/>
    <s v="0001 -Florida Power &amp; Light Company"/>
    <n v="0"/>
    <n v="3"/>
    <x v="17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17"/>
  </r>
  <r>
    <n v="-1"/>
    <n v="1"/>
    <s v="0001 -Florida Power &amp; Light Company"/>
    <n v="0"/>
    <n v="3"/>
    <x v="17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17"/>
  </r>
  <r>
    <n v="-1"/>
    <n v="1"/>
    <s v="0001 -Florida Power &amp; Light Company"/>
    <n v="0"/>
    <n v="3"/>
    <x v="17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17"/>
  </r>
  <r>
    <n v="-1"/>
    <n v="1"/>
    <s v="0001 -Florida Power &amp; Light Company"/>
    <n v="0"/>
    <n v="3"/>
    <x v="17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17"/>
  </r>
  <r>
    <n v="-1"/>
    <n v="1"/>
    <s v="0001 -Florida Power &amp; Light Company"/>
    <n v="0"/>
    <n v="3"/>
    <x v="17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17"/>
  </r>
  <r>
    <n v="-1"/>
    <n v="1"/>
    <s v="0001 -Florida Power &amp; Light Company"/>
    <n v="0"/>
    <n v="3"/>
    <x v="17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17"/>
  </r>
  <r>
    <n v="-1"/>
    <n v="1"/>
    <s v="0001 -Florida Power &amp; Light Company"/>
    <n v="0"/>
    <n v="3"/>
    <x v="17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17"/>
  </r>
  <r>
    <n v="-1"/>
    <n v="1"/>
    <s v="0001 -Florida Power &amp; Light Company"/>
    <n v="0"/>
    <n v="3"/>
    <x v="17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17"/>
  </r>
  <r>
    <n v="-1"/>
    <n v="1"/>
    <s v="0001 -Florida Power &amp; Light Company"/>
    <n v="0"/>
    <n v="3"/>
    <x v="17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17"/>
  </r>
  <r>
    <n v="-1"/>
    <n v="1"/>
    <s v="0001 -Florida Power &amp; Light Company"/>
    <n v="0"/>
    <n v="3"/>
    <x v="17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17"/>
  </r>
  <r>
    <n v="-1"/>
    <n v="1"/>
    <s v="0001 -Florida Power &amp; Light Company"/>
    <n v="0"/>
    <n v="3"/>
    <x v="17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17"/>
  </r>
  <r>
    <n v="-1"/>
    <n v="1"/>
    <s v="0001 -Florida Power &amp; Light Company"/>
    <n v="0"/>
    <n v="3"/>
    <x v="17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17"/>
  </r>
  <r>
    <n v="-1"/>
    <n v="1"/>
    <s v="0001 -Florida Power &amp; Light Company"/>
    <n v="0"/>
    <n v="3"/>
    <x v="17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17"/>
  </r>
  <r>
    <n v="-1"/>
    <n v="1"/>
    <s v="0001 -Florida Power &amp; Light Company"/>
    <n v="0"/>
    <n v="3"/>
    <x v="17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17"/>
  </r>
  <r>
    <n v="-1"/>
    <n v="1"/>
    <s v="0001 -Florida Power &amp; Light Company"/>
    <n v="0"/>
    <n v="3"/>
    <x v="17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17"/>
  </r>
  <r>
    <n v="-1"/>
    <n v="1"/>
    <s v="0001 -Florida Power &amp; Light Company"/>
    <n v="0"/>
    <n v="3"/>
    <x v="17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17"/>
  </r>
  <r>
    <n v="-1"/>
    <n v="1"/>
    <s v="0001 -Florida Power &amp; Light Company"/>
    <n v="0"/>
    <n v="3"/>
    <x v="17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17"/>
  </r>
  <r>
    <n v="-1"/>
    <n v="1"/>
    <s v="0001 -Florida Power &amp; Light Company"/>
    <n v="0"/>
    <n v="3"/>
    <x v="17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17"/>
  </r>
  <r>
    <n v="-1"/>
    <n v="1"/>
    <s v="0001 -Florida Power &amp; Light Company"/>
    <n v="0"/>
    <n v="3"/>
    <x v="17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17"/>
  </r>
  <r>
    <n v="-1"/>
    <n v="1"/>
    <s v="0001 -Florida Power &amp; Light Company"/>
    <n v="0"/>
    <n v="3"/>
    <x v="17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17"/>
  </r>
  <r>
    <n v="-1"/>
    <n v="1"/>
    <s v="0001 -Florida Power &amp; Light Company"/>
    <n v="0"/>
    <n v="3"/>
    <x v="17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17"/>
  </r>
  <r>
    <n v="-1"/>
    <n v="1"/>
    <s v="0001 -Florida Power &amp; Light Company"/>
    <n v="0"/>
    <n v="3"/>
    <x v="17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17"/>
  </r>
  <r>
    <n v="-1"/>
    <n v="1"/>
    <s v="0001 -Florida Power &amp; Light Company"/>
    <n v="0"/>
    <n v="3"/>
    <x v="17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17"/>
  </r>
  <r>
    <n v="-1"/>
    <n v="1"/>
    <s v="0001 -Florida Power &amp; Light Company"/>
    <n v="0"/>
    <n v="3"/>
    <x v="17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17"/>
  </r>
  <r>
    <n v="-1"/>
    <n v="1"/>
    <s v="0001 -Florida Power &amp; Light Company"/>
    <n v="0"/>
    <n v="3"/>
    <x v="17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17"/>
  </r>
  <r>
    <n v="-1"/>
    <n v="1"/>
    <s v="0001 -Florida Power &amp; Light Company"/>
    <n v="0"/>
    <n v="3"/>
    <x v="17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17"/>
  </r>
  <r>
    <n v="-1"/>
    <n v="1"/>
    <s v="0001 -Florida Power &amp; Light Company"/>
    <n v="0"/>
    <n v="3"/>
    <x v="17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17"/>
  </r>
  <r>
    <n v="-1"/>
    <n v="1"/>
    <s v="0001 -Florida Power &amp; Light Company"/>
    <n v="0"/>
    <n v="3"/>
    <x v="17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17"/>
  </r>
  <r>
    <n v="-1"/>
    <n v="1"/>
    <s v="0001 -Florida Power &amp; Light Company"/>
    <n v="0"/>
    <n v="3"/>
    <x v="17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17"/>
  </r>
  <r>
    <n v="-1"/>
    <n v="1"/>
    <s v="0001 -Florida Power &amp; Light Company"/>
    <n v="0"/>
    <n v="3"/>
    <x v="17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17"/>
  </r>
  <r>
    <n v="-1"/>
    <n v="1"/>
    <s v="0001 -Florida Power &amp; Light Company"/>
    <n v="0"/>
    <n v="3"/>
    <x v="17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17"/>
  </r>
  <r>
    <n v="-1"/>
    <n v="1"/>
    <s v="0001 -Florida Power &amp; Light Company"/>
    <n v="0"/>
    <n v="3"/>
    <x v="17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17"/>
  </r>
  <r>
    <n v="-1"/>
    <n v="1"/>
    <s v="0001 -Florida Power &amp; Light Company"/>
    <n v="0"/>
    <n v="3"/>
    <x v="17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17"/>
  </r>
  <r>
    <n v="-1"/>
    <n v="1"/>
    <s v="0001 -Florida Power &amp; Light Company"/>
    <n v="0"/>
    <n v="3"/>
    <x v="17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17"/>
  </r>
  <r>
    <n v="-1"/>
    <n v="1"/>
    <s v="0001 -Florida Power &amp; Light Company"/>
    <n v="0"/>
    <n v="3"/>
    <x v="17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17"/>
  </r>
  <r>
    <n v="-1"/>
    <n v="1"/>
    <s v="0001 -Florida Power &amp; Light Company"/>
    <n v="0"/>
    <n v="3"/>
    <x v="17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17"/>
  </r>
  <r>
    <n v="-1"/>
    <n v="1"/>
    <s v="0001 -Florida Power &amp; Light Company"/>
    <n v="0"/>
    <n v="3"/>
    <x v="17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17"/>
  </r>
  <r>
    <n v="-1"/>
    <n v="1"/>
    <s v="0001 -Florida Power &amp; Light Company"/>
    <n v="0"/>
    <n v="3"/>
    <x v="17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17"/>
  </r>
  <r>
    <n v="-1"/>
    <n v="1"/>
    <s v="0001 -Florida Power &amp; Light Company"/>
    <n v="0"/>
    <n v="3"/>
    <x v="17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17"/>
  </r>
  <r>
    <n v="-1"/>
    <n v="1"/>
    <s v="0001 -Florida Power &amp; Light Company"/>
    <n v="0"/>
    <n v="3"/>
    <x v="17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17"/>
  </r>
  <r>
    <n v="-1"/>
    <n v="1"/>
    <s v="0001 -Florida Power &amp; Light Company"/>
    <n v="0"/>
    <n v="3"/>
    <x v="17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17"/>
  </r>
  <r>
    <n v="-1"/>
    <n v="1"/>
    <s v="0001 -Florida Power &amp; Light Company"/>
    <n v="0"/>
    <n v="3"/>
    <x v="17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17"/>
  </r>
  <r>
    <n v="-1"/>
    <n v="1"/>
    <s v="0001 -Florida Power &amp; Light Company"/>
    <n v="0"/>
    <n v="3"/>
    <x v="17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17"/>
  </r>
  <r>
    <n v="-1"/>
    <n v="1"/>
    <s v="0001 -Florida Power &amp; Light Company"/>
    <n v="0"/>
    <n v="3"/>
    <x v="17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17"/>
  </r>
  <r>
    <n v="-1"/>
    <n v="1"/>
    <s v="0001 -Florida Power &amp; Light Company"/>
    <n v="0"/>
    <n v="3"/>
    <x v="17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17"/>
  </r>
  <r>
    <n v="-1"/>
    <n v="1"/>
    <s v="0001 -Florida Power &amp; Light Company"/>
    <n v="0"/>
    <n v="3"/>
    <x v="17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17"/>
  </r>
  <r>
    <n v="-1"/>
    <n v="1"/>
    <s v="0001 -Florida Power &amp; Light Company"/>
    <n v="0"/>
    <n v="3"/>
    <x v="17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17"/>
  </r>
  <r>
    <n v="-1"/>
    <n v="1"/>
    <s v="0001 -Florida Power &amp; Light Company"/>
    <n v="0"/>
    <n v="3"/>
    <x v="17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17"/>
  </r>
  <r>
    <n v="-1"/>
    <n v="1"/>
    <s v="0001 -Florida Power &amp; Light Company"/>
    <n v="0"/>
    <n v="3"/>
    <x v="17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17"/>
  </r>
  <r>
    <n v="-1"/>
    <n v="1"/>
    <s v="0001 -Florida Power &amp; Light Company"/>
    <n v="0"/>
    <n v="3"/>
    <x v="17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17"/>
  </r>
  <r>
    <n v="-1"/>
    <n v="1"/>
    <s v="0001 -Florida Power &amp; Light Company"/>
    <n v="0"/>
    <n v="3"/>
    <x v="17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17"/>
  </r>
  <r>
    <n v="-1"/>
    <n v="1"/>
    <s v="0001 -Florida Power &amp; Light Company"/>
    <n v="0"/>
    <n v="3"/>
    <x v="17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17"/>
  </r>
  <r>
    <n v="-1"/>
    <n v="1"/>
    <s v="0001 -Florida Power &amp; Light Company"/>
    <n v="0"/>
    <n v="3"/>
    <x v="17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17"/>
  </r>
  <r>
    <n v="-1"/>
    <n v="1"/>
    <s v="0001 -Florida Power &amp; Light Company"/>
    <n v="0"/>
    <n v="3"/>
    <x v="17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17"/>
  </r>
  <r>
    <n v="-1"/>
    <n v="1"/>
    <s v="0001 -Florida Power &amp; Light Company"/>
    <n v="0"/>
    <n v="3"/>
    <x v="17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17"/>
  </r>
  <r>
    <n v="-1"/>
    <n v="1"/>
    <s v="0001 -Florida Power &amp; Light Company"/>
    <n v="0"/>
    <n v="3"/>
    <x v="17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17"/>
  </r>
  <r>
    <n v="-1"/>
    <n v="1"/>
    <s v="0001 -Florida Power &amp; Light Company"/>
    <n v="0"/>
    <n v="3"/>
    <x v="17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17"/>
  </r>
  <r>
    <n v="-1"/>
    <n v="1"/>
    <s v="0001 -Florida Power &amp; Light Company"/>
    <n v="0"/>
    <n v="3"/>
    <x v="17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17"/>
  </r>
  <r>
    <n v="-1"/>
    <n v="1"/>
    <s v="0001 -Florida Power &amp; Light Company"/>
    <n v="0"/>
    <n v="3"/>
    <x v="17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17"/>
  </r>
  <r>
    <n v="-1"/>
    <n v="1"/>
    <s v="0001 -Florida Power &amp; Light Company"/>
    <n v="0"/>
    <n v="3"/>
    <x v="17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17"/>
  </r>
  <r>
    <n v="-1"/>
    <n v="1"/>
    <s v="0001 -Florida Power &amp; Light Company"/>
    <n v="0"/>
    <n v="3"/>
    <x v="17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17"/>
  </r>
  <r>
    <n v="-1"/>
    <n v="1"/>
    <s v="0001 -Florida Power &amp; Light Company"/>
    <n v="0"/>
    <n v="3"/>
    <x v="17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17"/>
  </r>
  <r>
    <n v="-1"/>
    <n v="1"/>
    <s v="0001 -Florida Power &amp; Light Company"/>
    <n v="0"/>
    <n v="3"/>
    <x v="17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17"/>
  </r>
  <r>
    <n v="-1"/>
    <n v="1"/>
    <s v="0001 -Florida Power &amp; Light Company"/>
    <n v="0"/>
    <n v="3"/>
    <x v="17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17"/>
  </r>
  <r>
    <n v="-1"/>
    <n v="1"/>
    <s v="0001 -Florida Power &amp; Light Company"/>
    <n v="0"/>
    <n v="3"/>
    <x v="17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17"/>
  </r>
  <r>
    <n v="-1"/>
    <n v="1"/>
    <s v="0001 -Florida Power &amp; Light Company"/>
    <n v="0"/>
    <n v="3"/>
    <x v="17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17"/>
  </r>
  <r>
    <n v="-1"/>
    <n v="1"/>
    <s v="0001 -Florida Power &amp; Light Company"/>
    <n v="0"/>
    <n v="3"/>
    <x v="17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17"/>
  </r>
  <r>
    <n v="-1"/>
    <n v="1"/>
    <s v="0001 -Florida Power &amp; Light Company"/>
    <n v="0"/>
    <n v="3"/>
    <x v="17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17"/>
  </r>
  <r>
    <n v="-1"/>
    <n v="1"/>
    <s v="0001 -Florida Power &amp; Light Company"/>
    <n v="0"/>
    <n v="3"/>
    <x v="17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17"/>
  </r>
  <r>
    <n v="-1"/>
    <n v="1"/>
    <s v="0001 -Florida Power &amp; Light Company"/>
    <n v="0"/>
    <n v="3"/>
    <x v="17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17"/>
  </r>
  <r>
    <n v="-1"/>
    <n v="1"/>
    <s v="0001 -Florida Power &amp; Light Company"/>
    <n v="0"/>
    <n v="3"/>
    <x v="17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17"/>
  </r>
  <r>
    <n v="-1"/>
    <n v="1"/>
    <s v="0001 -Florida Power &amp; Light Company"/>
    <n v="0"/>
    <n v="3"/>
    <x v="17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17"/>
  </r>
  <r>
    <n v="-1"/>
    <n v="1"/>
    <s v="0001 -Florida Power &amp; Light Company"/>
    <n v="0"/>
    <n v="3"/>
    <x v="17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17"/>
  </r>
  <r>
    <n v="-1"/>
    <n v="1"/>
    <s v="0001 -Florida Power &amp; Light Company"/>
    <n v="0"/>
    <n v="3"/>
    <x v="17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17"/>
  </r>
  <r>
    <n v="-1"/>
    <n v="1"/>
    <s v="0001 -Florida Power &amp; Light Company"/>
    <n v="0"/>
    <n v="3"/>
    <x v="17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17"/>
  </r>
  <r>
    <n v="-1"/>
    <n v="1"/>
    <s v="0001 -Florida Power &amp; Light Company"/>
    <n v="0"/>
    <n v="3"/>
    <x v="17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17"/>
  </r>
  <r>
    <n v="-1"/>
    <n v="1"/>
    <s v="0001 -Florida Power &amp; Light Company"/>
    <n v="0"/>
    <n v="3"/>
    <x v="17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17"/>
  </r>
  <r>
    <n v="-1"/>
    <n v="1"/>
    <s v="0001 -Florida Power &amp; Light Company"/>
    <n v="0"/>
    <n v="3"/>
    <x v="17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17"/>
  </r>
  <r>
    <n v="-1"/>
    <n v="1"/>
    <s v="0001 -Florida Power &amp; Light Company"/>
    <n v="0"/>
    <n v="3"/>
    <x v="17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17"/>
  </r>
  <r>
    <n v="-1"/>
    <n v="1"/>
    <s v="0001 -Florida Power &amp; Light Company"/>
    <n v="0"/>
    <n v="3"/>
    <x v="17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17"/>
  </r>
  <r>
    <n v="-1"/>
    <n v="1"/>
    <s v="0001 -Florida Power &amp; Light Company"/>
    <n v="0"/>
    <n v="3"/>
    <x v="17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17"/>
  </r>
  <r>
    <n v="-1"/>
    <n v="1"/>
    <s v="0001 -Florida Power &amp; Light Company"/>
    <n v="0"/>
    <n v="3"/>
    <x v="17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17"/>
  </r>
  <r>
    <n v="-1"/>
    <n v="1"/>
    <s v="0001 -Florida Power &amp; Light Company"/>
    <n v="0"/>
    <n v="3"/>
    <x v="17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17"/>
  </r>
  <r>
    <n v="-1"/>
    <n v="1"/>
    <s v="0001 -Florida Power &amp; Light Company"/>
    <n v="0"/>
    <n v="3"/>
    <x v="17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17"/>
  </r>
  <r>
    <n v="-1"/>
    <n v="1"/>
    <s v="0001 -Florida Power &amp; Light Company"/>
    <n v="0"/>
    <n v="3"/>
    <x v="17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17"/>
  </r>
  <r>
    <n v="-1"/>
    <n v="1"/>
    <s v="0001 -Florida Power &amp; Light Company"/>
    <n v="0"/>
    <n v="3"/>
    <x v="17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17"/>
  </r>
  <r>
    <n v="-1"/>
    <n v="1"/>
    <s v="0001 -Florida Power &amp; Light Company"/>
    <n v="0"/>
    <n v="3"/>
    <x v="17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17"/>
  </r>
  <r>
    <n v="-1"/>
    <n v="1"/>
    <s v="0001 -Florida Power &amp; Light Company"/>
    <n v="0"/>
    <n v="3"/>
    <x v="17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17"/>
  </r>
  <r>
    <n v="-1"/>
    <n v="1"/>
    <s v="0001 -Florida Power &amp; Light Company"/>
    <n v="0"/>
    <n v="3"/>
    <x v="17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17"/>
  </r>
  <r>
    <n v="-1"/>
    <n v="1"/>
    <s v="0001 -Florida Power &amp; Light Company"/>
    <n v="0"/>
    <n v="3"/>
    <x v="17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17"/>
  </r>
  <r>
    <n v="-1"/>
    <n v="1"/>
    <s v="0001 -Florida Power &amp; Light Company"/>
    <n v="0"/>
    <n v="3"/>
    <x v="17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17"/>
  </r>
  <r>
    <n v="-1"/>
    <n v="1"/>
    <s v="0001 -Florida Power &amp; Light Company"/>
    <n v="0"/>
    <n v="3"/>
    <x v="17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17"/>
  </r>
  <r>
    <n v="-1"/>
    <n v="1"/>
    <s v="0001 -Florida Power &amp; Light Company"/>
    <n v="0"/>
    <n v="3"/>
    <x v="17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17"/>
  </r>
  <r>
    <n v="-1"/>
    <n v="1"/>
    <s v="0001 -Florida Power &amp; Light Company"/>
    <n v="0"/>
    <n v="3"/>
    <x v="17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17"/>
  </r>
  <r>
    <n v="-1"/>
    <n v="1"/>
    <s v="0001 -Florida Power &amp; Light Company"/>
    <n v="0"/>
    <n v="3"/>
    <x v="17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17"/>
  </r>
  <r>
    <n v="-1"/>
    <n v="1"/>
    <s v="0001 -Florida Power &amp; Light Company"/>
    <n v="0"/>
    <n v="3"/>
    <x v="17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17"/>
  </r>
  <r>
    <n v="-1"/>
    <n v="1"/>
    <s v="0001 -Florida Power &amp; Light Company"/>
    <n v="0"/>
    <n v="3"/>
    <x v="17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17"/>
  </r>
  <r>
    <n v="-1"/>
    <n v="1"/>
    <s v="0001 -Florida Power &amp; Light Company"/>
    <n v="0"/>
    <n v="3"/>
    <x v="17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17"/>
  </r>
  <r>
    <n v="-1"/>
    <n v="1"/>
    <s v="0001 -Florida Power &amp; Light Company"/>
    <n v="0"/>
    <n v="3"/>
    <x v="17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17"/>
  </r>
  <r>
    <n v="-1"/>
    <n v="1"/>
    <s v="0001 -Florida Power &amp; Light Company"/>
    <n v="0"/>
    <n v="3"/>
    <x v="17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17"/>
  </r>
  <r>
    <n v="-1"/>
    <n v="1"/>
    <s v="0001 -Florida Power &amp; Light Company"/>
    <n v="0"/>
    <n v="3"/>
    <x v="17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17"/>
  </r>
  <r>
    <n v="-1"/>
    <n v="1"/>
    <s v="0001 -Florida Power &amp; Light Company"/>
    <n v="0"/>
    <n v="3"/>
    <x v="17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17"/>
  </r>
  <r>
    <n v="-1"/>
    <n v="1"/>
    <s v="0001 -Florida Power &amp; Light Company"/>
    <n v="0"/>
    <n v="3"/>
    <x v="17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17"/>
  </r>
  <r>
    <n v="-1"/>
    <n v="1"/>
    <s v="0001 -Florida Power &amp; Light Company"/>
    <n v="0"/>
    <n v="3"/>
    <x v="17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17"/>
  </r>
  <r>
    <n v="-1"/>
    <n v="1"/>
    <s v="0001 -Florida Power &amp; Light Company"/>
    <n v="0"/>
    <n v="3"/>
    <x v="17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17"/>
  </r>
  <r>
    <n v="-1"/>
    <n v="1"/>
    <s v="0001 -Florida Power &amp; Light Company"/>
    <n v="0"/>
    <n v="3"/>
    <x v="17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17"/>
  </r>
  <r>
    <n v="-1"/>
    <n v="1"/>
    <s v="0001 -Florida Power &amp; Light Company"/>
    <n v="0"/>
    <n v="3"/>
    <x v="17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17"/>
  </r>
  <r>
    <n v="-1"/>
    <n v="1"/>
    <s v="0001 -Florida Power &amp; Light Company"/>
    <n v="0"/>
    <n v="3"/>
    <x v="17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17"/>
  </r>
  <r>
    <n v="-1"/>
    <n v="1"/>
    <s v="0001 -Florida Power &amp; Light Company"/>
    <n v="0"/>
    <n v="3"/>
    <x v="17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17"/>
  </r>
  <r>
    <n v="-1"/>
    <n v="1"/>
    <s v="0001 -Florida Power &amp; Light Company"/>
    <n v="0"/>
    <n v="3"/>
    <x v="17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17"/>
  </r>
  <r>
    <n v="-1"/>
    <n v="1"/>
    <s v="0001 -Florida Power &amp; Light Company"/>
    <n v="0"/>
    <n v="3"/>
    <x v="17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17"/>
  </r>
  <r>
    <n v="-1"/>
    <n v="1"/>
    <s v="0001 -Florida Power &amp; Light Company"/>
    <n v="0"/>
    <n v="3"/>
    <x v="17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17"/>
  </r>
  <r>
    <n v="-1"/>
    <n v="1"/>
    <s v="0001 -Florida Power &amp; Light Company"/>
    <n v="0"/>
    <n v="3"/>
    <x v="17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17"/>
  </r>
  <r>
    <n v="-1"/>
    <n v="1"/>
    <s v="0001 -Florida Power &amp; Light Company"/>
    <n v="0"/>
    <n v="3"/>
    <x v="17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17"/>
  </r>
  <r>
    <n v="-1"/>
    <n v="1"/>
    <s v="0001 -Florida Power &amp; Light Company"/>
    <n v="0"/>
    <n v="3"/>
    <x v="17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17"/>
  </r>
  <r>
    <n v="-1"/>
    <n v="1"/>
    <s v="0001 -Florida Power &amp; Light Company"/>
    <n v="0"/>
    <n v="3"/>
    <x v="17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17"/>
  </r>
  <r>
    <n v="-1"/>
    <n v="1"/>
    <s v="0001 -Florida Power &amp; Light Company"/>
    <n v="0"/>
    <n v="3"/>
    <x v="17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17"/>
  </r>
  <r>
    <n v="-1"/>
    <n v="1"/>
    <s v="0001 -Florida Power &amp; Light Company"/>
    <n v="0"/>
    <n v="3"/>
    <x v="17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17"/>
  </r>
  <r>
    <n v="-1"/>
    <n v="1"/>
    <s v="0001 -Florida Power &amp; Light Company"/>
    <n v="0"/>
    <n v="3"/>
    <x v="17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17"/>
  </r>
  <r>
    <n v="-1"/>
    <n v="1"/>
    <s v="0001 -Florida Power &amp; Light Company"/>
    <n v="0"/>
    <n v="3"/>
    <x v="17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17"/>
  </r>
  <r>
    <n v="-1"/>
    <n v="1"/>
    <s v="0001 -Florida Power &amp; Light Company"/>
    <n v="0"/>
    <n v="3"/>
    <x v="17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17"/>
  </r>
  <r>
    <n v="-1"/>
    <n v="1"/>
    <s v="0001 -Florida Power &amp; Light Company"/>
    <n v="0"/>
    <n v="3"/>
    <x v="17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17"/>
  </r>
  <r>
    <n v="-1"/>
    <n v="1"/>
    <s v="0001 -Florida Power &amp; Light Company"/>
    <n v="0"/>
    <n v="3"/>
    <x v="17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17"/>
  </r>
  <r>
    <n v="-1"/>
    <n v="1"/>
    <s v="0001 -Florida Power &amp; Light Company"/>
    <n v="0"/>
    <n v="3"/>
    <x v="17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17"/>
  </r>
  <r>
    <n v="-1"/>
    <n v="1"/>
    <s v="0001 -Florida Power &amp; Light Company"/>
    <n v="0"/>
    <n v="3"/>
    <x v="17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17"/>
  </r>
  <r>
    <n v="-1"/>
    <n v="1"/>
    <s v="0001 -Florida Power &amp; Light Company"/>
    <n v="0"/>
    <n v="3"/>
    <x v="17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17"/>
  </r>
  <r>
    <n v="-1"/>
    <n v="1"/>
    <s v="0001 -Florida Power &amp; Light Company"/>
    <n v="0"/>
    <n v="3"/>
    <x v="17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17"/>
  </r>
  <r>
    <n v="-1"/>
    <n v="1"/>
    <s v="0001 -Florida Power &amp; Light Company"/>
    <n v="0"/>
    <n v="3"/>
    <x v="17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17"/>
  </r>
  <r>
    <n v="-1"/>
    <n v="1"/>
    <s v="0001 -Florida Power &amp; Light Company"/>
    <n v="0"/>
    <n v="3"/>
    <x v="17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17"/>
  </r>
  <r>
    <n v="-1"/>
    <n v="1"/>
    <s v="0001 -Florida Power &amp; Light Company"/>
    <n v="0"/>
    <n v="3"/>
    <x v="17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17"/>
  </r>
  <r>
    <n v="-1"/>
    <n v="1"/>
    <s v="0001 -Florida Power &amp; Light Company"/>
    <n v="0"/>
    <n v="3"/>
    <x v="17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17"/>
  </r>
  <r>
    <n v="-1"/>
    <n v="1"/>
    <s v="0001 -Florida Power &amp; Light Company"/>
    <n v="0"/>
    <n v="3"/>
    <x v="17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17"/>
  </r>
  <r>
    <n v="-1"/>
    <n v="1"/>
    <s v="0001 -Florida Power &amp; Light Company"/>
    <n v="0"/>
    <n v="3"/>
    <x v="17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17"/>
  </r>
  <r>
    <n v="-1"/>
    <n v="1"/>
    <s v="0001 -Florida Power &amp; Light Company"/>
    <n v="0"/>
    <n v="3"/>
    <x v="17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17"/>
  </r>
  <r>
    <n v="-1"/>
    <n v="1"/>
    <s v="0001 -Florida Power &amp; Light Company"/>
    <n v="0"/>
    <n v="3"/>
    <x v="17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17"/>
  </r>
  <r>
    <n v="-1"/>
    <n v="1"/>
    <s v="0001 -Florida Power &amp; Light Company"/>
    <n v="0"/>
    <n v="3"/>
    <x v="17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17"/>
  </r>
  <r>
    <n v="-1"/>
    <n v="1"/>
    <s v="0001 -Florida Power &amp; Light Company"/>
    <n v="0"/>
    <n v="3"/>
    <x v="17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17"/>
  </r>
  <r>
    <n v="-1"/>
    <n v="1"/>
    <s v="0001 -Florida Power &amp; Light Company"/>
    <n v="0"/>
    <n v="3"/>
    <x v="17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17"/>
  </r>
  <r>
    <n v="-1"/>
    <n v="1"/>
    <s v="0001 -Florida Power &amp; Light Company"/>
    <n v="0"/>
    <n v="3"/>
    <x v="17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17"/>
  </r>
  <r>
    <n v="-1"/>
    <n v="1"/>
    <s v="0001 -Florida Power &amp; Light Company"/>
    <n v="0"/>
    <n v="3"/>
    <x v="17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17"/>
  </r>
  <r>
    <n v="-1"/>
    <n v="1"/>
    <s v="0001 -Florida Power &amp; Light Company"/>
    <n v="0"/>
    <n v="3"/>
    <x v="17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17"/>
  </r>
  <r>
    <n v="-1"/>
    <n v="1"/>
    <s v="0001 -Florida Power &amp; Light Company"/>
    <n v="0"/>
    <n v="3"/>
    <x v="17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17"/>
  </r>
  <r>
    <n v="-1"/>
    <n v="1"/>
    <s v="0001 -Florida Power &amp; Light Company"/>
    <n v="0"/>
    <n v="3"/>
    <x v="17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17"/>
  </r>
  <r>
    <n v="-1"/>
    <n v="1"/>
    <s v="0001 -Florida Power &amp; Light Company"/>
    <n v="0"/>
    <n v="3"/>
    <x v="17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17"/>
  </r>
  <r>
    <n v="-1"/>
    <n v="1"/>
    <s v="0001 -Florida Power &amp; Light Company"/>
    <n v="0"/>
    <n v="3"/>
    <x v="17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17"/>
  </r>
  <r>
    <n v="-1"/>
    <n v="1"/>
    <s v="0001 -Florida Power &amp; Light Company"/>
    <n v="0"/>
    <n v="3"/>
    <x v="17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17"/>
  </r>
  <r>
    <n v="-1"/>
    <n v="1"/>
    <s v="0001 -Florida Power &amp; Light Company"/>
    <n v="0"/>
    <n v="3"/>
    <x v="17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17"/>
  </r>
  <r>
    <n v="-1"/>
    <n v="1"/>
    <s v="0001 -Florida Power &amp; Light Company"/>
    <n v="0"/>
    <n v="3"/>
    <x v="17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17"/>
  </r>
  <r>
    <n v="-1"/>
    <n v="1"/>
    <s v="0001 -Florida Power &amp; Light Company"/>
    <n v="0"/>
    <n v="3"/>
    <x v="17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17"/>
  </r>
  <r>
    <n v="-1"/>
    <n v="1"/>
    <s v="0001 -Florida Power &amp; Light Company"/>
    <n v="0"/>
    <n v="3"/>
    <x v="17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17"/>
  </r>
  <r>
    <n v="-1"/>
    <n v="1"/>
    <s v="0001 -Florida Power &amp; Light Company"/>
    <n v="0"/>
    <n v="3"/>
    <x v="17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17"/>
  </r>
  <r>
    <n v="-1"/>
    <n v="1"/>
    <s v="0001 -Florida Power &amp; Light Company"/>
    <n v="0"/>
    <n v="3"/>
    <x v="17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17"/>
  </r>
  <r>
    <n v="-1"/>
    <n v="1"/>
    <s v="0001 -Florida Power &amp; Light Company"/>
    <n v="0"/>
    <n v="3"/>
    <x v="17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17"/>
  </r>
  <r>
    <n v="-1"/>
    <n v="1"/>
    <s v="0001 -Florida Power &amp; Light Company"/>
    <n v="0"/>
    <n v="3"/>
    <x v="17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17"/>
  </r>
  <r>
    <n v="-1"/>
    <n v="1"/>
    <s v="0001 -Florida Power &amp; Light Company"/>
    <n v="0"/>
    <n v="3"/>
    <x v="17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17"/>
  </r>
  <r>
    <n v="-1"/>
    <n v="1"/>
    <s v="0001 -Florida Power &amp; Light Company"/>
    <n v="0"/>
    <n v="3"/>
    <x v="17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17"/>
  </r>
  <r>
    <n v="-1"/>
    <n v="1"/>
    <s v="0001 -Florida Power &amp; Light Company"/>
    <n v="0"/>
    <n v="3"/>
    <x v="17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17"/>
  </r>
  <r>
    <n v="-1"/>
    <n v="1"/>
    <s v="0001 -Florida Power &amp; Light Company"/>
    <n v="0"/>
    <n v="3"/>
    <x v="17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17"/>
  </r>
  <r>
    <n v="-1"/>
    <n v="1"/>
    <s v="0001 -Florida Power &amp; Light Company"/>
    <n v="0"/>
    <n v="3"/>
    <x v="17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17"/>
  </r>
  <r>
    <n v="-1"/>
    <n v="1"/>
    <s v="0001 -Florida Power &amp; Light Company"/>
    <n v="0"/>
    <n v="3"/>
    <x v="17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17"/>
  </r>
  <r>
    <n v="-1"/>
    <n v="1"/>
    <s v="0001 -Florida Power &amp; Light Company"/>
    <n v="0"/>
    <n v="3"/>
    <x v="17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17"/>
  </r>
  <r>
    <n v="-1"/>
    <n v="1"/>
    <s v="0001 -Florida Power &amp; Light Company"/>
    <n v="0"/>
    <n v="3"/>
    <x v="17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17"/>
  </r>
  <r>
    <n v="-1"/>
    <n v="1"/>
    <s v="0001 -Florida Power &amp; Light Company"/>
    <n v="0"/>
    <n v="3"/>
    <x v="17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17"/>
  </r>
  <r>
    <n v="-1"/>
    <n v="1"/>
    <s v="0001 -Florida Power &amp; Light Company"/>
    <n v="0"/>
    <n v="3"/>
    <x v="17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17"/>
  </r>
  <r>
    <n v="-1"/>
    <n v="1"/>
    <s v="0001 -Florida Power &amp; Light Company"/>
    <n v="0"/>
    <n v="3"/>
    <x v="17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17"/>
  </r>
  <r>
    <n v="-1"/>
    <n v="1"/>
    <s v="0001 -Florida Power &amp; Light Company"/>
    <n v="0"/>
    <n v="3"/>
    <x v="17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7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17"/>
  </r>
  <r>
    <n v="-1"/>
    <n v="1"/>
    <s v="0001 -Florida Power &amp; Light Company"/>
    <n v="0"/>
    <n v="3"/>
    <x v="17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17"/>
  </r>
  <r>
    <n v="-1"/>
    <n v="1"/>
    <s v="0001 -Florida Power &amp; Light Company"/>
    <n v="0"/>
    <n v="3"/>
    <x v="17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17"/>
  </r>
  <r>
    <n v="-1"/>
    <n v="1"/>
    <s v="0001 -Florida Power &amp; Light Company"/>
    <n v="0"/>
    <n v="3"/>
    <x v="18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18"/>
  </r>
  <r>
    <n v="-1"/>
    <n v="1"/>
    <s v="0001 -Florida Power &amp; Light Company"/>
    <n v="0"/>
    <n v="3"/>
    <x v="18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18"/>
  </r>
  <r>
    <n v="-1"/>
    <n v="1"/>
    <s v="0001 -Florida Power &amp; Light Company"/>
    <n v="0"/>
    <n v="3"/>
    <x v="18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18"/>
  </r>
  <r>
    <n v="-1"/>
    <n v="1"/>
    <s v="0001 -Florida Power &amp; Light Company"/>
    <n v="0"/>
    <n v="3"/>
    <x v="18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18"/>
  </r>
  <r>
    <n v="-1"/>
    <n v="1"/>
    <s v="0001 -Florida Power &amp; Light Company"/>
    <n v="0"/>
    <n v="3"/>
    <x v="18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18"/>
  </r>
  <r>
    <n v="-1"/>
    <n v="1"/>
    <s v="0001 -Florida Power &amp; Light Company"/>
    <n v="0"/>
    <n v="3"/>
    <x v="18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18"/>
  </r>
  <r>
    <n v="-1"/>
    <n v="1"/>
    <s v="0001 -Florida Power &amp; Light Company"/>
    <n v="0"/>
    <n v="3"/>
    <x v="18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18"/>
  </r>
  <r>
    <n v="-1"/>
    <n v="1"/>
    <s v="0001 -Florida Power &amp; Light Company"/>
    <n v="0"/>
    <n v="3"/>
    <x v="18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18"/>
  </r>
  <r>
    <n v="-1"/>
    <n v="1"/>
    <s v="0001 -Florida Power &amp; Light Company"/>
    <n v="0"/>
    <n v="3"/>
    <x v="18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18"/>
  </r>
  <r>
    <n v="-1"/>
    <n v="1"/>
    <s v="0001 -Florida Power &amp; Light Company"/>
    <n v="0"/>
    <n v="3"/>
    <x v="18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18"/>
  </r>
  <r>
    <n v="-1"/>
    <n v="1"/>
    <s v="0001 -Florida Power &amp; Light Company"/>
    <n v="0"/>
    <n v="3"/>
    <x v="18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18"/>
  </r>
  <r>
    <n v="-1"/>
    <n v="1"/>
    <s v="0001 -Florida Power &amp; Light Company"/>
    <n v="0"/>
    <n v="3"/>
    <x v="18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18"/>
  </r>
  <r>
    <n v="-1"/>
    <n v="1"/>
    <s v="0001 -Florida Power &amp; Light Company"/>
    <n v="0"/>
    <n v="3"/>
    <x v="18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18"/>
  </r>
  <r>
    <n v="-1"/>
    <n v="1"/>
    <s v="0001 -Florida Power &amp; Light Company"/>
    <n v="0"/>
    <n v="3"/>
    <x v="18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18"/>
  </r>
  <r>
    <n v="-1"/>
    <n v="1"/>
    <s v="0001 -Florida Power &amp; Light Company"/>
    <n v="0"/>
    <n v="3"/>
    <x v="18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18"/>
  </r>
  <r>
    <n v="-1"/>
    <n v="1"/>
    <s v="0001 -Florida Power &amp; Light Company"/>
    <n v="0"/>
    <n v="3"/>
    <x v="18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18"/>
  </r>
  <r>
    <n v="-1"/>
    <n v="1"/>
    <s v="0001 -Florida Power &amp; Light Company"/>
    <n v="0"/>
    <n v="3"/>
    <x v="18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18"/>
  </r>
  <r>
    <n v="-1"/>
    <n v="1"/>
    <s v="0001 -Florida Power &amp; Light Company"/>
    <n v="0"/>
    <n v="3"/>
    <x v="18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18"/>
  </r>
  <r>
    <n v="-1"/>
    <n v="1"/>
    <s v="0001 -Florida Power &amp; Light Company"/>
    <n v="0"/>
    <n v="3"/>
    <x v="18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18"/>
  </r>
  <r>
    <n v="-1"/>
    <n v="1"/>
    <s v="0001 -Florida Power &amp; Light Company"/>
    <n v="0"/>
    <n v="3"/>
    <x v="18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18"/>
  </r>
  <r>
    <n v="-1"/>
    <n v="1"/>
    <s v="0001 -Florida Power &amp; Light Company"/>
    <n v="0"/>
    <n v="3"/>
    <x v="18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18"/>
  </r>
  <r>
    <n v="-1"/>
    <n v="1"/>
    <s v="0001 -Florida Power &amp; Light Company"/>
    <n v="0"/>
    <n v="3"/>
    <x v="18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18"/>
  </r>
  <r>
    <n v="-1"/>
    <n v="1"/>
    <s v="0001 -Florida Power &amp; Light Company"/>
    <n v="0"/>
    <n v="3"/>
    <x v="18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18"/>
  </r>
  <r>
    <n v="-1"/>
    <n v="1"/>
    <s v="0001 -Florida Power &amp; Light Company"/>
    <n v="0"/>
    <n v="3"/>
    <x v="18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18"/>
  </r>
  <r>
    <n v="-1"/>
    <n v="1"/>
    <s v="0001 -Florida Power &amp; Light Company"/>
    <n v="0"/>
    <n v="3"/>
    <x v="18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18"/>
  </r>
  <r>
    <n v="-1"/>
    <n v="1"/>
    <s v="0001 -Florida Power &amp; Light Company"/>
    <n v="0"/>
    <n v="3"/>
    <x v="18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18"/>
  </r>
  <r>
    <n v="-1"/>
    <n v="1"/>
    <s v="0001 -Florida Power &amp; Light Company"/>
    <n v="0"/>
    <n v="3"/>
    <x v="18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18"/>
  </r>
  <r>
    <n v="-1"/>
    <n v="1"/>
    <s v="0001 -Florida Power &amp; Light Company"/>
    <n v="0"/>
    <n v="3"/>
    <x v="18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18"/>
  </r>
  <r>
    <n v="-1"/>
    <n v="1"/>
    <s v="0001 -Florida Power &amp; Light Company"/>
    <n v="0"/>
    <n v="3"/>
    <x v="18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18"/>
  </r>
  <r>
    <n v="-1"/>
    <n v="1"/>
    <s v="0001 -Florida Power &amp; Light Company"/>
    <n v="0"/>
    <n v="3"/>
    <x v="18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18"/>
  </r>
  <r>
    <n v="-1"/>
    <n v="1"/>
    <s v="0001 -Florida Power &amp; Light Company"/>
    <n v="0"/>
    <n v="3"/>
    <x v="18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18"/>
  </r>
  <r>
    <n v="-1"/>
    <n v="1"/>
    <s v="0001 -Florida Power &amp; Light Company"/>
    <n v="0"/>
    <n v="3"/>
    <x v="18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18"/>
  </r>
  <r>
    <n v="-1"/>
    <n v="1"/>
    <s v="0001 -Florida Power &amp; Light Company"/>
    <n v="0"/>
    <n v="3"/>
    <x v="18"/>
    <n v="2009"/>
    <n v="191"/>
    <n v="2014"/>
    <s v="V2009 Q3 - 50% Bonus"/>
    <n v="367"/>
    <s v="01. Intangible"/>
    <s v="Function"/>
    <n v="2998284.76"/>
    <n v="0"/>
    <n v="0"/>
    <n v="2998284.76"/>
    <n v="11764"/>
    <n v="2651224.7599999998"/>
    <n v="-1625096.94"/>
    <n v="0"/>
    <n v="2998284.76"/>
    <n v="2662988.7599999998"/>
    <n v="0"/>
    <n v="0"/>
    <n v="0"/>
    <n v="0"/>
    <x v="18"/>
  </r>
  <r>
    <n v="-1"/>
    <n v="1"/>
    <s v="0001 -Florida Power &amp; Light Company"/>
    <n v="0"/>
    <n v="3"/>
    <x v="18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18"/>
  </r>
  <r>
    <n v="-1"/>
    <n v="1"/>
    <s v="0001 -Florida Power &amp; Light Company"/>
    <n v="0"/>
    <n v="3"/>
    <x v="18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18"/>
  </r>
  <r>
    <n v="-1"/>
    <n v="1"/>
    <s v="0001 -Florida Power &amp; Light Company"/>
    <n v="0"/>
    <n v="3"/>
    <x v="18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18"/>
  </r>
  <r>
    <n v="-1"/>
    <n v="1"/>
    <s v="0001 -Florida Power &amp; Light Company"/>
    <n v="0"/>
    <n v="3"/>
    <x v="18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18"/>
  </r>
  <r>
    <n v="-1"/>
    <n v="1"/>
    <s v="0001 -Florida Power &amp; Light Company"/>
    <n v="0"/>
    <n v="3"/>
    <x v="18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18"/>
  </r>
  <r>
    <n v="-1"/>
    <n v="1"/>
    <s v="0001 -Florida Power &amp; Light Company"/>
    <n v="0"/>
    <n v="3"/>
    <x v="18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18"/>
  </r>
  <r>
    <n v="-1"/>
    <n v="1"/>
    <s v="0001 -Florida Power &amp; Light Company"/>
    <n v="0"/>
    <n v="3"/>
    <x v="18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18"/>
  </r>
  <r>
    <n v="-1"/>
    <n v="1"/>
    <s v="0001 -Florida Power &amp; Light Company"/>
    <n v="0"/>
    <n v="3"/>
    <x v="18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18"/>
  </r>
  <r>
    <n v="-1"/>
    <n v="1"/>
    <s v="0001 -Florida Power &amp; Light Company"/>
    <n v="0"/>
    <n v="3"/>
    <x v="18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18"/>
  </r>
  <r>
    <n v="-1"/>
    <n v="1"/>
    <s v="0001 -Florida Power &amp; Light Company"/>
    <n v="0"/>
    <n v="3"/>
    <x v="18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18"/>
  </r>
  <r>
    <n v="-1"/>
    <n v="1"/>
    <s v="0001 -Florida Power &amp; Light Company"/>
    <n v="0"/>
    <n v="3"/>
    <x v="18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18"/>
  </r>
  <r>
    <n v="-1"/>
    <n v="1"/>
    <s v="0001 -Florida Power &amp; Light Company"/>
    <n v="0"/>
    <n v="3"/>
    <x v="18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18"/>
  </r>
  <r>
    <n v="-1"/>
    <n v="1"/>
    <s v="0001 -Florida Power &amp; Light Company"/>
    <n v="0"/>
    <n v="3"/>
    <x v="18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18"/>
  </r>
  <r>
    <n v="-1"/>
    <n v="1"/>
    <s v="0001 -Florida Power &amp; Light Company"/>
    <n v="0"/>
    <n v="3"/>
    <x v="18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18"/>
  </r>
  <r>
    <n v="-1"/>
    <n v="1"/>
    <s v="0001 -Florida Power &amp; Light Company"/>
    <n v="0"/>
    <n v="3"/>
    <x v="18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18"/>
  </r>
  <r>
    <n v="-1"/>
    <n v="1"/>
    <s v="0001 -Florida Power &amp; Light Company"/>
    <n v="0"/>
    <n v="3"/>
    <x v="18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18"/>
  </r>
  <r>
    <n v="-1"/>
    <n v="1"/>
    <s v="0001 -Florida Power &amp; Light Company"/>
    <n v="0"/>
    <n v="3"/>
    <x v="18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18"/>
  </r>
  <r>
    <n v="-1"/>
    <n v="1"/>
    <s v="0001 -Florida Power &amp; Light Company"/>
    <n v="0"/>
    <n v="3"/>
    <x v="18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18"/>
  </r>
  <r>
    <n v="-1"/>
    <n v="1"/>
    <s v="0001 -Florida Power &amp; Light Company"/>
    <n v="0"/>
    <n v="3"/>
    <x v="18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18"/>
  </r>
  <r>
    <n v="-1"/>
    <n v="1"/>
    <s v="0001 -Florida Power &amp; Light Company"/>
    <n v="0"/>
    <n v="3"/>
    <x v="18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18"/>
  </r>
  <r>
    <n v="-1"/>
    <n v="1"/>
    <s v="0001 -Florida Power &amp; Light Company"/>
    <n v="0"/>
    <n v="3"/>
    <x v="18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18"/>
  </r>
  <r>
    <n v="-1"/>
    <n v="1"/>
    <s v="0001 -Florida Power &amp; Light Company"/>
    <n v="0"/>
    <n v="3"/>
    <x v="18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18"/>
  </r>
  <r>
    <n v="-1"/>
    <n v="1"/>
    <s v="0001 -Florida Power &amp; Light Company"/>
    <n v="0"/>
    <n v="3"/>
    <x v="18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18"/>
  </r>
  <r>
    <n v="-1"/>
    <n v="1"/>
    <s v="0001 -Florida Power &amp; Light Company"/>
    <n v="0"/>
    <n v="3"/>
    <x v="18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18"/>
  </r>
  <r>
    <n v="-1"/>
    <n v="1"/>
    <s v="0001 -Florida Power &amp; Light Company"/>
    <n v="0"/>
    <n v="3"/>
    <x v="18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18"/>
  </r>
  <r>
    <n v="-1"/>
    <n v="1"/>
    <s v="0001 -Florida Power &amp; Light Company"/>
    <n v="0"/>
    <n v="3"/>
    <x v="18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18"/>
  </r>
  <r>
    <n v="-1"/>
    <n v="1"/>
    <s v="0001 -Florida Power &amp; Light Company"/>
    <n v="0"/>
    <n v="3"/>
    <x v="18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18"/>
  </r>
  <r>
    <n v="-1"/>
    <n v="1"/>
    <s v="0001 -Florida Power &amp; Light Company"/>
    <n v="0"/>
    <n v="3"/>
    <x v="18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18"/>
  </r>
  <r>
    <n v="-1"/>
    <n v="1"/>
    <s v="0001 -Florida Power &amp; Light Company"/>
    <n v="0"/>
    <n v="3"/>
    <x v="18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18"/>
  </r>
  <r>
    <n v="-1"/>
    <n v="1"/>
    <s v="0001 -Florida Power &amp; Light Company"/>
    <n v="0"/>
    <n v="3"/>
    <x v="18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18"/>
  </r>
  <r>
    <n v="-1"/>
    <n v="1"/>
    <s v="0001 -Florida Power &amp; Light Company"/>
    <n v="0"/>
    <n v="3"/>
    <x v="18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18"/>
  </r>
  <r>
    <n v="-1"/>
    <n v="1"/>
    <s v="0001 -Florida Power &amp; Light Company"/>
    <n v="0"/>
    <n v="3"/>
    <x v="18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18"/>
  </r>
  <r>
    <n v="-1"/>
    <n v="1"/>
    <s v="0001 -Florida Power &amp; Light Company"/>
    <n v="0"/>
    <n v="3"/>
    <x v="18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18"/>
  </r>
  <r>
    <n v="-1"/>
    <n v="1"/>
    <s v="0001 -Florida Power &amp; Light Company"/>
    <n v="0"/>
    <n v="3"/>
    <x v="18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18"/>
  </r>
  <r>
    <n v="-1"/>
    <n v="1"/>
    <s v="0001 -Florida Power &amp; Light Company"/>
    <n v="0"/>
    <n v="3"/>
    <x v="18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18"/>
  </r>
  <r>
    <n v="-1"/>
    <n v="1"/>
    <s v="0001 -Florida Power &amp; Light Company"/>
    <n v="0"/>
    <n v="3"/>
    <x v="18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18"/>
  </r>
  <r>
    <n v="-1"/>
    <n v="1"/>
    <s v="0001 -Florida Power &amp; Light Company"/>
    <n v="0"/>
    <n v="3"/>
    <x v="18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18"/>
  </r>
  <r>
    <n v="-1"/>
    <n v="1"/>
    <s v="0001 -Florida Power &amp; Light Company"/>
    <n v="0"/>
    <n v="3"/>
    <x v="18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18"/>
  </r>
  <r>
    <n v="-1"/>
    <n v="1"/>
    <s v="0001 -Florida Power &amp; Light Company"/>
    <n v="0"/>
    <n v="3"/>
    <x v="18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18"/>
  </r>
  <r>
    <n v="-1"/>
    <n v="1"/>
    <s v="0001 -Florida Power &amp; Light Company"/>
    <n v="0"/>
    <n v="3"/>
    <x v="18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18"/>
  </r>
  <r>
    <n v="-1"/>
    <n v="1"/>
    <s v="0001 -Florida Power &amp; Light Company"/>
    <n v="0"/>
    <n v="3"/>
    <x v="18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18"/>
  </r>
  <r>
    <n v="-1"/>
    <n v="1"/>
    <s v="0001 -Florida Power &amp; Light Company"/>
    <n v="0"/>
    <n v="3"/>
    <x v="18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18"/>
  </r>
  <r>
    <n v="-1"/>
    <n v="1"/>
    <s v="0001 -Florida Power &amp; Light Company"/>
    <n v="0"/>
    <n v="3"/>
    <x v="18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18"/>
  </r>
  <r>
    <n v="-1"/>
    <n v="1"/>
    <s v="0001 -Florida Power &amp; Light Company"/>
    <n v="0"/>
    <n v="3"/>
    <x v="18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18"/>
  </r>
  <r>
    <n v="-1"/>
    <n v="1"/>
    <s v="0001 -Florida Power &amp; Light Company"/>
    <n v="0"/>
    <n v="3"/>
    <x v="18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18"/>
  </r>
  <r>
    <n v="-1"/>
    <n v="1"/>
    <s v="0001 -Florida Power &amp; Light Company"/>
    <n v="0"/>
    <n v="3"/>
    <x v="18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18"/>
  </r>
  <r>
    <n v="-1"/>
    <n v="1"/>
    <s v="0001 -Florida Power &amp; Light Company"/>
    <n v="0"/>
    <n v="3"/>
    <x v="18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18"/>
  </r>
  <r>
    <n v="-1"/>
    <n v="1"/>
    <s v="0001 -Florida Power &amp; Light Company"/>
    <n v="0"/>
    <n v="3"/>
    <x v="18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18"/>
  </r>
  <r>
    <n v="-1"/>
    <n v="1"/>
    <s v="0001 -Florida Power &amp; Light Company"/>
    <n v="0"/>
    <n v="3"/>
    <x v="18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18"/>
  </r>
  <r>
    <n v="-1"/>
    <n v="1"/>
    <s v="0001 -Florida Power &amp; Light Company"/>
    <n v="0"/>
    <n v="3"/>
    <x v="18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18"/>
  </r>
  <r>
    <n v="-1"/>
    <n v="1"/>
    <s v="0001 -Florida Power &amp; Light Company"/>
    <n v="0"/>
    <n v="3"/>
    <x v="18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18"/>
  </r>
  <r>
    <n v="-1"/>
    <n v="1"/>
    <s v="0001 -Florida Power &amp; Light Company"/>
    <n v="0"/>
    <n v="3"/>
    <x v="18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18"/>
  </r>
  <r>
    <n v="-1"/>
    <n v="1"/>
    <s v="0001 -Florida Power &amp; Light Company"/>
    <n v="0"/>
    <n v="3"/>
    <x v="18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18"/>
  </r>
  <r>
    <n v="-1"/>
    <n v="1"/>
    <s v="0001 -Florida Power &amp; Light Company"/>
    <n v="0"/>
    <n v="3"/>
    <x v="18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18"/>
  </r>
  <r>
    <n v="-1"/>
    <n v="1"/>
    <s v="0001 -Florida Power &amp; Light Company"/>
    <n v="0"/>
    <n v="3"/>
    <x v="18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18"/>
  </r>
  <r>
    <n v="-1"/>
    <n v="1"/>
    <s v="0001 -Florida Power &amp; Light Company"/>
    <n v="0"/>
    <n v="3"/>
    <x v="18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18"/>
  </r>
  <r>
    <n v="-1"/>
    <n v="1"/>
    <s v="0001 -Florida Power &amp; Light Company"/>
    <n v="0"/>
    <n v="3"/>
    <x v="18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18"/>
  </r>
  <r>
    <n v="-1"/>
    <n v="1"/>
    <s v="0001 -Florida Power &amp; Light Company"/>
    <n v="0"/>
    <n v="3"/>
    <x v="18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18"/>
  </r>
  <r>
    <n v="-1"/>
    <n v="1"/>
    <s v="0001 -Florida Power &amp; Light Company"/>
    <n v="0"/>
    <n v="3"/>
    <x v="18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18"/>
  </r>
  <r>
    <n v="-1"/>
    <n v="1"/>
    <s v="0001 -Florida Power &amp; Light Company"/>
    <n v="0"/>
    <n v="3"/>
    <x v="18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18"/>
  </r>
  <r>
    <n v="-1"/>
    <n v="1"/>
    <s v="0001 -Florida Power &amp; Light Company"/>
    <n v="0"/>
    <n v="3"/>
    <x v="18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18"/>
  </r>
  <r>
    <n v="-1"/>
    <n v="1"/>
    <s v="0001 -Florida Power &amp; Light Company"/>
    <n v="0"/>
    <n v="3"/>
    <x v="18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18"/>
  </r>
  <r>
    <n v="-1"/>
    <n v="1"/>
    <s v="0001 -Florida Power &amp; Light Company"/>
    <n v="0"/>
    <n v="3"/>
    <x v="18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18"/>
  </r>
  <r>
    <n v="-1"/>
    <n v="1"/>
    <s v="0001 -Florida Power &amp; Light Company"/>
    <n v="0"/>
    <n v="3"/>
    <x v="18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18"/>
  </r>
  <r>
    <n v="-1"/>
    <n v="1"/>
    <s v="0001 -Florida Power &amp; Light Company"/>
    <n v="0"/>
    <n v="3"/>
    <x v="18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18"/>
  </r>
  <r>
    <n v="-1"/>
    <n v="1"/>
    <s v="0001 -Florida Power &amp; Light Company"/>
    <n v="0"/>
    <n v="3"/>
    <x v="18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18"/>
  </r>
  <r>
    <n v="-1"/>
    <n v="1"/>
    <s v="0001 -Florida Power &amp; Light Company"/>
    <n v="0"/>
    <n v="3"/>
    <x v="18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18"/>
  </r>
  <r>
    <n v="-1"/>
    <n v="1"/>
    <s v="0001 -Florida Power &amp; Light Company"/>
    <n v="0"/>
    <n v="3"/>
    <x v="18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18"/>
  </r>
  <r>
    <n v="-1"/>
    <n v="1"/>
    <s v="0001 -Florida Power &amp; Light Company"/>
    <n v="0"/>
    <n v="3"/>
    <x v="18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18"/>
  </r>
  <r>
    <n v="-1"/>
    <n v="1"/>
    <s v="0001 -Florida Power &amp; Light Company"/>
    <n v="0"/>
    <n v="3"/>
    <x v="18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18"/>
  </r>
  <r>
    <n v="-1"/>
    <n v="1"/>
    <s v="0001 -Florida Power &amp; Light Company"/>
    <n v="0"/>
    <n v="3"/>
    <x v="18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18"/>
  </r>
  <r>
    <n v="-1"/>
    <n v="1"/>
    <s v="0001 -Florida Power &amp; Light Company"/>
    <n v="0"/>
    <n v="3"/>
    <x v="18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18"/>
  </r>
  <r>
    <n v="-1"/>
    <n v="1"/>
    <s v="0001 -Florida Power &amp; Light Company"/>
    <n v="0"/>
    <n v="3"/>
    <x v="18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18"/>
  </r>
  <r>
    <n v="-1"/>
    <n v="1"/>
    <s v="0001 -Florida Power &amp; Light Company"/>
    <n v="0"/>
    <n v="3"/>
    <x v="18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18"/>
  </r>
  <r>
    <n v="-1"/>
    <n v="1"/>
    <s v="0001 -Florida Power &amp; Light Company"/>
    <n v="0"/>
    <n v="3"/>
    <x v="18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18"/>
  </r>
  <r>
    <n v="-1"/>
    <n v="1"/>
    <s v="0001 -Florida Power &amp; Light Company"/>
    <n v="0"/>
    <n v="3"/>
    <x v="18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18"/>
  </r>
  <r>
    <n v="-1"/>
    <n v="1"/>
    <s v="0001 -Florida Power &amp; Light Company"/>
    <n v="0"/>
    <n v="3"/>
    <x v="18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18"/>
  </r>
  <r>
    <n v="-1"/>
    <n v="1"/>
    <s v="0001 -Florida Power &amp; Light Company"/>
    <n v="0"/>
    <n v="3"/>
    <x v="18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18"/>
  </r>
  <r>
    <n v="-1"/>
    <n v="1"/>
    <s v="0001 -Florida Power &amp; Light Company"/>
    <n v="0"/>
    <n v="3"/>
    <x v="18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18"/>
  </r>
  <r>
    <n v="-1"/>
    <n v="1"/>
    <s v="0001 -Florida Power &amp; Light Company"/>
    <n v="0"/>
    <n v="3"/>
    <x v="18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18"/>
  </r>
  <r>
    <n v="-1"/>
    <n v="1"/>
    <s v="0001 -Florida Power &amp; Light Company"/>
    <n v="0"/>
    <n v="3"/>
    <x v="18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18"/>
  </r>
  <r>
    <n v="-1"/>
    <n v="1"/>
    <s v="0001 -Florida Power &amp; Light Company"/>
    <n v="0"/>
    <n v="3"/>
    <x v="18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18"/>
  </r>
  <r>
    <n v="-1"/>
    <n v="1"/>
    <s v="0001 -Florida Power &amp; Light Company"/>
    <n v="0"/>
    <n v="3"/>
    <x v="18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18"/>
  </r>
  <r>
    <n v="-1"/>
    <n v="1"/>
    <s v="0001 -Florida Power &amp; Light Company"/>
    <n v="0"/>
    <n v="3"/>
    <x v="18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18"/>
  </r>
  <r>
    <n v="-1"/>
    <n v="1"/>
    <s v="0001 -Florida Power &amp; Light Company"/>
    <n v="0"/>
    <n v="3"/>
    <x v="18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18"/>
  </r>
  <r>
    <n v="-1"/>
    <n v="1"/>
    <s v="0001 -Florida Power &amp; Light Company"/>
    <n v="0"/>
    <n v="3"/>
    <x v="18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18"/>
  </r>
  <r>
    <n v="-1"/>
    <n v="1"/>
    <s v="0001 -Florida Power &amp; Light Company"/>
    <n v="0"/>
    <n v="3"/>
    <x v="18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18"/>
  </r>
  <r>
    <n v="-1"/>
    <n v="1"/>
    <s v="0001 -Florida Power &amp; Light Company"/>
    <n v="0"/>
    <n v="3"/>
    <x v="18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18"/>
  </r>
  <r>
    <n v="-1"/>
    <n v="1"/>
    <s v="0001 -Florida Power &amp; Light Company"/>
    <n v="0"/>
    <n v="3"/>
    <x v="18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18"/>
  </r>
  <r>
    <n v="-1"/>
    <n v="1"/>
    <s v="0001 -Florida Power &amp; Light Company"/>
    <n v="0"/>
    <n v="3"/>
    <x v="18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18"/>
  </r>
  <r>
    <n v="-1"/>
    <n v="1"/>
    <s v="0001 -Florida Power &amp; Light Company"/>
    <n v="0"/>
    <n v="3"/>
    <x v="18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18"/>
  </r>
  <r>
    <n v="-1"/>
    <n v="1"/>
    <s v="0001 -Florida Power &amp; Light Company"/>
    <n v="0"/>
    <n v="3"/>
    <x v="18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18"/>
  </r>
  <r>
    <n v="-1"/>
    <n v="1"/>
    <s v="0001 -Florida Power &amp; Light Company"/>
    <n v="0"/>
    <n v="3"/>
    <x v="18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18"/>
  </r>
  <r>
    <n v="-1"/>
    <n v="1"/>
    <s v="0001 -Florida Power &amp; Light Company"/>
    <n v="0"/>
    <n v="3"/>
    <x v="18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18"/>
  </r>
  <r>
    <n v="-1"/>
    <n v="1"/>
    <s v="0001 -Florida Power &amp; Light Company"/>
    <n v="0"/>
    <n v="3"/>
    <x v="18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18"/>
  </r>
  <r>
    <n v="-1"/>
    <n v="1"/>
    <s v="0001 -Florida Power &amp; Light Company"/>
    <n v="0"/>
    <n v="3"/>
    <x v="18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18"/>
  </r>
  <r>
    <n v="-1"/>
    <n v="1"/>
    <s v="0001 -Florida Power &amp; Light Company"/>
    <n v="0"/>
    <n v="3"/>
    <x v="18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18"/>
  </r>
  <r>
    <n v="-1"/>
    <n v="1"/>
    <s v="0001 -Florida Power &amp; Light Company"/>
    <n v="0"/>
    <n v="3"/>
    <x v="18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18"/>
  </r>
  <r>
    <n v="-1"/>
    <n v="1"/>
    <s v="0001 -Florida Power &amp; Light Company"/>
    <n v="0"/>
    <n v="3"/>
    <x v="18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18"/>
  </r>
  <r>
    <n v="-1"/>
    <n v="1"/>
    <s v="0001 -Florida Power &amp; Light Company"/>
    <n v="0"/>
    <n v="3"/>
    <x v="18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18"/>
  </r>
  <r>
    <n v="-1"/>
    <n v="1"/>
    <s v="0001 -Florida Power &amp; Light Company"/>
    <n v="0"/>
    <n v="3"/>
    <x v="18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18"/>
  </r>
  <r>
    <n v="-1"/>
    <n v="1"/>
    <s v="0001 -Florida Power &amp; Light Company"/>
    <n v="0"/>
    <n v="3"/>
    <x v="18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18"/>
  </r>
  <r>
    <n v="-1"/>
    <n v="1"/>
    <s v="0001 -Florida Power &amp; Light Company"/>
    <n v="0"/>
    <n v="3"/>
    <x v="18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18"/>
  </r>
  <r>
    <n v="-1"/>
    <n v="1"/>
    <s v="0001 -Florida Power &amp; Light Company"/>
    <n v="0"/>
    <n v="3"/>
    <x v="18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18"/>
  </r>
  <r>
    <n v="-1"/>
    <n v="1"/>
    <s v="0001 -Florida Power &amp; Light Company"/>
    <n v="0"/>
    <n v="3"/>
    <x v="18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18"/>
  </r>
  <r>
    <n v="-1"/>
    <n v="1"/>
    <s v="0001 -Florida Power &amp; Light Company"/>
    <n v="0"/>
    <n v="3"/>
    <x v="18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18"/>
  </r>
  <r>
    <n v="-1"/>
    <n v="1"/>
    <s v="0001 -Florida Power &amp; Light Company"/>
    <n v="0"/>
    <n v="3"/>
    <x v="18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18"/>
  </r>
  <r>
    <n v="-1"/>
    <n v="1"/>
    <s v="0001 -Florida Power &amp; Light Company"/>
    <n v="0"/>
    <n v="3"/>
    <x v="18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18"/>
  </r>
  <r>
    <n v="-1"/>
    <n v="1"/>
    <s v="0001 -Florida Power &amp; Light Company"/>
    <n v="0"/>
    <n v="3"/>
    <x v="18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18"/>
  </r>
  <r>
    <n v="-1"/>
    <n v="1"/>
    <s v="0001 -Florida Power &amp; Light Company"/>
    <n v="0"/>
    <n v="3"/>
    <x v="18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18"/>
  </r>
  <r>
    <n v="-1"/>
    <n v="1"/>
    <s v="0001 -Florida Power &amp; Light Company"/>
    <n v="0"/>
    <n v="3"/>
    <x v="18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18"/>
  </r>
  <r>
    <n v="-1"/>
    <n v="1"/>
    <s v="0001 -Florida Power &amp; Light Company"/>
    <n v="0"/>
    <n v="3"/>
    <x v="18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18"/>
  </r>
  <r>
    <n v="-1"/>
    <n v="1"/>
    <s v="0001 -Florida Power &amp; Light Company"/>
    <n v="0"/>
    <n v="3"/>
    <x v="18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18"/>
  </r>
  <r>
    <n v="-1"/>
    <n v="1"/>
    <s v="0001 -Florida Power &amp; Light Company"/>
    <n v="0"/>
    <n v="3"/>
    <x v="18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18"/>
  </r>
  <r>
    <n v="-1"/>
    <n v="1"/>
    <s v="0001 -Florida Power &amp; Light Company"/>
    <n v="0"/>
    <n v="3"/>
    <x v="18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18"/>
  </r>
  <r>
    <n v="-1"/>
    <n v="1"/>
    <s v="0001 -Florida Power &amp; Light Company"/>
    <n v="0"/>
    <n v="3"/>
    <x v="18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18"/>
  </r>
  <r>
    <n v="-1"/>
    <n v="1"/>
    <s v="0001 -Florida Power &amp; Light Company"/>
    <n v="0"/>
    <n v="3"/>
    <x v="18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18"/>
  </r>
  <r>
    <n v="-1"/>
    <n v="1"/>
    <s v="0001 -Florida Power &amp; Light Company"/>
    <n v="0"/>
    <n v="3"/>
    <x v="18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18"/>
  </r>
  <r>
    <n v="-1"/>
    <n v="1"/>
    <s v="0001 -Florida Power &amp; Light Company"/>
    <n v="0"/>
    <n v="3"/>
    <x v="18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18"/>
  </r>
  <r>
    <n v="-1"/>
    <n v="1"/>
    <s v="0001 -Florida Power &amp; Light Company"/>
    <n v="0"/>
    <n v="3"/>
    <x v="18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18"/>
  </r>
  <r>
    <n v="-1"/>
    <n v="1"/>
    <s v="0001 -Florida Power &amp; Light Company"/>
    <n v="0"/>
    <n v="3"/>
    <x v="18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18"/>
  </r>
  <r>
    <n v="-1"/>
    <n v="1"/>
    <s v="0001 -Florida Power &amp; Light Company"/>
    <n v="0"/>
    <n v="3"/>
    <x v="18"/>
    <n v="2011"/>
    <n v="233"/>
    <n v="2014"/>
    <s v="V2011 - 100% Bonus"/>
    <n v="367"/>
    <s v="02. Steam"/>
    <s v="Function"/>
    <n v="2978633.01"/>
    <n v="0"/>
    <n v="0"/>
    <n v="2409842.0299999998"/>
    <n v="196196.91"/>
    <n v="599666.18999999994"/>
    <n v="-66041.73"/>
    <n v="47443.21"/>
    <n v="3031121.3"/>
    <n v="784979.98"/>
    <n v="5838.04"/>
    <n v="0"/>
    <n v="47443.21"/>
    <n v="0"/>
    <x v="18"/>
  </r>
  <r>
    <n v="-1"/>
    <n v="1"/>
    <s v="0001 -Florida Power &amp; Light Company"/>
    <n v="0"/>
    <n v="3"/>
    <x v="18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18"/>
  </r>
  <r>
    <n v="-1"/>
    <n v="1"/>
    <s v="0001 -Florida Power &amp; Light Company"/>
    <n v="0"/>
    <n v="3"/>
    <x v="18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8"/>
    <n v="2014"/>
    <s v="V2012 Q1 - 50% Bonus"/>
    <n v="367"/>
    <s v="02. Steam"/>
    <s v="Function"/>
    <n v="7823365.21"/>
    <n v="0"/>
    <n v="0"/>
    <n v="7826458.8099999996"/>
    <n v="576500.30000000005"/>
    <n v="1306439.1599999999"/>
    <n v="-6187.2"/>
    <n v="2427.41"/>
    <n v="7829552.4100000001"/>
    <n v="1881899.26"/>
    <n v="-2719.6"/>
    <n v="0"/>
    <n v="2427.41"/>
    <n v="0"/>
    <x v="18"/>
  </r>
  <r>
    <n v="-1"/>
    <n v="1"/>
    <s v="0001 -Florida Power &amp; Light Company"/>
    <n v="0"/>
    <n v="3"/>
    <x v="18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9"/>
    <n v="2014"/>
    <s v="V2012 Q2 - 50% Bonus"/>
    <n v="367"/>
    <s v="02. Steam"/>
    <s v="Function"/>
    <n v="146478606.88999999"/>
    <n v="0"/>
    <n v="0"/>
    <n v="146478606.88999999"/>
    <n v="9693256.0399999991"/>
    <n v="17355387.07"/>
    <n v="-322992.34999999998"/>
    <n v="0"/>
    <n v="146478606.88999999"/>
    <n v="27048643.109999999"/>
    <n v="0"/>
    <n v="0"/>
    <n v="0"/>
    <n v="0"/>
    <x v="18"/>
  </r>
  <r>
    <n v="-1"/>
    <n v="1"/>
    <s v="0001 -Florida Power &amp; Light Company"/>
    <n v="0"/>
    <n v="3"/>
    <x v="18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18"/>
  </r>
  <r>
    <n v="-1"/>
    <n v="1"/>
    <s v="0001 -Florida Power &amp; Light Company"/>
    <n v="0"/>
    <n v="3"/>
    <x v="18"/>
    <n v="2012"/>
    <n v="250"/>
    <n v="2014"/>
    <s v="V2012 Q3 - 50% Bonus"/>
    <n v="367"/>
    <s v="02. Steam"/>
    <s v="Function"/>
    <n v="247103139.06"/>
    <n v="0"/>
    <n v="0"/>
    <n v="247210933.13999999"/>
    <n v="16680644.720000001"/>
    <n v="25006585.18"/>
    <n v="-215588.15"/>
    <n v="49812.74"/>
    <n v="247318727.21000001"/>
    <n v="41658183.710000001"/>
    <n v="-136729.22"/>
    <n v="0"/>
    <n v="49812.74"/>
    <n v="0"/>
    <x v="18"/>
  </r>
  <r>
    <n v="-1"/>
    <n v="1"/>
    <s v="0001 -Florida Power &amp; Light Company"/>
    <n v="0"/>
    <n v="3"/>
    <x v="18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18"/>
  </r>
  <r>
    <n v="-1"/>
    <n v="1"/>
    <s v="0001 -Florida Power &amp; Light Company"/>
    <n v="0"/>
    <n v="3"/>
    <x v="18"/>
    <n v="2012"/>
    <n v="251"/>
    <n v="2014"/>
    <s v="V2012 Q4 - 50% Bonus"/>
    <n v="367"/>
    <s v="02. Steam"/>
    <s v="Function"/>
    <n v="4849830.26"/>
    <n v="0"/>
    <n v="0"/>
    <n v="4851882"/>
    <n v="355049.01"/>
    <n v="440703.08"/>
    <n v="-4103.4799999999996"/>
    <n v="3266.43"/>
    <n v="4853933.74"/>
    <n v="795267.72"/>
    <n v="-352.68"/>
    <n v="0"/>
    <n v="3266.43"/>
    <n v="0"/>
    <x v="18"/>
  </r>
  <r>
    <n v="-1"/>
    <n v="1"/>
    <s v="0001 -Florida Power &amp; Light Company"/>
    <n v="0"/>
    <n v="3"/>
    <x v="18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18"/>
  </r>
  <r>
    <n v="-1"/>
    <n v="1"/>
    <s v="0001 -Florida Power &amp; Light Company"/>
    <n v="0"/>
    <n v="3"/>
    <x v="18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18"/>
  </r>
  <r>
    <n v="-1"/>
    <n v="1"/>
    <s v="0001 -Florida Power &amp; Light Company"/>
    <n v="0"/>
    <n v="3"/>
    <x v="18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18"/>
  </r>
  <r>
    <n v="-1"/>
    <n v="1"/>
    <s v="0001 -Florida Power &amp; Light Company"/>
    <n v="0"/>
    <n v="3"/>
    <x v="18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18"/>
  </r>
  <r>
    <n v="-1"/>
    <n v="1"/>
    <s v="0001 -Florida Power &amp; Light Company"/>
    <n v="0"/>
    <n v="3"/>
    <x v="18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18"/>
  </r>
  <r>
    <n v="-1"/>
    <n v="1"/>
    <s v="0001 -Florida Power &amp; Light Company"/>
    <n v="0"/>
    <n v="3"/>
    <x v="18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18"/>
  </r>
  <r>
    <n v="-1"/>
    <n v="1"/>
    <s v="0001 -Florida Power &amp; Light Company"/>
    <n v="0"/>
    <n v="3"/>
    <x v="18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18"/>
  </r>
  <r>
    <n v="-1"/>
    <n v="1"/>
    <s v="0001 -Florida Power &amp; Light Company"/>
    <n v="0"/>
    <n v="3"/>
    <x v="18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18"/>
  </r>
  <r>
    <n v="-1"/>
    <n v="1"/>
    <s v="0001 -Florida Power &amp; Light Company"/>
    <n v="0"/>
    <n v="3"/>
    <x v="18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18"/>
  </r>
  <r>
    <n v="-1"/>
    <n v="1"/>
    <s v="0001 -Florida Power &amp; Light Company"/>
    <n v="0"/>
    <n v="3"/>
    <x v="18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18"/>
  </r>
  <r>
    <n v="-1"/>
    <n v="1"/>
    <s v="0001 -Florida Power &amp; Light Company"/>
    <n v="0"/>
    <n v="3"/>
    <x v="18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18"/>
  </r>
  <r>
    <n v="-1"/>
    <n v="1"/>
    <s v="0001 -Florida Power &amp; Light Company"/>
    <n v="0"/>
    <n v="3"/>
    <x v="18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18"/>
  </r>
  <r>
    <n v="-1"/>
    <n v="1"/>
    <s v="0001 -Florida Power &amp; Light Company"/>
    <n v="0"/>
    <n v="3"/>
    <x v="18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18"/>
  </r>
  <r>
    <n v="-1"/>
    <n v="1"/>
    <s v="0001 -Florida Power &amp; Light Company"/>
    <n v="0"/>
    <n v="3"/>
    <x v="18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18"/>
  </r>
  <r>
    <n v="-1"/>
    <n v="1"/>
    <s v="0001 -Florida Power &amp; Light Company"/>
    <n v="0"/>
    <n v="3"/>
    <x v="18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18"/>
  </r>
  <r>
    <n v="-1"/>
    <n v="1"/>
    <s v="0001 -Florida Power &amp; Light Company"/>
    <n v="0"/>
    <n v="3"/>
    <x v="18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18"/>
  </r>
  <r>
    <n v="-1"/>
    <n v="1"/>
    <s v="0001 -Florida Power &amp; Light Company"/>
    <n v="0"/>
    <n v="3"/>
    <x v="18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18"/>
  </r>
  <r>
    <n v="-1"/>
    <n v="1"/>
    <s v="0001 -Florida Power &amp; Light Company"/>
    <n v="0"/>
    <n v="3"/>
    <x v="18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18"/>
  </r>
  <r>
    <n v="-1"/>
    <n v="1"/>
    <s v="0001 -Florida Power &amp; Light Company"/>
    <n v="0"/>
    <n v="3"/>
    <x v="18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18"/>
  </r>
  <r>
    <n v="-1"/>
    <n v="1"/>
    <s v="0001 -Florida Power &amp; Light Company"/>
    <n v="0"/>
    <n v="3"/>
    <x v="18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18"/>
  </r>
  <r>
    <n v="-1"/>
    <n v="1"/>
    <s v="0001 -Florida Power &amp; Light Company"/>
    <n v="0"/>
    <n v="3"/>
    <x v="18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18"/>
  </r>
  <r>
    <n v="-1"/>
    <n v="1"/>
    <s v="0001 -Florida Power &amp; Light Company"/>
    <n v="0"/>
    <n v="3"/>
    <x v="18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18"/>
  </r>
  <r>
    <n v="-1"/>
    <n v="1"/>
    <s v="0001 -Florida Power &amp; Light Company"/>
    <n v="0"/>
    <n v="3"/>
    <x v="18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18"/>
  </r>
  <r>
    <n v="-1"/>
    <n v="1"/>
    <s v="0001 -Florida Power &amp; Light Company"/>
    <n v="0"/>
    <n v="3"/>
    <x v="18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18"/>
  </r>
  <r>
    <n v="-1"/>
    <n v="1"/>
    <s v="0001 -Florida Power &amp; Light Company"/>
    <n v="0"/>
    <n v="3"/>
    <x v="18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18"/>
  </r>
  <r>
    <n v="-1"/>
    <n v="1"/>
    <s v="0001 -Florida Power &amp; Light Company"/>
    <n v="0"/>
    <n v="3"/>
    <x v="18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18"/>
  </r>
  <r>
    <n v="-1"/>
    <n v="1"/>
    <s v="0001 -Florida Power &amp; Light Company"/>
    <n v="0"/>
    <n v="3"/>
    <x v="18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18"/>
  </r>
  <r>
    <n v="-1"/>
    <n v="1"/>
    <s v="0001 -Florida Power &amp; Light Company"/>
    <n v="0"/>
    <n v="3"/>
    <x v="18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18"/>
  </r>
  <r>
    <n v="-1"/>
    <n v="1"/>
    <s v="0001 -Florida Power &amp; Light Company"/>
    <n v="0"/>
    <n v="3"/>
    <x v="18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18"/>
  </r>
  <r>
    <n v="-1"/>
    <n v="1"/>
    <s v="0001 -Florida Power &amp; Light Company"/>
    <n v="0"/>
    <n v="3"/>
    <x v="18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18"/>
  </r>
  <r>
    <n v="-1"/>
    <n v="1"/>
    <s v="0001 -Florida Power &amp; Light Company"/>
    <n v="0"/>
    <n v="3"/>
    <x v="18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18"/>
  </r>
  <r>
    <n v="-1"/>
    <n v="1"/>
    <s v="0001 -Florida Power &amp; Light Company"/>
    <n v="0"/>
    <n v="3"/>
    <x v="18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18"/>
  </r>
  <r>
    <n v="-1"/>
    <n v="1"/>
    <s v="0001 -Florida Power &amp; Light Company"/>
    <n v="0"/>
    <n v="3"/>
    <x v="18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18"/>
  </r>
  <r>
    <n v="-1"/>
    <n v="1"/>
    <s v="0001 -Florida Power &amp; Light Company"/>
    <n v="0"/>
    <n v="3"/>
    <x v="18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18"/>
  </r>
  <r>
    <n v="-1"/>
    <n v="1"/>
    <s v="0001 -Florida Power &amp; Light Company"/>
    <n v="0"/>
    <n v="3"/>
    <x v="18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18"/>
  </r>
  <r>
    <n v="-1"/>
    <n v="1"/>
    <s v="0001 -Florida Power &amp; Light Company"/>
    <n v="0"/>
    <n v="3"/>
    <x v="18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18"/>
  </r>
  <r>
    <n v="-1"/>
    <n v="1"/>
    <s v="0001 -Florida Power &amp; Light Company"/>
    <n v="0"/>
    <n v="3"/>
    <x v="18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18"/>
  </r>
  <r>
    <n v="-1"/>
    <n v="1"/>
    <s v="0001 -Florida Power &amp; Light Company"/>
    <n v="0"/>
    <n v="3"/>
    <x v="18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18"/>
  </r>
  <r>
    <n v="-1"/>
    <n v="1"/>
    <s v="0001 -Florida Power &amp; Light Company"/>
    <n v="0"/>
    <n v="3"/>
    <x v="18"/>
    <n v="2001"/>
    <n v="69"/>
    <n v="2014"/>
    <s v="V2001 Bonus"/>
    <n v="367"/>
    <s v="03. Nuclear"/>
    <s v="Function"/>
    <n v="618907.68000000005"/>
    <n v="0"/>
    <n v="0"/>
    <n v="60448.13"/>
    <n v="3566.44"/>
    <n v="609985.53"/>
    <n v="0"/>
    <n v="0"/>
    <n v="618907.68000000005"/>
    <n v="613551.97"/>
    <n v="0"/>
    <n v="0"/>
    <n v="0"/>
    <n v="0"/>
    <x v="18"/>
  </r>
  <r>
    <n v="-1"/>
    <n v="1"/>
    <s v="0001 -Florida Power &amp; Light Company"/>
    <n v="0"/>
    <n v="3"/>
    <x v="18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18"/>
  </r>
  <r>
    <n v="-1"/>
    <n v="1"/>
    <s v="0001 -Florida Power &amp; Light Company"/>
    <n v="0"/>
    <n v="3"/>
    <x v="18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18"/>
  </r>
  <r>
    <n v="-1"/>
    <n v="1"/>
    <s v="0001 -Florida Power &amp; Light Company"/>
    <n v="0"/>
    <n v="3"/>
    <x v="18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18"/>
  </r>
  <r>
    <n v="-1"/>
    <n v="1"/>
    <s v="0001 -Florida Power &amp; Light Company"/>
    <n v="0"/>
    <n v="3"/>
    <x v="18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18"/>
  </r>
  <r>
    <n v="-1"/>
    <n v="1"/>
    <s v="0001 -Florida Power &amp; Light Company"/>
    <n v="0"/>
    <n v="3"/>
    <x v="18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18"/>
  </r>
  <r>
    <n v="-1"/>
    <n v="1"/>
    <s v="0001 -Florida Power &amp; Light Company"/>
    <n v="0"/>
    <n v="3"/>
    <x v="18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18"/>
  </r>
  <r>
    <n v="-1"/>
    <n v="1"/>
    <s v="0001 -Florida Power &amp; Light Company"/>
    <n v="0"/>
    <n v="3"/>
    <x v="18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18"/>
  </r>
  <r>
    <n v="-1"/>
    <n v="1"/>
    <s v="0001 -Florida Power &amp; Light Company"/>
    <n v="0"/>
    <n v="3"/>
    <x v="18"/>
    <n v="2003"/>
    <n v="70"/>
    <n v="2014"/>
    <s v="V2003 Bonus-30%"/>
    <n v="367"/>
    <s v="03. Nuclear"/>
    <s v="Function"/>
    <n v="11017011.41"/>
    <n v="0"/>
    <n v="0"/>
    <n v="3914568"/>
    <n v="486196.24"/>
    <n v="8828656.5999999996"/>
    <n v="0"/>
    <n v="0"/>
    <n v="11017011.41"/>
    <n v="9314852.8399999999"/>
    <n v="0"/>
    <n v="0"/>
    <n v="0"/>
    <n v="0"/>
    <x v="18"/>
  </r>
  <r>
    <n v="-1"/>
    <n v="1"/>
    <s v="0001 -Florida Power &amp; Light Company"/>
    <n v="0"/>
    <n v="3"/>
    <x v="18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18"/>
  </r>
  <r>
    <n v="-1"/>
    <n v="1"/>
    <s v="0001 -Florida Power &amp; Light Company"/>
    <n v="0"/>
    <n v="3"/>
    <x v="18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18"/>
  </r>
  <r>
    <n v="-1"/>
    <n v="1"/>
    <s v="0001 -Florida Power &amp; Light Company"/>
    <n v="0"/>
    <n v="3"/>
    <x v="18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18"/>
  </r>
  <r>
    <n v="-1"/>
    <n v="1"/>
    <s v="0001 -Florida Power &amp; Light Company"/>
    <n v="0"/>
    <n v="3"/>
    <x v="18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18"/>
  </r>
  <r>
    <n v="-1"/>
    <n v="1"/>
    <s v="0001 -Florida Power &amp; Light Company"/>
    <n v="0"/>
    <n v="3"/>
    <x v="18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18"/>
  </r>
  <r>
    <n v="-1"/>
    <n v="1"/>
    <s v="0001 -Florida Power &amp; Light Company"/>
    <n v="0"/>
    <n v="3"/>
    <x v="18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18"/>
  </r>
  <r>
    <n v="-1"/>
    <n v="1"/>
    <s v="0001 -Florida Power &amp; Light Company"/>
    <n v="0"/>
    <n v="3"/>
    <x v="18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18"/>
  </r>
  <r>
    <n v="-1"/>
    <n v="1"/>
    <s v="0001 -Florida Power &amp; Light Company"/>
    <n v="0"/>
    <n v="3"/>
    <x v="18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18"/>
  </r>
  <r>
    <n v="-1"/>
    <n v="1"/>
    <s v="0001 -Florida Power &amp; Light Company"/>
    <n v="0"/>
    <n v="3"/>
    <x v="18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18"/>
  </r>
  <r>
    <n v="-1"/>
    <n v="1"/>
    <s v="0001 -Florida Power &amp; Light Company"/>
    <n v="0"/>
    <n v="3"/>
    <x v="18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18"/>
  </r>
  <r>
    <n v="-1"/>
    <n v="1"/>
    <s v="0001 -Florida Power &amp; Light Company"/>
    <n v="0"/>
    <n v="3"/>
    <x v="18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18"/>
  </r>
  <r>
    <n v="-1"/>
    <n v="1"/>
    <s v="0001 -Florida Power &amp; Light Company"/>
    <n v="0"/>
    <n v="3"/>
    <x v="18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18"/>
  </r>
  <r>
    <n v="-1"/>
    <n v="1"/>
    <s v="0001 -Florida Power &amp; Light Company"/>
    <n v="0"/>
    <n v="3"/>
    <x v="18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18"/>
  </r>
  <r>
    <n v="-1"/>
    <n v="1"/>
    <s v="0001 -Florida Power &amp; Light Company"/>
    <n v="0"/>
    <n v="3"/>
    <x v="18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18"/>
  </r>
  <r>
    <n v="-1"/>
    <n v="1"/>
    <s v="0001 -Florida Power &amp; Light Company"/>
    <n v="0"/>
    <n v="3"/>
    <x v="18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18"/>
  </r>
  <r>
    <n v="-1"/>
    <n v="1"/>
    <s v="0001 -Florida Power &amp; Light Company"/>
    <n v="0"/>
    <n v="3"/>
    <x v="18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18"/>
  </r>
  <r>
    <n v="-1"/>
    <n v="1"/>
    <s v="0001 -Florida Power &amp; Light Company"/>
    <n v="0"/>
    <n v="3"/>
    <x v="18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18"/>
  </r>
  <r>
    <n v="-1"/>
    <n v="1"/>
    <s v="0001 -Florida Power &amp; Light Company"/>
    <n v="0"/>
    <n v="3"/>
    <x v="18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18"/>
  </r>
  <r>
    <n v="-1"/>
    <n v="1"/>
    <s v="0001 -Florida Power &amp; Light Company"/>
    <n v="0"/>
    <n v="3"/>
    <x v="18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18"/>
  </r>
  <r>
    <n v="-1"/>
    <n v="1"/>
    <s v="0001 -Florida Power &amp; Light Company"/>
    <n v="0"/>
    <n v="3"/>
    <x v="18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18"/>
  </r>
  <r>
    <n v="-1"/>
    <n v="1"/>
    <s v="0001 -Florida Power &amp; Light Company"/>
    <n v="0"/>
    <n v="3"/>
    <x v="18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18"/>
  </r>
  <r>
    <n v="-1"/>
    <n v="1"/>
    <s v="0001 -Florida Power &amp; Light Company"/>
    <n v="0"/>
    <n v="3"/>
    <x v="18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18"/>
  </r>
  <r>
    <n v="-1"/>
    <n v="1"/>
    <s v="0001 -Florida Power &amp; Light Company"/>
    <n v="0"/>
    <n v="3"/>
    <x v="18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18"/>
  </r>
  <r>
    <n v="-1"/>
    <n v="1"/>
    <s v="0001 -Florida Power &amp; Light Company"/>
    <n v="0"/>
    <n v="3"/>
    <x v="18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18"/>
  </r>
  <r>
    <n v="-1"/>
    <n v="1"/>
    <s v="0001 -Florida Power &amp; Light Company"/>
    <n v="0"/>
    <n v="3"/>
    <x v="18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18"/>
  </r>
  <r>
    <n v="-1"/>
    <n v="1"/>
    <s v="0001 -Florida Power &amp; Light Company"/>
    <n v="0"/>
    <n v="3"/>
    <x v="18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18"/>
  </r>
  <r>
    <n v="-1"/>
    <n v="1"/>
    <s v="0001 -Florida Power &amp; Light Company"/>
    <n v="0"/>
    <n v="3"/>
    <x v="18"/>
    <n v="2008"/>
    <n v="169"/>
    <n v="2014"/>
    <s v="V2008 Q2 - 50% Bonus"/>
    <n v="367"/>
    <s v="03. Nuclear"/>
    <s v="Function"/>
    <n v="1941959.86"/>
    <n v="0"/>
    <n v="0"/>
    <n v="1942176.45"/>
    <n v="135647.54999999999"/>
    <n v="1370944.44"/>
    <n v="-218750.41"/>
    <n v="435.36"/>
    <n v="1942393.04"/>
    <n v="1506385.76"/>
    <n v="208.41"/>
    <n v="0"/>
    <n v="435.36"/>
    <n v="0"/>
    <x v="18"/>
  </r>
  <r>
    <n v="-1"/>
    <n v="1"/>
    <s v="0001 -Florida Power &amp; Light Company"/>
    <n v="0"/>
    <n v="3"/>
    <x v="18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18"/>
  </r>
  <r>
    <n v="-1"/>
    <n v="1"/>
    <s v="0001 -Florida Power &amp; Light Company"/>
    <n v="0"/>
    <n v="3"/>
    <x v="18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100000003"/>
    <n v="-221973.24"/>
    <n v="4263.74"/>
    <n v="9005108.8499999996"/>
    <n v="4882660.13"/>
    <n v="1977.51"/>
    <n v="0"/>
    <n v="4263.74"/>
    <n v="0"/>
    <x v="18"/>
  </r>
  <r>
    <n v="-1"/>
    <n v="1"/>
    <s v="0001 -Florida Power &amp; Light Company"/>
    <n v="0"/>
    <n v="3"/>
    <x v="18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18"/>
  </r>
  <r>
    <n v="-1"/>
    <n v="1"/>
    <s v="0001 -Florida Power &amp; Light Company"/>
    <n v="0"/>
    <n v="3"/>
    <x v="18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900000002"/>
    <n v="-430664.44"/>
    <n v="5824.67"/>
    <n v="11951843.880000001"/>
    <n v="6638512.0800000001"/>
    <n v="2933.38"/>
    <n v="0"/>
    <n v="5824.67"/>
    <n v="0"/>
    <x v="18"/>
  </r>
  <r>
    <n v="-1"/>
    <n v="1"/>
    <s v="0001 -Florida Power &amp; Light Company"/>
    <n v="0"/>
    <n v="3"/>
    <x v="18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18"/>
  </r>
  <r>
    <n v="-1"/>
    <n v="1"/>
    <s v="0001 -Florida Power &amp; Light Company"/>
    <n v="0"/>
    <n v="3"/>
    <x v="18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18"/>
  </r>
  <r>
    <n v="-1"/>
    <n v="1"/>
    <s v="0001 -Florida Power &amp; Light Company"/>
    <n v="0"/>
    <n v="3"/>
    <x v="18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18"/>
  </r>
  <r>
    <n v="-1"/>
    <n v="1"/>
    <s v="0001 -Florida Power &amp; Light Company"/>
    <n v="0"/>
    <n v="3"/>
    <x v="18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18"/>
  </r>
  <r>
    <n v="-1"/>
    <n v="1"/>
    <s v="0001 -Florida Power &amp; Light Company"/>
    <n v="0"/>
    <n v="3"/>
    <x v="18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18"/>
  </r>
  <r>
    <n v="-1"/>
    <n v="1"/>
    <s v="0001 -Florida Power &amp; Light Company"/>
    <n v="0"/>
    <n v="3"/>
    <x v="18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18"/>
  </r>
  <r>
    <n v="-1"/>
    <n v="1"/>
    <s v="0001 -Florida Power &amp; Light Company"/>
    <n v="0"/>
    <n v="3"/>
    <x v="18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18"/>
  </r>
  <r>
    <n v="-1"/>
    <n v="1"/>
    <s v="0001 -Florida Power &amp; Light Company"/>
    <n v="0"/>
    <n v="3"/>
    <x v="18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3757311.57"/>
    <n v="-1642473.12"/>
    <n v="1610474.18"/>
    <n v="34498729.609999999"/>
    <n v="15232673.359999999"/>
    <n v="675496.21"/>
    <n v="0"/>
    <n v="1610474.18"/>
    <n v="0"/>
    <x v="18"/>
  </r>
  <r>
    <n v="-1"/>
    <n v="1"/>
    <s v="0001 -Florida Power &amp; Light Company"/>
    <n v="0"/>
    <n v="3"/>
    <x v="18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18"/>
  </r>
  <r>
    <n v="-1"/>
    <n v="1"/>
    <s v="0001 -Florida Power &amp; Light Company"/>
    <n v="0"/>
    <n v="3"/>
    <x v="18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18"/>
  </r>
  <r>
    <n v="-1"/>
    <n v="1"/>
    <s v="0001 -Florida Power &amp; Light Company"/>
    <n v="0"/>
    <n v="3"/>
    <x v="18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18"/>
  </r>
  <r>
    <n v="-1"/>
    <n v="1"/>
    <s v="0001 -Florida Power &amp; Light Company"/>
    <n v="0"/>
    <n v="3"/>
    <x v="18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18"/>
  </r>
  <r>
    <n v="-1"/>
    <n v="1"/>
    <s v="0001 -Florida Power &amp; Light Company"/>
    <n v="0"/>
    <n v="3"/>
    <x v="18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18"/>
  </r>
  <r>
    <n v="-1"/>
    <n v="1"/>
    <s v="0001 -Florida Power &amp; Light Company"/>
    <n v="0"/>
    <n v="3"/>
    <x v="18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18"/>
  </r>
  <r>
    <n v="-1"/>
    <n v="1"/>
    <s v="0001 -Florida Power &amp; Light Company"/>
    <n v="0"/>
    <n v="3"/>
    <x v="18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18"/>
  </r>
  <r>
    <n v="-1"/>
    <n v="1"/>
    <s v="0001 -Florida Power &amp; Light Company"/>
    <n v="0"/>
    <n v="3"/>
    <x v="18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18"/>
  </r>
  <r>
    <n v="-1"/>
    <n v="1"/>
    <s v="0001 -Florida Power &amp; Light Company"/>
    <n v="0"/>
    <n v="3"/>
    <x v="18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18"/>
  </r>
  <r>
    <n v="-1"/>
    <n v="1"/>
    <s v="0001 -Florida Power &amp; Light Company"/>
    <n v="0"/>
    <n v="3"/>
    <x v="18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18"/>
  </r>
  <r>
    <n v="-1"/>
    <n v="1"/>
    <s v="0001 -Florida Power &amp; Light Company"/>
    <n v="0"/>
    <n v="3"/>
    <x v="18"/>
    <n v="2011"/>
    <n v="233"/>
    <n v="2014"/>
    <s v="V2011 - 100% Bonus"/>
    <n v="367"/>
    <s v="03. Nuclear"/>
    <s v="Function"/>
    <n v="40205004.920000002"/>
    <n v="0"/>
    <n v="0"/>
    <n v="30100913.309999999"/>
    <n v="3218025.06"/>
    <n v="10206016.859999999"/>
    <n v="-532205.51"/>
    <n v="313950.15999999997"/>
    <n v="40370669.689999998"/>
    <n v="13379482.24"/>
    <n v="192845.07"/>
    <n v="0"/>
    <n v="313950.15999999997"/>
    <n v="0"/>
    <x v="18"/>
  </r>
  <r>
    <n v="-1"/>
    <n v="1"/>
    <s v="0001 -Florida Power &amp; Light Company"/>
    <n v="0"/>
    <n v="3"/>
    <x v="18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18"/>
  </r>
  <r>
    <n v="-1"/>
    <n v="1"/>
    <s v="0001 -Florida Power &amp; Light Company"/>
    <n v="0"/>
    <n v="3"/>
    <x v="18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8"/>
    <n v="2014"/>
    <s v="V2012 Q1 - 50% Bonus"/>
    <n v="367"/>
    <s v="03. Nuclear"/>
    <s v="Function"/>
    <n v="12499296.52"/>
    <n v="0"/>
    <n v="0"/>
    <n v="12544462.390000001"/>
    <n v="1201078.99"/>
    <n v="2972479.55"/>
    <n v="-90331.74"/>
    <n v="142667.4"/>
    <n v="12589628.26"/>
    <n v="4153702.27"/>
    <n v="72191.929999999993"/>
    <n v="0"/>
    <n v="142667.4"/>
    <n v="0"/>
    <x v="18"/>
  </r>
  <r>
    <n v="-1"/>
    <n v="1"/>
    <s v="0001 -Florida Power &amp; Light Company"/>
    <n v="0"/>
    <n v="3"/>
    <x v="18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18"/>
  </r>
  <r>
    <n v="-1"/>
    <n v="1"/>
    <s v="0001 -Florida Power &amp; Light Company"/>
    <n v="0"/>
    <n v="3"/>
    <x v="18"/>
    <n v="2012"/>
    <n v="249"/>
    <n v="2014"/>
    <s v="V2012 Q2 - 50% Bonus"/>
    <n v="367"/>
    <s v="03. Nuclear"/>
    <s v="Function"/>
    <n v="339162196.69999999"/>
    <n v="0"/>
    <n v="0"/>
    <n v="340425180.70999998"/>
    <n v="28792511.710000001"/>
    <n v="53602664.770000003"/>
    <n v="-3021202.65"/>
    <n v="1612277.91"/>
    <n v="341688164.70999998"/>
    <n v="81893923.390000001"/>
    <n v="-412437.01"/>
    <n v="0"/>
    <n v="1612277.91"/>
    <n v="0"/>
    <x v="18"/>
  </r>
  <r>
    <n v="-1"/>
    <n v="1"/>
    <s v="0001 -Florida Power &amp; Light Company"/>
    <n v="0"/>
    <n v="3"/>
    <x v="18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18"/>
  </r>
  <r>
    <n v="-1"/>
    <n v="1"/>
    <s v="0001 -Florida Power &amp; Light Company"/>
    <n v="0"/>
    <n v="3"/>
    <x v="18"/>
    <n v="2012"/>
    <n v="250"/>
    <n v="2014"/>
    <s v="V2012 Q3 - 50% Bonus"/>
    <n v="367"/>
    <s v="03. Nuclear"/>
    <s v="Function"/>
    <n v="637156324.63999999"/>
    <n v="0"/>
    <n v="0"/>
    <n v="639989807.92999995"/>
    <n v="55769412.799999997"/>
    <n v="86763121.450000003"/>
    <n v="-5666966.5800000001"/>
    <n v="3573248.49"/>
    <n v="642823291.22000003"/>
    <n v="141529112.81"/>
    <n v="-1090296.6499999999"/>
    <n v="0"/>
    <n v="3573248.49"/>
    <n v="0"/>
    <x v="18"/>
  </r>
  <r>
    <n v="-1"/>
    <n v="1"/>
    <s v="0001 -Florida Power &amp; Light Company"/>
    <n v="0"/>
    <n v="3"/>
    <x v="18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18"/>
  </r>
  <r>
    <n v="-1"/>
    <n v="1"/>
    <s v="0001 -Florida Power &amp; Light Company"/>
    <n v="0"/>
    <n v="3"/>
    <x v="18"/>
    <n v="2012"/>
    <n v="251"/>
    <n v="2014"/>
    <s v="V2012 Q4 - 50% Bonus"/>
    <n v="367"/>
    <s v="03. Nuclear"/>
    <s v="Function"/>
    <n v="187116412.41"/>
    <n v="0"/>
    <n v="0"/>
    <n v="187942044.86000001"/>
    <n v="16970821.829999998"/>
    <n v="21497901.25"/>
    <n v="-1651264.89"/>
    <n v="1095640.93"/>
    <n v="188767677.30000001"/>
    <n v="38211637.649999999"/>
    <n v="-298538.53000000003"/>
    <n v="0"/>
    <n v="1095640.93"/>
    <n v="0"/>
    <x v="18"/>
  </r>
  <r>
    <n v="-1"/>
    <n v="1"/>
    <s v="0001 -Florida Power &amp; Light Company"/>
    <n v="0"/>
    <n v="3"/>
    <x v="18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18"/>
  </r>
  <r>
    <n v="-1"/>
    <n v="1"/>
    <s v="0001 -Florida Power &amp; Light Company"/>
    <n v="0"/>
    <n v="3"/>
    <x v="18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18"/>
  </r>
  <r>
    <n v="-1"/>
    <n v="1"/>
    <s v="0001 -Florida Power &amp; Light Company"/>
    <n v="0"/>
    <n v="3"/>
    <x v="18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18"/>
  </r>
  <r>
    <n v="-1"/>
    <n v="1"/>
    <s v="0001 -Florida Power &amp; Light Company"/>
    <n v="0"/>
    <n v="3"/>
    <x v="18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18"/>
  </r>
  <r>
    <n v="-1"/>
    <n v="1"/>
    <s v="0001 -Florida Power &amp; Light Company"/>
    <n v="0"/>
    <n v="3"/>
    <x v="18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18"/>
  </r>
  <r>
    <n v="-1"/>
    <n v="1"/>
    <s v="0001 -Florida Power &amp; Light Company"/>
    <n v="0"/>
    <n v="3"/>
    <x v="18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18"/>
  </r>
  <r>
    <n v="-1"/>
    <n v="1"/>
    <s v="0001 -Florida Power &amp; Light Company"/>
    <n v="0"/>
    <n v="3"/>
    <x v="18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18"/>
  </r>
  <r>
    <n v="-1"/>
    <n v="1"/>
    <s v="0001 -Florida Power &amp; Light Company"/>
    <n v="0"/>
    <n v="3"/>
    <x v="18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18"/>
  </r>
  <r>
    <n v="-1"/>
    <n v="1"/>
    <s v="0001 -Florida Power &amp; Light Company"/>
    <n v="0"/>
    <n v="3"/>
    <x v="18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18"/>
  </r>
  <r>
    <n v="-1"/>
    <n v="1"/>
    <s v="0001 -Florida Power &amp; Light Company"/>
    <n v="0"/>
    <n v="3"/>
    <x v="18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18"/>
  </r>
  <r>
    <n v="-1"/>
    <n v="1"/>
    <s v="0001 -Florida Power &amp; Light Company"/>
    <n v="0"/>
    <n v="3"/>
    <x v="18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18"/>
  </r>
  <r>
    <n v="-1"/>
    <n v="1"/>
    <s v="0001 -Florida Power &amp; Light Company"/>
    <n v="0"/>
    <n v="3"/>
    <x v="18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18"/>
  </r>
  <r>
    <n v="-1"/>
    <n v="1"/>
    <s v="0001 -Florida Power &amp; Light Company"/>
    <n v="0"/>
    <n v="3"/>
    <x v="18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18"/>
  </r>
  <r>
    <n v="-1"/>
    <n v="1"/>
    <s v="0001 -Florida Power &amp; Light Company"/>
    <n v="0"/>
    <n v="3"/>
    <x v="18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18"/>
  </r>
  <r>
    <n v="-1"/>
    <n v="1"/>
    <s v="0001 -Florida Power &amp; Light Company"/>
    <n v="0"/>
    <n v="3"/>
    <x v="18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18"/>
  </r>
  <r>
    <n v="-1"/>
    <n v="1"/>
    <s v="0001 -Florida Power &amp; Light Company"/>
    <n v="0"/>
    <n v="3"/>
    <x v="18"/>
    <n v="2011"/>
    <n v="233"/>
    <n v="2014"/>
    <s v="V2011 - 100% Bonus"/>
    <n v="367"/>
    <s v="04. Nuclear Fuel"/>
    <s v="Function"/>
    <n v="17637780.75"/>
    <n v="0"/>
    <n v="0"/>
    <n v="5079680.8600000003"/>
    <n v="2031872.34"/>
    <n v="12558099.890000001"/>
    <n v="0"/>
    <n v="0"/>
    <n v="17637780.75"/>
    <n v="14589972.23"/>
    <n v="0"/>
    <n v="0"/>
    <n v="0"/>
    <n v="0"/>
    <x v="18"/>
  </r>
  <r>
    <n v="-1"/>
    <n v="1"/>
    <s v="0001 -Florida Power &amp; Light Company"/>
    <n v="0"/>
    <n v="3"/>
    <x v="18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18"/>
  </r>
  <r>
    <n v="-1"/>
    <n v="1"/>
    <s v="0001 -Florida Power &amp; Light Company"/>
    <n v="0"/>
    <n v="3"/>
    <x v="18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9"/>
    <n v="2014"/>
    <s v="V2012 Q2 - 50% Bonus"/>
    <n v="367"/>
    <s v="04. Nuclear Fuel"/>
    <s v="Function"/>
    <n v="87460092"/>
    <n v="0"/>
    <n v="0"/>
    <n v="87460092"/>
    <n v="15742816.560000001"/>
    <n v="48103050.600000001"/>
    <n v="0"/>
    <n v="0"/>
    <n v="87460092"/>
    <n v="63845867.159999996"/>
    <n v="0"/>
    <n v="0"/>
    <n v="0"/>
    <n v="0"/>
    <x v="18"/>
  </r>
  <r>
    <n v="-1"/>
    <n v="1"/>
    <s v="0001 -Florida Power &amp; Light Company"/>
    <n v="0"/>
    <n v="3"/>
    <x v="18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0"/>
    <n v="2014"/>
    <s v="V2012 Q3 - 50% Bonus"/>
    <n v="367"/>
    <s v="04. Nuclear Fuel"/>
    <s v="Function"/>
    <n v="83960296"/>
    <n v="0"/>
    <n v="0"/>
    <n v="83960296"/>
    <n v="17127900.379999999"/>
    <n v="41140545.039999999"/>
    <n v="0"/>
    <n v="0"/>
    <n v="83960296"/>
    <n v="58268445.420000002"/>
    <n v="0"/>
    <n v="0"/>
    <n v="0"/>
    <n v="0"/>
    <x v="18"/>
  </r>
  <r>
    <n v="-1"/>
    <n v="1"/>
    <s v="0001 -Florida Power &amp; Light Company"/>
    <n v="0"/>
    <n v="3"/>
    <x v="18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1"/>
    <n v="2014"/>
    <s v="V2012 Q4 - 50% Bonus"/>
    <n v="367"/>
    <s v="04. Nuclear Fuel"/>
    <s v="Function"/>
    <n v="62840883"/>
    <n v="0"/>
    <n v="0"/>
    <n v="62840883"/>
    <n v="14327721.32"/>
    <n v="27021579.690000001"/>
    <n v="0"/>
    <n v="0"/>
    <n v="62840883"/>
    <n v="41349301.009999998"/>
    <n v="0"/>
    <n v="0"/>
    <n v="0"/>
    <n v="0"/>
    <x v="18"/>
  </r>
  <r>
    <n v="-1"/>
    <n v="1"/>
    <s v="0001 -Florida Power &amp; Light Company"/>
    <n v="0"/>
    <n v="3"/>
    <x v="18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18"/>
  </r>
  <r>
    <n v="-1"/>
    <n v="1"/>
    <s v="0001 -Florida Power &amp; Light Company"/>
    <n v="0"/>
    <n v="3"/>
    <x v="18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18"/>
  </r>
  <r>
    <n v="-1"/>
    <n v="1"/>
    <s v="0001 -Florida Power &amp; Light Company"/>
    <n v="0"/>
    <n v="3"/>
    <x v="18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18"/>
  </r>
  <r>
    <n v="-1"/>
    <n v="1"/>
    <s v="0001 -Florida Power &amp; Light Company"/>
    <n v="0"/>
    <n v="3"/>
    <x v="18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18"/>
  </r>
  <r>
    <n v="-1"/>
    <n v="1"/>
    <s v="0001 -Florida Power &amp; Light Company"/>
    <n v="0"/>
    <n v="3"/>
    <x v="18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18"/>
  </r>
  <r>
    <n v="-1"/>
    <n v="1"/>
    <s v="0001 -Florida Power &amp; Light Company"/>
    <n v="0"/>
    <n v="3"/>
    <x v="18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18"/>
  </r>
  <r>
    <n v="-1"/>
    <n v="1"/>
    <s v="0001 -Florida Power &amp; Light Company"/>
    <n v="0"/>
    <n v="3"/>
    <x v="18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18"/>
  </r>
  <r>
    <n v="-1"/>
    <n v="1"/>
    <s v="0001 -Florida Power &amp; Light Company"/>
    <n v="0"/>
    <n v="3"/>
    <x v="18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18"/>
  </r>
  <r>
    <n v="-1"/>
    <n v="1"/>
    <s v="0001 -Florida Power &amp; Light Company"/>
    <n v="0"/>
    <n v="3"/>
    <x v="18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18"/>
  </r>
  <r>
    <n v="-1"/>
    <n v="1"/>
    <s v="0001 -Florida Power &amp; Light Company"/>
    <n v="0"/>
    <n v="3"/>
    <x v="18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18"/>
  </r>
  <r>
    <n v="-1"/>
    <n v="1"/>
    <s v="0001 -Florida Power &amp; Light Company"/>
    <n v="0"/>
    <n v="3"/>
    <x v="18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18"/>
  </r>
  <r>
    <n v="-1"/>
    <n v="1"/>
    <s v="0001 -Florida Power &amp; Light Company"/>
    <n v="0"/>
    <n v="3"/>
    <x v="18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18"/>
  </r>
  <r>
    <n v="-1"/>
    <n v="1"/>
    <s v="0001 -Florida Power &amp; Light Company"/>
    <n v="0"/>
    <n v="3"/>
    <x v="18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18"/>
  </r>
  <r>
    <n v="-1"/>
    <n v="1"/>
    <s v="0001 -Florida Power &amp; Light Company"/>
    <n v="0"/>
    <n v="3"/>
    <x v="18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18"/>
  </r>
  <r>
    <n v="-1"/>
    <n v="1"/>
    <s v="0001 -Florida Power &amp; Light Company"/>
    <n v="0"/>
    <n v="3"/>
    <x v="18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18"/>
  </r>
  <r>
    <n v="-1"/>
    <n v="1"/>
    <s v="0001 -Florida Power &amp; Light Company"/>
    <n v="0"/>
    <n v="3"/>
    <x v="18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18"/>
  </r>
  <r>
    <n v="-1"/>
    <n v="1"/>
    <s v="0001 -Florida Power &amp; Light Company"/>
    <n v="0"/>
    <n v="3"/>
    <x v="18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18"/>
  </r>
  <r>
    <n v="-1"/>
    <n v="1"/>
    <s v="0001 -Florida Power &amp; Light Company"/>
    <n v="0"/>
    <n v="3"/>
    <x v="18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18"/>
  </r>
  <r>
    <n v="-1"/>
    <n v="1"/>
    <s v="0001 -Florida Power &amp; Light Company"/>
    <n v="0"/>
    <n v="3"/>
    <x v="18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18"/>
  </r>
  <r>
    <n v="-1"/>
    <n v="1"/>
    <s v="0001 -Florida Power &amp; Light Company"/>
    <n v="0"/>
    <n v="3"/>
    <x v="18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18"/>
  </r>
  <r>
    <n v="-1"/>
    <n v="1"/>
    <s v="0001 -Florida Power &amp; Light Company"/>
    <n v="0"/>
    <n v="3"/>
    <x v="18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18"/>
  </r>
  <r>
    <n v="-1"/>
    <n v="1"/>
    <s v="0001 -Florida Power &amp; Light Company"/>
    <n v="0"/>
    <n v="3"/>
    <x v="18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18"/>
  </r>
  <r>
    <n v="-1"/>
    <n v="1"/>
    <s v="0001 -Florida Power &amp; Light Company"/>
    <n v="0"/>
    <n v="3"/>
    <x v="18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18"/>
  </r>
  <r>
    <n v="-1"/>
    <n v="1"/>
    <s v="0001 -Florida Power &amp; Light Company"/>
    <n v="0"/>
    <n v="3"/>
    <x v="18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18"/>
  </r>
  <r>
    <n v="-1"/>
    <n v="1"/>
    <s v="0001 -Florida Power &amp; Light Company"/>
    <n v="0"/>
    <n v="3"/>
    <x v="18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18"/>
  </r>
  <r>
    <n v="-1"/>
    <n v="1"/>
    <s v="0001 -Florida Power &amp; Light Company"/>
    <n v="0"/>
    <n v="3"/>
    <x v="18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18"/>
  </r>
  <r>
    <n v="-1"/>
    <n v="1"/>
    <s v="0001 -Florida Power &amp; Light Company"/>
    <n v="0"/>
    <n v="3"/>
    <x v="18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18"/>
  </r>
  <r>
    <n v="-1"/>
    <n v="1"/>
    <s v="0001 -Florida Power &amp; Light Company"/>
    <n v="0"/>
    <n v="3"/>
    <x v="18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18"/>
  </r>
  <r>
    <n v="-1"/>
    <n v="1"/>
    <s v="0001 -Florida Power &amp; Light Company"/>
    <n v="0"/>
    <n v="3"/>
    <x v="18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18"/>
  </r>
  <r>
    <n v="-1"/>
    <n v="1"/>
    <s v="0001 -Florida Power &amp; Light Company"/>
    <n v="0"/>
    <n v="3"/>
    <x v="18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18"/>
  </r>
  <r>
    <n v="-1"/>
    <n v="1"/>
    <s v="0001 -Florida Power &amp; Light Company"/>
    <n v="0"/>
    <n v="3"/>
    <x v="18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18"/>
  </r>
  <r>
    <n v="-1"/>
    <n v="1"/>
    <s v="0001 -Florida Power &amp; Light Company"/>
    <n v="0"/>
    <n v="3"/>
    <x v="18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18"/>
  </r>
  <r>
    <n v="-1"/>
    <n v="1"/>
    <s v="0001 -Florida Power &amp; Light Company"/>
    <n v="0"/>
    <n v="3"/>
    <x v="18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18"/>
  </r>
  <r>
    <n v="-1"/>
    <n v="1"/>
    <s v="0001 -Florida Power &amp; Light Company"/>
    <n v="0"/>
    <n v="3"/>
    <x v="18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18"/>
  </r>
  <r>
    <n v="-1"/>
    <n v="1"/>
    <s v="0001 -Florida Power &amp; Light Company"/>
    <n v="0"/>
    <n v="3"/>
    <x v="18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18"/>
  </r>
  <r>
    <n v="-1"/>
    <n v="1"/>
    <s v="0001 -Florida Power &amp; Light Company"/>
    <n v="0"/>
    <n v="3"/>
    <x v="18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18"/>
  </r>
  <r>
    <n v="-1"/>
    <n v="1"/>
    <s v="0001 -Florida Power &amp; Light Company"/>
    <n v="0"/>
    <n v="3"/>
    <x v="18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18"/>
  </r>
  <r>
    <n v="-1"/>
    <n v="1"/>
    <s v="0001 -Florida Power &amp; Light Company"/>
    <n v="0"/>
    <n v="3"/>
    <x v="18"/>
    <n v="2001"/>
    <n v="69"/>
    <n v="2014"/>
    <s v="V2001 Bonus"/>
    <n v="367"/>
    <s v="05. Other Production"/>
    <s v="Function"/>
    <n v="4954047.13"/>
    <n v="0"/>
    <n v="0"/>
    <n v="1582970.62"/>
    <n v="211062.22"/>
    <n v="3402807.21"/>
    <n v="-38106.120000000003"/>
    <n v="7804.97"/>
    <n v="4992153.25"/>
    <n v="3587664.1"/>
    <n v="-4095.82"/>
    <n v="0"/>
    <n v="7804.97"/>
    <n v="0"/>
    <x v="18"/>
  </r>
  <r>
    <n v="-1"/>
    <n v="1"/>
    <s v="0001 -Florida Power &amp; Light Company"/>
    <n v="0"/>
    <n v="3"/>
    <x v="18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18"/>
  </r>
  <r>
    <n v="-1"/>
    <n v="1"/>
    <s v="0001 -Florida Power &amp; Light Company"/>
    <n v="0"/>
    <n v="3"/>
    <x v="18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18"/>
  </r>
  <r>
    <n v="-1"/>
    <n v="1"/>
    <s v="0001 -Florida Power &amp; Light Company"/>
    <n v="0"/>
    <n v="3"/>
    <x v="18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18"/>
  </r>
  <r>
    <n v="-1"/>
    <n v="1"/>
    <s v="0001 -Florida Power &amp; Light Company"/>
    <n v="0"/>
    <n v="3"/>
    <x v="18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18"/>
  </r>
  <r>
    <n v="-1"/>
    <n v="1"/>
    <s v="0001 -Florida Power &amp; Light Company"/>
    <n v="0"/>
    <n v="3"/>
    <x v="18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18"/>
  </r>
  <r>
    <n v="-1"/>
    <n v="1"/>
    <s v="0001 -Florida Power &amp; Light Company"/>
    <n v="0"/>
    <n v="3"/>
    <x v="18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18"/>
  </r>
  <r>
    <n v="-1"/>
    <n v="1"/>
    <s v="0001 -Florida Power &amp; Light Company"/>
    <n v="0"/>
    <n v="3"/>
    <x v="18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18"/>
  </r>
  <r>
    <n v="-1"/>
    <n v="1"/>
    <s v="0001 -Florida Power &amp; Light Company"/>
    <n v="0"/>
    <n v="3"/>
    <x v="18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18"/>
  </r>
  <r>
    <n v="-1"/>
    <n v="1"/>
    <s v="0001 -Florida Power &amp; Light Company"/>
    <n v="0"/>
    <n v="3"/>
    <x v="18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18"/>
  </r>
  <r>
    <n v="-1"/>
    <n v="1"/>
    <s v="0001 -Florida Power &amp; Light Company"/>
    <n v="0"/>
    <n v="3"/>
    <x v="18"/>
    <n v="2003"/>
    <n v="70"/>
    <n v="2014"/>
    <s v="V2003 Bonus-30%"/>
    <n v="367"/>
    <s v="05. Other Production"/>
    <s v="Function"/>
    <n v="139320678.06999999"/>
    <n v="0"/>
    <n v="0"/>
    <n v="60014715.799999997"/>
    <n v="6317329.0300000003"/>
    <n v="83780960.790000007"/>
    <n v="-5678371.9500000002"/>
    <n v="1088967.18"/>
    <n v="144999050.02000001"/>
    <n v="86699994.030000001"/>
    <n v="-1191108.98"/>
    <n v="0"/>
    <n v="1088967.18"/>
    <n v="0"/>
    <x v="18"/>
  </r>
  <r>
    <n v="-1"/>
    <n v="1"/>
    <s v="0001 -Florida Power &amp; Light Company"/>
    <n v="0"/>
    <n v="3"/>
    <x v="18"/>
    <n v="2003"/>
    <n v="84"/>
    <n v="2014"/>
    <s v="V2003 Bonus-50%"/>
    <n v="367"/>
    <s v="05. Other Production"/>
    <s v="Function"/>
    <n v="69508401.180000007"/>
    <n v="0"/>
    <n v="0"/>
    <n v="29829400.5"/>
    <n v="3139932.18"/>
    <n v="41900944.869999997"/>
    <n v="-2819447.98"/>
    <n v="547917.37"/>
    <n v="72327849.159999996"/>
    <n v="43353541.619999997"/>
    <n v="-584195.18000000005"/>
    <n v="0"/>
    <n v="547917.37"/>
    <n v="0"/>
    <x v="18"/>
  </r>
  <r>
    <n v="-1"/>
    <n v="1"/>
    <s v="0001 -Florida Power &amp; Light Company"/>
    <n v="0"/>
    <n v="3"/>
    <x v="18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18"/>
  </r>
  <r>
    <n v="-1"/>
    <n v="1"/>
    <s v="0001 -Florida Power &amp; Light Company"/>
    <n v="0"/>
    <n v="3"/>
    <x v="18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18"/>
  </r>
  <r>
    <n v="-1"/>
    <n v="1"/>
    <s v="0001 -Florida Power &amp; Light Company"/>
    <n v="0"/>
    <n v="3"/>
    <x v="18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18"/>
  </r>
  <r>
    <n v="-1"/>
    <n v="1"/>
    <s v="0001 -Florida Power &amp; Light Company"/>
    <n v="0"/>
    <n v="3"/>
    <x v="18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18"/>
  </r>
  <r>
    <n v="-1"/>
    <n v="1"/>
    <s v="0001 -Florida Power &amp; Light Company"/>
    <n v="0"/>
    <n v="3"/>
    <x v="18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18"/>
  </r>
  <r>
    <n v="-1"/>
    <n v="1"/>
    <s v="0001 -Florida Power &amp; Light Company"/>
    <n v="0"/>
    <n v="3"/>
    <x v="18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18"/>
  </r>
  <r>
    <n v="-1"/>
    <n v="1"/>
    <s v="0001 -Florida Power &amp; Light Company"/>
    <n v="0"/>
    <n v="3"/>
    <x v="18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18"/>
  </r>
  <r>
    <n v="-1"/>
    <n v="1"/>
    <s v="0001 -Florida Power &amp; Light Company"/>
    <n v="0"/>
    <n v="3"/>
    <x v="18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18"/>
  </r>
  <r>
    <n v="-1"/>
    <n v="1"/>
    <s v="0001 -Florida Power &amp; Light Company"/>
    <n v="0"/>
    <n v="3"/>
    <x v="18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18"/>
  </r>
  <r>
    <n v="-1"/>
    <n v="1"/>
    <s v="0001 -Florida Power &amp; Light Company"/>
    <n v="0"/>
    <n v="3"/>
    <x v="18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18"/>
  </r>
  <r>
    <n v="-1"/>
    <n v="1"/>
    <s v="0001 -Florida Power &amp; Light Company"/>
    <n v="0"/>
    <n v="3"/>
    <x v="18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18"/>
  </r>
  <r>
    <n v="-1"/>
    <n v="1"/>
    <s v="0001 -Florida Power &amp; Light Company"/>
    <n v="0"/>
    <n v="3"/>
    <x v="18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18"/>
  </r>
  <r>
    <n v="-1"/>
    <n v="1"/>
    <s v="0001 -Florida Power &amp; Light Company"/>
    <n v="0"/>
    <n v="3"/>
    <x v="18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18"/>
  </r>
  <r>
    <n v="-1"/>
    <n v="1"/>
    <s v="0001 -Florida Power &amp; Light Company"/>
    <n v="0"/>
    <n v="3"/>
    <x v="18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18"/>
  </r>
  <r>
    <n v="-1"/>
    <n v="1"/>
    <s v="0001 -Florida Power &amp; Light Company"/>
    <n v="0"/>
    <n v="3"/>
    <x v="18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18"/>
  </r>
  <r>
    <n v="-1"/>
    <n v="1"/>
    <s v="0001 -Florida Power &amp; Light Company"/>
    <n v="0"/>
    <n v="3"/>
    <x v="18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18"/>
  </r>
  <r>
    <n v="-1"/>
    <n v="1"/>
    <s v="0001 -Florida Power &amp; Light Company"/>
    <n v="0"/>
    <n v="3"/>
    <x v="18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18"/>
  </r>
  <r>
    <n v="-1"/>
    <n v="1"/>
    <s v="0001 -Florida Power &amp; Light Company"/>
    <n v="0"/>
    <n v="3"/>
    <x v="18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3"/>
    <n v="-122076.34"/>
    <n v="29527.08"/>
    <n v="420882.18"/>
    <n v="221069.13"/>
    <n v="-16332.02"/>
    <n v="0"/>
    <n v="29527.08"/>
    <n v="0"/>
    <x v="18"/>
  </r>
  <r>
    <n v="-1"/>
    <n v="1"/>
    <s v="0001 -Florida Power &amp; Light Company"/>
    <n v="0"/>
    <n v="3"/>
    <x v="18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18"/>
  </r>
  <r>
    <n v="-1"/>
    <n v="1"/>
    <s v="0001 -Florida Power &amp; Light Company"/>
    <n v="0"/>
    <n v="3"/>
    <x v="18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18"/>
  </r>
  <r>
    <n v="-1"/>
    <n v="1"/>
    <s v="0001 -Florida Power &amp; Light Company"/>
    <n v="0"/>
    <n v="3"/>
    <x v="18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18"/>
  </r>
  <r>
    <n v="-1"/>
    <n v="1"/>
    <s v="0001 -Florida Power &amp; Light Company"/>
    <n v="0"/>
    <n v="3"/>
    <x v="18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18"/>
  </r>
  <r>
    <n v="-1"/>
    <n v="1"/>
    <s v="0001 -Florida Power &amp; Light Company"/>
    <n v="0"/>
    <n v="3"/>
    <x v="18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18"/>
  </r>
  <r>
    <n v="-1"/>
    <n v="1"/>
    <s v="0001 -Florida Power &amp; Light Company"/>
    <n v="0"/>
    <n v="3"/>
    <x v="18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18"/>
  </r>
  <r>
    <n v="-1"/>
    <n v="1"/>
    <s v="0001 -Florida Power &amp; Light Company"/>
    <n v="0"/>
    <n v="3"/>
    <x v="18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18"/>
  </r>
  <r>
    <n v="-1"/>
    <n v="1"/>
    <s v="0001 -Florida Power &amp; Light Company"/>
    <n v="0"/>
    <n v="3"/>
    <x v="18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18"/>
  </r>
  <r>
    <n v="-1"/>
    <n v="1"/>
    <s v="0001 -Florida Power &amp; Light Company"/>
    <n v="0"/>
    <n v="3"/>
    <x v="18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18"/>
  </r>
  <r>
    <n v="-1"/>
    <n v="1"/>
    <s v="0001 -Florida Power &amp; Light Company"/>
    <n v="0"/>
    <n v="3"/>
    <x v="18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18"/>
  </r>
  <r>
    <n v="-1"/>
    <n v="1"/>
    <s v="0001 -Florida Power &amp; Light Company"/>
    <n v="0"/>
    <n v="3"/>
    <x v="18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18"/>
  </r>
  <r>
    <n v="-1"/>
    <n v="1"/>
    <s v="0001 -Florida Power &amp; Light Company"/>
    <n v="0"/>
    <n v="3"/>
    <x v="18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18"/>
  </r>
  <r>
    <n v="-1"/>
    <n v="1"/>
    <s v="0001 -Florida Power &amp; Light Company"/>
    <n v="0"/>
    <n v="3"/>
    <x v="18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18"/>
  </r>
  <r>
    <n v="-1"/>
    <n v="1"/>
    <s v="0001 -Florida Power &amp; Light Company"/>
    <n v="0"/>
    <n v="3"/>
    <x v="18"/>
    <n v="2009"/>
    <n v="192"/>
    <n v="2014"/>
    <s v="V2009 Q4 - 50% Bonus"/>
    <n v="367"/>
    <s v="05. Other Production"/>
    <s v="Function"/>
    <n v="154327307.52000001"/>
    <n v="0"/>
    <n v="0"/>
    <n v="155805228.38"/>
    <n v="12637168.09"/>
    <n v="106555916.81"/>
    <n v="-2969711.91"/>
    <n v="549240.05000000005"/>
    <n v="157283149.22999999"/>
    <n v="118300524.16"/>
    <n v="-1514040.92"/>
    <n v="0"/>
    <n v="549240.05000000005"/>
    <n v="0"/>
    <x v="18"/>
  </r>
  <r>
    <n v="-1"/>
    <n v="1"/>
    <s v="0001 -Florida Power &amp; Light Company"/>
    <n v="0"/>
    <n v="3"/>
    <x v="18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18"/>
  </r>
  <r>
    <n v="-1"/>
    <n v="1"/>
    <s v="0001 -Florida Power &amp; Light Company"/>
    <n v="0"/>
    <n v="3"/>
    <x v="18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18"/>
  </r>
  <r>
    <n v="-1"/>
    <n v="1"/>
    <s v="0001 -Florida Power &amp; Light Company"/>
    <n v="0"/>
    <n v="3"/>
    <x v="18"/>
    <n v="2010"/>
    <n v="194"/>
    <n v="2014"/>
    <s v="V2010 Q2"/>
    <n v="367"/>
    <s v="05. Other Production"/>
    <s v="Function"/>
    <n v="-118778.72"/>
    <n v="0"/>
    <n v="0"/>
    <n v="-117426.94"/>
    <n v="-14595.13"/>
    <n v="-106875.47"/>
    <n v="-24890.42"/>
    <n v="1125.06"/>
    <n v="-116075.17"/>
    <n v="-122220.42"/>
    <n v="-828.66"/>
    <n v="0"/>
    <n v="1125.06"/>
    <n v="0"/>
    <x v="18"/>
  </r>
  <r>
    <n v="-1"/>
    <n v="1"/>
    <s v="0001 -Florida Power &amp; Light Company"/>
    <n v="0"/>
    <n v="3"/>
    <x v="18"/>
    <n v="2010"/>
    <n v="216"/>
    <n v="2014"/>
    <s v="V2010 Q2 - 50% Bonus"/>
    <n v="367"/>
    <s v="05. Other Production"/>
    <s v="Function"/>
    <n v="66844154.530000001"/>
    <n v="0"/>
    <n v="0"/>
    <n v="80168871.709999993"/>
    <n v="6986679.5300000003"/>
    <n v="48673318.090000004"/>
    <n v="-26661612.640000001"/>
    <n v="11112437.83"/>
    <n v="93493588.879999995"/>
    <n v="48351046.060000002"/>
    <n v="-8228044.9500000002"/>
    <n v="0"/>
    <n v="11112437.83"/>
    <n v="0"/>
    <x v="18"/>
  </r>
  <r>
    <n v="-1"/>
    <n v="1"/>
    <s v="0001 -Florida Power &amp; Light Company"/>
    <n v="0"/>
    <n v="3"/>
    <x v="18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18"/>
  </r>
  <r>
    <n v="-1"/>
    <n v="1"/>
    <s v="0001 -Florida Power &amp; Light Company"/>
    <n v="0"/>
    <n v="3"/>
    <x v="18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18"/>
  </r>
  <r>
    <n v="-1"/>
    <n v="1"/>
    <s v="0001 -Florida Power &amp; Light Company"/>
    <n v="0"/>
    <n v="3"/>
    <x v="18"/>
    <n v="2010"/>
    <n v="196"/>
    <n v="2014"/>
    <s v="V2010 Q4"/>
    <n v="367"/>
    <s v="05. Other Production"/>
    <s v="Function"/>
    <n v="13885.92"/>
    <n v="0"/>
    <n v="0"/>
    <n v="14043.95"/>
    <n v="1471.42"/>
    <n v="10241.18"/>
    <n v="-1628.1"/>
    <n v="60.16"/>
    <n v="14201.97"/>
    <n v="11634.56"/>
    <n v="-177.84"/>
    <n v="0"/>
    <n v="60.16"/>
    <n v="0"/>
    <x v="18"/>
  </r>
  <r>
    <n v="-1"/>
    <n v="1"/>
    <s v="0001 -Florida Power &amp; Light Company"/>
    <n v="0"/>
    <n v="3"/>
    <x v="18"/>
    <n v="2010"/>
    <n v="224"/>
    <n v="2014"/>
    <s v="V2010 Q4 - 100% Bonus"/>
    <n v="367"/>
    <s v="05. Other Production"/>
    <s v="Function"/>
    <n v="49513644.350000001"/>
    <n v="0"/>
    <n v="0"/>
    <n v="53338898.149999999"/>
    <n v="5298641.4400000004"/>
    <n v="37065720.560000002"/>
    <n v="-7651747.9000000004"/>
    <n v="1455739.9"/>
    <n v="57164151.950000003"/>
    <n v="40478608.710000001"/>
    <n v="-4309014.41"/>
    <n v="0"/>
    <n v="1455739.9"/>
    <n v="0"/>
    <x v="18"/>
  </r>
  <r>
    <n v="-1"/>
    <n v="1"/>
    <s v="0001 -Florida Power &amp; Light Company"/>
    <n v="0"/>
    <n v="3"/>
    <x v="18"/>
    <n v="2010"/>
    <n v="218"/>
    <n v="2014"/>
    <s v="V2010 Q4 - 50% Bonus"/>
    <n v="367"/>
    <s v="05. Other Production"/>
    <s v="Function"/>
    <n v="239324655.66"/>
    <n v="0"/>
    <n v="0"/>
    <n v="247766643.94999999"/>
    <n v="25928426.140000001"/>
    <n v="185194480.34999999"/>
    <n v="-16891372.059999999"/>
    <n v="3215359.84"/>
    <n v="256208632.25"/>
    <n v="206935194.11000001"/>
    <n v="-9480904.3800000008"/>
    <n v="0"/>
    <n v="3215359.84"/>
    <n v="0"/>
    <x v="18"/>
  </r>
  <r>
    <n v="-1"/>
    <n v="1"/>
    <s v="0001 -Florida Power &amp; Light Company"/>
    <n v="0"/>
    <n v="3"/>
    <x v="18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18"/>
  </r>
  <r>
    <n v="-1"/>
    <n v="1"/>
    <s v="0001 -Florida Power &amp; Light Company"/>
    <n v="0"/>
    <n v="3"/>
    <x v="18"/>
    <n v="2011"/>
    <n v="233"/>
    <n v="2014"/>
    <s v="V2011 - 100% Bonus"/>
    <n v="367"/>
    <s v="05. Other Production"/>
    <s v="Function"/>
    <n v="533647945.37"/>
    <n v="0"/>
    <n v="0"/>
    <n v="448598737.99000001"/>
    <n v="34463580.450000003"/>
    <n v="104746093.12"/>
    <n v="-33498427.940000001"/>
    <n v="6665336.5499999998"/>
    <n v="567132925.80999994"/>
    <n v="132266775.43000001"/>
    <n v="-19876745.739999998"/>
    <n v="0"/>
    <n v="6665336.5499999998"/>
    <n v="0"/>
    <x v="18"/>
  </r>
  <r>
    <n v="-1"/>
    <n v="1"/>
    <s v="0001 -Florida Power &amp; Light Company"/>
    <n v="0"/>
    <n v="3"/>
    <x v="18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18"/>
  </r>
  <r>
    <n v="-1"/>
    <n v="1"/>
    <s v="0001 -Florida Power &amp; Light Company"/>
    <n v="0"/>
    <n v="3"/>
    <x v="18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8"/>
    <n v="2014"/>
    <s v="V2012 Q1 - 50% Bonus"/>
    <n v="367"/>
    <s v="05. Other Production"/>
    <s v="Function"/>
    <n v="22212074.260000002"/>
    <n v="0"/>
    <n v="0"/>
    <n v="24188312.73"/>
    <n v="1734375.88"/>
    <n v="4385634.79"/>
    <n v="-3971330.96"/>
    <n v="1075982.3700000001"/>
    <n v="26164551.210000001"/>
    <n v="5453421.6200000001"/>
    <n v="-2209905.54"/>
    <n v="0"/>
    <n v="1075982.3700000001"/>
    <n v="0"/>
    <x v="18"/>
  </r>
  <r>
    <n v="-1"/>
    <n v="1"/>
    <s v="0001 -Florida Power &amp; Light Company"/>
    <n v="0"/>
    <n v="3"/>
    <x v="18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9"/>
    <n v="2014"/>
    <s v="V2012 Q2 - 50% Bonus"/>
    <n v="367"/>
    <s v="05. Other Production"/>
    <s v="Function"/>
    <n v="48003560.439999998"/>
    <n v="0"/>
    <n v="0"/>
    <n v="51894017.57"/>
    <n v="4143454.68"/>
    <n v="9259566.3000000007"/>
    <n v="-8061953.0499999998"/>
    <n v="2223407.39"/>
    <n v="55784474.700000003"/>
    <n v="12224834.939999999"/>
    <n v="-4379320.83"/>
    <n v="0"/>
    <n v="2223407.39"/>
    <n v="0"/>
    <x v="18"/>
  </r>
  <r>
    <n v="-1"/>
    <n v="1"/>
    <s v="0001 -Florida Power &amp; Light Company"/>
    <n v="0"/>
    <n v="3"/>
    <x v="18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18"/>
  </r>
  <r>
    <n v="-1"/>
    <n v="1"/>
    <s v="0001 -Florida Power &amp; Light Company"/>
    <n v="0"/>
    <n v="3"/>
    <x v="18"/>
    <n v="2012"/>
    <n v="250"/>
    <n v="2014"/>
    <s v="V2012 Q3 - 50% Bonus"/>
    <n v="367"/>
    <s v="05. Other Production"/>
    <s v="Function"/>
    <n v="13032844.57"/>
    <n v="0"/>
    <n v="0"/>
    <n v="13762537.699999999"/>
    <n v="1686439.31"/>
    <n v="3616907.42"/>
    <n v="-1469814.93"/>
    <n v="742987.79"/>
    <n v="14492230.83"/>
    <n v="5100368.2300000004"/>
    <n v="-513419.98"/>
    <n v="0"/>
    <n v="742987.79"/>
    <n v="0"/>
    <x v="18"/>
  </r>
  <r>
    <n v="-1"/>
    <n v="1"/>
    <s v="0001 -Florida Power &amp; Light Company"/>
    <n v="0"/>
    <n v="3"/>
    <x v="18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1"/>
    <n v="2014"/>
    <s v="V2012 Q4 - 50% Bonus"/>
    <n v="367"/>
    <s v="05. Other Production"/>
    <s v="Function"/>
    <n v="31516124.510000002"/>
    <n v="0"/>
    <n v="0"/>
    <n v="34041045.039999999"/>
    <n v="3205935.34"/>
    <n v="4924704.8899999997"/>
    <n v="-5081738.04"/>
    <n v="1480413.57"/>
    <n v="36565965.579999998"/>
    <n v="7529028.7999999998"/>
    <n v="-2967816.07"/>
    <n v="0"/>
    <n v="1480413.57"/>
    <n v="0"/>
    <x v="18"/>
  </r>
  <r>
    <n v="-1"/>
    <n v="1"/>
    <s v="0001 -Florida Power &amp; Light Company"/>
    <n v="0"/>
    <n v="3"/>
    <x v="18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18"/>
  </r>
  <r>
    <n v="-1"/>
    <n v="1"/>
    <s v="0001 -Florida Power &amp; Light Company"/>
    <n v="0"/>
    <n v="3"/>
    <x v="18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18"/>
  </r>
  <r>
    <n v="-1"/>
    <n v="1"/>
    <s v="0001 -Florida Power &amp; Light Company"/>
    <n v="0"/>
    <n v="3"/>
    <x v="18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18"/>
  </r>
  <r>
    <n v="-1"/>
    <n v="1"/>
    <s v="0001 -Florida Power &amp; Light Company"/>
    <n v="0"/>
    <n v="3"/>
    <x v="18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18"/>
  </r>
  <r>
    <n v="-1"/>
    <n v="1"/>
    <s v="0001 -Florida Power &amp; Light Company"/>
    <n v="0"/>
    <n v="3"/>
    <x v="18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18"/>
  </r>
  <r>
    <n v="-1"/>
    <n v="1"/>
    <s v="0001 -Florida Power &amp; Light Company"/>
    <n v="0"/>
    <n v="3"/>
    <x v="18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18"/>
  </r>
  <r>
    <n v="-1"/>
    <n v="1"/>
    <s v="0001 -Florida Power &amp; Light Company"/>
    <n v="0"/>
    <n v="3"/>
    <x v="18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18"/>
  </r>
  <r>
    <n v="-1"/>
    <n v="1"/>
    <s v="0001 -Florida Power &amp; Light Company"/>
    <n v="0"/>
    <n v="3"/>
    <x v="18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18"/>
  </r>
  <r>
    <n v="-1"/>
    <n v="1"/>
    <s v="0001 -Florida Power &amp; Light Company"/>
    <n v="0"/>
    <n v="3"/>
    <x v="18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18"/>
  </r>
  <r>
    <n v="-1"/>
    <n v="1"/>
    <s v="0001 -Florida Power &amp; Light Company"/>
    <n v="0"/>
    <n v="3"/>
    <x v="18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18"/>
  </r>
  <r>
    <n v="-1"/>
    <n v="1"/>
    <s v="0001 -Florida Power &amp; Light Company"/>
    <n v="0"/>
    <n v="3"/>
    <x v="18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18"/>
  </r>
  <r>
    <n v="-1"/>
    <n v="1"/>
    <s v="0001 -Florida Power &amp; Light Company"/>
    <n v="0"/>
    <n v="3"/>
    <x v="18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18"/>
  </r>
  <r>
    <n v="-1"/>
    <n v="1"/>
    <s v="0001 -Florida Power &amp; Light Company"/>
    <n v="0"/>
    <n v="3"/>
    <x v="18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18"/>
  </r>
  <r>
    <n v="-1"/>
    <n v="1"/>
    <s v="0001 -Florida Power &amp; Light Company"/>
    <n v="0"/>
    <n v="3"/>
    <x v="18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18"/>
  </r>
  <r>
    <n v="-1"/>
    <n v="1"/>
    <s v="0001 -Florida Power &amp; Light Company"/>
    <n v="0"/>
    <n v="3"/>
    <x v="18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18"/>
  </r>
  <r>
    <n v="-1"/>
    <n v="1"/>
    <s v="0001 -Florida Power &amp; Light Company"/>
    <n v="0"/>
    <n v="3"/>
    <x v="18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18"/>
  </r>
  <r>
    <n v="-1"/>
    <n v="1"/>
    <s v="0001 -Florida Power &amp; Light Company"/>
    <n v="0"/>
    <n v="3"/>
    <x v="18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18"/>
  </r>
  <r>
    <n v="-1"/>
    <n v="1"/>
    <s v="0001 -Florida Power &amp; Light Company"/>
    <n v="0"/>
    <n v="3"/>
    <x v="18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18"/>
  </r>
  <r>
    <n v="-1"/>
    <n v="1"/>
    <s v="0001 -Florida Power &amp; Light Company"/>
    <n v="0"/>
    <n v="3"/>
    <x v="18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18"/>
  </r>
  <r>
    <n v="-1"/>
    <n v="1"/>
    <s v="0001 -Florida Power &amp; Light Company"/>
    <n v="0"/>
    <n v="3"/>
    <x v="18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18"/>
  </r>
  <r>
    <n v="-1"/>
    <n v="1"/>
    <s v="0001 -Florida Power &amp; Light Company"/>
    <n v="0"/>
    <n v="3"/>
    <x v="18"/>
    <n v="1987"/>
    <n v="22"/>
    <n v="2014"/>
    <s v="V1987"/>
    <n v="367"/>
    <s v="06. Transmission"/>
    <s v="Function"/>
    <n v="33616320.729999997"/>
    <n v="0"/>
    <n v="0"/>
    <n v="415265"/>
    <n v="6198"/>
    <n v="34081875.439999998"/>
    <n v="-954529.97"/>
    <n v="173541.88"/>
    <n v="34334084.439999998"/>
    <n v="33370309.73"/>
    <n v="173541.88"/>
    <n v="0"/>
    <n v="173541.88"/>
    <n v="0"/>
    <x v="18"/>
  </r>
  <r>
    <n v="-1"/>
    <n v="1"/>
    <s v="0001 -Florida Power &amp; Light Company"/>
    <n v="0"/>
    <n v="3"/>
    <x v="18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18"/>
  </r>
  <r>
    <n v="-1"/>
    <n v="1"/>
    <s v="0001 -Florida Power &amp; Light Company"/>
    <n v="0"/>
    <n v="3"/>
    <x v="18"/>
    <n v="1988"/>
    <n v="24"/>
    <n v="2014"/>
    <s v="V1988"/>
    <n v="367"/>
    <s v="06. Transmission"/>
    <s v="Function"/>
    <n v="58793787.57"/>
    <n v="0"/>
    <n v="0"/>
    <n v="5707039.8600000003"/>
    <n v="85179.85"/>
    <n v="55763737.869999997"/>
    <n v="-994286.33"/>
    <n v="105999.49"/>
    <n v="59213573.57"/>
    <n v="55429131.719999999"/>
    <n v="105999.49"/>
    <n v="0"/>
    <n v="105999.49"/>
    <n v="0"/>
    <x v="18"/>
  </r>
  <r>
    <n v="-1"/>
    <n v="1"/>
    <s v="0001 -Florida Power &amp; Light Company"/>
    <n v="0"/>
    <n v="3"/>
    <x v="18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18"/>
  </r>
  <r>
    <n v="-1"/>
    <n v="1"/>
    <s v="0001 -Florida Power &amp; Light Company"/>
    <n v="0"/>
    <n v="3"/>
    <x v="18"/>
    <n v="1989"/>
    <n v="26"/>
    <n v="2014"/>
    <s v="V1989"/>
    <n v="367"/>
    <s v="06. Transmission"/>
    <s v="Function"/>
    <n v="38689886"/>
    <n v="0"/>
    <n v="0"/>
    <n v="3672622"/>
    <n v="54815.35"/>
    <n v="36653712.049999997"/>
    <n v="-535293.5"/>
    <n v="69251.820000000007"/>
    <n v="38982731.75"/>
    <n v="36415681.649999999"/>
    <n v="69251.820000000007"/>
    <n v="0"/>
    <n v="69251.820000000007"/>
    <n v="0"/>
    <x v="18"/>
  </r>
  <r>
    <n v="-1"/>
    <n v="1"/>
    <s v="0001 -Florida Power &amp; Light Company"/>
    <n v="0"/>
    <n v="3"/>
    <x v="18"/>
    <n v="1990"/>
    <n v="28"/>
    <n v="2014"/>
    <s v="V1990"/>
    <n v="367"/>
    <s v="06. Transmission"/>
    <s v="Function"/>
    <n v="53237709.700000003"/>
    <n v="0"/>
    <n v="0"/>
    <n v="4652481.63"/>
    <n v="69440.149999999994"/>
    <n v="50858136.420000002"/>
    <n v="-830528.96"/>
    <n v="142008.01"/>
    <n v="53895329.57"/>
    <n v="50269956.700000003"/>
    <n v="142008.01"/>
    <n v="0"/>
    <n v="142008.01"/>
    <n v="0"/>
    <x v="18"/>
  </r>
  <r>
    <n v="-1"/>
    <n v="1"/>
    <s v="0001 -Florida Power &amp; Light Company"/>
    <n v="0"/>
    <n v="3"/>
    <x v="18"/>
    <n v="1991"/>
    <n v="29"/>
    <n v="2014"/>
    <s v="V1991"/>
    <n v="367"/>
    <s v="06. Transmission"/>
    <s v="Function"/>
    <n v="54738845.539999999"/>
    <n v="0"/>
    <n v="0"/>
    <n v="4966713"/>
    <n v="74130.179999999993"/>
    <n v="51646050.630000003"/>
    <n v="-484230.61"/>
    <n v="40768.910000000003"/>
    <n v="54942365.119999997"/>
    <n v="51516661.229999997"/>
    <n v="40768.910000000003"/>
    <n v="0"/>
    <n v="40768.910000000003"/>
    <n v="0"/>
    <x v="18"/>
  </r>
  <r>
    <n v="-1"/>
    <n v="1"/>
    <s v="0001 -Florida Power &amp; Light Company"/>
    <n v="0"/>
    <n v="3"/>
    <x v="18"/>
    <n v="1992"/>
    <n v="30"/>
    <n v="2014"/>
    <s v="V1992"/>
    <n v="367"/>
    <s v="06. Transmission"/>
    <s v="Function"/>
    <n v="55855735.700000003"/>
    <n v="0"/>
    <n v="0"/>
    <n v="583557"/>
    <n v="8709.82"/>
    <n v="56030637.759999998"/>
    <n v="-676508.73"/>
    <n v="125817.94"/>
    <n v="56399263"/>
    <n v="55495820.280000001"/>
    <n v="125817.94"/>
    <n v="0"/>
    <n v="125817.94"/>
    <n v="0"/>
    <x v="18"/>
  </r>
  <r>
    <n v="-1"/>
    <n v="1"/>
    <s v="0001 -Florida Power &amp; Light Company"/>
    <n v="0"/>
    <n v="3"/>
    <x v="18"/>
    <n v="1993"/>
    <n v="31"/>
    <n v="2014"/>
    <s v="V1993"/>
    <n v="367"/>
    <s v="06. Transmission"/>
    <s v="Function"/>
    <n v="110586439.3"/>
    <n v="0"/>
    <n v="0"/>
    <n v="12134882.050000001"/>
    <n v="181117.97"/>
    <n v="103069121.55"/>
    <n v="-1164337.33"/>
    <n v="88544.34"/>
    <n v="110963163.97"/>
    <n v="102873514.84999999"/>
    <n v="88544.34"/>
    <n v="0"/>
    <n v="88544.34"/>
    <n v="0"/>
    <x v="18"/>
  </r>
  <r>
    <n v="-1"/>
    <n v="1"/>
    <s v="0001 -Florida Power &amp; Light Company"/>
    <n v="0"/>
    <n v="3"/>
    <x v="18"/>
    <n v="1994"/>
    <n v="32"/>
    <n v="2014"/>
    <s v="V1994"/>
    <n v="367"/>
    <s v="06. Transmission"/>
    <s v="Function"/>
    <n v="102228577.7"/>
    <n v="0"/>
    <n v="0"/>
    <n v="7901850.9800000004"/>
    <n v="2248578.58"/>
    <n v="96923229.790000007"/>
    <n v="-1030670.54"/>
    <n v="231895.04000000001"/>
    <n v="103163693.61"/>
    <n v="98247122.75"/>
    <n v="221464.75"/>
    <n v="0"/>
    <n v="231895.04000000001"/>
    <n v="0"/>
    <x v="18"/>
  </r>
  <r>
    <n v="-1"/>
    <n v="1"/>
    <s v="0001 -Florida Power &amp; Light Company"/>
    <n v="0"/>
    <n v="3"/>
    <x v="18"/>
    <n v="1995"/>
    <n v="33"/>
    <n v="2014"/>
    <s v="V1995"/>
    <n v="367"/>
    <s v="06. Transmission"/>
    <s v="Function"/>
    <n v="46001219.659999996"/>
    <n v="0"/>
    <n v="0"/>
    <n v="5265657.92"/>
    <n v="1908325.1"/>
    <n v="41773979.079999998"/>
    <n v="-555661.07999999996"/>
    <n v="87963.31"/>
    <n v="46373712.020000003"/>
    <n v="43326430.68"/>
    <n v="71344.45"/>
    <n v="0"/>
    <n v="87963.31"/>
    <n v="0"/>
    <x v="18"/>
  </r>
  <r>
    <n v="-1"/>
    <n v="1"/>
    <s v="0001 -Florida Power &amp; Light Company"/>
    <n v="0"/>
    <n v="3"/>
    <x v="18"/>
    <n v="1996"/>
    <n v="34"/>
    <n v="2014"/>
    <s v="V1996"/>
    <n v="367"/>
    <s v="06. Transmission"/>
    <s v="Function"/>
    <n v="84337753.099999994"/>
    <n v="0"/>
    <n v="0"/>
    <n v="16334165.65"/>
    <n v="3432997.16"/>
    <n v="70449068.329999998"/>
    <n v="-391292.35"/>
    <n v="95689.42"/>
    <n v="84700280.920000002"/>
    <n v="73551886.200000003"/>
    <n v="63340.9"/>
    <n v="0"/>
    <n v="95689.42"/>
    <n v="0"/>
    <x v="18"/>
  </r>
  <r>
    <n v="-1"/>
    <n v="1"/>
    <s v="0001 -Florida Power &amp; Light Company"/>
    <n v="0"/>
    <n v="3"/>
    <x v="18"/>
    <n v="1997"/>
    <n v="35"/>
    <n v="2014"/>
    <s v="V1997"/>
    <n v="367"/>
    <s v="06. Transmission"/>
    <s v="Function"/>
    <n v="39830597.920000002"/>
    <n v="0"/>
    <n v="0"/>
    <n v="8347974.8600000003"/>
    <n v="1709336.95"/>
    <n v="32437871.109999999"/>
    <n v="-495257.54"/>
    <n v="84089.57"/>
    <n v="40186698.32"/>
    <n v="33838773.359999999"/>
    <n v="36423.870000000003"/>
    <n v="0"/>
    <n v="84089.57"/>
    <n v="0"/>
    <x v="18"/>
  </r>
  <r>
    <n v="-1"/>
    <n v="1"/>
    <s v="0001 -Florida Power &amp; Light Company"/>
    <n v="0"/>
    <n v="3"/>
    <x v="18"/>
    <n v="1998"/>
    <n v="59"/>
    <n v="2014"/>
    <s v="V1998"/>
    <n v="367"/>
    <s v="06. Transmission"/>
    <s v="Function"/>
    <n v="28380847.23"/>
    <n v="0"/>
    <n v="0"/>
    <n v="7074854.7000000002"/>
    <n v="1228009.6499999999"/>
    <n v="22154787.75"/>
    <n v="-661509.81000000006"/>
    <n v="115399.94"/>
    <n v="28897470.789999999"/>
    <n v="22958388.010000002"/>
    <n v="23185.77"/>
    <n v="0"/>
    <n v="115399.94"/>
    <n v="0"/>
    <x v="18"/>
  </r>
  <r>
    <n v="-1"/>
    <n v="1"/>
    <s v="0001 -Florida Power &amp; Light Company"/>
    <n v="0"/>
    <n v="3"/>
    <x v="18"/>
    <n v="1999"/>
    <n v="60"/>
    <n v="2014"/>
    <s v="V1999"/>
    <n v="367"/>
    <s v="06. Transmission"/>
    <s v="Function"/>
    <n v="54360127.799999997"/>
    <n v="0"/>
    <n v="0"/>
    <n v="14821310.220000001"/>
    <n v="2394347.33"/>
    <n v="40906469.399999999"/>
    <n v="-1333786.67"/>
    <n v="254564.01"/>
    <n v="55450704.770000003"/>
    <n v="42453509.859999999"/>
    <n v="11293.92"/>
    <n v="0"/>
    <n v="254564.01"/>
    <n v="0"/>
    <x v="18"/>
  </r>
  <r>
    <n v="-1"/>
    <n v="1"/>
    <s v="0001 -Florida Power &amp; Light Company"/>
    <n v="0"/>
    <n v="3"/>
    <x v="18"/>
    <n v="2000"/>
    <n v="61"/>
    <n v="2014"/>
    <s v="V2000"/>
    <n v="367"/>
    <s v="06. Transmission"/>
    <s v="Function"/>
    <n v="34696649.799999997"/>
    <n v="0"/>
    <n v="0"/>
    <n v="10690660.550000001"/>
    <n v="1296658.5"/>
    <n v="24699265.07"/>
    <n v="-372505.79"/>
    <n v="116761.14"/>
    <n v="34905752.090000004"/>
    <n v="25836479.600000001"/>
    <n v="67102.820000000007"/>
    <n v="0"/>
    <n v="116761.14"/>
    <n v="0"/>
    <x v="18"/>
  </r>
  <r>
    <n v="-1"/>
    <n v="1"/>
    <s v="0001 -Florida Power &amp; Light Company"/>
    <n v="0"/>
    <n v="3"/>
    <x v="18"/>
    <n v="2001"/>
    <n v="62"/>
    <n v="2014"/>
    <s v="V2001"/>
    <n v="367"/>
    <s v="06. Transmission"/>
    <s v="Function"/>
    <n v="107162123.39"/>
    <n v="0"/>
    <n v="0"/>
    <n v="36381758.719999999"/>
    <n v="4726513.24"/>
    <n v="71475426.469999999"/>
    <n v="-766284.19"/>
    <n v="136129.01"/>
    <n v="107761371.94"/>
    <n v="75789648.840000004"/>
    <n v="-50828.66"/>
    <n v="0"/>
    <n v="136129.01"/>
    <n v="0"/>
    <x v="18"/>
  </r>
  <r>
    <n v="-1"/>
    <n v="1"/>
    <s v="0001 -Florida Power &amp; Light Company"/>
    <n v="0"/>
    <n v="3"/>
    <x v="18"/>
    <n v="2001"/>
    <n v="69"/>
    <n v="2014"/>
    <s v="V2001 Bonus"/>
    <n v="367"/>
    <s v="06. Transmission"/>
    <s v="Function"/>
    <n v="2400858.17"/>
    <n v="0"/>
    <n v="0"/>
    <n v="806184.42"/>
    <n v="107490.99"/>
    <n v="1608726.68"/>
    <n v="-17478.599999999999"/>
    <n v="3819.67"/>
    <n v="2417734.65"/>
    <n v="1704611.82"/>
    <n v="-1450.97"/>
    <n v="0"/>
    <n v="3819.67"/>
    <n v="0"/>
    <x v="18"/>
  </r>
  <r>
    <n v="-1"/>
    <n v="1"/>
    <s v="0001 -Florida Power &amp; Light Company"/>
    <n v="0"/>
    <n v="3"/>
    <x v="18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18"/>
  </r>
  <r>
    <n v="-1"/>
    <n v="1"/>
    <s v="0001 -Florida Power &amp; Light Company"/>
    <n v="0"/>
    <n v="3"/>
    <x v="18"/>
    <n v="2002"/>
    <n v="80"/>
    <n v="2014"/>
    <s v="V2002 Bonus Q1"/>
    <n v="367"/>
    <s v="06. Transmission"/>
    <s v="Function"/>
    <n v="11741737.380000001"/>
    <n v="0"/>
    <n v="0"/>
    <n v="11834431.369999999"/>
    <n v="527697.29"/>
    <n v="7605570.3399999999"/>
    <n v="-186765.1"/>
    <n v="33805.24"/>
    <n v="11927125.35"/>
    <n v="8010918.0599999996"/>
    <n v="-29233.15"/>
    <n v="0"/>
    <n v="33805.24"/>
    <n v="0"/>
    <x v="18"/>
  </r>
  <r>
    <n v="-1"/>
    <n v="1"/>
    <s v="0001 -Florida Power &amp; Light Company"/>
    <n v="0"/>
    <n v="3"/>
    <x v="18"/>
    <n v="2002"/>
    <n v="81"/>
    <n v="2014"/>
    <s v="V2002 Bonus Q2"/>
    <n v="367"/>
    <s v="06. Transmission"/>
    <s v="Function"/>
    <n v="11083720.26"/>
    <n v="0"/>
    <n v="0"/>
    <n v="11171219.619999999"/>
    <n v="498571.53"/>
    <n v="7050885.1399999997"/>
    <n v="-176298.67"/>
    <n v="32366.21"/>
    <n v="11258718.99"/>
    <n v="7435956.8700000001"/>
    <n v="-29132.720000000001"/>
    <n v="0"/>
    <n v="32366.21"/>
    <n v="0"/>
    <x v="18"/>
  </r>
  <r>
    <n v="-1"/>
    <n v="1"/>
    <s v="0001 -Florida Power &amp; Light Company"/>
    <n v="0"/>
    <n v="3"/>
    <x v="18"/>
    <n v="2002"/>
    <n v="82"/>
    <n v="2014"/>
    <s v="V2002 Bonus Q3"/>
    <n v="367"/>
    <s v="06. Transmission"/>
    <s v="Function"/>
    <n v="8164464.2699999996"/>
    <n v="0"/>
    <n v="0"/>
    <n v="8228917.8600000003"/>
    <n v="367092.03"/>
    <n v="5102745.6900000004"/>
    <n v="-129864.75"/>
    <n v="23841.53"/>
    <n v="8293371.46"/>
    <n v="5387648.4199999999"/>
    <n v="-22876.37"/>
    <n v="0"/>
    <n v="23841.53"/>
    <n v="0"/>
    <x v="18"/>
  </r>
  <r>
    <n v="-1"/>
    <n v="1"/>
    <s v="0001 -Florida Power &amp; Light Company"/>
    <n v="0"/>
    <n v="3"/>
    <x v="18"/>
    <n v="2002"/>
    <n v="83"/>
    <n v="2014"/>
    <s v="V2002 Bonus Q4"/>
    <n v="367"/>
    <s v="06. Transmission"/>
    <s v="Function"/>
    <n v="10896684.560000001"/>
    <n v="0"/>
    <n v="0"/>
    <n v="10982707.369999999"/>
    <n v="489609.09"/>
    <n v="6689165.4000000004"/>
    <n v="-173323.64"/>
    <n v="31820.03"/>
    <n v="11068730.18"/>
    <n v="7070967.2800000003"/>
    <n v="-32418.37"/>
    <n v="0"/>
    <n v="31820.03"/>
    <n v="0"/>
    <x v="18"/>
  </r>
  <r>
    <n v="-1"/>
    <n v="1"/>
    <s v="0001 -Florida Power &amp; Light Company"/>
    <n v="0"/>
    <n v="3"/>
    <x v="18"/>
    <n v="2002"/>
    <n v="76"/>
    <n v="2014"/>
    <s v="V2002 Q1"/>
    <n v="367"/>
    <s v="06. Transmission"/>
    <s v="Function"/>
    <n v="22099599.190000001"/>
    <n v="0"/>
    <n v="0"/>
    <n v="22274062.32"/>
    <n v="993200.44"/>
    <n v="14314749.970000001"/>
    <n v="-351518.19"/>
    <n v="83048.92"/>
    <n v="22448525.449999999"/>
    <n v="15077671.310000001"/>
    <n v="-35598.239999999998"/>
    <n v="0"/>
    <n v="83048.92"/>
    <n v="0"/>
    <x v="18"/>
  </r>
  <r>
    <n v="-1"/>
    <n v="1"/>
    <s v="0001 -Florida Power &amp; Light Company"/>
    <n v="0"/>
    <n v="3"/>
    <x v="18"/>
    <n v="2002"/>
    <n v="77"/>
    <n v="2014"/>
    <s v="V2002 Q2"/>
    <n v="367"/>
    <s v="06. Transmission"/>
    <s v="Function"/>
    <n v="12430638.9"/>
    <n v="0"/>
    <n v="0"/>
    <n v="12499128.189999999"/>
    <n v="557836.09"/>
    <n v="7870595.9900000002"/>
    <n v="-196794.52"/>
    <n v="32937.120000000003"/>
    <n v="12567617.48"/>
    <n v="8339591.2000000002"/>
    <n v="-15200.58"/>
    <n v="0"/>
    <n v="32937.120000000003"/>
    <n v="0"/>
    <x v="18"/>
  </r>
  <r>
    <n v="-1"/>
    <n v="1"/>
    <s v="0001 -Florida Power &amp; Light Company"/>
    <n v="0"/>
    <n v="3"/>
    <x v="18"/>
    <n v="2002"/>
    <n v="78"/>
    <n v="2014"/>
    <s v="V2002 Q3"/>
    <n v="367"/>
    <s v="06. Transmission"/>
    <s v="Function"/>
    <n v="4645555.08"/>
    <n v="0"/>
    <n v="0"/>
    <n v="4679609.25"/>
    <n v="193953.82"/>
    <n v="3027889.62"/>
    <n v="-68614.27"/>
    <n v="16303.64"/>
    <n v="4713663.43"/>
    <n v="3178418.57"/>
    <n v="-8379.85"/>
    <n v="0"/>
    <n v="16303.64"/>
    <n v="0"/>
    <x v="18"/>
  </r>
  <r>
    <n v="-1"/>
    <n v="1"/>
    <s v="0001 -Florida Power &amp; Light Company"/>
    <n v="0"/>
    <n v="3"/>
    <x v="18"/>
    <n v="2002"/>
    <n v="79"/>
    <n v="2014"/>
    <s v="V2002 Q4"/>
    <n v="367"/>
    <s v="06. Transmission"/>
    <s v="Function"/>
    <n v="8854570.5700000003"/>
    <n v="0"/>
    <n v="0"/>
    <n v="8923259.9100000001"/>
    <n v="390953.52"/>
    <n v="5494861.1100000003"/>
    <n v="-138399.17000000001"/>
    <n v="32911.81"/>
    <n v="8991949.25"/>
    <n v="5799730.4000000004"/>
    <n v="-18382.64"/>
    <n v="0"/>
    <n v="32911.81"/>
    <n v="0"/>
    <x v="18"/>
  </r>
  <r>
    <n v="-1"/>
    <n v="1"/>
    <s v="0001 -Florida Power &amp; Light Company"/>
    <n v="0"/>
    <n v="3"/>
    <x v="18"/>
    <n v="2003"/>
    <n v="64"/>
    <n v="2014"/>
    <s v="V2003"/>
    <n v="367"/>
    <s v="06. Transmission"/>
    <s v="Function"/>
    <n v="3296752.59"/>
    <n v="0"/>
    <n v="0"/>
    <n v="2155187.96"/>
    <n v="95848.33"/>
    <n v="1378198.42"/>
    <n v="-39767.64"/>
    <n v="14520.75"/>
    <n v="3307689.97"/>
    <n v="1467499.94"/>
    <n v="10130.18"/>
    <n v="0"/>
    <n v="14520.75"/>
    <n v="0"/>
    <x v="18"/>
  </r>
  <r>
    <n v="-1"/>
    <n v="1"/>
    <s v="0001 -Florida Power &amp; Light Company"/>
    <n v="0"/>
    <n v="3"/>
    <x v="18"/>
    <n v="2003"/>
    <n v="70"/>
    <n v="2014"/>
    <s v="V2003 Bonus-30%"/>
    <n v="367"/>
    <s v="06. Transmission"/>
    <s v="Function"/>
    <n v="63327718.159999996"/>
    <n v="0"/>
    <n v="0"/>
    <n v="27153675.109999999"/>
    <n v="2858277.3"/>
    <n v="37383722.549999997"/>
    <n v="-1544699.6"/>
    <n v="455470.59"/>
    <n v="64862693.009999998"/>
    <n v="39323374.140000001"/>
    <n v="-160878.54"/>
    <n v="0"/>
    <n v="455470.59"/>
    <n v="0"/>
    <x v="18"/>
  </r>
  <r>
    <n v="-1"/>
    <n v="1"/>
    <s v="0001 -Florida Power &amp; Light Company"/>
    <n v="0"/>
    <n v="3"/>
    <x v="18"/>
    <n v="2003"/>
    <n v="84"/>
    <n v="2014"/>
    <s v="V2003 Bonus-50%"/>
    <n v="367"/>
    <s v="06. Transmission"/>
    <s v="Function"/>
    <n v="8783238.6199999992"/>
    <n v="0"/>
    <n v="0"/>
    <n v="2303065"/>
    <n v="511791.71"/>
    <n v="6665575.0599999996"/>
    <n v="-214340.68"/>
    <n v="82203.48"/>
    <n v="8996229.9100000001"/>
    <n v="7013424.0999999996"/>
    <n v="33154.86"/>
    <n v="0"/>
    <n v="82203.48"/>
    <n v="0"/>
    <x v="18"/>
  </r>
  <r>
    <n v="-1"/>
    <n v="1"/>
    <s v="0001 -Florida Power &amp; Light Company"/>
    <n v="0"/>
    <n v="3"/>
    <x v="18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18"/>
  </r>
  <r>
    <n v="-1"/>
    <n v="1"/>
    <s v="0001 -Florida Power &amp; Light Company"/>
    <n v="0"/>
    <n v="3"/>
    <x v="18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18"/>
  </r>
  <r>
    <n v="-1"/>
    <n v="1"/>
    <s v="0001 -Florida Power &amp; Light Company"/>
    <n v="0"/>
    <n v="3"/>
    <x v="18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18"/>
  </r>
  <r>
    <n v="-1"/>
    <n v="1"/>
    <s v="0001 -Florida Power &amp; Light Company"/>
    <n v="0"/>
    <n v="3"/>
    <x v="18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18"/>
  </r>
  <r>
    <n v="-1"/>
    <n v="1"/>
    <s v="0001 -Florida Power &amp; Light Company"/>
    <n v="0"/>
    <n v="3"/>
    <x v="18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18"/>
  </r>
  <r>
    <n v="-1"/>
    <n v="1"/>
    <s v="0001 -Florida Power &amp; Light Company"/>
    <n v="0"/>
    <n v="3"/>
    <x v="18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18"/>
  </r>
  <r>
    <n v="-1"/>
    <n v="1"/>
    <s v="0001 -Florida Power &amp; Light Company"/>
    <n v="0"/>
    <n v="3"/>
    <x v="18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18"/>
  </r>
  <r>
    <n v="-1"/>
    <n v="1"/>
    <s v="0001 -Florida Power &amp; Light Company"/>
    <n v="0"/>
    <n v="3"/>
    <x v="18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18"/>
  </r>
  <r>
    <n v="-1"/>
    <n v="1"/>
    <s v="0001 -Florida Power &amp; Light Company"/>
    <n v="0"/>
    <n v="3"/>
    <x v="18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18"/>
  </r>
  <r>
    <n v="-1"/>
    <n v="1"/>
    <s v="0001 -Florida Power &amp; Light Company"/>
    <n v="0"/>
    <n v="3"/>
    <x v="18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18"/>
  </r>
  <r>
    <n v="-1"/>
    <n v="1"/>
    <s v="0001 -Florida Power &amp; Light Company"/>
    <n v="0"/>
    <n v="3"/>
    <x v="18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18"/>
  </r>
  <r>
    <n v="-1"/>
    <n v="1"/>
    <s v="0001 -Florida Power &amp; Light Company"/>
    <n v="0"/>
    <n v="3"/>
    <x v="18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18"/>
  </r>
  <r>
    <n v="-1"/>
    <n v="1"/>
    <s v="0001 -Florida Power &amp; Light Company"/>
    <n v="0"/>
    <n v="3"/>
    <x v="18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18"/>
  </r>
  <r>
    <n v="-1"/>
    <n v="1"/>
    <s v="0001 -Florida Power &amp; Light Company"/>
    <n v="0"/>
    <n v="3"/>
    <x v="18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8"/>
  </r>
  <r>
    <n v="-1"/>
    <n v="1"/>
    <s v="0001 -Florida Power &amp; Light Company"/>
    <n v="0"/>
    <n v="3"/>
    <x v="18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18"/>
  </r>
  <r>
    <n v="-1"/>
    <n v="1"/>
    <s v="0001 -Florida Power &amp; Light Company"/>
    <n v="0"/>
    <n v="3"/>
    <x v="18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18"/>
  </r>
  <r>
    <n v="-1"/>
    <n v="1"/>
    <s v="0001 -Florida Power &amp; Light Company"/>
    <n v="0"/>
    <n v="3"/>
    <x v="18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18"/>
  </r>
  <r>
    <n v="-1"/>
    <n v="1"/>
    <s v="0001 -Florida Power &amp; Light Company"/>
    <n v="0"/>
    <n v="3"/>
    <x v="18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18"/>
  </r>
  <r>
    <n v="-1"/>
    <n v="1"/>
    <s v="0001 -Florida Power &amp; Light Company"/>
    <n v="0"/>
    <n v="3"/>
    <x v="18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18"/>
  </r>
  <r>
    <n v="-1"/>
    <n v="1"/>
    <s v="0001 -Florida Power &amp; Light Company"/>
    <n v="0"/>
    <n v="3"/>
    <x v="18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18"/>
  </r>
  <r>
    <n v="-1"/>
    <n v="1"/>
    <s v="0001 -Florida Power &amp; Light Company"/>
    <n v="0"/>
    <n v="3"/>
    <x v="18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18"/>
  </r>
  <r>
    <n v="-1"/>
    <n v="1"/>
    <s v="0001 -Florida Power &amp; Light Company"/>
    <n v="0"/>
    <n v="3"/>
    <x v="18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18"/>
  </r>
  <r>
    <n v="-1"/>
    <n v="1"/>
    <s v="0001 -Florida Power &amp; Light Company"/>
    <n v="0"/>
    <n v="3"/>
    <x v="18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18"/>
  </r>
  <r>
    <n v="-1"/>
    <n v="1"/>
    <s v="0001 -Florida Power &amp; Light Company"/>
    <n v="0"/>
    <n v="3"/>
    <x v="18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18"/>
  </r>
  <r>
    <n v="-1"/>
    <n v="1"/>
    <s v="0001 -Florida Power &amp; Light Company"/>
    <n v="0"/>
    <n v="3"/>
    <x v="18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18"/>
  </r>
  <r>
    <n v="-1"/>
    <n v="1"/>
    <s v="0001 -Florida Power &amp; Light Company"/>
    <n v="0"/>
    <n v="3"/>
    <x v="18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18"/>
  </r>
  <r>
    <n v="-1"/>
    <n v="1"/>
    <s v="0001 -Florida Power &amp; Light Company"/>
    <n v="0"/>
    <n v="3"/>
    <x v="18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18"/>
  </r>
  <r>
    <n v="-1"/>
    <n v="1"/>
    <s v="0001 -Florida Power &amp; Light Company"/>
    <n v="0"/>
    <n v="3"/>
    <x v="18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18"/>
  </r>
  <r>
    <n v="-1"/>
    <n v="1"/>
    <s v="0001 -Florida Power &amp; Light Company"/>
    <n v="0"/>
    <n v="3"/>
    <x v="18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18"/>
  </r>
  <r>
    <n v="-1"/>
    <n v="1"/>
    <s v="0001 -Florida Power &amp; Light Company"/>
    <n v="0"/>
    <n v="3"/>
    <x v="18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18"/>
  </r>
  <r>
    <n v="-1"/>
    <n v="1"/>
    <s v="0001 -Florida Power &amp; Light Company"/>
    <n v="0"/>
    <n v="3"/>
    <x v="18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18"/>
  </r>
  <r>
    <n v="-1"/>
    <n v="1"/>
    <s v="0001 -Florida Power &amp; Light Company"/>
    <n v="0"/>
    <n v="3"/>
    <x v="18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18"/>
  </r>
  <r>
    <n v="-1"/>
    <n v="1"/>
    <s v="0001 -Florida Power &amp; Light Company"/>
    <n v="0"/>
    <n v="3"/>
    <x v="18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18"/>
  </r>
  <r>
    <n v="-1"/>
    <n v="1"/>
    <s v="0001 -Florida Power &amp; Light Company"/>
    <n v="0"/>
    <n v="3"/>
    <x v="18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18"/>
  </r>
  <r>
    <n v="-1"/>
    <n v="1"/>
    <s v="0001 -Florida Power &amp; Light Company"/>
    <n v="0"/>
    <n v="3"/>
    <x v="18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18"/>
  </r>
  <r>
    <n v="-1"/>
    <n v="1"/>
    <s v="0001 -Florida Power &amp; Light Company"/>
    <n v="0"/>
    <n v="3"/>
    <x v="18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18"/>
  </r>
  <r>
    <n v="-1"/>
    <n v="1"/>
    <s v="0001 -Florida Power &amp; Light Company"/>
    <n v="0"/>
    <n v="3"/>
    <x v="18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18"/>
  </r>
  <r>
    <n v="-1"/>
    <n v="1"/>
    <s v="0001 -Florida Power &amp; Light Company"/>
    <n v="0"/>
    <n v="3"/>
    <x v="18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18"/>
  </r>
  <r>
    <n v="-1"/>
    <n v="1"/>
    <s v="0001 -Florida Power &amp; Light Company"/>
    <n v="0"/>
    <n v="3"/>
    <x v="18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18"/>
  </r>
  <r>
    <n v="-1"/>
    <n v="1"/>
    <s v="0001 -Florida Power &amp; Light Company"/>
    <n v="0"/>
    <n v="3"/>
    <x v="18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18"/>
  </r>
  <r>
    <n v="-1"/>
    <n v="1"/>
    <s v="0001 -Florida Power &amp; Light Company"/>
    <n v="0"/>
    <n v="3"/>
    <x v="18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18"/>
  </r>
  <r>
    <n v="-1"/>
    <n v="1"/>
    <s v="0001 -Florida Power &amp; Light Company"/>
    <n v="0"/>
    <n v="3"/>
    <x v="18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18"/>
  </r>
  <r>
    <n v="-1"/>
    <n v="1"/>
    <s v="0001 -Florida Power &amp; Light Company"/>
    <n v="0"/>
    <n v="3"/>
    <x v="18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18"/>
  </r>
  <r>
    <n v="-1"/>
    <n v="1"/>
    <s v="0001 -Florida Power &amp; Light Company"/>
    <n v="0"/>
    <n v="3"/>
    <x v="18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18"/>
  </r>
  <r>
    <n v="-1"/>
    <n v="1"/>
    <s v="0001 -Florida Power &amp; Light Company"/>
    <n v="0"/>
    <n v="3"/>
    <x v="18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18"/>
  </r>
  <r>
    <n v="-1"/>
    <n v="1"/>
    <s v="0001 -Florida Power &amp; Light Company"/>
    <n v="0"/>
    <n v="3"/>
    <x v="18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18"/>
  </r>
  <r>
    <n v="-1"/>
    <n v="1"/>
    <s v="0001 -Florida Power &amp; Light Company"/>
    <n v="0"/>
    <n v="3"/>
    <x v="18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18"/>
  </r>
  <r>
    <n v="-1"/>
    <n v="1"/>
    <s v="0001 -Florida Power &amp; Light Company"/>
    <n v="0"/>
    <n v="3"/>
    <x v="18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18"/>
  </r>
  <r>
    <n v="-1"/>
    <n v="1"/>
    <s v="0001 -Florida Power &amp; Light Company"/>
    <n v="0"/>
    <n v="3"/>
    <x v="18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18"/>
  </r>
  <r>
    <n v="-1"/>
    <n v="1"/>
    <s v="0001 -Florida Power &amp; Light Company"/>
    <n v="0"/>
    <n v="3"/>
    <x v="18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18"/>
  </r>
  <r>
    <n v="-1"/>
    <n v="1"/>
    <s v="0001 -Florida Power &amp; Light Company"/>
    <n v="0"/>
    <n v="3"/>
    <x v="18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18"/>
  </r>
  <r>
    <n v="-1"/>
    <n v="1"/>
    <s v="0001 -Florida Power &amp; Light Company"/>
    <n v="0"/>
    <n v="3"/>
    <x v="18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18"/>
  </r>
  <r>
    <n v="-1"/>
    <n v="1"/>
    <s v="0001 -Florida Power &amp; Light Company"/>
    <n v="0"/>
    <n v="3"/>
    <x v="18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18"/>
  </r>
  <r>
    <n v="-1"/>
    <n v="1"/>
    <s v="0001 -Florida Power &amp; Light Company"/>
    <n v="0"/>
    <n v="3"/>
    <x v="18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18"/>
  </r>
  <r>
    <n v="-1"/>
    <n v="1"/>
    <s v="0001 -Florida Power &amp; Light Company"/>
    <n v="0"/>
    <n v="3"/>
    <x v="18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18"/>
  </r>
  <r>
    <n v="-1"/>
    <n v="1"/>
    <s v="0001 -Florida Power &amp; Light Company"/>
    <n v="0"/>
    <n v="3"/>
    <x v="18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18"/>
  </r>
  <r>
    <n v="-1"/>
    <n v="1"/>
    <s v="0001 -Florida Power &amp; Light Company"/>
    <n v="0"/>
    <n v="3"/>
    <x v="18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18"/>
  </r>
  <r>
    <n v="-1"/>
    <n v="1"/>
    <s v="0001 -Florida Power &amp; Light Company"/>
    <n v="0"/>
    <n v="3"/>
    <x v="18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18"/>
  </r>
  <r>
    <n v="-1"/>
    <n v="1"/>
    <s v="0001 -Florida Power &amp; Light Company"/>
    <n v="0"/>
    <n v="3"/>
    <x v="18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18"/>
  </r>
  <r>
    <n v="-1"/>
    <n v="1"/>
    <s v="0001 -Florida Power &amp; Light Company"/>
    <n v="0"/>
    <n v="3"/>
    <x v="18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18"/>
  </r>
  <r>
    <n v="-1"/>
    <n v="1"/>
    <s v="0001 -Florida Power &amp; Light Company"/>
    <n v="0"/>
    <n v="3"/>
    <x v="18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18"/>
  </r>
  <r>
    <n v="-1"/>
    <n v="1"/>
    <s v="0001 -Florida Power &amp; Light Company"/>
    <n v="0"/>
    <n v="3"/>
    <x v="18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18"/>
  </r>
  <r>
    <n v="-1"/>
    <n v="1"/>
    <s v="0001 -Florida Power &amp; Light Company"/>
    <n v="0"/>
    <n v="3"/>
    <x v="18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18"/>
  </r>
  <r>
    <n v="-1"/>
    <n v="1"/>
    <s v="0001 -Florida Power &amp; Light Company"/>
    <n v="0"/>
    <n v="3"/>
    <x v="18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18"/>
  </r>
  <r>
    <n v="-1"/>
    <n v="1"/>
    <s v="0001 -Florida Power &amp; Light Company"/>
    <n v="0"/>
    <n v="3"/>
    <x v="18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18"/>
  </r>
  <r>
    <n v="-1"/>
    <n v="1"/>
    <s v="0001 -Florida Power &amp; Light Company"/>
    <n v="0"/>
    <n v="3"/>
    <x v="18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18"/>
  </r>
  <r>
    <n v="-1"/>
    <n v="1"/>
    <s v="0001 -Florida Power &amp; Light Company"/>
    <n v="0"/>
    <n v="3"/>
    <x v="18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18"/>
  </r>
  <r>
    <n v="-1"/>
    <n v="1"/>
    <s v="0001 -Florida Power &amp; Light Company"/>
    <n v="0"/>
    <n v="3"/>
    <x v="18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18"/>
  </r>
  <r>
    <n v="-1"/>
    <n v="1"/>
    <s v="0001 -Florida Power &amp; Light Company"/>
    <n v="0"/>
    <n v="3"/>
    <x v="18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18"/>
  </r>
  <r>
    <n v="-1"/>
    <n v="1"/>
    <s v="0001 -Florida Power &amp; Light Company"/>
    <n v="0"/>
    <n v="3"/>
    <x v="18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18"/>
  </r>
  <r>
    <n v="-1"/>
    <n v="1"/>
    <s v="0001 -Florida Power &amp; Light Company"/>
    <n v="0"/>
    <n v="3"/>
    <x v="18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18"/>
  </r>
  <r>
    <n v="-1"/>
    <n v="1"/>
    <s v="0001 -Florida Power &amp; Light Company"/>
    <n v="0"/>
    <n v="3"/>
    <x v="18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18"/>
  </r>
  <r>
    <n v="-1"/>
    <n v="1"/>
    <s v="0001 -Florida Power &amp; Light Company"/>
    <n v="0"/>
    <n v="3"/>
    <x v="18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18"/>
  </r>
  <r>
    <n v="-1"/>
    <n v="1"/>
    <s v="0001 -Florida Power &amp; Light Company"/>
    <n v="0"/>
    <n v="3"/>
    <x v="18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18"/>
  </r>
  <r>
    <n v="-1"/>
    <n v="1"/>
    <s v="0001 -Florida Power &amp; Light Company"/>
    <n v="0"/>
    <n v="3"/>
    <x v="18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18"/>
  </r>
  <r>
    <n v="-1"/>
    <n v="1"/>
    <s v="0001 -Florida Power &amp; Light Company"/>
    <n v="0"/>
    <n v="3"/>
    <x v="18"/>
    <n v="1987"/>
    <n v="22"/>
    <n v="2014"/>
    <s v="V1987"/>
    <n v="367"/>
    <s v="07. Distribution"/>
    <s v="Function"/>
    <n v="130553579.65000001"/>
    <n v="0"/>
    <n v="0"/>
    <n v="0"/>
    <n v="0"/>
    <n v="132411780.11"/>
    <n v="-2279060.27"/>
    <n v="84541.91"/>
    <n v="132411780.11"/>
    <n v="130553579.65000001"/>
    <n v="84541.91"/>
    <n v="0"/>
    <n v="84541.91"/>
    <n v="0"/>
    <x v="18"/>
  </r>
  <r>
    <n v="-1"/>
    <n v="1"/>
    <s v="0001 -Florida Power &amp; Light Company"/>
    <n v="0"/>
    <n v="3"/>
    <x v="18"/>
    <n v="1988"/>
    <n v="24"/>
    <n v="2014"/>
    <s v="V1988"/>
    <n v="367"/>
    <s v="07. Distribution"/>
    <s v="Function"/>
    <n v="116154884.12"/>
    <n v="0"/>
    <n v="0"/>
    <n v="0"/>
    <n v="0"/>
    <n v="117751052.70999999"/>
    <n v="-2181992.75"/>
    <n v="89115.97"/>
    <n v="117751052.70999999"/>
    <n v="116154884.12"/>
    <n v="89115.97"/>
    <n v="0"/>
    <n v="89115.97"/>
    <n v="0"/>
    <x v="18"/>
  </r>
  <r>
    <n v="-1"/>
    <n v="1"/>
    <s v="0001 -Florida Power &amp; Light Company"/>
    <n v="0"/>
    <n v="3"/>
    <x v="18"/>
    <n v="1989"/>
    <n v="26"/>
    <n v="2014"/>
    <s v="V1989"/>
    <n v="367"/>
    <s v="07. Distribution"/>
    <s v="Function"/>
    <n v="140834623.44999999"/>
    <n v="0"/>
    <n v="0"/>
    <n v="0"/>
    <n v="0"/>
    <n v="142736444.99000001"/>
    <n v="-2475031.41"/>
    <n v="123671.37"/>
    <n v="142736444.99000001"/>
    <n v="140834623.44999999"/>
    <n v="123671.37"/>
    <n v="0"/>
    <n v="123671.37"/>
    <n v="0"/>
    <x v="18"/>
  </r>
  <r>
    <n v="-1"/>
    <n v="1"/>
    <s v="0001 -Florida Power &amp; Light Company"/>
    <n v="0"/>
    <n v="3"/>
    <x v="18"/>
    <n v="1990"/>
    <n v="28"/>
    <n v="2014"/>
    <s v="V1990"/>
    <n v="367"/>
    <s v="07. Distribution"/>
    <s v="Function"/>
    <n v="168591581.12"/>
    <n v="0"/>
    <n v="0"/>
    <n v="0"/>
    <n v="0"/>
    <n v="170652686.11000001"/>
    <n v="-2773184.34"/>
    <n v="123880.99"/>
    <n v="170652686.11000001"/>
    <n v="168591581.12"/>
    <n v="123880.99"/>
    <n v="0"/>
    <n v="123880.99"/>
    <n v="0"/>
    <x v="18"/>
  </r>
  <r>
    <n v="-1"/>
    <n v="1"/>
    <s v="0001 -Florida Power &amp; Light Company"/>
    <n v="0"/>
    <n v="3"/>
    <x v="18"/>
    <n v="1991"/>
    <n v="29"/>
    <n v="2014"/>
    <s v="V1991"/>
    <n v="367"/>
    <s v="07. Distribution"/>
    <s v="Function"/>
    <n v="191742932.66999999"/>
    <n v="0"/>
    <n v="0"/>
    <n v="0"/>
    <n v="0"/>
    <n v="194209386.75"/>
    <n v="-2942589.08"/>
    <n v="117232.78"/>
    <n v="194209386.75"/>
    <n v="191742932.66999999"/>
    <n v="117232.78"/>
    <n v="0"/>
    <n v="117232.78"/>
    <n v="0"/>
    <x v="18"/>
  </r>
  <r>
    <n v="-1"/>
    <n v="1"/>
    <s v="0001 -Florida Power &amp; Light Company"/>
    <n v="0"/>
    <n v="3"/>
    <x v="18"/>
    <n v="1992"/>
    <n v="30"/>
    <n v="2014"/>
    <s v="V1992"/>
    <n v="367"/>
    <s v="07. Distribution"/>
    <s v="Function"/>
    <n v="162455271.56"/>
    <n v="0"/>
    <n v="0"/>
    <n v="0"/>
    <n v="0"/>
    <n v="164676853.80000001"/>
    <n v="-2733764.45"/>
    <n v="108728.97"/>
    <n v="164676853.80000001"/>
    <n v="162455271.56"/>
    <n v="108728.97"/>
    <n v="0"/>
    <n v="108728.97"/>
    <n v="0"/>
    <x v="18"/>
  </r>
  <r>
    <n v="-1"/>
    <n v="1"/>
    <s v="0001 -Florida Power &amp; Light Company"/>
    <n v="0"/>
    <n v="3"/>
    <x v="18"/>
    <n v="1993"/>
    <n v="31"/>
    <n v="2014"/>
    <s v="V1993"/>
    <n v="367"/>
    <s v="07. Distribution"/>
    <s v="Function"/>
    <n v="165467175.25"/>
    <n v="0"/>
    <n v="0"/>
    <n v="0"/>
    <n v="0"/>
    <n v="166993165.38999999"/>
    <n v="-2027470.25"/>
    <n v="71296.19"/>
    <n v="166993165.38999999"/>
    <n v="165467175.25"/>
    <n v="71296.19"/>
    <n v="0"/>
    <n v="71296.19"/>
    <n v="0"/>
    <x v="18"/>
  </r>
  <r>
    <n v="-1"/>
    <n v="1"/>
    <s v="0001 -Florida Power &amp; Light Company"/>
    <n v="0"/>
    <n v="3"/>
    <x v="18"/>
    <n v="1994"/>
    <n v="32"/>
    <n v="2014"/>
    <s v="V1994"/>
    <n v="367"/>
    <s v="07. Distribution"/>
    <s v="Function"/>
    <n v="161128705.11000001"/>
    <n v="0"/>
    <n v="0"/>
    <n v="3168200.88"/>
    <n v="3168200.88"/>
    <n v="159827223.94999999"/>
    <n v="-2365730.77"/>
    <n v="78776.850000000006"/>
    <n v="163015783.80000001"/>
    <n v="161128705.11000001"/>
    <n v="58417.88"/>
    <n v="0"/>
    <n v="78776.850000000006"/>
    <n v="0"/>
    <x v="18"/>
  </r>
  <r>
    <n v="-1"/>
    <n v="1"/>
    <s v="0001 -Florida Power &amp; Light Company"/>
    <n v="0"/>
    <n v="3"/>
    <x v="18"/>
    <n v="1995"/>
    <n v="33"/>
    <n v="2014"/>
    <s v="V1995"/>
    <n v="367"/>
    <s v="07. Distribution"/>
    <s v="Function"/>
    <n v="158750898.63"/>
    <n v="0"/>
    <n v="0"/>
    <n v="8267718.4400000004"/>
    <n v="5511815.0499999998"/>
    <n v="152279069.13999999"/>
    <n v="-2278511.11"/>
    <n v="87088.24"/>
    <n v="160607169.68000001"/>
    <n v="156015122.58000001"/>
    <n v="6578.8"/>
    <n v="0"/>
    <n v="87088.24"/>
    <n v="0"/>
    <x v="18"/>
  </r>
  <r>
    <n v="-1"/>
    <n v="1"/>
    <s v="0001 -Florida Power &amp; Light Company"/>
    <n v="0"/>
    <n v="3"/>
    <x v="18"/>
    <n v="1996"/>
    <n v="34"/>
    <n v="2014"/>
    <s v="V1996"/>
    <n v="367"/>
    <s v="07. Distribution"/>
    <s v="Function"/>
    <n v="181731163.56999999"/>
    <n v="0"/>
    <n v="0"/>
    <n v="17860988.109999999"/>
    <n v="7144395.2400000002"/>
    <n v="165559754.24000001"/>
    <n v="-2382091.8199999998"/>
    <n v="72784.509999999995"/>
    <n v="183517640.21000001"/>
    <n v="171072709.41999999"/>
    <n v="-82252.06"/>
    <n v="0"/>
    <n v="72784.509999999995"/>
    <n v="0"/>
    <x v="18"/>
  </r>
  <r>
    <n v="-1"/>
    <n v="1"/>
    <s v="0001 -Florida Power &amp; Light Company"/>
    <n v="0"/>
    <n v="3"/>
    <x v="18"/>
    <n v="1997"/>
    <n v="35"/>
    <n v="2014"/>
    <s v="V1997"/>
    <n v="367"/>
    <s v="07. Distribution"/>
    <s v="Function"/>
    <n v="175235814.47"/>
    <n v="0"/>
    <n v="0"/>
    <n v="13650613.07"/>
    <n v="6257886.5899999999"/>
    <n v="155028507.90000001"/>
    <n v="-2343752.6"/>
    <n v="86680.13"/>
    <n v="177068124.50999999"/>
    <n v="159689176.13"/>
    <n v="-148411.54999999999"/>
    <n v="0"/>
    <n v="86680.13"/>
    <n v="0"/>
    <x v="18"/>
  </r>
  <r>
    <n v="-1"/>
    <n v="1"/>
    <s v="0001 -Florida Power &amp; Light Company"/>
    <n v="0"/>
    <n v="3"/>
    <x v="18"/>
    <n v="1998"/>
    <n v="59"/>
    <n v="2014"/>
    <s v="V1998"/>
    <n v="367"/>
    <s v="07. Distribution"/>
    <s v="Function"/>
    <n v="239989950.03"/>
    <n v="0"/>
    <n v="0"/>
    <n v="61762205.840000004"/>
    <n v="8887827.25"/>
    <n v="202042884"/>
    <n v="-2770543.98"/>
    <n v="109277.11"/>
    <n v="242258945.47"/>
    <n v="209055225.24000001"/>
    <n v="-284232.32000000001"/>
    <n v="0"/>
    <n v="109277.11"/>
    <n v="0"/>
    <x v="18"/>
  </r>
  <r>
    <n v="-1"/>
    <n v="1"/>
    <s v="0001 -Florida Power &amp; Light Company"/>
    <n v="0"/>
    <n v="3"/>
    <x v="18"/>
    <n v="1999"/>
    <n v="60"/>
    <n v="2014"/>
    <s v="V1999"/>
    <n v="367"/>
    <s v="07. Distribution"/>
    <s v="Function"/>
    <n v="177326188.69999999"/>
    <n v="0"/>
    <n v="0"/>
    <n v="31084318.609999999"/>
    <n v="6935375.54"/>
    <n v="143351961.53999999"/>
    <n v="-2613025.31"/>
    <n v="125066.56"/>
    <n v="179344802.19999999"/>
    <n v="148703123.91"/>
    <n v="-309333.76000000001"/>
    <n v="0"/>
    <n v="125066.56"/>
    <n v="0"/>
    <x v="18"/>
  </r>
  <r>
    <n v="-1"/>
    <n v="1"/>
    <s v="0001 -Florida Power &amp; Light Company"/>
    <n v="0"/>
    <n v="3"/>
    <x v="18"/>
    <n v="2000"/>
    <n v="61"/>
    <n v="2014"/>
    <s v="V2000"/>
    <n v="367"/>
    <s v="07. Distribution"/>
    <s v="Function"/>
    <n v="219411511.28999999"/>
    <n v="0"/>
    <n v="0"/>
    <n v="27773971.82"/>
    <n v="6092687.4500000002"/>
    <n v="188000428.38"/>
    <n v="-2424074.62"/>
    <n v="105949.51"/>
    <n v="221091533.71000001"/>
    <n v="192668671.00999999"/>
    <n v="-149628.10999999999"/>
    <n v="0"/>
    <n v="105949.51"/>
    <n v="0"/>
    <x v="18"/>
  </r>
  <r>
    <n v="-1"/>
    <n v="1"/>
    <s v="0001 -Florida Power &amp; Light Company"/>
    <n v="0"/>
    <n v="3"/>
    <x v="18"/>
    <n v="2001"/>
    <n v="62"/>
    <n v="2014"/>
    <s v="V2001"/>
    <n v="367"/>
    <s v="07. Distribution"/>
    <s v="Function"/>
    <n v="219598222.13"/>
    <n v="0"/>
    <n v="0"/>
    <n v="69543251.819999993"/>
    <n v="9221924.9399999995"/>
    <n v="153118660.61000001"/>
    <n v="-3453288.04"/>
    <n v="142483.6"/>
    <n v="222528169.30000001"/>
    <n v="160308909.87"/>
    <n v="-755787.91"/>
    <n v="0"/>
    <n v="142483.6"/>
    <n v="0"/>
    <x v="18"/>
  </r>
  <r>
    <n v="-1"/>
    <n v="1"/>
    <s v="0001 -Florida Power &amp; Light Company"/>
    <n v="0"/>
    <n v="3"/>
    <x v="18"/>
    <n v="2001"/>
    <n v="69"/>
    <n v="2014"/>
    <s v="V2001 Bonus"/>
    <n v="367"/>
    <s v="07. Distribution"/>
    <s v="Function"/>
    <n v="34243009.579999998"/>
    <n v="0"/>
    <n v="0"/>
    <n v="10462565.560000001"/>
    <n v="1388833.26"/>
    <n v="24218550.079999998"/>
    <n v="-599716.93999999994"/>
    <n v="22129.200000000001"/>
    <n v="34708760.420000002"/>
    <n v="25279639.739999998"/>
    <n v="-115878.05"/>
    <n v="0"/>
    <n v="22129.200000000001"/>
    <n v="0"/>
    <x v="18"/>
  </r>
  <r>
    <n v="-1"/>
    <n v="1"/>
    <s v="0001 -Florida Power &amp; Light Company"/>
    <n v="0"/>
    <n v="3"/>
    <x v="18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18"/>
  </r>
  <r>
    <n v="-1"/>
    <n v="1"/>
    <s v="0001 -Florida Power &amp; Light Company"/>
    <n v="0"/>
    <n v="3"/>
    <x v="18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18"/>
  </r>
  <r>
    <n v="-1"/>
    <n v="1"/>
    <s v="0001 -Florida Power &amp; Light Company"/>
    <n v="0"/>
    <n v="3"/>
    <x v="18"/>
    <n v="2002"/>
    <n v="80"/>
    <n v="2014"/>
    <s v="V2002 Bonus Q1"/>
    <n v="367"/>
    <s v="07. Distribution"/>
    <s v="Function"/>
    <n v="77291059.980000004"/>
    <n v="0"/>
    <n v="0"/>
    <n v="77646230.090000004"/>
    <n v="3358361.33"/>
    <n v="52767265.729999997"/>
    <n v="-855952.95"/>
    <n v="25039.63"/>
    <n v="78001400.189999998"/>
    <n v="55650634.770000003"/>
    <n v="-210308.29"/>
    <n v="0"/>
    <n v="25039.63"/>
    <n v="0"/>
    <x v="18"/>
  </r>
  <r>
    <n v="-1"/>
    <n v="1"/>
    <s v="0001 -Florida Power &amp; Light Company"/>
    <n v="0"/>
    <n v="3"/>
    <x v="18"/>
    <n v="2002"/>
    <n v="81"/>
    <n v="2014"/>
    <s v="V2002 Bonus Q2"/>
    <n v="367"/>
    <s v="07. Distribution"/>
    <s v="Function"/>
    <n v="96411729.569999993"/>
    <n v="0"/>
    <n v="0"/>
    <n v="96852771.819999993"/>
    <n v="4156943.76"/>
    <n v="64883223.810000002"/>
    <n v="-1067941.4099999999"/>
    <n v="31256.1"/>
    <n v="97293814.069999993"/>
    <n v="68460654.219999999"/>
    <n v="-271315.06"/>
    <n v="0"/>
    <n v="31256.1"/>
    <n v="0"/>
    <x v="18"/>
  </r>
  <r>
    <n v="-1"/>
    <n v="1"/>
    <s v="0001 -Florida Power &amp; Light Company"/>
    <n v="0"/>
    <n v="3"/>
    <x v="18"/>
    <n v="2002"/>
    <n v="82"/>
    <n v="2014"/>
    <s v="V2002 Bonus Q3"/>
    <n v="367"/>
    <s v="07. Distribution"/>
    <s v="Function"/>
    <n v="81169333.780000001"/>
    <n v="0"/>
    <n v="0"/>
    <n v="81543196.870000005"/>
    <n v="3505960.05"/>
    <n v="53530899.299999997"/>
    <n v="-903259.8"/>
    <n v="26505.18"/>
    <n v="81917059.950000003"/>
    <n v="56554805.600000001"/>
    <n v="-239167.23"/>
    <n v="0"/>
    <n v="26505.18"/>
    <n v="0"/>
    <x v="18"/>
  </r>
  <r>
    <n v="-1"/>
    <n v="1"/>
    <s v="0001 -Florida Power &amp; Light Company"/>
    <n v="0"/>
    <n v="3"/>
    <x v="18"/>
    <n v="2002"/>
    <n v="83"/>
    <n v="2014"/>
    <s v="V2002 Bonus Q4"/>
    <n v="367"/>
    <s v="07. Distribution"/>
    <s v="Function"/>
    <n v="106304346.16"/>
    <n v="0"/>
    <n v="0"/>
    <n v="106798150.02"/>
    <n v="4683026.42"/>
    <n v="68208051.120000005"/>
    <n v="-1174526.8600000001"/>
    <n v="34758.47"/>
    <n v="107291953.87"/>
    <n v="72268375.060000002"/>
    <n v="-330146.77"/>
    <n v="0"/>
    <n v="34758.47"/>
    <n v="0"/>
    <x v="18"/>
  </r>
  <r>
    <n v="-1"/>
    <n v="1"/>
    <s v="0001 -Florida Power &amp; Light Company"/>
    <n v="0"/>
    <n v="3"/>
    <x v="18"/>
    <n v="2002"/>
    <n v="76"/>
    <n v="2014"/>
    <s v="V2002 Q1"/>
    <n v="367"/>
    <s v="07. Distribution"/>
    <s v="Function"/>
    <n v="1443454.24"/>
    <n v="0"/>
    <n v="0"/>
    <n v="1446361.99"/>
    <n v="42437.58"/>
    <n v="662281.53"/>
    <n v="-4624.74"/>
    <n v="4672.82"/>
    <n v="1449269.75"/>
    <n v="698888.41"/>
    <n v="4688.01"/>
    <n v="0"/>
    <n v="4672.82"/>
    <n v="0"/>
    <x v="18"/>
  </r>
  <r>
    <n v="-1"/>
    <n v="1"/>
    <s v="0001 -Florida Power &amp; Light Company"/>
    <n v="0"/>
    <n v="3"/>
    <x v="18"/>
    <n v="2002"/>
    <n v="77"/>
    <n v="2014"/>
    <s v="V2002 Q2"/>
    <n v="367"/>
    <s v="07. Distribution"/>
    <s v="Function"/>
    <n v="4674163.71"/>
    <n v="0"/>
    <n v="0"/>
    <n v="4675581.74"/>
    <n v="293501.90000000002"/>
    <n v="4360265.25"/>
    <n v="-5956.32"/>
    <n v="1773.59"/>
    <n v="4676999.7699999996"/>
    <n v="4651276.91"/>
    <n v="1427.78"/>
    <n v="0"/>
    <n v="1773.59"/>
    <n v="0"/>
    <x v="18"/>
  </r>
  <r>
    <n v="-1"/>
    <n v="1"/>
    <s v="0001 -Florida Power &amp; Light Company"/>
    <n v="0"/>
    <n v="3"/>
    <x v="18"/>
    <n v="2002"/>
    <n v="78"/>
    <n v="2014"/>
    <s v="V2002 Q3"/>
    <n v="367"/>
    <s v="07. Distribution"/>
    <s v="Function"/>
    <n v="3032576.94"/>
    <n v="0"/>
    <n v="0"/>
    <n v="3030018.06"/>
    <n v="31690.17"/>
    <n v="2415025.13"/>
    <n v="5849.64"/>
    <n v="524.14"/>
    <n v="3027459.18"/>
    <n v="2451814.98"/>
    <n v="542.22"/>
    <n v="0"/>
    <n v="524.14"/>
    <n v="0"/>
    <x v="18"/>
  </r>
  <r>
    <n v="-1"/>
    <n v="1"/>
    <s v="0001 -Florida Power &amp; Light Company"/>
    <n v="0"/>
    <n v="3"/>
    <x v="18"/>
    <n v="2002"/>
    <n v="79"/>
    <n v="2014"/>
    <s v="V2002 Q4"/>
    <n v="367"/>
    <s v="07. Distribution"/>
    <s v="Function"/>
    <n v="1402921.74"/>
    <n v="0"/>
    <n v="0"/>
    <n v="1405004.8"/>
    <n v="165021.07"/>
    <n v="1275721.92"/>
    <n v="-11683.57"/>
    <n v="4868.66"/>
    <n v="1407087.86"/>
    <n v="1436557.34"/>
    <n v="4888.1899999999996"/>
    <n v="0"/>
    <n v="4868.66"/>
    <n v="0"/>
    <x v="18"/>
  </r>
  <r>
    <n v="-1"/>
    <n v="1"/>
    <s v="0001 -Florida Power &amp; Light Company"/>
    <n v="0"/>
    <n v="3"/>
    <x v="18"/>
    <n v="2003"/>
    <n v="64"/>
    <n v="2014"/>
    <s v="V2003"/>
    <n v="367"/>
    <s v="07. Distribution"/>
    <s v="Function"/>
    <n v="12116082.439999999"/>
    <n v="0"/>
    <n v="0"/>
    <n v="6796609.3499999996"/>
    <n v="583392.73"/>
    <n v="7008607.0199999996"/>
    <n v="-2027.43"/>
    <n v="20.45"/>
    <n v="12116694.34"/>
    <n v="7591532.3700000001"/>
    <n v="-124.08"/>
    <n v="0"/>
    <n v="20.45"/>
    <n v="0"/>
    <x v="18"/>
  </r>
  <r>
    <n v="-1"/>
    <n v="1"/>
    <s v="0001 -Florida Power &amp; Light Company"/>
    <n v="0"/>
    <n v="3"/>
    <x v="18"/>
    <n v="2003"/>
    <n v="70"/>
    <n v="2014"/>
    <s v="V2003 Bonus-30%"/>
    <n v="367"/>
    <s v="07. Distribution"/>
    <s v="Function"/>
    <n v="241629219.25"/>
    <n v="0"/>
    <n v="0"/>
    <n v="97761743.219999999"/>
    <n v="10442706.060000001"/>
    <n v="147797644.55000001"/>
    <n v="-2158472.5099999998"/>
    <n v="66854.64"/>
    <n v="243358370.59999999"/>
    <n v="157188428.47"/>
    <n v="-610374.56000000006"/>
    <n v="0"/>
    <n v="66854.64"/>
    <n v="0"/>
    <x v="18"/>
  </r>
  <r>
    <n v="-1"/>
    <n v="1"/>
    <s v="0001 -Florida Power &amp; Light Company"/>
    <n v="0"/>
    <n v="3"/>
    <x v="18"/>
    <n v="2003"/>
    <n v="84"/>
    <n v="2014"/>
    <s v="V2003 Bonus-50%"/>
    <n v="367"/>
    <s v="07. Distribution"/>
    <s v="Function"/>
    <n v="161824951.81999999"/>
    <n v="0"/>
    <n v="0"/>
    <n v="64071297.969999999"/>
    <n v="7177815.9400000004"/>
    <n v="99676978.420000002"/>
    <n v="-1600427.56"/>
    <n v="50598.63"/>
    <n v="163137847.03999999"/>
    <n v="106033393.11"/>
    <n v="-440895.34"/>
    <n v="0"/>
    <n v="50598.63"/>
    <n v="0"/>
    <x v="18"/>
  </r>
  <r>
    <n v="-1"/>
    <n v="1"/>
    <s v="0001 -Florida Power &amp; Light Company"/>
    <n v="0"/>
    <n v="3"/>
    <x v="18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18"/>
  </r>
  <r>
    <n v="-1"/>
    <n v="1"/>
    <s v="0001 -Florida Power &amp; Light Company"/>
    <n v="0"/>
    <n v="3"/>
    <x v="18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18"/>
  </r>
  <r>
    <n v="-1"/>
    <n v="1"/>
    <s v="0001 -Florida Power &amp; Light Company"/>
    <n v="0"/>
    <n v="3"/>
    <x v="18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18"/>
  </r>
  <r>
    <n v="-1"/>
    <n v="1"/>
    <s v="0001 -Florida Power &amp; Light Company"/>
    <n v="0"/>
    <n v="3"/>
    <x v="18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18"/>
  </r>
  <r>
    <n v="-1"/>
    <n v="1"/>
    <s v="0001 -Florida Power &amp; Light Company"/>
    <n v="0"/>
    <n v="3"/>
    <x v="18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18"/>
  </r>
  <r>
    <n v="-1"/>
    <n v="1"/>
    <s v="0001 -Florida Power &amp; Light Company"/>
    <n v="0"/>
    <n v="3"/>
    <x v="18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93423.399999999"/>
    <n v="-1147422.19"/>
    <n v="32272.03"/>
    <n v="97117053.909999996"/>
    <n v="58495034.719999999"/>
    <n v="-388001.12"/>
    <n v="0"/>
    <n v="32272.03"/>
    <n v="0"/>
    <x v="18"/>
  </r>
  <r>
    <n v="-1"/>
    <n v="1"/>
    <s v="0001 -Florida Power &amp; Light Company"/>
    <n v="0"/>
    <n v="3"/>
    <x v="18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18"/>
  </r>
  <r>
    <n v="-1"/>
    <n v="1"/>
    <s v="0001 -Florida Power &amp; Light Company"/>
    <n v="0"/>
    <n v="3"/>
    <x v="18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18"/>
  </r>
  <r>
    <n v="-1"/>
    <n v="1"/>
    <s v="0001 -Florida Power &amp; Light Company"/>
    <n v="0"/>
    <n v="3"/>
    <x v="18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18"/>
  </r>
  <r>
    <n v="-1"/>
    <n v="1"/>
    <s v="0001 -Florida Power &amp; Light Company"/>
    <n v="0"/>
    <n v="3"/>
    <x v="18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18"/>
  </r>
  <r>
    <n v="-1"/>
    <n v="1"/>
    <s v="0001 -Florida Power &amp; Light Company"/>
    <n v="0"/>
    <n v="3"/>
    <x v="18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18"/>
  </r>
  <r>
    <n v="-1"/>
    <n v="1"/>
    <s v="0001 -Florida Power &amp; Light Company"/>
    <n v="0"/>
    <n v="3"/>
    <x v="18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18"/>
  </r>
  <r>
    <n v="-1"/>
    <n v="1"/>
    <s v="0001 -Florida Power &amp; Light Company"/>
    <n v="0"/>
    <n v="3"/>
    <x v="18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18"/>
  </r>
  <r>
    <n v="-1"/>
    <n v="1"/>
    <s v="0001 -Florida Power &amp; Light Company"/>
    <n v="0"/>
    <n v="3"/>
    <x v="18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18"/>
  </r>
  <r>
    <n v="-1"/>
    <n v="1"/>
    <s v="0001 -Florida Power &amp; Light Company"/>
    <n v="0"/>
    <n v="3"/>
    <x v="18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18"/>
  </r>
  <r>
    <n v="-1"/>
    <n v="1"/>
    <s v="0001 -Florida Power &amp; Light Company"/>
    <n v="0"/>
    <n v="3"/>
    <x v="18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18"/>
  </r>
  <r>
    <n v="-1"/>
    <n v="1"/>
    <s v="0001 -Florida Power &amp; Light Company"/>
    <n v="0"/>
    <n v="3"/>
    <x v="18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18"/>
  </r>
  <r>
    <n v="-1"/>
    <n v="1"/>
    <s v="0001 -Florida Power &amp; Light Company"/>
    <n v="0"/>
    <n v="3"/>
    <x v="18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18"/>
  </r>
  <r>
    <n v="-1"/>
    <n v="1"/>
    <s v="0001 -Florida Power &amp; Light Company"/>
    <n v="0"/>
    <n v="3"/>
    <x v="18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18"/>
  </r>
  <r>
    <n v="-1"/>
    <n v="1"/>
    <s v="0001 -Florida Power &amp; Light Company"/>
    <n v="0"/>
    <n v="3"/>
    <x v="18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18"/>
  </r>
  <r>
    <n v="-1"/>
    <n v="1"/>
    <s v="0001 -Florida Power &amp; Light Company"/>
    <n v="0"/>
    <n v="3"/>
    <x v="18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18"/>
  </r>
  <r>
    <n v="-1"/>
    <n v="1"/>
    <s v="0001 -Florida Power &amp; Light Company"/>
    <n v="0"/>
    <n v="3"/>
    <x v="18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18"/>
  </r>
  <r>
    <n v="-1"/>
    <n v="1"/>
    <s v="0001 -Florida Power &amp; Light Company"/>
    <n v="0"/>
    <n v="3"/>
    <x v="18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600000001"/>
    <n v="-386936.29"/>
    <n v="4961.2700000000004"/>
    <n v="20724192.390000001"/>
    <n v="10585094.720000001"/>
    <n v="-77579.710000000006"/>
    <n v="0"/>
    <n v="4961.2700000000004"/>
    <n v="0"/>
    <x v="18"/>
  </r>
  <r>
    <n v="-1"/>
    <n v="1"/>
    <s v="0001 -Florida Power &amp; Light Company"/>
    <n v="0"/>
    <n v="3"/>
    <x v="18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18"/>
  </r>
  <r>
    <n v="-1"/>
    <n v="1"/>
    <s v="0001 -Florida Power &amp; Light Company"/>
    <n v="0"/>
    <n v="3"/>
    <x v="18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18"/>
  </r>
  <r>
    <n v="-1"/>
    <n v="1"/>
    <s v="0001 -Florida Power &amp; Light Company"/>
    <n v="0"/>
    <n v="3"/>
    <x v="18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18"/>
  </r>
  <r>
    <n v="-1"/>
    <n v="1"/>
    <s v="0001 -Florida Power &amp; Light Company"/>
    <n v="0"/>
    <n v="3"/>
    <x v="18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0000001"/>
    <n v="-435832.79"/>
    <n v="14106.45"/>
    <n v="50160132.399999999"/>
    <n v="20948704.84"/>
    <n v="-228359.79"/>
    <n v="0"/>
    <n v="14106.45"/>
    <n v="0"/>
    <x v="18"/>
  </r>
  <r>
    <n v="-1"/>
    <n v="1"/>
    <s v="0001 -Florida Power &amp; Light Company"/>
    <n v="0"/>
    <n v="3"/>
    <x v="18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18"/>
  </r>
  <r>
    <n v="-1"/>
    <n v="1"/>
    <s v="0001 -Florida Power &amp; Light Company"/>
    <n v="0"/>
    <n v="3"/>
    <x v="18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18"/>
  </r>
  <r>
    <n v="-1"/>
    <n v="1"/>
    <s v="0001 -Florida Power &amp; Light Company"/>
    <n v="0"/>
    <n v="3"/>
    <x v="18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18"/>
  </r>
  <r>
    <n v="-1"/>
    <n v="1"/>
    <s v="0001 -Florida Power &amp; Light Company"/>
    <n v="0"/>
    <n v="3"/>
    <x v="18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18"/>
  </r>
  <r>
    <n v="-1"/>
    <n v="1"/>
    <s v="0001 -Florida Power &amp; Light Company"/>
    <n v="0"/>
    <n v="3"/>
    <x v="18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18"/>
  </r>
  <r>
    <n v="-1"/>
    <n v="1"/>
    <s v="0001 -Florida Power &amp; Light Company"/>
    <n v="0"/>
    <n v="3"/>
    <x v="18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18"/>
  </r>
  <r>
    <n v="-1"/>
    <n v="1"/>
    <s v="0001 -Florida Power &amp; Light Company"/>
    <n v="0"/>
    <n v="3"/>
    <x v="18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18"/>
  </r>
  <r>
    <n v="-1"/>
    <n v="1"/>
    <s v="0001 -Florida Power &amp; Light Company"/>
    <n v="0"/>
    <n v="3"/>
    <x v="18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18"/>
  </r>
  <r>
    <n v="-1"/>
    <n v="1"/>
    <s v="0001 -Florida Power &amp; Light Company"/>
    <n v="0"/>
    <n v="3"/>
    <x v="18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18"/>
  </r>
  <r>
    <n v="-1"/>
    <n v="1"/>
    <s v="0001 -Florida Power &amp; Light Company"/>
    <n v="0"/>
    <n v="3"/>
    <x v="18"/>
    <n v="2009"/>
    <n v="192"/>
    <n v="2014"/>
    <s v="V2009 Q4 - 50% Bonus"/>
    <n v="367"/>
    <s v="07. Distribution"/>
    <s v="Function"/>
    <n v="87479530.290000007"/>
    <n v="0"/>
    <n v="0"/>
    <n v="88211396.25"/>
    <n v="5230106.17"/>
    <n v="30996722.140000001"/>
    <n v="-1823693.83"/>
    <n v="58898.51"/>
    <n v="88943262.209999993"/>
    <n v="35714105.649999999"/>
    <n v="-892110.74"/>
    <n v="0"/>
    <n v="58898.51"/>
    <n v="0"/>
    <x v="18"/>
  </r>
  <r>
    <n v="-1"/>
    <n v="1"/>
    <s v="0001 -Florida Power &amp; Light Company"/>
    <n v="0"/>
    <n v="3"/>
    <x v="18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18"/>
  </r>
  <r>
    <n v="-1"/>
    <n v="1"/>
    <s v="0001 -Florida Power &amp; Light Company"/>
    <n v="0"/>
    <n v="3"/>
    <x v="18"/>
    <n v="2010"/>
    <n v="215"/>
    <n v="2014"/>
    <s v="V2010 Q1 - 50% Bonus"/>
    <n v="367"/>
    <s v="07. Distribution"/>
    <s v="Function"/>
    <n v="66983963.310000002"/>
    <n v="0"/>
    <n v="0"/>
    <n v="67464521.5"/>
    <n v="4149734.63"/>
    <n v="22286490.68"/>
    <n v="-1077771.24"/>
    <n v="43497.63"/>
    <n v="67945079.719999999"/>
    <n v="26140451.02"/>
    <n v="-621844.5"/>
    <n v="0"/>
    <n v="43497.63"/>
    <n v="0"/>
    <x v="18"/>
  </r>
  <r>
    <n v="-1"/>
    <n v="1"/>
    <s v="0001 -Florida Power &amp; Light Company"/>
    <n v="0"/>
    <n v="3"/>
    <x v="18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18"/>
  </r>
  <r>
    <n v="-1"/>
    <n v="1"/>
    <s v="0001 -Florida Power &amp; Light Company"/>
    <n v="0"/>
    <n v="3"/>
    <x v="18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18"/>
  </r>
  <r>
    <n v="-1"/>
    <n v="1"/>
    <s v="0001 -Florida Power &amp; Light Company"/>
    <n v="0"/>
    <n v="3"/>
    <x v="18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18"/>
  </r>
  <r>
    <n v="-1"/>
    <n v="1"/>
    <s v="0001 -Florida Power &amp; Light Company"/>
    <n v="0"/>
    <n v="3"/>
    <x v="18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7"/>
    <n v="2014"/>
    <s v="V2010 Q3 - 50% Bonus"/>
    <n v="367"/>
    <s v="07. Distribution"/>
    <s v="Function"/>
    <n v="68950133.870000005"/>
    <n v="0"/>
    <n v="0"/>
    <n v="69302409.420000002"/>
    <n v="4834451.32"/>
    <n v="24703679.850000001"/>
    <n v="-933711.63"/>
    <n v="29574.61"/>
    <n v="69654684.969999999"/>
    <n v="29350788.77"/>
    <n v="-487634.09"/>
    <n v="0"/>
    <n v="29574.61"/>
    <n v="0"/>
    <x v="18"/>
  </r>
  <r>
    <n v="-1"/>
    <n v="1"/>
    <s v="0001 -Florida Power &amp; Light Company"/>
    <n v="0"/>
    <n v="3"/>
    <x v="18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18"/>
  </r>
  <r>
    <n v="-1"/>
    <n v="1"/>
    <s v="0001 -Florida Power &amp; Light Company"/>
    <n v="0"/>
    <n v="3"/>
    <x v="18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09999999"/>
    <n v="-373632.98"/>
    <n v="12890.82"/>
    <n v="33218379.690000001"/>
    <n v="13955636.66"/>
    <n v="-219033.21"/>
    <n v="0"/>
    <n v="12890.82"/>
    <n v="0"/>
    <x v="18"/>
  </r>
  <r>
    <n v="-1"/>
    <n v="1"/>
    <s v="0001 -Florida Power &amp; Light Company"/>
    <n v="0"/>
    <n v="3"/>
    <x v="18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18"/>
  </r>
  <r>
    <n v="-1"/>
    <n v="1"/>
    <s v="0001 -Florida Power &amp; Light Company"/>
    <n v="0"/>
    <n v="3"/>
    <x v="18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18"/>
  </r>
  <r>
    <n v="-1"/>
    <n v="1"/>
    <s v="0001 -Florida Power &amp; Light Company"/>
    <n v="0"/>
    <n v="3"/>
    <x v="18"/>
    <n v="2011"/>
    <n v="233"/>
    <n v="2014"/>
    <s v="V2011 - 100% Bonus"/>
    <n v="367"/>
    <s v="07. Distribution"/>
    <s v="Function"/>
    <n v="275702843.68000001"/>
    <n v="0"/>
    <n v="0"/>
    <n v="216108513.69999999"/>
    <n v="19333821.600000001"/>
    <n v="61114571"/>
    <n v="-3464913.17"/>
    <n v="113944.9"/>
    <n v="278263678.75999999"/>
    <n v="79887331.409999996"/>
    <n v="-1885828.99"/>
    <n v="0"/>
    <n v="113944.9"/>
    <n v="0"/>
    <x v="18"/>
  </r>
  <r>
    <n v="-1"/>
    <n v="1"/>
    <s v="0001 -Florida Power &amp; Light Company"/>
    <n v="0"/>
    <n v="3"/>
    <x v="18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18"/>
  </r>
  <r>
    <n v="-1"/>
    <n v="1"/>
    <s v="0001 -Florida Power &amp; Light Company"/>
    <n v="0"/>
    <n v="3"/>
    <x v="18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8"/>
    <n v="2014"/>
    <s v="V2012 Q1 - 50% Bonus"/>
    <n v="367"/>
    <s v="07. Distribution"/>
    <s v="Function"/>
    <n v="130286589.20999999"/>
    <n v="0"/>
    <n v="0"/>
    <n v="130550867.29000001"/>
    <n v="16080537.970000001"/>
    <n v="56126806.770000003"/>
    <n v="-604888.55000000005"/>
    <n v="24345.67"/>
    <n v="130815145.37"/>
    <n v="71929588.5"/>
    <n v="-226454.26"/>
    <n v="0"/>
    <n v="24345.67"/>
    <n v="0"/>
    <x v="18"/>
  </r>
  <r>
    <n v="-1"/>
    <n v="1"/>
    <s v="0001 -Florida Power &amp; Light Company"/>
    <n v="0"/>
    <n v="3"/>
    <x v="18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9"/>
    <n v="2014"/>
    <s v="V2012 Q2 - 50% Bonus"/>
    <n v="367"/>
    <s v="07. Distribution"/>
    <s v="Function"/>
    <n v="145650569.69999999"/>
    <n v="0"/>
    <n v="0"/>
    <n v="145949865.93000001"/>
    <n v="18322804.309999999"/>
    <n v="49300917.719999999"/>
    <n v="-683001.47"/>
    <n v="24771.93"/>
    <n v="146249162.13999999"/>
    <n v="67371063.310000002"/>
    <n v="-321161.78999999998"/>
    <n v="0"/>
    <n v="24771.93"/>
    <n v="0"/>
    <x v="18"/>
  </r>
  <r>
    <n v="-1"/>
    <n v="1"/>
    <s v="0001 -Florida Power &amp; Light Company"/>
    <n v="0"/>
    <n v="3"/>
    <x v="18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0"/>
    <n v="2014"/>
    <s v="V2012 Q3 - 50% Bonus"/>
    <n v="367"/>
    <s v="07. Distribution"/>
    <s v="Function"/>
    <n v="139296962.03"/>
    <n v="0"/>
    <n v="0"/>
    <n v="139590648.78999999"/>
    <n v="20464117.420000002"/>
    <n v="45016446.18"/>
    <n v="-670959.46"/>
    <n v="22932.41"/>
    <n v="139884335.52000001"/>
    <n v="65239734.090000004"/>
    <n v="-323611.56"/>
    <n v="0"/>
    <n v="22932.41"/>
    <n v="0"/>
    <x v="18"/>
  </r>
  <r>
    <n v="-1"/>
    <n v="1"/>
    <s v="0001 -Florida Power &amp; Light Company"/>
    <n v="0"/>
    <n v="3"/>
    <x v="18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1"/>
    <n v="2014"/>
    <s v="V2012 Q4 - 50% Bonus"/>
    <n v="367"/>
    <s v="07. Distribution"/>
    <s v="Function"/>
    <n v="124891089.72"/>
    <n v="0"/>
    <n v="0"/>
    <n v="125119674.31999999"/>
    <n v="21403167.969999999"/>
    <n v="37629684.789999999"/>
    <n v="-543992.81000000006"/>
    <n v="20429.41"/>
    <n v="125348258.91"/>
    <n v="58832519.399999999"/>
    <n v="-236406.42"/>
    <n v="0"/>
    <n v="20429.41"/>
    <n v="0"/>
    <x v="18"/>
  </r>
  <r>
    <n v="-1"/>
    <n v="1"/>
    <s v="0001 -Florida Power &amp; Light Company"/>
    <n v="0"/>
    <n v="3"/>
    <x v="18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18"/>
  </r>
  <r>
    <n v="-1"/>
    <n v="1"/>
    <s v="0001 -Florida Power &amp; Light Company"/>
    <n v="0"/>
    <n v="3"/>
    <x v="18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18"/>
  </r>
  <r>
    <n v="-1"/>
    <n v="1"/>
    <s v="0001 -Florida Power &amp; Light Company"/>
    <n v="0"/>
    <n v="3"/>
    <x v="18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18"/>
  </r>
  <r>
    <n v="-1"/>
    <n v="1"/>
    <s v="0001 -Florida Power &amp; Light Company"/>
    <n v="0"/>
    <n v="3"/>
    <x v="18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18"/>
  </r>
  <r>
    <n v="-1"/>
    <n v="1"/>
    <s v="0001 -Florida Power &amp; Light Company"/>
    <n v="0"/>
    <n v="3"/>
    <x v="18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18"/>
  </r>
  <r>
    <n v="-1"/>
    <n v="1"/>
    <s v="0001 -Florida Power &amp; Light Company"/>
    <n v="0"/>
    <n v="3"/>
    <x v="18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18"/>
  </r>
  <r>
    <n v="-1"/>
    <n v="1"/>
    <s v="0001 -Florida Power &amp; Light Company"/>
    <n v="0"/>
    <n v="3"/>
    <x v="18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18"/>
  </r>
  <r>
    <n v="-1"/>
    <n v="1"/>
    <s v="0001 -Florida Power &amp; Light Company"/>
    <n v="0"/>
    <n v="3"/>
    <x v="18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18"/>
  </r>
  <r>
    <n v="-1"/>
    <n v="1"/>
    <s v="0001 -Florida Power &amp; Light Company"/>
    <n v="0"/>
    <n v="3"/>
    <x v="18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18"/>
  </r>
  <r>
    <n v="-1"/>
    <n v="1"/>
    <s v="0001 -Florida Power &amp; Light Company"/>
    <n v="0"/>
    <n v="3"/>
    <x v="18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18"/>
  </r>
  <r>
    <n v="-1"/>
    <n v="1"/>
    <s v="0001 -Florida Power &amp; Light Company"/>
    <n v="0"/>
    <n v="3"/>
    <x v="18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18"/>
  </r>
  <r>
    <n v="-1"/>
    <n v="1"/>
    <s v="0001 -Florida Power &amp; Light Company"/>
    <n v="0"/>
    <n v="3"/>
    <x v="18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18"/>
  </r>
  <r>
    <n v="-1"/>
    <n v="1"/>
    <s v="0001 -Florida Power &amp; Light Company"/>
    <n v="0"/>
    <n v="3"/>
    <x v="18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18"/>
  </r>
  <r>
    <n v="-1"/>
    <n v="1"/>
    <s v="0001 -Florida Power &amp; Light Company"/>
    <n v="0"/>
    <n v="3"/>
    <x v="18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18"/>
  </r>
  <r>
    <n v="-1"/>
    <n v="1"/>
    <s v="0001 -Florida Power &amp; Light Company"/>
    <n v="0"/>
    <n v="3"/>
    <x v="18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18"/>
  </r>
  <r>
    <n v="-1"/>
    <n v="1"/>
    <s v="0001 -Florida Power &amp; Light Company"/>
    <n v="0"/>
    <n v="3"/>
    <x v="18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18"/>
  </r>
  <r>
    <n v="-1"/>
    <n v="1"/>
    <s v="0001 -Florida Power &amp; Light Company"/>
    <n v="0"/>
    <n v="3"/>
    <x v="18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18"/>
  </r>
  <r>
    <n v="-1"/>
    <n v="1"/>
    <s v="0001 -Florida Power &amp; Light Company"/>
    <n v="0"/>
    <n v="3"/>
    <x v="18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18"/>
  </r>
  <r>
    <n v="-1"/>
    <n v="1"/>
    <s v="0001 -Florida Power &amp; Light Company"/>
    <n v="0"/>
    <n v="3"/>
    <x v="18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18"/>
  </r>
  <r>
    <n v="-1"/>
    <n v="1"/>
    <s v="0001 -Florida Power &amp; Light Company"/>
    <n v="0"/>
    <n v="3"/>
    <x v="18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18"/>
  </r>
  <r>
    <n v="-1"/>
    <n v="1"/>
    <s v="0001 -Florida Power &amp; Light Company"/>
    <n v="0"/>
    <n v="3"/>
    <x v="18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18"/>
  </r>
  <r>
    <n v="-1"/>
    <n v="1"/>
    <s v="0001 -Florida Power &amp; Light Company"/>
    <n v="0"/>
    <n v="3"/>
    <x v="18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18"/>
  </r>
  <r>
    <n v="-1"/>
    <n v="1"/>
    <s v="0001 -Florida Power &amp; Light Company"/>
    <n v="0"/>
    <n v="3"/>
    <x v="18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18"/>
  </r>
  <r>
    <n v="-1"/>
    <n v="1"/>
    <s v="0001 -Florida Power &amp; Light Company"/>
    <n v="0"/>
    <n v="3"/>
    <x v="18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18"/>
  </r>
  <r>
    <n v="-1"/>
    <n v="1"/>
    <s v="0001 -Florida Power &amp; Light Company"/>
    <n v="0"/>
    <n v="3"/>
    <x v="18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18"/>
  </r>
  <r>
    <n v="-1"/>
    <n v="1"/>
    <s v="0001 -Florida Power &amp; Light Company"/>
    <n v="0"/>
    <n v="3"/>
    <x v="18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18"/>
  </r>
  <r>
    <n v="-1"/>
    <n v="1"/>
    <s v="0001 -Florida Power &amp; Light Company"/>
    <n v="0"/>
    <n v="3"/>
    <x v="18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18"/>
  </r>
  <r>
    <n v="-1"/>
    <n v="1"/>
    <s v="0001 -Florida Power &amp; Light Company"/>
    <n v="0"/>
    <n v="3"/>
    <x v="18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18"/>
  </r>
  <r>
    <n v="-1"/>
    <n v="1"/>
    <s v="0001 -Florida Power &amp; Light Company"/>
    <n v="0"/>
    <n v="3"/>
    <x v="18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18"/>
  </r>
  <r>
    <n v="-1"/>
    <n v="1"/>
    <s v="0001 -Florida Power &amp; Light Company"/>
    <n v="0"/>
    <n v="3"/>
    <x v="18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18"/>
  </r>
  <r>
    <n v="-1"/>
    <n v="1"/>
    <s v="0001 -Florida Power &amp; Light Company"/>
    <n v="0"/>
    <n v="3"/>
    <x v="18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18"/>
  </r>
  <r>
    <n v="-1"/>
    <n v="1"/>
    <s v="0001 -Florida Power &amp; Light Company"/>
    <n v="0"/>
    <n v="3"/>
    <x v="18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18"/>
  </r>
  <r>
    <n v="-1"/>
    <n v="1"/>
    <s v="0001 -Florida Power &amp; Light Company"/>
    <n v="0"/>
    <n v="3"/>
    <x v="18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18"/>
  </r>
  <r>
    <n v="-1"/>
    <n v="1"/>
    <s v="0001 -Florida Power &amp; Light Company"/>
    <n v="0"/>
    <n v="3"/>
    <x v="18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18"/>
  </r>
  <r>
    <n v="-1"/>
    <n v="1"/>
    <s v="0001 -Florida Power &amp; Light Company"/>
    <n v="0"/>
    <n v="3"/>
    <x v="18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18"/>
  </r>
  <r>
    <n v="-1"/>
    <n v="1"/>
    <s v="0001 -Florida Power &amp; Light Company"/>
    <n v="0"/>
    <n v="3"/>
    <x v="18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18"/>
  </r>
  <r>
    <n v="-1"/>
    <n v="1"/>
    <s v="0001 -Florida Power &amp; Light Company"/>
    <n v="0"/>
    <n v="3"/>
    <x v="18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18"/>
  </r>
  <r>
    <n v="-1"/>
    <n v="1"/>
    <s v="0001 -Florida Power &amp; Light Company"/>
    <n v="0"/>
    <n v="3"/>
    <x v="18"/>
    <n v="2001"/>
    <n v="69"/>
    <n v="2014"/>
    <s v="V2001 Bonus"/>
    <n v="367"/>
    <s v="08. General Plant"/>
    <s v="Function"/>
    <n v="8069151.71"/>
    <n v="0"/>
    <n v="0"/>
    <n v="0"/>
    <n v="0"/>
    <n v="8069512.9699999997"/>
    <n v="-365.32"/>
    <n v="33.81"/>
    <n v="8069512.9699999997"/>
    <n v="8069151.71"/>
    <n v="33.81"/>
    <n v="0"/>
    <n v="33.81"/>
    <n v="0"/>
    <x v="18"/>
  </r>
  <r>
    <n v="-1"/>
    <n v="1"/>
    <s v="0001 -Florida Power &amp; Light Company"/>
    <n v="0"/>
    <n v="3"/>
    <x v="18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18"/>
  </r>
  <r>
    <n v="-1"/>
    <n v="1"/>
    <s v="0001 -Florida Power &amp; Light Company"/>
    <n v="0"/>
    <n v="3"/>
    <x v="18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18"/>
  </r>
  <r>
    <n v="-1"/>
    <n v="1"/>
    <s v="0001 -Florida Power &amp; Light Company"/>
    <n v="0"/>
    <n v="3"/>
    <x v="18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18"/>
  </r>
  <r>
    <n v="-1"/>
    <n v="1"/>
    <s v="0001 -Florida Power &amp; Light Company"/>
    <n v="0"/>
    <n v="3"/>
    <x v="18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18"/>
  </r>
  <r>
    <n v="-1"/>
    <n v="1"/>
    <s v="0001 -Florida Power &amp; Light Company"/>
    <n v="0"/>
    <n v="3"/>
    <x v="18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18"/>
  </r>
  <r>
    <n v="-1"/>
    <n v="1"/>
    <s v="0001 -Florida Power &amp; Light Company"/>
    <n v="0"/>
    <n v="3"/>
    <x v="18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18"/>
  </r>
  <r>
    <n v="-1"/>
    <n v="1"/>
    <s v="0001 -Florida Power &amp; Light Company"/>
    <n v="0"/>
    <n v="3"/>
    <x v="18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18"/>
  </r>
  <r>
    <n v="-1"/>
    <n v="1"/>
    <s v="0001 -Florida Power &amp; Light Company"/>
    <n v="0"/>
    <n v="3"/>
    <x v="18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18"/>
  </r>
  <r>
    <n v="-1"/>
    <n v="1"/>
    <s v="0001 -Florida Power &amp; Light Company"/>
    <n v="0"/>
    <n v="3"/>
    <x v="18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18"/>
  </r>
  <r>
    <n v="-1"/>
    <n v="1"/>
    <s v="0001 -Florida Power &amp; Light Company"/>
    <n v="0"/>
    <n v="3"/>
    <x v="18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18"/>
  </r>
  <r>
    <n v="-1"/>
    <n v="1"/>
    <s v="0001 -Florida Power &amp; Light Company"/>
    <n v="0"/>
    <n v="3"/>
    <x v="18"/>
    <n v="2003"/>
    <n v="70"/>
    <n v="2014"/>
    <s v="V2003 Bonus-30%"/>
    <n v="367"/>
    <s v="08. General Plant"/>
    <s v="Function"/>
    <n v="15631591.76"/>
    <n v="0"/>
    <n v="0"/>
    <n v="0"/>
    <n v="0"/>
    <n v="15731196.310000001"/>
    <n v="-99604.55"/>
    <n v="9348.1"/>
    <n v="15731196.310000001"/>
    <n v="15631591.76"/>
    <n v="9348.1"/>
    <n v="0"/>
    <n v="9348.1"/>
    <n v="0"/>
    <x v="18"/>
  </r>
  <r>
    <n v="-1"/>
    <n v="1"/>
    <s v="0001 -Florida Power &amp; Light Company"/>
    <n v="0"/>
    <n v="3"/>
    <x v="18"/>
    <n v="2003"/>
    <n v="84"/>
    <n v="2014"/>
    <s v="V2003 Bonus-50%"/>
    <n v="367"/>
    <s v="08. General Plant"/>
    <s v="Function"/>
    <n v="7961146.21"/>
    <n v="0"/>
    <n v="0"/>
    <n v="0"/>
    <n v="0"/>
    <n v="8007386.9299999997"/>
    <n v="-46240.72"/>
    <n v="350.1"/>
    <n v="8007386.9299999997"/>
    <n v="7961146.21"/>
    <n v="350.1"/>
    <n v="0"/>
    <n v="350.1"/>
    <n v="0"/>
    <x v="18"/>
  </r>
  <r>
    <n v="-1"/>
    <n v="1"/>
    <s v="0001 -Florida Power &amp; Light Company"/>
    <n v="0"/>
    <n v="3"/>
    <x v="18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18"/>
  </r>
  <r>
    <n v="-1"/>
    <n v="1"/>
    <s v="0001 -Florida Power &amp; Light Company"/>
    <n v="0"/>
    <n v="3"/>
    <x v="18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18"/>
  </r>
  <r>
    <n v="-1"/>
    <n v="1"/>
    <s v="0001 -Florida Power &amp; Light Company"/>
    <n v="0"/>
    <n v="3"/>
    <x v="18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18"/>
  </r>
  <r>
    <n v="-1"/>
    <n v="1"/>
    <s v="0001 -Florida Power &amp; Light Company"/>
    <n v="0"/>
    <n v="3"/>
    <x v="18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18"/>
  </r>
  <r>
    <n v="-1"/>
    <n v="1"/>
    <s v="0001 -Florida Power &amp; Light Company"/>
    <n v="0"/>
    <n v="3"/>
    <x v="18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18"/>
  </r>
  <r>
    <n v="-1"/>
    <n v="1"/>
    <s v="0001 -Florida Power &amp; Light Company"/>
    <n v="0"/>
    <n v="3"/>
    <x v="18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18"/>
  </r>
  <r>
    <n v="-1"/>
    <n v="1"/>
    <s v="0001 -Florida Power &amp; Light Company"/>
    <n v="0"/>
    <n v="3"/>
    <x v="18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18"/>
  </r>
  <r>
    <n v="-1"/>
    <n v="1"/>
    <s v="0001 -Florida Power &amp; Light Company"/>
    <n v="0"/>
    <n v="3"/>
    <x v="18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18"/>
  </r>
  <r>
    <n v="-1"/>
    <n v="1"/>
    <s v="0001 -Florida Power &amp; Light Company"/>
    <n v="0"/>
    <n v="3"/>
    <x v="18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18"/>
  </r>
  <r>
    <n v="-1"/>
    <n v="1"/>
    <s v="0001 -Florida Power &amp; Light Company"/>
    <n v="0"/>
    <n v="3"/>
    <x v="18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18"/>
  </r>
  <r>
    <n v="-1"/>
    <n v="1"/>
    <s v="0001 -Florida Power &amp; Light Company"/>
    <n v="0"/>
    <n v="3"/>
    <x v="18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18"/>
  </r>
  <r>
    <n v="-1"/>
    <n v="1"/>
    <s v="0001 -Florida Power &amp; Light Company"/>
    <n v="0"/>
    <n v="3"/>
    <x v="18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18"/>
  </r>
  <r>
    <n v="-1"/>
    <n v="1"/>
    <s v="0001 -Florida Power &amp; Light Company"/>
    <n v="0"/>
    <n v="3"/>
    <x v="18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18"/>
  </r>
  <r>
    <n v="-1"/>
    <n v="1"/>
    <s v="0001 -Florida Power &amp; Light Company"/>
    <n v="0"/>
    <n v="3"/>
    <x v="18"/>
    <n v="2005"/>
    <n v="72"/>
    <n v="2014"/>
    <s v="V2005 Bonus-30%"/>
    <n v="367"/>
    <s v="08. General Plant"/>
    <s v="Function"/>
    <n v="15692.83"/>
    <n v="0"/>
    <n v="0"/>
    <n v="0"/>
    <n v="0"/>
    <n v="15692.83"/>
    <n v="0"/>
    <n v="0"/>
    <n v="15692.83"/>
    <n v="15692.83"/>
    <n v="0"/>
    <n v="0"/>
    <n v="0"/>
    <n v="0"/>
    <x v="18"/>
  </r>
  <r>
    <n v="-1"/>
    <n v="1"/>
    <s v="0001 -Florida Power &amp; Light Company"/>
    <n v="0"/>
    <n v="3"/>
    <x v="18"/>
    <n v="2005"/>
    <n v="86"/>
    <n v="2014"/>
    <s v="V2005 Bonus-50%"/>
    <n v="367"/>
    <s v="08. General Plant"/>
    <s v="Function"/>
    <n v="2172259.2599999998"/>
    <n v="0"/>
    <n v="0"/>
    <n v="0"/>
    <n v="0"/>
    <n v="2172259.2599999998"/>
    <n v="0"/>
    <n v="0"/>
    <n v="2172259.2599999998"/>
    <n v="2172259.2599999998"/>
    <n v="0"/>
    <n v="0"/>
    <n v="0"/>
    <n v="0"/>
    <x v="18"/>
  </r>
  <r>
    <n v="-1"/>
    <n v="1"/>
    <s v="0001 -Florida Power &amp; Light Company"/>
    <n v="0"/>
    <n v="3"/>
    <x v="18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18"/>
  </r>
  <r>
    <n v="-1"/>
    <n v="1"/>
    <s v="0001 -Florida Power &amp; Light Company"/>
    <n v="0"/>
    <n v="3"/>
    <x v="18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18"/>
  </r>
  <r>
    <n v="-1"/>
    <n v="1"/>
    <s v="0001 -Florida Power &amp; Light Company"/>
    <n v="0"/>
    <n v="3"/>
    <x v="18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18"/>
  </r>
  <r>
    <n v="-1"/>
    <n v="1"/>
    <s v="0001 -Florida Power &amp; Light Company"/>
    <n v="0"/>
    <n v="3"/>
    <x v="18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1"/>
    <n v="-137905.01"/>
    <n v="5202.8"/>
    <n v="3232234.56"/>
    <n v="3177121.65"/>
    <n v="5202.8"/>
    <n v="0"/>
    <n v="5202.8"/>
    <n v="0"/>
    <x v="18"/>
  </r>
  <r>
    <n v="-1"/>
    <n v="1"/>
    <s v="0001 -Florida Power &amp; Light Company"/>
    <n v="0"/>
    <n v="3"/>
    <x v="18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18"/>
  </r>
  <r>
    <n v="-1"/>
    <n v="1"/>
    <s v="0001 -Florida Power &amp; Light Company"/>
    <n v="0"/>
    <n v="3"/>
    <x v="18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18"/>
  </r>
  <r>
    <n v="-1"/>
    <n v="1"/>
    <s v="0001 -Florida Power &amp; Light Company"/>
    <n v="0"/>
    <n v="3"/>
    <x v="18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18"/>
  </r>
  <r>
    <n v="-1"/>
    <n v="1"/>
    <s v="0001 -Florida Power &amp; Light Company"/>
    <n v="0"/>
    <n v="3"/>
    <x v="18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"/>
    <n v="-342488.27"/>
    <n v="360.99"/>
    <n v="5121337.28"/>
    <n v="5009013.8"/>
    <n v="360.99"/>
    <n v="0"/>
    <n v="360.99"/>
    <n v="0"/>
    <x v="18"/>
  </r>
  <r>
    <n v="-1"/>
    <n v="1"/>
    <s v="0001 -Florida Power &amp; Light Company"/>
    <n v="0"/>
    <n v="3"/>
    <x v="18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18"/>
  </r>
  <r>
    <n v="-1"/>
    <n v="1"/>
    <s v="0001 -Florida Power &amp; Light Company"/>
    <n v="0"/>
    <n v="3"/>
    <x v="18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7"/>
    <n v="-552715.99"/>
    <n v="1613.2"/>
    <n v="19679467.219999999"/>
    <n v="18586094.32"/>
    <n v="1613.2"/>
    <n v="0"/>
    <n v="1613.2"/>
    <n v="0"/>
    <x v="18"/>
  </r>
  <r>
    <n v="-1"/>
    <n v="1"/>
    <s v="0001 -Florida Power &amp; Light Company"/>
    <n v="0"/>
    <n v="3"/>
    <x v="18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18"/>
  </r>
  <r>
    <n v="-1"/>
    <n v="1"/>
    <s v="0001 -Florida Power &amp; Light Company"/>
    <n v="0"/>
    <n v="3"/>
    <x v="18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18"/>
  </r>
  <r>
    <n v="-1"/>
    <n v="1"/>
    <s v="0001 -Florida Power &amp; Light Company"/>
    <n v="0"/>
    <n v="3"/>
    <x v="18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18"/>
  </r>
  <r>
    <n v="-1"/>
    <n v="1"/>
    <s v="0001 -Florida Power &amp; Light Company"/>
    <n v="0"/>
    <n v="3"/>
    <x v="18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18"/>
  </r>
  <r>
    <n v="-1"/>
    <n v="1"/>
    <s v="0001 -Florida Power &amp; Light Company"/>
    <n v="0"/>
    <n v="3"/>
    <x v="18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18"/>
  </r>
  <r>
    <n v="-1"/>
    <n v="1"/>
    <s v="0001 -Florida Power &amp; Light Company"/>
    <n v="0"/>
    <n v="3"/>
    <x v="18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18"/>
  </r>
  <r>
    <n v="-1"/>
    <n v="1"/>
    <s v="0001 -Florida Power &amp; Light Company"/>
    <n v="0"/>
    <n v="3"/>
    <x v="18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18"/>
  </r>
  <r>
    <n v="-1"/>
    <n v="1"/>
    <s v="0001 -Florida Power &amp; Light Company"/>
    <n v="0"/>
    <n v="3"/>
    <x v="18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18"/>
  </r>
  <r>
    <n v="-1"/>
    <n v="1"/>
    <s v="0001 -Florida Power &amp; Light Company"/>
    <n v="0"/>
    <n v="3"/>
    <x v="18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18"/>
  </r>
  <r>
    <n v="-1"/>
    <n v="1"/>
    <s v="0001 -Florida Power &amp; Light Company"/>
    <n v="0"/>
    <n v="3"/>
    <x v="18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18"/>
  </r>
  <r>
    <n v="-1"/>
    <n v="1"/>
    <s v="0001 -Florida Power &amp; Light Company"/>
    <n v="0"/>
    <n v="3"/>
    <x v="18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18"/>
  </r>
  <r>
    <n v="-1"/>
    <n v="1"/>
    <s v="0001 -Florida Power &amp; Light Company"/>
    <n v="0"/>
    <n v="3"/>
    <x v="18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18"/>
  </r>
  <r>
    <n v="-1"/>
    <n v="1"/>
    <s v="0001 -Florida Power &amp; Light Company"/>
    <n v="0"/>
    <n v="3"/>
    <x v="18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18"/>
  </r>
  <r>
    <n v="-1"/>
    <n v="1"/>
    <s v="0001 -Florida Power &amp; Light Company"/>
    <n v="0"/>
    <n v="3"/>
    <x v="18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18"/>
  </r>
  <r>
    <n v="-1"/>
    <n v="1"/>
    <s v="0001 -Florida Power &amp; Light Company"/>
    <n v="0"/>
    <n v="3"/>
    <x v="18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18"/>
  </r>
  <r>
    <n v="-1"/>
    <n v="1"/>
    <s v="0001 -Florida Power &amp; Light Company"/>
    <n v="0"/>
    <n v="3"/>
    <x v="18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18"/>
  </r>
  <r>
    <n v="-1"/>
    <n v="1"/>
    <s v="0001 -Florida Power &amp; Light Company"/>
    <n v="0"/>
    <n v="3"/>
    <x v="18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18"/>
  </r>
  <r>
    <n v="-1"/>
    <n v="1"/>
    <s v="0001 -Florida Power &amp; Light Company"/>
    <n v="0"/>
    <n v="3"/>
    <x v="18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18"/>
  </r>
  <r>
    <n v="-1"/>
    <n v="1"/>
    <s v="0001 -Florida Power &amp; Light Company"/>
    <n v="0"/>
    <n v="3"/>
    <x v="18"/>
    <n v="2011"/>
    <n v="233"/>
    <n v="2014"/>
    <s v="V2011 - 100% Bonus"/>
    <n v="367"/>
    <s v="08. General Plant"/>
    <s v="Function"/>
    <n v="69885814.689999998"/>
    <n v="0"/>
    <n v="0"/>
    <n v="32968695.16"/>
    <n v="7214295.1100000003"/>
    <n v="37818166.43"/>
    <n v="-5832684.7800000003"/>
    <n v="36649.339999999997"/>
    <n v="70151830.299999997"/>
    <n v="44986054.020000003"/>
    <n v="-182958.74"/>
    <n v="0"/>
    <n v="36649.339999999997"/>
    <n v="0"/>
    <x v="18"/>
  </r>
  <r>
    <n v="-1"/>
    <n v="1"/>
    <s v="0001 -Florida Power &amp; Light Company"/>
    <n v="0"/>
    <n v="3"/>
    <x v="18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18"/>
  </r>
  <r>
    <n v="-1"/>
    <n v="1"/>
    <s v="0001 -Florida Power &amp; Light Company"/>
    <n v="0"/>
    <n v="3"/>
    <x v="18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18"/>
  </r>
  <r>
    <n v="-1"/>
    <n v="1"/>
    <s v="0001 -Florida Power &amp; Light Company"/>
    <n v="0"/>
    <n v="3"/>
    <x v="18"/>
    <n v="2012"/>
    <n v="248"/>
    <n v="2014"/>
    <s v="V2012 Q1 - 50% Bonus"/>
    <n v="367"/>
    <s v="08. General Plant"/>
    <s v="Function"/>
    <n v="14854317.460000001"/>
    <n v="0"/>
    <n v="0"/>
    <n v="15041107.09"/>
    <n v="2315394.4700000002"/>
    <n v="7751715.8300000001"/>
    <n v="-373579.24"/>
    <n v="35428.74"/>
    <n v="15227896.699999999"/>
    <n v="9810087.7899999991"/>
    <n v="-81127.98"/>
    <n v="0"/>
    <n v="35428.74"/>
    <n v="0"/>
    <x v="18"/>
  </r>
  <r>
    <n v="-1"/>
    <n v="1"/>
    <s v="0001 -Florida Power &amp; Light Company"/>
    <n v="0"/>
    <n v="3"/>
    <x v="18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18"/>
  </r>
  <r>
    <n v="-1"/>
    <n v="1"/>
    <s v="0001 -Florida Power &amp; Light Company"/>
    <n v="0"/>
    <n v="3"/>
    <x v="18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9"/>
    <n v="2014"/>
    <s v="V2012 Q2 - 50% Bonus"/>
    <n v="367"/>
    <s v="08. General Plant"/>
    <s v="Function"/>
    <n v="13376604.17"/>
    <n v="0"/>
    <n v="0"/>
    <n v="13437876.539999999"/>
    <n v="2311303.86"/>
    <n v="6235094.1200000001"/>
    <n v="-122544.72"/>
    <n v="11619.94"/>
    <n v="13499148.890000001"/>
    <n v="8467969.3599999994"/>
    <n v="-32496.16"/>
    <n v="0"/>
    <n v="11619.94"/>
    <n v="0"/>
    <x v="18"/>
  </r>
  <r>
    <n v="-1"/>
    <n v="1"/>
    <s v="0001 -Florida Power &amp; Light Company"/>
    <n v="0"/>
    <n v="3"/>
    <x v="18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18"/>
  </r>
  <r>
    <n v="-1"/>
    <n v="1"/>
    <s v="0001 -Florida Power &amp; Light Company"/>
    <n v="0"/>
    <n v="3"/>
    <x v="18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0"/>
    <n v="2014"/>
    <s v="V2012 Q3 - 50% Bonus"/>
    <n v="367"/>
    <s v="08. General Plant"/>
    <s v="Function"/>
    <n v="10330275.439999999"/>
    <n v="0"/>
    <n v="0"/>
    <n v="10372315.039999999"/>
    <n v="1989456.43"/>
    <n v="4361017.76"/>
    <n v="-84079.21"/>
    <n v="7967.74"/>
    <n v="10414354.65"/>
    <n v="6300699.29"/>
    <n v="-26336.57"/>
    <n v="0"/>
    <n v="7967.74"/>
    <n v="0"/>
    <x v="18"/>
  </r>
  <r>
    <n v="-1"/>
    <n v="1"/>
    <s v="0001 -Florida Power &amp; Light Company"/>
    <n v="0"/>
    <n v="3"/>
    <x v="18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18"/>
  </r>
  <r>
    <n v="-1"/>
    <n v="1"/>
    <s v="0001 -Florida Power &amp; Light Company"/>
    <n v="0"/>
    <n v="3"/>
    <x v="18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1"/>
    <n v="2014"/>
    <s v="V2012 Q4 - 50% Bonus"/>
    <n v="367"/>
    <s v="08. General Plant"/>
    <s v="Function"/>
    <n v="95750088.810000002"/>
    <n v="0"/>
    <n v="0"/>
    <n v="100604948.63"/>
    <n v="22495673.18"/>
    <n v="43664569.259999998"/>
    <n v="-10106910.59"/>
    <n v="920905.18"/>
    <n v="105459808.45"/>
    <n v="60878154.960000001"/>
    <n v="-3506726.97"/>
    <n v="0"/>
    <n v="920905.18"/>
    <n v="0"/>
    <x v="18"/>
  </r>
  <r>
    <n v="-1"/>
    <n v="1"/>
    <s v="0001 -Florida Power &amp; Light Company"/>
    <n v="0"/>
    <n v="3"/>
    <x v="18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18"/>
  </r>
  <r>
    <n v="-1"/>
    <n v="1"/>
    <s v="0001 -Florida Power &amp; Light Company"/>
    <n v="0"/>
    <n v="3"/>
    <x v="18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18"/>
  </r>
  <r>
    <n v="-1"/>
    <n v="1"/>
    <s v="0001 -Florida Power &amp; Light Company"/>
    <n v="0"/>
    <n v="3"/>
    <x v="18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18"/>
  </r>
  <r>
    <n v="-1"/>
    <n v="1"/>
    <s v="0001 -Florida Power &amp; Light Company"/>
    <n v="0"/>
    <n v="3"/>
    <x v="18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18"/>
  </r>
  <r>
    <n v="-1"/>
    <n v="1"/>
    <s v="0001 -Florida Power &amp; Light Company"/>
    <n v="0"/>
    <n v="3"/>
    <x v="18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18"/>
  </r>
  <r>
    <n v="-1"/>
    <n v="1"/>
    <s v="0001 -Florida Power &amp; Light Company"/>
    <n v="0"/>
    <n v="3"/>
    <x v="18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18"/>
  </r>
  <r>
    <n v="-1"/>
    <n v="1"/>
    <s v="0001 -Florida Power &amp; Light Company"/>
    <n v="0"/>
    <n v="3"/>
    <x v="18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18"/>
  </r>
  <r>
    <n v="-1"/>
    <n v="1"/>
    <s v="0001 -Florida Power &amp; Light Company"/>
    <n v="0"/>
    <n v="3"/>
    <x v="18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18"/>
  </r>
  <r>
    <n v="-1"/>
    <n v="1"/>
    <s v="0001 -Florida Power &amp; Light Company"/>
    <n v="0"/>
    <n v="3"/>
    <x v="18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18"/>
  </r>
  <r>
    <n v="-1"/>
    <n v="1"/>
    <s v="0001 -Florida Power &amp; Light Company"/>
    <n v="0"/>
    <n v="3"/>
    <x v="18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18"/>
  </r>
  <r>
    <n v="-1"/>
    <n v="1"/>
    <s v="0001 -Florida Power &amp; Light Company"/>
    <n v="0"/>
    <n v="3"/>
    <x v="18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18"/>
  </r>
  <r>
    <n v="-1"/>
    <n v="1"/>
    <s v="0001 -Florida Power &amp; Light Company"/>
    <n v="0"/>
    <n v="3"/>
    <x v="18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18"/>
  </r>
  <r>
    <n v="-1"/>
    <n v="1"/>
    <s v="0001 -Florida Power &amp; Light Company"/>
    <n v="0"/>
    <n v="3"/>
    <x v="18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18"/>
  </r>
  <r>
    <n v="-1"/>
    <n v="1"/>
    <s v="0001 -Florida Power &amp; Light Company"/>
    <n v="0"/>
    <n v="3"/>
    <x v="18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18"/>
  </r>
  <r>
    <n v="-1"/>
    <n v="1"/>
    <s v="0001 -Florida Power &amp; Light Company"/>
    <n v="0"/>
    <n v="3"/>
    <x v="18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18"/>
  </r>
  <r>
    <n v="-1"/>
    <n v="1"/>
    <s v="0001 -Florida Power &amp; Light Company"/>
    <n v="0"/>
    <n v="3"/>
    <x v="18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18"/>
  </r>
  <r>
    <n v="-1"/>
    <n v="1"/>
    <s v="0001 -Florida Power &amp; Light Company"/>
    <n v="0"/>
    <n v="3"/>
    <x v="18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18"/>
  </r>
  <r>
    <n v="-1"/>
    <n v="1"/>
    <s v="0001 -Florida Power &amp; Light Company"/>
    <n v="0"/>
    <n v="3"/>
    <x v="18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18"/>
  </r>
  <r>
    <n v="-1"/>
    <n v="1"/>
    <s v="0001 -Florida Power &amp; Light Company"/>
    <n v="0"/>
    <n v="3"/>
    <x v="18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18"/>
  </r>
  <r>
    <n v="-1"/>
    <n v="1"/>
    <s v="0001 -Florida Power &amp; Light Company"/>
    <n v="0"/>
    <n v="3"/>
    <x v="18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18"/>
  </r>
  <r>
    <n v="-1"/>
    <n v="1"/>
    <s v="0001 -Florida Power &amp; Light Company"/>
    <n v="0"/>
    <n v="3"/>
    <x v="18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18"/>
  </r>
  <r>
    <n v="-1"/>
    <n v="1"/>
    <s v="0001 -Florida Power &amp; Light Company"/>
    <n v="0"/>
    <n v="3"/>
    <x v="18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18"/>
  </r>
  <r>
    <n v="-1"/>
    <n v="1"/>
    <s v="0001 -Florida Power &amp; Light Company"/>
    <n v="0"/>
    <n v="3"/>
    <x v="18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18"/>
  </r>
  <r>
    <n v="-1"/>
    <n v="1"/>
    <s v="0001 -Florida Power &amp; Light Company"/>
    <n v="0"/>
    <n v="3"/>
    <x v="18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18"/>
  </r>
  <r>
    <n v="-1"/>
    <n v="1"/>
    <s v="0001 -Florida Power &amp; Light Company"/>
    <n v="0"/>
    <n v="3"/>
    <x v="18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18"/>
  </r>
  <r>
    <n v="-1"/>
    <n v="1"/>
    <s v="0001 -Florida Power &amp; Light Company"/>
    <n v="0"/>
    <n v="3"/>
    <x v="18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18"/>
  </r>
  <r>
    <n v="-1"/>
    <n v="1"/>
    <s v="0001 -Florida Power &amp; Light Company"/>
    <n v="0"/>
    <n v="3"/>
    <x v="18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18"/>
  </r>
  <r>
    <n v="-1"/>
    <n v="1"/>
    <s v="0001 -Florida Power &amp; Light Company"/>
    <n v="0"/>
    <n v="3"/>
    <x v="18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18"/>
  </r>
  <r>
    <n v="-1"/>
    <n v="1"/>
    <s v="0001 -Florida Power &amp; Light Company"/>
    <n v="0"/>
    <n v="3"/>
    <x v="18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18"/>
  </r>
  <r>
    <n v="-1"/>
    <n v="1"/>
    <s v="0001 -Florida Power &amp; Light Company"/>
    <n v="0"/>
    <n v="3"/>
    <x v="18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18"/>
  </r>
  <r>
    <n v="-1"/>
    <n v="1"/>
    <s v="0001 -Florida Power &amp; Light Company"/>
    <n v="0"/>
    <n v="3"/>
    <x v="18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18"/>
  </r>
  <r>
    <n v="-1"/>
    <n v="1"/>
    <s v="0001 -Florida Power &amp; Light Company"/>
    <n v="0"/>
    <n v="3"/>
    <x v="18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18"/>
  </r>
  <r>
    <n v="-1"/>
    <n v="1"/>
    <s v="0001 -Florida Power &amp; Light Company"/>
    <n v="0"/>
    <n v="3"/>
    <x v="18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18"/>
  </r>
  <r>
    <n v="-1"/>
    <n v="1"/>
    <s v="0001 -Florida Power &amp; Light Company"/>
    <n v="0"/>
    <n v="3"/>
    <x v="18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18"/>
  </r>
  <r>
    <n v="-1"/>
    <n v="1"/>
    <s v="0001 -Florida Power &amp; Light Company"/>
    <n v="0"/>
    <n v="3"/>
    <x v="18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18"/>
  </r>
  <r>
    <n v="-1"/>
    <n v="1"/>
    <s v="0001 -Florida Power &amp; Light Company"/>
    <n v="0"/>
    <n v="3"/>
    <x v="18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18"/>
  </r>
  <r>
    <n v="-1"/>
    <n v="1"/>
    <s v="0001 -Florida Power &amp; Light Company"/>
    <n v="0"/>
    <n v="3"/>
    <x v="18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18"/>
  </r>
  <r>
    <n v="-1"/>
    <n v="1"/>
    <s v="0001 -Florida Power &amp; Light Company"/>
    <n v="0"/>
    <n v="3"/>
    <x v="18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18"/>
  </r>
  <r>
    <n v="-1"/>
    <n v="1"/>
    <s v="0001 -Florida Power &amp; Light Company"/>
    <n v="0"/>
    <n v="3"/>
    <x v="18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18"/>
  </r>
  <r>
    <n v="-1"/>
    <n v="1"/>
    <s v="0001 -Florida Power &amp; Light Company"/>
    <n v="0"/>
    <n v="3"/>
    <x v="18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18"/>
  </r>
  <r>
    <n v="-1"/>
    <n v="1"/>
    <s v="0001 -Florida Power &amp; Light Company"/>
    <n v="0"/>
    <n v="3"/>
    <x v="18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18"/>
  </r>
  <r>
    <n v="-1"/>
    <n v="1"/>
    <s v="0001 -Florida Power &amp; Light Company"/>
    <n v="0"/>
    <n v="3"/>
    <x v="18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18"/>
  </r>
  <r>
    <n v="-1"/>
    <n v="1"/>
    <s v="0001 -Florida Power &amp; Light Company"/>
    <n v="0"/>
    <n v="3"/>
    <x v="18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18"/>
  </r>
  <r>
    <n v="-1"/>
    <n v="1"/>
    <s v="0001 -Florida Power &amp; Light Company"/>
    <n v="0"/>
    <n v="3"/>
    <x v="18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18"/>
  </r>
  <r>
    <n v="-1"/>
    <n v="1"/>
    <s v="0001 -Florida Power &amp; Light Company"/>
    <n v="0"/>
    <n v="3"/>
    <x v="18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18"/>
  </r>
  <r>
    <n v="-1"/>
    <n v="1"/>
    <s v="0001 -Florida Power &amp; Light Company"/>
    <n v="0"/>
    <n v="3"/>
    <x v="18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18"/>
  </r>
  <r>
    <n v="-1"/>
    <n v="1"/>
    <s v="0001 -Florida Power &amp; Light Company"/>
    <n v="0"/>
    <n v="3"/>
    <x v="18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18"/>
  </r>
  <r>
    <n v="-1"/>
    <n v="1"/>
    <s v="0001 -Florida Power &amp; Light Company"/>
    <n v="0"/>
    <n v="3"/>
    <x v="18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18"/>
  </r>
  <r>
    <n v="-1"/>
    <n v="1"/>
    <s v="0001 -Florida Power &amp; Light Company"/>
    <n v="0"/>
    <n v="3"/>
    <x v="18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18"/>
  </r>
  <r>
    <n v="-1"/>
    <n v="1"/>
    <s v="0001 -Florida Power &amp; Light Company"/>
    <n v="0"/>
    <n v="3"/>
    <x v="18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18"/>
  </r>
  <r>
    <n v="-1"/>
    <n v="1"/>
    <s v="0001 -Florida Power &amp; Light Company"/>
    <n v="0"/>
    <n v="3"/>
    <x v="18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18"/>
  </r>
  <r>
    <n v="-1"/>
    <n v="1"/>
    <s v="0001 -Florida Power &amp; Light Company"/>
    <n v="0"/>
    <n v="3"/>
    <x v="18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18"/>
  </r>
  <r>
    <n v="-1"/>
    <n v="1"/>
    <s v="0001 -Florida Power &amp; Light Company"/>
    <n v="0"/>
    <n v="3"/>
    <x v="18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18"/>
  </r>
  <r>
    <n v="-1"/>
    <n v="1"/>
    <s v="0001 -Florida Power &amp; Light Company"/>
    <n v="0"/>
    <n v="3"/>
    <x v="18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18"/>
  </r>
  <r>
    <n v="-1"/>
    <n v="1"/>
    <s v="0001 -Florida Power &amp; Light Company"/>
    <n v="0"/>
    <n v="3"/>
    <x v="18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18"/>
  </r>
  <r>
    <n v="-1"/>
    <n v="1"/>
    <s v="0001 -Florida Power &amp; Light Company"/>
    <n v="0"/>
    <n v="3"/>
    <x v="18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18"/>
  </r>
  <r>
    <n v="-1"/>
    <n v="1"/>
    <s v="0001 -Florida Power &amp; Light Company"/>
    <n v="0"/>
    <n v="3"/>
    <x v="18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18"/>
  </r>
  <r>
    <n v="-1"/>
    <n v="1"/>
    <s v="0001 -Florida Power &amp; Light Company"/>
    <n v="0"/>
    <n v="3"/>
    <x v="18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18"/>
  </r>
  <r>
    <n v="-1"/>
    <n v="1"/>
    <s v="0001 -Florida Power &amp; Light Company"/>
    <n v="0"/>
    <n v="3"/>
    <x v="18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18"/>
  </r>
  <r>
    <n v="-1"/>
    <n v="1"/>
    <s v="0001 -Florida Power &amp; Light Company"/>
    <n v="0"/>
    <n v="3"/>
    <x v="18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18"/>
  </r>
  <r>
    <n v="-1"/>
    <n v="1"/>
    <s v="0001 -Florida Power &amp; Light Company"/>
    <n v="0"/>
    <n v="3"/>
    <x v="18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18"/>
  </r>
  <r>
    <n v="-1"/>
    <n v="1"/>
    <s v="0001 -Florida Power &amp; Light Company"/>
    <n v="0"/>
    <n v="3"/>
    <x v="18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18"/>
  </r>
  <r>
    <n v="-1"/>
    <n v="1"/>
    <s v="0001 -Florida Power &amp; Light Company"/>
    <n v="0"/>
    <n v="3"/>
    <x v="18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18"/>
  </r>
  <r>
    <n v="-1"/>
    <n v="1"/>
    <s v="0001 -Florida Power &amp; Light Company"/>
    <n v="0"/>
    <n v="3"/>
    <x v="18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18"/>
  </r>
  <r>
    <n v="-1"/>
    <n v="1"/>
    <s v="0001 -Florida Power &amp; Light Company"/>
    <n v="0"/>
    <n v="3"/>
    <x v="18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18"/>
  </r>
  <r>
    <n v="-1"/>
    <n v="1"/>
    <s v="0001 -Florida Power &amp; Light Company"/>
    <n v="0"/>
    <n v="3"/>
    <x v="18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18"/>
  </r>
  <r>
    <n v="-1"/>
    <n v="1"/>
    <s v="0001 -Florida Power &amp; Light Company"/>
    <n v="0"/>
    <n v="3"/>
    <x v="18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18"/>
  </r>
  <r>
    <n v="-1"/>
    <n v="1"/>
    <s v="0001 -Florida Power &amp; Light Company"/>
    <n v="0"/>
    <n v="3"/>
    <x v="18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18"/>
  </r>
  <r>
    <n v="-1"/>
    <n v="1"/>
    <s v="0001 -Florida Power &amp; Light Company"/>
    <n v="0"/>
    <n v="3"/>
    <x v="18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18"/>
  </r>
  <r>
    <n v="-1"/>
    <n v="1"/>
    <s v="0001 -Florida Power &amp; Light Company"/>
    <n v="0"/>
    <n v="3"/>
    <x v="18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18"/>
  </r>
  <r>
    <n v="-1"/>
    <n v="1"/>
    <s v="0001 -Florida Power &amp; Light Company"/>
    <n v="0"/>
    <n v="3"/>
    <x v="18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18"/>
  </r>
  <r>
    <n v="-1"/>
    <n v="1"/>
    <s v="0001 -Florida Power &amp; Light Company"/>
    <n v="0"/>
    <n v="3"/>
    <x v="18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18"/>
  </r>
  <r>
    <n v="-1"/>
    <n v="1"/>
    <s v="0001 -Florida Power &amp; Light Company"/>
    <n v="0"/>
    <n v="3"/>
    <x v="18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18"/>
  </r>
  <r>
    <n v="-1"/>
    <n v="1"/>
    <s v="0001 -Florida Power &amp; Light Company"/>
    <n v="0"/>
    <n v="3"/>
    <x v="18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18"/>
  </r>
  <r>
    <n v="-1"/>
    <n v="1"/>
    <s v="0001 -Florida Power &amp; Light Company"/>
    <n v="0"/>
    <n v="3"/>
    <x v="18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18"/>
  </r>
  <r>
    <n v="-1"/>
    <n v="1"/>
    <s v="0001 -Florida Power &amp; Light Company"/>
    <n v="0"/>
    <n v="3"/>
    <x v="18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18"/>
  </r>
  <r>
    <n v="-1"/>
    <n v="1"/>
    <s v="0001 -Florida Power &amp; Light Company"/>
    <n v="0"/>
    <n v="3"/>
    <x v="18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18"/>
  </r>
  <r>
    <n v="-1"/>
    <n v="1"/>
    <s v="0001 -Florida Power &amp; Light Company"/>
    <n v="0"/>
    <n v="3"/>
    <x v="18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18"/>
  </r>
  <r>
    <n v="-1"/>
    <n v="1"/>
    <s v="0001 -Florida Power &amp; Light Company"/>
    <n v="0"/>
    <n v="3"/>
    <x v="18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18"/>
  </r>
  <r>
    <n v="-1"/>
    <n v="1"/>
    <s v="0001 -Florida Power &amp; Light Company"/>
    <n v="0"/>
    <n v="3"/>
    <x v="18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18"/>
  </r>
  <r>
    <n v="-1"/>
    <n v="1"/>
    <s v="0001 -Florida Power &amp; Light Company"/>
    <n v="0"/>
    <n v="3"/>
    <x v="18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18"/>
  </r>
  <r>
    <n v="-1"/>
    <n v="1"/>
    <s v="0001 -Florida Power &amp; Light Company"/>
    <n v="0"/>
    <n v="3"/>
    <x v="18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18"/>
  </r>
  <r>
    <n v="-1"/>
    <n v="1"/>
    <s v="0001 -Florida Power &amp; Light Company"/>
    <n v="0"/>
    <n v="3"/>
    <x v="18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18"/>
  </r>
  <r>
    <n v="-1"/>
    <n v="1"/>
    <s v="0001 -Florida Power &amp; Light Company"/>
    <n v="0"/>
    <n v="3"/>
    <x v="18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18"/>
  </r>
  <r>
    <n v="-1"/>
    <n v="1"/>
    <s v="0001 -Florida Power &amp; Light Company"/>
    <n v="0"/>
    <n v="3"/>
    <x v="18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18"/>
  </r>
  <r>
    <n v="-1"/>
    <n v="1"/>
    <s v="0001 -Florida Power &amp; Light Company"/>
    <n v="0"/>
    <n v="3"/>
    <x v="18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18"/>
  </r>
  <r>
    <n v="-1"/>
    <n v="1"/>
    <s v="0001 -Florida Power &amp; Light Company"/>
    <n v="0"/>
    <n v="3"/>
    <x v="18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18"/>
  </r>
  <r>
    <n v="-1"/>
    <n v="1"/>
    <s v="0001 -Florida Power &amp; Light Company"/>
    <n v="0"/>
    <n v="3"/>
    <x v="18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18"/>
  </r>
  <r>
    <n v="-1"/>
    <n v="1"/>
    <s v="0001 -Florida Power &amp; Light Company"/>
    <n v="0"/>
    <n v="3"/>
    <x v="18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18"/>
  </r>
  <r>
    <n v="-1"/>
    <n v="1"/>
    <s v="0001 -Florida Power &amp; Light Company"/>
    <n v="0"/>
    <n v="3"/>
    <x v="18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18"/>
  </r>
  <r>
    <n v="-1"/>
    <n v="1"/>
    <s v="0001 -Florida Power &amp; Light Company"/>
    <n v="0"/>
    <n v="3"/>
    <x v="18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18"/>
  </r>
  <r>
    <n v="-1"/>
    <n v="1"/>
    <s v="0001 -Florida Power &amp; Light Company"/>
    <n v="0"/>
    <n v="3"/>
    <x v="18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18"/>
  </r>
  <r>
    <n v="-1"/>
    <n v="1"/>
    <s v="0001 -Florida Power &amp; Light Company"/>
    <n v="0"/>
    <n v="3"/>
    <x v="18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18"/>
  </r>
  <r>
    <n v="-1"/>
    <n v="1"/>
    <s v="0001 -Florida Power &amp; Light Company"/>
    <n v="0"/>
    <n v="3"/>
    <x v="18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18"/>
  </r>
  <r>
    <n v="-1"/>
    <n v="1"/>
    <s v="0001 -Florida Power &amp; Light Company"/>
    <n v="0"/>
    <n v="3"/>
    <x v="18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18"/>
  </r>
  <r>
    <n v="-1"/>
    <n v="1"/>
    <s v="0001 -Florida Power &amp; Light Company"/>
    <n v="0"/>
    <n v="3"/>
    <x v="18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18"/>
  </r>
  <r>
    <n v="-1"/>
    <n v="1"/>
    <s v="0001 -Florida Power &amp; Light Company"/>
    <n v="0"/>
    <n v="3"/>
    <x v="18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18"/>
  </r>
  <r>
    <n v="-1"/>
    <n v="1"/>
    <s v="0001 -Florida Power &amp; Light Company"/>
    <n v="0"/>
    <n v="3"/>
    <x v="18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18"/>
  </r>
  <r>
    <n v="-1"/>
    <n v="1"/>
    <s v="0001 -Florida Power &amp; Light Company"/>
    <n v="0"/>
    <n v="3"/>
    <x v="18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18"/>
  </r>
  <r>
    <n v="-1"/>
    <n v="1"/>
    <s v="0001 -Florida Power &amp; Light Company"/>
    <n v="0"/>
    <n v="3"/>
    <x v="18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18"/>
  </r>
  <r>
    <n v="-1"/>
    <n v="1"/>
    <s v="0001 -Florida Power &amp; Light Company"/>
    <n v="0"/>
    <n v="3"/>
    <x v="18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18"/>
  </r>
  <r>
    <n v="-1"/>
    <n v="1"/>
    <s v="0001 -Florida Power &amp; Light Company"/>
    <n v="0"/>
    <n v="3"/>
    <x v="18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18"/>
  </r>
  <r>
    <n v="-1"/>
    <n v="1"/>
    <s v="0001 -Florida Power &amp; Light Company"/>
    <n v="0"/>
    <n v="3"/>
    <x v="18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18"/>
  </r>
  <r>
    <n v="-1"/>
    <n v="1"/>
    <s v="0001 -Florida Power &amp; Light Company"/>
    <n v="0"/>
    <n v="3"/>
    <x v="18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18"/>
  </r>
  <r>
    <n v="-1"/>
    <n v="1"/>
    <s v="0001 -Florida Power &amp; Light Company"/>
    <n v="0"/>
    <n v="3"/>
    <x v="18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18"/>
  </r>
  <r>
    <n v="-1"/>
    <n v="1"/>
    <s v="0001 -Florida Power &amp; Light Company"/>
    <n v="0"/>
    <n v="3"/>
    <x v="18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18"/>
  </r>
  <r>
    <n v="-1"/>
    <n v="1"/>
    <s v="0001 -Florida Power &amp; Light Company"/>
    <n v="0"/>
    <n v="3"/>
    <x v="18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18"/>
  </r>
  <r>
    <n v="-1"/>
    <n v="1"/>
    <s v="0001 -Florida Power &amp; Light Company"/>
    <n v="0"/>
    <n v="3"/>
    <x v="18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18"/>
  </r>
  <r>
    <n v="-1"/>
    <n v="1"/>
    <s v="0001 -Florida Power &amp; Light Company"/>
    <n v="0"/>
    <n v="3"/>
    <x v="18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18"/>
  </r>
  <r>
    <n v="-1"/>
    <n v="1"/>
    <s v="0001 -Florida Power &amp; Light Company"/>
    <n v="0"/>
    <n v="3"/>
    <x v="18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18"/>
  </r>
  <r>
    <n v="-1"/>
    <n v="1"/>
    <s v="0001 -Florida Power &amp; Light Company"/>
    <n v="0"/>
    <n v="3"/>
    <x v="18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18"/>
  </r>
  <r>
    <n v="-1"/>
    <n v="1"/>
    <s v="0001 -Florida Power &amp; Light Company"/>
    <n v="0"/>
    <n v="3"/>
    <x v="18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18"/>
  </r>
  <r>
    <n v="-1"/>
    <n v="1"/>
    <s v="0001 -Florida Power &amp; Light Company"/>
    <n v="0"/>
    <n v="3"/>
    <x v="18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18"/>
  </r>
  <r>
    <n v="-1"/>
    <n v="1"/>
    <s v="0001 -Florida Power &amp; Light Company"/>
    <n v="0"/>
    <n v="3"/>
    <x v="18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18"/>
  </r>
  <r>
    <n v="-1"/>
    <n v="1"/>
    <s v="0001 -Florida Power &amp; Light Company"/>
    <n v="0"/>
    <n v="3"/>
    <x v="18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18"/>
  </r>
  <r>
    <n v="-1"/>
    <n v="1"/>
    <s v="0001 -Florida Power &amp; Light Company"/>
    <n v="0"/>
    <n v="3"/>
    <x v="18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18"/>
  </r>
  <r>
    <n v="-1"/>
    <n v="1"/>
    <s v="0001 -Florida Power &amp; Light Company"/>
    <n v="0"/>
    <n v="3"/>
    <x v="18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18"/>
  </r>
  <r>
    <n v="-1"/>
    <n v="1"/>
    <s v="0001 -Florida Power &amp; Light Company"/>
    <n v="0"/>
    <n v="3"/>
    <x v="18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18"/>
  </r>
  <r>
    <n v="-1"/>
    <n v="1"/>
    <s v="0001 -Florida Power &amp; Light Company"/>
    <n v="0"/>
    <n v="3"/>
    <x v="18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18"/>
  </r>
  <r>
    <n v="-1"/>
    <n v="1"/>
    <s v="0001 -Florida Power &amp; Light Company"/>
    <n v="0"/>
    <n v="3"/>
    <x v="18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18"/>
  </r>
  <r>
    <n v="-1"/>
    <n v="1"/>
    <s v="0001 -Florida Power &amp; Light Company"/>
    <n v="0"/>
    <n v="3"/>
    <x v="18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18"/>
  </r>
  <r>
    <n v="-1"/>
    <n v="1"/>
    <s v="0001 -Florida Power &amp; Light Company"/>
    <n v="0"/>
    <n v="3"/>
    <x v="18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18"/>
  </r>
  <r>
    <n v="-1"/>
    <n v="1"/>
    <s v="0001 -Florida Power &amp; Light Company"/>
    <n v="0"/>
    <n v="3"/>
    <x v="18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18"/>
  </r>
  <r>
    <n v="-1"/>
    <n v="1"/>
    <s v="0001 -Florida Power &amp; Light Company"/>
    <n v="0"/>
    <n v="3"/>
    <x v="18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18"/>
  </r>
  <r>
    <n v="-1"/>
    <n v="1"/>
    <s v="0001 -Florida Power &amp; Light Company"/>
    <n v="0"/>
    <n v="3"/>
    <x v="18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18"/>
  </r>
  <r>
    <n v="-1"/>
    <n v="1"/>
    <s v="0001 -Florida Power &amp; Light Company"/>
    <n v="0"/>
    <n v="3"/>
    <x v="18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18"/>
  </r>
  <r>
    <n v="-1"/>
    <n v="1"/>
    <s v="0001 -Florida Power &amp; Light Company"/>
    <n v="0"/>
    <n v="3"/>
    <x v="18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18"/>
  </r>
  <r>
    <n v="-1"/>
    <n v="1"/>
    <s v="0001 -Florida Power &amp; Light Company"/>
    <n v="0"/>
    <n v="3"/>
    <x v="18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18"/>
  </r>
  <r>
    <n v="-1"/>
    <n v="1"/>
    <s v="0001 -Florida Power &amp; Light Company"/>
    <n v="0"/>
    <n v="3"/>
    <x v="18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18"/>
  </r>
  <r>
    <n v="-1"/>
    <n v="1"/>
    <s v="0001 -Florida Power &amp; Light Company"/>
    <n v="0"/>
    <n v="3"/>
    <x v="18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18"/>
  </r>
  <r>
    <n v="-1"/>
    <n v="1"/>
    <s v="0001 -Florida Power &amp; Light Company"/>
    <n v="0"/>
    <n v="3"/>
    <x v="18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18"/>
  </r>
  <r>
    <n v="-1"/>
    <n v="1"/>
    <s v="0001 -Florida Power &amp; Light Company"/>
    <n v="0"/>
    <n v="3"/>
    <x v="18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18"/>
  </r>
  <r>
    <n v="-1"/>
    <n v="1"/>
    <s v="0001 -Florida Power &amp; Light Company"/>
    <n v="0"/>
    <n v="3"/>
    <x v="18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18"/>
  </r>
  <r>
    <n v="-1"/>
    <n v="1"/>
    <s v="0001 -Florida Power &amp; Light Company"/>
    <n v="0"/>
    <n v="3"/>
    <x v="18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18"/>
  </r>
  <r>
    <n v="-1"/>
    <n v="1"/>
    <s v="0001 -Florida Power &amp; Light Company"/>
    <n v="0"/>
    <n v="3"/>
    <x v="18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18"/>
  </r>
  <r>
    <n v="-1"/>
    <n v="1"/>
    <s v="0001 -Florida Power &amp; Light Company"/>
    <n v="0"/>
    <n v="3"/>
    <x v="18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18"/>
  </r>
  <r>
    <n v="-1"/>
    <n v="1"/>
    <s v="0001 -Florida Power &amp; Light Company"/>
    <n v="0"/>
    <n v="3"/>
    <x v="18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18"/>
  </r>
  <r>
    <n v="-1"/>
    <n v="1"/>
    <s v="0001 -Florida Power &amp; Light Company"/>
    <n v="0"/>
    <n v="3"/>
    <x v="18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18"/>
  </r>
  <r>
    <n v="-1"/>
    <n v="1"/>
    <s v="0001 -Florida Power &amp; Light Company"/>
    <n v="0"/>
    <n v="3"/>
    <x v="18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18"/>
  </r>
  <r>
    <n v="-1"/>
    <n v="1"/>
    <s v="0001 -Florida Power &amp; Light Company"/>
    <n v="0"/>
    <n v="3"/>
    <x v="18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18"/>
  </r>
  <r>
    <n v="-1"/>
    <n v="1"/>
    <s v="0001 -Florida Power &amp; Light Company"/>
    <n v="0"/>
    <n v="3"/>
    <x v="18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18"/>
  </r>
  <r>
    <n v="-1"/>
    <n v="1"/>
    <s v="0001 -Florida Power &amp; Light Company"/>
    <n v="0"/>
    <n v="3"/>
    <x v="18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18"/>
  </r>
  <r>
    <n v="-1"/>
    <n v="1"/>
    <s v="0001 -Florida Power &amp; Light Company"/>
    <n v="0"/>
    <n v="3"/>
    <x v="18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18"/>
  </r>
  <r>
    <n v="-1"/>
    <n v="1"/>
    <s v="0001 -Florida Power &amp; Light Company"/>
    <n v="0"/>
    <n v="3"/>
    <x v="18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18"/>
  </r>
  <r>
    <n v="-1"/>
    <n v="1"/>
    <s v="0001 -Florida Power &amp; Light Company"/>
    <n v="0"/>
    <n v="3"/>
    <x v="18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18"/>
  </r>
  <r>
    <n v="-1"/>
    <n v="1"/>
    <s v="0001 -Florida Power &amp; Light Company"/>
    <n v="0"/>
    <n v="3"/>
    <x v="18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18"/>
  </r>
  <r>
    <n v="-1"/>
    <n v="1"/>
    <s v="0001 -Florida Power &amp; Light Company"/>
    <n v="0"/>
    <n v="3"/>
    <x v="18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18"/>
  </r>
  <r>
    <n v="-1"/>
    <n v="1"/>
    <s v="0001 -Florida Power &amp; Light Company"/>
    <n v="0"/>
    <n v="3"/>
    <x v="18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18"/>
  </r>
  <r>
    <n v="-1"/>
    <n v="1"/>
    <s v="0001 -Florida Power &amp; Light Company"/>
    <n v="0"/>
    <n v="3"/>
    <x v="18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18"/>
  </r>
  <r>
    <n v="-1"/>
    <n v="1"/>
    <s v="0001 -Florida Power &amp; Light Company"/>
    <n v="0"/>
    <n v="3"/>
    <x v="18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8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18"/>
  </r>
  <r>
    <n v="-1"/>
    <n v="1"/>
    <s v="0001 -Florida Power &amp; Light Company"/>
    <n v="0"/>
    <n v="3"/>
    <x v="18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18"/>
  </r>
  <r>
    <n v="-1"/>
    <n v="1"/>
    <s v="0001 -Florida Power &amp; Light Company"/>
    <n v="0"/>
    <n v="3"/>
    <x v="18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18"/>
  </r>
  <r>
    <n v="-1"/>
    <n v="1"/>
    <s v="0001 -Florida Power &amp; Light Company"/>
    <n v="0"/>
    <n v="3"/>
    <x v="19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19"/>
  </r>
  <r>
    <n v="-1"/>
    <n v="1"/>
    <s v="0001 -Florida Power &amp; Light Company"/>
    <n v="0"/>
    <n v="3"/>
    <x v="19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19"/>
  </r>
  <r>
    <n v="-1"/>
    <n v="1"/>
    <s v="0001 -Florida Power &amp; Light Company"/>
    <n v="0"/>
    <n v="3"/>
    <x v="19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19"/>
  </r>
  <r>
    <n v="-1"/>
    <n v="1"/>
    <s v="0001 -Florida Power &amp; Light Company"/>
    <n v="0"/>
    <n v="3"/>
    <x v="19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19"/>
  </r>
  <r>
    <n v="-1"/>
    <n v="1"/>
    <s v="0001 -Florida Power &amp; Light Company"/>
    <n v="0"/>
    <n v="3"/>
    <x v="19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19"/>
  </r>
  <r>
    <n v="-1"/>
    <n v="1"/>
    <s v="0001 -Florida Power &amp; Light Company"/>
    <n v="0"/>
    <n v="3"/>
    <x v="19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19"/>
  </r>
  <r>
    <n v="-1"/>
    <n v="1"/>
    <s v="0001 -Florida Power &amp; Light Company"/>
    <n v="0"/>
    <n v="3"/>
    <x v="19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19"/>
  </r>
  <r>
    <n v="-1"/>
    <n v="1"/>
    <s v="0001 -Florida Power &amp; Light Company"/>
    <n v="0"/>
    <n v="3"/>
    <x v="19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19"/>
  </r>
  <r>
    <n v="-1"/>
    <n v="1"/>
    <s v="0001 -Florida Power &amp; Light Company"/>
    <n v="0"/>
    <n v="3"/>
    <x v="19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19"/>
  </r>
  <r>
    <n v="-1"/>
    <n v="1"/>
    <s v="0001 -Florida Power &amp; Light Company"/>
    <n v="0"/>
    <n v="3"/>
    <x v="19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19"/>
  </r>
  <r>
    <n v="-1"/>
    <n v="1"/>
    <s v="0001 -Florida Power &amp; Light Company"/>
    <n v="0"/>
    <n v="3"/>
    <x v="19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19"/>
  </r>
  <r>
    <n v="-1"/>
    <n v="1"/>
    <s v="0001 -Florida Power &amp; Light Company"/>
    <n v="0"/>
    <n v="3"/>
    <x v="19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19"/>
  </r>
  <r>
    <n v="-1"/>
    <n v="1"/>
    <s v="0001 -Florida Power &amp; Light Company"/>
    <n v="0"/>
    <n v="3"/>
    <x v="19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19"/>
  </r>
  <r>
    <n v="-1"/>
    <n v="1"/>
    <s v="0001 -Florida Power &amp; Light Company"/>
    <n v="0"/>
    <n v="3"/>
    <x v="19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19"/>
  </r>
  <r>
    <n v="-1"/>
    <n v="1"/>
    <s v="0001 -Florida Power &amp; Light Company"/>
    <n v="0"/>
    <n v="3"/>
    <x v="19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19"/>
  </r>
  <r>
    <n v="-1"/>
    <n v="1"/>
    <s v="0001 -Florida Power &amp; Light Company"/>
    <n v="0"/>
    <n v="3"/>
    <x v="19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19"/>
  </r>
  <r>
    <n v="-1"/>
    <n v="1"/>
    <s v="0001 -Florida Power &amp; Light Company"/>
    <n v="0"/>
    <n v="3"/>
    <x v="19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19"/>
  </r>
  <r>
    <n v="-1"/>
    <n v="1"/>
    <s v="0001 -Florida Power &amp; Light Company"/>
    <n v="0"/>
    <n v="3"/>
    <x v="19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19"/>
  </r>
  <r>
    <n v="-1"/>
    <n v="1"/>
    <s v="0001 -Florida Power &amp; Light Company"/>
    <n v="0"/>
    <n v="3"/>
    <x v="19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19"/>
  </r>
  <r>
    <n v="-1"/>
    <n v="1"/>
    <s v="0001 -Florida Power &amp; Light Company"/>
    <n v="0"/>
    <n v="3"/>
    <x v="19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19"/>
  </r>
  <r>
    <n v="-1"/>
    <n v="1"/>
    <s v="0001 -Florida Power &amp; Light Company"/>
    <n v="0"/>
    <n v="3"/>
    <x v="19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19"/>
  </r>
  <r>
    <n v="-1"/>
    <n v="1"/>
    <s v="0001 -Florida Power &amp; Light Company"/>
    <n v="0"/>
    <n v="3"/>
    <x v="19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19"/>
  </r>
  <r>
    <n v="-1"/>
    <n v="1"/>
    <s v="0001 -Florida Power &amp; Light Company"/>
    <n v="0"/>
    <n v="3"/>
    <x v="19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19"/>
  </r>
  <r>
    <n v="-1"/>
    <n v="1"/>
    <s v="0001 -Florida Power &amp; Light Company"/>
    <n v="0"/>
    <n v="3"/>
    <x v="19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19"/>
  </r>
  <r>
    <n v="-1"/>
    <n v="1"/>
    <s v="0001 -Florida Power &amp; Light Company"/>
    <n v="0"/>
    <n v="3"/>
    <x v="19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19"/>
  </r>
  <r>
    <n v="-1"/>
    <n v="1"/>
    <s v="0001 -Florida Power &amp; Light Company"/>
    <n v="0"/>
    <n v="3"/>
    <x v="19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19"/>
  </r>
  <r>
    <n v="-1"/>
    <n v="1"/>
    <s v="0001 -Florida Power &amp; Light Company"/>
    <n v="0"/>
    <n v="3"/>
    <x v="19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19"/>
  </r>
  <r>
    <n v="-1"/>
    <n v="1"/>
    <s v="0001 -Florida Power &amp; Light Company"/>
    <n v="0"/>
    <n v="3"/>
    <x v="19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19"/>
  </r>
  <r>
    <n v="-1"/>
    <n v="1"/>
    <s v="0001 -Florida Power &amp; Light Company"/>
    <n v="0"/>
    <n v="3"/>
    <x v="19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19"/>
  </r>
  <r>
    <n v="-1"/>
    <n v="1"/>
    <s v="0001 -Florida Power &amp; Light Company"/>
    <n v="0"/>
    <n v="3"/>
    <x v="19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19"/>
  </r>
  <r>
    <n v="-1"/>
    <n v="1"/>
    <s v="0001 -Florida Power &amp; Light Company"/>
    <n v="0"/>
    <n v="3"/>
    <x v="19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19"/>
  </r>
  <r>
    <n v="-1"/>
    <n v="1"/>
    <s v="0001 -Florida Power &amp; Light Company"/>
    <n v="0"/>
    <n v="3"/>
    <x v="19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19"/>
  </r>
  <r>
    <n v="-1"/>
    <n v="1"/>
    <s v="0001 -Florida Power &amp; Light Company"/>
    <n v="0"/>
    <n v="3"/>
    <x v="19"/>
    <n v="2009"/>
    <n v="191"/>
    <n v="2014"/>
    <s v="V2009 Q3 - 50% Bonus"/>
    <n v="367"/>
    <s v="01. Intangible"/>
    <s v="Function"/>
    <n v="2998284.76"/>
    <n v="0"/>
    <n v="0"/>
    <n v="2998284.76"/>
    <n v="11764"/>
    <n v="2651224.7599999998"/>
    <n v="-1625096.94"/>
    <n v="0"/>
    <n v="2998284.76"/>
    <n v="2662988.7599999998"/>
    <n v="0"/>
    <n v="0"/>
    <n v="0"/>
    <n v="0"/>
    <x v="19"/>
  </r>
  <r>
    <n v="-1"/>
    <n v="1"/>
    <s v="0001 -Florida Power &amp; Light Company"/>
    <n v="0"/>
    <n v="3"/>
    <x v="19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19"/>
  </r>
  <r>
    <n v="-1"/>
    <n v="1"/>
    <s v="0001 -Florida Power &amp; Light Company"/>
    <n v="0"/>
    <n v="3"/>
    <x v="19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19"/>
  </r>
  <r>
    <n v="-1"/>
    <n v="1"/>
    <s v="0001 -Florida Power &amp; Light Company"/>
    <n v="0"/>
    <n v="3"/>
    <x v="19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19"/>
  </r>
  <r>
    <n v="-1"/>
    <n v="1"/>
    <s v="0001 -Florida Power &amp; Light Company"/>
    <n v="0"/>
    <n v="3"/>
    <x v="19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19"/>
  </r>
  <r>
    <n v="-1"/>
    <n v="1"/>
    <s v="0001 -Florida Power &amp; Light Company"/>
    <n v="0"/>
    <n v="3"/>
    <x v="19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19"/>
  </r>
  <r>
    <n v="-1"/>
    <n v="1"/>
    <s v="0001 -Florida Power &amp; Light Company"/>
    <n v="0"/>
    <n v="3"/>
    <x v="19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19"/>
  </r>
  <r>
    <n v="-1"/>
    <n v="1"/>
    <s v="0001 -Florida Power &amp; Light Company"/>
    <n v="0"/>
    <n v="3"/>
    <x v="19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19"/>
  </r>
  <r>
    <n v="-1"/>
    <n v="1"/>
    <s v="0001 -Florida Power &amp; Light Company"/>
    <n v="0"/>
    <n v="3"/>
    <x v="19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19"/>
  </r>
  <r>
    <n v="-1"/>
    <n v="1"/>
    <s v="0001 -Florida Power &amp; Light Company"/>
    <n v="0"/>
    <n v="3"/>
    <x v="19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19"/>
  </r>
  <r>
    <n v="-1"/>
    <n v="1"/>
    <s v="0001 -Florida Power &amp; Light Company"/>
    <n v="0"/>
    <n v="3"/>
    <x v="19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19"/>
  </r>
  <r>
    <n v="-1"/>
    <n v="1"/>
    <s v="0001 -Florida Power &amp; Light Company"/>
    <n v="0"/>
    <n v="3"/>
    <x v="19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19"/>
  </r>
  <r>
    <n v="-1"/>
    <n v="1"/>
    <s v="0001 -Florida Power &amp; Light Company"/>
    <n v="0"/>
    <n v="3"/>
    <x v="19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19"/>
  </r>
  <r>
    <n v="-1"/>
    <n v="1"/>
    <s v="0001 -Florida Power &amp; Light Company"/>
    <n v="0"/>
    <n v="3"/>
    <x v="19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19"/>
  </r>
  <r>
    <n v="-1"/>
    <n v="1"/>
    <s v="0001 -Florida Power &amp; Light Company"/>
    <n v="0"/>
    <n v="3"/>
    <x v="19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19"/>
  </r>
  <r>
    <n v="-1"/>
    <n v="1"/>
    <s v="0001 -Florida Power &amp; Light Company"/>
    <n v="0"/>
    <n v="3"/>
    <x v="19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19"/>
  </r>
  <r>
    <n v="-1"/>
    <n v="1"/>
    <s v="0001 -Florida Power &amp; Light Company"/>
    <n v="0"/>
    <n v="3"/>
    <x v="19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19"/>
  </r>
  <r>
    <n v="-1"/>
    <n v="1"/>
    <s v="0001 -Florida Power &amp; Light Company"/>
    <n v="0"/>
    <n v="3"/>
    <x v="19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19"/>
  </r>
  <r>
    <n v="-1"/>
    <n v="1"/>
    <s v="0001 -Florida Power &amp; Light Company"/>
    <n v="0"/>
    <n v="3"/>
    <x v="19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19"/>
  </r>
  <r>
    <n v="-1"/>
    <n v="1"/>
    <s v="0001 -Florida Power &amp; Light Company"/>
    <n v="0"/>
    <n v="3"/>
    <x v="19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19"/>
  </r>
  <r>
    <n v="-1"/>
    <n v="1"/>
    <s v="0001 -Florida Power &amp; Light Company"/>
    <n v="0"/>
    <n v="3"/>
    <x v="19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19"/>
  </r>
  <r>
    <n v="-1"/>
    <n v="1"/>
    <s v="0001 -Florida Power &amp; Light Company"/>
    <n v="0"/>
    <n v="3"/>
    <x v="19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19"/>
  </r>
  <r>
    <n v="-1"/>
    <n v="1"/>
    <s v="0001 -Florida Power &amp; Light Company"/>
    <n v="0"/>
    <n v="3"/>
    <x v="19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19"/>
  </r>
  <r>
    <n v="-1"/>
    <n v="1"/>
    <s v="0001 -Florida Power &amp; Light Company"/>
    <n v="0"/>
    <n v="3"/>
    <x v="19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19"/>
  </r>
  <r>
    <n v="-1"/>
    <n v="1"/>
    <s v="0001 -Florida Power &amp; Light Company"/>
    <n v="0"/>
    <n v="3"/>
    <x v="19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19"/>
  </r>
  <r>
    <n v="-1"/>
    <n v="1"/>
    <s v="0001 -Florida Power &amp; Light Company"/>
    <n v="0"/>
    <n v="3"/>
    <x v="19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19"/>
  </r>
  <r>
    <n v="-1"/>
    <n v="1"/>
    <s v="0001 -Florida Power &amp; Light Company"/>
    <n v="0"/>
    <n v="3"/>
    <x v="19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19"/>
  </r>
  <r>
    <n v="-1"/>
    <n v="1"/>
    <s v="0001 -Florida Power &amp; Light Company"/>
    <n v="0"/>
    <n v="3"/>
    <x v="19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19"/>
  </r>
  <r>
    <n v="-1"/>
    <n v="1"/>
    <s v="0001 -Florida Power &amp; Light Company"/>
    <n v="0"/>
    <n v="3"/>
    <x v="19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19"/>
  </r>
  <r>
    <n v="-1"/>
    <n v="1"/>
    <s v="0001 -Florida Power &amp; Light Company"/>
    <n v="0"/>
    <n v="3"/>
    <x v="19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19"/>
  </r>
  <r>
    <n v="-1"/>
    <n v="1"/>
    <s v="0001 -Florida Power &amp; Light Company"/>
    <n v="0"/>
    <n v="3"/>
    <x v="19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19"/>
  </r>
  <r>
    <n v="-1"/>
    <n v="1"/>
    <s v="0001 -Florida Power &amp; Light Company"/>
    <n v="0"/>
    <n v="3"/>
    <x v="19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19"/>
  </r>
  <r>
    <n v="-1"/>
    <n v="1"/>
    <s v="0001 -Florida Power &amp; Light Company"/>
    <n v="0"/>
    <n v="3"/>
    <x v="19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19"/>
  </r>
  <r>
    <n v="-1"/>
    <n v="1"/>
    <s v="0001 -Florida Power &amp; Light Company"/>
    <n v="0"/>
    <n v="3"/>
    <x v="19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19"/>
  </r>
  <r>
    <n v="-1"/>
    <n v="1"/>
    <s v="0001 -Florida Power &amp; Light Company"/>
    <n v="0"/>
    <n v="3"/>
    <x v="19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19"/>
  </r>
  <r>
    <n v="-1"/>
    <n v="1"/>
    <s v="0001 -Florida Power &amp; Light Company"/>
    <n v="0"/>
    <n v="3"/>
    <x v="19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19"/>
  </r>
  <r>
    <n v="-1"/>
    <n v="1"/>
    <s v="0001 -Florida Power &amp; Light Company"/>
    <n v="0"/>
    <n v="3"/>
    <x v="19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19"/>
  </r>
  <r>
    <n v="-1"/>
    <n v="1"/>
    <s v="0001 -Florida Power &amp; Light Company"/>
    <n v="0"/>
    <n v="3"/>
    <x v="19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19"/>
  </r>
  <r>
    <n v="-1"/>
    <n v="1"/>
    <s v="0001 -Florida Power &amp; Light Company"/>
    <n v="0"/>
    <n v="3"/>
    <x v="19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19"/>
  </r>
  <r>
    <n v="-1"/>
    <n v="1"/>
    <s v="0001 -Florida Power &amp; Light Company"/>
    <n v="0"/>
    <n v="3"/>
    <x v="19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19"/>
  </r>
  <r>
    <n v="-1"/>
    <n v="1"/>
    <s v="0001 -Florida Power &amp; Light Company"/>
    <n v="0"/>
    <n v="3"/>
    <x v="19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19"/>
  </r>
  <r>
    <n v="-1"/>
    <n v="1"/>
    <s v="0001 -Florida Power &amp; Light Company"/>
    <n v="0"/>
    <n v="3"/>
    <x v="19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19"/>
  </r>
  <r>
    <n v="-1"/>
    <n v="1"/>
    <s v="0001 -Florida Power &amp; Light Company"/>
    <n v="0"/>
    <n v="3"/>
    <x v="19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19"/>
  </r>
  <r>
    <n v="-1"/>
    <n v="1"/>
    <s v="0001 -Florida Power &amp; Light Company"/>
    <n v="0"/>
    <n v="3"/>
    <x v="19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19"/>
  </r>
  <r>
    <n v="-1"/>
    <n v="1"/>
    <s v="0001 -Florida Power &amp; Light Company"/>
    <n v="0"/>
    <n v="3"/>
    <x v="19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19"/>
  </r>
  <r>
    <n v="-1"/>
    <n v="1"/>
    <s v="0001 -Florida Power &amp; Light Company"/>
    <n v="0"/>
    <n v="3"/>
    <x v="19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19"/>
  </r>
  <r>
    <n v="-1"/>
    <n v="1"/>
    <s v="0001 -Florida Power &amp; Light Company"/>
    <n v="0"/>
    <n v="3"/>
    <x v="19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19"/>
  </r>
  <r>
    <n v="-1"/>
    <n v="1"/>
    <s v="0001 -Florida Power &amp; Light Company"/>
    <n v="0"/>
    <n v="3"/>
    <x v="19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19"/>
  </r>
  <r>
    <n v="-1"/>
    <n v="1"/>
    <s v="0001 -Florida Power &amp; Light Company"/>
    <n v="0"/>
    <n v="3"/>
    <x v="19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19"/>
  </r>
  <r>
    <n v="-1"/>
    <n v="1"/>
    <s v="0001 -Florida Power &amp; Light Company"/>
    <n v="0"/>
    <n v="3"/>
    <x v="19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19"/>
  </r>
  <r>
    <n v="-1"/>
    <n v="1"/>
    <s v="0001 -Florida Power &amp; Light Company"/>
    <n v="0"/>
    <n v="3"/>
    <x v="19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19"/>
  </r>
  <r>
    <n v="-1"/>
    <n v="1"/>
    <s v="0001 -Florida Power &amp; Light Company"/>
    <n v="0"/>
    <n v="3"/>
    <x v="19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19"/>
  </r>
  <r>
    <n v="-1"/>
    <n v="1"/>
    <s v="0001 -Florida Power &amp; Light Company"/>
    <n v="0"/>
    <n v="3"/>
    <x v="19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19"/>
  </r>
  <r>
    <n v="-1"/>
    <n v="1"/>
    <s v="0001 -Florida Power &amp; Light Company"/>
    <n v="0"/>
    <n v="3"/>
    <x v="19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19"/>
  </r>
  <r>
    <n v="-1"/>
    <n v="1"/>
    <s v="0001 -Florida Power &amp; Light Company"/>
    <n v="0"/>
    <n v="3"/>
    <x v="19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19"/>
  </r>
  <r>
    <n v="-1"/>
    <n v="1"/>
    <s v="0001 -Florida Power &amp; Light Company"/>
    <n v="0"/>
    <n v="3"/>
    <x v="19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19"/>
  </r>
  <r>
    <n v="-1"/>
    <n v="1"/>
    <s v="0001 -Florida Power &amp; Light Company"/>
    <n v="0"/>
    <n v="3"/>
    <x v="19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19"/>
  </r>
  <r>
    <n v="-1"/>
    <n v="1"/>
    <s v="0001 -Florida Power &amp; Light Company"/>
    <n v="0"/>
    <n v="3"/>
    <x v="19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19"/>
  </r>
  <r>
    <n v="-1"/>
    <n v="1"/>
    <s v="0001 -Florida Power &amp; Light Company"/>
    <n v="0"/>
    <n v="3"/>
    <x v="19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19"/>
  </r>
  <r>
    <n v="-1"/>
    <n v="1"/>
    <s v="0001 -Florida Power &amp; Light Company"/>
    <n v="0"/>
    <n v="3"/>
    <x v="19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19"/>
  </r>
  <r>
    <n v="-1"/>
    <n v="1"/>
    <s v="0001 -Florida Power &amp; Light Company"/>
    <n v="0"/>
    <n v="3"/>
    <x v="19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19"/>
  </r>
  <r>
    <n v="-1"/>
    <n v="1"/>
    <s v="0001 -Florida Power &amp; Light Company"/>
    <n v="0"/>
    <n v="3"/>
    <x v="19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19"/>
  </r>
  <r>
    <n v="-1"/>
    <n v="1"/>
    <s v="0001 -Florida Power &amp; Light Company"/>
    <n v="0"/>
    <n v="3"/>
    <x v="19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19"/>
  </r>
  <r>
    <n v="-1"/>
    <n v="1"/>
    <s v="0001 -Florida Power &amp; Light Company"/>
    <n v="0"/>
    <n v="3"/>
    <x v="19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19"/>
  </r>
  <r>
    <n v="-1"/>
    <n v="1"/>
    <s v="0001 -Florida Power &amp; Light Company"/>
    <n v="0"/>
    <n v="3"/>
    <x v="19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19"/>
  </r>
  <r>
    <n v="-1"/>
    <n v="1"/>
    <s v="0001 -Florida Power &amp; Light Company"/>
    <n v="0"/>
    <n v="3"/>
    <x v="19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19"/>
  </r>
  <r>
    <n v="-1"/>
    <n v="1"/>
    <s v="0001 -Florida Power &amp; Light Company"/>
    <n v="0"/>
    <n v="3"/>
    <x v="19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19"/>
  </r>
  <r>
    <n v="-1"/>
    <n v="1"/>
    <s v="0001 -Florida Power &amp; Light Company"/>
    <n v="0"/>
    <n v="3"/>
    <x v="19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19"/>
  </r>
  <r>
    <n v="-1"/>
    <n v="1"/>
    <s v="0001 -Florida Power &amp; Light Company"/>
    <n v="0"/>
    <n v="3"/>
    <x v="19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19"/>
  </r>
  <r>
    <n v="-1"/>
    <n v="1"/>
    <s v="0001 -Florida Power &amp; Light Company"/>
    <n v="0"/>
    <n v="3"/>
    <x v="19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19"/>
  </r>
  <r>
    <n v="-1"/>
    <n v="1"/>
    <s v="0001 -Florida Power &amp; Light Company"/>
    <n v="0"/>
    <n v="3"/>
    <x v="19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19"/>
  </r>
  <r>
    <n v="-1"/>
    <n v="1"/>
    <s v="0001 -Florida Power &amp; Light Company"/>
    <n v="0"/>
    <n v="3"/>
    <x v="19"/>
    <n v="2003"/>
    <n v="84"/>
    <n v="2014"/>
    <s v="V2003 Bonus-50%"/>
    <n v="367"/>
    <s v="02. Steam"/>
    <s v="Function"/>
    <n v="3550771.1"/>
    <n v="0"/>
    <n v="0"/>
    <n v="3572404.42"/>
    <n v="113845.39"/>
    <n v="1479097.49"/>
    <n v="-43266.64"/>
    <n v="9896.4599999999991"/>
    <n v="3594037.74"/>
    <n v="1574447.43"/>
    <n v="-14874.73"/>
    <n v="0"/>
    <n v="9896.4599999999991"/>
    <n v="0"/>
    <x v="19"/>
  </r>
  <r>
    <n v="-1"/>
    <n v="1"/>
    <s v="0001 -Florida Power &amp; Light Company"/>
    <n v="0"/>
    <n v="3"/>
    <x v="19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19"/>
  </r>
  <r>
    <n v="-1"/>
    <n v="1"/>
    <s v="0001 -Florida Power &amp; Light Company"/>
    <n v="0"/>
    <n v="3"/>
    <x v="19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19"/>
  </r>
  <r>
    <n v="-1"/>
    <n v="1"/>
    <s v="0001 -Florida Power &amp; Light Company"/>
    <n v="0"/>
    <n v="3"/>
    <x v="19"/>
    <n v="2004"/>
    <n v="85"/>
    <n v="2014"/>
    <s v="V2004 Bonus-50%"/>
    <n v="367"/>
    <s v="02. Steam"/>
    <s v="Function"/>
    <n v="15552591.34"/>
    <n v="0"/>
    <n v="0"/>
    <n v="15552591.34"/>
    <n v="495645.53"/>
    <n v="5904899.0099999998"/>
    <n v="0"/>
    <n v="0"/>
    <n v="15552591.34"/>
    <n v="6400544.54"/>
    <n v="0"/>
    <n v="0"/>
    <n v="0"/>
    <n v="0"/>
    <x v="19"/>
  </r>
  <r>
    <n v="-1"/>
    <n v="1"/>
    <s v="0001 -Florida Power &amp; Light Company"/>
    <n v="0"/>
    <n v="3"/>
    <x v="19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19"/>
  </r>
  <r>
    <n v="-1"/>
    <n v="1"/>
    <s v="0001 -Florida Power &amp; Light Company"/>
    <n v="0"/>
    <n v="3"/>
    <x v="19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99999999"/>
    <n v="-6801.66"/>
    <n v="1773.05"/>
    <n v="2163798.84"/>
    <n v="1279250.31"/>
    <n v="-1146.3900000000001"/>
    <n v="0"/>
    <n v="1773.05"/>
    <n v="0"/>
    <x v="19"/>
  </r>
  <r>
    <n v="-1"/>
    <n v="1"/>
    <s v="0001 -Florida Power &amp; Light Company"/>
    <n v="0"/>
    <n v="3"/>
    <x v="19"/>
    <n v="2004"/>
    <n v="100"/>
    <n v="2014"/>
    <s v="V2004 Q1 - 50% Bonus"/>
    <n v="367"/>
    <s v="02. Steam"/>
    <s v="Function"/>
    <n v="9508489.0399999991"/>
    <n v="0"/>
    <n v="0"/>
    <n v="9511636.4900000002"/>
    <n v="63683.92"/>
    <n v="8296772.79"/>
    <n v="-6294.89"/>
    <n v="1640.94"/>
    <n v="9514783.9299999997"/>
    <n v="8357890.2599999998"/>
    <n v="-2087.4899999999998"/>
    <n v="0"/>
    <n v="1640.94"/>
    <n v="0"/>
    <x v="19"/>
  </r>
  <r>
    <n v="-1"/>
    <n v="1"/>
    <s v="0001 -Florida Power &amp; Light Company"/>
    <n v="0"/>
    <n v="3"/>
    <x v="19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19"/>
  </r>
  <r>
    <n v="-1"/>
    <n v="1"/>
    <s v="0001 -Florida Power &amp; Light Company"/>
    <n v="0"/>
    <n v="3"/>
    <x v="19"/>
    <n v="2004"/>
    <n v="97"/>
    <n v="2014"/>
    <s v="V2004 Q2 - 30% Bonus"/>
    <n v="367"/>
    <s v="02. Steam"/>
    <s v="Function"/>
    <n v="-207.41"/>
    <n v="0"/>
    <n v="0"/>
    <n v="-207.41"/>
    <n v="-9.26"/>
    <n v="-111.39"/>
    <n v="0"/>
    <n v="0"/>
    <n v="-207.41"/>
    <n v="-120.65"/>
    <n v="0"/>
    <n v="0"/>
    <n v="0"/>
    <n v="0"/>
    <x v="19"/>
  </r>
  <r>
    <n v="-1"/>
    <n v="1"/>
    <s v="0001 -Florida Power &amp; Light Company"/>
    <n v="0"/>
    <n v="3"/>
    <x v="19"/>
    <n v="2004"/>
    <n v="101"/>
    <n v="2014"/>
    <s v="V2004 Q2 - 50% Bonus"/>
    <n v="367"/>
    <s v="02. Steam"/>
    <s v="Function"/>
    <n v="1454421.35"/>
    <n v="0"/>
    <n v="0"/>
    <n v="1455894.37"/>
    <n v="41919.089999999997"/>
    <n v="645760.12"/>
    <n v="-4138.6499999999996"/>
    <n v="770.21"/>
    <n v="1457367.39"/>
    <n v="686502.25"/>
    <n v="-998.87"/>
    <n v="0"/>
    <n v="770.21"/>
    <n v="0"/>
    <x v="19"/>
  </r>
  <r>
    <n v="-1"/>
    <n v="1"/>
    <s v="0001 -Florida Power &amp; Light Company"/>
    <n v="0"/>
    <n v="3"/>
    <x v="19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19"/>
  </r>
  <r>
    <n v="-1"/>
    <n v="1"/>
    <s v="0001 -Florida Power &amp; Light Company"/>
    <n v="0"/>
    <n v="3"/>
    <x v="19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19"/>
  </r>
  <r>
    <n v="-1"/>
    <n v="1"/>
    <s v="0001 -Florida Power &amp; Light Company"/>
    <n v="0"/>
    <n v="3"/>
    <x v="19"/>
    <n v="2004"/>
    <n v="102"/>
    <n v="2014"/>
    <s v="V2004 Q3 - 50% Bonus"/>
    <n v="367"/>
    <s v="02. Steam"/>
    <s v="Function"/>
    <n v="717554.72"/>
    <n v="0"/>
    <n v="0"/>
    <n v="718608.62"/>
    <n v="21330.73"/>
    <n v="301089.45"/>
    <n v="-2107.79"/>
    <n v="555.30999999999995"/>
    <n v="719662.51"/>
    <n v="321594.55"/>
    <n v="-726.85"/>
    <n v="0"/>
    <n v="555.30999999999995"/>
    <n v="0"/>
    <x v="19"/>
  </r>
  <r>
    <n v="-1"/>
    <n v="1"/>
    <s v="0001 -Florida Power &amp; Light Company"/>
    <n v="0"/>
    <n v="3"/>
    <x v="19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19"/>
  </r>
  <r>
    <n v="-1"/>
    <n v="1"/>
    <s v="0001 -Florida Power &amp; Light Company"/>
    <n v="0"/>
    <n v="3"/>
    <x v="19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19"/>
  </r>
  <r>
    <n v="-1"/>
    <n v="1"/>
    <s v="0001 -Florida Power &amp; Light Company"/>
    <n v="0"/>
    <n v="3"/>
    <x v="19"/>
    <n v="2004"/>
    <n v="103"/>
    <n v="2014"/>
    <s v="V2004 Q4 - 50% Bonus"/>
    <n v="367"/>
    <s v="02. Steam"/>
    <s v="Function"/>
    <n v="1919946.76"/>
    <n v="0"/>
    <n v="0"/>
    <n v="1922715.1"/>
    <n v="55997.45"/>
    <n v="812273.56"/>
    <n v="-5536.68"/>
    <n v="1455.58"/>
    <n v="1925483.44"/>
    <n v="866145.43"/>
    <n v="-1955.53"/>
    <n v="0"/>
    <n v="1455.58"/>
    <n v="0"/>
    <x v="19"/>
  </r>
  <r>
    <n v="-1"/>
    <n v="1"/>
    <s v="0001 -Florida Power &amp; Light Company"/>
    <n v="0"/>
    <n v="3"/>
    <x v="19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19"/>
  </r>
  <r>
    <n v="-1"/>
    <n v="1"/>
    <s v="0001 -Florida Power &amp; Light Company"/>
    <n v="0"/>
    <n v="3"/>
    <x v="19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6"/>
    <n v="0"/>
    <n v="0"/>
    <n v="6169458.5599999996"/>
    <n v="3279314.01"/>
    <n v="0"/>
    <n v="0"/>
    <n v="0"/>
    <n v="0"/>
    <x v="19"/>
  </r>
  <r>
    <n v="-1"/>
    <n v="1"/>
    <s v="0001 -Florida Power &amp; Light Company"/>
    <n v="0"/>
    <n v="3"/>
    <x v="19"/>
    <n v="2005"/>
    <n v="86"/>
    <n v="2014"/>
    <s v="V2005 Bonus-50%"/>
    <n v="367"/>
    <s v="02. Steam"/>
    <s v="Function"/>
    <n v="811770.86"/>
    <n v="0"/>
    <n v="0"/>
    <n v="811770.86"/>
    <n v="25869.51"/>
    <n v="282337.96000000002"/>
    <n v="0"/>
    <n v="0"/>
    <n v="811770.86"/>
    <n v="308207.46999999997"/>
    <n v="0"/>
    <n v="0"/>
    <n v="0"/>
    <n v="0"/>
    <x v="19"/>
  </r>
  <r>
    <n v="-1"/>
    <n v="1"/>
    <s v="0001 -Florida Power &amp; Light Company"/>
    <n v="0"/>
    <n v="3"/>
    <x v="19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19"/>
  </r>
  <r>
    <n v="-1"/>
    <n v="1"/>
    <s v="0001 -Florida Power &amp; Light Company"/>
    <n v="0"/>
    <n v="3"/>
    <x v="19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19"/>
  </r>
  <r>
    <n v="-1"/>
    <n v="1"/>
    <s v="0001 -Florida Power &amp; Light Company"/>
    <n v="0"/>
    <n v="3"/>
    <x v="19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19"/>
  </r>
  <r>
    <n v="-1"/>
    <n v="1"/>
    <s v="0001 -Florida Power &amp; Light Company"/>
    <n v="0"/>
    <n v="3"/>
    <x v="19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19"/>
  </r>
  <r>
    <n v="-1"/>
    <n v="1"/>
    <s v="0001 -Florida Power &amp; Light Company"/>
    <n v="0"/>
    <n v="3"/>
    <x v="19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19"/>
  </r>
  <r>
    <n v="-1"/>
    <n v="1"/>
    <s v="0001 -Florida Power &amp; Light Company"/>
    <n v="0"/>
    <n v="3"/>
    <x v="19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19"/>
  </r>
  <r>
    <n v="-1"/>
    <n v="1"/>
    <s v="0001 -Florida Power &amp; Light Company"/>
    <n v="0"/>
    <n v="3"/>
    <x v="19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19"/>
  </r>
  <r>
    <n v="-1"/>
    <n v="1"/>
    <s v="0001 -Florida Power &amp; Light Company"/>
    <n v="0"/>
    <n v="3"/>
    <x v="19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19"/>
  </r>
  <r>
    <n v="-1"/>
    <n v="1"/>
    <s v="0001 -Florida Power &amp; Light Company"/>
    <n v="0"/>
    <n v="3"/>
    <x v="19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19"/>
  </r>
  <r>
    <n v="-1"/>
    <n v="1"/>
    <s v="0001 -Florida Power &amp; Light Company"/>
    <n v="0"/>
    <n v="3"/>
    <x v="19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19"/>
  </r>
  <r>
    <n v="-1"/>
    <n v="1"/>
    <s v="0001 -Florida Power &amp; Light Company"/>
    <n v="0"/>
    <n v="3"/>
    <x v="19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19"/>
  </r>
  <r>
    <n v="-1"/>
    <n v="1"/>
    <s v="0001 -Florida Power &amp; Light Company"/>
    <n v="0"/>
    <n v="3"/>
    <x v="19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19"/>
  </r>
  <r>
    <n v="-1"/>
    <n v="1"/>
    <s v="0001 -Florida Power &amp; Light Company"/>
    <n v="0"/>
    <n v="3"/>
    <x v="19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19"/>
  </r>
  <r>
    <n v="-1"/>
    <n v="1"/>
    <s v="0001 -Florida Power &amp; Light Company"/>
    <n v="0"/>
    <n v="3"/>
    <x v="19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19"/>
  </r>
  <r>
    <n v="-1"/>
    <n v="1"/>
    <s v="0001 -Florida Power &amp; Light Company"/>
    <n v="0"/>
    <n v="3"/>
    <x v="19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19"/>
  </r>
  <r>
    <n v="-1"/>
    <n v="1"/>
    <s v="0001 -Florida Power &amp; Light Company"/>
    <n v="0"/>
    <n v="3"/>
    <x v="19"/>
    <n v="2009"/>
    <n v="190"/>
    <n v="2014"/>
    <s v="V2009 Q2 - 50% Bonus"/>
    <n v="367"/>
    <s v="02. Steam"/>
    <s v="Function"/>
    <n v="12271094.539999999"/>
    <n v="0"/>
    <n v="0"/>
    <n v="12446185.119999999"/>
    <n v="657728.06999999995"/>
    <n v="3912511.75"/>
    <n v="-350181.17"/>
    <n v="163938.48000000001"/>
    <n v="12621275.710000001"/>
    <n v="4455245.58"/>
    <n v="-71248.45"/>
    <n v="0"/>
    <n v="163938.48000000001"/>
    <n v="0"/>
    <x v="19"/>
  </r>
  <r>
    <n v="-1"/>
    <n v="1"/>
    <s v="0001 -Florida Power &amp; Light Company"/>
    <n v="0"/>
    <n v="3"/>
    <x v="19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19"/>
  </r>
  <r>
    <n v="-1"/>
    <n v="1"/>
    <s v="0001 -Florida Power &amp; Light Company"/>
    <n v="0"/>
    <n v="3"/>
    <x v="19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19"/>
  </r>
  <r>
    <n v="-1"/>
    <n v="1"/>
    <s v="0001 -Florida Power &amp; Light Company"/>
    <n v="0"/>
    <n v="3"/>
    <x v="19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19"/>
  </r>
  <r>
    <n v="-1"/>
    <n v="1"/>
    <s v="0001 -Florida Power &amp; Light Company"/>
    <n v="0"/>
    <n v="3"/>
    <x v="19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19"/>
  </r>
  <r>
    <n v="-1"/>
    <n v="1"/>
    <s v="0001 -Florida Power &amp; Light Company"/>
    <n v="0"/>
    <n v="3"/>
    <x v="19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19"/>
  </r>
  <r>
    <n v="-1"/>
    <n v="1"/>
    <s v="0001 -Florida Power &amp; Light Company"/>
    <n v="0"/>
    <n v="3"/>
    <x v="19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19"/>
  </r>
  <r>
    <n v="-1"/>
    <n v="1"/>
    <s v="0001 -Florida Power &amp; Light Company"/>
    <n v="0"/>
    <n v="3"/>
    <x v="19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19"/>
  </r>
  <r>
    <n v="-1"/>
    <n v="1"/>
    <s v="0001 -Florida Power &amp; Light Company"/>
    <n v="0"/>
    <n v="3"/>
    <x v="19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19"/>
  </r>
  <r>
    <n v="-1"/>
    <n v="1"/>
    <s v="0001 -Florida Power &amp; Light Company"/>
    <n v="0"/>
    <n v="3"/>
    <x v="19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19"/>
  </r>
  <r>
    <n v="-1"/>
    <n v="1"/>
    <s v="0001 -Florida Power &amp; Light Company"/>
    <n v="0"/>
    <n v="3"/>
    <x v="19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19"/>
  </r>
  <r>
    <n v="-1"/>
    <n v="1"/>
    <s v="0001 -Florida Power &amp; Light Company"/>
    <n v="0"/>
    <n v="3"/>
    <x v="19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19"/>
  </r>
  <r>
    <n v="-1"/>
    <n v="1"/>
    <s v="0001 -Florida Power &amp; Light Company"/>
    <n v="0"/>
    <n v="3"/>
    <x v="19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19"/>
  </r>
  <r>
    <n v="-1"/>
    <n v="1"/>
    <s v="0001 -Florida Power &amp; Light Company"/>
    <n v="0"/>
    <n v="3"/>
    <x v="19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19"/>
  </r>
  <r>
    <n v="-1"/>
    <n v="1"/>
    <s v="0001 -Florida Power &amp; Light Company"/>
    <n v="0"/>
    <n v="3"/>
    <x v="19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19"/>
  </r>
  <r>
    <n v="-1"/>
    <n v="1"/>
    <s v="0001 -Florida Power &amp; Light Company"/>
    <n v="0"/>
    <n v="3"/>
    <x v="19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19"/>
  </r>
  <r>
    <n v="-1"/>
    <n v="1"/>
    <s v="0001 -Florida Power &amp; Light Company"/>
    <n v="0"/>
    <n v="3"/>
    <x v="19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19"/>
  </r>
  <r>
    <n v="-1"/>
    <n v="1"/>
    <s v="0001 -Florida Power &amp; Light Company"/>
    <n v="0"/>
    <n v="3"/>
    <x v="19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8"/>
    <n v="2014"/>
    <s v="V2012 Q1 - 50% Bonus"/>
    <n v="367"/>
    <s v="02. Steam"/>
    <s v="Function"/>
    <n v="7823365.21"/>
    <n v="0"/>
    <n v="0"/>
    <n v="7826458.8099999996"/>
    <n v="576500.30000000005"/>
    <n v="1306439.1599999999"/>
    <n v="-6187.2"/>
    <n v="2427.41"/>
    <n v="7829552.4100000001"/>
    <n v="1881899.26"/>
    <n v="-2719.6"/>
    <n v="0"/>
    <n v="2427.41"/>
    <n v="0"/>
    <x v="19"/>
  </r>
  <r>
    <n v="-1"/>
    <n v="1"/>
    <s v="0001 -Florida Power &amp; Light Company"/>
    <n v="0"/>
    <n v="3"/>
    <x v="19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9"/>
    <n v="2014"/>
    <s v="V2012 Q2 - 50% Bonus"/>
    <n v="367"/>
    <s v="02. Steam"/>
    <s v="Function"/>
    <n v="146478606.88999999"/>
    <n v="0"/>
    <n v="0"/>
    <n v="146478606.88999999"/>
    <n v="9693256.0399999991"/>
    <n v="17355387.07"/>
    <n v="-322992.34999999998"/>
    <n v="0"/>
    <n v="146478606.88999999"/>
    <n v="27048643.109999999"/>
    <n v="0"/>
    <n v="0"/>
    <n v="0"/>
    <n v="0"/>
    <x v="19"/>
  </r>
  <r>
    <n v="-1"/>
    <n v="1"/>
    <s v="0001 -Florida Power &amp; Light Company"/>
    <n v="0"/>
    <n v="3"/>
    <x v="19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19"/>
  </r>
  <r>
    <n v="-1"/>
    <n v="1"/>
    <s v="0001 -Florida Power &amp; Light Company"/>
    <n v="0"/>
    <n v="3"/>
    <x v="19"/>
    <n v="2012"/>
    <n v="250"/>
    <n v="2014"/>
    <s v="V2012 Q3 - 50% Bonus"/>
    <n v="367"/>
    <s v="02. Steam"/>
    <s v="Function"/>
    <n v="247103139.06"/>
    <n v="0"/>
    <n v="0"/>
    <n v="247210933.13999999"/>
    <n v="16680644.720000001"/>
    <n v="25006585.18"/>
    <n v="-215588.15"/>
    <n v="49812.74"/>
    <n v="247318727.21000001"/>
    <n v="41658183.710000001"/>
    <n v="-136729.22"/>
    <n v="0"/>
    <n v="49812.74"/>
    <n v="0"/>
    <x v="19"/>
  </r>
  <r>
    <n v="-1"/>
    <n v="1"/>
    <s v="0001 -Florida Power &amp; Light Company"/>
    <n v="0"/>
    <n v="3"/>
    <x v="19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19"/>
  </r>
  <r>
    <n v="-1"/>
    <n v="1"/>
    <s v="0001 -Florida Power &amp; Light Company"/>
    <n v="0"/>
    <n v="3"/>
    <x v="19"/>
    <n v="2012"/>
    <n v="251"/>
    <n v="2014"/>
    <s v="V2012 Q4 - 50% Bonus"/>
    <n v="367"/>
    <s v="02. Steam"/>
    <s v="Function"/>
    <n v="4849830.26"/>
    <n v="0"/>
    <n v="0"/>
    <n v="4851882"/>
    <n v="355049.01"/>
    <n v="440703.08"/>
    <n v="-4103.4799999999996"/>
    <n v="3266.43"/>
    <n v="4853933.74"/>
    <n v="795267.72"/>
    <n v="-352.68"/>
    <n v="0"/>
    <n v="3266.43"/>
    <n v="0"/>
    <x v="19"/>
  </r>
  <r>
    <n v="-1"/>
    <n v="1"/>
    <s v="0001 -Florida Power &amp; Light Company"/>
    <n v="0"/>
    <n v="3"/>
    <x v="19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19"/>
  </r>
  <r>
    <n v="-1"/>
    <n v="1"/>
    <s v="0001 -Florida Power &amp; Light Company"/>
    <n v="0"/>
    <n v="3"/>
    <x v="19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19"/>
  </r>
  <r>
    <n v="-1"/>
    <n v="1"/>
    <s v="0001 -Florida Power &amp; Light Company"/>
    <n v="0"/>
    <n v="3"/>
    <x v="19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19"/>
  </r>
  <r>
    <n v="-1"/>
    <n v="1"/>
    <s v="0001 -Florida Power &amp; Light Company"/>
    <n v="0"/>
    <n v="3"/>
    <x v="19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19"/>
  </r>
  <r>
    <n v="-1"/>
    <n v="1"/>
    <s v="0001 -Florida Power &amp; Light Company"/>
    <n v="0"/>
    <n v="3"/>
    <x v="19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19"/>
  </r>
  <r>
    <n v="-1"/>
    <n v="1"/>
    <s v="0001 -Florida Power &amp; Light Company"/>
    <n v="0"/>
    <n v="3"/>
    <x v="19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19"/>
  </r>
  <r>
    <n v="-1"/>
    <n v="1"/>
    <s v="0001 -Florida Power &amp; Light Company"/>
    <n v="0"/>
    <n v="3"/>
    <x v="19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19"/>
  </r>
  <r>
    <n v="-1"/>
    <n v="1"/>
    <s v="0001 -Florida Power &amp; Light Company"/>
    <n v="0"/>
    <n v="3"/>
    <x v="19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19"/>
  </r>
  <r>
    <n v="-1"/>
    <n v="1"/>
    <s v="0001 -Florida Power &amp; Light Company"/>
    <n v="0"/>
    <n v="3"/>
    <x v="19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19"/>
  </r>
  <r>
    <n v="-1"/>
    <n v="1"/>
    <s v="0001 -Florida Power &amp; Light Company"/>
    <n v="0"/>
    <n v="3"/>
    <x v="19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19"/>
  </r>
  <r>
    <n v="-1"/>
    <n v="1"/>
    <s v="0001 -Florida Power &amp; Light Company"/>
    <n v="0"/>
    <n v="3"/>
    <x v="19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19"/>
  </r>
  <r>
    <n v="-1"/>
    <n v="1"/>
    <s v="0001 -Florida Power &amp; Light Company"/>
    <n v="0"/>
    <n v="3"/>
    <x v="19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19"/>
  </r>
  <r>
    <n v="-1"/>
    <n v="1"/>
    <s v="0001 -Florida Power &amp; Light Company"/>
    <n v="0"/>
    <n v="3"/>
    <x v="19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19"/>
  </r>
  <r>
    <n v="-1"/>
    <n v="1"/>
    <s v="0001 -Florida Power &amp; Light Company"/>
    <n v="0"/>
    <n v="3"/>
    <x v="19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19"/>
  </r>
  <r>
    <n v="-1"/>
    <n v="1"/>
    <s v="0001 -Florida Power &amp; Light Company"/>
    <n v="0"/>
    <n v="3"/>
    <x v="19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19"/>
  </r>
  <r>
    <n v="-1"/>
    <n v="1"/>
    <s v="0001 -Florida Power &amp; Light Company"/>
    <n v="0"/>
    <n v="3"/>
    <x v="19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19"/>
  </r>
  <r>
    <n v="-1"/>
    <n v="1"/>
    <s v="0001 -Florida Power &amp; Light Company"/>
    <n v="0"/>
    <n v="3"/>
    <x v="19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19"/>
  </r>
  <r>
    <n v="-1"/>
    <n v="1"/>
    <s v="0001 -Florida Power &amp; Light Company"/>
    <n v="0"/>
    <n v="3"/>
    <x v="19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19"/>
  </r>
  <r>
    <n v="-1"/>
    <n v="1"/>
    <s v="0001 -Florida Power &amp; Light Company"/>
    <n v="0"/>
    <n v="3"/>
    <x v="19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19"/>
  </r>
  <r>
    <n v="-1"/>
    <n v="1"/>
    <s v="0001 -Florida Power &amp; Light Company"/>
    <n v="0"/>
    <n v="3"/>
    <x v="19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19"/>
  </r>
  <r>
    <n v="-1"/>
    <n v="1"/>
    <s v="0001 -Florida Power &amp; Light Company"/>
    <n v="0"/>
    <n v="3"/>
    <x v="19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19"/>
  </r>
  <r>
    <n v="-1"/>
    <n v="1"/>
    <s v="0001 -Florida Power &amp; Light Company"/>
    <n v="0"/>
    <n v="3"/>
    <x v="19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19"/>
  </r>
  <r>
    <n v="-1"/>
    <n v="1"/>
    <s v="0001 -Florida Power &amp; Light Company"/>
    <n v="0"/>
    <n v="3"/>
    <x v="19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19"/>
  </r>
  <r>
    <n v="-1"/>
    <n v="1"/>
    <s v="0001 -Florida Power &amp; Light Company"/>
    <n v="0"/>
    <n v="3"/>
    <x v="19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19"/>
  </r>
  <r>
    <n v="-1"/>
    <n v="1"/>
    <s v="0001 -Florida Power &amp; Light Company"/>
    <n v="0"/>
    <n v="3"/>
    <x v="19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19"/>
  </r>
  <r>
    <n v="-1"/>
    <n v="1"/>
    <s v="0001 -Florida Power &amp; Light Company"/>
    <n v="0"/>
    <n v="3"/>
    <x v="19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19"/>
  </r>
  <r>
    <n v="-1"/>
    <n v="1"/>
    <s v="0001 -Florida Power &amp; Light Company"/>
    <n v="0"/>
    <n v="3"/>
    <x v="19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19"/>
  </r>
  <r>
    <n v="-1"/>
    <n v="1"/>
    <s v="0001 -Florida Power &amp; Light Company"/>
    <n v="0"/>
    <n v="3"/>
    <x v="19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19"/>
  </r>
  <r>
    <n v="-1"/>
    <n v="1"/>
    <s v="0001 -Florida Power &amp; Light Company"/>
    <n v="0"/>
    <n v="3"/>
    <x v="19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19"/>
  </r>
  <r>
    <n v="-1"/>
    <n v="1"/>
    <s v="0001 -Florida Power &amp; Light Company"/>
    <n v="0"/>
    <n v="3"/>
    <x v="19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19"/>
  </r>
  <r>
    <n v="-1"/>
    <n v="1"/>
    <s v="0001 -Florida Power &amp; Light Company"/>
    <n v="0"/>
    <n v="3"/>
    <x v="19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19"/>
  </r>
  <r>
    <n v="-1"/>
    <n v="1"/>
    <s v="0001 -Florida Power &amp; Light Company"/>
    <n v="0"/>
    <n v="3"/>
    <x v="19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19"/>
  </r>
  <r>
    <n v="-1"/>
    <n v="1"/>
    <s v="0001 -Florida Power &amp; Light Company"/>
    <n v="0"/>
    <n v="3"/>
    <x v="19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19"/>
  </r>
  <r>
    <n v="-1"/>
    <n v="1"/>
    <s v="0001 -Florida Power &amp; Light Company"/>
    <n v="0"/>
    <n v="3"/>
    <x v="19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19"/>
  </r>
  <r>
    <n v="-1"/>
    <n v="1"/>
    <s v="0001 -Florida Power &amp; Light Company"/>
    <n v="0"/>
    <n v="3"/>
    <x v="19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19"/>
  </r>
  <r>
    <n v="-1"/>
    <n v="1"/>
    <s v="0001 -Florida Power &amp; Light Company"/>
    <n v="0"/>
    <n v="3"/>
    <x v="19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19"/>
  </r>
  <r>
    <n v="-1"/>
    <n v="1"/>
    <s v="0001 -Florida Power &amp; Light Company"/>
    <n v="0"/>
    <n v="3"/>
    <x v="19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19"/>
  </r>
  <r>
    <n v="-1"/>
    <n v="1"/>
    <s v="0001 -Florida Power &amp; Light Company"/>
    <n v="0"/>
    <n v="3"/>
    <x v="19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19"/>
  </r>
  <r>
    <n v="-1"/>
    <n v="1"/>
    <s v="0001 -Florida Power &amp; Light Company"/>
    <n v="0"/>
    <n v="3"/>
    <x v="19"/>
    <n v="2001"/>
    <n v="69"/>
    <n v="2014"/>
    <s v="V2001 Bonus"/>
    <n v="367"/>
    <s v="03. Nuclear"/>
    <s v="Function"/>
    <n v="618907.68000000005"/>
    <n v="0"/>
    <n v="0"/>
    <n v="60448.13"/>
    <n v="3566.44"/>
    <n v="609985.53"/>
    <n v="0"/>
    <n v="0"/>
    <n v="618907.68000000005"/>
    <n v="613551.97"/>
    <n v="0"/>
    <n v="0"/>
    <n v="0"/>
    <n v="0"/>
    <x v="19"/>
  </r>
  <r>
    <n v="-1"/>
    <n v="1"/>
    <s v="0001 -Florida Power &amp; Light Company"/>
    <n v="0"/>
    <n v="3"/>
    <x v="19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19"/>
  </r>
  <r>
    <n v="-1"/>
    <n v="1"/>
    <s v="0001 -Florida Power &amp; Light Company"/>
    <n v="0"/>
    <n v="3"/>
    <x v="19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19"/>
  </r>
  <r>
    <n v="-1"/>
    <n v="1"/>
    <s v="0001 -Florida Power &amp; Light Company"/>
    <n v="0"/>
    <n v="3"/>
    <x v="19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19"/>
  </r>
  <r>
    <n v="-1"/>
    <n v="1"/>
    <s v="0001 -Florida Power &amp; Light Company"/>
    <n v="0"/>
    <n v="3"/>
    <x v="19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19"/>
  </r>
  <r>
    <n v="-1"/>
    <n v="1"/>
    <s v="0001 -Florida Power &amp; Light Company"/>
    <n v="0"/>
    <n v="3"/>
    <x v="19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19"/>
  </r>
  <r>
    <n v="-1"/>
    <n v="1"/>
    <s v="0001 -Florida Power &amp; Light Company"/>
    <n v="0"/>
    <n v="3"/>
    <x v="19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19"/>
  </r>
  <r>
    <n v="-1"/>
    <n v="1"/>
    <s v="0001 -Florida Power &amp; Light Company"/>
    <n v="0"/>
    <n v="3"/>
    <x v="19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19"/>
  </r>
  <r>
    <n v="-1"/>
    <n v="1"/>
    <s v="0001 -Florida Power &amp; Light Company"/>
    <n v="0"/>
    <n v="3"/>
    <x v="19"/>
    <n v="2003"/>
    <n v="70"/>
    <n v="2014"/>
    <s v="V2003 Bonus-30%"/>
    <n v="367"/>
    <s v="03. Nuclear"/>
    <s v="Function"/>
    <n v="11017011.41"/>
    <n v="0"/>
    <n v="0"/>
    <n v="3914568"/>
    <n v="486196.24"/>
    <n v="8828656.5999999996"/>
    <n v="0"/>
    <n v="0"/>
    <n v="11017011.41"/>
    <n v="9314852.8399999999"/>
    <n v="0"/>
    <n v="0"/>
    <n v="0"/>
    <n v="0"/>
    <x v="19"/>
  </r>
  <r>
    <n v="-1"/>
    <n v="1"/>
    <s v="0001 -Florida Power &amp; Light Company"/>
    <n v="0"/>
    <n v="3"/>
    <x v="19"/>
    <n v="2003"/>
    <n v="84"/>
    <n v="2014"/>
    <s v="V2003 Bonus-50%"/>
    <n v="367"/>
    <s v="03. Nuclear"/>
    <s v="Function"/>
    <n v="4804877.79"/>
    <n v="0"/>
    <n v="0"/>
    <n v="4804877.79"/>
    <n v="137497.15"/>
    <n v="3254700.72"/>
    <n v="0"/>
    <n v="0"/>
    <n v="4804877.79"/>
    <n v="3392197.87"/>
    <n v="0"/>
    <n v="0"/>
    <n v="0"/>
    <n v="0"/>
    <x v="19"/>
  </r>
  <r>
    <n v="-1"/>
    <n v="1"/>
    <s v="0001 -Florida Power &amp; Light Company"/>
    <n v="0"/>
    <n v="3"/>
    <x v="19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19"/>
  </r>
  <r>
    <n v="-1"/>
    <n v="1"/>
    <s v="0001 -Florida Power &amp; Light Company"/>
    <n v="0"/>
    <n v="3"/>
    <x v="19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19"/>
  </r>
  <r>
    <n v="-1"/>
    <n v="1"/>
    <s v="0001 -Florida Power &amp; Light Company"/>
    <n v="0"/>
    <n v="3"/>
    <x v="19"/>
    <n v="2004"/>
    <n v="85"/>
    <n v="2014"/>
    <s v="V2004 Bonus-50%"/>
    <n v="367"/>
    <s v="03. Nuclear"/>
    <s v="Function"/>
    <n v="9098914.4399999995"/>
    <n v="0"/>
    <n v="0"/>
    <n v="9098914.4399999995"/>
    <n v="383783.11"/>
    <n v="4388470.12"/>
    <n v="0"/>
    <n v="0"/>
    <n v="9098914.4399999995"/>
    <n v="4772253.2300000004"/>
    <n v="0"/>
    <n v="0"/>
    <n v="0"/>
    <n v="0"/>
    <x v="19"/>
  </r>
  <r>
    <n v="-1"/>
    <n v="1"/>
    <s v="0001 -Florida Power &amp; Light Company"/>
    <n v="0"/>
    <n v="3"/>
    <x v="19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19"/>
  </r>
  <r>
    <n v="-1"/>
    <n v="1"/>
    <s v="0001 -Florida Power &amp; Light Company"/>
    <n v="0"/>
    <n v="3"/>
    <x v="19"/>
    <n v="2004"/>
    <n v="96"/>
    <n v="2014"/>
    <s v="V2004 Q1 - 30% Bonus"/>
    <n v="367"/>
    <s v="03. Nuclear"/>
    <s v="Function"/>
    <n v="-704144.38"/>
    <n v="0"/>
    <n v="0"/>
    <n v="-704144.38"/>
    <n v="-40966.31"/>
    <n v="-494199.81"/>
    <n v="0"/>
    <n v="0"/>
    <n v="-704144.38"/>
    <n v="-535166.12"/>
    <n v="0"/>
    <n v="0"/>
    <n v="0"/>
    <n v="0"/>
    <x v="19"/>
  </r>
  <r>
    <n v="-1"/>
    <n v="1"/>
    <s v="0001 -Florida Power &amp; Light Company"/>
    <n v="0"/>
    <n v="3"/>
    <x v="19"/>
    <n v="2004"/>
    <n v="100"/>
    <n v="2014"/>
    <s v="V2004 Q1 - 50% Bonus"/>
    <n v="367"/>
    <s v="03. Nuclear"/>
    <s v="Function"/>
    <n v="621978.24"/>
    <n v="0"/>
    <n v="0"/>
    <n v="622051.81000000006"/>
    <n v="2904.5"/>
    <n v="587527.87"/>
    <n v="-202.56"/>
    <n v="96.01"/>
    <n v="622125.38"/>
    <n v="590355.97"/>
    <n v="25.27"/>
    <n v="0"/>
    <n v="96.01"/>
    <n v="0"/>
    <x v="19"/>
  </r>
  <r>
    <n v="-1"/>
    <n v="1"/>
    <s v="0001 -Florida Power &amp; Light Company"/>
    <n v="0"/>
    <n v="3"/>
    <x v="19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19"/>
  </r>
  <r>
    <n v="-1"/>
    <n v="1"/>
    <s v="0001 -Florida Power &amp; Light Company"/>
    <n v="0"/>
    <n v="3"/>
    <x v="19"/>
    <n v="2004"/>
    <n v="97"/>
    <n v="2014"/>
    <s v="V2004 Q2 - 30% Bonus"/>
    <n v="367"/>
    <s v="03. Nuclear"/>
    <s v="Function"/>
    <n v="4668688.63"/>
    <n v="0"/>
    <n v="0"/>
    <n v="4673745.8600000003"/>
    <n v="275984.69"/>
    <n v="3193844.57"/>
    <n v="-10114.469999999999"/>
    <n v="6237.12"/>
    <n v="4678803.0999999996"/>
    <n v="3462626.29"/>
    <n v="3325.62"/>
    <n v="0"/>
    <n v="6237.12"/>
    <n v="0"/>
    <x v="19"/>
  </r>
  <r>
    <n v="-1"/>
    <n v="1"/>
    <s v="0001 -Florida Power &amp; Light Company"/>
    <n v="0"/>
    <n v="3"/>
    <x v="19"/>
    <n v="2004"/>
    <n v="101"/>
    <n v="2014"/>
    <s v="V2004 Q2 - 50% Bonus"/>
    <n v="367"/>
    <s v="03. Nuclear"/>
    <s v="Function"/>
    <n v="6393264.6200000001"/>
    <n v="0"/>
    <n v="0"/>
    <n v="6393264.6200000001"/>
    <n v="236667.35"/>
    <n v="3517865.17"/>
    <n v="-971918.75"/>
    <n v="0"/>
    <n v="6393264.6200000001"/>
    <n v="3754532.52"/>
    <n v="0"/>
    <n v="0"/>
    <n v="0"/>
    <n v="0"/>
    <x v="19"/>
  </r>
  <r>
    <n v="-1"/>
    <n v="1"/>
    <s v="0001 -Florida Power &amp; Light Company"/>
    <n v="0"/>
    <n v="3"/>
    <x v="19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19"/>
  </r>
  <r>
    <n v="-1"/>
    <n v="1"/>
    <s v="0001 -Florida Power &amp; Light Company"/>
    <n v="0"/>
    <n v="3"/>
    <x v="19"/>
    <n v="2004"/>
    <n v="98"/>
    <n v="2014"/>
    <s v="V2004 Q3 - 30% Bonus"/>
    <n v="367"/>
    <s v="03. Nuclear"/>
    <s v="Function"/>
    <n v="53037.53"/>
    <n v="0"/>
    <n v="0"/>
    <n v="53095.02"/>
    <n v="3135.26"/>
    <n v="35498.44"/>
    <n v="-114.99"/>
    <n v="76.58"/>
    <n v="53152.52"/>
    <n v="38553.51"/>
    <n v="41.78"/>
    <n v="0"/>
    <n v="76.58"/>
    <n v="0"/>
    <x v="19"/>
  </r>
  <r>
    <n v="-1"/>
    <n v="1"/>
    <s v="0001 -Florida Power &amp; Light Company"/>
    <n v="0"/>
    <n v="3"/>
    <x v="19"/>
    <n v="2004"/>
    <n v="102"/>
    <n v="2014"/>
    <s v="V2004 Q3 - 50% Bonus"/>
    <n v="367"/>
    <s v="03. Nuclear"/>
    <s v="Function"/>
    <n v="1572178.72"/>
    <n v="0"/>
    <n v="0"/>
    <n v="1573070.64"/>
    <n v="34739.14"/>
    <n v="1142767.24"/>
    <n v="-1869.7"/>
    <n v="1182.93"/>
    <n v="1573962.56"/>
    <n v="1176617.8"/>
    <n v="287.67"/>
    <n v="0"/>
    <n v="1182.93"/>
    <n v="0"/>
    <x v="19"/>
  </r>
  <r>
    <n v="-1"/>
    <n v="1"/>
    <s v="0001 -Florida Power &amp; Light Company"/>
    <n v="0"/>
    <n v="3"/>
    <x v="19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19"/>
  </r>
  <r>
    <n v="-1"/>
    <n v="1"/>
    <s v="0001 -Florida Power &amp; Light Company"/>
    <n v="0"/>
    <n v="3"/>
    <x v="19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974.84"/>
    <n v="-45673.9"/>
    <n v="29804.67"/>
    <n v="21111582.960000001"/>
    <n v="15002087.140000001"/>
    <n v="15308.91"/>
    <n v="0"/>
    <n v="29804.67"/>
    <n v="0"/>
    <x v="19"/>
  </r>
  <r>
    <n v="-1"/>
    <n v="1"/>
    <s v="0001 -Florida Power &amp; Light Company"/>
    <n v="0"/>
    <n v="3"/>
    <x v="19"/>
    <n v="2004"/>
    <n v="103"/>
    <n v="2014"/>
    <s v="V2004 Q4 - 50% Bonus"/>
    <n v="367"/>
    <s v="03. Nuclear"/>
    <s v="Function"/>
    <n v="46632564.119999997"/>
    <n v="0"/>
    <n v="0"/>
    <n v="46676245"/>
    <n v="1712788.55"/>
    <n v="25031066.899999999"/>
    <n v="-87880.58"/>
    <n v="56012.54"/>
    <n v="46719925.880000003"/>
    <n v="26701259.649999999"/>
    <n v="11246.58"/>
    <n v="0"/>
    <n v="56012.54"/>
    <n v="0"/>
    <x v="19"/>
  </r>
  <r>
    <n v="-1"/>
    <n v="1"/>
    <s v="0001 -Florida Power &amp; Light Company"/>
    <n v="0"/>
    <n v="3"/>
    <x v="19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19"/>
  </r>
  <r>
    <n v="-1"/>
    <n v="1"/>
    <s v="0001 -Florida Power &amp; Light Company"/>
    <n v="0"/>
    <n v="3"/>
    <x v="19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19"/>
  </r>
  <r>
    <n v="-1"/>
    <n v="1"/>
    <s v="0001 -Florida Power &amp; Light Company"/>
    <n v="0"/>
    <n v="3"/>
    <x v="19"/>
    <n v="2005"/>
    <n v="86"/>
    <n v="2014"/>
    <s v="V2005 Bonus-50%"/>
    <n v="367"/>
    <s v="03. Nuclear"/>
    <s v="Function"/>
    <n v="52340785.840000004"/>
    <n v="0"/>
    <n v="0"/>
    <n v="52624782.68"/>
    <n v="2219555.46"/>
    <n v="23286741.140000001"/>
    <n v="-567993.68000000005"/>
    <n v="390970.62"/>
    <n v="52908779.520000003"/>
    <n v="25244327.41"/>
    <n v="84946.13"/>
    <n v="0"/>
    <n v="390970.62"/>
    <n v="0"/>
    <x v="19"/>
  </r>
  <r>
    <n v="-1"/>
    <n v="1"/>
    <s v="0001 -Florida Power &amp; Light Company"/>
    <n v="0"/>
    <n v="3"/>
    <x v="19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19"/>
  </r>
  <r>
    <n v="-1"/>
    <n v="1"/>
    <s v="0001 -Florida Power &amp; Light Company"/>
    <n v="0"/>
    <n v="3"/>
    <x v="19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19"/>
  </r>
  <r>
    <n v="-1"/>
    <n v="1"/>
    <s v="0001 -Florida Power &amp; Light Company"/>
    <n v="0"/>
    <n v="3"/>
    <x v="19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19"/>
  </r>
  <r>
    <n v="-1"/>
    <n v="1"/>
    <s v="0001 -Florida Power &amp; Light Company"/>
    <n v="0"/>
    <n v="3"/>
    <x v="19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19"/>
  </r>
  <r>
    <n v="-1"/>
    <n v="1"/>
    <s v="0001 -Florida Power &amp; Light Company"/>
    <n v="0"/>
    <n v="3"/>
    <x v="19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19"/>
  </r>
  <r>
    <n v="-1"/>
    <n v="1"/>
    <s v="0001 -Florida Power &amp; Light Company"/>
    <n v="0"/>
    <n v="3"/>
    <x v="19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19"/>
  </r>
  <r>
    <n v="-1"/>
    <n v="1"/>
    <s v="0001 -Florida Power &amp; Light Company"/>
    <n v="0"/>
    <n v="3"/>
    <x v="19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19"/>
  </r>
  <r>
    <n v="-1"/>
    <n v="1"/>
    <s v="0001 -Florida Power &amp; Light Company"/>
    <n v="0"/>
    <n v="3"/>
    <x v="19"/>
    <n v="2008"/>
    <n v="169"/>
    <n v="2014"/>
    <s v="V2008 Q2 - 50% Bonus"/>
    <n v="367"/>
    <s v="03. Nuclear"/>
    <s v="Function"/>
    <n v="1941959.86"/>
    <n v="0"/>
    <n v="0"/>
    <n v="1942176.45"/>
    <n v="135647.54999999999"/>
    <n v="1370834.12"/>
    <n v="-218750.41"/>
    <n v="435.36"/>
    <n v="1942393.04"/>
    <n v="1506275.49"/>
    <n v="208.35"/>
    <n v="0"/>
    <n v="435.36"/>
    <n v="0"/>
    <x v="19"/>
  </r>
  <r>
    <n v="-1"/>
    <n v="1"/>
    <s v="0001 -Florida Power &amp; Light Company"/>
    <n v="0"/>
    <n v="3"/>
    <x v="19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19"/>
  </r>
  <r>
    <n v="-1"/>
    <n v="1"/>
    <s v="0001 -Florida Power &amp; Light Company"/>
    <n v="0"/>
    <n v="3"/>
    <x v="19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2"/>
    <n v="-221973.24"/>
    <n v="4263.74"/>
    <n v="9005108.8499999996"/>
    <n v="4882660.1399999997"/>
    <n v="1977.51"/>
    <n v="0"/>
    <n v="4263.74"/>
    <n v="0"/>
    <x v="19"/>
  </r>
  <r>
    <n v="-1"/>
    <n v="1"/>
    <s v="0001 -Florida Power &amp; Light Company"/>
    <n v="0"/>
    <n v="3"/>
    <x v="19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19"/>
  </r>
  <r>
    <n v="-1"/>
    <n v="1"/>
    <s v="0001 -Florida Power &amp; Light Company"/>
    <n v="0"/>
    <n v="3"/>
    <x v="19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800000004"/>
    <n v="-430664.44"/>
    <n v="5824.67"/>
    <n v="11951843.880000001"/>
    <n v="6638512.0700000003"/>
    <n v="2933.38"/>
    <n v="0"/>
    <n v="5824.67"/>
    <n v="0"/>
    <x v="19"/>
  </r>
  <r>
    <n v="-1"/>
    <n v="1"/>
    <s v="0001 -Florida Power &amp; Light Company"/>
    <n v="0"/>
    <n v="3"/>
    <x v="19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19"/>
  </r>
  <r>
    <n v="-1"/>
    <n v="1"/>
    <s v="0001 -Florida Power &amp; Light Company"/>
    <n v="0"/>
    <n v="3"/>
    <x v="19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8"/>
    <n v="-618129.85"/>
    <n v="381724.3"/>
    <n v="11558825.890000001"/>
    <n v="5452691.7800000003"/>
    <n v="89974.83"/>
    <n v="0"/>
    <n v="381724.3"/>
    <n v="0"/>
    <x v="19"/>
  </r>
  <r>
    <n v="-1"/>
    <n v="1"/>
    <s v="0001 -Florida Power &amp; Light Company"/>
    <n v="0"/>
    <n v="3"/>
    <x v="19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19"/>
  </r>
  <r>
    <n v="-1"/>
    <n v="1"/>
    <s v="0001 -Florida Power &amp; Light Company"/>
    <n v="0"/>
    <n v="3"/>
    <x v="19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4"/>
    <n v="-231869.67"/>
    <n v="0"/>
    <n v="37984020.009999998"/>
    <n v="17722770.07"/>
    <n v="0"/>
    <n v="0"/>
    <n v="0"/>
    <n v="0"/>
    <x v="19"/>
  </r>
  <r>
    <n v="-1"/>
    <n v="1"/>
    <s v="0001 -Florida Power &amp; Light Company"/>
    <n v="0"/>
    <n v="3"/>
    <x v="19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19"/>
  </r>
  <r>
    <n v="-1"/>
    <n v="1"/>
    <s v="0001 -Florida Power &amp; Light Company"/>
    <n v="0"/>
    <n v="3"/>
    <x v="19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19"/>
  </r>
  <r>
    <n v="-1"/>
    <n v="1"/>
    <s v="0001 -Florida Power &amp; Light Company"/>
    <n v="0"/>
    <n v="3"/>
    <x v="19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19"/>
  </r>
  <r>
    <n v="-1"/>
    <n v="1"/>
    <s v="0001 -Florida Power &amp; Light Company"/>
    <n v="0"/>
    <n v="3"/>
    <x v="19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19"/>
  </r>
  <r>
    <n v="-1"/>
    <n v="1"/>
    <s v="0001 -Florida Power &amp; Light Company"/>
    <n v="0"/>
    <n v="3"/>
    <x v="19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19"/>
  </r>
  <r>
    <n v="-1"/>
    <n v="1"/>
    <s v="0001 -Florida Power &amp; Light Company"/>
    <n v="0"/>
    <n v="3"/>
    <x v="19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7"/>
    <n v="0"/>
    <n v="0"/>
    <n v="-596332.69999999995"/>
    <n v="235796.31"/>
    <n v="0"/>
    <n v="0"/>
    <n v="0"/>
    <n v="0"/>
    <x v="19"/>
  </r>
  <r>
    <n v="-1"/>
    <n v="1"/>
    <s v="0001 -Florida Power &amp; Light Company"/>
    <n v="0"/>
    <n v="3"/>
    <x v="19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19"/>
  </r>
  <r>
    <n v="-1"/>
    <n v="1"/>
    <s v="0001 -Florida Power &amp; Light Company"/>
    <n v="0"/>
    <n v="3"/>
    <x v="19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19"/>
  </r>
  <r>
    <n v="-1"/>
    <n v="1"/>
    <s v="0001 -Florida Power &amp; Light Company"/>
    <n v="0"/>
    <n v="3"/>
    <x v="19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19"/>
  </r>
  <r>
    <n v="-1"/>
    <n v="1"/>
    <s v="0001 -Florida Power &amp; Light Company"/>
    <n v="0"/>
    <n v="3"/>
    <x v="19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19"/>
  </r>
  <r>
    <n v="-1"/>
    <n v="1"/>
    <s v="0001 -Florida Power &amp; Light Company"/>
    <n v="0"/>
    <n v="3"/>
    <x v="19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19"/>
  </r>
  <r>
    <n v="-1"/>
    <n v="1"/>
    <s v="0001 -Florida Power &amp; Light Company"/>
    <n v="0"/>
    <n v="3"/>
    <x v="19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19"/>
  </r>
  <r>
    <n v="-1"/>
    <n v="1"/>
    <s v="0001 -Florida Power &amp; Light Company"/>
    <n v="0"/>
    <n v="3"/>
    <x v="19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19"/>
  </r>
  <r>
    <n v="-1"/>
    <n v="1"/>
    <s v="0001 -Florida Power &amp; Light Company"/>
    <n v="0"/>
    <n v="3"/>
    <x v="19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19"/>
  </r>
  <r>
    <n v="-1"/>
    <n v="1"/>
    <s v="0001 -Florida Power &amp; Light Company"/>
    <n v="0"/>
    <n v="3"/>
    <x v="19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19"/>
  </r>
  <r>
    <n v="-1"/>
    <n v="1"/>
    <s v="0001 -Florida Power &amp; Light Company"/>
    <n v="0"/>
    <n v="3"/>
    <x v="19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19"/>
  </r>
  <r>
    <n v="-1"/>
    <n v="1"/>
    <s v="0001 -Florida Power &amp; Light Company"/>
    <n v="0"/>
    <n v="3"/>
    <x v="19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8"/>
    <n v="2014"/>
    <s v="V2012 Q1 - 50% Bonus"/>
    <n v="367"/>
    <s v="03. Nuclear"/>
    <s v="Function"/>
    <n v="12499296.52"/>
    <n v="0"/>
    <n v="0"/>
    <n v="12544462.390000001"/>
    <n v="1201078.99"/>
    <n v="2972479.55"/>
    <n v="-90331.74"/>
    <n v="142667.4"/>
    <n v="12589628.26"/>
    <n v="4153702.27"/>
    <n v="72191.929999999993"/>
    <n v="0"/>
    <n v="142667.4"/>
    <n v="0"/>
    <x v="19"/>
  </r>
  <r>
    <n v="-1"/>
    <n v="1"/>
    <s v="0001 -Florida Power &amp; Light Company"/>
    <n v="0"/>
    <n v="3"/>
    <x v="19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19"/>
  </r>
  <r>
    <n v="-1"/>
    <n v="1"/>
    <s v="0001 -Florida Power &amp; Light Company"/>
    <n v="0"/>
    <n v="3"/>
    <x v="19"/>
    <n v="2012"/>
    <n v="249"/>
    <n v="2014"/>
    <s v="V2012 Q2 - 50% Bonus"/>
    <n v="367"/>
    <s v="03. Nuclear"/>
    <s v="Function"/>
    <n v="339162196.69999999"/>
    <n v="0"/>
    <n v="0"/>
    <n v="340425180.70999998"/>
    <n v="28792511.710000001"/>
    <n v="53602664.770000003"/>
    <n v="-3021202.65"/>
    <n v="1612277.91"/>
    <n v="341688164.70999998"/>
    <n v="81893923.390000001"/>
    <n v="-412437.01"/>
    <n v="0"/>
    <n v="1612277.91"/>
    <n v="0"/>
    <x v="19"/>
  </r>
  <r>
    <n v="-1"/>
    <n v="1"/>
    <s v="0001 -Florida Power &amp; Light Company"/>
    <n v="0"/>
    <n v="3"/>
    <x v="19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19"/>
  </r>
  <r>
    <n v="-1"/>
    <n v="1"/>
    <s v="0001 -Florida Power &amp; Light Company"/>
    <n v="0"/>
    <n v="3"/>
    <x v="19"/>
    <n v="2012"/>
    <n v="250"/>
    <n v="2014"/>
    <s v="V2012 Q3 - 50% Bonus"/>
    <n v="367"/>
    <s v="03. Nuclear"/>
    <s v="Function"/>
    <n v="637156324.63999999"/>
    <n v="0"/>
    <n v="0"/>
    <n v="639989807.92999995"/>
    <n v="55769412.799999997"/>
    <n v="86763121.450000003"/>
    <n v="-5666966.5800000001"/>
    <n v="3573248.49"/>
    <n v="642823291.22000003"/>
    <n v="141529112.81"/>
    <n v="-1090296.6499999999"/>
    <n v="0"/>
    <n v="3573248.49"/>
    <n v="0"/>
    <x v="19"/>
  </r>
  <r>
    <n v="-1"/>
    <n v="1"/>
    <s v="0001 -Florida Power &amp; Light Company"/>
    <n v="0"/>
    <n v="3"/>
    <x v="19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19"/>
  </r>
  <r>
    <n v="-1"/>
    <n v="1"/>
    <s v="0001 -Florida Power &amp; Light Company"/>
    <n v="0"/>
    <n v="3"/>
    <x v="19"/>
    <n v="2012"/>
    <n v="251"/>
    <n v="2014"/>
    <s v="V2012 Q4 - 50% Bonus"/>
    <n v="367"/>
    <s v="03. Nuclear"/>
    <s v="Function"/>
    <n v="187116412.41"/>
    <n v="0"/>
    <n v="0"/>
    <n v="187942044.86000001"/>
    <n v="16970821.829999998"/>
    <n v="21497901.25"/>
    <n v="-1651264.89"/>
    <n v="1095640.93"/>
    <n v="188767677.30000001"/>
    <n v="38211637.649999999"/>
    <n v="-298538.53000000003"/>
    <n v="0"/>
    <n v="1095640.93"/>
    <n v="0"/>
    <x v="19"/>
  </r>
  <r>
    <n v="-1"/>
    <n v="1"/>
    <s v="0001 -Florida Power &amp; Light Company"/>
    <n v="0"/>
    <n v="3"/>
    <x v="19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19"/>
  </r>
  <r>
    <n v="-1"/>
    <n v="1"/>
    <s v="0001 -Florida Power &amp; Light Company"/>
    <n v="0"/>
    <n v="3"/>
    <x v="19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19"/>
  </r>
  <r>
    <n v="-1"/>
    <n v="1"/>
    <s v="0001 -Florida Power &amp; Light Company"/>
    <n v="0"/>
    <n v="3"/>
    <x v="19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19"/>
  </r>
  <r>
    <n v="-1"/>
    <n v="1"/>
    <s v="0001 -Florida Power &amp; Light Company"/>
    <n v="0"/>
    <n v="3"/>
    <x v="19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19"/>
  </r>
  <r>
    <n v="-1"/>
    <n v="1"/>
    <s v="0001 -Florida Power &amp; Light Company"/>
    <n v="0"/>
    <n v="3"/>
    <x v="19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19"/>
  </r>
  <r>
    <n v="-1"/>
    <n v="1"/>
    <s v="0001 -Florida Power &amp; Light Company"/>
    <n v="0"/>
    <n v="3"/>
    <x v="19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19"/>
  </r>
  <r>
    <n v="-1"/>
    <n v="1"/>
    <s v="0001 -Florida Power &amp; Light Company"/>
    <n v="0"/>
    <n v="3"/>
    <x v="19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19"/>
  </r>
  <r>
    <n v="-1"/>
    <n v="1"/>
    <s v="0001 -Florida Power &amp; Light Company"/>
    <n v="0"/>
    <n v="3"/>
    <x v="19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19"/>
  </r>
  <r>
    <n v="-1"/>
    <n v="1"/>
    <s v="0001 -Florida Power &amp; Light Company"/>
    <n v="0"/>
    <n v="3"/>
    <x v="19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7"/>
    <n v="-112499160.59"/>
    <n v="0"/>
    <n v="112499160.59"/>
    <n v="0"/>
    <n v="-2397919.61"/>
    <n v="0"/>
    <n v="0"/>
    <n v="0"/>
    <x v="19"/>
  </r>
  <r>
    <n v="-1"/>
    <n v="1"/>
    <s v="0001 -Florida Power &amp; Light Company"/>
    <n v="0"/>
    <n v="3"/>
    <x v="19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19"/>
  </r>
  <r>
    <n v="-1"/>
    <n v="1"/>
    <s v="0001 -Florida Power &amp; Light Company"/>
    <n v="0"/>
    <n v="3"/>
    <x v="19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19"/>
  </r>
  <r>
    <n v="-1"/>
    <n v="1"/>
    <s v="0001 -Florida Power &amp; Light Company"/>
    <n v="0"/>
    <n v="3"/>
    <x v="19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19"/>
  </r>
  <r>
    <n v="-1"/>
    <n v="1"/>
    <s v="0001 -Florida Power &amp; Light Company"/>
    <n v="0"/>
    <n v="3"/>
    <x v="19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19"/>
  </r>
  <r>
    <n v="-1"/>
    <n v="1"/>
    <s v="0001 -Florida Power &amp; Light Company"/>
    <n v="0"/>
    <n v="3"/>
    <x v="19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19"/>
  </r>
  <r>
    <n v="-1"/>
    <n v="1"/>
    <s v="0001 -Florida Power &amp; Light Company"/>
    <n v="0"/>
    <n v="3"/>
    <x v="19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19"/>
  </r>
  <r>
    <n v="-1"/>
    <n v="1"/>
    <s v="0001 -Florida Power &amp; Light Company"/>
    <n v="0"/>
    <n v="3"/>
    <x v="19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19"/>
  </r>
  <r>
    <n v="-1"/>
    <n v="1"/>
    <s v="0001 -Florida Power &amp; Light Company"/>
    <n v="0"/>
    <n v="3"/>
    <x v="19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9"/>
    <n v="2014"/>
    <s v="V2012 Q2 - 50% Bonus"/>
    <n v="367"/>
    <s v="04. Nuclear Fuel"/>
    <s v="Function"/>
    <n v="87460092"/>
    <n v="0"/>
    <n v="0"/>
    <n v="87460092"/>
    <n v="15742816.560000001"/>
    <n v="48103050.600000001"/>
    <n v="0"/>
    <n v="0"/>
    <n v="87460092"/>
    <n v="63845867.159999996"/>
    <n v="0"/>
    <n v="0"/>
    <n v="0"/>
    <n v="0"/>
    <x v="19"/>
  </r>
  <r>
    <n v="-1"/>
    <n v="1"/>
    <s v="0001 -Florida Power &amp; Light Company"/>
    <n v="0"/>
    <n v="3"/>
    <x v="19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0"/>
    <n v="2014"/>
    <s v="V2012 Q3 - 50% Bonus"/>
    <n v="367"/>
    <s v="04. Nuclear Fuel"/>
    <s v="Function"/>
    <n v="83960296"/>
    <n v="0"/>
    <n v="0"/>
    <n v="83960296"/>
    <n v="17127900.379999999"/>
    <n v="41140545.039999999"/>
    <n v="0"/>
    <n v="0"/>
    <n v="83960296"/>
    <n v="58268445.420000002"/>
    <n v="0"/>
    <n v="0"/>
    <n v="0"/>
    <n v="0"/>
    <x v="19"/>
  </r>
  <r>
    <n v="-1"/>
    <n v="1"/>
    <s v="0001 -Florida Power &amp; Light Company"/>
    <n v="0"/>
    <n v="3"/>
    <x v="19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1"/>
    <n v="2014"/>
    <s v="V2012 Q4 - 50% Bonus"/>
    <n v="367"/>
    <s v="04. Nuclear Fuel"/>
    <s v="Function"/>
    <n v="62840883"/>
    <n v="0"/>
    <n v="0"/>
    <n v="62840883"/>
    <n v="14327721.32"/>
    <n v="27021579.690000001"/>
    <n v="0"/>
    <n v="0"/>
    <n v="62840883"/>
    <n v="41349301.009999998"/>
    <n v="0"/>
    <n v="0"/>
    <n v="0"/>
    <n v="0"/>
    <x v="19"/>
  </r>
  <r>
    <n v="-1"/>
    <n v="1"/>
    <s v="0001 -Florida Power &amp; Light Company"/>
    <n v="0"/>
    <n v="3"/>
    <x v="19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19"/>
  </r>
  <r>
    <n v="-1"/>
    <n v="1"/>
    <s v="0001 -Florida Power &amp; Light Company"/>
    <n v="0"/>
    <n v="3"/>
    <x v="19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19"/>
  </r>
  <r>
    <n v="-1"/>
    <n v="1"/>
    <s v="0001 -Florida Power &amp; Light Company"/>
    <n v="0"/>
    <n v="3"/>
    <x v="19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19"/>
  </r>
  <r>
    <n v="-1"/>
    <n v="1"/>
    <s v="0001 -Florida Power &amp; Light Company"/>
    <n v="0"/>
    <n v="3"/>
    <x v="19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19"/>
  </r>
  <r>
    <n v="-1"/>
    <n v="1"/>
    <s v="0001 -Florida Power &amp; Light Company"/>
    <n v="0"/>
    <n v="3"/>
    <x v="19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19"/>
  </r>
  <r>
    <n v="-1"/>
    <n v="1"/>
    <s v="0001 -Florida Power &amp; Light Company"/>
    <n v="0"/>
    <n v="3"/>
    <x v="19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19"/>
  </r>
  <r>
    <n v="-1"/>
    <n v="1"/>
    <s v="0001 -Florida Power &amp; Light Company"/>
    <n v="0"/>
    <n v="3"/>
    <x v="19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19"/>
  </r>
  <r>
    <n v="-1"/>
    <n v="1"/>
    <s v="0001 -Florida Power &amp; Light Company"/>
    <n v="0"/>
    <n v="3"/>
    <x v="19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19"/>
  </r>
  <r>
    <n v="-1"/>
    <n v="1"/>
    <s v="0001 -Florida Power &amp; Light Company"/>
    <n v="0"/>
    <n v="3"/>
    <x v="19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19"/>
  </r>
  <r>
    <n v="-1"/>
    <n v="1"/>
    <s v="0001 -Florida Power &amp; Light Company"/>
    <n v="0"/>
    <n v="3"/>
    <x v="19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19"/>
  </r>
  <r>
    <n v="-1"/>
    <n v="1"/>
    <s v="0001 -Florida Power &amp; Light Company"/>
    <n v="0"/>
    <n v="3"/>
    <x v="19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19"/>
  </r>
  <r>
    <n v="-1"/>
    <n v="1"/>
    <s v="0001 -Florida Power &amp; Light Company"/>
    <n v="0"/>
    <n v="3"/>
    <x v="19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19"/>
  </r>
  <r>
    <n v="-1"/>
    <n v="1"/>
    <s v="0001 -Florida Power &amp; Light Company"/>
    <n v="0"/>
    <n v="3"/>
    <x v="19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19"/>
  </r>
  <r>
    <n v="-1"/>
    <n v="1"/>
    <s v="0001 -Florida Power &amp; Light Company"/>
    <n v="0"/>
    <n v="3"/>
    <x v="19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19"/>
  </r>
  <r>
    <n v="-1"/>
    <n v="1"/>
    <s v="0001 -Florida Power &amp; Light Company"/>
    <n v="0"/>
    <n v="3"/>
    <x v="19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19"/>
  </r>
  <r>
    <n v="-1"/>
    <n v="1"/>
    <s v="0001 -Florida Power &amp; Light Company"/>
    <n v="0"/>
    <n v="3"/>
    <x v="19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19"/>
  </r>
  <r>
    <n v="-1"/>
    <n v="1"/>
    <s v="0001 -Florida Power &amp; Light Company"/>
    <n v="0"/>
    <n v="3"/>
    <x v="19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19"/>
  </r>
  <r>
    <n v="-1"/>
    <n v="1"/>
    <s v="0001 -Florida Power &amp; Light Company"/>
    <n v="0"/>
    <n v="3"/>
    <x v="19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19"/>
  </r>
  <r>
    <n v="-1"/>
    <n v="1"/>
    <s v="0001 -Florida Power &amp; Light Company"/>
    <n v="0"/>
    <n v="3"/>
    <x v="19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19"/>
  </r>
  <r>
    <n v="-1"/>
    <n v="1"/>
    <s v="0001 -Florida Power &amp; Light Company"/>
    <n v="0"/>
    <n v="3"/>
    <x v="19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19"/>
  </r>
  <r>
    <n v="-1"/>
    <n v="1"/>
    <s v="0001 -Florida Power &amp; Light Company"/>
    <n v="0"/>
    <n v="3"/>
    <x v="19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19"/>
  </r>
  <r>
    <n v="-1"/>
    <n v="1"/>
    <s v="0001 -Florida Power &amp; Light Company"/>
    <n v="0"/>
    <n v="3"/>
    <x v="19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19"/>
  </r>
  <r>
    <n v="-1"/>
    <n v="1"/>
    <s v="0001 -Florida Power &amp; Light Company"/>
    <n v="0"/>
    <n v="3"/>
    <x v="19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19"/>
  </r>
  <r>
    <n v="-1"/>
    <n v="1"/>
    <s v="0001 -Florida Power &amp; Light Company"/>
    <n v="0"/>
    <n v="3"/>
    <x v="19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19"/>
  </r>
  <r>
    <n v="-1"/>
    <n v="1"/>
    <s v="0001 -Florida Power &amp; Light Company"/>
    <n v="0"/>
    <n v="3"/>
    <x v="19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19"/>
  </r>
  <r>
    <n v="-1"/>
    <n v="1"/>
    <s v="0001 -Florida Power &amp; Light Company"/>
    <n v="0"/>
    <n v="3"/>
    <x v="19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19"/>
  </r>
  <r>
    <n v="-1"/>
    <n v="1"/>
    <s v="0001 -Florida Power &amp; Light Company"/>
    <n v="0"/>
    <n v="3"/>
    <x v="19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19"/>
  </r>
  <r>
    <n v="-1"/>
    <n v="1"/>
    <s v="0001 -Florida Power &amp; Light Company"/>
    <n v="0"/>
    <n v="3"/>
    <x v="19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19"/>
  </r>
  <r>
    <n v="-1"/>
    <n v="1"/>
    <s v="0001 -Florida Power &amp; Light Company"/>
    <n v="0"/>
    <n v="3"/>
    <x v="19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19"/>
  </r>
  <r>
    <n v="-1"/>
    <n v="1"/>
    <s v="0001 -Florida Power &amp; Light Company"/>
    <n v="0"/>
    <n v="3"/>
    <x v="19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19"/>
  </r>
  <r>
    <n v="-1"/>
    <n v="1"/>
    <s v="0001 -Florida Power &amp; Light Company"/>
    <n v="0"/>
    <n v="3"/>
    <x v="19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19"/>
  </r>
  <r>
    <n v="-1"/>
    <n v="1"/>
    <s v="0001 -Florida Power &amp; Light Company"/>
    <n v="0"/>
    <n v="3"/>
    <x v="19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19"/>
  </r>
  <r>
    <n v="-1"/>
    <n v="1"/>
    <s v="0001 -Florida Power &amp; Light Company"/>
    <n v="0"/>
    <n v="3"/>
    <x v="19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19"/>
  </r>
  <r>
    <n v="-1"/>
    <n v="1"/>
    <s v="0001 -Florida Power &amp; Light Company"/>
    <n v="0"/>
    <n v="3"/>
    <x v="19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19"/>
  </r>
  <r>
    <n v="-1"/>
    <n v="1"/>
    <s v="0001 -Florida Power &amp; Light Company"/>
    <n v="0"/>
    <n v="3"/>
    <x v="19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19"/>
  </r>
  <r>
    <n v="-1"/>
    <n v="1"/>
    <s v="0001 -Florida Power &amp; Light Company"/>
    <n v="0"/>
    <n v="3"/>
    <x v="19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19"/>
  </r>
  <r>
    <n v="-1"/>
    <n v="1"/>
    <s v="0001 -Florida Power &amp; Light Company"/>
    <n v="0"/>
    <n v="3"/>
    <x v="19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19"/>
  </r>
  <r>
    <n v="-1"/>
    <n v="1"/>
    <s v="0001 -Florida Power &amp; Light Company"/>
    <n v="0"/>
    <n v="3"/>
    <x v="19"/>
    <n v="2001"/>
    <n v="69"/>
    <n v="2014"/>
    <s v="V2001 Bonus"/>
    <n v="367"/>
    <s v="05. Other Production"/>
    <s v="Function"/>
    <n v="4954047.13"/>
    <n v="0"/>
    <n v="0"/>
    <n v="1582970.62"/>
    <n v="211062.22"/>
    <n v="3402807.21"/>
    <n v="-38106.120000000003"/>
    <n v="7804.97"/>
    <n v="4992153.25"/>
    <n v="3587664.1"/>
    <n v="-4095.82"/>
    <n v="0"/>
    <n v="7804.97"/>
    <n v="0"/>
    <x v="19"/>
  </r>
  <r>
    <n v="-1"/>
    <n v="1"/>
    <s v="0001 -Florida Power &amp; Light Company"/>
    <n v="0"/>
    <n v="3"/>
    <x v="19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19"/>
  </r>
  <r>
    <n v="-1"/>
    <n v="1"/>
    <s v="0001 -Florida Power &amp; Light Company"/>
    <n v="0"/>
    <n v="3"/>
    <x v="19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19"/>
  </r>
  <r>
    <n v="-1"/>
    <n v="1"/>
    <s v="0001 -Florida Power &amp; Light Company"/>
    <n v="0"/>
    <n v="3"/>
    <x v="19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19"/>
  </r>
  <r>
    <n v="-1"/>
    <n v="1"/>
    <s v="0001 -Florida Power &amp; Light Company"/>
    <n v="0"/>
    <n v="3"/>
    <x v="19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19"/>
  </r>
  <r>
    <n v="-1"/>
    <n v="1"/>
    <s v="0001 -Florida Power &amp; Light Company"/>
    <n v="0"/>
    <n v="3"/>
    <x v="19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19"/>
  </r>
  <r>
    <n v="-1"/>
    <n v="1"/>
    <s v="0001 -Florida Power &amp; Light Company"/>
    <n v="0"/>
    <n v="3"/>
    <x v="19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19"/>
  </r>
  <r>
    <n v="-1"/>
    <n v="1"/>
    <s v="0001 -Florida Power &amp; Light Company"/>
    <n v="0"/>
    <n v="3"/>
    <x v="19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19"/>
  </r>
  <r>
    <n v="-1"/>
    <n v="1"/>
    <s v="0001 -Florida Power &amp; Light Company"/>
    <n v="0"/>
    <n v="3"/>
    <x v="19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19"/>
  </r>
  <r>
    <n v="-1"/>
    <n v="1"/>
    <s v="0001 -Florida Power &amp; Light Company"/>
    <n v="0"/>
    <n v="3"/>
    <x v="19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19"/>
  </r>
  <r>
    <n v="-1"/>
    <n v="1"/>
    <s v="0001 -Florida Power &amp; Light Company"/>
    <n v="0"/>
    <n v="3"/>
    <x v="19"/>
    <n v="2003"/>
    <n v="70"/>
    <n v="2014"/>
    <s v="V2003 Bonus-30%"/>
    <n v="367"/>
    <s v="05. Other Production"/>
    <s v="Function"/>
    <n v="139320678.06999999"/>
    <n v="0"/>
    <n v="0"/>
    <n v="60014715.799999997"/>
    <n v="6317329.0300000003"/>
    <n v="83780960.790000007"/>
    <n v="-5678371.9500000002"/>
    <n v="1088967.18"/>
    <n v="144999050.02000001"/>
    <n v="86699994.030000001"/>
    <n v="-1191108.98"/>
    <n v="0"/>
    <n v="1088967.18"/>
    <n v="0"/>
    <x v="19"/>
  </r>
  <r>
    <n v="-1"/>
    <n v="1"/>
    <s v="0001 -Florida Power &amp; Light Company"/>
    <n v="0"/>
    <n v="3"/>
    <x v="19"/>
    <n v="2003"/>
    <n v="84"/>
    <n v="2014"/>
    <s v="V2003 Bonus-50%"/>
    <n v="367"/>
    <s v="05. Other Production"/>
    <s v="Function"/>
    <n v="69508401.180000007"/>
    <n v="0"/>
    <n v="0"/>
    <n v="70918125.170000002"/>
    <n v="2242811.41"/>
    <n v="30083690.690000001"/>
    <n v="-2819447.98"/>
    <n v="547917.37"/>
    <n v="72327849.159999996"/>
    <n v="31121255.75"/>
    <n v="-1066284.27"/>
    <n v="0"/>
    <n v="547917.37"/>
    <n v="0"/>
    <x v="19"/>
  </r>
  <r>
    <n v="-1"/>
    <n v="1"/>
    <s v="0001 -Florida Power &amp; Light Company"/>
    <n v="0"/>
    <n v="3"/>
    <x v="19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19"/>
  </r>
  <r>
    <n v="-1"/>
    <n v="1"/>
    <s v="0001 -Florida Power &amp; Light Company"/>
    <n v="0"/>
    <n v="3"/>
    <x v="19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19"/>
  </r>
  <r>
    <n v="-1"/>
    <n v="1"/>
    <s v="0001 -Florida Power &amp; Light Company"/>
    <n v="0"/>
    <n v="3"/>
    <x v="19"/>
    <n v="2004"/>
    <n v="100"/>
    <n v="2014"/>
    <s v="V2004 Q1 - 50% Bonus"/>
    <n v="367"/>
    <s v="05. Other Production"/>
    <s v="Function"/>
    <n v="14429524.15"/>
    <n v="0"/>
    <n v="0"/>
    <n v="14931901.939999999"/>
    <n v="480556.21"/>
    <n v="6176555.2599999998"/>
    <n v="-1004802.23"/>
    <n v="274786.71999999997"/>
    <n v="15434279.73"/>
    <n v="6241771.1399999997"/>
    <n v="-314628.52"/>
    <n v="0"/>
    <n v="274786.71999999997"/>
    <n v="0"/>
    <x v="19"/>
  </r>
  <r>
    <n v="-1"/>
    <n v="1"/>
    <s v="0001 -Florida Power &amp; Light Company"/>
    <n v="0"/>
    <n v="3"/>
    <x v="19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19"/>
  </r>
  <r>
    <n v="-1"/>
    <n v="1"/>
    <s v="0001 -Florida Power &amp; Light Company"/>
    <n v="0"/>
    <n v="3"/>
    <x v="19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19"/>
  </r>
  <r>
    <n v="-1"/>
    <n v="1"/>
    <s v="0001 -Florida Power &amp; Light Company"/>
    <n v="0"/>
    <n v="3"/>
    <x v="19"/>
    <n v="2004"/>
    <n v="101"/>
    <n v="2014"/>
    <s v="V2004 Q2 - 50% Bonus"/>
    <n v="367"/>
    <s v="05. Other Production"/>
    <s v="Function"/>
    <n v="14711349.93"/>
    <n v="0"/>
    <n v="0"/>
    <n v="15203377.76"/>
    <n v="482479.47"/>
    <n v="6061625.4000000004"/>
    <n v="-1021292"/>
    <n v="270544.38"/>
    <n v="15695405.59"/>
    <n v="6150956.5499999998"/>
    <n v="-320362.95"/>
    <n v="0"/>
    <n v="270544.38"/>
    <n v="0"/>
    <x v="19"/>
  </r>
  <r>
    <n v="-1"/>
    <n v="1"/>
    <s v="0001 -Florida Power &amp; Light Company"/>
    <n v="0"/>
    <n v="3"/>
    <x v="19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19"/>
  </r>
  <r>
    <n v="-1"/>
    <n v="1"/>
    <s v="0001 -Florida Power &amp; Light Company"/>
    <n v="0"/>
    <n v="3"/>
    <x v="19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5"/>
    <n v="-1131.4100000000001"/>
    <n v="321"/>
    <n v="17314.400000000001"/>
    <n v="9235.2999999999993"/>
    <n v="-189.97"/>
    <n v="0"/>
    <n v="321"/>
    <n v="0"/>
    <x v="19"/>
  </r>
  <r>
    <n v="-1"/>
    <n v="1"/>
    <s v="0001 -Florida Power &amp; Light Company"/>
    <n v="0"/>
    <n v="3"/>
    <x v="19"/>
    <n v="2004"/>
    <n v="102"/>
    <n v="2014"/>
    <s v="V2004 Q3 - 50% Bonus"/>
    <n v="367"/>
    <s v="05. Other Production"/>
    <s v="Function"/>
    <n v="7576487.7699999996"/>
    <n v="0"/>
    <n v="0"/>
    <n v="7839471.6500000004"/>
    <n v="248191.35"/>
    <n v="3079652.5"/>
    <n v="-525976.31999999995"/>
    <n v="149172.56"/>
    <n v="8102455.54"/>
    <n v="3121723.76"/>
    <n v="-170675.13"/>
    <n v="0"/>
    <n v="149172.56"/>
    <n v="0"/>
    <x v="19"/>
  </r>
  <r>
    <n v="-1"/>
    <n v="1"/>
    <s v="0001 -Florida Power &amp; Light Company"/>
    <n v="0"/>
    <n v="3"/>
    <x v="19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19"/>
  </r>
  <r>
    <n v="-1"/>
    <n v="1"/>
    <s v="0001 -Florida Power &amp; Light Company"/>
    <n v="0"/>
    <n v="3"/>
    <x v="19"/>
    <n v="2004"/>
    <n v="99"/>
    <n v="2014"/>
    <s v="V2004 Q4 - 30% Bonus"/>
    <n v="367"/>
    <s v="05. Other Production"/>
    <s v="Function"/>
    <n v="-60611.01"/>
    <n v="0"/>
    <n v="0"/>
    <n v="-60287.68"/>
    <n v="-8772.69"/>
    <n v="35443.1"/>
    <n v="-646.65"/>
    <n v="102.31"/>
    <n v="-59964.36"/>
    <n v="26023.759999999998"/>
    <n v="102.31"/>
    <n v="0"/>
    <n v="102.31"/>
    <n v="0"/>
    <x v="19"/>
  </r>
  <r>
    <n v="-1"/>
    <n v="1"/>
    <s v="0001 -Florida Power &amp; Light Company"/>
    <n v="0"/>
    <n v="3"/>
    <x v="19"/>
    <n v="2004"/>
    <n v="103"/>
    <n v="2014"/>
    <s v="V2004 Q4 - 50% Bonus"/>
    <n v="367"/>
    <s v="05. Other Production"/>
    <s v="Function"/>
    <n v="46600929.259999998"/>
    <n v="0"/>
    <n v="0"/>
    <n v="48274086.280000001"/>
    <n v="1532028.59"/>
    <n v="18494609.879999999"/>
    <n v="-3346375.61"/>
    <n v="514180.23"/>
    <n v="49947243.299999997"/>
    <n v="18741651.190000001"/>
    <n v="-1547146.54"/>
    <n v="0"/>
    <n v="514180.23"/>
    <n v="0"/>
    <x v="19"/>
  </r>
  <r>
    <n v="-1"/>
    <n v="1"/>
    <s v="0001 -Florida Power &amp; Light Company"/>
    <n v="0"/>
    <n v="3"/>
    <x v="19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19"/>
  </r>
  <r>
    <n v="-1"/>
    <n v="1"/>
    <s v="0001 -Florida Power &amp; Light Company"/>
    <n v="0"/>
    <n v="3"/>
    <x v="19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19"/>
  </r>
  <r>
    <n v="-1"/>
    <n v="1"/>
    <s v="0001 -Florida Power &amp; Light Company"/>
    <n v="0"/>
    <n v="3"/>
    <x v="19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19"/>
  </r>
  <r>
    <n v="-1"/>
    <n v="1"/>
    <s v="0001 -Florida Power &amp; Light Company"/>
    <n v="0"/>
    <n v="3"/>
    <x v="19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19"/>
  </r>
  <r>
    <n v="-1"/>
    <n v="1"/>
    <s v="0001 -Florida Power &amp; Light Company"/>
    <n v="0"/>
    <n v="3"/>
    <x v="19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19"/>
  </r>
  <r>
    <n v="-1"/>
    <n v="1"/>
    <s v="0001 -Florida Power &amp; Light Company"/>
    <n v="0"/>
    <n v="3"/>
    <x v="19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2"/>
    <n v="-122076.34"/>
    <n v="29527.08"/>
    <n v="420882.18"/>
    <n v="221069.12"/>
    <n v="-16332.02"/>
    <n v="0"/>
    <n v="29527.08"/>
    <n v="0"/>
    <x v="19"/>
  </r>
  <r>
    <n v="-1"/>
    <n v="1"/>
    <s v="0001 -Florida Power &amp; Light Company"/>
    <n v="0"/>
    <n v="3"/>
    <x v="19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19"/>
  </r>
  <r>
    <n v="-1"/>
    <n v="1"/>
    <s v="0001 -Florida Power &amp; Light Company"/>
    <n v="0"/>
    <n v="3"/>
    <x v="19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19"/>
  </r>
  <r>
    <n v="-1"/>
    <n v="1"/>
    <s v="0001 -Florida Power &amp; Light Company"/>
    <n v="0"/>
    <n v="3"/>
    <x v="19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19"/>
  </r>
  <r>
    <n v="-1"/>
    <n v="1"/>
    <s v="0001 -Florida Power &amp; Light Company"/>
    <n v="0"/>
    <n v="3"/>
    <x v="19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19"/>
  </r>
  <r>
    <n v="-1"/>
    <n v="1"/>
    <s v="0001 -Florida Power &amp; Light Company"/>
    <n v="0"/>
    <n v="3"/>
    <x v="19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19"/>
  </r>
  <r>
    <n v="-1"/>
    <n v="1"/>
    <s v="0001 -Florida Power &amp; Light Company"/>
    <n v="0"/>
    <n v="3"/>
    <x v="19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19"/>
  </r>
  <r>
    <n v="-1"/>
    <n v="1"/>
    <s v="0001 -Florida Power &amp; Light Company"/>
    <n v="0"/>
    <n v="3"/>
    <x v="19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19"/>
  </r>
  <r>
    <n v="-1"/>
    <n v="1"/>
    <s v="0001 -Florida Power &amp; Light Company"/>
    <n v="0"/>
    <n v="3"/>
    <x v="19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300000001"/>
    <n v="-909271.93"/>
    <n v="340143.77"/>
    <n v="17077605.149999999"/>
    <n v="6085032.1600000001"/>
    <n v="-238284.84"/>
    <n v="0"/>
    <n v="340143.77"/>
    <n v="0"/>
    <x v="19"/>
  </r>
  <r>
    <n v="-1"/>
    <n v="1"/>
    <s v="0001 -Florida Power &amp; Light Company"/>
    <n v="0"/>
    <n v="3"/>
    <x v="19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19"/>
  </r>
  <r>
    <n v="-1"/>
    <n v="1"/>
    <s v="0001 -Florida Power &amp; Light Company"/>
    <n v="0"/>
    <n v="3"/>
    <x v="19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19"/>
  </r>
  <r>
    <n v="-1"/>
    <n v="1"/>
    <s v="0001 -Florida Power &amp; Light Company"/>
    <n v="0"/>
    <n v="3"/>
    <x v="19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19"/>
  </r>
  <r>
    <n v="-1"/>
    <n v="1"/>
    <s v="0001 -Florida Power &amp; Light Company"/>
    <n v="0"/>
    <n v="3"/>
    <x v="19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70000005"/>
    <n v="-16572629.939999999"/>
    <n v="3441252.09"/>
    <n v="317391823.23000002"/>
    <n v="102925043.52"/>
    <n v="-7896528.4199999999"/>
    <n v="0"/>
    <n v="3441252.09"/>
    <n v="0"/>
    <x v="19"/>
  </r>
  <r>
    <n v="-1"/>
    <n v="1"/>
    <s v="0001 -Florida Power &amp; Light Company"/>
    <n v="0"/>
    <n v="3"/>
    <x v="19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19"/>
  </r>
  <r>
    <n v="-1"/>
    <n v="1"/>
    <s v="0001 -Florida Power &amp; Light Company"/>
    <n v="0"/>
    <n v="3"/>
    <x v="19"/>
    <n v="2009"/>
    <n v="192"/>
    <n v="2014"/>
    <s v="V2009 Q4 - 50% Bonus"/>
    <n v="367"/>
    <s v="05. Other Production"/>
    <s v="Function"/>
    <n v="176297402"/>
    <n v="0"/>
    <n v="0"/>
    <n v="177775322.86000001"/>
    <n v="14741024.34"/>
    <n v="126422155.04000001"/>
    <n v="-2969711.91"/>
    <n v="549240.05000000005"/>
    <n v="179253243.71000001"/>
    <n v="140270618.63999999"/>
    <n v="-1514040.92"/>
    <n v="0"/>
    <n v="549240.05000000005"/>
    <n v="0"/>
    <x v="19"/>
  </r>
  <r>
    <n v="-1"/>
    <n v="1"/>
    <s v="0001 -Florida Power &amp; Light Company"/>
    <n v="0"/>
    <n v="3"/>
    <x v="19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19"/>
  </r>
  <r>
    <n v="-1"/>
    <n v="1"/>
    <s v="0001 -Florida Power &amp; Light Company"/>
    <n v="0"/>
    <n v="3"/>
    <x v="19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71"/>
    <n v="-945724.47"/>
    <n v="1232150.23"/>
    <n v="2842089.26"/>
    <n v="1260588.8999999999"/>
    <n v="623022.27"/>
    <n v="0"/>
    <n v="1232150.23"/>
    <n v="0"/>
    <x v="19"/>
  </r>
  <r>
    <n v="-1"/>
    <n v="1"/>
    <s v="0001 -Florida Power &amp; Light Company"/>
    <n v="0"/>
    <n v="3"/>
    <x v="19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19"/>
  </r>
  <r>
    <n v="-1"/>
    <n v="1"/>
    <s v="0001 -Florida Power &amp; Light Company"/>
    <n v="0"/>
    <n v="3"/>
    <x v="19"/>
    <n v="2010"/>
    <n v="216"/>
    <n v="2014"/>
    <s v="V2010 Q2 - 50% Bonus"/>
    <n v="367"/>
    <s v="05. Other Production"/>
    <s v="Function"/>
    <n v="76033772.469999999"/>
    <n v="0"/>
    <n v="0"/>
    <n v="89360012.700000003"/>
    <n v="8031620.3499999996"/>
    <n v="56428984.890000001"/>
    <n v="-26664658.75"/>
    <n v="11112437.83"/>
    <n v="102686252.93000001"/>
    <n v="57148910.579999998"/>
    <n v="-8228347.96"/>
    <n v="0"/>
    <n v="11112437.83"/>
    <n v="0"/>
    <x v="19"/>
  </r>
  <r>
    <n v="-1"/>
    <n v="1"/>
    <s v="0001 -Florida Power &amp; Light Company"/>
    <n v="0"/>
    <n v="3"/>
    <x v="19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19"/>
  </r>
  <r>
    <n v="-1"/>
    <n v="1"/>
    <s v="0001 -Florida Power &amp; Light Company"/>
    <n v="0"/>
    <n v="3"/>
    <x v="19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19"/>
  </r>
  <r>
    <n v="-1"/>
    <n v="1"/>
    <s v="0001 -Florida Power &amp; Light Company"/>
    <n v="0"/>
    <n v="3"/>
    <x v="19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19"/>
  </r>
  <r>
    <n v="-1"/>
    <n v="1"/>
    <s v="0001 -Florida Power &amp; Light Company"/>
    <n v="0"/>
    <n v="3"/>
    <x v="19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19"/>
  </r>
  <r>
    <n v="-1"/>
    <n v="1"/>
    <s v="0001 -Florida Power &amp; Light Company"/>
    <n v="0"/>
    <n v="3"/>
    <x v="19"/>
    <n v="2010"/>
    <n v="218"/>
    <n v="2014"/>
    <s v="V2010 Q4 - 50% Bonus"/>
    <n v="367"/>
    <s v="05. Other Production"/>
    <s v="Function"/>
    <n v="291225535.94"/>
    <n v="0"/>
    <n v="0"/>
    <n v="299676126.13"/>
    <n v="31609399.870000001"/>
    <n v="226458973.56999999"/>
    <n v="-16908575.84"/>
    <n v="3215359.84"/>
    <n v="308126716.31"/>
    <n v="253866046.11000001"/>
    <n v="-9483493.2100000009"/>
    <n v="0"/>
    <n v="3215359.84"/>
    <n v="0"/>
    <x v="19"/>
  </r>
  <r>
    <n v="-1"/>
    <n v="1"/>
    <s v="0001 -Florida Power &amp; Light Company"/>
    <n v="0"/>
    <n v="3"/>
    <x v="19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19"/>
  </r>
  <r>
    <n v="-1"/>
    <n v="1"/>
    <s v="0001 -Florida Power &amp; Light Company"/>
    <n v="0"/>
    <n v="3"/>
    <x v="19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19"/>
  </r>
  <r>
    <n v="-1"/>
    <n v="1"/>
    <s v="0001 -Florida Power &amp; Light Company"/>
    <n v="0"/>
    <n v="3"/>
    <x v="19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19"/>
  </r>
  <r>
    <n v="-1"/>
    <n v="1"/>
    <s v="0001 -Florida Power &amp; Light Company"/>
    <n v="0"/>
    <n v="3"/>
    <x v="19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8"/>
    <n v="2014"/>
    <s v="V2012 Q1 - 50% Bonus"/>
    <n v="367"/>
    <s v="05. Other Production"/>
    <s v="Function"/>
    <n v="22212074.260000002"/>
    <n v="0"/>
    <n v="0"/>
    <n v="24188312.73"/>
    <n v="1734375.88"/>
    <n v="4385634.79"/>
    <n v="-3971330.96"/>
    <n v="1075982.3700000001"/>
    <n v="26164551.210000001"/>
    <n v="5453421.6200000001"/>
    <n v="-2209905.54"/>
    <n v="0"/>
    <n v="1075982.3700000001"/>
    <n v="0"/>
    <x v="19"/>
  </r>
  <r>
    <n v="-1"/>
    <n v="1"/>
    <s v="0001 -Florida Power &amp; Light Company"/>
    <n v="0"/>
    <n v="3"/>
    <x v="19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9"/>
    <n v="2014"/>
    <s v="V2012 Q2 - 50% Bonus"/>
    <n v="367"/>
    <s v="05. Other Production"/>
    <s v="Function"/>
    <n v="48003560.439999998"/>
    <n v="0"/>
    <n v="0"/>
    <n v="51894017.57"/>
    <n v="4143454.68"/>
    <n v="9259566.3000000007"/>
    <n v="-8061953.0499999998"/>
    <n v="2223407.39"/>
    <n v="55784474.700000003"/>
    <n v="12224834.939999999"/>
    <n v="-4379320.83"/>
    <n v="0"/>
    <n v="2223407.39"/>
    <n v="0"/>
    <x v="19"/>
  </r>
  <r>
    <n v="-1"/>
    <n v="1"/>
    <s v="0001 -Florida Power &amp; Light Company"/>
    <n v="0"/>
    <n v="3"/>
    <x v="19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19"/>
  </r>
  <r>
    <n v="-1"/>
    <n v="1"/>
    <s v="0001 -Florida Power &amp; Light Company"/>
    <n v="0"/>
    <n v="3"/>
    <x v="19"/>
    <n v="2012"/>
    <n v="250"/>
    <n v="2014"/>
    <s v="V2012 Q3 - 50% Bonus"/>
    <n v="367"/>
    <s v="05. Other Production"/>
    <s v="Function"/>
    <n v="13032844.57"/>
    <n v="0"/>
    <n v="0"/>
    <n v="13762537.699999999"/>
    <n v="1686439.31"/>
    <n v="3616907.42"/>
    <n v="-1469814.93"/>
    <n v="742987.79"/>
    <n v="14492230.83"/>
    <n v="5100368.2300000004"/>
    <n v="-513419.98"/>
    <n v="0"/>
    <n v="742987.79"/>
    <n v="0"/>
    <x v="19"/>
  </r>
  <r>
    <n v="-1"/>
    <n v="1"/>
    <s v="0001 -Florida Power &amp; Light Company"/>
    <n v="0"/>
    <n v="3"/>
    <x v="19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1"/>
    <n v="2014"/>
    <s v="V2012 Q4 - 50% Bonus"/>
    <n v="367"/>
    <s v="05. Other Production"/>
    <s v="Function"/>
    <n v="31516124.5"/>
    <n v="0"/>
    <n v="0"/>
    <n v="34041045.030000001"/>
    <n v="3205935.34"/>
    <n v="4924704.8899999997"/>
    <n v="-5081738.04"/>
    <n v="1480413.57"/>
    <n v="36565965.57"/>
    <n v="7529028.7999999998"/>
    <n v="-2967816.07"/>
    <n v="0"/>
    <n v="1480413.57"/>
    <n v="0"/>
    <x v="19"/>
  </r>
  <r>
    <n v="-1"/>
    <n v="1"/>
    <s v="0001 -Florida Power &amp; Light Company"/>
    <n v="0"/>
    <n v="3"/>
    <x v="19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19"/>
  </r>
  <r>
    <n v="-1"/>
    <n v="1"/>
    <s v="0001 -Florida Power &amp; Light Company"/>
    <n v="0"/>
    <n v="3"/>
    <x v="19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19"/>
  </r>
  <r>
    <n v="-1"/>
    <n v="1"/>
    <s v="0001 -Florida Power &amp; Light Company"/>
    <n v="0"/>
    <n v="3"/>
    <x v="19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19"/>
  </r>
  <r>
    <n v="-1"/>
    <n v="1"/>
    <s v="0001 -Florida Power &amp; Light Company"/>
    <n v="0"/>
    <n v="3"/>
    <x v="19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19"/>
  </r>
  <r>
    <n v="-1"/>
    <n v="1"/>
    <s v="0001 -Florida Power &amp; Light Company"/>
    <n v="0"/>
    <n v="3"/>
    <x v="19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19"/>
  </r>
  <r>
    <n v="-1"/>
    <n v="1"/>
    <s v="0001 -Florida Power &amp; Light Company"/>
    <n v="0"/>
    <n v="3"/>
    <x v="19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19"/>
  </r>
  <r>
    <n v="-1"/>
    <n v="1"/>
    <s v="0001 -Florida Power &amp; Light Company"/>
    <n v="0"/>
    <n v="3"/>
    <x v="19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19"/>
  </r>
  <r>
    <n v="-1"/>
    <n v="1"/>
    <s v="0001 -Florida Power &amp; Light Company"/>
    <n v="0"/>
    <n v="3"/>
    <x v="19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19"/>
  </r>
  <r>
    <n v="-1"/>
    <n v="1"/>
    <s v="0001 -Florida Power &amp; Light Company"/>
    <n v="0"/>
    <n v="3"/>
    <x v="19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19"/>
  </r>
  <r>
    <n v="-1"/>
    <n v="1"/>
    <s v="0001 -Florida Power &amp; Light Company"/>
    <n v="0"/>
    <n v="3"/>
    <x v="19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19"/>
  </r>
  <r>
    <n v="-1"/>
    <n v="1"/>
    <s v="0001 -Florida Power &amp; Light Company"/>
    <n v="0"/>
    <n v="3"/>
    <x v="19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19"/>
  </r>
  <r>
    <n v="-1"/>
    <n v="1"/>
    <s v="0001 -Florida Power &amp; Light Company"/>
    <n v="0"/>
    <n v="3"/>
    <x v="19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19"/>
  </r>
  <r>
    <n v="-1"/>
    <n v="1"/>
    <s v="0001 -Florida Power &amp; Light Company"/>
    <n v="0"/>
    <n v="3"/>
    <x v="19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19"/>
  </r>
  <r>
    <n v="-1"/>
    <n v="1"/>
    <s v="0001 -Florida Power &amp; Light Company"/>
    <n v="0"/>
    <n v="3"/>
    <x v="19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19"/>
  </r>
  <r>
    <n v="-1"/>
    <n v="1"/>
    <s v="0001 -Florida Power &amp; Light Company"/>
    <n v="0"/>
    <n v="3"/>
    <x v="19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19"/>
  </r>
  <r>
    <n v="-1"/>
    <n v="1"/>
    <s v="0001 -Florida Power &amp; Light Company"/>
    <n v="0"/>
    <n v="3"/>
    <x v="19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19"/>
  </r>
  <r>
    <n v="-1"/>
    <n v="1"/>
    <s v="0001 -Florida Power &amp; Light Company"/>
    <n v="0"/>
    <n v="3"/>
    <x v="19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19"/>
  </r>
  <r>
    <n v="-1"/>
    <n v="1"/>
    <s v="0001 -Florida Power &amp; Light Company"/>
    <n v="0"/>
    <n v="3"/>
    <x v="19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19"/>
  </r>
  <r>
    <n v="-1"/>
    <n v="1"/>
    <s v="0001 -Florida Power &amp; Light Company"/>
    <n v="0"/>
    <n v="3"/>
    <x v="19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19"/>
  </r>
  <r>
    <n v="-1"/>
    <n v="1"/>
    <s v="0001 -Florida Power &amp; Light Company"/>
    <n v="0"/>
    <n v="3"/>
    <x v="19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19"/>
  </r>
  <r>
    <n v="-1"/>
    <n v="1"/>
    <s v="0001 -Florida Power &amp; Light Company"/>
    <n v="0"/>
    <n v="3"/>
    <x v="19"/>
    <n v="1987"/>
    <n v="22"/>
    <n v="2014"/>
    <s v="V1987"/>
    <n v="367"/>
    <s v="06. Transmission"/>
    <s v="Function"/>
    <n v="33616320.729999997"/>
    <n v="0"/>
    <n v="0"/>
    <n v="415265"/>
    <n v="6198"/>
    <n v="34081875.439999998"/>
    <n v="-954529.97"/>
    <n v="173541.88"/>
    <n v="34334084.439999998"/>
    <n v="33370309.73"/>
    <n v="173541.88"/>
    <n v="0"/>
    <n v="173541.88"/>
    <n v="0"/>
    <x v="19"/>
  </r>
  <r>
    <n v="-1"/>
    <n v="1"/>
    <s v="0001 -Florida Power &amp; Light Company"/>
    <n v="0"/>
    <n v="3"/>
    <x v="19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19"/>
  </r>
  <r>
    <n v="-1"/>
    <n v="1"/>
    <s v="0001 -Florida Power &amp; Light Company"/>
    <n v="0"/>
    <n v="3"/>
    <x v="19"/>
    <n v="1988"/>
    <n v="24"/>
    <n v="2014"/>
    <s v="V1988"/>
    <n v="367"/>
    <s v="06. Transmission"/>
    <s v="Function"/>
    <n v="58793787.57"/>
    <n v="0"/>
    <n v="0"/>
    <n v="5707039.8600000003"/>
    <n v="85179.85"/>
    <n v="55763737.869999997"/>
    <n v="-994286.33"/>
    <n v="105999.49"/>
    <n v="59213573.57"/>
    <n v="55429131.719999999"/>
    <n v="105999.49"/>
    <n v="0"/>
    <n v="105999.49"/>
    <n v="0"/>
    <x v="19"/>
  </r>
  <r>
    <n v="-1"/>
    <n v="1"/>
    <s v="0001 -Florida Power &amp; Light Company"/>
    <n v="0"/>
    <n v="3"/>
    <x v="19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19"/>
  </r>
  <r>
    <n v="-1"/>
    <n v="1"/>
    <s v="0001 -Florida Power &amp; Light Company"/>
    <n v="0"/>
    <n v="3"/>
    <x v="19"/>
    <n v="1989"/>
    <n v="26"/>
    <n v="2014"/>
    <s v="V1989"/>
    <n v="367"/>
    <s v="06. Transmission"/>
    <s v="Function"/>
    <n v="38689886"/>
    <n v="0"/>
    <n v="0"/>
    <n v="3672622"/>
    <n v="54815.35"/>
    <n v="36653712.049999997"/>
    <n v="-535293.5"/>
    <n v="69251.820000000007"/>
    <n v="38982731.75"/>
    <n v="36415681.649999999"/>
    <n v="69251.820000000007"/>
    <n v="0"/>
    <n v="69251.820000000007"/>
    <n v="0"/>
    <x v="19"/>
  </r>
  <r>
    <n v="-1"/>
    <n v="1"/>
    <s v="0001 -Florida Power &amp; Light Company"/>
    <n v="0"/>
    <n v="3"/>
    <x v="19"/>
    <n v="1990"/>
    <n v="28"/>
    <n v="2014"/>
    <s v="V1990"/>
    <n v="367"/>
    <s v="06. Transmission"/>
    <s v="Function"/>
    <n v="53237709.700000003"/>
    <n v="0"/>
    <n v="0"/>
    <n v="4652481.63"/>
    <n v="69440.149999999994"/>
    <n v="50858136.420000002"/>
    <n v="-830528.96"/>
    <n v="142008.01"/>
    <n v="53895329.57"/>
    <n v="50269956.700000003"/>
    <n v="142008.01"/>
    <n v="0"/>
    <n v="142008.01"/>
    <n v="0"/>
    <x v="19"/>
  </r>
  <r>
    <n v="-1"/>
    <n v="1"/>
    <s v="0001 -Florida Power &amp; Light Company"/>
    <n v="0"/>
    <n v="3"/>
    <x v="19"/>
    <n v="1991"/>
    <n v="29"/>
    <n v="2014"/>
    <s v="V1991"/>
    <n v="367"/>
    <s v="06. Transmission"/>
    <s v="Function"/>
    <n v="54738845.539999999"/>
    <n v="0"/>
    <n v="0"/>
    <n v="4966713"/>
    <n v="74130.179999999993"/>
    <n v="51646050.630000003"/>
    <n v="-484230.61"/>
    <n v="40768.910000000003"/>
    <n v="54942365.119999997"/>
    <n v="51516661.229999997"/>
    <n v="40768.910000000003"/>
    <n v="0"/>
    <n v="40768.910000000003"/>
    <n v="0"/>
    <x v="19"/>
  </r>
  <r>
    <n v="-1"/>
    <n v="1"/>
    <s v="0001 -Florida Power &amp; Light Company"/>
    <n v="0"/>
    <n v="3"/>
    <x v="19"/>
    <n v="1992"/>
    <n v="30"/>
    <n v="2014"/>
    <s v="V1992"/>
    <n v="367"/>
    <s v="06. Transmission"/>
    <s v="Function"/>
    <n v="55855735.700000003"/>
    <n v="0"/>
    <n v="0"/>
    <n v="583557"/>
    <n v="8709.82"/>
    <n v="56030637.759999998"/>
    <n v="-676508.73"/>
    <n v="125817.94"/>
    <n v="56399263"/>
    <n v="55495820.280000001"/>
    <n v="125817.94"/>
    <n v="0"/>
    <n v="125817.94"/>
    <n v="0"/>
    <x v="19"/>
  </r>
  <r>
    <n v="-1"/>
    <n v="1"/>
    <s v="0001 -Florida Power &amp; Light Company"/>
    <n v="0"/>
    <n v="3"/>
    <x v="19"/>
    <n v="1993"/>
    <n v="31"/>
    <n v="2014"/>
    <s v="V1993"/>
    <n v="367"/>
    <s v="06. Transmission"/>
    <s v="Function"/>
    <n v="110586439.3"/>
    <n v="0"/>
    <n v="0"/>
    <n v="12134882.050000001"/>
    <n v="181117.97"/>
    <n v="103069121.55"/>
    <n v="-1164337.33"/>
    <n v="88544.34"/>
    <n v="110963163.97"/>
    <n v="102873514.84999999"/>
    <n v="88544.34"/>
    <n v="0"/>
    <n v="88544.34"/>
    <n v="0"/>
    <x v="19"/>
  </r>
  <r>
    <n v="-1"/>
    <n v="1"/>
    <s v="0001 -Florida Power &amp; Light Company"/>
    <n v="0"/>
    <n v="3"/>
    <x v="19"/>
    <n v="1994"/>
    <n v="32"/>
    <n v="2014"/>
    <s v="V1994"/>
    <n v="367"/>
    <s v="06. Transmission"/>
    <s v="Function"/>
    <n v="102228577.7"/>
    <n v="0"/>
    <n v="0"/>
    <n v="7901850.9800000004"/>
    <n v="2248578.58"/>
    <n v="96923229.790000007"/>
    <n v="-1030670.54"/>
    <n v="231895.04000000001"/>
    <n v="103163693.61"/>
    <n v="98247122.75"/>
    <n v="221464.75"/>
    <n v="0"/>
    <n v="231895.04000000001"/>
    <n v="0"/>
    <x v="19"/>
  </r>
  <r>
    <n v="-1"/>
    <n v="1"/>
    <s v="0001 -Florida Power &amp; Light Company"/>
    <n v="0"/>
    <n v="3"/>
    <x v="19"/>
    <n v="1995"/>
    <n v="33"/>
    <n v="2014"/>
    <s v="V1995"/>
    <n v="367"/>
    <s v="06. Transmission"/>
    <s v="Function"/>
    <n v="46001219.659999996"/>
    <n v="0"/>
    <n v="0"/>
    <n v="5265657.92"/>
    <n v="1908325.1"/>
    <n v="41773979.079999998"/>
    <n v="-555661.07999999996"/>
    <n v="87963.31"/>
    <n v="46373712.020000003"/>
    <n v="43326430.68"/>
    <n v="71344.45"/>
    <n v="0"/>
    <n v="87963.31"/>
    <n v="0"/>
    <x v="19"/>
  </r>
  <r>
    <n v="-1"/>
    <n v="1"/>
    <s v="0001 -Florida Power &amp; Light Company"/>
    <n v="0"/>
    <n v="3"/>
    <x v="19"/>
    <n v="1996"/>
    <n v="34"/>
    <n v="2014"/>
    <s v="V1996"/>
    <n v="367"/>
    <s v="06. Transmission"/>
    <s v="Function"/>
    <n v="84337753.099999994"/>
    <n v="0"/>
    <n v="0"/>
    <n v="16334165.65"/>
    <n v="3432997.16"/>
    <n v="70449068.329999998"/>
    <n v="-391292.35"/>
    <n v="95689.42"/>
    <n v="84700280.920000002"/>
    <n v="73551886.200000003"/>
    <n v="63340.9"/>
    <n v="0"/>
    <n v="95689.42"/>
    <n v="0"/>
    <x v="19"/>
  </r>
  <r>
    <n v="-1"/>
    <n v="1"/>
    <s v="0001 -Florida Power &amp; Light Company"/>
    <n v="0"/>
    <n v="3"/>
    <x v="19"/>
    <n v="1997"/>
    <n v="35"/>
    <n v="2014"/>
    <s v="V1997"/>
    <n v="367"/>
    <s v="06. Transmission"/>
    <s v="Function"/>
    <n v="39830597.920000002"/>
    <n v="0"/>
    <n v="0"/>
    <n v="8347974.8600000003"/>
    <n v="1709336.95"/>
    <n v="32437871.109999999"/>
    <n v="-495257.54"/>
    <n v="84089.57"/>
    <n v="40186698.32"/>
    <n v="33838773.359999999"/>
    <n v="36423.870000000003"/>
    <n v="0"/>
    <n v="84089.57"/>
    <n v="0"/>
    <x v="19"/>
  </r>
  <r>
    <n v="-1"/>
    <n v="1"/>
    <s v="0001 -Florida Power &amp; Light Company"/>
    <n v="0"/>
    <n v="3"/>
    <x v="19"/>
    <n v="1998"/>
    <n v="59"/>
    <n v="2014"/>
    <s v="V1998"/>
    <n v="367"/>
    <s v="06. Transmission"/>
    <s v="Function"/>
    <n v="28380847.23"/>
    <n v="0"/>
    <n v="0"/>
    <n v="7074854.7000000002"/>
    <n v="1228009.6499999999"/>
    <n v="22154787.75"/>
    <n v="-661509.81000000006"/>
    <n v="115399.94"/>
    <n v="28897470.789999999"/>
    <n v="22958388.010000002"/>
    <n v="23185.77"/>
    <n v="0"/>
    <n v="115399.94"/>
    <n v="0"/>
    <x v="19"/>
  </r>
  <r>
    <n v="-1"/>
    <n v="1"/>
    <s v="0001 -Florida Power &amp; Light Company"/>
    <n v="0"/>
    <n v="3"/>
    <x v="19"/>
    <n v="1999"/>
    <n v="60"/>
    <n v="2014"/>
    <s v="V1999"/>
    <n v="367"/>
    <s v="06. Transmission"/>
    <s v="Function"/>
    <n v="54360127.799999997"/>
    <n v="0"/>
    <n v="0"/>
    <n v="14821310.220000001"/>
    <n v="2394347.33"/>
    <n v="40906469.399999999"/>
    <n v="-1333786.67"/>
    <n v="254564.01"/>
    <n v="55450704.770000003"/>
    <n v="42453509.859999999"/>
    <n v="11293.92"/>
    <n v="0"/>
    <n v="254564.01"/>
    <n v="0"/>
    <x v="19"/>
  </r>
  <r>
    <n v="-1"/>
    <n v="1"/>
    <s v="0001 -Florida Power &amp; Light Company"/>
    <n v="0"/>
    <n v="3"/>
    <x v="19"/>
    <n v="2000"/>
    <n v="61"/>
    <n v="2014"/>
    <s v="V2000"/>
    <n v="367"/>
    <s v="06. Transmission"/>
    <s v="Function"/>
    <n v="34696649.799999997"/>
    <n v="0"/>
    <n v="0"/>
    <n v="10690660.550000001"/>
    <n v="1296658.5"/>
    <n v="24699265.07"/>
    <n v="-372505.79"/>
    <n v="116761.14"/>
    <n v="34905752.090000004"/>
    <n v="25836479.600000001"/>
    <n v="67102.820000000007"/>
    <n v="0"/>
    <n v="116761.14"/>
    <n v="0"/>
    <x v="19"/>
  </r>
  <r>
    <n v="-1"/>
    <n v="1"/>
    <s v="0001 -Florida Power &amp; Light Company"/>
    <n v="0"/>
    <n v="3"/>
    <x v="19"/>
    <n v="2001"/>
    <n v="62"/>
    <n v="2014"/>
    <s v="V2001"/>
    <n v="367"/>
    <s v="06. Transmission"/>
    <s v="Function"/>
    <n v="107162123.39"/>
    <n v="0"/>
    <n v="0"/>
    <n v="36381758.719999999"/>
    <n v="4726513.24"/>
    <n v="71475426.469999999"/>
    <n v="-766284.19"/>
    <n v="136129.01"/>
    <n v="107761371.94"/>
    <n v="75789648.840000004"/>
    <n v="-50828.66"/>
    <n v="0"/>
    <n v="136129.01"/>
    <n v="0"/>
    <x v="19"/>
  </r>
  <r>
    <n v="-1"/>
    <n v="1"/>
    <s v="0001 -Florida Power &amp; Light Company"/>
    <n v="0"/>
    <n v="3"/>
    <x v="19"/>
    <n v="2001"/>
    <n v="69"/>
    <n v="2014"/>
    <s v="V2001 Bonus"/>
    <n v="367"/>
    <s v="06. Transmission"/>
    <s v="Function"/>
    <n v="2400858.17"/>
    <n v="0"/>
    <n v="0"/>
    <n v="806184.42"/>
    <n v="107490.99"/>
    <n v="1608726.68"/>
    <n v="-17478.599999999999"/>
    <n v="3819.67"/>
    <n v="2417734.65"/>
    <n v="1704611.82"/>
    <n v="-1450.97"/>
    <n v="0"/>
    <n v="3819.67"/>
    <n v="0"/>
    <x v="19"/>
  </r>
  <r>
    <n v="-1"/>
    <n v="1"/>
    <s v="0001 -Florida Power &amp; Light Company"/>
    <n v="0"/>
    <n v="3"/>
    <x v="19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19"/>
  </r>
  <r>
    <n v="-1"/>
    <n v="1"/>
    <s v="0001 -Florida Power &amp; Light Company"/>
    <n v="0"/>
    <n v="3"/>
    <x v="19"/>
    <n v="2002"/>
    <n v="80"/>
    <n v="2014"/>
    <s v="V2002 Bonus Q1"/>
    <n v="367"/>
    <s v="06. Transmission"/>
    <s v="Function"/>
    <n v="11741737.380000001"/>
    <n v="0"/>
    <n v="0"/>
    <n v="11834431.369999999"/>
    <n v="527697.29"/>
    <n v="7605570.3399999999"/>
    <n v="-186765.1"/>
    <n v="33805.24"/>
    <n v="11927125.35"/>
    <n v="8010918.0599999996"/>
    <n v="-29233.15"/>
    <n v="0"/>
    <n v="33805.24"/>
    <n v="0"/>
    <x v="19"/>
  </r>
  <r>
    <n v="-1"/>
    <n v="1"/>
    <s v="0001 -Florida Power &amp; Light Company"/>
    <n v="0"/>
    <n v="3"/>
    <x v="19"/>
    <n v="2002"/>
    <n v="81"/>
    <n v="2014"/>
    <s v="V2002 Bonus Q2"/>
    <n v="367"/>
    <s v="06. Transmission"/>
    <s v="Function"/>
    <n v="11083720.26"/>
    <n v="0"/>
    <n v="0"/>
    <n v="11171219.619999999"/>
    <n v="498571.53"/>
    <n v="7050885.1399999997"/>
    <n v="-176298.67"/>
    <n v="32366.21"/>
    <n v="11258718.99"/>
    <n v="7435956.8700000001"/>
    <n v="-29132.720000000001"/>
    <n v="0"/>
    <n v="32366.21"/>
    <n v="0"/>
    <x v="19"/>
  </r>
  <r>
    <n v="-1"/>
    <n v="1"/>
    <s v="0001 -Florida Power &amp; Light Company"/>
    <n v="0"/>
    <n v="3"/>
    <x v="19"/>
    <n v="2002"/>
    <n v="82"/>
    <n v="2014"/>
    <s v="V2002 Bonus Q3"/>
    <n v="367"/>
    <s v="06. Transmission"/>
    <s v="Function"/>
    <n v="8164464.2699999996"/>
    <n v="0"/>
    <n v="0"/>
    <n v="8228917.8600000003"/>
    <n v="367092.03"/>
    <n v="5102745.6900000004"/>
    <n v="-129864.75"/>
    <n v="23841.53"/>
    <n v="8293371.46"/>
    <n v="5387648.4199999999"/>
    <n v="-22876.37"/>
    <n v="0"/>
    <n v="23841.53"/>
    <n v="0"/>
    <x v="19"/>
  </r>
  <r>
    <n v="-1"/>
    <n v="1"/>
    <s v="0001 -Florida Power &amp; Light Company"/>
    <n v="0"/>
    <n v="3"/>
    <x v="19"/>
    <n v="2002"/>
    <n v="83"/>
    <n v="2014"/>
    <s v="V2002 Bonus Q4"/>
    <n v="367"/>
    <s v="06. Transmission"/>
    <s v="Function"/>
    <n v="10896684.560000001"/>
    <n v="0"/>
    <n v="0"/>
    <n v="10982707.369999999"/>
    <n v="489609.09"/>
    <n v="6689165.4000000004"/>
    <n v="-173323.64"/>
    <n v="31820.03"/>
    <n v="11068730.18"/>
    <n v="7070967.2800000003"/>
    <n v="-32418.37"/>
    <n v="0"/>
    <n v="31820.03"/>
    <n v="0"/>
    <x v="19"/>
  </r>
  <r>
    <n v="-1"/>
    <n v="1"/>
    <s v="0001 -Florida Power &amp; Light Company"/>
    <n v="0"/>
    <n v="3"/>
    <x v="19"/>
    <n v="2002"/>
    <n v="76"/>
    <n v="2014"/>
    <s v="V2002 Q1"/>
    <n v="367"/>
    <s v="06. Transmission"/>
    <s v="Function"/>
    <n v="22099599.190000001"/>
    <n v="0"/>
    <n v="0"/>
    <n v="22274062.32"/>
    <n v="993200.44"/>
    <n v="14314749.970000001"/>
    <n v="-351518.19"/>
    <n v="83048.92"/>
    <n v="22448525.449999999"/>
    <n v="15077671.310000001"/>
    <n v="-35598.239999999998"/>
    <n v="0"/>
    <n v="83048.92"/>
    <n v="0"/>
    <x v="19"/>
  </r>
  <r>
    <n v="-1"/>
    <n v="1"/>
    <s v="0001 -Florida Power &amp; Light Company"/>
    <n v="0"/>
    <n v="3"/>
    <x v="19"/>
    <n v="2002"/>
    <n v="77"/>
    <n v="2014"/>
    <s v="V2002 Q2"/>
    <n v="367"/>
    <s v="06. Transmission"/>
    <s v="Function"/>
    <n v="12430638.9"/>
    <n v="0"/>
    <n v="0"/>
    <n v="12499128.189999999"/>
    <n v="557836.09"/>
    <n v="7870595.9900000002"/>
    <n v="-196794.52"/>
    <n v="32937.120000000003"/>
    <n v="12567617.48"/>
    <n v="8339591.2000000002"/>
    <n v="-15200.58"/>
    <n v="0"/>
    <n v="32937.120000000003"/>
    <n v="0"/>
    <x v="19"/>
  </r>
  <r>
    <n v="-1"/>
    <n v="1"/>
    <s v="0001 -Florida Power &amp; Light Company"/>
    <n v="0"/>
    <n v="3"/>
    <x v="19"/>
    <n v="2002"/>
    <n v="78"/>
    <n v="2014"/>
    <s v="V2002 Q3"/>
    <n v="367"/>
    <s v="06. Transmission"/>
    <s v="Function"/>
    <n v="4645555.08"/>
    <n v="0"/>
    <n v="0"/>
    <n v="4679609.25"/>
    <n v="193953.82"/>
    <n v="3027889.62"/>
    <n v="-68614.27"/>
    <n v="16303.64"/>
    <n v="4713663.43"/>
    <n v="3178418.57"/>
    <n v="-8379.85"/>
    <n v="0"/>
    <n v="16303.64"/>
    <n v="0"/>
    <x v="19"/>
  </r>
  <r>
    <n v="-1"/>
    <n v="1"/>
    <s v="0001 -Florida Power &amp; Light Company"/>
    <n v="0"/>
    <n v="3"/>
    <x v="19"/>
    <n v="2002"/>
    <n v="79"/>
    <n v="2014"/>
    <s v="V2002 Q4"/>
    <n v="367"/>
    <s v="06. Transmission"/>
    <s v="Function"/>
    <n v="8854570.5700000003"/>
    <n v="0"/>
    <n v="0"/>
    <n v="8923259.9100000001"/>
    <n v="390953.52"/>
    <n v="5494861.1100000003"/>
    <n v="-138399.17000000001"/>
    <n v="32911.81"/>
    <n v="8991949.25"/>
    <n v="5799730.4000000004"/>
    <n v="-18382.64"/>
    <n v="0"/>
    <n v="32911.81"/>
    <n v="0"/>
    <x v="19"/>
  </r>
  <r>
    <n v="-1"/>
    <n v="1"/>
    <s v="0001 -Florida Power &amp; Light Company"/>
    <n v="0"/>
    <n v="3"/>
    <x v="19"/>
    <n v="2003"/>
    <n v="64"/>
    <n v="2014"/>
    <s v="V2003"/>
    <n v="367"/>
    <s v="06. Transmission"/>
    <s v="Function"/>
    <n v="3296752.59"/>
    <n v="0"/>
    <n v="0"/>
    <n v="2155187.96"/>
    <n v="95848.33"/>
    <n v="1378198.42"/>
    <n v="-39767.64"/>
    <n v="14520.75"/>
    <n v="3307689.97"/>
    <n v="1467499.94"/>
    <n v="10130.18"/>
    <n v="0"/>
    <n v="14520.75"/>
    <n v="0"/>
    <x v="19"/>
  </r>
  <r>
    <n v="-1"/>
    <n v="1"/>
    <s v="0001 -Florida Power &amp; Light Company"/>
    <n v="0"/>
    <n v="3"/>
    <x v="19"/>
    <n v="2003"/>
    <n v="70"/>
    <n v="2014"/>
    <s v="V2003 Bonus-30%"/>
    <n v="367"/>
    <s v="06. Transmission"/>
    <s v="Function"/>
    <n v="63327718.159999996"/>
    <n v="0"/>
    <n v="0"/>
    <n v="27153675.109999999"/>
    <n v="2858277.3"/>
    <n v="37383722.549999997"/>
    <n v="-1544699.6"/>
    <n v="455470.59"/>
    <n v="64862693.009999998"/>
    <n v="39323374.140000001"/>
    <n v="-160878.54"/>
    <n v="0"/>
    <n v="455470.59"/>
    <n v="0"/>
    <x v="19"/>
  </r>
  <r>
    <n v="-1"/>
    <n v="1"/>
    <s v="0001 -Florida Power &amp; Light Company"/>
    <n v="0"/>
    <n v="3"/>
    <x v="19"/>
    <n v="2003"/>
    <n v="84"/>
    <n v="2014"/>
    <s v="V2003 Bonus-50%"/>
    <n v="367"/>
    <s v="06. Transmission"/>
    <s v="Function"/>
    <n v="8783238.6199999992"/>
    <n v="0"/>
    <n v="0"/>
    <n v="2303065"/>
    <n v="511791.71"/>
    <n v="6665575.0599999996"/>
    <n v="-214340.68"/>
    <n v="82203.48"/>
    <n v="8996229.9100000001"/>
    <n v="7013424.0999999996"/>
    <n v="33154.86"/>
    <n v="0"/>
    <n v="82203.48"/>
    <n v="0"/>
    <x v="19"/>
  </r>
  <r>
    <n v="-1"/>
    <n v="1"/>
    <s v="0001 -Florida Power &amp; Light Company"/>
    <n v="0"/>
    <n v="3"/>
    <x v="19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19"/>
  </r>
  <r>
    <n v="-1"/>
    <n v="1"/>
    <s v="0001 -Florida Power &amp; Light Company"/>
    <n v="0"/>
    <n v="3"/>
    <x v="19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2"/>
    <n v="-53704.45"/>
    <n v="11190.81"/>
    <n v="6903002.2800000003"/>
    <n v="4114636.62"/>
    <n v="-11859.65"/>
    <n v="0"/>
    <n v="11190.81"/>
    <n v="0"/>
    <x v="19"/>
  </r>
  <r>
    <n v="-1"/>
    <n v="1"/>
    <s v="0001 -Florida Power &amp; Light Company"/>
    <n v="0"/>
    <n v="3"/>
    <x v="19"/>
    <n v="2004"/>
    <n v="100"/>
    <n v="2014"/>
    <s v="V2004 Q1 - 50% Bonus"/>
    <n v="367"/>
    <s v="06. Transmission"/>
    <s v="Function"/>
    <n v="18552570.300000001"/>
    <n v="0"/>
    <n v="0"/>
    <n v="18626698.699999999"/>
    <n v="593278.98"/>
    <n v="7326591.3399999999"/>
    <n v="-148262.12"/>
    <n v="30894.58"/>
    <n v="18700827.09"/>
    <n v="7859425.3600000003"/>
    <n v="-56917.25"/>
    <n v="0"/>
    <n v="30894.58"/>
    <n v="0"/>
    <x v="19"/>
  </r>
  <r>
    <n v="-1"/>
    <n v="1"/>
    <s v="0001 -Florida Power &amp; Light Company"/>
    <n v="0"/>
    <n v="3"/>
    <x v="19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19"/>
  </r>
  <r>
    <n v="-1"/>
    <n v="1"/>
    <s v="0001 -Florida Power &amp; Light Company"/>
    <n v="0"/>
    <n v="3"/>
    <x v="19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19"/>
  </r>
  <r>
    <n v="-1"/>
    <n v="1"/>
    <s v="0001 -Florida Power &amp; Light Company"/>
    <n v="0"/>
    <n v="3"/>
    <x v="19"/>
    <n v="2004"/>
    <n v="101"/>
    <n v="2014"/>
    <s v="V2004 Q2 - 50% Bonus"/>
    <n v="367"/>
    <s v="06. Transmission"/>
    <s v="Function"/>
    <n v="19763984.559999999"/>
    <n v="0"/>
    <n v="0"/>
    <n v="19763984.559999999"/>
    <n v="629410.16"/>
    <n v="7591432.1799999997"/>
    <n v="-174536.41"/>
    <n v="0"/>
    <n v="19763984.559999999"/>
    <n v="8220842.3399999999"/>
    <n v="0"/>
    <n v="0"/>
    <n v="0"/>
    <n v="0"/>
    <x v="19"/>
  </r>
  <r>
    <n v="-1"/>
    <n v="1"/>
    <s v="0001 -Florida Power &amp; Light Company"/>
    <n v="0"/>
    <n v="3"/>
    <x v="19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19"/>
  </r>
  <r>
    <n v="-1"/>
    <n v="1"/>
    <s v="0001 -Florida Power &amp; Light Company"/>
    <n v="0"/>
    <n v="3"/>
    <x v="19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19"/>
  </r>
  <r>
    <n v="-1"/>
    <n v="1"/>
    <s v="0001 -Florida Power &amp; Light Company"/>
    <n v="0"/>
    <n v="3"/>
    <x v="19"/>
    <n v="2004"/>
    <n v="102"/>
    <n v="2014"/>
    <s v="V2004 Q3 - 50% Bonus"/>
    <n v="367"/>
    <s v="06. Transmission"/>
    <s v="Function"/>
    <n v="29662523.09"/>
    <n v="0"/>
    <n v="0"/>
    <n v="29771664.210000001"/>
    <n v="948554.99"/>
    <n v="11228429.74"/>
    <n v="-218290.76"/>
    <n v="45387.4"/>
    <n v="29880805.329999998"/>
    <n v="12091482.6"/>
    <n v="-87392.7"/>
    <n v="0"/>
    <n v="45387.4"/>
    <n v="0"/>
    <x v="19"/>
  </r>
  <r>
    <n v="-1"/>
    <n v="1"/>
    <s v="0001 -Florida Power &amp; Light Company"/>
    <n v="0"/>
    <n v="3"/>
    <x v="19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19"/>
  </r>
  <r>
    <n v="-1"/>
    <n v="1"/>
    <s v="0001 -Florida Power &amp; Light Company"/>
    <n v="0"/>
    <n v="3"/>
    <x v="19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19"/>
  </r>
  <r>
    <n v="-1"/>
    <n v="1"/>
    <s v="0001 -Florida Power &amp; Light Company"/>
    <n v="0"/>
    <n v="3"/>
    <x v="19"/>
    <n v="2004"/>
    <n v="103"/>
    <n v="2014"/>
    <s v="V2004 Q4 - 50% Bonus"/>
    <n v="367"/>
    <s v="06. Transmission"/>
    <s v="Function"/>
    <n v="27141070.91"/>
    <n v="0"/>
    <n v="0"/>
    <n v="27249497.280000001"/>
    <n v="867678.49"/>
    <n v="10067360.24"/>
    <n v="-216860.54"/>
    <n v="45599.32"/>
    <n v="27357923.649999999"/>
    <n v="10851787.23"/>
    <n v="-88001.919999999998"/>
    <n v="0"/>
    <n v="45599.32"/>
    <n v="0"/>
    <x v="19"/>
  </r>
  <r>
    <n v="-1"/>
    <n v="1"/>
    <s v="0001 -Florida Power &amp; Light Company"/>
    <n v="0"/>
    <n v="3"/>
    <x v="19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19"/>
  </r>
  <r>
    <n v="-1"/>
    <n v="1"/>
    <s v="0001 -Florida Power &amp; Light Company"/>
    <n v="0"/>
    <n v="3"/>
    <x v="19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19"/>
  </r>
  <r>
    <n v="-1"/>
    <n v="1"/>
    <s v="0001 -Florida Power &amp; Light Company"/>
    <n v="0"/>
    <n v="3"/>
    <x v="19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19"/>
  </r>
  <r>
    <n v="-1"/>
    <n v="1"/>
    <s v="0001 -Florida Power &amp; Light Company"/>
    <n v="0"/>
    <n v="3"/>
    <x v="19"/>
    <n v="2005"/>
    <n v="86"/>
    <n v="2014"/>
    <s v="V2005 Bonus-50%"/>
    <n v="367"/>
    <s v="06. Transmission"/>
    <s v="Function"/>
    <n v="9861732.2899999991"/>
    <n v="0"/>
    <n v="0"/>
    <n v="9925336.2799999993"/>
    <n v="320259.81"/>
    <n v="3509660.97"/>
    <n v="-128349.05"/>
    <n v="29388.68"/>
    <n v="9988940.2599999998"/>
    <n v="3783650.28"/>
    <n v="-51548.79"/>
    <n v="0"/>
    <n v="29388.68"/>
    <n v="0"/>
    <x v="19"/>
  </r>
  <r>
    <n v="-1"/>
    <n v="1"/>
    <s v="0001 -Florida Power &amp; Light Company"/>
    <n v="0"/>
    <n v="3"/>
    <x v="19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19"/>
  </r>
  <r>
    <n v="-1"/>
    <n v="1"/>
    <s v="0001 -Florida Power &amp; Light Company"/>
    <n v="0"/>
    <n v="3"/>
    <x v="19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19"/>
  </r>
  <r>
    <n v="-1"/>
    <n v="1"/>
    <s v="0001 -Florida Power &amp; Light Company"/>
    <n v="0"/>
    <n v="3"/>
    <x v="19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19"/>
  </r>
  <r>
    <n v="-1"/>
    <n v="1"/>
    <s v="0001 -Florida Power &amp; Light Company"/>
    <n v="0"/>
    <n v="3"/>
    <x v="19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19"/>
  </r>
  <r>
    <n v="-1"/>
    <n v="1"/>
    <s v="0001 -Florida Power &amp; Light Company"/>
    <n v="0"/>
    <n v="3"/>
    <x v="19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19"/>
  </r>
  <r>
    <n v="-1"/>
    <n v="1"/>
    <s v="0001 -Florida Power &amp; Light Company"/>
    <n v="0"/>
    <n v="3"/>
    <x v="19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19"/>
  </r>
  <r>
    <n v="-1"/>
    <n v="1"/>
    <s v="0001 -Florida Power &amp; Light Company"/>
    <n v="0"/>
    <n v="3"/>
    <x v="19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19"/>
  </r>
  <r>
    <n v="-1"/>
    <n v="1"/>
    <s v="0001 -Florida Power &amp; Light Company"/>
    <n v="0"/>
    <n v="3"/>
    <x v="19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19"/>
  </r>
  <r>
    <n v="-1"/>
    <n v="1"/>
    <s v="0001 -Florida Power &amp; Light Company"/>
    <n v="0"/>
    <n v="3"/>
    <x v="19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19"/>
  </r>
  <r>
    <n v="-1"/>
    <n v="1"/>
    <s v="0001 -Florida Power &amp; Light Company"/>
    <n v="0"/>
    <n v="3"/>
    <x v="19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00000001"/>
    <n v="-24781.48"/>
    <n v="6076.26"/>
    <n v="14425581.09"/>
    <n v="7066616.3700000001"/>
    <n v="-7276.37"/>
    <n v="0"/>
    <n v="6076.26"/>
    <n v="0"/>
    <x v="19"/>
  </r>
  <r>
    <n v="-1"/>
    <n v="1"/>
    <s v="0001 -Florida Power &amp; Light Company"/>
    <n v="0"/>
    <n v="3"/>
    <x v="19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19"/>
  </r>
  <r>
    <n v="-1"/>
    <n v="1"/>
    <s v="0001 -Florida Power &amp; Light Company"/>
    <n v="0"/>
    <n v="3"/>
    <x v="19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19"/>
  </r>
  <r>
    <n v="-1"/>
    <n v="1"/>
    <s v="0001 -Florida Power &amp; Light Company"/>
    <n v="0"/>
    <n v="3"/>
    <x v="19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19"/>
  </r>
  <r>
    <n v="-1"/>
    <n v="1"/>
    <s v="0001 -Florida Power &amp; Light Company"/>
    <n v="0"/>
    <n v="3"/>
    <x v="19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19"/>
  </r>
  <r>
    <n v="-1"/>
    <n v="1"/>
    <s v="0001 -Florida Power &amp; Light Company"/>
    <n v="0"/>
    <n v="3"/>
    <x v="19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19"/>
  </r>
  <r>
    <n v="-1"/>
    <n v="1"/>
    <s v="0001 -Florida Power &amp; Light Company"/>
    <n v="0"/>
    <n v="3"/>
    <x v="19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599999994"/>
    <n v="-37625.29"/>
    <n v="8901.5499999999993"/>
    <n v="25204972.23"/>
    <n v="11235869.26"/>
    <n v="-12217.4"/>
    <n v="0"/>
    <n v="8901.5499999999993"/>
    <n v="0"/>
    <x v="19"/>
  </r>
  <r>
    <n v="-1"/>
    <n v="1"/>
    <s v="0001 -Florida Power &amp; Light Company"/>
    <n v="0"/>
    <n v="3"/>
    <x v="19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19"/>
  </r>
  <r>
    <n v="-1"/>
    <n v="1"/>
    <s v="0001 -Florida Power &amp; Light Company"/>
    <n v="0"/>
    <n v="3"/>
    <x v="19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9999999"/>
    <n v="-73000.81"/>
    <n v="17840.64"/>
    <n v="48956660.890000001"/>
    <n v="21083547.23"/>
    <n v="-24226.98"/>
    <n v="0"/>
    <n v="17840.64"/>
    <n v="0"/>
    <x v="19"/>
  </r>
  <r>
    <n v="-1"/>
    <n v="1"/>
    <s v="0001 -Florida Power &amp; Light Company"/>
    <n v="0"/>
    <n v="3"/>
    <x v="19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19"/>
  </r>
  <r>
    <n v="-1"/>
    <n v="1"/>
    <s v="0001 -Florida Power &amp; Light Company"/>
    <n v="0"/>
    <n v="3"/>
    <x v="19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19"/>
  </r>
  <r>
    <n v="-1"/>
    <n v="1"/>
    <s v="0001 -Florida Power &amp; Light Company"/>
    <n v="0"/>
    <n v="3"/>
    <x v="19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19"/>
  </r>
  <r>
    <n v="-1"/>
    <n v="1"/>
    <s v="0001 -Florida Power &amp; Light Company"/>
    <n v="0"/>
    <n v="3"/>
    <x v="19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19"/>
  </r>
  <r>
    <n v="-1"/>
    <n v="1"/>
    <s v="0001 -Florida Power &amp; Light Company"/>
    <n v="0"/>
    <n v="3"/>
    <x v="19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19"/>
  </r>
  <r>
    <n v="-1"/>
    <n v="1"/>
    <s v="0001 -Florida Power &amp; Light Company"/>
    <n v="0"/>
    <n v="3"/>
    <x v="19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19"/>
  </r>
  <r>
    <n v="-1"/>
    <n v="1"/>
    <s v="0001 -Florida Power &amp; Light Company"/>
    <n v="0"/>
    <n v="3"/>
    <x v="19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19"/>
  </r>
  <r>
    <n v="-1"/>
    <n v="1"/>
    <s v="0001 -Florida Power &amp; Light Company"/>
    <n v="0"/>
    <n v="3"/>
    <x v="19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19"/>
  </r>
  <r>
    <n v="-1"/>
    <n v="1"/>
    <s v="0001 -Florida Power &amp; Light Company"/>
    <n v="0"/>
    <n v="3"/>
    <x v="19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19"/>
  </r>
  <r>
    <n v="-1"/>
    <n v="1"/>
    <s v="0001 -Florida Power &amp; Light Company"/>
    <n v="0"/>
    <n v="3"/>
    <x v="19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19"/>
  </r>
  <r>
    <n v="-1"/>
    <n v="1"/>
    <s v="0001 -Florida Power &amp; Light Company"/>
    <n v="0"/>
    <n v="3"/>
    <x v="19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19"/>
  </r>
  <r>
    <n v="-1"/>
    <n v="1"/>
    <s v="0001 -Florida Power &amp; Light Company"/>
    <n v="0"/>
    <n v="3"/>
    <x v="19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19"/>
  </r>
  <r>
    <n v="-1"/>
    <n v="1"/>
    <s v="0001 -Florida Power &amp; Light Company"/>
    <n v="0"/>
    <n v="3"/>
    <x v="19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19"/>
  </r>
  <r>
    <n v="-1"/>
    <n v="1"/>
    <s v="0001 -Florida Power &amp; Light Company"/>
    <n v="0"/>
    <n v="3"/>
    <x v="19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19"/>
  </r>
  <r>
    <n v="-1"/>
    <n v="1"/>
    <s v="0001 -Florida Power &amp; Light Company"/>
    <n v="0"/>
    <n v="3"/>
    <x v="19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19"/>
  </r>
  <r>
    <n v="-1"/>
    <n v="1"/>
    <s v="0001 -Florida Power &amp; Light Company"/>
    <n v="0"/>
    <n v="3"/>
    <x v="19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19"/>
  </r>
  <r>
    <n v="-1"/>
    <n v="1"/>
    <s v="0001 -Florida Power &amp; Light Company"/>
    <n v="0"/>
    <n v="3"/>
    <x v="19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19"/>
  </r>
  <r>
    <n v="-1"/>
    <n v="1"/>
    <s v="0001 -Florida Power &amp; Light Company"/>
    <n v="0"/>
    <n v="3"/>
    <x v="19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19"/>
  </r>
  <r>
    <n v="-1"/>
    <n v="1"/>
    <s v="0001 -Florida Power &amp; Light Company"/>
    <n v="0"/>
    <n v="3"/>
    <x v="19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19"/>
  </r>
  <r>
    <n v="-1"/>
    <n v="1"/>
    <s v="0001 -Florida Power &amp; Light Company"/>
    <n v="0"/>
    <n v="3"/>
    <x v="19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19"/>
  </r>
  <r>
    <n v="-1"/>
    <n v="1"/>
    <s v="0001 -Florida Power &amp; Light Company"/>
    <n v="0"/>
    <n v="3"/>
    <x v="19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19"/>
  </r>
  <r>
    <n v="-1"/>
    <n v="1"/>
    <s v="0001 -Florida Power &amp; Light Company"/>
    <n v="0"/>
    <n v="3"/>
    <x v="19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19"/>
  </r>
  <r>
    <n v="-1"/>
    <n v="1"/>
    <s v="0001 -Florida Power &amp; Light Company"/>
    <n v="0"/>
    <n v="3"/>
    <x v="19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19"/>
  </r>
  <r>
    <n v="-1"/>
    <n v="1"/>
    <s v="0001 -Florida Power &amp; Light Company"/>
    <n v="0"/>
    <n v="3"/>
    <x v="19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19"/>
  </r>
  <r>
    <n v="-1"/>
    <n v="1"/>
    <s v="0001 -Florida Power &amp; Light Company"/>
    <n v="0"/>
    <n v="3"/>
    <x v="19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19"/>
  </r>
  <r>
    <n v="-1"/>
    <n v="1"/>
    <s v="0001 -Florida Power &amp; Light Company"/>
    <n v="0"/>
    <n v="3"/>
    <x v="19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19"/>
  </r>
  <r>
    <n v="-1"/>
    <n v="1"/>
    <s v="0001 -Florida Power &amp; Light Company"/>
    <n v="0"/>
    <n v="3"/>
    <x v="19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19"/>
  </r>
  <r>
    <n v="-1"/>
    <n v="1"/>
    <s v="0001 -Florida Power &amp; Light Company"/>
    <n v="0"/>
    <n v="3"/>
    <x v="19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19"/>
  </r>
  <r>
    <n v="-1"/>
    <n v="1"/>
    <s v="0001 -Florida Power &amp; Light Company"/>
    <n v="0"/>
    <n v="3"/>
    <x v="19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19"/>
  </r>
  <r>
    <n v="-1"/>
    <n v="1"/>
    <s v="0001 -Florida Power &amp; Light Company"/>
    <n v="0"/>
    <n v="3"/>
    <x v="19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19"/>
  </r>
  <r>
    <n v="-1"/>
    <n v="1"/>
    <s v="0001 -Florida Power &amp; Light Company"/>
    <n v="0"/>
    <n v="3"/>
    <x v="19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19"/>
  </r>
  <r>
    <n v="-1"/>
    <n v="1"/>
    <s v="0001 -Florida Power &amp; Light Company"/>
    <n v="0"/>
    <n v="3"/>
    <x v="19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19"/>
  </r>
  <r>
    <n v="-1"/>
    <n v="1"/>
    <s v="0001 -Florida Power &amp; Light Company"/>
    <n v="0"/>
    <n v="3"/>
    <x v="19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19"/>
  </r>
  <r>
    <n v="-1"/>
    <n v="1"/>
    <s v="0001 -Florida Power &amp; Light Company"/>
    <n v="0"/>
    <n v="3"/>
    <x v="19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19"/>
  </r>
  <r>
    <n v="-1"/>
    <n v="1"/>
    <s v="0001 -Florida Power &amp; Light Company"/>
    <n v="0"/>
    <n v="3"/>
    <x v="19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19"/>
  </r>
  <r>
    <n v="-1"/>
    <n v="1"/>
    <s v="0001 -Florida Power &amp; Light Company"/>
    <n v="0"/>
    <n v="3"/>
    <x v="19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19"/>
  </r>
  <r>
    <n v="-1"/>
    <n v="1"/>
    <s v="0001 -Florida Power &amp; Light Company"/>
    <n v="0"/>
    <n v="3"/>
    <x v="19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19"/>
  </r>
  <r>
    <n v="-1"/>
    <n v="1"/>
    <s v="0001 -Florida Power &amp; Light Company"/>
    <n v="0"/>
    <n v="3"/>
    <x v="19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19"/>
  </r>
  <r>
    <n v="-1"/>
    <n v="1"/>
    <s v="0001 -Florida Power &amp; Light Company"/>
    <n v="0"/>
    <n v="3"/>
    <x v="19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19"/>
  </r>
  <r>
    <n v="-1"/>
    <n v="1"/>
    <s v="0001 -Florida Power &amp; Light Company"/>
    <n v="0"/>
    <n v="3"/>
    <x v="19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19"/>
  </r>
  <r>
    <n v="-1"/>
    <n v="1"/>
    <s v="0001 -Florida Power &amp; Light Company"/>
    <n v="0"/>
    <n v="3"/>
    <x v="19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19"/>
  </r>
  <r>
    <n v="-1"/>
    <n v="1"/>
    <s v="0001 -Florida Power &amp; Light Company"/>
    <n v="0"/>
    <n v="3"/>
    <x v="19"/>
    <n v="1987"/>
    <n v="22"/>
    <n v="2014"/>
    <s v="V1987"/>
    <n v="367"/>
    <s v="07. Distribution"/>
    <s v="Function"/>
    <n v="130553579.65000001"/>
    <n v="0"/>
    <n v="0"/>
    <n v="0"/>
    <n v="0"/>
    <n v="132411780.11"/>
    <n v="-2279060.27"/>
    <n v="84541.91"/>
    <n v="132411780.11"/>
    <n v="130553579.65000001"/>
    <n v="84541.91"/>
    <n v="0"/>
    <n v="84541.91"/>
    <n v="0"/>
    <x v="19"/>
  </r>
  <r>
    <n v="-1"/>
    <n v="1"/>
    <s v="0001 -Florida Power &amp; Light Company"/>
    <n v="0"/>
    <n v="3"/>
    <x v="19"/>
    <n v="1988"/>
    <n v="24"/>
    <n v="2014"/>
    <s v="V1988"/>
    <n v="367"/>
    <s v="07. Distribution"/>
    <s v="Function"/>
    <n v="116154884.12"/>
    <n v="0"/>
    <n v="0"/>
    <n v="0"/>
    <n v="0"/>
    <n v="117751052.70999999"/>
    <n v="-2181992.75"/>
    <n v="89115.97"/>
    <n v="117751052.70999999"/>
    <n v="116154884.12"/>
    <n v="89115.97"/>
    <n v="0"/>
    <n v="89115.97"/>
    <n v="0"/>
    <x v="19"/>
  </r>
  <r>
    <n v="-1"/>
    <n v="1"/>
    <s v="0001 -Florida Power &amp; Light Company"/>
    <n v="0"/>
    <n v="3"/>
    <x v="19"/>
    <n v="1989"/>
    <n v="26"/>
    <n v="2014"/>
    <s v="V1989"/>
    <n v="367"/>
    <s v="07. Distribution"/>
    <s v="Function"/>
    <n v="140834623.44999999"/>
    <n v="0"/>
    <n v="0"/>
    <n v="0"/>
    <n v="0"/>
    <n v="142736444.99000001"/>
    <n v="-2475031.41"/>
    <n v="123671.37"/>
    <n v="142736444.99000001"/>
    <n v="140834623.44999999"/>
    <n v="123671.37"/>
    <n v="0"/>
    <n v="123671.37"/>
    <n v="0"/>
    <x v="19"/>
  </r>
  <r>
    <n v="-1"/>
    <n v="1"/>
    <s v="0001 -Florida Power &amp; Light Company"/>
    <n v="0"/>
    <n v="3"/>
    <x v="19"/>
    <n v="1990"/>
    <n v="28"/>
    <n v="2014"/>
    <s v="V1990"/>
    <n v="367"/>
    <s v="07. Distribution"/>
    <s v="Function"/>
    <n v="168591581.12"/>
    <n v="0"/>
    <n v="0"/>
    <n v="0"/>
    <n v="0"/>
    <n v="170652686.11000001"/>
    <n v="-2773184.34"/>
    <n v="123880.99"/>
    <n v="170652686.11000001"/>
    <n v="168591581.12"/>
    <n v="123880.99"/>
    <n v="0"/>
    <n v="123880.99"/>
    <n v="0"/>
    <x v="19"/>
  </r>
  <r>
    <n v="-1"/>
    <n v="1"/>
    <s v="0001 -Florida Power &amp; Light Company"/>
    <n v="0"/>
    <n v="3"/>
    <x v="19"/>
    <n v="1991"/>
    <n v="29"/>
    <n v="2014"/>
    <s v="V1991"/>
    <n v="367"/>
    <s v="07. Distribution"/>
    <s v="Function"/>
    <n v="191742932.66999999"/>
    <n v="0"/>
    <n v="0"/>
    <n v="0"/>
    <n v="0"/>
    <n v="194209386.75"/>
    <n v="-2942589.08"/>
    <n v="117232.78"/>
    <n v="194209386.75"/>
    <n v="191742932.66999999"/>
    <n v="117232.78"/>
    <n v="0"/>
    <n v="117232.78"/>
    <n v="0"/>
    <x v="19"/>
  </r>
  <r>
    <n v="-1"/>
    <n v="1"/>
    <s v="0001 -Florida Power &amp; Light Company"/>
    <n v="0"/>
    <n v="3"/>
    <x v="19"/>
    <n v="1992"/>
    <n v="30"/>
    <n v="2014"/>
    <s v="V1992"/>
    <n v="367"/>
    <s v="07. Distribution"/>
    <s v="Function"/>
    <n v="162455271.56"/>
    <n v="0"/>
    <n v="0"/>
    <n v="0"/>
    <n v="0"/>
    <n v="164676853.80000001"/>
    <n v="-2733764.45"/>
    <n v="108728.97"/>
    <n v="164676853.80000001"/>
    <n v="162455271.56"/>
    <n v="108728.97"/>
    <n v="0"/>
    <n v="108728.97"/>
    <n v="0"/>
    <x v="19"/>
  </r>
  <r>
    <n v="-1"/>
    <n v="1"/>
    <s v="0001 -Florida Power &amp; Light Company"/>
    <n v="0"/>
    <n v="3"/>
    <x v="19"/>
    <n v="1993"/>
    <n v="31"/>
    <n v="2014"/>
    <s v="V1993"/>
    <n v="367"/>
    <s v="07. Distribution"/>
    <s v="Function"/>
    <n v="165467175.25"/>
    <n v="0"/>
    <n v="0"/>
    <n v="0"/>
    <n v="0"/>
    <n v="166993165.38999999"/>
    <n v="-2027470.25"/>
    <n v="71296.19"/>
    <n v="166993165.38999999"/>
    <n v="165467175.25"/>
    <n v="71296.19"/>
    <n v="0"/>
    <n v="71296.19"/>
    <n v="0"/>
    <x v="19"/>
  </r>
  <r>
    <n v="-1"/>
    <n v="1"/>
    <s v="0001 -Florida Power &amp; Light Company"/>
    <n v="0"/>
    <n v="3"/>
    <x v="19"/>
    <n v="1994"/>
    <n v="32"/>
    <n v="2014"/>
    <s v="V1994"/>
    <n v="367"/>
    <s v="07. Distribution"/>
    <s v="Function"/>
    <n v="161128705.11000001"/>
    <n v="0"/>
    <n v="0"/>
    <n v="3168200.88"/>
    <n v="3168200.88"/>
    <n v="159827223.94999999"/>
    <n v="-2365730.77"/>
    <n v="78776.850000000006"/>
    <n v="163015783.80000001"/>
    <n v="161128705.11000001"/>
    <n v="58417.88"/>
    <n v="0"/>
    <n v="78776.850000000006"/>
    <n v="0"/>
    <x v="19"/>
  </r>
  <r>
    <n v="-1"/>
    <n v="1"/>
    <s v="0001 -Florida Power &amp; Light Company"/>
    <n v="0"/>
    <n v="3"/>
    <x v="19"/>
    <n v="1995"/>
    <n v="33"/>
    <n v="2014"/>
    <s v="V1995"/>
    <n v="367"/>
    <s v="07. Distribution"/>
    <s v="Function"/>
    <n v="158750898.63"/>
    <n v="0"/>
    <n v="0"/>
    <n v="8267718.4400000004"/>
    <n v="5511815.0499999998"/>
    <n v="152279069.13999999"/>
    <n v="-2278511.11"/>
    <n v="87088.24"/>
    <n v="160607169.68000001"/>
    <n v="156015122.58000001"/>
    <n v="6578.8"/>
    <n v="0"/>
    <n v="87088.24"/>
    <n v="0"/>
    <x v="19"/>
  </r>
  <r>
    <n v="-1"/>
    <n v="1"/>
    <s v="0001 -Florida Power &amp; Light Company"/>
    <n v="0"/>
    <n v="3"/>
    <x v="19"/>
    <n v="1996"/>
    <n v="34"/>
    <n v="2014"/>
    <s v="V1996"/>
    <n v="367"/>
    <s v="07. Distribution"/>
    <s v="Function"/>
    <n v="181731163.56999999"/>
    <n v="0"/>
    <n v="0"/>
    <n v="17860988.109999999"/>
    <n v="7144395.2400000002"/>
    <n v="165559754.24000001"/>
    <n v="-2382091.8199999998"/>
    <n v="72784.509999999995"/>
    <n v="183517640.21000001"/>
    <n v="171072709.41999999"/>
    <n v="-82252.06"/>
    <n v="0"/>
    <n v="72784.509999999995"/>
    <n v="0"/>
    <x v="19"/>
  </r>
  <r>
    <n v="-1"/>
    <n v="1"/>
    <s v="0001 -Florida Power &amp; Light Company"/>
    <n v="0"/>
    <n v="3"/>
    <x v="19"/>
    <n v="1997"/>
    <n v="35"/>
    <n v="2014"/>
    <s v="V1997"/>
    <n v="367"/>
    <s v="07. Distribution"/>
    <s v="Function"/>
    <n v="175235814.47"/>
    <n v="0"/>
    <n v="0"/>
    <n v="13650613.07"/>
    <n v="6257886.5899999999"/>
    <n v="155028507.90000001"/>
    <n v="-2343752.6"/>
    <n v="86680.13"/>
    <n v="177068124.50999999"/>
    <n v="159689176.13"/>
    <n v="-148411.54999999999"/>
    <n v="0"/>
    <n v="86680.13"/>
    <n v="0"/>
    <x v="19"/>
  </r>
  <r>
    <n v="-1"/>
    <n v="1"/>
    <s v="0001 -Florida Power &amp; Light Company"/>
    <n v="0"/>
    <n v="3"/>
    <x v="19"/>
    <n v="1998"/>
    <n v="59"/>
    <n v="2014"/>
    <s v="V1998"/>
    <n v="367"/>
    <s v="07. Distribution"/>
    <s v="Function"/>
    <n v="239989950.03"/>
    <n v="0"/>
    <n v="0"/>
    <n v="61762205.840000004"/>
    <n v="8887827.25"/>
    <n v="202042884"/>
    <n v="-2770543.98"/>
    <n v="109277.11"/>
    <n v="242258945.47"/>
    <n v="209055225.24000001"/>
    <n v="-284232.32000000001"/>
    <n v="0"/>
    <n v="109277.11"/>
    <n v="0"/>
    <x v="19"/>
  </r>
  <r>
    <n v="-1"/>
    <n v="1"/>
    <s v="0001 -Florida Power &amp; Light Company"/>
    <n v="0"/>
    <n v="3"/>
    <x v="19"/>
    <n v="1999"/>
    <n v="60"/>
    <n v="2014"/>
    <s v="V1999"/>
    <n v="367"/>
    <s v="07. Distribution"/>
    <s v="Function"/>
    <n v="177326188.69999999"/>
    <n v="0"/>
    <n v="0"/>
    <n v="31084318.609999999"/>
    <n v="6935375.54"/>
    <n v="143351961.53999999"/>
    <n v="-2613025.31"/>
    <n v="125066.56"/>
    <n v="179344802.19999999"/>
    <n v="148703123.91"/>
    <n v="-309333.76000000001"/>
    <n v="0"/>
    <n v="125066.56"/>
    <n v="0"/>
    <x v="19"/>
  </r>
  <r>
    <n v="-1"/>
    <n v="1"/>
    <s v="0001 -Florida Power &amp; Light Company"/>
    <n v="0"/>
    <n v="3"/>
    <x v="19"/>
    <n v="2000"/>
    <n v="61"/>
    <n v="2014"/>
    <s v="V2000"/>
    <n v="367"/>
    <s v="07. Distribution"/>
    <s v="Function"/>
    <n v="219411511.28999999"/>
    <n v="0"/>
    <n v="0"/>
    <n v="27773971.82"/>
    <n v="6092687.4500000002"/>
    <n v="188000428.38"/>
    <n v="-2424074.62"/>
    <n v="105949.51"/>
    <n v="221091533.71000001"/>
    <n v="192668671.00999999"/>
    <n v="-149628.10999999999"/>
    <n v="0"/>
    <n v="105949.51"/>
    <n v="0"/>
    <x v="19"/>
  </r>
  <r>
    <n v="-1"/>
    <n v="1"/>
    <s v="0001 -Florida Power &amp; Light Company"/>
    <n v="0"/>
    <n v="3"/>
    <x v="19"/>
    <n v="2001"/>
    <n v="62"/>
    <n v="2014"/>
    <s v="V2001"/>
    <n v="367"/>
    <s v="07. Distribution"/>
    <s v="Function"/>
    <n v="219598222.13"/>
    <n v="0"/>
    <n v="0"/>
    <n v="69543251.819999993"/>
    <n v="9221924.9399999995"/>
    <n v="153118660.61000001"/>
    <n v="-3453288.04"/>
    <n v="142483.6"/>
    <n v="222528169.30000001"/>
    <n v="160308909.87"/>
    <n v="-755787.91"/>
    <n v="0"/>
    <n v="142483.6"/>
    <n v="0"/>
    <x v="19"/>
  </r>
  <r>
    <n v="-1"/>
    <n v="1"/>
    <s v="0001 -Florida Power &amp; Light Company"/>
    <n v="0"/>
    <n v="3"/>
    <x v="19"/>
    <n v="2001"/>
    <n v="69"/>
    <n v="2014"/>
    <s v="V2001 Bonus"/>
    <n v="367"/>
    <s v="07. Distribution"/>
    <s v="Function"/>
    <n v="34243009.579999998"/>
    <n v="0"/>
    <n v="0"/>
    <n v="10462565.560000001"/>
    <n v="1388833.26"/>
    <n v="24218550.079999998"/>
    <n v="-599716.93999999994"/>
    <n v="22129.200000000001"/>
    <n v="34708760.420000002"/>
    <n v="25279639.739999998"/>
    <n v="-115878.05"/>
    <n v="0"/>
    <n v="22129.200000000001"/>
    <n v="0"/>
    <x v="19"/>
  </r>
  <r>
    <n v="-1"/>
    <n v="1"/>
    <s v="0001 -Florida Power &amp; Light Company"/>
    <n v="0"/>
    <n v="3"/>
    <x v="19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19"/>
  </r>
  <r>
    <n v="-1"/>
    <n v="1"/>
    <s v="0001 -Florida Power &amp; Light Company"/>
    <n v="0"/>
    <n v="3"/>
    <x v="19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19"/>
  </r>
  <r>
    <n v="-1"/>
    <n v="1"/>
    <s v="0001 -Florida Power &amp; Light Company"/>
    <n v="0"/>
    <n v="3"/>
    <x v="19"/>
    <n v="2002"/>
    <n v="80"/>
    <n v="2014"/>
    <s v="V2002 Bonus Q1"/>
    <n v="367"/>
    <s v="07. Distribution"/>
    <s v="Function"/>
    <n v="77291059.980000004"/>
    <n v="0"/>
    <n v="0"/>
    <n v="77646230.090000004"/>
    <n v="3358361.33"/>
    <n v="52767265.729999997"/>
    <n v="-855952.95"/>
    <n v="25039.63"/>
    <n v="78001400.189999998"/>
    <n v="55650634.770000003"/>
    <n v="-210308.29"/>
    <n v="0"/>
    <n v="25039.63"/>
    <n v="0"/>
    <x v="19"/>
  </r>
  <r>
    <n v="-1"/>
    <n v="1"/>
    <s v="0001 -Florida Power &amp; Light Company"/>
    <n v="0"/>
    <n v="3"/>
    <x v="19"/>
    <n v="2002"/>
    <n v="81"/>
    <n v="2014"/>
    <s v="V2002 Bonus Q2"/>
    <n v="367"/>
    <s v="07. Distribution"/>
    <s v="Function"/>
    <n v="96411729.569999993"/>
    <n v="0"/>
    <n v="0"/>
    <n v="96852771.819999993"/>
    <n v="4156943.76"/>
    <n v="64883223.810000002"/>
    <n v="-1067941.4099999999"/>
    <n v="31256.1"/>
    <n v="97293814.069999993"/>
    <n v="68460654.219999999"/>
    <n v="-271315.06"/>
    <n v="0"/>
    <n v="31256.1"/>
    <n v="0"/>
    <x v="19"/>
  </r>
  <r>
    <n v="-1"/>
    <n v="1"/>
    <s v="0001 -Florida Power &amp; Light Company"/>
    <n v="0"/>
    <n v="3"/>
    <x v="19"/>
    <n v="2002"/>
    <n v="82"/>
    <n v="2014"/>
    <s v="V2002 Bonus Q3"/>
    <n v="367"/>
    <s v="07. Distribution"/>
    <s v="Function"/>
    <n v="81169333.780000001"/>
    <n v="0"/>
    <n v="0"/>
    <n v="81543196.870000005"/>
    <n v="3505960.05"/>
    <n v="53530899.299999997"/>
    <n v="-903259.8"/>
    <n v="26505.18"/>
    <n v="81917059.950000003"/>
    <n v="56554805.600000001"/>
    <n v="-239167.23"/>
    <n v="0"/>
    <n v="26505.18"/>
    <n v="0"/>
    <x v="19"/>
  </r>
  <r>
    <n v="-1"/>
    <n v="1"/>
    <s v="0001 -Florida Power &amp; Light Company"/>
    <n v="0"/>
    <n v="3"/>
    <x v="19"/>
    <n v="2002"/>
    <n v="83"/>
    <n v="2014"/>
    <s v="V2002 Bonus Q4"/>
    <n v="367"/>
    <s v="07. Distribution"/>
    <s v="Function"/>
    <n v="106304346.16"/>
    <n v="0"/>
    <n v="0"/>
    <n v="106798150.02"/>
    <n v="4683026.42"/>
    <n v="68208051.120000005"/>
    <n v="-1174526.8600000001"/>
    <n v="34758.47"/>
    <n v="107291953.87"/>
    <n v="72268375.060000002"/>
    <n v="-330146.77"/>
    <n v="0"/>
    <n v="34758.47"/>
    <n v="0"/>
    <x v="19"/>
  </r>
  <r>
    <n v="-1"/>
    <n v="1"/>
    <s v="0001 -Florida Power &amp; Light Company"/>
    <n v="0"/>
    <n v="3"/>
    <x v="19"/>
    <n v="2002"/>
    <n v="76"/>
    <n v="2014"/>
    <s v="V2002 Q1"/>
    <n v="367"/>
    <s v="07. Distribution"/>
    <s v="Function"/>
    <n v="1443454.24"/>
    <n v="0"/>
    <n v="0"/>
    <n v="1446361.99"/>
    <n v="42437.58"/>
    <n v="662281.53"/>
    <n v="-4624.74"/>
    <n v="4672.82"/>
    <n v="1449269.75"/>
    <n v="698888.41"/>
    <n v="4688.01"/>
    <n v="0"/>
    <n v="4672.82"/>
    <n v="0"/>
    <x v="19"/>
  </r>
  <r>
    <n v="-1"/>
    <n v="1"/>
    <s v="0001 -Florida Power &amp; Light Company"/>
    <n v="0"/>
    <n v="3"/>
    <x v="19"/>
    <n v="2002"/>
    <n v="77"/>
    <n v="2014"/>
    <s v="V2002 Q2"/>
    <n v="367"/>
    <s v="07. Distribution"/>
    <s v="Function"/>
    <n v="4674163.71"/>
    <n v="0"/>
    <n v="0"/>
    <n v="4675581.74"/>
    <n v="293501.90000000002"/>
    <n v="4360265.25"/>
    <n v="-5956.32"/>
    <n v="1773.59"/>
    <n v="4676999.7699999996"/>
    <n v="4651276.91"/>
    <n v="1427.78"/>
    <n v="0"/>
    <n v="1773.59"/>
    <n v="0"/>
    <x v="19"/>
  </r>
  <r>
    <n v="-1"/>
    <n v="1"/>
    <s v="0001 -Florida Power &amp; Light Company"/>
    <n v="0"/>
    <n v="3"/>
    <x v="19"/>
    <n v="2002"/>
    <n v="78"/>
    <n v="2014"/>
    <s v="V2002 Q3"/>
    <n v="367"/>
    <s v="07. Distribution"/>
    <s v="Function"/>
    <n v="3032576.94"/>
    <n v="0"/>
    <n v="0"/>
    <n v="3030018.06"/>
    <n v="31690.17"/>
    <n v="2415025.13"/>
    <n v="5849.64"/>
    <n v="524.14"/>
    <n v="3027459.18"/>
    <n v="2451814.98"/>
    <n v="542.22"/>
    <n v="0"/>
    <n v="524.14"/>
    <n v="0"/>
    <x v="19"/>
  </r>
  <r>
    <n v="-1"/>
    <n v="1"/>
    <s v="0001 -Florida Power &amp; Light Company"/>
    <n v="0"/>
    <n v="3"/>
    <x v="19"/>
    <n v="2002"/>
    <n v="79"/>
    <n v="2014"/>
    <s v="V2002 Q4"/>
    <n v="367"/>
    <s v="07. Distribution"/>
    <s v="Function"/>
    <n v="1402921.74"/>
    <n v="0"/>
    <n v="0"/>
    <n v="1405004.8"/>
    <n v="165021.07"/>
    <n v="1275721.92"/>
    <n v="-11683.57"/>
    <n v="4868.66"/>
    <n v="1407087.86"/>
    <n v="1436557.34"/>
    <n v="4888.1899999999996"/>
    <n v="0"/>
    <n v="4868.66"/>
    <n v="0"/>
    <x v="19"/>
  </r>
  <r>
    <n v="-1"/>
    <n v="1"/>
    <s v="0001 -Florida Power &amp; Light Company"/>
    <n v="0"/>
    <n v="3"/>
    <x v="19"/>
    <n v="2003"/>
    <n v="64"/>
    <n v="2014"/>
    <s v="V2003"/>
    <n v="367"/>
    <s v="07. Distribution"/>
    <s v="Function"/>
    <n v="12116082.439999999"/>
    <n v="0"/>
    <n v="0"/>
    <n v="6796609.3499999996"/>
    <n v="583392.73"/>
    <n v="7008607.0199999996"/>
    <n v="-2027.43"/>
    <n v="20.45"/>
    <n v="12116694.34"/>
    <n v="7591532.3700000001"/>
    <n v="-124.08"/>
    <n v="0"/>
    <n v="20.45"/>
    <n v="0"/>
    <x v="19"/>
  </r>
  <r>
    <n v="-1"/>
    <n v="1"/>
    <s v="0001 -Florida Power &amp; Light Company"/>
    <n v="0"/>
    <n v="3"/>
    <x v="19"/>
    <n v="2003"/>
    <n v="70"/>
    <n v="2014"/>
    <s v="V2003 Bonus-30%"/>
    <n v="367"/>
    <s v="07. Distribution"/>
    <s v="Function"/>
    <n v="241629219.25"/>
    <n v="0"/>
    <n v="0"/>
    <n v="97761743.219999999"/>
    <n v="10442706.060000001"/>
    <n v="147797644.53999999"/>
    <n v="-2158472.5099999998"/>
    <n v="66854.64"/>
    <n v="243358370.59999999"/>
    <n v="157188428.46000001"/>
    <n v="-610374.56000000006"/>
    <n v="0"/>
    <n v="66854.64"/>
    <n v="0"/>
    <x v="19"/>
  </r>
  <r>
    <n v="-1"/>
    <n v="1"/>
    <s v="0001 -Florida Power &amp; Light Company"/>
    <n v="0"/>
    <n v="3"/>
    <x v="19"/>
    <n v="2003"/>
    <n v="84"/>
    <n v="2014"/>
    <s v="V2003 Bonus-50%"/>
    <n v="367"/>
    <s v="07. Distribution"/>
    <s v="Function"/>
    <n v="161824951.81999999"/>
    <n v="0"/>
    <n v="0"/>
    <n v="83540525.170000002"/>
    <n v="6873538.6699999999"/>
    <n v="95883320.390000001"/>
    <n v="-1600427.56"/>
    <n v="50598.63"/>
    <n v="163137847.03999999"/>
    <n v="101936991.25"/>
    <n v="-442428.78"/>
    <n v="0"/>
    <n v="50598.63"/>
    <n v="0"/>
    <x v="19"/>
  </r>
  <r>
    <n v="-1"/>
    <n v="1"/>
    <s v="0001 -Florida Power &amp; Light Company"/>
    <n v="0"/>
    <n v="3"/>
    <x v="19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19"/>
  </r>
  <r>
    <n v="-1"/>
    <n v="1"/>
    <s v="0001 -Florida Power &amp; Light Company"/>
    <n v="0"/>
    <n v="3"/>
    <x v="19"/>
    <n v="2004"/>
    <n v="71"/>
    <n v="2014"/>
    <s v="V2004 Bonus-30%"/>
    <n v="367"/>
    <s v="07. Distribution"/>
    <s v="Function"/>
    <n v="1016074.4"/>
    <n v="0"/>
    <n v="0"/>
    <n v="1016074.4"/>
    <n v="45337.24"/>
    <n v="540084.18000000005"/>
    <n v="0"/>
    <n v="0"/>
    <n v="1016074.4"/>
    <n v="585421.42000000004"/>
    <n v="0"/>
    <n v="0"/>
    <n v="0"/>
    <n v="0"/>
    <x v="19"/>
  </r>
  <r>
    <n v="-1"/>
    <n v="1"/>
    <s v="0001 -Florida Power &amp; Light Company"/>
    <n v="0"/>
    <n v="3"/>
    <x v="19"/>
    <n v="2004"/>
    <n v="85"/>
    <n v="2014"/>
    <s v="V2004 Bonus-50%"/>
    <n v="367"/>
    <s v="07. Distribution"/>
    <s v="Function"/>
    <n v="283779073.19999999"/>
    <n v="0"/>
    <n v="0"/>
    <n v="283779073.19999999"/>
    <n v="259050.2"/>
    <n v="278736686.13"/>
    <n v="0"/>
    <n v="0"/>
    <n v="283779073.19999999"/>
    <n v="278995736.32999998"/>
    <n v="0"/>
    <n v="0"/>
    <n v="0"/>
    <n v="0"/>
    <x v="19"/>
  </r>
  <r>
    <n v="-1"/>
    <n v="1"/>
    <s v="0001 -Florida Power &amp; Light Company"/>
    <n v="0"/>
    <n v="3"/>
    <x v="19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19"/>
  </r>
  <r>
    <n v="-1"/>
    <n v="1"/>
    <s v="0001 -Florida Power &amp; Light Company"/>
    <n v="0"/>
    <n v="3"/>
    <x v="19"/>
    <n v="2004"/>
    <n v="96"/>
    <n v="2014"/>
    <s v="V2004 Q1 - 30% Bonus"/>
    <n v="367"/>
    <s v="07. Distribution"/>
    <s v="Function"/>
    <n v="12062344.92"/>
    <n v="0"/>
    <n v="0"/>
    <n v="12125557.18"/>
    <n v="535463.9"/>
    <n v="6738100.3899999997"/>
    <n v="-142974.97"/>
    <n v="4150.07"/>
    <n v="12188769.43"/>
    <n v="7201404.3499999996"/>
    <n v="-50114.49"/>
    <n v="0"/>
    <n v="4150.07"/>
    <n v="0"/>
    <x v="19"/>
  </r>
  <r>
    <n v="-1"/>
    <n v="1"/>
    <s v="0001 -Florida Power &amp; Light Company"/>
    <n v="0"/>
    <n v="3"/>
    <x v="19"/>
    <n v="2004"/>
    <n v="100"/>
    <n v="2014"/>
    <s v="V2004 Q1 - 50% Bonus"/>
    <n v="367"/>
    <s v="07. Distribution"/>
    <s v="Function"/>
    <n v="96133776.359999999"/>
    <n v="0"/>
    <n v="0"/>
    <n v="96625415.129999995"/>
    <n v="2974818.92"/>
    <n v="40011418.770000003"/>
    <n v="-1147422.19"/>
    <n v="32272.03"/>
    <n v="97117053.909999996"/>
    <n v="42585351.009999998"/>
    <n v="-550118.84"/>
    <n v="0"/>
    <n v="32272.03"/>
    <n v="0"/>
    <x v="19"/>
  </r>
  <r>
    <n v="-1"/>
    <n v="1"/>
    <s v="0001 -Florida Power &amp; Light Company"/>
    <n v="0"/>
    <n v="3"/>
    <x v="19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19"/>
  </r>
  <r>
    <n v="-1"/>
    <n v="1"/>
    <s v="0001 -Florida Power &amp; Light Company"/>
    <n v="0"/>
    <n v="3"/>
    <x v="19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3155.1100000003"/>
    <n v="-117124.52"/>
    <n v="3505.63"/>
    <n v="9951404.3599999994"/>
    <n v="5726732.2699999996"/>
    <n v="-42429.18"/>
    <n v="0"/>
    <n v="3505.63"/>
    <n v="0"/>
    <x v="19"/>
  </r>
  <r>
    <n v="-1"/>
    <n v="1"/>
    <s v="0001 -Florida Power &amp; Light Company"/>
    <n v="0"/>
    <n v="3"/>
    <x v="19"/>
    <n v="2004"/>
    <n v="101"/>
    <n v="2014"/>
    <s v="V2004 Q2 - 50% Bonus"/>
    <n v="367"/>
    <s v="07. Distribution"/>
    <s v="Function"/>
    <n v="92111450.980000004"/>
    <n v="0"/>
    <n v="0"/>
    <n v="92556679.469999999"/>
    <n v="2843630"/>
    <n v="37732735.909999996"/>
    <n v="-1100138.01"/>
    <n v="29947.84"/>
    <n v="93001907.959999993"/>
    <n v="40220623.009999998"/>
    <n v="-504766.23"/>
    <n v="0"/>
    <n v="29947.84"/>
    <n v="0"/>
    <x v="19"/>
  </r>
  <r>
    <n v="-1"/>
    <n v="1"/>
    <s v="0001 -Florida Power &amp; Light Company"/>
    <n v="0"/>
    <n v="3"/>
    <x v="19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19"/>
  </r>
  <r>
    <n v="-1"/>
    <n v="1"/>
    <s v="0001 -Florida Power &amp; Light Company"/>
    <n v="0"/>
    <n v="3"/>
    <x v="19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8292.28"/>
    <n v="-13951.92"/>
    <n v="329.22"/>
    <n v="1580286.01"/>
    <n v="1174312.3999999999"/>
    <n v="-4082.95"/>
    <n v="0"/>
    <n v="329.22"/>
    <n v="0"/>
    <x v="19"/>
  </r>
  <r>
    <n v="-1"/>
    <n v="1"/>
    <s v="0001 -Florida Power &amp; Light Company"/>
    <n v="0"/>
    <n v="3"/>
    <x v="19"/>
    <n v="2004"/>
    <n v="102"/>
    <n v="2014"/>
    <s v="V2004 Q3 - 50% Bonus"/>
    <n v="367"/>
    <s v="07. Distribution"/>
    <s v="Function"/>
    <n v="67247145.120000005"/>
    <n v="0"/>
    <n v="0"/>
    <n v="67586677.719999999"/>
    <n v="2055096.12"/>
    <n v="27450480.920000002"/>
    <n v="-798505.26"/>
    <n v="22883.73"/>
    <n v="67926210.319999993"/>
    <n v="29239584.149999999"/>
    <n v="-390188.57"/>
    <n v="0"/>
    <n v="22883.73"/>
    <n v="0"/>
    <x v="19"/>
  </r>
  <r>
    <n v="-1"/>
    <n v="1"/>
    <s v="0001 -Florida Power &amp; Light Company"/>
    <n v="0"/>
    <n v="3"/>
    <x v="19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19"/>
  </r>
  <r>
    <n v="-1"/>
    <n v="1"/>
    <s v="0001 -Florida Power &amp; Light Company"/>
    <n v="0"/>
    <n v="3"/>
    <x v="19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2"/>
    <n v="-82723.16"/>
    <n v="2158.33"/>
    <n v="7286032.7400000002"/>
    <n v="4301960.47"/>
    <n v="-28383.43"/>
    <n v="0"/>
    <n v="2158.33"/>
    <n v="0"/>
    <x v="19"/>
  </r>
  <r>
    <n v="-1"/>
    <n v="1"/>
    <s v="0001 -Florida Power &amp; Light Company"/>
    <n v="0"/>
    <n v="3"/>
    <x v="19"/>
    <n v="2004"/>
    <n v="103"/>
    <n v="2014"/>
    <s v="V2004 Q4 - 50% Bonus"/>
    <n v="367"/>
    <s v="07. Distribution"/>
    <s v="Function"/>
    <n v="142922058.13"/>
    <n v="0"/>
    <n v="0"/>
    <n v="143656445.55000001"/>
    <n v="4442716.78"/>
    <n v="55745836.350000001"/>
    <n v="-1692356.87"/>
    <n v="47853.47"/>
    <n v="144390832.97"/>
    <n v="59624678.719999999"/>
    <n v="-857046.96"/>
    <n v="0"/>
    <n v="47853.47"/>
    <n v="0"/>
    <x v="19"/>
  </r>
  <r>
    <n v="-1"/>
    <n v="1"/>
    <s v="0001 -Florida Power &amp; Light Company"/>
    <n v="0"/>
    <n v="3"/>
    <x v="19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19"/>
  </r>
  <r>
    <n v="-1"/>
    <n v="1"/>
    <s v="0001 -Florida Power &amp; Light Company"/>
    <n v="0"/>
    <n v="3"/>
    <x v="19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19"/>
  </r>
  <r>
    <n v="-1"/>
    <n v="1"/>
    <s v="0001 -Florida Power &amp; Light Company"/>
    <n v="0"/>
    <n v="3"/>
    <x v="19"/>
    <n v="2005"/>
    <n v="86"/>
    <n v="2014"/>
    <s v="V2005 Bonus-50%"/>
    <n v="367"/>
    <s v="07. Distribution"/>
    <s v="Function"/>
    <n v="9544868.4700000007"/>
    <n v="0"/>
    <n v="0"/>
    <n v="9601695.2100000009"/>
    <n v="305986.82"/>
    <n v="3359282.23"/>
    <n v="-130733.04"/>
    <n v="3879.18"/>
    <n v="9658521.9499999993"/>
    <n v="3623928.85"/>
    <n v="-68434.100000000006"/>
    <n v="0"/>
    <n v="3879.18"/>
    <n v="0"/>
    <x v="19"/>
  </r>
  <r>
    <n v="-1"/>
    <n v="1"/>
    <s v="0001 -Florida Power &amp; Light Company"/>
    <n v="0"/>
    <n v="3"/>
    <x v="19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19"/>
  </r>
  <r>
    <n v="-1"/>
    <n v="1"/>
    <s v="0001 -Florida Power &amp; Light Company"/>
    <n v="0"/>
    <n v="3"/>
    <x v="19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19"/>
  </r>
  <r>
    <n v="-1"/>
    <n v="1"/>
    <s v="0001 -Florida Power &amp; Light Company"/>
    <n v="0"/>
    <n v="3"/>
    <x v="19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19"/>
  </r>
  <r>
    <n v="-1"/>
    <n v="1"/>
    <s v="0001 -Florida Power &amp; Light Company"/>
    <n v="0"/>
    <n v="3"/>
    <x v="19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19"/>
  </r>
  <r>
    <n v="-1"/>
    <n v="1"/>
    <s v="0001 -Florida Power &amp; Light Company"/>
    <n v="0"/>
    <n v="3"/>
    <x v="19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400000006"/>
    <n v="-386936.29"/>
    <n v="4961.2700000000004"/>
    <n v="20724192.390000001"/>
    <n v="10585094.699999999"/>
    <n v="-77579.710000000006"/>
    <n v="0"/>
    <n v="4961.2700000000004"/>
    <n v="0"/>
    <x v="19"/>
  </r>
  <r>
    <n v="-1"/>
    <n v="1"/>
    <s v="0001 -Florida Power &amp; Light Company"/>
    <n v="0"/>
    <n v="3"/>
    <x v="19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19"/>
  </r>
  <r>
    <n v="-1"/>
    <n v="1"/>
    <s v="0001 -Florida Power &amp; Light Company"/>
    <n v="0"/>
    <n v="3"/>
    <x v="19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19"/>
  </r>
  <r>
    <n v="-1"/>
    <n v="1"/>
    <s v="0001 -Florida Power &amp; Light Company"/>
    <n v="0"/>
    <n v="3"/>
    <x v="19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19"/>
  </r>
  <r>
    <n v="-1"/>
    <n v="1"/>
    <s v="0001 -Florida Power &amp; Light Company"/>
    <n v="0"/>
    <n v="3"/>
    <x v="19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9999999"/>
    <n v="-435832.79"/>
    <n v="14106.45"/>
    <n v="50160132.399999999"/>
    <n v="20948704.850000001"/>
    <n v="-228359.79"/>
    <n v="0"/>
    <n v="14106.45"/>
    <n v="0"/>
    <x v="19"/>
  </r>
  <r>
    <n v="-1"/>
    <n v="1"/>
    <s v="0001 -Florida Power &amp; Light Company"/>
    <n v="0"/>
    <n v="3"/>
    <x v="19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19"/>
  </r>
  <r>
    <n v="-1"/>
    <n v="1"/>
    <s v="0001 -Florida Power &amp; Light Company"/>
    <n v="0"/>
    <n v="3"/>
    <x v="19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19"/>
  </r>
  <r>
    <n v="-1"/>
    <n v="1"/>
    <s v="0001 -Florida Power &amp; Light Company"/>
    <n v="0"/>
    <n v="3"/>
    <x v="19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19"/>
  </r>
  <r>
    <n v="-1"/>
    <n v="1"/>
    <s v="0001 -Florida Power &amp; Light Company"/>
    <n v="0"/>
    <n v="3"/>
    <x v="19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59999999"/>
    <n v="-3051513.21"/>
    <n v="46523.199999999997"/>
    <n v="67483853.079999998"/>
    <n v="26088466.850000001"/>
    <n v="-688075.35"/>
    <n v="0"/>
    <n v="46523.199999999997"/>
    <n v="0"/>
    <x v="19"/>
  </r>
  <r>
    <n v="-1"/>
    <n v="1"/>
    <s v="0001 -Florida Power &amp; Light Company"/>
    <n v="0"/>
    <n v="3"/>
    <x v="19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19"/>
  </r>
  <r>
    <n v="-1"/>
    <n v="1"/>
    <s v="0001 -Florida Power &amp; Light Company"/>
    <n v="0"/>
    <n v="3"/>
    <x v="19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19"/>
  </r>
  <r>
    <n v="-1"/>
    <n v="1"/>
    <s v="0001 -Florida Power &amp; Light Company"/>
    <n v="0"/>
    <n v="3"/>
    <x v="19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19"/>
  </r>
  <r>
    <n v="-1"/>
    <n v="1"/>
    <s v="0001 -Florida Power &amp; Light Company"/>
    <n v="0"/>
    <n v="3"/>
    <x v="19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10000002"/>
    <n v="-6168813.6900000004"/>
    <n v="46465.03"/>
    <n v="76669701.730000004"/>
    <n v="30686262.34"/>
    <n v="-761138.23"/>
    <n v="0"/>
    <n v="46465.03"/>
    <n v="0"/>
    <x v="19"/>
  </r>
  <r>
    <n v="-1"/>
    <n v="1"/>
    <s v="0001 -Florida Power &amp; Light Company"/>
    <n v="0"/>
    <n v="3"/>
    <x v="19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19"/>
  </r>
  <r>
    <n v="-1"/>
    <n v="1"/>
    <s v="0001 -Florida Power &amp; Light Company"/>
    <n v="0"/>
    <n v="3"/>
    <x v="19"/>
    <n v="2009"/>
    <n v="192"/>
    <n v="2014"/>
    <s v="V2009 Q4 - 50% Bonus"/>
    <n v="367"/>
    <s v="07. Distribution"/>
    <s v="Function"/>
    <n v="87479530.290000007"/>
    <n v="0"/>
    <n v="0"/>
    <n v="88211396.25"/>
    <n v="5230106.17"/>
    <n v="30996722.140000001"/>
    <n v="-1823693.83"/>
    <n v="58898.51"/>
    <n v="88943262.209999993"/>
    <n v="35714105.649999999"/>
    <n v="-892110.74"/>
    <n v="0"/>
    <n v="58898.51"/>
    <n v="0"/>
    <x v="19"/>
  </r>
  <r>
    <n v="-1"/>
    <n v="1"/>
    <s v="0001 -Florida Power &amp; Light Company"/>
    <n v="0"/>
    <n v="3"/>
    <x v="19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19"/>
  </r>
  <r>
    <n v="-1"/>
    <n v="1"/>
    <s v="0001 -Florida Power &amp; Light Company"/>
    <n v="0"/>
    <n v="3"/>
    <x v="19"/>
    <n v="2010"/>
    <n v="215"/>
    <n v="2014"/>
    <s v="V2010 Q1 - 50% Bonus"/>
    <n v="367"/>
    <s v="07. Distribution"/>
    <s v="Function"/>
    <n v="66983963.310000002"/>
    <n v="0"/>
    <n v="0"/>
    <n v="67464521.5"/>
    <n v="4149734.63"/>
    <n v="22286490.68"/>
    <n v="-1077771.24"/>
    <n v="43497.63"/>
    <n v="67945079.719999999"/>
    <n v="26140451.02"/>
    <n v="-621844.5"/>
    <n v="0"/>
    <n v="43497.63"/>
    <n v="0"/>
    <x v="19"/>
  </r>
  <r>
    <n v="-1"/>
    <n v="1"/>
    <s v="0001 -Florida Power &amp; Light Company"/>
    <n v="0"/>
    <n v="3"/>
    <x v="19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19"/>
  </r>
  <r>
    <n v="-1"/>
    <n v="1"/>
    <s v="0001 -Florida Power &amp; Light Company"/>
    <n v="0"/>
    <n v="3"/>
    <x v="19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19"/>
  </r>
  <r>
    <n v="-1"/>
    <n v="1"/>
    <s v="0001 -Florida Power &amp; Light Company"/>
    <n v="0"/>
    <n v="3"/>
    <x v="19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19"/>
  </r>
  <r>
    <n v="-1"/>
    <n v="1"/>
    <s v="0001 -Florida Power &amp; Light Company"/>
    <n v="0"/>
    <n v="3"/>
    <x v="19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7"/>
    <n v="2014"/>
    <s v="V2010 Q3 - 50% Bonus"/>
    <n v="367"/>
    <s v="07. Distribution"/>
    <s v="Function"/>
    <n v="68950133.870000005"/>
    <n v="0"/>
    <n v="0"/>
    <n v="69302409.420000002"/>
    <n v="4834451.32"/>
    <n v="24703679.850000001"/>
    <n v="-933711.63"/>
    <n v="29574.61"/>
    <n v="69654684.969999999"/>
    <n v="29350788.77"/>
    <n v="-487634.09"/>
    <n v="0"/>
    <n v="29574.61"/>
    <n v="0"/>
    <x v="19"/>
  </r>
  <r>
    <n v="-1"/>
    <n v="1"/>
    <s v="0001 -Florida Power &amp; Light Company"/>
    <n v="0"/>
    <n v="3"/>
    <x v="19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19"/>
  </r>
  <r>
    <n v="-1"/>
    <n v="1"/>
    <s v="0001 -Florida Power &amp; Light Company"/>
    <n v="0"/>
    <n v="3"/>
    <x v="19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19"/>
  </r>
  <r>
    <n v="-1"/>
    <n v="1"/>
    <s v="0001 -Florida Power &amp; Light Company"/>
    <n v="0"/>
    <n v="3"/>
    <x v="19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19"/>
  </r>
  <r>
    <n v="-1"/>
    <n v="1"/>
    <s v="0001 -Florida Power &amp; Light Company"/>
    <n v="0"/>
    <n v="3"/>
    <x v="19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19"/>
  </r>
  <r>
    <n v="-1"/>
    <n v="1"/>
    <s v="0001 -Florida Power &amp; Light Company"/>
    <n v="0"/>
    <n v="3"/>
    <x v="19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19"/>
  </r>
  <r>
    <n v="-1"/>
    <n v="1"/>
    <s v="0001 -Florida Power &amp; Light Company"/>
    <n v="0"/>
    <n v="3"/>
    <x v="19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19"/>
  </r>
  <r>
    <n v="-1"/>
    <n v="1"/>
    <s v="0001 -Florida Power &amp; Light Company"/>
    <n v="0"/>
    <n v="3"/>
    <x v="19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8"/>
    <n v="2014"/>
    <s v="V2012 Q1 - 50% Bonus"/>
    <n v="367"/>
    <s v="07. Distribution"/>
    <s v="Function"/>
    <n v="130286589.20999999"/>
    <n v="0"/>
    <n v="0"/>
    <n v="130550867.29000001"/>
    <n v="16080537.970000001"/>
    <n v="56126806.770000003"/>
    <n v="-604888.55000000005"/>
    <n v="24345.67"/>
    <n v="130815145.37"/>
    <n v="71929588.5"/>
    <n v="-226454.26"/>
    <n v="0"/>
    <n v="24345.67"/>
    <n v="0"/>
    <x v="19"/>
  </r>
  <r>
    <n v="-1"/>
    <n v="1"/>
    <s v="0001 -Florida Power &amp; Light Company"/>
    <n v="0"/>
    <n v="3"/>
    <x v="19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9"/>
    <n v="2014"/>
    <s v="V2012 Q2 - 50% Bonus"/>
    <n v="367"/>
    <s v="07. Distribution"/>
    <s v="Function"/>
    <n v="145650569.69999999"/>
    <n v="0"/>
    <n v="0"/>
    <n v="145949865.93000001"/>
    <n v="18322804.309999999"/>
    <n v="49300917.719999999"/>
    <n v="-683001.47"/>
    <n v="24771.93"/>
    <n v="146249162.13999999"/>
    <n v="67371063.310000002"/>
    <n v="-321161.78999999998"/>
    <n v="0"/>
    <n v="24771.93"/>
    <n v="0"/>
    <x v="19"/>
  </r>
  <r>
    <n v="-1"/>
    <n v="1"/>
    <s v="0001 -Florida Power &amp; Light Company"/>
    <n v="0"/>
    <n v="3"/>
    <x v="19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0"/>
    <n v="2014"/>
    <s v="V2012 Q3 - 50% Bonus"/>
    <n v="367"/>
    <s v="07. Distribution"/>
    <s v="Function"/>
    <n v="139296962.03"/>
    <n v="0"/>
    <n v="0"/>
    <n v="139590648.78999999"/>
    <n v="20464117.420000002"/>
    <n v="45016446.18"/>
    <n v="-670959.46"/>
    <n v="22932.41"/>
    <n v="139884335.52000001"/>
    <n v="65239734.090000004"/>
    <n v="-323611.56"/>
    <n v="0"/>
    <n v="22932.41"/>
    <n v="0"/>
    <x v="19"/>
  </r>
  <r>
    <n v="-1"/>
    <n v="1"/>
    <s v="0001 -Florida Power &amp; Light Company"/>
    <n v="0"/>
    <n v="3"/>
    <x v="19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1"/>
    <n v="2014"/>
    <s v="V2012 Q4 - 50% Bonus"/>
    <n v="367"/>
    <s v="07. Distribution"/>
    <s v="Function"/>
    <n v="124891089.72"/>
    <n v="0"/>
    <n v="0"/>
    <n v="125119674.31999999"/>
    <n v="21403167.969999999"/>
    <n v="37629684.789999999"/>
    <n v="-543992.81000000006"/>
    <n v="20429.41"/>
    <n v="125348258.91"/>
    <n v="58832519.399999999"/>
    <n v="-236406.42"/>
    <n v="0"/>
    <n v="20429.41"/>
    <n v="0"/>
    <x v="19"/>
  </r>
  <r>
    <n v="-1"/>
    <n v="1"/>
    <s v="0001 -Florida Power &amp; Light Company"/>
    <n v="0"/>
    <n v="3"/>
    <x v="19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19"/>
  </r>
  <r>
    <n v="-1"/>
    <n v="1"/>
    <s v="0001 -Florida Power &amp; Light Company"/>
    <n v="0"/>
    <n v="3"/>
    <x v="19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19"/>
  </r>
  <r>
    <n v="-1"/>
    <n v="1"/>
    <s v="0001 -Florida Power &amp; Light Company"/>
    <n v="0"/>
    <n v="3"/>
    <x v="19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19"/>
  </r>
  <r>
    <n v="-1"/>
    <n v="1"/>
    <s v="0001 -Florida Power &amp; Light Company"/>
    <n v="0"/>
    <n v="3"/>
    <x v="19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19"/>
  </r>
  <r>
    <n v="-1"/>
    <n v="1"/>
    <s v="0001 -Florida Power &amp; Light Company"/>
    <n v="0"/>
    <n v="3"/>
    <x v="19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19"/>
  </r>
  <r>
    <n v="-1"/>
    <n v="1"/>
    <s v="0001 -Florida Power &amp; Light Company"/>
    <n v="0"/>
    <n v="3"/>
    <x v="19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19"/>
  </r>
  <r>
    <n v="-1"/>
    <n v="1"/>
    <s v="0001 -Florida Power &amp; Light Company"/>
    <n v="0"/>
    <n v="3"/>
    <x v="19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19"/>
  </r>
  <r>
    <n v="-1"/>
    <n v="1"/>
    <s v="0001 -Florida Power &amp; Light Company"/>
    <n v="0"/>
    <n v="3"/>
    <x v="19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19"/>
  </r>
  <r>
    <n v="-1"/>
    <n v="1"/>
    <s v="0001 -Florida Power &amp; Light Company"/>
    <n v="0"/>
    <n v="3"/>
    <x v="19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19"/>
  </r>
  <r>
    <n v="-1"/>
    <n v="1"/>
    <s v="0001 -Florida Power &amp; Light Company"/>
    <n v="0"/>
    <n v="3"/>
    <x v="19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19"/>
  </r>
  <r>
    <n v="-1"/>
    <n v="1"/>
    <s v="0001 -Florida Power &amp; Light Company"/>
    <n v="0"/>
    <n v="3"/>
    <x v="19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19"/>
  </r>
  <r>
    <n v="-1"/>
    <n v="1"/>
    <s v="0001 -Florida Power &amp; Light Company"/>
    <n v="0"/>
    <n v="3"/>
    <x v="19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19"/>
  </r>
  <r>
    <n v="-1"/>
    <n v="1"/>
    <s v="0001 -Florida Power &amp; Light Company"/>
    <n v="0"/>
    <n v="3"/>
    <x v="19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19"/>
  </r>
  <r>
    <n v="-1"/>
    <n v="1"/>
    <s v="0001 -Florida Power &amp; Light Company"/>
    <n v="0"/>
    <n v="3"/>
    <x v="19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19"/>
  </r>
  <r>
    <n v="-1"/>
    <n v="1"/>
    <s v="0001 -Florida Power &amp; Light Company"/>
    <n v="0"/>
    <n v="3"/>
    <x v="19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19"/>
  </r>
  <r>
    <n v="-1"/>
    <n v="1"/>
    <s v="0001 -Florida Power &amp; Light Company"/>
    <n v="0"/>
    <n v="3"/>
    <x v="19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19"/>
  </r>
  <r>
    <n v="-1"/>
    <n v="1"/>
    <s v="0001 -Florida Power &amp; Light Company"/>
    <n v="0"/>
    <n v="3"/>
    <x v="19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19"/>
  </r>
  <r>
    <n v="-1"/>
    <n v="1"/>
    <s v="0001 -Florida Power &amp; Light Company"/>
    <n v="0"/>
    <n v="3"/>
    <x v="19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19"/>
  </r>
  <r>
    <n v="-1"/>
    <n v="1"/>
    <s v="0001 -Florida Power &amp; Light Company"/>
    <n v="0"/>
    <n v="3"/>
    <x v="19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19"/>
  </r>
  <r>
    <n v="-1"/>
    <n v="1"/>
    <s v="0001 -Florida Power &amp; Light Company"/>
    <n v="0"/>
    <n v="3"/>
    <x v="19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19"/>
  </r>
  <r>
    <n v="-1"/>
    <n v="1"/>
    <s v="0001 -Florida Power &amp; Light Company"/>
    <n v="0"/>
    <n v="3"/>
    <x v="19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19"/>
  </r>
  <r>
    <n v="-1"/>
    <n v="1"/>
    <s v="0001 -Florida Power &amp; Light Company"/>
    <n v="0"/>
    <n v="3"/>
    <x v="19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19"/>
  </r>
  <r>
    <n v="-1"/>
    <n v="1"/>
    <s v="0001 -Florida Power &amp; Light Company"/>
    <n v="0"/>
    <n v="3"/>
    <x v="19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19"/>
  </r>
  <r>
    <n v="-1"/>
    <n v="1"/>
    <s v="0001 -Florida Power &amp; Light Company"/>
    <n v="0"/>
    <n v="3"/>
    <x v="19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19"/>
  </r>
  <r>
    <n v="-1"/>
    <n v="1"/>
    <s v="0001 -Florida Power &amp; Light Company"/>
    <n v="0"/>
    <n v="3"/>
    <x v="19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19"/>
  </r>
  <r>
    <n v="-1"/>
    <n v="1"/>
    <s v="0001 -Florida Power &amp; Light Company"/>
    <n v="0"/>
    <n v="3"/>
    <x v="19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19"/>
  </r>
  <r>
    <n v="-1"/>
    <n v="1"/>
    <s v="0001 -Florida Power &amp; Light Company"/>
    <n v="0"/>
    <n v="3"/>
    <x v="19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19"/>
  </r>
  <r>
    <n v="-1"/>
    <n v="1"/>
    <s v="0001 -Florida Power &amp; Light Company"/>
    <n v="0"/>
    <n v="3"/>
    <x v="19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19"/>
  </r>
  <r>
    <n v="-1"/>
    <n v="1"/>
    <s v="0001 -Florida Power &amp; Light Company"/>
    <n v="0"/>
    <n v="3"/>
    <x v="19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19"/>
  </r>
  <r>
    <n v="-1"/>
    <n v="1"/>
    <s v="0001 -Florida Power &amp; Light Company"/>
    <n v="0"/>
    <n v="3"/>
    <x v="19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19"/>
  </r>
  <r>
    <n v="-1"/>
    <n v="1"/>
    <s v="0001 -Florida Power &amp; Light Company"/>
    <n v="0"/>
    <n v="3"/>
    <x v="19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19"/>
  </r>
  <r>
    <n v="-1"/>
    <n v="1"/>
    <s v="0001 -Florida Power &amp; Light Company"/>
    <n v="0"/>
    <n v="3"/>
    <x v="19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19"/>
  </r>
  <r>
    <n v="-1"/>
    <n v="1"/>
    <s v="0001 -Florida Power &amp; Light Company"/>
    <n v="0"/>
    <n v="3"/>
    <x v="19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19"/>
  </r>
  <r>
    <n v="-1"/>
    <n v="1"/>
    <s v="0001 -Florida Power &amp; Light Company"/>
    <n v="0"/>
    <n v="3"/>
    <x v="19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19"/>
  </r>
  <r>
    <n v="-1"/>
    <n v="1"/>
    <s v="0001 -Florida Power &amp; Light Company"/>
    <n v="0"/>
    <n v="3"/>
    <x v="19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19"/>
  </r>
  <r>
    <n v="-1"/>
    <n v="1"/>
    <s v="0001 -Florida Power &amp; Light Company"/>
    <n v="0"/>
    <n v="3"/>
    <x v="19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19"/>
  </r>
  <r>
    <n v="-1"/>
    <n v="1"/>
    <s v="0001 -Florida Power &amp; Light Company"/>
    <n v="0"/>
    <n v="3"/>
    <x v="19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19"/>
  </r>
  <r>
    <n v="-1"/>
    <n v="1"/>
    <s v="0001 -Florida Power &amp; Light Company"/>
    <n v="0"/>
    <n v="3"/>
    <x v="19"/>
    <n v="2001"/>
    <n v="69"/>
    <n v="2014"/>
    <s v="V2001 Bonus"/>
    <n v="367"/>
    <s v="08. General Plant"/>
    <s v="Function"/>
    <n v="8069151.71"/>
    <n v="0"/>
    <n v="0"/>
    <n v="0"/>
    <n v="0"/>
    <n v="8069512.9699999997"/>
    <n v="-365.32"/>
    <n v="33.81"/>
    <n v="8069512.9699999997"/>
    <n v="8069151.71"/>
    <n v="33.81"/>
    <n v="0"/>
    <n v="33.81"/>
    <n v="0"/>
    <x v="19"/>
  </r>
  <r>
    <n v="-1"/>
    <n v="1"/>
    <s v="0001 -Florida Power &amp; Light Company"/>
    <n v="0"/>
    <n v="3"/>
    <x v="19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19"/>
  </r>
  <r>
    <n v="-1"/>
    <n v="1"/>
    <s v="0001 -Florida Power &amp; Light Company"/>
    <n v="0"/>
    <n v="3"/>
    <x v="19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19"/>
  </r>
  <r>
    <n v="-1"/>
    <n v="1"/>
    <s v="0001 -Florida Power &amp; Light Company"/>
    <n v="0"/>
    <n v="3"/>
    <x v="19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19"/>
  </r>
  <r>
    <n v="-1"/>
    <n v="1"/>
    <s v="0001 -Florida Power &amp; Light Company"/>
    <n v="0"/>
    <n v="3"/>
    <x v="19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19"/>
  </r>
  <r>
    <n v="-1"/>
    <n v="1"/>
    <s v="0001 -Florida Power &amp; Light Company"/>
    <n v="0"/>
    <n v="3"/>
    <x v="19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19"/>
  </r>
  <r>
    <n v="-1"/>
    <n v="1"/>
    <s v="0001 -Florida Power &amp; Light Company"/>
    <n v="0"/>
    <n v="3"/>
    <x v="19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19"/>
  </r>
  <r>
    <n v="-1"/>
    <n v="1"/>
    <s v="0001 -Florida Power &amp; Light Company"/>
    <n v="0"/>
    <n v="3"/>
    <x v="19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19"/>
  </r>
  <r>
    <n v="-1"/>
    <n v="1"/>
    <s v="0001 -Florida Power &amp; Light Company"/>
    <n v="0"/>
    <n v="3"/>
    <x v="19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19"/>
  </r>
  <r>
    <n v="-1"/>
    <n v="1"/>
    <s v="0001 -Florida Power &amp; Light Company"/>
    <n v="0"/>
    <n v="3"/>
    <x v="19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19"/>
  </r>
  <r>
    <n v="-1"/>
    <n v="1"/>
    <s v="0001 -Florida Power &amp; Light Company"/>
    <n v="0"/>
    <n v="3"/>
    <x v="19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19"/>
  </r>
  <r>
    <n v="-1"/>
    <n v="1"/>
    <s v="0001 -Florida Power &amp; Light Company"/>
    <n v="0"/>
    <n v="3"/>
    <x v="19"/>
    <n v="2003"/>
    <n v="70"/>
    <n v="2014"/>
    <s v="V2003 Bonus-30%"/>
    <n v="367"/>
    <s v="08. General Plant"/>
    <s v="Function"/>
    <n v="15631591.76"/>
    <n v="0"/>
    <n v="0"/>
    <n v="0"/>
    <n v="0"/>
    <n v="15731196.310000001"/>
    <n v="-99604.55"/>
    <n v="9348.1"/>
    <n v="15731196.310000001"/>
    <n v="15631591.76"/>
    <n v="9348.1"/>
    <n v="0"/>
    <n v="9348.1"/>
    <n v="0"/>
    <x v="19"/>
  </r>
  <r>
    <n v="-1"/>
    <n v="1"/>
    <s v="0001 -Florida Power &amp; Light Company"/>
    <n v="0"/>
    <n v="3"/>
    <x v="19"/>
    <n v="2003"/>
    <n v="84"/>
    <n v="2014"/>
    <s v="V2003 Bonus-50%"/>
    <n v="367"/>
    <s v="08. General Plant"/>
    <s v="Function"/>
    <n v="7961146.21"/>
    <n v="0"/>
    <n v="0"/>
    <n v="7984266.5800000001"/>
    <n v="0"/>
    <n v="8007386.9299999997"/>
    <n v="-46240.72"/>
    <n v="350.1"/>
    <n v="8007386.9299999997"/>
    <n v="7961146.21"/>
    <n v="350.1"/>
    <n v="0"/>
    <n v="350.1"/>
    <n v="0"/>
    <x v="19"/>
  </r>
  <r>
    <n v="-1"/>
    <n v="1"/>
    <s v="0001 -Florida Power &amp; Light Company"/>
    <n v="0"/>
    <n v="3"/>
    <x v="19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19"/>
  </r>
  <r>
    <n v="-1"/>
    <n v="1"/>
    <s v="0001 -Florida Power &amp; Light Company"/>
    <n v="0"/>
    <n v="3"/>
    <x v="19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19"/>
  </r>
  <r>
    <n v="-1"/>
    <n v="1"/>
    <s v="0001 -Florida Power &amp; Light Company"/>
    <n v="0"/>
    <n v="3"/>
    <x v="19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19"/>
  </r>
  <r>
    <n v="-1"/>
    <n v="1"/>
    <s v="0001 -Florida Power &amp; Light Company"/>
    <n v="0"/>
    <n v="3"/>
    <x v="19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19"/>
  </r>
  <r>
    <n v="-1"/>
    <n v="1"/>
    <s v="0001 -Florida Power &amp; Light Company"/>
    <n v="0"/>
    <n v="3"/>
    <x v="19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19"/>
  </r>
  <r>
    <n v="-1"/>
    <n v="1"/>
    <s v="0001 -Florida Power &amp; Light Company"/>
    <n v="0"/>
    <n v="3"/>
    <x v="19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19"/>
  </r>
  <r>
    <n v="-1"/>
    <n v="1"/>
    <s v="0001 -Florida Power &amp; Light Company"/>
    <n v="0"/>
    <n v="3"/>
    <x v="19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19"/>
  </r>
  <r>
    <n v="-1"/>
    <n v="1"/>
    <s v="0001 -Florida Power &amp; Light Company"/>
    <n v="0"/>
    <n v="3"/>
    <x v="19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19"/>
  </r>
  <r>
    <n v="-1"/>
    <n v="1"/>
    <s v="0001 -Florida Power &amp; Light Company"/>
    <n v="0"/>
    <n v="3"/>
    <x v="19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19"/>
  </r>
  <r>
    <n v="-1"/>
    <n v="1"/>
    <s v="0001 -Florida Power &amp; Light Company"/>
    <n v="0"/>
    <n v="3"/>
    <x v="19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19"/>
  </r>
  <r>
    <n v="-1"/>
    <n v="1"/>
    <s v="0001 -Florida Power &amp; Light Company"/>
    <n v="0"/>
    <n v="3"/>
    <x v="19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19"/>
  </r>
  <r>
    <n v="-1"/>
    <n v="1"/>
    <s v="0001 -Florida Power &amp; Light Company"/>
    <n v="0"/>
    <n v="3"/>
    <x v="19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19"/>
  </r>
  <r>
    <n v="-1"/>
    <n v="1"/>
    <s v="0001 -Florida Power &amp; Light Company"/>
    <n v="0"/>
    <n v="3"/>
    <x v="19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19"/>
  </r>
  <r>
    <n v="-1"/>
    <n v="1"/>
    <s v="0001 -Florida Power &amp; Light Company"/>
    <n v="0"/>
    <n v="3"/>
    <x v="19"/>
    <n v="2005"/>
    <n v="72"/>
    <n v="2014"/>
    <s v="V2005 Bonus-30%"/>
    <n v="367"/>
    <s v="08. General Plant"/>
    <s v="Function"/>
    <n v="15692.83"/>
    <n v="0"/>
    <n v="0"/>
    <n v="0"/>
    <n v="0"/>
    <n v="15692.83"/>
    <n v="0"/>
    <n v="0"/>
    <n v="15692.83"/>
    <n v="15692.83"/>
    <n v="0"/>
    <n v="0"/>
    <n v="0"/>
    <n v="0"/>
    <x v="19"/>
  </r>
  <r>
    <n v="-1"/>
    <n v="1"/>
    <s v="0001 -Florida Power &amp; Light Company"/>
    <n v="0"/>
    <n v="3"/>
    <x v="19"/>
    <n v="2005"/>
    <n v="86"/>
    <n v="2014"/>
    <s v="V2005 Bonus-50%"/>
    <n v="367"/>
    <s v="08. General Plant"/>
    <s v="Function"/>
    <n v="2172259.2599999998"/>
    <n v="0"/>
    <n v="0"/>
    <n v="2172259.2599999998"/>
    <n v="0"/>
    <n v="2172259.2599999998"/>
    <n v="0"/>
    <n v="0"/>
    <n v="2172259.2599999998"/>
    <n v="2172259.2599999998"/>
    <n v="0"/>
    <n v="0"/>
    <n v="0"/>
    <n v="0"/>
    <x v="19"/>
  </r>
  <r>
    <n v="-1"/>
    <n v="1"/>
    <s v="0001 -Florida Power &amp; Light Company"/>
    <n v="0"/>
    <n v="3"/>
    <x v="19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19"/>
  </r>
  <r>
    <n v="-1"/>
    <n v="1"/>
    <s v="0001 -Florida Power &amp; Light Company"/>
    <n v="0"/>
    <n v="3"/>
    <x v="19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19"/>
  </r>
  <r>
    <n v="-1"/>
    <n v="1"/>
    <s v="0001 -Florida Power &amp; Light Company"/>
    <n v="0"/>
    <n v="3"/>
    <x v="19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19"/>
  </r>
  <r>
    <n v="-1"/>
    <n v="1"/>
    <s v="0001 -Florida Power &amp; Light Company"/>
    <n v="0"/>
    <n v="3"/>
    <x v="19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"/>
    <n v="-137905.01"/>
    <n v="5202.8"/>
    <n v="3232234.56"/>
    <n v="3177121.64"/>
    <n v="5202.8"/>
    <n v="0"/>
    <n v="5202.8"/>
    <n v="0"/>
    <x v="19"/>
  </r>
  <r>
    <n v="-1"/>
    <n v="1"/>
    <s v="0001 -Florida Power &amp; Light Company"/>
    <n v="0"/>
    <n v="3"/>
    <x v="19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19"/>
  </r>
  <r>
    <n v="-1"/>
    <n v="1"/>
    <s v="0001 -Florida Power &amp; Light Company"/>
    <n v="0"/>
    <n v="3"/>
    <x v="19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19"/>
  </r>
  <r>
    <n v="-1"/>
    <n v="1"/>
    <s v="0001 -Florida Power &amp; Light Company"/>
    <n v="0"/>
    <n v="3"/>
    <x v="19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19"/>
  </r>
  <r>
    <n v="-1"/>
    <n v="1"/>
    <s v="0001 -Florida Power &amp; Light Company"/>
    <n v="0"/>
    <n v="3"/>
    <x v="19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99999997"/>
    <n v="-342488.27"/>
    <n v="360.99"/>
    <n v="5121337.28"/>
    <n v="5009013.8099999996"/>
    <n v="360.99"/>
    <n v="0"/>
    <n v="360.99"/>
    <n v="0"/>
    <x v="19"/>
  </r>
  <r>
    <n v="-1"/>
    <n v="1"/>
    <s v="0001 -Florida Power &amp; Light Company"/>
    <n v="0"/>
    <n v="3"/>
    <x v="19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19"/>
  </r>
  <r>
    <n v="-1"/>
    <n v="1"/>
    <s v="0001 -Florida Power &amp; Light Company"/>
    <n v="0"/>
    <n v="3"/>
    <x v="19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60000002"/>
    <n v="-552715.99"/>
    <n v="1613.2"/>
    <n v="19679467.219999999"/>
    <n v="18586094.309999999"/>
    <n v="1613.2"/>
    <n v="0"/>
    <n v="1613.2"/>
    <n v="0"/>
    <x v="19"/>
  </r>
  <r>
    <n v="-1"/>
    <n v="1"/>
    <s v="0001 -Florida Power &amp; Light Company"/>
    <n v="0"/>
    <n v="3"/>
    <x v="19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19"/>
  </r>
  <r>
    <n v="-1"/>
    <n v="1"/>
    <s v="0001 -Florida Power &amp; Light Company"/>
    <n v="0"/>
    <n v="3"/>
    <x v="19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99999999"/>
    <n v="-687631.04"/>
    <n v="0"/>
    <n v="8036107.1600000001"/>
    <n v="7704528.25"/>
    <n v="0"/>
    <n v="0"/>
    <n v="0"/>
    <n v="0"/>
    <x v="19"/>
  </r>
  <r>
    <n v="-1"/>
    <n v="1"/>
    <s v="0001 -Florida Power &amp; Light Company"/>
    <n v="0"/>
    <n v="3"/>
    <x v="19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19"/>
  </r>
  <r>
    <n v="-1"/>
    <n v="1"/>
    <s v="0001 -Florida Power &amp; Light Company"/>
    <n v="0"/>
    <n v="3"/>
    <x v="19"/>
    <n v="2009"/>
    <n v="190"/>
    <n v="2014"/>
    <s v="V2009 Q2 - 50% Bonus"/>
    <n v="367"/>
    <s v="08. General Plant"/>
    <s v="Function"/>
    <n v="13738222.1"/>
    <n v="0"/>
    <n v="0"/>
    <n v="13759440.289999999"/>
    <n v="866569.46"/>
    <n v="11830730.199999999"/>
    <n v="-3037176.66"/>
    <n v="4504.54"/>
    <n v="13780658.49"/>
    <n v="12664692.15"/>
    <n v="-5324.34"/>
    <n v="0"/>
    <n v="4504.54"/>
    <n v="0"/>
    <x v="19"/>
  </r>
  <r>
    <n v="-1"/>
    <n v="1"/>
    <s v="0001 -Florida Power &amp; Light Company"/>
    <n v="0"/>
    <n v="3"/>
    <x v="19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19"/>
  </r>
  <r>
    <n v="-1"/>
    <n v="1"/>
    <s v="0001 -Florida Power &amp; Light Company"/>
    <n v="0"/>
    <n v="3"/>
    <x v="19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300000003"/>
    <n v="-1004110.71"/>
    <n v="989.05"/>
    <n v="7472593.1799999997"/>
    <n v="6559957.9900000002"/>
    <n v="-4958.6000000000004"/>
    <n v="0"/>
    <n v="989.05"/>
    <n v="0"/>
    <x v="19"/>
  </r>
  <r>
    <n v="-1"/>
    <n v="1"/>
    <s v="0001 -Florida Power &amp; Light Company"/>
    <n v="0"/>
    <n v="3"/>
    <x v="19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19"/>
  </r>
  <r>
    <n v="-1"/>
    <n v="1"/>
    <s v="0001 -Florida Power &amp; Light Company"/>
    <n v="0"/>
    <n v="3"/>
    <x v="19"/>
    <n v="2009"/>
    <n v="192"/>
    <n v="2014"/>
    <s v="V2009 Q4 - 50% Bonus"/>
    <n v="367"/>
    <s v="08. General Plant"/>
    <s v="Function"/>
    <n v="12133151.369999999"/>
    <n v="0"/>
    <n v="0"/>
    <n v="12135573.33"/>
    <n v="1120688.23"/>
    <n v="10297044.619999999"/>
    <n v="-4100505.55"/>
    <n v="705.58"/>
    <n v="12137995.289999999"/>
    <n v="11417158.41"/>
    <n v="-3563.9"/>
    <n v="0"/>
    <n v="705.58"/>
    <n v="0"/>
    <x v="19"/>
  </r>
  <r>
    <n v="-1"/>
    <n v="1"/>
    <s v="0001 -Florida Power &amp; Light Company"/>
    <n v="0"/>
    <n v="3"/>
    <x v="19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19"/>
  </r>
  <r>
    <n v="-1"/>
    <n v="1"/>
    <s v="0001 -Florida Power &amp; Light Company"/>
    <n v="0"/>
    <n v="3"/>
    <x v="19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6"/>
    <n v="-40805.83"/>
    <n v="0"/>
    <n v="2544333.5299999998"/>
    <n v="2192315.59"/>
    <n v="0"/>
    <n v="0"/>
    <n v="0"/>
    <n v="0"/>
    <x v="19"/>
  </r>
  <r>
    <n v="-1"/>
    <n v="1"/>
    <s v="0001 -Florida Power &amp; Light Company"/>
    <n v="0"/>
    <n v="3"/>
    <x v="19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19"/>
  </r>
  <r>
    <n v="-1"/>
    <n v="1"/>
    <s v="0001 -Florida Power &amp; Light Company"/>
    <n v="0"/>
    <n v="3"/>
    <x v="19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3"/>
    <n v="-60699.68"/>
    <n v="228.86"/>
    <n v="2350289.25"/>
    <n v="2028059.3"/>
    <n v="-14.52"/>
    <n v="0"/>
    <n v="228.86"/>
    <n v="0"/>
    <x v="19"/>
  </r>
  <r>
    <n v="-1"/>
    <n v="1"/>
    <s v="0001 -Florida Power &amp; Light Company"/>
    <n v="0"/>
    <n v="3"/>
    <x v="19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19"/>
  </r>
  <r>
    <n v="-1"/>
    <n v="1"/>
    <s v="0001 -Florida Power &amp; Light Company"/>
    <n v="0"/>
    <n v="3"/>
    <x v="19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19"/>
  </r>
  <r>
    <n v="-1"/>
    <n v="1"/>
    <s v="0001 -Florida Power &amp; Light Company"/>
    <n v="0"/>
    <n v="3"/>
    <x v="19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19"/>
  </r>
  <r>
    <n v="-1"/>
    <n v="1"/>
    <s v="0001 -Florida Power &amp; Light Company"/>
    <n v="0"/>
    <n v="3"/>
    <x v="19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19"/>
  </r>
  <r>
    <n v="-1"/>
    <n v="1"/>
    <s v="0001 -Florida Power &amp; Light Company"/>
    <n v="0"/>
    <n v="3"/>
    <x v="19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19"/>
  </r>
  <r>
    <n v="-1"/>
    <n v="1"/>
    <s v="0001 -Florida Power &amp; Light Company"/>
    <n v="0"/>
    <n v="3"/>
    <x v="19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19"/>
  </r>
  <r>
    <n v="-1"/>
    <n v="1"/>
    <s v="0001 -Florida Power &amp; Light Company"/>
    <n v="0"/>
    <n v="3"/>
    <x v="19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19"/>
  </r>
  <r>
    <n v="-1"/>
    <n v="1"/>
    <s v="0001 -Florida Power &amp; Light Company"/>
    <n v="0"/>
    <n v="3"/>
    <x v="19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19"/>
  </r>
  <r>
    <n v="-1"/>
    <n v="1"/>
    <s v="0001 -Florida Power &amp; Light Company"/>
    <n v="0"/>
    <n v="3"/>
    <x v="19"/>
    <n v="2012"/>
    <n v="248"/>
    <n v="2014"/>
    <s v="V2012 Q1 - 50% Bonus"/>
    <n v="367"/>
    <s v="08. General Plant"/>
    <s v="Function"/>
    <n v="14854317.460000001"/>
    <n v="0"/>
    <n v="0"/>
    <n v="15041107.09"/>
    <n v="2315394.4700000002"/>
    <n v="7751715.8300000001"/>
    <n v="-373579.24"/>
    <n v="35428.74"/>
    <n v="15227896.699999999"/>
    <n v="9810087.7899999991"/>
    <n v="-81127.98"/>
    <n v="0"/>
    <n v="35428.74"/>
    <n v="0"/>
    <x v="19"/>
  </r>
  <r>
    <n v="-1"/>
    <n v="1"/>
    <s v="0001 -Florida Power &amp; Light Company"/>
    <n v="0"/>
    <n v="3"/>
    <x v="19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19"/>
  </r>
  <r>
    <n v="-1"/>
    <n v="1"/>
    <s v="0001 -Florida Power &amp; Light Company"/>
    <n v="0"/>
    <n v="3"/>
    <x v="19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9"/>
    <n v="2014"/>
    <s v="V2012 Q2 - 50% Bonus"/>
    <n v="367"/>
    <s v="08. General Plant"/>
    <s v="Function"/>
    <n v="13376604.17"/>
    <n v="0"/>
    <n v="0"/>
    <n v="13437876.539999999"/>
    <n v="2311303.86"/>
    <n v="6235094.1200000001"/>
    <n v="-122544.72"/>
    <n v="11619.94"/>
    <n v="13499148.890000001"/>
    <n v="8467969.3599999994"/>
    <n v="-32496.16"/>
    <n v="0"/>
    <n v="11619.94"/>
    <n v="0"/>
    <x v="19"/>
  </r>
  <r>
    <n v="-1"/>
    <n v="1"/>
    <s v="0001 -Florida Power &amp; Light Company"/>
    <n v="0"/>
    <n v="3"/>
    <x v="19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19"/>
  </r>
  <r>
    <n v="-1"/>
    <n v="1"/>
    <s v="0001 -Florida Power &amp; Light Company"/>
    <n v="0"/>
    <n v="3"/>
    <x v="19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0"/>
    <n v="2014"/>
    <s v="V2012 Q3 - 50% Bonus"/>
    <n v="367"/>
    <s v="08. General Plant"/>
    <s v="Function"/>
    <n v="10330275.439999999"/>
    <n v="0"/>
    <n v="0"/>
    <n v="10372315.039999999"/>
    <n v="1989456.43"/>
    <n v="4361017.76"/>
    <n v="-84079.21"/>
    <n v="7967.74"/>
    <n v="10414354.65"/>
    <n v="6300699.29"/>
    <n v="-26336.57"/>
    <n v="0"/>
    <n v="7967.74"/>
    <n v="0"/>
    <x v="19"/>
  </r>
  <r>
    <n v="-1"/>
    <n v="1"/>
    <s v="0001 -Florida Power &amp; Light Company"/>
    <n v="0"/>
    <n v="3"/>
    <x v="19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19"/>
  </r>
  <r>
    <n v="-1"/>
    <n v="1"/>
    <s v="0001 -Florida Power &amp; Light Company"/>
    <n v="0"/>
    <n v="3"/>
    <x v="19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1"/>
    <n v="2014"/>
    <s v="V2012 Q4 - 50% Bonus"/>
    <n v="367"/>
    <s v="08. General Plant"/>
    <s v="Function"/>
    <n v="95750088.810000002"/>
    <n v="0"/>
    <n v="0"/>
    <n v="100604948.63"/>
    <n v="22495673.18"/>
    <n v="43664569.259999998"/>
    <n v="-10106910.59"/>
    <n v="920905.18"/>
    <n v="105459808.45"/>
    <n v="60878154.960000001"/>
    <n v="-3506726.97"/>
    <n v="0"/>
    <n v="920905.18"/>
    <n v="0"/>
    <x v="19"/>
  </r>
  <r>
    <n v="-1"/>
    <n v="1"/>
    <s v="0001 -Florida Power &amp; Light Company"/>
    <n v="0"/>
    <n v="3"/>
    <x v="19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19"/>
  </r>
  <r>
    <n v="-1"/>
    <n v="1"/>
    <s v="0001 -Florida Power &amp; Light Company"/>
    <n v="0"/>
    <n v="3"/>
    <x v="19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19"/>
  </r>
  <r>
    <n v="-1"/>
    <n v="1"/>
    <s v="0001 -Florida Power &amp; Light Company"/>
    <n v="0"/>
    <n v="3"/>
    <x v="19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19"/>
  </r>
  <r>
    <n v="-1"/>
    <n v="1"/>
    <s v="0001 -Florida Power &amp; Light Company"/>
    <n v="0"/>
    <n v="3"/>
    <x v="19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19"/>
  </r>
  <r>
    <n v="-1"/>
    <n v="1"/>
    <s v="0001 -Florida Power &amp; Light Company"/>
    <n v="0"/>
    <n v="3"/>
    <x v="19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19"/>
  </r>
  <r>
    <n v="-1"/>
    <n v="1"/>
    <s v="0001 -Florida Power &amp; Light Company"/>
    <n v="0"/>
    <n v="3"/>
    <x v="19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19"/>
  </r>
  <r>
    <n v="-1"/>
    <n v="1"/>
    <s v="0001 -Florida Power &amp; Light Company"/>
    <n v="0"/>
    <n v="3"/>
    <x v="19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19"/>
  </r>
  <r>
    <n v="-1"/>
    <n v="1"/>
    <s v="0001 -Florida Power &amp; Light Company"/>
    <n v="0"/>
    <n v="3"/>
    <x v="19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19"/>
  </r>
  <r>
    <n v="-1"/>
    <n v="1"/>
    <s v="0001 -Florida Power &amp; Light Company"/>
    <n v="0"/>
    <n v="3"/>
    <x v="19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19"/>
  </r>
  <r>
    <n v="-1"/>
    <n v="1"/>
    <s v="0001 -Florida Power &amp; Light Company"/>
    <n v="0"/>
    <n v="3"/>
    <x v="19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19"/>
  </r>
  <r>
    <n v="-1"/>
    <n v="1"/>
    <s v="0001 -Florida Power &amp; Light Company"/>
    <n v="0"/>
    <n v="3"/>
    <x v="19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19"/>
  </r>
  <r>
    <n v="-1"/>
    <n v="1"/>
    <s v="0001 -Florida Power &amp; Light Company"/>
    <n v="0"/>
    <n v="3"/>
    <x v="19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19"/>
  </r>
  <r>
    <n v="-1"/>
    <n v="1"/>
    <s v="0001 -Florida Power &amp; Light Company"/>
    <n v="0"/>
    <n v="3"/>
    <x v="19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19"/>
  </r>
  <r>
    <n v="-1"/>
    <n v="1"/>
    <s v="0001 -Florida Power &amp; Light Company"/>
    <n v="0"/>
    <n v="3"/>
    <x v="19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19"/>
  </r>
  <r>
    <n v="-1"/>
    <n v="1"/>
    <s v="0001 -Florida Power &amp; Light Company"/>
    <n v="0"/>
    <n v="3"/>
    <x v="19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19"/>
  </r>
  <r>
    <n v="-1"/>
    <n v="1"/>
    <s v="0001 -Florida Power &amp; Light Company"/>
    <n v="0"/>
    <n v="3"/>
    <x v="19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19"/>
  </r>
  <r>
    <n v="-1"/>
    <n v="1"/>
    <s v="0001 -Florida Power &amp; Light Company"/>
    <n v="0"/>
    <n v="3"/>
    <x v="19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19"/>
  </r>
  <r>
    <n v="-1"/>
    <n v="1"/>
    <s v="0001 -Florida Power &amp; Light Company"/>
    <n v="0"/>
    <n v="3"/>
    <x v="19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19"/>
  </r>
  <r>
    <n v="-1"/>
    <n v="1"/>
    <s v="0001 -Florida Power &amp; Light Company"/>
    <n v="0"/>
    <n v="3"/>
    <x v="19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19"/>
  </r>
  <r>
    <n v="-1"/>
    <n v="1"/>
    <s v="0001 -Florida Power &amp; Light Company"/>
    <n v="0"/>
    <n v="3"/>
    <x v="19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19"/>
  </r>
  <r>
    <n v="-1"/>
    <n v="1"/>
    <s v="0001 -Florida Power &amp; Light Company"/>
    <n v="0"/>
    <n v="3"/>
    <x v="19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19"/>
  </r>
  <r>
    <n v="-1"/>
    <n v="1"/>
    <s v="0001 -Florida Power &amp; Light Company"/>
    <n v="0"/>
    <n v="3"/>
    <x v="19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19"/>
  </r>
  <r>
    <n v="-1"/>
    <n v="1"/>
    <s v="0001 -Florida Power &amp; Light Company"/>
    <n v="0"/>
    <n v="3"/>
    <x v="19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19"/>
  </r>
  <r>
    <n v="-1"/>
    <n v="1"/>
    <s v="0001 -Florida Power &amp; Light Company"/>
    <n v="0"/>
    <n v="3"/>
    <x v="19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19"/>
  </r>
  <r>
    <n v="-1"/>
    <n v="1"/>
    <s v="0001 -Florida Power &amp; Light Company"/>
    <n v="0"/>
    <n v="3"/>
    <x v="19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19"/>
  </r>
  <r>
    <n v="-1"/>
    <n v="1"/>
    <s v="0001 -Florida Power &amp; Light Company"/>
    <n v="0"/>
    <n v="3"/>
    <x v="19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19"/>
  </r>
  <r>
    <n v="-1"/>
    <n v="1"/>
    <s v="0001 -Florida Power &amp; Light Company"/>
    <n v="0"/>
    <n v="3"/>
    <x v="19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19"/>
  </r>
  <r>
    <n v="-1"/>
    <n v="1"/>
    <s v="0001 -Florida Power &amp; Light Company"/>
    <n v="0"/>
    <n v="3"/>
    <x v="19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19"/>
  </r>
  <r>
    <n v="-1"/>
    <n v="1"/>
    <s v="0001 -Florida Power &amp; Light Company"/>
    <n v="0"/>
    <n v="3"/>
    <x v="19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19"/>
  </r>
  <r>
    <n v="-1"/>
    <n v="1"/>
    <s v="0001 -Florida Power &amp; Light Company"/>
    <n v="0"/>
    <n v="3"/>
    <x v="19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19"/>
  </r>
  <r>
    <n v="-1"/>
    <n v="1"/>
    <s v="0001 -Florida Power &amp; Light Company"/>
    <n v="0"/>
    <n v="3"/>
    <x v="19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19"/>
  </r>
  <r>
    <n v="-1"/>
    <n v="1"/>
    <s v="0001 -Florida Power &amp; Light Company"/>
    <n v="0"/>
    <n v="3"/>
    <x v="19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19"/>
  </r>
  <r>
    <n v="-1"/>
    <n v="1"/>
    <s v="0001 -Florida Power &amp; Light Company"/>
    <n v="0"/>
    <n v="3"/>
    <x v="19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19"/>
  </r>
  <r>
    <n v="-1"/>
    <n v="1"/>
    <s v="0001 -Florida Power &amp; Light Company"/>
    <n v="0"/>
    <n v="3"/>
    <x v="19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19"/>
  </r>
  <r>
    <n v="-1"/>
    <n v="1"/>
    <s v="0001 -Florida Power &amp; Light Company"/>
    <n v="0"/>
    <n v="3"/>
    <x v="19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19"/>
  </r>
  <r>
    <n v="-1"/>
    <n v="1"/>
    <s v="0001 -Florida Power &amp; Light Company"/>
    <n v="0"/>
    <n v="3"/>
    <x v="19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19"/>
  </r>
  <r>
    <n v="-1"/>
    <n v="1"/>
    <s v="0001 -Florida Power &amp; Light Company"/>
    <n v="0"/>
    <n v="3"/>
    <x v="19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19"/>
  </r>
  <r>
    <n v="-1"/>
    <n v="1"/>
    <s v="0001 -Florida Power &amp; Light Company"/>
    <n v="0"/>
    <n v="3"/>
    <x v="19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19"/>
  </r>
  <r>
    <n v="-1"/>
    <n v="1"/>
    <s v="0001 -Florida Power &amp; Light Company"/>
    <n v="0"/>
    <n v="3"/>
    <x v="19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19"/>
  </r>
  <r>
    <n v="-1"/>
    <n v="1"/>
    <s v="0001 -Florida Power &amp; Light Company"/>
    <n v="0"/>
    <n v="3"/>
    <x v="19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19"/>
  </r>
  <r>
    <n v="-1"/>
    <n v="1"/>
    <s v="0001 -Florida Power &amp; Light Company"/>
    <n v="0"/>
    <n v="3"/>
    <x v="19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19"/>
  </r>
  <r>
    <n v="-1"/>
    <n v="1"/>
    <s v="0001 -Florida Power &amp; Light Company"/>
    <n v="0"/>
    <n v="3"/>
    <x v="19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19"/>
  </r>
  <r>
    <n v="-1"/>
    <n v="1"/>
    <s v="0001 -Florida Power &amp; Light Company"/>
    <n v="0"/>
    <n v="3"/>
    <x v="19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19"/>
  </r>
  <r>
    <n v="-1"/>
    <n v="1"/>
    <s v="0001 -Florida Power &amp; Light Company"/>
    <n v="0"/>
    <n v="3"/>
    <x v="19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19"/>
  </r>
  <r>
    <n v="-1"/>
    <n v="1"/>
    <s v="0001 -Florida Power &amp; Light Company"/>
    <n v="0"/>
    <n v="3"/>
    <x v="19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19"/>
  </r>
  <r>
    <n v="-1"/>
    <n v="1"/>
    <s v="0001 -Florida Power &amp; Light Company"/>
    <n v="0"/>
    <n v="3"/>
    <x v="19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19"/>
  </r>
  <r>
    <n v="-1"/>
    <n v="1"/>
    <s v="0001 -Florida Power &amp; Light Company"/>
    <n v="0"/>
    <n v="3"/>
    <x v="19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19"/>
  </r>
  <r>
    <n v="-1"/>
    <n v="1"/>
    <s v="0001 -Florida Power &amp; Light Company"/>
    <n v="0"/>
    <n v="3"/>
    <x v="19"/>
    <n v="2009"/>
    <n v="189"/>
    <n v="2014"/>
    <s v="V2009 Q1 - 50% Bonus"/>
    <n v="367"/>
    <s v="09. Land"/>
    <s v="Function"/>
    <n v="34168.339999999997"/>
    <n v="0"/>
    <n v="0"/>
    <n v="34168.339999999997"/>
    <n v="0"/>
    <n v="34168.339999999997"/>
    <n v="0"/>
    <n v="0"/>
    <n v="34168.339999999997"/>
    <n v="34168.339999999997"/>
    <n v="0"/>
    <n v="0"/>
    <n v="0"/>
    <n v="0"/>
    <x v="19"/>
  </r>
  <r>
    <n v="-1"/>
    <n v="1"/>
    <s v="0001 -Florida Power &amp; Light Company"/>
    <n v="0"/>
    <n v="3"/>
    <x v="19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19"/>
  </r>
  <r>
    <n v="-1"/>
    <n v="1"/>
    <s v="0001 -Florida Power &amp; Light Company"/>
    <n v="0"/>
    <n v="3"/>
    <x v="19"/>
    <n v="2009"/>
    <n v="190"/>
    <n v="2014"/>
    <s v="V2009 Q2 - 50% Bonus"/>
    <n v="367"/>
    <s v="09. Land"/>
    <s v="Function"/>
    <n v="78009.36"/>
    <n v="0"/>
    <n v="0"/>
    <n v="78009.36"/>
    <n v="0"/>
    <n v="78009.36"/>
    <n v="0"/>
    <n v="0"/>
    <n v="78009.36"/>
    <n v="78009.36"/>
    <n v="0"/>
    <n v="0"/>
    <n v="0"/>
    <n v="0"/>
    <x v="19"/>
  </r>
  <r>
    <n v="-1"/>
    <n v="1"/>
    <s v="0001 -Florida Power &amp; Light Company"/>
    <n v="0"/>
    <n v="3"/>
    <x v="19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19"/>
  </r>
  <r>
    <n v="-1"/>
    <n v="1"/>
    <s v="0001 -Florida Power &amp; Light Company"/>
    <n v="0"/>
    <n v="3"/>
    <x v="19"/>
    <n v="2009"/>
    <n v="191"/>
    <n v="2014"/>
    <s v="V2009 Q3 - 50% Bonus"/>
    <n v="367"/>
    <s v="09. Land"/>
    <s v="Function"/>
    <n v="233702.71"/>
    <n v="0"/>
    <n v="0"/>
    <n v="233702.71"/>
    <n v="0"/>
    <n v="233702.71"/>
    <n v="0"/>
    <n v="0"/>
    <n v="233702.71"/>
    <n v="233702.71"/>
    <n v="0"/>
    <n v="0"/>
    <n v="0"/>
    <n v="0"/>
    <x v="19"/>
  </r>
  <r>
    <n v="-1"/>
    <n v="1"/>
    <s v="0001 -Florida Power &amp; Light Company"/>
    <n v="0"/>
    <n v="3"/>
    <x v="19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19"/>
  </r>
  <r>
    <n v="-1"/>
    <n v="1"/>
    <s v="0001 -Florida Power &amp; Light Company"/>
    <n v="0"/>
    <n v="3"/>
    <x v="19"/>
    <n v="2009"/>
    <n v="192"/>
    <n v="2014"/>
    <s v="V2009 Q4 - 50% Bonus"/>
    <n v="367"/>
    <s v="09. Land"/>
    <s v="Function"/>
    <n v="709.45"/>
    <n v="0"/>
    <n v="0"/>
    <n v="709.45"/>
    <n v="0"/>
    <n v="709.45"/>
    <n v="0"/>
    <n v="0"/>
    <n v="709.45"/>
    <n v="709.45"/>
    <n v="0"/>
    <n v="0"/>
    <n v="0"/>
    <n v="0"/>
    <x v="19"/>
  </r>
  <r>
    <n v="-1"/>
    <n v="1"/>
    <s v="0001 -Florida Power &amp; Light Company"/>
    <n v="0"/>
    <n v="3"/>
    <x v="19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19"/>
  </r>
  <r>
    <n v="-1"/>
    <n v="1"/>
    <s v="0001 -Florida Power &amp; Light Company"/>
    <n v="0"/>
    <n v="3"/>
    <x v="19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19"/>
  </r>
  <r>
    <n v="-1"/>
    <n v="1"/>
    <s v="0001 -Florida Power &amp; Light Company"/>
    <n v="0"/>
    <n v="3"/>
    <x v="19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19"/>
  </r>
  <r>
    <n v="-1"/>
    <n v="1"/>
    <s v="0001 -Florida Power &amp; Light Company"/>
    <n v="0"/>
    <n v="3"/>
    <x v="19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19"/>
  </r>
  <r>
    <n v="-1"/>
    <n v="1"/>
    <s v="0001 -Florida Power &amp; Light Company"/>
    <n v="0"/>
    <n v="3"/>
    <x v="19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19"/>
  </r>
  <r>
    <n v="-1"/>
    <n v="1"/>
    <s v="0001 -Florida Power &amp; Light Company"/>
    <n v="0"/>
    <n v="3"/>
    <x v="19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19"/>
  </r>
  <r>
    <n v="-1"/>
    <n v="1"/>
    <s v="0001 -Florida Power &amp; Light Company"/>
    <n v="0"/>
    <n v="3"/>
    <x v="19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19"/>
  </r>
  <r>
    <n v="-1"/>
    <n v="1"/>
    <s v="0001 -Florida Power &amp; Light Company"/>
    <n v="0"/>
    <n v="3"/>
    <x v="19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19"/>
  </r>
  <r>
    <n v="-1"/>
    <n v="1"/>
    <s v="0001 -Florida Power &amp; Light Company"/>
    <n v="0"/>
    <n v="3"/>
    <x v="19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19"/>
  </r>
  <r>
    <n v="-1"/>
    <n v="1"/>
    <s v="0001 -Florida Power &amp; Light Company"/>
    <n v="0"/>
    <n v="3"/>
    <x v="19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19"/>
  </r>
  <r>
    <n v="-1"/>
    <n v="1"/>
    <s v="0001 -Florida Power &amp; Light Company"/>
    <n v="0"/>
    <n v="3"/>
    <x v="19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19"/>
  </r>
  <r>
    <n v="-1"/>
    <n v="1"/>
    <s v="0001 -Florida Power &amp; Light Company"/>
    <n v="0"/>
    <n v="3"/>
    <x v="19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19"/>
  </r>
  <r>
    <n v="-1"/>
    <n v="1"/>
    <s v="0001 -Florida Power &amp; Light Company"/>
    <n v="0"/>
    <n v="3"/>
    <x v="19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19"/>
  </r>
  <r>
    <n v="-1"/>
    <n v="1"/>
    <s v="0001 -Florida Power &amp; Light Company"/>
    <n v="0"/>
    <n v="3"/>
    <x v="19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19"/>
  </r>
  <r>
    <n v="-1"/>
    <n v="1"/>
    <s v="0001 -Florida Power &amp; Light Company"/>
    <n v="0"/>
    <n v="3"/>
    <x v="19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19"/>
  </r>
  <r>
    <n v="-1"/>
    <n v="1"/>
    <s v="0001 -Florida Power &amp; Light Company"/>
    <n v="0"/>
    <n v="3"/>
    <x v="19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19"/>
  </r>
  <r>
    <n v="-1"/>
    <n v="1"/>
    <s v="0001 -Florida Power &amp; Light Company"/>
    <n v="0"/>
    <n v="3"/>
    <x v="19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19"/>
  </r>
  <r>
    <n v="-1"/>
    <n v="1"/>
    <s v="0001 -Florida Power &amp; Light Company"/>
    <n v="0"/>
    <n v="3"/>
    <x v="19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19"/>
  </r>
  <r>
    <n v="-1"/>
    <n v="1"/>
    <s v="0001 -Florida Power &amp; Light Company"/>
    <n v="0"/>
    <n v="3"/>
    <x v="19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19"/>
  </r>
  <r>
    <n v="-1"/>
    <n v="1"/>
    <s v="0001 -Florida Power &amp; Light Company"/>
    <n v="0"/>
    <n v="3"/>
    <x v="19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19"/>
  </r>
  <r>
    <n v="-1"/>
    <n v="1"/>
    <s v="0001 -Florida Power &amp; Light Company"/>
    <n v="0"/>
    <n v="3"/>
    <x v="19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19"/>
  </r>
  <r>
    <n v="-1"/>
    <n v="1"/>
    <s v="0001 -Florida Power &amp; Light Company"/>
    <n v="0"/>
    <n v="3"/>
    <x v="19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19"/>
  </r>
  <r>
    <n v="-1"/>
    <n v="1"/>
    <s v="0001 -Florida Power &amp; Light Company"/>
    <n v="0"/>
    <n v="3"/>
    <x v="19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19"/>
  </r>
  <r>
    <n v="-1"/>
    <n v="1"/>
    <s v="0001 -Florida Power &amp; Light Company"/>
    <n v="0"/>
    <n v="3"/>
    <x v="19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19"/>
  </r>
  <r>
    <n v="-1"/>
    <n v="1"/>
    <s v="0001 -Florida Power &amp; Light Company"/>
    <n v="0"/>
    <n v="3"/>
    <x v="19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19"/>
  </r>
  <r>
    <n v="-1"/>
    <n v="1"/>
    <s v="0001 -Florida Power &amp; Light Company"/>
    <n v="0"/>
    <n v="3"/>
    <x v="19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19"/>
  </r>
  <r>
    <n v="-1"/>
    <n v="1"/>
    <s v="0001 -Florida Power &amp; Light Company"/>
    <n v="0"/>
    <n v="3"/>
    <x v="19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19"/>
  </r>
  <r>
    <n v="-1"/>
    <n v="1"/>
    <s v="0001 -Florida Power &amp; Light Company"/>
    <n v="0"/>
    <n v="3"/>
    <x v="19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19"/>
  </r>
  <r>
    <n v="-1"/>
    <n v="1"/>
    <s v="0001 -Florida Power &amp; Light Company"/>
    <n v="0"/>
    <n v="3"/>
    <x v="19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19"/>
  </r>
  <r>
    <n v="-1"/>
    <n v="1"/>
    <s v="0001 -Florida Power &amp; Light Company"/>
    <n v="0"/>
    <n v="3"/>
    <x v="19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19"/>
  </r>
  <r>
    <n v="-1"/>
    <n v="1"/>
    <s v="0001 -Florida Power &amp; Light Company"/>
    <n v="0"/>
    <n v="3"/>
    <x v="19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19"/>
  </r>
  <r>
    <n v="-1"/>
    <n v="1"/>
    <s v="0001 -Florida Power &amp; Light Company"/>
    <n v="0"/>
    <n v="3"/>
    <x v="19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19"/>
  </r>
  <r>
    <n v="-1"/>
    <n v="1"/>
    <s v="0001 -Florida Power &amp; Light Company"/>
    <n v="0"/>
    <n v="3"/>
    <x v="19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19"/>
  </r>
  <r>
    <n v="-1"/>
    <n v="1"/>
    <s v="0001 -Florida Power &amp; Light Company"/>
    <n v="0"/>
    <n v="3"/>
    <x v="19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19"/>
  </r>
  <r>
    <n v="-1"/>
    <n v="1"/>
    <s v="0001 -Florida Power &amp; Light Company"/>
    <n v="0"/>
    <n v="3"/>
    <x v="19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19"/>
  </r>
  <r>
    <n v="-1"/>
    <n v="1"/>
    <s v="0001 -Florida Power &amp; Light Company"/>
    <n v="0"/>
    <n v="3"/>
    <x v="19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19"/>
  </r>
  <r>
    <n v="-1"/>
    <n v="1"/>
    <s v="0001 -Florida Power &amp; Light Company"/>
    <n v="0"/>
    <n v="3"/>
    <x v="19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19"/>
  </r>
  <r>
    <n v="-1"/>
    <n v="1"/>
    <s v="0001 -Florida Power &amp; Light Company"/>
    <n v="0"/>
    <n v="3"/>
    <x v="19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19"/>
  </r>
  <r>
    <n v="-1"/>
    <n v="1"/>
    <s v="0001 -Florida Power &amp; Light Company"/>
    <n v="0"/>
    <n v="3"/>
    <x v="19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19"/>
  </r>
  <r>
    <n v="-1"/>
    <n v="1"/>
    <s v="0001 -Florida Power &amp; Light Company"/>
    <n v="0"/>
    <n v="3"/>
    <x v="19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19"/>
  </r>
  <r>
    <n v="-1"/>
    <n v="1"/>
    <s v="0001 -Florida Power &amp; Light Company"/>
    <n v="0"/>
    <n v="3"/>
    <x v="19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19"/>
  </r>
  <r>
    <n v="-1"/>
    <n v="1"/>
    <s v="0001 -Florida Power &amp; Light Company"/>
    <n v="0"/>
    <n v="3"/>
    <x v="19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19"/>
  </r>
  <r>
    <n v="-1"/>
    <n v="1"/>
    <s v="0001 -Florida Power &amp; Light Company"/>
    <n v="0"/>
    <n v="3"/>
    <x v="19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19"/>
  </r>
  <r>
    <n v="-1"/>
    <n v="1"/>
    <s v="0001 -Florida Power &amp; Light Company"/>
    <n v="0"/>
    <n v="3"/>
    <x v="19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19"/>
  </r>
  <r>
    <n v="-1"/>
    <n v="1"/>
    <s v="0001 -Florida Power &amp; Light Company"/>
    <n v="0"/>
    <n v="3"/>
    <x v="19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19"/>
  </r>
  <r>
    <n v="-1"/>
    <n v="1"/>
    <s v="0001 -Florida Power &amp; Light Company"/>
    <n v="0"/>
    <n v="3"/>
    <x v="19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19"/>
  </r>
  <r>
    <n v="-1"/>
    <n v="1"/>
    <s v="0001 -Florida Power &amp; Light Company"/>
    <n v="0"/>
    <n v="3"/>
    <x v="19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19"/>
  </r>
  <r>
    <n v="-1"/>
    <n v="1"/>
    <s v="0001 -Florida Power &amp; Light Company"/>
    <n v="0"/>
    <n v="3"/>
    <x v="19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19"/>
  </r>
  <r>
    <n v="-1"/>
    <n v="1"/>
    <s v="0001 -Florida Power &amp; Light Company"/>
    <n v="0"/>
    <n v="3"/>
    <x v="19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19"/>
  </r>
  <r>
    <n v="-1"/>
    <n v="1"/>
    <s v="0001 -Florida Power &amp; Light Company"/>
    <n v="0"/>
    <n v="3"/>
    <x v="19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19"/>
  </r>
  <r>
    <n v="-1"/>
    <n v="1"/>
    <s v="0001 -Florida Power &amp; Light Company"/>
    <n v="0"/>
    <n v="3"/>
    <x v="19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19"/>
  </r>
  <r>
    <n v="-1"/>
    <n v="1"/>
    <s v="0001 -Florida Power &amp; Light Company"/>
    <n v="0"/>
    <n v="3"/>
    <x v="19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19"/>
  </r>
  <r>
    <n v="-1"/>
    <n v="1"/>
    <s v="0001 -Florida Power &amp; Light Company"/>
    <n v="0"/>
    <n v="3"/>
    <x v="19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19"/>
  </r>
  <r>
    <n v="-1"/>
    <n v="1"/>
    <s v="0001 -Florida Power &amp; Light Company"/>
    <n v="0"/>
    <n v="3"/>
    <x v="19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19"/>
  </r>
  <r>
    <n v="-1"/>
    <n v="1"/>
    <s v="0001 -Florida Power &amp; Light Company"/>
    <n v="0"/>
    <n v="3"/>
    <x v="19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19"/>
  </r>
  <r>
    <n v="-1"/>
    <n v="1"/>
    <s v="0001 -Florida Power &amp; Light Company"/>
    <n v="0"/>
    <n v="3"/>
    <x v="19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19"/>
  </r>
  <r>
    <n v="-1"/>
    <n v="1"/>
    <s v="0001 -Florida Power &amp; Light Company"/>
    <n v="0"/>
    <n v="3"/>
    <x v="19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19"/>
  </r>
  <r>
    <n v="-1"/>
    <n v="1"/>
    <s v="0001 -Florida Power &amp; Light Company"/>
    <n v="0"/>
    <n v="3"/>
    <x v="19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19"/>
  </r>
  <r>
    <n v="-1"/>
    <n v="1"/>
    <s v="0001 -Florida Power &amp; Light Company"/>
    <n v="0"/>
    <n v="3"/>
    <x v="19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19"/>
  </r>
  <r>
    <n v="-1"/>
    <n v="1"/>
    <s v="0001 -Florida Power &amp; Light Company"/>
    <n v="0"/>
    <n v="3"/>
    <x v="19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19"/>
  </r>
  <r>
    <n v="-1"/>
    <n v="1"/>
    <s v="0001 -Florida Power &amp; Light Company"/>
    <n v="0"/>
    <n v="3"/>
    <x v="19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19"/>
  </r>
  <r>
    <n v="-1"/>
    <n v="1"/>
    <s v="0001 -Florida Power &amp; Light Company"/>
    <n v="0"/>
    <n v="3"/>
    <x v="19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19"/>
  </r>
  <r>
    <n v="-1"/>
    <n v="1"/>
    <s v="0001 -Florida Power &amp; Light Company"/>
    <n v="0"/>
    <n v="3"/>
    <x v="19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19"/>
  </r>
  <r>
    <n v="-1"/>
    <n v="1"/>
    <s v="0001 -Florida Power &amp; Light Company"/>
    <n v="0"/>
    <n v="3"/>
    <x v="19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19"/>
  </r>
  <r>
    <n v="-1"/>
    <n v="1"/>
    <s v="0001 -Florida Power &amp; Light Company"/>
    <n v="0"/>
    <n v="3"/>
    <x v="19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19"/>
  </r>
  <r>
    <n v="-1"/>
    <n v="1"/>
    <s v="0001 -Florida Power &amp; Light Company"/>
    <n v="0"/>
    <n v="3"/>
    <x v="19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19"/>
  </r>
  <r>
    <n v="-1"/>
    <n v="1"/>
    <s v="0001 -Florida Power &amp; Light Company"/>
    <n v="0"/>
    <n v="3"/>
    <x v="19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19"/>
  </r>
  <r>
    <n v="-1"/>
    <n v="1"/>
    <s v="0001 -Florida Power &amp; Light Company"/>
    <n v="0"/>
    <n v="3"/>
    <x v="19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19"/>
  </r>
  <r>
    <n v="-1"/>
    <n v="1"/>
    <s v="0001 -Florida Power &amp; Light Company"/>
    <n v="0"/>
    <n v="3"/>
    <x v="19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19"/>
  </r>
  <r>
    <n v="-1"/>
    <n v="1"/>
    <s v="0001 -Florida Power &amp; Light Company"/>
    <n v="0"/>
    <n v="3"/>
    <x v="19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19"/>
  </r>
  <r>
    <n v="-1"/>
    <n v="1"/>
    <s v="0001 -Florida Power &amp; Light Company"/>
    <n v="0"/>
    <n v="3"/>
    <x v="19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19"/>
  </r>
  <r>
    <n v="-1"/>
    <n v="1"/>
    <s v="0001 -Florida Power &amp; Light Company"/>
    <n v="0"/>
    <n v="3"/>
    <x v="19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19"/>
  </r>
  <r>
    <n v="-1"/>
    <n v="1"/>
    <s v="0001 -Florida Power &amp; Light Company"/>
    <n v="0"/>
    <n v="3"/>
    <x v="19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19"/>
  </r>
  <r>
    <n v="-1"/>
    <n v="1"/>
    <s v="0001 -Florida Power &amp; Light Company"/>
    <n v="0"/>
    <n v="3"/>
    <x v="19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19"/>
  </r>
  <r>
    <n v="-1"/>
    <n v="1"/>
    <s v="0001 -Florida Power &amp; Light Company"/>
    <n v="0"/>
    <n v="3"/>
    <x v="19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19"/>
  </r>
  <r>
    <n v="-1"/>
    <n v="1"/>
    <s v="0001 -Florida Power &amp; Light Company"/>
    <n v="0"/>
    <n v="3"/>
    <x v="19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19"/>
  </r>
  <r>
    <n v="-1"/>
    <n v="1"/>
    <s v="0001 -Florida Power &amp; Light Company"/>
    <n v="0"/>
    <n v="3"/>
    <x v="19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19"/>
  </r>
  <r>
    <n v="-1"/>
    <n v="1"/>
    <s v="0001 -Florida Power &amp; Light Company"/>
    <n v="0"/>
    <n v="3"/>
    <x v="19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19"/>
  </r>
  <r>
    <n v="-1"/>
    <n v="1"/>
    <s v="0001 -Florida Power &amp; Light Company"/>
    <n v="0"/>
    <n v="3"/>
    <x v="19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19"/>
  </r>
  <r>
    <n v="-1"/>
    <n v="1"/>
    <s v="0001 -Florida Power &amp; Light Company"/>
    <n v="0"/>
    <n v="3"/>
    <x v="19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19"/>
  </r>
  <r>
    <n v="-1"/>
    <n v="1"/>
    <s v="0001 -Florida Power &amp; Light Company"/>
    <n v="0"/>
    <n v="3"/>
    <x v="19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19"/>
  </r>
  <r>
    <n v="-1"/>
    <n v="1"/>
    <s v="0001 -Florida Power &amp; Light Company"/>
    <n v="0"/>
    <n v="3"/>
    <x v="19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19"/>
  </r>
  <r>
    <n v="-1"/>
    <n v="1"/>
    <s v="0001 -Florida Power &amp; Light Company"/>
    <n v="0"/>
    <n v="3"/>
    <x v="19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19"/>
  </r>
  <r>
    <n v="-1"/>
    <n v="1"/>
    <s v="0001 -Florida Power &amp; Light Company"/>
    <n v="0"/>
    <n v="3"/>
    <x v="19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19"/>
  </r>
  <r>
    <n v="-1"/>
    <n v="1"/>
    <s v="0001 -Florida Power &amp; Light Company"/>
    <n v="0"/>
    <n v="3"/>
    <x v="19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19"/>
  </r>
  <r>
    <n v="-1"/>
    <n v="1"/>
    <s v="0001 -Florida Power &amp; Light Company"/>
    <n v="0"/>
    <n v="3"/>
    <x v="19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19"/>
  </r>
  <r>
    <n v="-1"/>
    <n v="1"/>
    <s v="0001 -Florida Power &amp; Light Company"/>
    <n v="0"/>
    <n v="3"/>
    <x v="19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19"/>
  </r>
  <r>
    <n v="-1"/>
    <n v="1"/>
    <s v="0001 -Florida Power &amp; Light Company"/>
    <n v="0"/>
    <n v="3"/>
    <x v="19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19"/>
  </r>
  <r>
    <n v="-1"/>
    <n v="1"/>
    <s v="0001 -Florida Power &amp; Light Company"/>
    <n v="0"/>
    <n v="3"/>
    <x v="19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19"/>
  </r>
  <r>
    <n v="-1"/>
    <n v="1"/>
    <s v="0001 -Florida Power &amp; Light Company"/>
    <n v="0"/>
    <n v="3"/>
    <x v="19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19"/>
  </r>
  <r>
    <n v="-1"/>
    <n v="1"/>
    <s v="0001 -Florida Power &amp; Light Company"/>
    <n v="0"/>
    <n v="3"/>
    <x v="19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19"/>
  </r>
  <r>
    <n v="-1"/>
    <n v="1"/>
    <s v="0001 -Florida Power &amp; Light Company"/>
    <n v="0"/>
    <n v="3"/>
    <x v="19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19"/>
  </r>
  <r>
    <n v="-1"/>
    <n v="1"/>
    <s v="0001 -Florida Power &amp; Light Company"/>
    <n v="0"/>
    <n v="3"/>
    <x v="19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19"/>
  </r>
  <r>
    <n v="-1"/>
    <n v="1"/>
    <s v="0001 -Florida Power &amp; Light Company"/>
    <n v="0"/>
    <n v="3"/>
    <x v="19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19"/>
  </r>
  <r>
    <n v="-1"/>
    <n v="1"/>
    <s v="0001 -Florida Power &amp; Light Company"/>
    <n v="0"/>
    <n v="3"/>
    <x v="19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19"/>
  </r>
  <r>
    <n v="-1"/>
    <n v="1"/>
    <s v="0001 -Florida Power &amp; Light Company"/>
    <n v="0"/>
    <n v="3"/>
    <x v="19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19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19"/>
  </r>
  <r>
    <n v="-1"/>
    <n v="1"/>
    <s v="0001 -Florida Power &amp; Light Company"/>
    <n v="0"/>
    <n v="3"/>
    <x v="19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19"/>
  </r>
  <r>
    <n v="-1"/>
    <n v="1"/>
    <s v="0001 -Florida Power &amp; Light Company"/>
    <n v="0"/>
    <n v="3"/>
    <x v="19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19"/>
  </r>
  <r>
    <n v="-1"/>
    <n v="1"/>
    <s v="0001 -Florida Power &amp; Light Company"/>
    <n v="0"/>
    <n v="3"/>
    <x v="20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20"/>
  </r>
  <r>
    <n v="-1"/>
    <n v="1"/>
    <s v="0001 -Florida Power &amp; Light Company"/>
    <n v="0"/>
    <n v="3"/>
    <x v="20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20"/>
  </r>
  <r>
    <n v="-1"/>
    <n v="1"/>
    <s v="0001 -Florida Power &amp; Light Company"/>
    <n v="0"/>
    <n v="3"/>
    <x v="20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20"/>
  </r>
  <r>
    <n v="-1"/>
    <n v="1"/>
    <s v="0001 -Florida Power &amp; Light Company"/>
    <n v="0"/>
    <n v="3"/>
    <x v="20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20"/>
  </r>
  <r>
    <n v="-1"/>
    <n v="1"/>
    <s v="0001 -Florida Power &amp; Light Company"/>
    <n v="0"/>
    <n v="3"/>
    <x v="20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20"/>
  </r>
  <r>
    <n v="-1"/>
    <n v="1"/>
    <s v="0001 -Florida Power &amp; Light Company"/>
    <n v="0"/>
    <n v="3"/>
    <x v="20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20"/>
  </r>
  <r>
    <n v="-1"/>
    <n v="1"/>
    <s v="0001 -Florida Power &amp; Light Company"/>
    <n v="0"/>
    <n v="3"/>
    <x v="20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20"/>
  </r>
  <r>
    <n v="-1"/>
    <n v="1"/>
    <s v="0001 -Florida Power &amp; Light Company"/>
    <n v="0"/>
    <n v="3"/>
    <x v="20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20"/>
  </r>
  <r>
    <n v="-1"/>
    <n v="1"/>
    <s v="0001 -Florida Power &amp; Light Company"/>
    <n v="0"/>
    <n v="3"/>
    <x v="20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20"/>
  </r>
  <r>
    <n v="-1"/>
    <n v="1"/>
    <s v="0001 -Florida Power &amp; Light Company"/>
    <n v="0"/>
    <n v="3"/>
    <x v="20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20"/>
  </r>
  <r>
    <n v="-1"/>
    <n v="1"/>
    <s v="0001 -Florida Power &amp; Light Company"/>
    <n v="0"/>
    <n v="3"/>
    <x v="20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20"/>
  </r>
  <r>
    <n v="-1"/>
    <n v="1"/>
    <s v="0001 -Florida Power &amp; Light Company"/>
    <n v="0"/>
    <n v="3"/>
    <x v="20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20"/>
  </r>
  <r>
    <n v="-1"/>
    <n v="1"/>
    <s v="0001 -Florida Power &amp; Light Company"/>
    <n v="0"/>
    <n v="3"/>
    <x v="20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20"/>
  </r>
  <r>
    <n v="-1"/>
    <n v="1"/>
    <s v="0001 -Florida Power &amp; Light Company"/>
    <n v="0"/>
    <n v="3"/>
    <x v="20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20"/>
  </r>
  <r>
    <n v="-1"/>
    <n v="1"/>
    <s v="0001 -Florida Power &amp; Light Company"/>
    <n v="0"/>
    <n v="3"/>
    <x v="20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20"/>
  </r>
  <r>
    <n v="-1"/>
    <n v="1"/>
    <s v="0001 -Florida Power &amp; Light Company"/>
    <n v="0"/>
    <n v="3"/>
    <x v="20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20"/>
  </r>
  <r>
    <n v="-1"/>
    <n v="1"/>
    <s v="0001 -Florida Power &amp; Light Company"/>
    <n v="0"/>
    <n v="3"/>
    <x v="20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20"/>
  </r>
  <r>
    <n v="-1"/>
    <n v="1"/>
    <s v="0001 -Florida Power &amp; Light Company"/>
    <n v="0"/>
    <n v="3"/>
    <x v="20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20"/>
  </r>
  <r>
    <n v="-1"/>
    <n v="1"/>
    <s v="0001 -Florida Power &amp; Light Company"/>
    <n v="0"/>
    <n v="3"/>
    <x v="20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20"/>
  </r>
  <r>
    <n v="-1"/>
    <n v="1"/>
    <s v="0001 -Florida Power &amp; Light Company"/>
    <n v="0"/>
    <n v="3"/>
    <x v="20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20"/>
  </r>
  <r>
    <n v="-1"/>
    <n v="1"/>
    <s v="0001 -Florida Power &amp; Light Company"/>
    <n v="0"/>
    <n v="3"/>
    <x v="20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20"/>
  </r>
  <r>
    <n v="-1"/>
    <n v="1"/>
    <s v="0001 -Florida Power &amp; Light Company"/>
    <n v="0"/>
    <n v="3"/>
    <x v="20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20"/>
  </r>
  <r>
    <n v="-1"/>
    <n v="1"/>
    <s v="0001 -Florida Power &amp; Light Company"/>
    <n v="0"/>
    <n v="3"/>
    <x v="20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20"/>
  </r>
  <r>
    <n v="-1"/>
    <n v="1"/>
    <s v="0001 -Florida Power &amp; Light Company"/>
    <n v="0"/>
    <n v="3"/>
    <x v="20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20"/>
  </r>
  <r>
    <n v="-1"/>
    <n v="1"/>
    <s v="0001 -Florida Power &amp; Light Company"/>
    <n v="0"/>
    <n v="3"/>
    <x v="20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20"/>
  </r>
  <r>
    <n v="-1"/>
    <n v="1"/>
    <s v="0001 -Florida Power &amp; Light Company"/>
    <n v="0"/>
    <n v="3"/>
    <x v="20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20"/>
  </r>
  <r>
    <n v="-1"/>
    <n v="1"/>
    <s v="0001 -Florida Power &amp; Light Company"/>
    <n v="0"/>
    <n v="3"/>
    <x v="20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20"/>
  </r>
  <r>
    <n v="-1"/>
    <n v="1"/>
    <s v="0001 -Florida Power &amp; Light Company"/>
    <n v="0"/>
    <n v="3"/>
    <x v="20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20"/>
  </r>
  <r>
    <n v="-1"/>
    <n v="1"/>
    <s v="0001 -Florida Power &amp; Light Company"/>
    <n v="0"/>
    <n v="3"/>
    <x v="20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20"/>
  </r>
  <r>
    <n v="-1"/>
    <n v="1"/>
    <s v="0001 -Florida Power &amp; Light Company"/>
    <n v="0"/>
    <n v="3"/>
    <x v="20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20"/>
  </r>
  <r>
    <n v="-1"/>
    <n v="1"/>
    <s v="0001 -Florida Power &amp; Light Company"/>
    <n v="0"/>
    <n v="3"/>
    <x v="20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20"/>
  </r>
  <r>
    <n v="-1"/>
    <n v="1"/>
    <s v="0001 -Florida Power &amp; Light Company"/>
    <n v="0"/>
    <n v="3"/>
    <x v="20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20"/>
  </r>
  <r>
    <n v="-1"/>
    <n v="1"/>
    <s v="0001 -Florida Power &amp; Light Company"/>
    <n v="0"/>
    <n v="3"/>
    <x v="20"/>
    <n v="2009"/>
    <n v="191"/>
    <n v="2014"/>
    <s v="V2009 Q3 - 50% Bonus"/>
    <n v="367"/>
    <s v="01. Intangible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  <x v="20"/>
  </r>
  <r>
    <n v="-1"/>
    <n v="1"/>
    <s v="0001 -Florida Power &amp; Light Company"/>
    <n v="0"/>
    <n v="3"/>
    <x v="20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20"/>
  </r>
  <r>
    <n v="-1"/>
    <n v="1"/>
    <s v="0001 -Florida Power &amp; Light Company"/>
    <n v="0"/>
    <n v="3"/>
    <x v="20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20"/>
  </r>
  <r>
    <n v="-1"/>
    <n v="1"/>
    <s v="0001 -Florida Power &amp; Light Company"/>
    <n v="0"/>
    <n v="3"/>
    <x v="20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20"/>
  </r>
  <r>
    <n v="-1"/>
    <n v="1"/>
    <s v="0001 -Florida Power &amp; Light Company"/>
    <n v="0"/>
    <n v="3"/>
    <x v="20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20"/>
  </r>
  <r>
    <n v="-1"/>
    <n v="1"/>
    <s v="0001 -Florida Power &amp; Light Company"/>
    <n v="0"/>
    <n v="3"/>
    <x v="20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20"/>
  </r>
  <r>
    <n v="-1"/>
    <n v="1"/>
    <s v="0001 -Florida Power &amp; Light Company"/>
    <n v="0"/>
    <n v="3"/>
    <x v="20"/>
    <n v="2010"/>
    <n v="216"/>
    <n v="2014"/>
    <s v="V2010 Q2 - 50% Bonus"/>
    <n v="367"/>
    <s v="01. Intangible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  <x v="20"/>
  </r>
  <r>
    <n v="-1"/>
    <n v="1"/>
    <s v="0001 -Florida Power &amp; Light Company"/>
    <n v="0"/>
    <n v="3"/>
    <x v="20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20"/>
  </r>
  <r>
    <n v="-1"/>
    <n v="1"/>
    <s v="0001 -Florida Power &amp; Light Company"/>
    <n v="0"/>
    <n v="3"/>
    <x v="20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20"/>
  </r>
  <r>
    <n v="-1"/>
    <n v="1"/>
    <s v="0001 -Florida Power &amp; Light Company"/>
    <n v="0"/>
    <n v="3"/>
    <x v="20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20"/>
  </r>
  <r>
    <n v="-1"/>
    <n v="1"/>
    <s v="0001 -Florida Power &amp; Light Company"/>
    <n v="0"/>
    <n v="3"/>
    <x v="20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20"/>
  </r>
  <r>
    <n v="-1"/>
    <n v="1"/>
    <s v="0001 -Florida Power &amp; Light Company"/>
    <n v="0"/>
    <n v="3"/>
    <x v="20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20"/>
  </r>
  <r>
    <n v="-1"/>
    <n v="1"/>
    <s v="0001 -Florida Power &amp; Light Company"/>
    <n v="0"/>
    <n v="3"/>
    <x v="20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20"/>
  </r>
  <r>
    <n v="-1"/>
    <n v="1"/>
    <s v="0001 -Florida Power &amp; Light Company"/>
    <n v="0"/>
    <n v="3"/>
    <x v="20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20"/>
  </r>
  <r>
    <n v="-1"/>
    <n v="1"/>
    <s v="0001 -Florida Power &amp; Light Company"/>
    <n v="0"/>
    <n v="3"/>
    <x v="20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20"/>
  </r>
  <r>
    <n v="-1"/>
    <n v="1"/>
    <s v="0001 -Florida Power &amp; Light Company"/>
    <n v="0"/>
    <n v="3"/>
    <x v="20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20"/>
  </r>
  <r>
    <n v="-1"/>
    <n v="1"/>
    <s v="0001 -Florida Power &amp; Light Company"/>
    <n v="0"/>
    <n v="3"/>
    <x v="20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20"/>
  </r>
  <r>
    <n v="-1"/>
    <n v="1"/>
    <s v="0001 -Florida Power &amp; Light Company"/>
    <n v="0"/>
    <n v="3"/>
    <x v="20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20"/>
  </r>
  <r>
    <n v="-1"/>
    <n v="1"/>
    <s v="0001 -Florida Power &amp; Light Company"/>
    <n v="0"/>
    <n v="3"/>
    <x v="20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20"/>
  </r>
  <r>
    <n v="-1"/>
    <n v="1"/>
    <s v="0001 -Florida Power &amp; Light Company"/>
    <n v="0"/>
    <n v="3"/>
    <x v="20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20"/>
  </r>
  <r>
    <n v="-1"/>
    <n v="1"/>
    <s v="0001 -Florida Power &amp; Light Company"/>
    <n v="0"/>
    <n v="3"/>
    <x v="20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20"/>
  </r>
  <r>
    <n v="-1"/>
    <n v="1"/>
    <s v="0001 -Florida Power &amp; Light Company"/>
    <n v="0"/>
    <n v="3"/>
    <x v="20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20"/>
  </r>
  <r>
    <n v="-1"/>
    <n v="1"/>
    <s v="0001 -Florida Power &amp; Light Company"/>
    <n v="0"/>
    <n v="3"/>
    <x v="20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20"/>
  </r>
  <r>
    <n v="-1"/>
    <n v="1"/>
    <s v="0001 -Florida Power &amp; Light Company"/>
    <n v="0"/>
    <n v="3"/>
    <x v="20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20"/>
  </r>
  <r>
    <n v="-1"/>
    <n v="1"/>
    <s v="0001 -Florida Power &amp; Light Company"/>
    <n v="0"/>
    <n v="3"/>
    <x v="20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20"/>
  </r>
  <r>
    <n v="-1"/>
    <n v="1"/>
    <s v="0001 -Florida Power &amp; Light Company"/>
    <n v="0"/>
    <n v="3"/>
    <x v="20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20"/>
  </r>
  <r>
    <n v="-1"/>
    <n v="1"/>
    <s v="0001 -Florida Power &amp; Light Company"/>
    <n v="0"/>
    <n v="3"/>
    <x v="20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20"/>
  </r>
  <r>
    <n v="-1"/>
    <n v="1"/>
    <s v="0001 -Florida Power &amp; Light Company"/>
    <n v="0"/>
    <n v="3"/>
    <x v="20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20"/>
  </r>
  <r>
    <n v="-1"/>
    <n v="1"/>
    <s v="0001 -Florida Power &amp; Light Company"/>
    <n v="0"/>
    <n v="3"/>
    <x v="20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20"/>
  </r>
  <r>
    <n v="-1"/>
    <n v="1"/>
    <s v="0001 -Florida Power &amp; Light Company"/>
    <n v="0"/>
    <n v="3"/>
    <x v="20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20"/>
  </r>
  <r>
    <n v="-1"/>
    <n v="1"/>
    <s v="0001 -Florida Power &amp; Light Company"/>
    <n v="0"/>
    <n v="3"/>
    <x v="20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20"/>
  </r>
  <r>
    <n v="-1"/>
    <n v="1"/>
    <s v="0001 -Florida Power &amp; Light Company"/>
    <n v="0"/>
    <n v="3"/>
    <x v="20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20"/>
  </r>
  <r>
    <n v="-1"/>
    <n v="1"/>
    <s v="0001 -Florida Power &amp; Light Company"/>
    <n v="0"/>
    <n v="3"/>
    <x v="20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20"/>
  </r>
  <r>
    <n v="-1"/>
    <n v="1"/>
    <s v="0001 -Florida Power &amp; Light Company"/>
    <n v="0"/>
    <n v="3"/>
    <x v="20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20"/>
  </r>
  <r>
    <n v="-1"/>
    <n v="1"/>
    <s v="0001 -Florida Power &amp; Light Company"/>
    <n v="0"/>
    <n v="3"/>
    <x v="20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20"/>
  </r>
  <r>
    <n v="-1"/>
    <n v="1"/>
    <s v="0001 -Florida Power &amp; Light Company"/>
    <n v="0"/>
    <n v="3"/>
    <x v="20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20"/>
  </r>
  <r>
    <n v="-1"/>
    <n v="1"/>
    <s v="0001 -Florida Power &amp; Light Company"/>
    <n v="0"/>
    <n v="3"/>
    <x v="20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20"/>
  </r>
  <r>
    <n v="-1"/>
    <n v="1"/>
    <s v="0001 -Florida Power &amp; Light Company"/>
    <n v="0"/>
    <n v="3"/>
    <x v="20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20"/>
  </r>
  <r>
    <n v="-1"/>
    <n v="1"/>
    <s v="0001 -Florida Power &amp; Light Company"/>
    <n v="0"/>
    <n v="3"/>
    <x v="20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20"/>
  </r>
  <r>
    <n v="-1"/>
    <n v="1"/>
    <s v="0001 -Florida Power &amp; Light Company"/>
    <n v="0"/>
    <n v="3"/>
    <x v="20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20"/>
  </r>
  <r>
    <n v="-1"/>
    <n v="1"/>
    <s v="0001 -Florida Power &amp; Light Company"/>
    <n v="0"/>
    <n v="3"/>
    <x v="20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20"/>
  </r>
  <r>
    <n v="-1"/>
    <n v="1"/>
    <s v="0001 -Florida Power &amp; Light Company"/>
    <n v="0"/>
    <n v="3"/>
    <x v="20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20"/>
  </r>
  <r>
    <n v="-1"/>
    <n v="1"/>
    <s v="0001 -Florida Power &amp; Light Company"/>
    <n v="0"/>
    <n v="3"/>
    <x v="20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20"/>
  </r>
  <r>
    <n v="-1"/>
    <n v="1"/>
    <s v="0001 -Florida Power &amp; Light Company"/>
    <n v="0"/>
    <n v="3"/>
    <x v="20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20"/>
  </r>
  <r>
    <n v="-1"/>
    <n v="1"/>
    <s v="0001 -Florida Power &amp; Light Company"/>
    <n v="0"/>
    <n v="3"/>
    <x v="20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20"/>
  </r>
  <r>
    <n v="-1"/>
    <n v="1"/>
    <s v="0001 -Florida Power &amp; Light Company"/>
    <n v="0"/>
    <n v="3"/>
    <x v="20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20"/>
  </r>
  <r>
    <n v="-1"/>
    <n v="1"/>
    <s v="0001 -Florida Power &amp; Light Company"/>
    <n v="0"/>
    <n v="3"/>
    <x v="20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20"/>
  </r>
  <r>
    <n v="-1"/>
    <n v="1"/>
    <s v="0001 -Florida Power &amp; Light Company"/>
    <n v="0"/>
    <n v="3"/>
    <x v="20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20"/>
  </r>
  <r>
    <n v="-1"/>
    <n v="1"/>
    <s v="0001 -Florida Power &amp; Light Company"/>
    <n v="0"/>
    <n v="3"/>
    <x v="20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20"/>
  </r>
  <r>
    <n v="-1"/>
    <n v="1"/>
    <s v="0001 -Florida Power &amp; Light Company"/>
    <n v="0"/>
    <n v="3"/>
    <x v="20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20"/>
  </r>
  <r>
    <n v="-1"/>
    <n v="1"/>
    <s v="0001 -Florida Power &amp; Light Company"/>
    <n v="0"/>
    <n v="3"/>
    <x v="20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20"/>
  </r>
  <r>
    <n v="-1"/>
    <n v="1"/>
    <s v="0001 -Florida Power &amp; Light Company"/>
    <n v="0"/>
    <n v="3"/>
    <x v="20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20"/>
  </r>
  <r>
    <n v="-1"/>
    <n v="1"/>
    <s v="0001 -Florida Power &amp; Light Company"/>
    <n v="0"/>
    <n v="3"/>
    <x v="20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20"/>
  </r>
  <r>
    <n v="-1"/>
    <n v="1"/>
    <s v="0001 -Florida Power &amp; Light Company"/>
    <n v="0"/>
    <n v="3"/>
    <x v="20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20"/>
  </r>
  <r>
    <n v="-1"/>
    <n v="1"/>
    <s v="0001 -Florida Power &amp; Light Company"/>
    <n v="0"/>
    <n v="3"/>
    <x v="20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20"/>
  </r>
  <r>
    <n v="-1"/>
    <n v="1"/>
    <s v="0001 -Florida Power &amp; Light Company"/>
    <n v="0"/>
    <n v="3"/>
    <x v="20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20"/>
  </r>
  <r>
    <n v="-1"/>
    <n v="1"/>
    <s v="0001 -Florida Power &amp; Light Company"/>
    <n v="0"/>
    <n v="3"/>
    <x v="20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20"/>
  </r>
  <r>
    <n v="-1"/>
    <n v="1"/>
    <s v="0001 -Florida Power &amp; Light Company"/>
    <n v="0"/>
    <n v="3"/>
    <x v="20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20"/>
  </r>
  <r>
    <n v="-1"/>
    <n v="1"/>
    <s v="0001 -Florida Power &amp; Light Company"/>
    <n v="0"/>
    <n v="3"/>
    <x v="20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20"/>
  </r>
  <r>
    <n v="-1"/>
    <n v="1"/>
    <s v="0001 -Florida Power &amp; Light Company"/>
    <n v="0"/>
    <n v="3"/>
    <x v="20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20"/>
  </r>
  <r>
    <n v="-1"/>
    <n v="1"/>
    <s v="0001 -Florida Power &amp; Light Company"/>
    <n v="0"/>
    <n v="3"/>
    <x v="20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20"/>
  </r>
  <r>
    <n v="-1"/>
    <n v="1"/>
    <s v="0001 -Florida Power &amp; Light Company"/>
    <n v="0"/>
    <n v="3"/>
    <x v="20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20"/>
  </r>
  <r>
    <n v="-1"/>
    <n v="1"/>
    <s v="0001 -Florida Power &amp; Light Company"/>
    <n v="0"/>
    <n v="3"/>
    <x v="20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20"/>
  </r>
  <r>
    <n v="-1"/>
    <n v="1"/>
    <s v="0001 -Florida Power &amp; Light Company"/>
    <n v="0"/>
    <n v="3"/>
    <x v="20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20"/>
  </r>
  <r>
    <n v="-1"/>
    <n v="1"/>
    <s v="0001 -Florida Power &amp; Light Company"/>
    <n v="0"/>
    <n v="3"/>
    <x v="20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20"/>
  </r>
  <r>
    <n v="-1"/>
    <n v="1"/>
    <s v="0001 -Florida Power &amp; Light Company"/>
    <n v="0"/>
    <n v="3"/>
    <x v="20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20"/>
  </r>
  <r>
    <n v="-1"/>
    <n v="1"/>
    <s v="0001 -Florida Power &amp; Light Company"/>
    <n v="0"/>
    <n v="3"/>
    <x v="20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20"/>
  </r>
  <r>
    <n v="-1"/>
    <n v="1"/>
    <s v="0001 -Florida Power &amp; Light Company"/>
    <n v="0"/>
    <n v="3"/>
    <x v="20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20"/>
  </r>
  <r>
    <n v="-1"/>
    <n v="1"/>
    <s v="0001 -Florida Power &amp; Light Company"/>
    <n v="0"/>
    <n v="3"/>
    <x v="20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20"/>
  </r>
  <r>
    <n v="-1"/>
    <n v="1"/>
    <s v="0001 -Florida Power &amp; Light Company"/>
    <n v="0"/>
    <n v="3"/>
    <x v="20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20"/>
  </r>
  <r>
    <n v="-1"/>
    <n v="1"/>
    <s v="0001 -Florida Power &amp; Light Company"/>
    <n v="0"/>
    <n v="3"/>
    <x v="20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20"/>
  </r>
  <r>
    <n v="-1"/>
    <n v="1"/>
    <s v="0001 -Florida Power &amp; Light Company"/>
    <n v="0"/>
    <n v="3"/>
    <x v="20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20"/>
  </r>
  <r>
    <n v="-1"/>
    <n v="1"/>
    <s v="0001 -Florida Power &amp; Light Company"/>
    <n v="0"/>
    <n v="3"/>
    <x v="20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20"/>
  </r>
  <r>
    <n v="-1"/>
    <n v="1"/>
    <s v="0001 -Florida Power &amp; Light Company"/>
    <n v="0"/>
    <n v="3"/>
    <x v="20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20"/>
  </r>
  <r>
    <n v="-1"/>
    <n v="1"/>
    <s v="0001 -Florida Power &amp; Light Company"/>
    <n v="0"/>
    <n v="3"/>
    <x v="20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20"/>
  </r>
  <r>
    <n v="-1"/>
    <n v="1"/>
    <s v="0001 -Florida Power &amp; Light Company"/>
    <n v="0"/>
    <n v="3"/>
    <x v="20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20"/>
  </r>
  <r>
    <n v="-1"/>
    <n v="1"/>
    <s v="0001 -Florida Power &amp; Light Company"/>
    <n v="0"/>
    <n v="3"/>
    <x v="20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20"/>
  </r>
  <r>
    <n v="-1"/>
    <n v="1"/>
    <s v="0001 -Florida Power &amp; Light Company"/>
    <n v="0"/>
    <n v="3"/>
    <x v="20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20"/>
  </r>
  <r>
    <n v="-1"/>
    <n v="1"/>
    <s v="0001 -Florida Power &amp; Light Company"/>
    <n v="0"/>
    <n v="3"/>
    <x v="20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20"/>
  </r>
  <r>
    <n v="-1"/>
    <n v="1"/>
    <s v="0001 -Florida Power &amp; Light Company"/>
    <n v="0"/>
    <n v="3"/>
    <x v="20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20"/>
  </r>
  <r>
    <n v="-1"/>
    <n v="1"/>
    <s v="0001 -Florida Power &amp; Light Company"/>
    <n v="0"/>
    <n v="3"/>
    <x v="20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20"/>
  </r>
  <r>
    <n v="-1"/>
    <n v="1"/>
    <s v="0001 -Florida Power &amp; Light Company"/>
    <n v="0"/>
    <n v="3"/>
    <x v="20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20"/>
  </r>
  <r>
    <n v="-1"/>
    <n v="1"/>
    <s v="0001 -Florida Power &amp; Light Company"/>
    <n v="0"/>
    <n v="3"/>
    <x v="20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20"/>
  </r>
  <r>
    <n v="-1"/>
    <n v="1"/>
    <s v="0001 -Florida Power &amp; Light Company"/>
    <n v="0"/>
    <n v="3"/>
    <x v="20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20"/>
  </r>
  <r>
    <n v="-1"/>
    <n v="1"/>
    <s v="0001 -Florida Power &amp; Light Company"/>
    <n v="0"/>
    <n v="3"/>
    <x v="20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20"/>
  </r>
  <r>
    <n v="-1"/>
    <n v="1"/>
    <s v="0001 -Florida Power &amp; Light Company"/>
    <n v="0"/>
    <n v="3"/>
    <x v="20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20"/>
  </r>
  <r>
    <n v="-1"/>
    <n v="1"/>
    <s v="0001 -Florida Power &amp; Light Company"/>
    <n v="0"/>
    <n v="3"/>
    <x v="20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20"/>
  </r>
  <r>
    <n v="-1"/>
    <n v="1"/>
    <s v="0001 -Florida Power &amp; Light Company"/>
    <n v="0"/>
    <n v="3"/>
    <x v="20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20"/>
  </r>
  <r>
    <n v="-1"/>
    <n v="1"/>
    <s v="0001 -Florida Power &amp; Light Company"/>
    <n v="0"/>
    <n v="3"/>
    <x v="20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20"/>
  </r>
  <r>
    <n v="-1"/>
    <n v="1"/>
    <s v="0001 -Florida Power &amp; Light Company"/>
    <n v="0"/>
    <n v="3"/>
    <x v="20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20"/>
  </r>
  <r>
    <n v="-1"/>
    <n v="1"/>
    <s v="0001 -Florida Power &amp; Light Company"/>
    <n v="0"/>
    <n v="3"/>
    <x v="20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20"/>
  </r>
  <r>
    <n v="-1"/>
    <n v="1"/>
    <s v="0001 -Florida Power &amp; Light Company"/>
    <n v="0"/>
    <n v="3"/>
    <x v="20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20"/>
  </r>
  <r>
    <n v="-1"/>
    <n v="1"/>
    <s v="0001 -Florida Power &amp; Light Company"/>
    <n v="0"/>
    <n v="3"/>
    <x v="20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20"/>
  </r>
  <r>
    <n v="-1"/>
    <n v="1"/>
    <s v="0001 -Florida Power &amp; Light Company"/>
    <n v="0"/>
    <n v="3"/>
    <x v="20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20"/>
  </r>
  <r>
    <n v="-1"/>
    <n v="1"/>
    <s v="0001 -Florida Power &amp; Light Company"/>
    <n v="0"/>
    <n v="3"/>
    <x v="20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20"/>
  </r>
  <r>
    <n v="-1"/>
    <n v="1"/>
    <s v="0001 -Florida Power &amp; Light Company"/>
    <n v="0"/>
    <n v="3"/>
    <x v="20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20"/>
  </r>
  <r>
    <n v="-1"/>
    <n v="1"/>
    <s v="0001 -Florida Power &amp; Light Company"/>
    <n v="0"/>
    <n v="3"/>
    <x v="20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20"/>
  </r>
  <r>
    <n v="-1"/>
    <n v="1"/>
    <s v="0001 -Florida Power &amp; Light Company"/>
    <n v="0"/>
    <n v="3"/>
    <x v="20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20"/>
  </r>
  <r>
    <n v="-1"/>
    <n v="1"/>
    <s v="0001 -Florida Power &amp; Light Company"/>
    <n v="0"/>
    <n v="3"/>
    <x v="20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20"/>
  </r>
  <r>
    <n v="-1"/>
    <n v="1"/>
    <s v="0001 -Florida Power &amp; Light Company"/>
    <n v="0"/>
    <n v="3"/>
    <x v="20"/>
    <n v="2008"/>
    <n v="170"/>
    <n v="2014"/>
    <s v="V2008 Q3 - 50% Bonus"/>
    <n v="367"/>
    <s v="02. Steam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  <x v="20"/>
  </r>
  <r>
    <n v="-1"/>
    <n v="1"/>
    <s v="0001 -Florida Power &amp; Light Company"/>
    <n v="0"/>
    <n v="3"/>
    <x v="20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20"/>
  </r>
  <r>
    <n v="-1"/>
    <n v="1"/>
    <s v="0001 -Florida Power &amp; Light Company"/>
    <n v="0"/>
    <n v="3"/>
    <x v="20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20"/>
  </r>
  <r>
    <n v="-1"/>
    <n v="1"/>
    <s v="0001 -Florida Power &amp; Light Company"/>
    <n v="0"/>
    <n v="3"/>
    <x v="20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20"/>
  </r>
  <r>
    <n v="-1"/>
    <n v="1"/>
    <s v="0001 -Florida Power &amp; Light Company"/>
    <n v="0"/>
    <n v="3"/>
    <x v="20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20"/>
  </r>
  <r>
    <n v="-1"/>
    <n v="1"/>
    <s v="0001 -Florida Power &amp; Light Company"/>
    <n v="0"/>
    <n v="3"/>
    <x v="20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20"/>
  </r>
  <r>
    <n v="-1"/>
    <n v="1"/>
    <s v="0001 -Florida Power &amp; Light Company"/>
    <n v="0"/>
    <n v="3"/>
    <x v="20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20"/>
  </r>
  <r>
    <n v="-1"/>
    <n v="1"/>
    <s v="0001 -Florida Power &amp; Light Company"/>
    <n v="0"/>
    <n v="3"/>
    <x v="20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20"/>
  </r>
  <r>
    <n v="-1"/>
    <n v="1"/>
    <s v="0001 -Florida Power &amp; Light Company"/>
    <n v="0"/>
    <n v="3"/>
    <x v="20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20"/>
  </r>
  <r>
    <n v="-1"/>
    <n v="1"/>
    <s v="0001 -Florida Power &amp; Light Company"/>
    <n v="0"/>
    <n v="3"/>
    <x v="20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20"/>
  </r>
  <r>
    <n v="-1"/>
    <n v="1"/>
    <s v="0001 -Florida Power &amp; Light Company"/>
    <n v="0"/>
    <n v="3"/>
    <x v="20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20"/>
  </r>
  <r>
    <n v="-1"/>
    <n v="1"/>
    <s v="0001 -Florida Power &amp; Light Company"/>
    <n v="0"/>
    <n v="3"/>
    <x v="20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20"/>
  </r>
  <r>
    <n v="-1"/>
    <n v="1"/>
    <s v="0001 -Florida Power &amp; Light Company"/>
    <n v="0"/>
    <n v="3"/>
    <x v="20"/>
    <n v="2010"/>
    <n v="215"/>
    <n v="2014"/>
    <s v="V2010 Q1 - 50% Bonus"/>
    <n v="367"/>
    <s v="02. Steam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  <x v="20"/>
  </r>
  <r>
    <n v="-1"/>
    <n v="1"/>
    <s v="0001 -Florida Power &amp; Light Company"/>
    <n v="0"/>
    <n v="3"/>
    <x v="20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20"/>
  </r>
  <r>
    <n v="-1"/>
    <n v="1"/>
    <s v="0001 -Florida Power &amp; Light Company"/>
    <n v="0"/>
    <n v="3"/>
    <x v="20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20"/>
  </r>
  <r>
    <n v="-1"/>
    <n v="1"/>
    <s v="0001 -Florida Power &amp; Light Company"/>
    <n v="0"/>
    <n v="3"/>
    <x v="20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20"/>
  </r>
  <r>
    <n v="-1"/>
    <n v="1"/>
    <s v="0001 -Florida Power &amp; Light Company"/>
    <n v="0"/>
    <n v="3"/>
    <x v="20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7"/>
    <n v="2014"/>
    <s v="V2010 Q3 - 50% Bonus"/>
    <n v="367"/>
    <s v="02. Steam"/>
    <s v="Function"/>
    <n v="2821903.45"/>
    <n v="0"/>
    <n v="0"/>
    <n v="2821903.45"/>
    <n v="163638.71"/>
    <n v="686665.8"/>
    <n v="-117606.44"/>
    <n v="0"/>
    <n v="2821903.45"/>
    <n v="850304.51"/>
    <n v="0"/>
    <n v="0"/>
    <n v="0"/>
    <n v="0"/>
    <x v="20"/>
  </r>
  <r>
    <n v="-1"/>
    <n v="1"/>
    <s v="0001 -Florida Power &amp; Light Company"/>
    <n v="0"/>
    <n v="3"/>
    <x v="20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20"/>
  </r>
  <r>
    <n v="-1"/>
    <n v="1"/>
    <s v="0001 -Florida Power &amp; Light Company"/>
    <n v="0"/>
    <n v="3"/>
    <x v="20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20"/>
  </r>
  <r>
    <n v="-1"/>
    <n v="1"/>
    <s v="0001 -Florida Power &amp; Light Company"/>
    <n v="0"/>
    <n v="3"/>
    <x v="20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20"/>
  </r>
  <r>
    <n v="-1"/>
    <n v="1"/>
    <s v="0001 -Florida Power &amp; Light Company"/>
    <n v="0"/>
    <n v="3"/>
    <x v="20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20"/>
  </r>
  <r>
    <n v="-1"/>
    <n v="1"/>
    <s v="0001 -Florida Power &amp; Light Company"/>
    <n v="0"/>
    <n v="3"/>
    <x v="20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20"/>
  </r>
  <r>
    <n v="-1"/>
    <n v="1"/>
    <s v="0001 -Florida Power &amp; Light Company"/>
    <n v="0"/>
    <n v="3"/>
    <x v="20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20"/>
  </r>
  <r>
    <n v="-1"/>
    <n v="1"/>
    <s v="0001 -Florida Power &amp; Light Company"/>
    <n v="0"/>
    <n v="3"/>
    <x v="20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20"/>
  </r>
  <r>
    <n v="-1"/>
    <n v="1"/>
    <s v="0001 -Florida Power &amp; Light Company"/>
    <n v="0"/>
    <n v="3"/>
    <x v="20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20"/>
  </r>
  <r>
    <n v="-1"/>
    <n v="1"/>
    <s v="0001 -Florida Power &amp; Light Company"/>
    <n v="0"/>
    <n v="3"/>
    <x v="20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20"/>
  </r>
  <r>
    <n v="-1"/>
    <n v="1"/>
    <s v="0001 -Florida Power &amp; Light Company"/>
    <n v="0"/>
    <n v="3"/>
    <x v="20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20"/>
  </r>
  <r>
    <n v="-1"/>
    <n v="1"/>
    <s v="0001 -Florida Power &amp; Light Company"/>
    <n v="0"/>
    <n v="3"/>
    <x v="20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20"/>
  </r>
  <r>
    <n v="-1"/>
    <n v="1"/>
    <s v="0001 -Florida Power &amp; Light Company"/>
    <n v="0"/>
    <n v="3"/>
    <x v="20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20"/>
  </r>
  <r>
    <n v="-1"/>
    <n v="1"/>
    <s v="0001 -Florida Power &amp; Light Company"/>
    <n v="0"/>
    <n v="3"/>
    <x v="20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20"/>
  </r>
  <r>
    <n v="-1"/>
    <n v="1"/>
    <s v="0001 -Florida Power &amp; Light Company"/>
    <n v="0"/>
    <n v="3"/>
    <x v="20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20"/>
  </r>
  <r>
    <n v="-1"/>
    <n v="1"/>
    <s v="0001 -Florida Power &amp; Light Company"/>
    <n v="0"/>
    <n v="3"/>
    <x v="20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20"/>
  </r>
  <r>
    <n v="-1"/>
    <n v="1"/>
    <s v="0001 -Florida Power &amp; Light Company"/>
    <n v="0"/>
    <n v="3"/>
    <x v="20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20"/>
  </r>
  <r>
    <n v="-1"/>
    <n v="1"/>
    <s v="0001 -Florida Power &amp; Light Company"/>
    <n v="0"/>
    <n v="3"/>
    <x v="20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20"/>
  </r>
  <r>
    <n v="-1"/>
    <n v="1"/>
    <s v="0001 -Florida Power &amp; Light Company"/>
    <n v="0"/>
    <n v="3"/>
    <x v="20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20"/>
  </r>
  <r>
    <n v="-1"/>
    <n v="1"/>
    <s v="0001 -Florida Power &amp; Light Company"/>
    <n v="0"/>
    <n v="3"/>
    <x v="20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20"/>
  </r>
  <r>
    <n v="-1"/>
    <n v="1"/>
    <s v="0001 -Florida Power &amp; Light Company"/>
    <n v="0"/>
    <n v="3"/>
    <x v="20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20"/>
  </r>
  <r>
    <n v="-1"/>
    <n v="1"/>
    <s v="0001 -Florida Power &amp; Light Company"/>
    <n v="0"/>
    <n v="3"/>
    <x v="20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20"/>
  </r>
  <r>
    <n v="-1"/>
    <n v="1"/>
    <s v="0001 -Florida Power &amp; Light Company"/>
    <n v="0"/>
    <n v="3"/>
    <x v="20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20"/>
  </r>
  <r>
    <n v="-1"/>
    <n v="1"/>
    <s v="0001 -Florida Power &amp; Light Company"/>
    <n v="0"/>
    <n v="3"/>
    <x v="20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20"/>
  </r>
  <r>
    <n v="-1"/>
    <n v="1"/>
    <s v="0001 -Florida Power &amp; Light Company"/>
    <n v="0"/>
    <n v="3"/>
    <x v="20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20"/>
  </r>
  <r>
    <n v="-1"/>
    <n v="1"/>
    <s v="0001 -Florida Power &amp; Light Company"/>
    <n v="0"/>
    <n v="3"/>
    <x v="20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20"/>
  </r>
  <r>
    <n v="-1"/>
    <n v="1"/>
    <s v="0001 -Florida Power &amp; Light Company"/>
    <n v="0"/>
    <n v="3"/>
    <x v="20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20"/>
  </r>
  <r>
    <n v="-1"/>
    <n v="1"/>
    <s v="0001 -Florida Power &amp; Light Company"/>
    <n v="0"/>
    <n v="3"/>
    <x v="20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20"/>
  </r>
  <r>
    <n v="-1"/>
    <n v="1"/>
    <s v="0001 -Florida Power &amp; Light Company"/>
    <n v="0"/>
    <n v="3"/>
    <x v="20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20"/>
  </r>
  <r>
    <n v="-1"/>
    <n v="1"/>
    <s v="0001 -Florida Power &amp; Light Company"/>
    <n v="0"/>
    <n v="3"/>
    <x v="20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20"/>
  </r>
  <r>
    <n v="-1"/>
    <n v="1"/>
    <s v="0001 -Florida Power &amp; Light Company"/>
    <n v="0"/>
    <n v="3"/>
    <x v="20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20"/>
  </r>
  <r>
    <n v="-1"/>
    <n v="1"/>
    <s v="0001 -Florida Power &amp; Light Company"/>
    <n v="0"/>
    <n v="3"/>
    <x v="20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20"/>
  </r>
  <r>
    <n v="-1"/>
    <n v="1"/>
    <s v="0001 -Florida Power &amp; Light Company"/>
    <n v="0"/>
    <n v="3"/>
    <x v="20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20"/>
  </r>
  <r>
    <n v="-1"/>
    <n v="1"/>
    <s v="0001 -Florida Power &amp; Light Company"/>
    <n v="0"/>
    <n v="3"/>
    <x v="20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20"/>
  </r>
  <r>
    <n v="-1"/>
    <n v="1"/>
    <s v="0001 -Florida Power &amp; Light Company"/>
    <n v="0"/>
    <n v="3"/>
    <x v="20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20"/>
  </r>
  <r>
    <n v="-1"/>
    <n v="1"/>
    <s v="0001 -Florida Power &amp; Light Company"/>
    <n v="0"/>
    <n v="3"/>
    <x v="20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20"/>
  </r>
  <r>
    <n v="-1"/>
    <n v="1"/>
    <s v="0001 -Florida Power &amp; Light Company"/>
    <n v="0"/>
    <n v="3"/>
    <x v="20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20"/>
  </r>
  <r>
    <n v="-1"/>
    <n v="1"/>
    <s v="0001 -Florida Power &amp; Light Company"/>
    <n v="0"/>
    <n v="3"/>
    <x v="20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20"/>
  </r>
  <r>
    <n v="-1"/>
    <n v="1"/>
    <s v="0001 -Florida Power &amp; Light Company"/>
    <n v="0"/>
    <n v="3"/>
    <x v="20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20"/>
  </r>
  <r>
    <n v="-1"/>
    <n v="1"/>
    <s v="0001 -Florida Power &amp; Light Company"/>
    <n v="0"/>
    <n v="3"/>
    <x v="20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20"/>
  </r>
  <r>
    <n v="-1"/>
    <n v="1"/>
    <s v="0001 -Florida Power &amp; Light Company"/>
    <n v="0"/>
    <n v="3"/>
    <x v="20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20"/>
  </r>
  <r>
    <n v="-1"/>
    <n v="1"/>
    <s v="0001 -Florida Power &amp; Light Company"/>
    <n v="0"/>
    <n v="3"/>
    <x v="20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20"/>
  </r>
  <r>
    <n v="-1"/>
    <n v="1"/>
    <s v="0001 -Florida Power &amp; Light Company"/>
    <n v="0"/>
    <n v="3"/>
    <x v="20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20"/>
  </r>
  <r>
    <n v="-1"/>
    <n v="1"/>
    <s v="0001 -Florida Power &amp; Light Company"/>
    <n v="0"/>
    <n v="3"/>
    <x v="20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20"/>
  </r>
  <r>
    <n v="-1"/>
    <n v="1"/>
    <s v="0001 -Florida Power &amp; Light Company"/>
    <n v="0"/>
    <n v="3"/>
    <x v="20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20"/>
  </r>
  <r>
    <n v="-1"/>
    <n v="1"/>
    <s v="0001 -Florida Power &amp; Light Company"/>
    <n v="0"/>
    <n v="3"/>
    <x v="20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20"/>
  </r>
  <r>
    <n v="-1"/>
    <n v="1"/>
    <s v="0001 -Florida Power &amp; Light Company"/>
    <n v="0"/>
    <n v="3"/>
    <x v="20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20"/>
  </r>
  <r>
    <n v="-1"/>
    <n v="1"/>
    <s v="0001 -Florida Power &amp; Light Company"/>
    <n v="0"/>
    <n v="3"/>
    <x v="20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20"/>
  </r>
  <r>
    <n v="-1"/>
    <n v="1"/>
    <s v="0001 -Florida Power &amp; Light Company"/>
    <n v="0"/>
    <n v="3"/>
    <x v="20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20"/>
  </r>
  <r>
    <n v="-1"/>
    <n v="1"/>
    <s v="0001 -Florida Power &amp; Light Company"/>
    <n v="0"/>
    <n v="3"/>
    <x v="20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20"/>
  </r>
  <r>
    <n v="-1"/>
    <n v="1"/>
    <s v="0001 -Florida Power &amp; Light Company"/>
    <n v="0"/>
    <n v="3"/>
    <x v="20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20"/>
  </r>
  <r>
    <n v="-1"/>
    <n v="1"/>
    <s v="0001 -Florida Power &amp; Light Company"/>
    <n v="0"/>
    <n v="3"/>
    <x v="20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20"/>
  </r>
  <r>
    <n v="-1"/>
    <n v="1"/>
    <s v="0001 -Florida Power &amp; Light Company"/>
    <n v="0"/>
    <n v="3"/>
    <x v="20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20"/>
  </r>
  <r>
    <n v="-1"/>
    <n v="1"/>
    <s v="0001 -Florida Power &amp; Light Company"/>
    <n v="0"/>
    <n v="3"/>
    <x v="20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20"/>
  </r>
  <r>
    <n v="-1"/>
    <n v="1"/>
    <s v="0001 -Florida Power &amp; Light Company"/>
    <n v="0"/>
    <n v="3"/>
    <x v="20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20"/>
  </r>
  <r>
    <n v="-1"/>
    <n v="1"/>
    <s v="0001 -Florida Power &amp; Light Company"/>
    <n v="0"/>
    <n v="3"/>
    <x v="20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20"/>
  </r>
  <r>
    <n v="-1"/>
    <n v="1"/>
    <s v="0001 -Florida Power &amp; Light Company"/>
    <n v="0"/>
    <n v="3"/>
    <x v="20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20"/>
  </r>
  <r>
    <n v="-1"/>
    <n v="1"/>
    <s v="0001 -Florida Power &amp; Light Company"/>
    <n v="0"/>
    <n v="3"/>
    <x v="20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20"/>
  </r>
  <r>
    <n v="-1"/>
    <n v="1"/>
    <s v="0001 -Florida Power &amp; Light Company"/>
    <n v="0"/>
    <n v="3"/>
    <x v="20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20"/>
  </r>
  <r>
    <n v="-1"/>
    <n v="1"/>
    <s v="0001 -Florida Power &amp; Light Company"/>
    <n v="0"/>
    <n v="3"/>
    <x v="20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20"/>
  </r>
  <r>
    <n v="-1"/>
    <n v="1"/>
    <s v="0001 -Florida Power &amp; Light Company"/>
    <n v="0"/>
    <n v="3"/>
    <x v="20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20"/>
  </r>
  <r>
    <n v="-1"/>
    <n v="1"/>
    <s v="0001 -Florida Power &amp; Light Company"/>
    <n v="0"/>
    <n v="3"/>
    <x v="20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20"/>
  </r>
  <r>
    <n v="-1"/>
    <n v="1"/>
    <s v="0001 -Florida Power &amp; Light Company"/>
    <n v="0"/>
    <n v="3"/>
    <x v="20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20"/>
  </r>
  <r>
    <n v="-1"/>
    <n v="1"/>
    <s v="0001 -Florida Power &amp; Light Company"/>
    <n v="0"/>
    <n v="3"/>
    <x v="20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20"/>
  </r>
  <r>
    <n v="-1"/>
    <n v="1"/>
    <s v="0001 -Florida Power &amp; Light Company"/>
    <n v="0"/>
    <n v="3"/>
    <x v="20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20"/>
  </r>
  <r>
    <n v="-1"/>
    <n v="1"/>
    <s v="0001 -Florida Power &amp; Light Company"/>
    <n v="0"/>
    <n v="3"/>
    <x v="20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20"/>
  </r>
  <r>
    <n v="-1"/>
    <n v="1"/>
    <s v="0001 -Florida Power &amp; Light Company"/>
    <n v="0"/>
    <n v="3"/>
    <x v="20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20"/>
  </r>
  <r>
    <n v="-1"/>
    <n v="1"/>
    <s v="0001 -Florida Power &amp; Light Company"/>
    <n v="0"/>
    <n v="3"/>
    <x v="20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20"/>
  </r>
  <r>
    <n v="-1"/>
    <n v="1"/>
    <s v="0001 -Florida Power &amp; Light Company"/>
    <n v="0"/>
    <n v="3"/>
    <x v="20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20"/>
  </r>
  <r>
    <n v="-1"/>
    <n v="1"/>
    <s v="0001 -Florida Power &amp; Light Company"/>
    <n v="0"/>
    <n v="3"/>
    <x v="20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20"/>
  </r>
  <r>
    <n v="-1"/>
    <n v="1"/>
    <s v="0001 -Florida Power &amp; Light Company"/>
    <n v="0"/>
    <n v="3"/>
    <x v="20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20"/>
  </r>
  <r>
    <n v="-1"/>
    <n v="1"/>
    <s v="0001 -Florida Power &amp; Light Company"/>
    <n v="0"/>
    <n v="3"/>
    <x v="20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20"/>
  </r>
  <r>
    <n v="-1"/>
    <n v="1"/>
    <s v="0001 -Florida Power &amp; Light Company"/>
    <n v="0"/>
    <n v="3"/>
    <x v="20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20"/>
  </r>
  <r>
    <n v="-1"/>
    <n v="1"/>
    <s v="0001 -Florida Power &amp; Light Company"/>
    <n v="0"/>
    <n v="3"/>
    <x v="20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20"/>
  </r>
  <r>
    <n v="-1"/>
    <n v="1"/>
    <s v="0001 -Florida Power &amp; Light Company"/>
    <n v="0"/>
    <n v="3"/>
    <x v="20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20"/>
  </r>
  <r>
    <n v="-1"/>
    <n v="1"/>
    <s v="0001 -Florida Power &amp; Light Company"/>
    <n v="0"/>
    <n v="3"/>
    <x v="20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20"/>
  </r>
  <r>
    <n v="-1"/>
    <n v="1"/>
    <s v="0001 -Florida Power &amp; Light Company"/>
    <n v="0"/>
    <n v="3"/>
    <x v="20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20"/>
  </r>
  <r>
    <n v="-1"/>
    <n v="1"/>
    <s v="0001 -Florida Power &amp; Light Company"/>
    <n v="0"/>
    <n v="3"/>
    <x v="20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20"/>
  </r>
  <r>
    <n v="-1"/>
    <n v="1"/>
    <s v="0001 -Florida Power &amp; Light Company"/>
    <n v="0"/>
    <n v="3"/>
    <x v="20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20"/>
  </r>
  <r>
    <n v="-1"/>
    <n v="1"/>
    <s v="0001 -Florida Power &amp; Light Company"/>
    <n v="0"/>
    <n v="3"/>
    <x v="20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20"/>
  </r>
  <r>
    <n v="-1"/>
    <n v="1"/>
    <s v="0001 -Florida Power &amp; Light Company"/>
    <n v="0"/>
    <n v="3"/>
    <x v="20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20"/>
  </r>
  <r>
    <n v="-1"/>
    <n v="1"/>
    <s v="0001 -Florida Power &amp; Light Company"/>
    <n v="0"/>
    <n v="3"/>
    <x v="20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20"/>
  </r>
  <r>
    <n v="-1"/>
    <n v="1"/>
    <s v="0001 -Florida Power &amp; Light Company"/>
    <n v="0"/>
    <n v="3"/>
    <x v="20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20"/>
  </r>
  <r>
    <n v="-1"/>
    <n v="1"/>
    <s v="0001 -Florida Power &amp; Light Company"/>
    <n v="0"/>
    <n v="3"/>
    <x v="20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20"/>
  </r>
  <r>
    <n v="-1"/>
    <n v="1"/>
    <s v="0001 -Florida Power &amp; Light Company"/>
    <n v="0"/>
    <n v="3"/>
    <x v="20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20"/>
  </r>
  <r>
    <n v="-1"/>
    <n v="1"/>
    <s v="0001 -Florida Power &amp; Light Company"/>
    <n v="0"/>
    <n v="3"/>
    <x v="20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20"/>
  </r>
  <r>
    <n v="-1"/>
    <n v="1"/>
    <s v="0001 -Florida Power &amp; Light Company"/>
    <n v="0"/>
    <n v="3"/>
    <x v="20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20"/>
  </r>
  <r>
    <n v="-1"/>
    <n v="1"/>
    <s v="0001 -Florida Power &amp; Light Company"/>
    <n v="0"/>
    <n v="3"/>
    <x v="20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20"/>
  </r>
  <r>
    <n v="-1"/>
    <n v="1"/>
    <s v="0001 -Florida Power &amp; Light Company"/>
    <n v="0"/>
    <n v="3"/>
    <x v="20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20"/>
  </r>
  <r>
    <n v="-1"/>
    <n v="1"/>
    <s v="0001 -Florida Power &amp; Light Company"/>
    <n v="0"/>
    <n v="3"/>
    <x v="20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20"/>
  </r>
  <r>
    <n v="-1"/>
    <n v="1"/>
    <s v="0001 -Florida Power &amp; Light Company"/>
    <n v="0"/>
    <n v="3"/>
    <x v="20"/>
    <n v="2008"/>
    <n v="171"/>
    <n v="2014"/>
    <s v="V2008 Q4 - 50% Bonus"/>
    <n v="367"/>
    <s v="03. Nuclear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  <x v="20"/>
  </r>
  <r>
    <n v="-1"/>
    <n v="1"/>
    <s v="0001 -Florida Power &amp; Light Company"/>
    <n v="0"/>
    <n v="3"/>
    <x v="20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20"/>
  </r>
  <r>
    <n v="-1"/>
    <n v="1"/>
    <s v="0001 -Florida Power &amp; Light Company"/>
    <n v="0"/>
    <n v="3"/>
    <x v="20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20"/>
  </r>
  <r>
    <n v="-1"/>
    <n v="1"/>
    <s v="0001 -Florida Power &amp; Light Company"/>
    <n v="0"/>
    <n v="3"/>
    <x v="20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20"/>
  </r>
  <r>
    <n v="-1"/>
    <n v="1"/>
    <s v="0001 -Florida Power &amp; Light Company"/>
    <n v="0"/>
    <n v="3"/>
    <x v="20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20"/>
  </r>
  <r>
    <n v="-1"/>
    <n v="1"/>
    <s v="0001 -Florida Power &amp; Light Company"/>
    <n v="0"/>
    <n v="3"/>
    <x v="20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20"/>
  </r>
  <r>
    <n v="-1"/>
    <n v="1"/>
    <s v="0001 -Florida Power &amp; Light Company"/>
    <n v="0"/>
    <n v="3"/>
    <x v="20"/>
    <n v="2009"/>
    <n v="191"/>
    <n v="2014"/>
    <s v="V2009 Q3 - 50% Bonus"/>
    <n v="367"/>
    <s v="03. Nuclear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  <x v="20"/>
  </r>
  <r>
    <n v="-1"/>
    <n v="1"/>
    <s v="0001 -Florida Power &amp; Light Company"/>
    <n v="0"/>
    <n v="3"/>
    <x v="20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20"/>
  </r>
  <r>
    <n v="-1"/>
    <n v="1"/>
    <s v="0001 -Florida Power &amp; Light Company"/>
    <n v="0"/>
    <n v="3"/>
    <x v="20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20"/>
  </r>
  <r>
    <n v="-1"/>
    <n v="1"/>
    <s v="0001 -Florida Power &amp; Light Company"/>
    <n v="0"/>
    <n v="3"/>
    <x v="20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20"/>
  </r>
  <r>
    <n v="-1"/>
    <n v="1"/>
    <s v="0001 -Florida Power &amp; Light Company"/>
    <n v="0"/>
    <n v="3"/>
    <x v="20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20"/>
  </r>
  <r>
    <n v="-1"/>
    <n v="1"/>
    <s v="0001 -Florida Power &amp; Light Company"/>
    <n v="0"/>
    <n v="3"/>
    <x v="20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20"/>
  </r>
  <r>
    <n v="-1"/>
    <n v="1"/>
    <s v="0001 -Florida Power &amp; Light Company"/>
    <n v="0"/>
    <n v="3"/>
    <x v="20"/>
    <n v="2010"/>
    <n v="216"/>
    <n v="2014"/>
    <s v="V2010 Q2 - 50% Bonus"/>
    <n v="367"/>
    <s v="03. Nuclear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  <x v="20"/>
  </r>
  <r>
    <n v="-1"/>
    <n v="1"/>
    <s v="0001 -Florida Power &amp; Light Company"/>
    <n v="0"/>
    <n v="3"/>
    <x v="20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20"/>
  </r>
  <r>
    <n v="-1"/>
    <n v="1"/>
    <s v="0001 -Florida Power &amp; Light Company"/>
    <n v="0"/>
    <n v="3"/>
    <x v="20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7"/>
    <n v="2014"/>
    <s v="V2010 Q3 - 50% Bonus"/>
    <n v="367"/>
    <s v="03. Nuclear"/>
    <s v="Function"/>
    <n v="3676493.34"/>
    <n v="0"/>
    <n v="0"/>
    <n v="3676493.34"/>
    <n v="270963.62"/>
    <n v="1306464.9099999999"/>
    <n v="-218285.37"/>
    <n v="0"/>
    <n v="3676493.34"/>
    <n v="1577428.53"/>
    <n v="0"/>
    <n v="0"/>
    <n v="0"/>
    <n v="0"/>
    <x v="20"/>
  </r>
  <r>
    <n v="-1"/>
    <n v="1"/>
    <s v="0001 -Florida Power &amp; Light Company"/>
    <n v="0"/>
    <n v="3"/>
    <x v="20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20"/>
  </r>
  <r>
    <n v="-1"/>
    <n v="1"/>
    <s v="0001 -Florida Power &amp; Light Company"/>
    <n v="0"/>
    <n v="3"/>
    <x v="20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20"/>
  </r>
  <r>
    <n v="-1"/>
    <n v="1"/>
    <s v="0001 -Florida Power &amp; Light Company"/>
    <n v="0"/>
    <n v="3"/>
    <x v="20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20"/>
  </r>
  <r>
    <n v="-1"/>
    <n v="1"/>
    <s v="0001 -Florida Power &amp; Light Company"/>
    <n v="0"/>
    <n v="3"/>
    <x v="20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20"/>
  </r>
  <r>
    <n v="-1"/>
    <n v="1"/>
    <s v="0001 -Florida Power &amp; Light Company"/>
    <n v="0"/>
    <n v="3"/>
    <x v="20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20"/>
  </r>
  <r>
    <n v="-1"/>
    <n v="1"/>
    <s v="0001 -Florida Power &amp; Light Company"/>
    <n v="0"/>
    <n v="3"/>
    <x v="20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20"/>
  </r>
  <r>
    <n v="-1"/>
    <n v="1"/>
    <s v="0001 -Florida Power &amp; Light Company"/>
    <n v="0"/>
    <n v="3"/>
    <x v="20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20"/>
  </r>
  <r>
    <n v="-1"/>
    <n v="1"/>
    <s v="0001 -Florida Power &amp; Light Company"/>
    <n v="0"/>
    <n v="3"/>
    <x v="20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20"/>
  </r>
  <r>
    <n v="-1"/>
    <n v="1"/>
    <s v="0001 -Florida Power &amp; Light Company"/>
    <n v="0"/>
    <n v="3"/>
    <x v="20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20"/>
  </r>
  <r>
    <n v="-1"/>
    <n v="1"/>
    <s v="0001 -Florida Power &amp; Light Company"/>
    <n v="0"/>
    <n v="3"/>
    <x v="20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20"/>
  </r>
  <r>
    <n v="-1"/>
    <n v="1"/>
    <s v="0001 -Florida Power &amp; Light Company"/>
    <n v="0"/>
    <n v="3"/>
    <x v="20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20"/>
  </r>
  <r>
    <n v="-1"/>
    <n v="1"/>
    <s v="0001 -Florida Power &amp; Light Company"/>
    <n v="0"/>
    <n v="3"/>
    <x v="20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20"/>
  </r>
  <r>
    <n v="-1"/>
    <n v="1"/>
    <s v="0001 -Florida Power &amp; Light Company"/>
    <n v="0"/>
    <n v="3"/>
    <x v="20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20"/>
  </r>
  <r>
    <n v="-1"/>
    <n v="1"/>
    <s v="0001 -Florida Power &amp; Light Company"/>
    <n v="0"/>
    <n v="3"/>
    <x v="20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20"/>
  </r>
  <r>
    <n v="-1"/>
    <n v="1"/>
    <s v="0001 -Florida Power &amp; Light Company"/>
    <n v="0"/>
    <n v="3"/>
    <x v="20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20"/>
  </r>
  <r>
    <n v="-1"/>
    <n v="1"/>
    <s v="0001 -Florida Power &amp; Light Company"/>
    <n v="0"/>
    <n v="3"/>
    <x v="20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20"/>
  </r>
  <r>
    <n v="-1"/>
    <n v="1"/>
    <s v="0001 -Florida Power &amp; Light Company"/>
    <n v="0"/>
    <n v="3"/>
    <x v="20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20"/>
  </r>
  <r>
    <n v="-1"/>
    <n v="1"/>
    <s v="0001 -Florida Power &amp; Light Company"/>
    <n v="0"/>
    <n v="3"/>
    <x v="20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20"/>
  </r>
  <r>
    <n v="-1"/>
    <n v="1"/>
    <s v="0001 -Florida Power &amp; Light Company"/>
    <n v="0"/>
    <n v="3"/>
    <x v="20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20"/>
  </r>
  <r>
    <n v="-1"/>
    <n v="1"/>
    <s v="0001 -Florida Power &amp; Light Company"/>
    <n v="0"/>
    <n v="3"/>
    <x v="20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20"/>
  </r>
  <r>
    <n v="-1"/>
    <n v="1"/>
    <s v="0001 -Florida Power &amp; Light Company"/>
    <n v="0"/>
    <n v="3"/>
    <x v="20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20"/>
  </r>
  <r>
    <n v="-1"/>
    <n v="1"/>
    <s v="0001 -Florida Power &amp; Light Company"/>
    <n v="0"/>
    <n v="3"/>
    <x v="20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0"/>
  </r>
  <r>
    <n v="-1"/>
    <n v="1"/>
    <s v="0001 -Florida Power &amp; Light Company"/>
    <n v="0"/>
    <n v="3"/>
    <x v="20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0"/>
  </r>
  <r>
    <n v="-1"/>
    <n v="1"/>
    <s v="0001 -Florida Power &amp; Light Company"/>
    <n v="0"/>
    <n v="3"/>
    <x v="20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20"/>
  </r>
  <r>
    <n v="-1"/>
    <n v="1"/>
    <s v="0001 -Florida Power &amp; Light Company"/>
    <n v="0"/>
    <n v="3"/>
    <x v="20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20"/>
  </r>
  <r>
    <n v="-1"/>
    <n v="1"/>
    <s v="0001 -Florida Power &amp; Light Company"/>
    <n v="0"/>
    <n v="3"/>
    <x v="20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20"/>
  </r>
  <r>
    <n v="-1"/>
    <n v="1"/>
    <s v="0001 -Florida Power &amp; Light Company"/>
    <n v="0"/>
    <n v="3"/>
    <x v="20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20"/>
  </r>
  <r>
    <n v="-1"/>
    <n v="1"/>
    <s v="0001 -Florida Power &amp; Light Company"/>
    <n v="0"/>
    <n v="3"/>
    <x v="20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20"/>
  </r>
  <r>
    <n v="-1"/>
    <n v="1"/>
    <s v="0001 -Florida Power &amp; Light Company"/>
    <n v="0"/>
    <n v="3"/>
    <x v="20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20"/>
  </r>
  <r>
    <n v="-1"/>
    <n v="1"/>
    <s v="0001 -Florida Power &amp; Light Company"/>
    <n v="0"/>
    <n v="3"/>
    <x v="20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20"/>
  </r>
  <r>
    <n v="-1"/>
    <n v="1"/>
    <s v="0001 -Florida Power &amp; Light Company"/>
    <n v="0"/>
    <n v="3"/>
    <x v="20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20"/>
  </r>
  <r>
    <n v="-1"/>
    <n v="1"/>
    <s v="0001 -Florida Power &amp; Light Company"/>
    <n v="0"/>
    <n v="3"/>
    <x v="20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20"/>
  </r>
  <r>
    <n v="-1"/>
    <n v="1"/>
    <s v="0001 -Florida Power &amp; Light Company"/>
    <n v="0"/>
    <n v="3"/>
    <x v="20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20"/>
  </r>
  <r>
    <n v="-1"/>
    <n v="1"/>
    <s v="0001 -Florida Power &amp; Light Company"/>
    <n v="0"/>
    <n v="3"/>
    <x v="20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20"/>
  </r>
  <r>
    <n v="-1"/>
    <n v="1"/>
    <s v="0001 -Florida Power &amp; Light Company"/>
    <n v="0"/>
    <n v="3"/>
    <x v="20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20"/>
  </r>
  <r>
    <n v="-1"/>
    <n v="1"/>
    <s v="0001 -Florida Power &amp; Light Company"/>
    <n v="0"/>
    <n v="3"/>
    <x v="20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20"/>
  </r>
  <r>
    <n v="-1"/>
    <n v="1"/>
    <s v="0001 -Florida Power &amp; Light Company"/>
    <n v="0"/>
    <n v="3"/>
    <x v="20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20"/>
  </r>
  <r>
    <n v="-1"/>
    <n v="1"/>
    <s v="0001 -Florida Power &amp; Light Company"/>
    <n v="0"/>
    <n v="3"/>
    <x v="20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20"/>
  </r>
  <r>
    <n v="-1"/>
    <n v="1"/>
    <s v="0001 -Florida Power &amp; Light Company"/>
    <n v="0"/>
    <n v="3"/>
    <x v="20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20"/>
  </r>
  <r>
    <n v="-1"/>
    <n v="1"/>
    <s v="0001 -Florida Power &amp; Light Company"/>
    <n v="0"/>
    <n v="3"/>
    <x v="20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20"/>
  </r>
  <r>
    <n v="-1"/>
    <n v="1"/>
    <s v="0001 -Florida Power &amp; Light Company"/>
    <n v="0"/>
    <n v="3"/>
    <x v="20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20"/>
  </r>
  <r>
    <n v="-1"/>
    <n v="1"/>
    <s v="0001 -Florida Power &amp; Light Company"/>
    <n v="0"/>
    <n v="3"/>
    <x v="20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20"/>
  </r>
  <r>
    <n v="-1"/>
    <n v="1"/>
    <s v="0001 -Florida Power &amp; Light Company"/>
    <n v="0"/>
    <n v="3"/>
    <x v="20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20"/>
  </r>
  <r>
    <n v="-1"/>
    <n v="1"/>
    <s v="0001 -Florida Power &amp; Light Company"/>
    <n v="0"/>
    <n v="3"/>
    <x v="20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20"/>
  </r>
  <r>
    <n v="-1"/>
    <n v="1"/>
    <s v="0001 -Florida Power &amp; Light Company"/>
    <n v="0"/>
    <n v="3"/>
    <x v="20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20"/>
  </r>
  <r>
    <n v="-1"/>
    <n v="1"/>
    <s v="0001 -Florida Power &amp; Light Company"/>
    <n v="0"/>
    <n v="3"/>
    <x v="20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20"/>
  </r>
  <r>
    <n v="-1"/>
    <n v="1"/>
    <s v="0001 -Florida Power &amp; Light Company"/>
    <n v="0"/>
    <n v="3"/>
    <x v="20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20"/>
  </r>
  <r>
    <n v="-1"/>
    <n v="1"/>
    <s v="0001 -Florida Power &amp; Light Company"/>
    <n v="0"/>
    <n v="3"/>
    <x v="20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20"/>
  </r>
  <r>
    <n v="-1"/>
    <n v="1"/>
    <s v="0001 -Florida Power &amp; Light Company"/>
    <n v="0"/>
    <n v="3"/>
    <x v="20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20"/>
  </r>
  <r>
    <n v="-1"/>
    <n v="1"/>
    <s v="0001 -Florida Power &amp; Light Company"/>
    <n v="0"/>
    <n v="3"/>
    <x v="20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20"/>
  </r>
  <r>
    <n v="-1"/>
    <n v="1"/>
    <s v="0001 -Florida Power &amp; Light Company"/>
    <n v="0"/>
    <n v="3"/>
    <x v="20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20"/>
  </r>
  <r>
    <n v="-1"/>
    <n v="1"/>
    <s v="0001 -Florida Power &amp; Light Company"/>
    <n v="0"/>
    <n v="3"/>
    <x v="20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20"/>
  </r>
  <r>
    <n v="-1"/>
    <n v="1"/>
    <s v="0001 -Florida Power &amp; Light Company"/>
    <n v="0"/>
    <n v="3"/>
    <x v="20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20"/>
  </r>
  <r>
    <n v="-1"/>
    <n v="1"/>
    <s v="0001 -Florida Power &amp; Light Company"/>
    <n v="0"/>
    <n v="3"/>
    <x v="20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20"/>
  </r>
  <r>
    <n v="-1"/>
    <n v="1"/>
    <s v="0001 -Florida Power &amp; Light Company"/>
    <n v="0"/>
    <n v="3"/>
    <x v="20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20"/>
  </r>
  <r>
    <n v="-1"/>
    <n v="1"/>
    <s v="0001 -Florida Power &amp; Light Company"/>
    <n v="0"/>
    <n v="3"/>
    <x v="20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20"/>
  </r>
  <r>
    <n v="-1"/>
    <n v="1"/>
    <s v="0001 -Florida Power &amp; Light Company"/>
    <n v="0"/>
    <n v="3"/>
    <x v="20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20"/>
  </r>
  <r>
    <n v="-1"/>
    <n v="1"/>
    <s v="0001 -Florida Power &amp; Light Company"/>
    <n v="0"/>
    <n v="3"/>
    <x v="20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20"/>
  </r>
  <r>
    <n v="-1"/>
    <n v="1"/>
    <s v="0001 -Florida Power &amp; Light Company"/>
    <n v="0"/>
    <n v="3"/>
    <x v="20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20"/>
  </r>
  <r>
    <n v="-1"/>
    <n v="1"/>
    <s v="0001 -Florida Power &amp; Light Company"/>
    <n v="0"/>
    <n v="3"/>
    <x v="20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20"/>
  </r>
  <r>
    <n v="-1"/>
    <n v="1"/>
    <s v="0001 -Florida Power &amp; Light Company"/>
    <n v="0"/>
    <n v="3"/>
    <x v="20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20"/>
  </r>
  <r>
    <n v="-1"/>
    <n v="1"/>
    <s v="0001 -Florida Power &amp; Light Company"/>
    <n v="0"/>
    <n v="3"/>
    <x v="20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20"/>
  </r>
  <r>
    <n v="-1"/>
    <n v="1"/>
    <s v="0001 -Florida Power &amp; Light Company"/>
    <n v="0"/>
    <n v="3"/>
    <x v="20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20"/>
  </r>
  <r>
    <n v="-1"/>
    <n v="1"/>
    <s v="0001 -Florida Power &amp; Light Company"/>
    <n v="0"/>
    <n v="3"/>
    <x v="20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20"/>
  </r>
  <r>
    <n v="-1"/>
    <n v="1"/>
    <s v="0001 -Florida Power &amp; Light Company"/>
    <n v="0"/>
    <n v="3"/>
    <x v="20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20"/>
  </r>
  <r>
    <n v="-1"/>
    <n v="1"/>
    <s v="0001 -Florida Power &amp; Light Company"/>
    <n v="0"/>
    <n v="3"/>
    <x v="20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20"/>
  </r>
  <r>
    <n v="-1"/>
    <n v="1"/>
    <s v="0001 -Florida Power &amp; Light Company"/>
    <n v="0"/>
    <n v="3"/>
    <x v="20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20"/>
  </r>
  <r>
    <n v="-1"/>
    <n v="1"/>
    <s v="0001 -Florida Power &amp; Light Company"/>
    <n v="0"/>
    <n v="3"/>
    <x v="20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20"/>
  </r>
  <r>
    <n v="-1"/>
    <n v="1"/>
    <s v="0001 -Florida Power &amp; Light Company"/>
    <n v="0"/>
    <n v="3"/>
    <x v="20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20"/>
  </r>
  <r>
    <n v="-1"/>
    <n v="1"/>
    <s v="0001 -Florida Power &amp; Light Company"/>
    <n v="0"/>
    <n v="3"/>
    <x v="20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20"/>
  </r>
  <r>
    <n v="-1"/>
    <n v="1"/>
    <s v="0001 -Florida Power &amp; Light Company"/>
    <n v="0"/>
    <n v="3"/>
    <x v="20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20"/>
  </r>
  <r>
    <n v="-1"/>
    <n v="1"/>
    <s v="0001 -Florida Power &amp; Light Company"/>
    <n v="0"/>
    <n v="3"/>
    <x v="20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20"/>
  </r>
  <r>
    <n v="-1"/>
    <n v="1"/>
    <s v="0001 -Florida Power &amp; Light Company"/>
    <n v="0"/>
    <n v="3"/>
    <x v="20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20"/>
  </r>
  <r>
    <n v="-1"/>
    <n v="1"/>
    <s v="0001 -Florida Power &amp; Light Company"/>
    <n v="0"/>
    <n v="3"/>
    <x v="20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20"/>
  </r>
  <r>
    <n v="-1"/>
    <n v="1"/>
    <s v="0001 -Florida Power &amp; Light Company"/>
    <n v="0"/>
    <n v="3"/>
    <x v="20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20"/>
  </r>
  <r>
    <n v="-1"/>
    <n v="1"/>
    <s v="0001 -Florida Power &amp; Light Company"/>
    <n v="0"/>
    <n v="3"/>
    <x v="20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20"/>
  </r>
  <r>
    <n v="-1"/>
    <n v="1"/>
    <s v="0001 -Florida Power &amp; Light Company"/>
    <n v="0"/>
    <n v="3"/>
    <x v="20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20"/>
  </r>
  <r>
    <n v="-1"/>
    <n v="1"/>
    <s v="0001 -Florida Power &amp; Light Company"/>
    <n v="0"/>
    <n v="3"/>
    <x v="20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20"/>
  </r>
  <r>
    <n v="-1"/>
    <n v="1"/>
    <s v="0001 -Florida Power &amp; Light Company"/>
    <n v="0"/>
    <n v="3"/>
    <x v="20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20"/>
  </r>
  <r>
    <n v="-1"/>
    <n v="1"/>
    <s v="0001 -Florida Power &amp; Light Company"/>
    <n v="0"/>
    <n v="3"/>
    <x v="20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20"/>
  </r>
  <r>
    <n v="-1"/>
    <n v="1"/>
    <s v="0001 -Florida Power &amp; Light Company"/>
    <n v="0"/>
    <n v="3"/>
    <x v="20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20"/>
  </r>
  <r>
    <n v="-1"/>
    <n v="1"/>
    <s v="0001 -Florida Power &amp; Light Company"/>
    <n v="0"/>
    <n v="3"/>
    <x v="20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20"/>
  </r>
  <r>
    <n v="-1"/>
    <n v="1"/>
    <s v="0001 -Florida Power &amp; Light Company"/>
    <n v="0"/>
    <n v="3"/>
    <x v="20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20"/>
  </r>
  <r>
    <n v="-1"/>
    <n v="1"/>
    <s v="0001 -Florida Power &amp; Light Company"/>
    <n v="0"/>
    <n v="3"/>
    <x v="20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20"/>
  </r>
  <r>
    <n v="-1"/>
    <n v="1"/>
    <s v="0001 -Florida Power &amp; Light Company"/>
    <n v="0"/>
    <n v="3"/>
    <x v="20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20"/>
  </r>
  <r>
    <n v="-1"/>
    <n v="1"/>
    <s v="0001 -Florida Power &amp; Light Company"/>
    <n v="0"/>
    <n v="3"/>
    <x v="20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20"/>
  </r>
  <r>
    <n v="-1"/>
    <n v="1"/>
    <s v="0001 -Florida Power &amp; Light Company"/>
    <n v="0"/>
    <n v="3"/>
    <x v="20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20"/>
  </r>
  <r>
    <n v="-1"/>
    <n v="1"/>
    <s v="0001 -Florida Power &amp; Light Company"/>
    <n v="0"/>
    <n v="3"/>
    <x v="20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20"/>
  </r>
  <r>
    <n v="-1"/>
    <n v="1"/>
    <s v="0001 -Florida Power &amp; Light Company"/>
    <n v="0"/>
    <n v="3"/>
    <x v="20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20"/>
  </r>
  <r>
    <n v="-1"/>
    <n v="1"/>
    <s v="0001 -Florida Power &amp; Light Company"/>
    <n v="0"/>
    <n v="3"/>
    <x v="20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20"/>
  </r>
  <r>
    <n v="-1"/>
    <n v="1"/>
    <s v="0001 -Florida Power &amp; Light Company"/>
    <n v="0"/>
    <n v="3"/>
    <x v="20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20"/>
  </r>
  <r>
    <n v="-1"/>
    <n v="1"/>
    <s v="0001 -Florida Power &amp; Light Company"/>
    <n v="0"/>
    <n v="3"/>
    <x v="20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20"/>
  </r>
  <r>
    <n v="-1"/>
    <n v="1"/>
    <s v="0001 -Florida Power &amp; Light Company"/>
    <n v="0"/>
    <n v="3"/>
    <x v="20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20"/>
  </r>
  <r>
    <n v="-1"/>
    <n v="1"/>
    <s v="0001 -Florida Power &amp; Light Company"/>
    <n v="0"/>
    <n v="3"/>
    <x v="20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20"/>
  </r>
  <r>
    <n v="-1"/>
    <n v="1"/>
    <s v="0001 -Florida Power &amp; Light Company"/>
    <n v="0"/>
    <n v="3"/>
    <x v="20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20"/>
  </r>
  <r>
    <n v="-1"/>
    <n v="1"/>
    <s v="0001 -Florida Power &amp; Light Company"/>
    <n v="0"/>
    <n v="3"/>
    <x v="20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20"/>
  </r>
  <r>
    <n v="-1"/>
    <n v="1"/>
    <s v="0001 -Florida Power &amp; Light Company"/>
    <n v="0"/>
    <n v="3"/>
    <x v="20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20"/>
  </r>
  <r>
    <n v="-1"/>
    <n v="1"/>
    <s v="0001 -Florida Power &amp; Light Company"/>
    <n v="0"/>
    <n v="3"/>
    <x v="20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20"/>
  </r>
  <r>
    <n v="-1"/>
    <n v="1"/>
    <s v="0001 -Florida Power &amp; Light Company"/>
    <n v="0"/>
    <n v="3"/>
    <x v="20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20"/>
  </r>
  <r>
    <n v="-1"/>
    <n v="1"/>
    <s v="0001 -Florida Power &amp; Light Company"/>
    <n v="0"/>
    <n v="3"/>
    <x v="20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20"/>
  </r>
  <r>
    <n v="-1"/>
    <n v="1"/>
    <s v="0001 -Florida Power &amp; Light Company"/>
    <n v="0"/>
    <n v="3"/>
    <x v="20"/>
    <n v="2008"/>
    <n v="168"/>
    <n v="2014"/>
    <s v="V2008 Q1 - 50% Bonus"/>
    <n v="367"/>
    <s v="05. Other Production"/>
    <s v="Function"/>
    <n v="172791.21"/>
    <n v="0"/>
    <n v="0"/>
    <n v="191616.16"/>
    <n v="11711.62"/>
    <n v="113543.31"/>
    <n v="-61038.17"/>
    <n v="29527.08"/>
    <n v="210441.12"/>
    <n v="110534.57"/>
    <n v="6597.53"/>
    <n v="0"/>
    <n v="29527.08"/>
    <n v="0"/>
    <x v="20"/>
  </r>
  <r>
    <n v="-1"/>
    <n v="1"/>
    <s v="0001 -Florida Power &amp; Light Company"/>
    <n v="0"/>
    <n v="3"/>
    <x v="20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20"/>
  </r>
  <r>
    <n v="-1"/>
    <n v="1"/>
    <s v="0001 -Florida Power &amp; Light Company"/>
    <n v="0"/>
    <n v="3"/>
    <x v="20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20"/>
  </r>
  <r>
    <n v="-1"/>
    <n v="1"/>
    <s v="0001 -Florida Power &amp; Light Company"/>
    <n v="0"/>
    <n v="3"/>
    <x v="20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20"/>
  </r>
  <r>
    <n v="-1"/>
    <n v="1"/>
    <s v="0001 -Florida Power &amp; Light Company"/>
    <n v="0"/>
    <n v="3"/>
    <x v="20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20"/>
  </r>
  <r>
    <n v="-1"/>
    <n v="1"/>
    <s v="0001 -Florida Power &amp; Light Company"/>
    <n v="0"/>
    <n v="3"/>
    <x v="20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20"/>
  </r>
  <r>
    <n v="-1"/>
    <n v="1"/>
    <s v="0001 -Florida Power &amp; Light Company"/>
    <n v="0"/>
    <n v="3"/>
    <x v="20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20"/>
  </r>
  <r>
    <n v="-1"/>
    <n v="1"/>
    <s v="0001 -Florida Power &amp; Light Company"/>
    <n v="0"/>
    <n v="3"/>
    <x v="20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20"/>
  </r>
  <r>
    <n v="-1"/>
    <n v="1"/>
    <s v="0001 -Florida Power &amp; Light Company"/>
    <n v="0"/>
    <n v="3"/>
    <x v="20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20"/>
  </r>
  <r>
    <n v="-1"/>
    <n v="1"/>
    <s v="0001 -Florida Power &amp; Light Company"/>
    <n v="0"/>
    <n v="3"/>
    <x v="20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20"/>
  </r>
  <r>
    <n v="-1"/>
    <n v="1"/>
    <s v="0001 -Florida Power &amp; Light Company"/>
    <n v="0"/>
    <n v="3"/>
    <x v="20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20"/>
  </r>
  <r>
    <n v="-1"/>
    <n v="1"/>
    <s v="0001 -Florida Power &amp; Light Company"/>
    <n v="0"/>
    <n v="3"/>
    <x v="20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20"/>
  </r>
  <r>
    <n v="-1"/>
    <n v="1"/>
    <s v="0001 -Florida Power &amp; Light Company"/>
    <n v="0"/>
    <n v="3"/>
    <x v="20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9999998"/>
    <n v="-8286314.9699999997"/>
    <n v="3441252.09"/>
    <n v="158695911.62"/>
    <n v="51462521.759999998"/>
    <n v="-2227638.16"/>
    <n v="0"/>
    <n v="3441252.09"/>
    <n v="0"/>
    <x v="20"/>
  </r>
  <r>
    <n v="-1"/>
    <n v="1"/>
    <s v="0001 -Florida Power &amp; Light Company"/>
    <n v="0"/>
    <n v="3"/>
    <x v="20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20"/>
  </r>
  <r>
    <n v="-1"/>
    <n v="1"/>
    <s v="0001 -Florida Power &amp; Light Company"/>
    <n v="0"/>
    <n v="3"/>
    <x v="20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20"/>
  </r>
  <r>
    <n v="-1"/>
    <n v="1"/>
    <s v="0001 -Florida Power &amp; Light Company"/>
    <n v="0"/>
    <n v="3"/>
    <x v="20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20"/>
  </r>
  <r>
    <n v="-1"/>
    <n v="1"/>
    <s v="0001 -Florida Power &amp; Light Company"/>
    <n v="0"/>
    <n v="3"/>
    <x v="20"/>
    <n v="2010"/>
    <n v="215"/>
    <n v="2014"/>
    <s v="V2010 Q1 - 50% Bonus"/>
    <n v="367"/>
    <s v="05. Other Production"/>
    <s v="Function"/>
    <n v="993132.87"/>
    <n v="0"/>
    <n v="0"/>
    <n v="1207088.74"/>
    <n v="88095.88"/>
    <n v="665546.31999999995"/>
    <n v="-472862.22"/>
    <n v="1232150.23"/>
    <n v="1421044.62"/>
    <n v="630294.41"/>
    <n v="927586.25"/>
    <n v="0"/>
    <n v="1232150.23"/>
    <n v="0"/>
    <x v="20"/>
  </r>
  <r>
    <n v="-1"/>
    <n v="1"/>
    <s v="0001 -Florida Power &amp; Light Company"/>
    <n v="0"/>
    <n v="3"/>
    <x v="20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20"/>
  </r>
  <r>
    <n v="-1"/>
    <n v="1"/>
    <s v="0001 -Florida Power &amp; Light Company"/>
    <n v="0"/>
    <n v="3"/>
    <x v="20"/>
    <n v="2010"/>
    <n v="216"/>
    <n v="2014"/>
    <s v="V2010 Q2 - 50% Bonus"/>
    <n v="367"/>
    <s v="05. Other Production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  <x v="20"/>
  </r>
  <r>
    <n v="-1"/>
    <n v="1"/>
    <s v="0001 -Florida Power &amp; Light Company"/>
    <n v="0"/>
    <n v="3"/>
    <x v="20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20"/>
  </r>
  <r>
    <n v="-1"/>
    <n v="1"/>
    <s v="0001 -Florida Power &amp; Light Company"/>
    <n v="0"/>
    <n v="3"/>
    <x v="20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  <x v="20"/>
  </r>
  <r>
    <n v="-1"/>
    <n v="1"/>
    <s v="0001 -Florida Power &amp; Light Company"/>
    <n v="0"/>
    <n v="3"/>
    <x v="20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20"/>
  </r>
  <r>
    <n v="-1"/>
    <n v="1"/>
    <s v="0001 -Florida Power &amp; Light Company"/>
    <n v="0"/>
    <n v="3"/>
    <x v="20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20"/>
  </r>
  <r>
    <n v="-1"/>
    <n v="1"/>
    <s v="0001 -Florida Power &amp; Light Company"/>
    <n v="0"/>
    <n v="3"/>
    <x v="20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20"/>
  </r>
  <r>
    <n v="-1"/>
    <n v="1"/>
    <s v="0001 -Florida Power &amp; Light Company"/>
    <n v="0"/>
    <n v="3"/>
    <x v="20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20"/>
  </r>
  <r>
    <n v="-1"/>
    <n v="1"/>
    <s v="0001 -Florida Power &amp; Light Company"/>
    <n v="0"/>
    <n v="3"/>
    <x v="20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20"/>
  </r>
  <r>
    <n v="-1"/>
    <n v="1"/>
    <s v="0001 -Florida Power &amp; Light Company"/>
    <n v="0"/>
    <n v="3"/>
    <x v="20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20"/>
  </r>
  <r>
    <n v="-1"/>
    <n v="1"/>
    <s v="0001 -Florida Power &amp; Light Company"/>
    <n v="0"/>
    <n v="3"/>
    <x v="20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20"/>
  </r>
  <r>
    <n v="-1"/>
    <n v="1"/>
    <s v="0001 -Florida Power &amp; Light Company"/>
    <n v="0"/>
    <n v="3"/>
    <x v="20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20"/>
  </r>
  <r>
    <n v="-1"/>
    <n v="1"/>
    <s v="0001 -Florida Power &amp; Light Company"/>
    <n v="0"/>
    <n v="3"/>
    <x v="20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20"/>
  </r>
  <r>
    <n v="-1"/>
    <n v="1"/>
    <s v="0001 -Florida Power &amp; Light Company"/>
    <n v="0"/>
    <n v="3"/>
    <x v="20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20"/>
  </r>
  <r>
    <n v="-1"/>
    <n v="1"/>
    <s v="0001 -Florida Power &amp; Light Company"/>
    <n v="0"/>
    <n v="3"/>
    <x v="20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20"/>
  </r>
  <r>
    <n v="-1"/>
    <n v="1"/>
    <s v="0001 -Florida Power &amp; Light Company"/>
    <n v="0"/>
    <n v="3"/>
    <x v="20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3"/>
    <n v="231"/>
    <n v="2014"/>
    <s v="V2013 - 50% Bonus"/>
    <n v="367"/>
    <s v="05. Other Production"/>
    <s v="Function"/>
    <n v="554724161.60000002"/>
    <n v="0"/>
    <n v="0"/>
    <n v="539162394.28999996"/>
    <n v="41349878.229999997"/>
    <n v="21814960.920000002"/>
    <n v="-12288771.23"/>
    <n v="4656521.0999999996"/>
    <n v="566778472.20000005"/>
    <n v="62277646.780000001"/>
    <n v="-6510597.1200000001"/>
    <n v="0"/>
    <n v="4656521.0999999996"/>
    <n v="0"/>
    <x v="20"/>
  </r>
  <r>
    <n v="-1"/>
    <n v="1"/>
    <s v="0001 -Florida Power &amp; Light Company"/>
    <n v="0"/>
    <n v="3"/>
    <x v="20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4"/>
    <n v="363"/>
    <n v="2014"/>
    <s v="V2014 - 50% Bonus"/>
    <n v="367"/>
    <s v="05. Other Production"/>
    <s v="Function"/>
    <n v="710675278.23000002"/>
    <n v="710675278.24000001"/>
    <n v="0"/>
    <n v="710675278.24000001"/>
    <n v="722108177.27999997"/>
    <n v="0"/>
    <n v="710675278.24000001"/>
    <n v="0"/>
    <n v="0"/>
    <n v="30613703.050000001"/>
    <n v="0"/>
    <n v="0"/>
    <n v="0"/>
    <n v="0"/>
    <x v="20"/>
  </r>
  <r>
    <n v="-1"/>
    <n v="1"/>
    <s v="0001 -Florida Power &amp; Light Company"/>
    <n v="0"/>
    <n v="3"/>
    <x v="20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20"/>
  </r>
  <r>
    <n v="-1"/>
    <n v="1"/>
    <s v="0001 -Florida Power &amp; Light Company"/>
    <n v="0"/>
    <n v="3"/>
    <x v="20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20"/>
  </r>
  <r>
    <n v="-1"/>
    <n v="1"/>
    <s v="0001 -Florida Power &amp; Light Company"/>
    <n v="0"/>
    <n v="3"/>
    <x v="20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20"/>
  </r>
  <r>
    <n v="-1"/>
    <n v="1"/>
    <s v="0001 -Florida Power &amp; Light Company"/>
    <n v="0"/>
    <n v="3"/>
    <x v="20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20"/>
  </r>
  <r>
    <n v="-1"/>
    <n v="1"/>
    <s v="0001 -Florida Power &amp; Light Company"/>
    <n v="0"/>
    <n v="3"/>
    <x v="20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20"/>
  </r>
  <r>
    <n v="-1"/>
    <n v="1"/>
    <s v="0001 -Florida Power &amp; Light Company"/>
    <n v="0"/>
    <n v="3"/>
    <x v="20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20"/>
  </r>
  <r>
    <n v="-1"/>
    <n v="1"/>
    <s v="0001 -Florida Power &amp; Light Company"/>
    <n v="0"/>
    <n v="3"/>
    <x v="20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20"/>
  </r>
  <r>
    <n v="-1"/>
    <n v="1"/>
    <s v="0001 -Florida Power &amp; Light Company"/>
    <n v="0"/>
    <n v="3"/>
    <x v="20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20"/>
  </r>
  <r>
    <n v="-1"/>
    <n v="1"/>
    <s v="0001 -Florida Power &amp; Light Company"/>
    <n v="0"/>
    <n v="3"/>
    <x v="20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20"/>
  </r>
  <r>
    <n v="-1"/>
    <n v="1"/>
    <s v="0001 -Florida Power &amp; Light Company"/>
    <n v="0"/>
    <n v="3"/>
    <x v="20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20"/>
  </r>
  <r>
    <n v="-1"/>
    <n v="1"/>
    <s v="0001 -Florida Power &amp; Light Company"/>
    <n v="0"/>
    <n v="3"/>
    <x v="20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20"/>
  </r>
  <r>
    <n v="-1"/>
    <n v="1"/>
    <s v="0001 -Florida Power &amp; Light Company"/>
    <n v="0"/>
    <n v="3"/>
    <x v="20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20"/>
  </r>
  <r>
    <n v="-1"/>
    <n v="1"/>
    <s v="0001 -Florida Power &amp; Light Company"/>
    <n v="0"/>
    <n v="3"/>
    <x v="20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20"/>
  </r>
  <r>
    <n v="-1"/>
    <n v="1"/>
    <s v="0001 -Florida Power &amp; Light Company"/>
    <n v="0"/>
    <n v="3"/>
    <x v="20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20"/>
  </r>
  <r>
    <n v="-1"/>
    <n v="1"/>
    <s v="0001 -Florida Power &amp; Light Company"/>
    <n v="0"/>
    <n v="3"/>
    <x v="20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20"/>
  </r>
  <r>
    <n v="-1"/>
    <n v="1"/>
    <s v="0001 -Florida Power &amp; Light Company"/>
    <n v="0"/>
    <n v="3"/>
    <x v="20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20"/>
  </r>
  <r>
    <n v="-1"/>
    <n v="1"/>
    <s v="0001 -Florida Power &amp; Light Company"/>
    <n v="0"/>
    <n v="3"/>
    <x v="20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20"/>
  </r>
  <r>
    <n v="-1"/>
    <n v="1"/>
    <s v="0001 -Florida Power &amp; Light Company"/>
    <n v="0"/>
    <n v="3"/>
    <x v="20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20"/>
  </r>
  <r>
    <n v="-1"/>
    <n v="1"/>
    <s v="0001 -Florida Power &amp; Light Company"/>
    <n v="0"/>
    <n v="3"/>
    <x v="20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20"/>
  </r>
  <r>
    <n v="-1"/>
    <n v="1"/>
    <s v="0001 -Florida Power &amp; Light Company"/>
    <n v="0"/>
    <n v="3"/>
    <x v="20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20"/>
  </r>
  <r>
    <n v="-1"/>
    <n v="1"/>
    <s v="0001 -Florida Power &amp; Light Company"/>
    <n v="0"/>
    <n v="3"/>
    <x v="20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20"/>
  </r>
  <r>
    <n v="-1"/>
    <n v="1"/>
    <s v="0001 -Florida Power &amp; Light Company"/>
    <n v="0"/>
    <n v="3"/>
    <x v="20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20"/>
  </r>
  <r>
    <n v="-1"/>
    <n v="1"/>
    <s v="0001 -Florida Power &amp; Light Company"/>
    <n v="0"/>
    <n v="3"/>
    <x v="20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20"/>
  </r>
  <r>
    <n v="-1"/>
    <n v="1"/>
    <s v="0001 -Florida Power &amp; Light Company"/>
    <n v="0"/>
    <n v="3"/>
    <x v="20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20"/>
  </r>
  <r>
    <n v="-1"/>
    <n v="1"/>
    <s v="0001 -Florida Power &amp; Light Company"/>
    <n v="0"/>
    <n v="3"/>
    <x v="20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20"/>
  </r>
  <r>
    <n v="-1"/>
    <n v="1"/>
    <s v="0001 -Florida Power &amp; Light Company"/>
    <n v="0"/>
    <n v="3"/>
    <x v="20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20"/>
  </r>
  <r>
    <n v="-1"/>
    <n v="1"/>
    <s v="0001 -Florida Power &amp; Light Company"/>
    <n v="0"/>
    <n v="3"/>
    <x v="20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20"/>
  </r>
  <r>
    <n v="-1"/>
    <n v="1"/>
    <s v="0001 -Florida Power &amp; Light Company"/>
    <n v="0"/>
    <n v="3"/>
    <x v="20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20"/>
  </r>
  <r>
    <n v="-1"/>
    <n v="1"/>
    <s v="0001 -Florida Power &amp; Light Company"/>
    <n v="0"/>
    <n v="3"/>
    <x v="20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20"/>
  </r>
  <r>
    <n v="-1"/>
    <n v="1"/>
    <s v="0001 -Florida Power &amp; Light Company"/>
    <n v="0"/>
    <n v="3"/>
    <x v="20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20"/>
  </r>
  <r>
    <n v="-1"/>
    <n v="1"/>
    <s v="0001 -Florida Power &amp; Light Company"/>
    <n v="0"/>
    <n v="3"/>
    <x v="20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20"/>
  </r>
  <r>
    <n v="-1"/>
    <n v="1"/>
    <s v="0001 -Florida Power &amp; Light Company"/>
    <n v="0"/>
    <n v="3"/>
    <x v="20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20"/>
  </r>
  <r>
    <n v="-1"/>
    <n v="1"/>
    <s v="0001 -Florida Power &amp; Light Company"/>
    <n v="0"/>
    <n v="3"/>
    <x v="20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20"/>
  </r>
  <r>
    <n v="-1"/>
    <n v="1"/>
    <s v="0001 -Florida Power &amp; Light Company"/>
    <n v="0"/>
    <n v="3"/>
    <x v="20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20"/>
  </r>
  <r>
    <n v="-1"/>
    <n v="1"/>
    <s v="0001 -Florida Power &amp; Light Company"/>
    <n v="0"/>
    <n v="3"/>
    <x v="20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20"/>
  </r>
  <r>
    <n v="-1"/>
    <n v="1"/>
    <s v="0001 -Florida Power &amp; Light Company"/>
    <n v="0"/>
    <n v="3"/>
    <x v="20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20"/>
  </r>
  <r>
    <n v="-1"/>
    <n v="1"/>
    <s v="0001 -Florida Power &amp; Light Company"/>
    <n v="0"/>
    <n v="3"/>
    <x v="20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20"/>
  </r>
  <r>
    <n v="-1"/>
    <n v="1"/>
    <s v="0001 -Florida Power &amp; Light Company"/>
    <n v="0"/>
    <n v="3"/>
    <x v="20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20"/>
  </r>
  <r>
    <n v="-1"/>
    <n v="1"/>
    <s v="0001 -Florida Power &amp; Light Company"/>
    <n v="0"/>
    <n v="3"/>
    <x v="20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20"/>
  </r>
  <r>
    <n v="-1"/>
    <n v="1"/>
    <s v="0001 -Florida Power &amp; Light Company"/>
    <n v="0"/>
    <n v="3"/>
    <x v="20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20"/>
  </r>
  <r>
    <n v="-1"/>
    <n v="1"/>
    <s v="0001 -Florida Power &amp; Light Company"/>
    <n v="0"/>
    <n v="3"/>
    <x v="20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20"/>
  </r>
  <r>
    <n v="-1"/>
    <n v="1"/>
    <s v="0001 -Florida Power &amp; Light Company"/>
    <n v="0"/>
    <n v="3"/>
    <x v="20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20"/>
  </r>
  <r>
    <n v="-1"/>
    <n v="1"/>
    <s v="0001 -Florida Power &amp; Light Company"/>
    <n v="0"/>
    <n v="3"/>
    <x v="20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20"/>
  </r>
  <r>
    <n v="-1"/>
    <n v="1"/>
    <s v="0001 -Florida Power &amp; Light Company"/>
    <n v="0"/>
    <n v="3"/>
    <x v="20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20"/>
  </r>
  <r>
    <n v="-1"/>
    <n v="1"/>
    <s v="0001 -Florida Power &amp; Light Company"/>
    <n v="0"/>
    <n v="3"/>
    <x v="20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20"/>
  </r>
  <r>
    <n v="-1"/>
    <n v="1"/>
    <s v="0001 -Florida Power &amp; Light Company"/>
    <n v="0"/>
    <n v="3"/>
    <x v="20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20"/>
  </r>
  <r>
    <n v="-1"/>
    <n v="1"/>
    <s v="0001 -Florida Power &amp; Light Company"/>
    <n v="0"/>
    <n v="3"/>
    <x v="20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20"/>
  </r>
  <r>
    <n v="-1"/>
    <n v="1"/>
    <s v="0001 -Florida Power &amp; Light Company"/>
    <n v="0"/>
    <n v="3"/>
    <x v="20"/>
    <n v="2003"/>
    <n v="84"/>
    <n v="2014"/>
    <s v="V2003 Bonus-50%"/>
    <n v="367"/>
    <s v="06. Transmission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  <x v="20"/>
  </r>
  <r>
    <n v="-1"/>
    <n v="1"/>
    <s v="0001 -Florida Power &amp; Light Company"/>
    <n v="0"/>
    <n v="3"/>
    <x v="20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20"/>
  </r>
  <r>
    <n v="-1"/>
    <n v="1"/>
    <s v="0001 -Florida Power &amp; Light Company"/>
    <n v="0"/>
    <n v="3"/>
    <x v="20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20"/>
  </r>
  <r>
    <n v="-1"/>
    <n v="1"/>
    <s v="0001 -Florida Power &amp; Light Company"/>
    <n v="0"/>
    <n v="3"/>
    <x v="20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20"/>
  </r>
  <r>
    <n v="-1"/>
    <n v="1"/>
    <s v="0001 -Florida Power &amp; Light Company"/>
    <n v="0"/>
    <n v="3"/>
    <x v="20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20"/>
  </r>
  <r>
    <n v="-1"/>
    <n v="1"/>
    <s v="0001 -Florida Power &amp; Light Company"/>
    <n v="0"/>
    <n v="3"/>
    <x v="20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20"/>
  </r>
  <r>
    <n v="-1"/>
    <n v="1"/>
    <s v="0001 -Florida Power &amp; Light Company"/>
    <n v="0"/>
    <n v="3"/>
    <x v="20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20"/>
  </r>
  <r>
    <n v="-1"/>
    <n v="1"/>
    <s v="0001 -Florida Power &amp; Light Company"/>
    <n v="0"/>
    <n v="3"/>
    <x v="20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20"/>
  </r>
  <r>
    <n v="-1"/>
    <n v="1"/>
    <s v="0001 -Florida Power &amp; Light Company"/>
    <n v="0"/>
    <n v="3"/>
    <x v="20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20"/>
  </r>
  <r>
    <n v="-1"/>
    <n v="1"/>
    <s v="0001 -Florida Power &amp; Light Company"/>
    <n v="0"/>
    <n v="3"/>
    <x v="20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20"/>
  </r>
  <r>
    <n v="-1"/>
    <n v="1"/>
    <s v="0001 -Florida Power &amp; Light Company"/>
    <n v="0"/>
    <n v="3"/>
    <x v="20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20"/>
  </r>
  <r>
    <n v="-1"/>
    <n v="1"/>
    <s v="0001 -Florida Power &amp; Light Company"/>
    <n v="0"/>
    <n v="3"/>
    <x v="20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20"/>
  </r>
  <r>
    <n v="-1"/>
    <n v="1"/>
    <s v="0001 -Florida Power &amp; Light Company"/>
    <n v="0"/>
    <n v="3"/>
    <x v="20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20"/>
  </r>
  <r>
    <n v="-1"/>
    <n v="1"/>
    <s v="0001 -Florida Power &amp; Light Company"/>
    <n v="0"/>
    <n v="3"/>
    <x v="20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20"/>
  </r>
  <r>
    <n v="-1"/>
    <n v="1"/>
    <s v="0001 -Florida Power &amp; Light Company"/>
    <n v="0"/>
    <n v="3"/>
    <x v="20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0"/>
  </r>
  <r>
    <n v="-1"/>
    <n v="1"/>
    <s v="0001 -Florida Power &amp; Light Company"/>
    <n v="0"/>
    <n v="3"/>
    <x v="20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20"/>
  </r>
  <r>
    <n v="-1"/>
    <n v="1"/>
    <s v="0001 -Florida Power &amp; Light Company"/>
    <n v="0"/>
    <n v="3"/>
    <x v="20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20"/>
  </r>
  <r>
    <n v="-1"/>
    <n v="1"/>
    <s v="0001 -Florida Power &amp; Light Company"/>
    <n v="0"/>
    <n v="3"/>
    <x v="20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20"/>
  </r>
  <r>
    <n v="-1"/>
    <n v="1"/>
    <s v="0001 -Florida Power &amp; Light Company"/>
    <n v="0"/>
    <n v="3"/>
    <x v="20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20"/>
  </r>
  <r>
    <n v="-1"/>
    <n v="1"/>
    <s v="0001 -Florida Power &amp; Light Company"/>
    <n v="0"/>
    <n v="3"/>
    <x v="20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20"/>
  </r>
  <r>
    <n v="-1"/>
    <n v="1"/>
    <s v="0001 -Florida Power &amp; Light Company"/>
    <n v="0"/>
    <n v="3"/>
    <x v="20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20"/>
  </r>
  <r>
    <n v="-1"/>
    <n v="1"/>
    <s v="0001 -Florida Power &amp; Light Company"/>
    <n v="0"/>
    <n v="3"/>
    <x v="20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20"/>
  </r>
  <r>
    <n v="-1"/>
    <n v="1"/>
    <s v="0001 -Florida Power &amp; Light Company"/>
    <n v="0"/>
    <n v="3"/>
    <x v="20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20"/>
  </r>
  <r>
    <n v="-1"/>
    <n v="1"/>
    <s v="0001 -Florida Power &amp; Light Company"/>
    <n v="0"/>
    <n v="3"/>
    <x v="20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20"/>
  </r>
  <r>
    <n v="-1"/>
    <n v="1"/>
    <s v="0001 -Florida Power &amp; Light Company"/>
    <n v="0"/>
    <n v="3"/>
    <x v="20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20"/>
  </r>
  <r>
    <n v="-1"/>
    <n v="1"/>
    <s v="0001 -Florida Power &amp; Light Company"/>
    <n v="0"/>
    <n v="3"/>
    <x v="20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20"/>
  </r>
  <r>
    <n v="-1"/>
    <n v="1"/>
    <s v="0001 -Florida Power &amp; Light Company"/>
    <n v="0"/>
    <n v="3"/>
    <x v="20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20"/>
  </r>
  <r>
    <n v="-1"/>
    <n v="1"/>
    <s v="0001 -Florida Power &amp; Light Company"/>
    <n v="0"/>
    <n v="3"/>
    <x v="20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20"/>
  </r>
  <r>
    <n v="-1"/>
    <n v="1"/>
    <s v="0001 -Florida Power &amp; Light Company"/>
    <n v="0"/>
    <n v="3"/>
    <x v="20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20"/>
  </r>
  <r>
    <n v="-1"/>
    <n v="1"/>
    <s v="0001 -Florida Power &amp; Light Company"/>
    <n v="0"/>
    <n v="3"/>
    <x v="20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20"/>
  </r>
  <r>
    <n v="-1"/>
    <n v="1"/>
    <s v="0001 -Florida Power &amp; Light Company"/>
    <n v="0"/>
    <n v="3"/>
    <x v="20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20"/>
  </r>
  <r>
    <n v="-1"/>
    <n v="1"/>
    <s v="0001 -Florida Power &amp; Light Company"/>
    <n v="0"/>
    <n v="3"/>
    <x v="20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20"/>
  </r>
  <r>
    <n v="-1"/>
    <n v="1"/>
    <s v="0001 -Florida Power &amp; Light Company"/>
    <n v="0"/>
    <n v="3"/>
    <x v="20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20"/>
  </r>
  <r>
    <n v="-1"/>
    <n v="1"/>
    <s v="0001 -Florida Power &amp; Light Company"/>
    <n v="0"/>
    <n v="3"/>
    <x v="20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20"/>
  </r>
  <r>
    <n v="-1"/>
    <n v="1"/>
    <s v="0001 -Florida Power &amp; Light Company"/>
    <n v="0"/>
    <n v="3"/>
    <x v="20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20"/>
  </r>
  <r>
    <n v="-1"/>
    <n v="1"/>
    <s v="0001 -Florida Power &amp; Light Company"/>
    <n v="0"/>
    <n v="3"/>
    <x v="20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20"/>
  </r>
  <r>
    <n v="-1"/>
    <n v="1"/>
    <s v="0001 -Florida Power &amp; Light Company"/>
    <n v="0"/>
    <n v="3"/>
    <x v="20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20"/>
  </r>
  <r>
    <n v="-1"/>
    <n v="1"/>
    <s v="0001 -Florida Power &amp; Light Company"/>
    <n v="0"/>
    <n v="3"/>
    <x v="20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20"/>
  </r>
  <r>
    <n v="-1"/>
    <n v="1"/>
    <s v="0001 -Florida Power &amp; Light Company"/>
    <n v="0"/>
    <n v="3"/>
    <x v="20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20"/>
  </r>
  <r>
    <n v="-1"/>
    <n v="1"/>
    <s v="0001 -Florida Power &amp; Light Company"/>
    <n v="0"/>
    <n v="3"/>
    <x v="20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20"/>
  </r>
  <r>
    <n v="-1"/>
    <n v="1"/>
    <s v="0001 -Florida Power &amp; Light Company"/>
    <n v="0"/>
    <n v="3"/>
    <x v="20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20"/>
  </r>
  <r>
    <n v="-1"/>
    <n v="1"/>
    <s v="0001 -Florida Power &amp; Light Company"/>
    <n v="0"/>
    <n v="3"/>
    <x v="20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20"/>
  </r>
  <r>
    <n v="-1"/>
    <n v="1"/>
    <s v="0001 -Florida Power &amp; Light Company"/>
    <n v="0"/>
    <n v="3"/>
    <x v="20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20"/>
  </r>
  <r>
    <n v="-1"/>
    <n v="1"/>
    <s v="0001 -Florida Power &amp; Light Company"/>
    <n v="0"/>
    <n v="3"/>
    <x v="20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20"/>
  </r>
  <r>
    <n v="-1"/>
    <n v="1"/>
    <s v="0001 -Florida Power &amp; Light Company"/>
    <n v="0"/>
    <n v="3"/>
    <x v="20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20"/>
  </r>
  <r>
    <n v="-1"/>
    <n v="1"/>
    <s v="0001 -Florida Power &amp; Light Company"/>
    <n v="0"/>
    <n v="3"/>
    <x v="20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20"/>
  </r>
  <r>
    <n v="-1"/>
    <n v="1"/>
    <s v="0001 -Florida Power &amp; Light Company"/>
    <n v="0"/>
    <n v="3"/>
    <x v="20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20"/>
  </r>
  <r>
    <n v="-1"/>
    <n v="1"/>
    <s v="0001 -Florida Power &amp; Light Company"/>
    <n v="0"/>
    <n v="3"/>
    <x v="20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20"/>
  </r>
  <r>
    <n v="-1"/>
    <n v="1"/>
    <s v="0001 -Florida Power &amp; Light Company"/>
    <n v="0"/>
    <n v="3"/>
    <x v="20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20"/>
  </r>
  <r>
    <n v="-1"/>
    <n v="1"/>
    <s v="0001 -Florida Power &amp; Light Company"/>
    <n v="0"/>
    <n v="3"/>
    <x v="20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20"/>
  </r>
  <r>
    <n v="-1"/>
    <n v="1"/>
    <s v="0001 -Florida Power &amp; Light Company"/>
    <n v="0"/>
    <n v="3"/>
    <x v="20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20"/>
  </r>
  <r>
    <n v="-1"/>
    <n v="1"/>
    <s v="0001 -Florida Power &amp; Light Company"/>
    <n v="0"/>
    <n v="3"/>
    <x v="20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20"/>
  </r>
  <r>
    <n v="-1"/>
    <n v="1"/>
    <s v="0001 -Florida Power &amp; Light Company"/>
    <n v="0"/>
    <n v="3"/>
    <x v="20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20"/>
  </r>
  <r>
    <n v="-1"/>
    <n v="1"/>
    <s v="0001 -Florida Power &amp; Light Company"/>
    <n v="0"/>
    <n v="3"/>
    <x v="20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20"/>
  </r>
  <r>
    <n v="-1"/>
    <n v="1"/>
    <s v="0001 -Florida Power &amp; Light Company"/>
    <n v="0"/>
    <n v="3"/>
    <x v="20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20"/>
  </r>
  <r>
    <n v="-1"/>
    <n v="1"/>
    <s v="0001 -Florida Power &amp; Light Company"/>
    <n v="0"/>
    <n v="3"/>
    <x v="20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20"/>
  </r>
  <r>
    <n v="-1"/>
    <n v="1"/>
    <s v="0001 -Florida Power &amp; Light Company"/>
    <n v="0"/>
    <n v="3"/>
    <x v="20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20"/>
  </r>
  <r>
    <n v="-1"/>
    <n v="1"/>
    <s v="0001 -Florida Power &amp; Light Company"/>
    <n v="0"/>
    <n v="3"/>
    <x v="20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20"/>
  </r>
  <r>
    <n v="-1"/>
    <n v="1"/>
    <s v="0001 -Florida Power &amp; Light Company"/>
    <n v="0"/>
    <n v="3"/>
    <x v="20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20"/>
  </r>
  <r>
    <n v="-1"/>
    <n v="1"/>
    <s v="0001 -Florida Power &amp; Light Company"/>
    <n v="0"/>
    <n v="3"/>
    <x v="20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20"/>
  </r>
  <r>
    <n v="-1"/>
    <n v="1"/>
    <s v="0001 -Florida Power &amp; Light Company"/>
    <n v="0"/>
    <n v="3"/>
    <x v="20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20"/>
  </r>
  <r>
    <n v="-1"/>
    <n v="1"/>
    <s v="0001 -Florida Power &amp; Light Company"/>
    <n v="0"/>
    <n v="3"/>
    <x v="20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20"/>
  </r>
  <r>
    <n v="-1"/>
    <n v="1"/>
    <s v="0001 -Florida Power &amp; Light Company"/>
    <n v="0"/>
    <n v="3"/>
    <x v="20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20"/>
  </r>
  <r>
    <n v="-1"/>
    <n v="1"/>
    <s v="0001 -Florida Power &amp; Light Company"/>
    <n v="0"/>
    <n v="3"/>
    <x v="20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20"/>
  </r>
  <r>
    <n v="-1"/>
    <n v="1"/>
    <s v="0001 -Florida Power &amp; Light Company"/>
    <n v="0"/>
    <n v="3"/>
    <x v="20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20"/>
  </r>
  <r>
    <n v="-1"/>
    <n v="1"/>
    <s v="0001 -Florida Power &amp; Light Company"/>
    <n v="0"/>
    <n v="3"/>
    <x v="20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20"/>
  </r>
  <r>
    <n v="-1"/>
    <n v="1"/>
    <s v="0001 -Florida Power &amp; Light Company"/>
    <n v="0"/>
    <n v="3"/>
    <x v="20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20"/>
  </r>
  <r>
    <n v="-1"/>
    <n v="1"/>
    <s v="0001 -Florida Power &amp; Light Company"/>
    <n v="0"/>
    <n v="3"/>
    <x v="20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20"/>
  </r>
  <r>
    <n v="-1"/>
    <n v="1"/>
    <s v="0001 -Florida Power &amp; Light Company"/>
    <n v="0"/>
    <n v="3"/>
    <x v="20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20"/>
  </r>
  <r>
    <n v="-1"/>
    <n v="1"/>
    <s v="0001 -Florida Power &amp; Light Company"/>
    <n v="0"/>
    <n v="3"/>
    <x v="20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20"/>
  </r>
  <r>
    <n v="-1"/>
    <n v="1"/>
    <s v="0001 -Florida Power &amp; Light Company"/>
    <n v="0"/>
    <n v="3"/>
    <x v="20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20"/>
  </r>
  <r>
    <n v="-1"/>
    <n v="1"/>
    <s v="0001 -Florida Power &amp; Light Company"/>
    <n v="0"/>
    <n v="3"/>
    <x v="20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20"/>
  </r>
  <r>
    <n v="-1"/>
    <n v="1"/>
    <s v="0001 -Florida Power &amp; Light Company"/>
    <n v="0"/>
    <n v="3"/>
    <x v="20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20"/>
  </r>
  <r>
    <n v="-1"/>
    <n v="1"/>
    <s v="0001 -Florida Power &amp; Light Company"/>
    <n v="0"/>
    <n v="3"/>
    <x v="20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20"/>
  </r>
  <r>
    <n v="-1"/>
    <n v="1"/>
    <s v="0001 -Florida Power &amp; Light Company"/>
    <n v="0"/>
    <n v="3"/>
    <x v="20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20"/>
  </r>
  <r>
    <n v="-1"/>
    <n v="1"/>
    <s v="0001 -Florida Power &amp; Light Company"/>
    <n v="0"/>
    <n v="3"/>
    <x v="20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20"/>
  </r>
  <r>
    <n v="-1"/>
    <n v="1"/>
    <s v="0001 -Florida Power &amp; Light Company"/>
    <n v="0"/>
    <n v="3"/>
    <x v="20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20"/>
  </r>
  <r>
    <n v="-1"/>
    <n v="1"/>
    <s v="0001 -Florida Power &amp; Light Company"/>
    <n v="0"/>
    <n v="3"/>
    <x v="20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20"/>
  </r>
  <r>
    <n v="-1"/>
    <n v="1"/>
    <s v="0001 -Florida Power &amp; Light Company"/>
    <n v="0"/>
    <n v="3"/>
    <x v="20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20"/>
  </r>
  <r>
    <n v="-1"/>
    <n v="1"/>
    <s v="0001 -Florida Power &amp; Light Company"/>
    <n v="0"/>
    <n v="3"/>
    <x v="20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20"/>
  </r>
  <r>
    <n v="-1"/>
    <n v="1"/>
    <s v="0001 -Florida Power &amp; Light Company"/>
    <n v="0"/>
    <n v="3"/>
    <x v="20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20"/>
  </r>
  <r>
    <n v="-1"/>
    <n v="1"/>
    <s v="0001 -Florida Power &amp; Light Company"/>
    <n v="0"/>
    <n v="3"/>
    <x v="20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20"/>
  </r>
  <r>
    <n v="-1"/>
    <n v="1"/>
    <s v="0001 -Florida Power &amp; Light Company"/>
    <n v="0"/>
    <n v="3"/>
    <x v="20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20"/>
  </r>
  <r>
    <n v="-1"/>
    <n v="1"/>
    <s v="0001 -Florida Power &amp; Light Company"/>
    <n v="0"/>
    <n v="3"/>
    <x v="20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20"/>
  </r>
  <r>
    <n v="-1"/>
    <n v="1"/>
    <s v="0001 -Florida Power &amp; Light Company"/>
    <n v="0"/>
    <n v="3"/>
    <x v="20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20"/>
  </r>
  <r>
    <n v="-1"/>
    <n v="1"/>
    <s v="0001 -Florida Power &amp; Light Company"/>
    <n v="0"/>
    <n v="3"/>
    <x v="20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20"/>
  </r>
  <r>
    <n v="-1"/>
    <n v="1"/>
    <s v="0001 -Florida Power &amp; Light Company"/>
    <n v="0"/>
    <n v="3"/>
    <x v="20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20"/>
  </r>
  <r>
    <n v="-1"/>
    <n v="1"/>
    <s v="0001 -Florida Power &amp; Light Company"/>
    <n v="0"/>
    <n v="3"/>
    <x v="20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20"/>
  </r>
  <r>
    <n v="-1"/>
    <n v="1"/>
    <s v="0001 -Florida Power &amp; Light Company"/>
    <n v="0"/>
    <n v="3"/>
    <x v="20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20"/>
  </r>
  <r>
    <n v="-1"/>
    <n v="1"/>
    <s v="0001 -Florida Power &amp; Light Company"/>
    <n v="0"/>
    <n v="3"/>
    <x v="20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20"/>
  </r>
  <r>
    <n v="-1"/>
    <n v="1"/>
    <s v="0001 -Florida Power &amp; Light Company"/>
    <n v="0"/>
    <n v="3"/>
    <x v="20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20"/>
  </r>
  <r>
    <n v="-1"/>
    <n v="1"/>
    <s v="0001 -Florida Power &amp; Light Company"/>
    <n v="0"/>
    <n v="3"/>
    <x v="20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20"/>
  </r>
  <r>
    <n v="-1"/>
    <n v="1"/>
    <s v="0001 -Florida Power &amp; Light Company"/>
    <n v="0"/>
    <n v="3"/>
    <x v="20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20"/>
  </r>
  <r>
    <n v="-1"/>
    <n v="1"/>
    <s v="0001 -Florida Power &amp; Light Company"/>
    <n v="0"/>
    <n v="3"/>
    <x v="20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20"/>
  </r>
  <r>
    <n v="-1"/>
    <n v="1"/>
    <s v="0001 -Florida Power &amp; Light Company"/>
    <n v="0"/>
    <n v="3"/>
    <x v="20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20"/>
  </r>
  <r>
    <n v="-1"/>
    <n v="1"/>
    <s v="0001 -Florida Power &amp; Light Company"/>
    <n v="0"/>
    <n v="3"/>
    <x v="20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20"/>
  </r>
  <r>
    <n v="-1"/>
    <n v="1"/>
    <s v="0001 -Florida Power &amp; Light Company"/>
    <n v="0"/>
    <n v="3"/>
    <x v="20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20"/>
  </r>
  <r>
    <n v="-1"/>
    <n v="1"/>
    <s v="0001 -Florida Power &amp; Light Company"/>
    <n v="0"/>
    <n v="3"/>
    <x v="20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20"/>
  </r>
  <r>
    <n v="-1"/>
    <n v="1"/>
    <s v="0001 -Florida Power &amp; Light Company"/>
    <n v="0"/>
    <n v="3"/>
    <x v="20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20"/>
  </r>
  <r>
    <n v="-1"/>
    <n v="1"/>
    <s v="0001 -Florida Power &amp; Light Company"/>
    <n v="0"/>
    <n v="3"/>
    <x v="20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20"/>
  </r>
  <r>
    <n v="-1"/>
    <n v="1"/>
    <s v="0001 -Florida Power &amp; Light Company"/>
    <n v="0"/>
    <n v="3"/>
    <x v="20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20"/>
  </r>
  <r>
    <n v="-1"/>
    <n v="1"/>
    <s v="0001 -Florida Power &amp; Light Company"/>
    <n v="0"/>
    <n v="3"/>
    <x v="20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20"/>
  </r>
  <r>
    <n v="-1"/>
    <n v="1"/>
    <s v="0001 -Florida Power &amp; Light Company"/>
    <n v="0"/>
    <n v="3"/>
    <x v="20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20"/>
  </r>
  <r>
    <n v="-1"/>
    <n v="1"/>
    <s v="0001 -Florida Power &amp; Light Company"/>
    <n v="0"/>
    <n v="3"/>
    <x v="20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20"/>
  </r>
  <r>
    <n v="-1"/>
    <n v="1"/>
    <s v="0001 -Florida Power &amp; Light Company"/>
    <n v="0"/>
    <n v="3"/>
    <x v="20"/>
    <n v="2003"/>
    <n v="84"/>
    <n v="2014"/>
    <s v="V2003 Bonus-50%"/>
    <n v="367"/>
    <s v="07. Distribution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  <x v="20"/>
  </r>
  <r>
    <n v="-1"/>
    <n v="1"/>
    <s v="0001 -Florida Power &amp; Light Company"/>
    <n v="0"/>
    <n v="3"/>
    <x v="20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20"/>
  </r>
  <r>
    <n v="-1"/>
    <n v="1"/>
    <s v="0001 -Florida Power &amp; Light Company"/>
    <n v="0"/>
    <n v="3"/>
    <x v="20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20"/>
  </r>
  <r>
    <n v="-1"/>
    <n v="1"/>
    <s v="0001 -Florida Power &amp; Light Company"/>
    <n v="0"/>
    <n v="3"/>
    <x v="20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20"/>
  </r>
  <r>
    <n v="-1"/>
    <n v="1"/>
    <s v="0001 -Florida Power &amp; Light Company"/>
    <n v="0"/>
    <n v="3"/>
    <x v="20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20"/>
  </r>
  <r>
    <n v="-1"/>
    <n v="1"/>
    <s v="0001 -Florida Power &amp; Light Company"/>
    <n v="0"/>
    <n v="3"/>
    <x v="20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20"/>
  </r>
  <r>
    <n v="-1"/>
    <n v="1"/>
    <s v="0001 -Florida Power &amp; Light Company"/>
    <n v="0"/>
    <n v="3"/>
    <x v="20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20"/>
  </r>
  <r>
    <n v="-1"/>
    <n v="1"/>
    <s v="0001 -Florida Power &amp; Light Company"/>
    <n v="0"/>
    <n v="3"/>
    <x v="20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20"/>
  </r>
  <r>
    <n v="-1"/>
    <n v="1"/>
    <s v="0001 -Florida Power &amp; Light Company"/>
    <n v="0"/>
    <n v="3"/>
    <x v="20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20"/>
  </r>
  <r>
    <n v="-1"/>
    <n v="1"/>
    <s v="0001 -Florida Power &amp; Light Company"/>
    <n v="0"/>
    <n v="3"/>
    <x v="20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20"/>
  </r>
  <r>
    <n v="-1"/>
    <n v="1"/>
    <s v="0001 -Florida Power &amp; Light Company"/>
    <n v="0"/>
    <n v="3"/>
    <x v="20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20"/>
  </r>
  <r>
    <n v="-1"/>
    <n v="1"/>
    <s v="0001 -Florida Power &amp; Light Company"/>
    <n v="0"/>
    <n v="3"/>
    <x v="20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20"/>
  </r>
  <r>
    <n v="-1"/>
    <n v="1"/>
    <s v="0001 -Florida Power &amp; Light Company"/>
    <n v="0"/>
    <n v="3"/>
    <x v="20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20"/>
  </r>
  <r>
    <n v="-1"/>
    <n v="1"/>
    <s v="0001 -Florida Power &amp; Light Company"/>
    <n v="0"/>
    <n v="3"/>
    <x v="20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20"/>
  </r>
  <r>
    <n v="-1"/>
    <n v="1"/>
    <s v="0001 -Florida Power &amp; Light Company"/>
    <n v="0"/>
    <n v="3"/>
    <x v="20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20"/>
  </r>
  <r>
    <n v="-1"/>
    <n v="1"/>
    <s v="0001 -Florida Power &amp; Light Company"/>
    <n v="0"/>
    <n v="3"/>
    <x v="20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20"/>
  </r>
  <r>
    <n v="-1"/>
    <n v="1"/>
    <s v="0001 -Florida Power &amp; Light Company"/>
    <n v="0"/>
    <n v="3"/>
    <x v="20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20"/>
  </r>
  <r>
    <n v="-1"/>
    <n v="1"/>
    <s v="0001 -Florida Power &amp; Light Company"/>
    <n v="0"/>
    <n v="3"/>
    <x v="20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20"/>
  </r>
  <r>
    <n v="-1"/>
    <n v="1"/>
    <s v="0001 -Florida Power &amp; Light Company"/>
    <n v="0"/>
    <n v="3"/>
    <x v="20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20"/>
  </r>
  <r>
    <n v="-1"/>
    <n v="1"/>
    <s v="0001 -Florida Power &amp; Light Company"/>
    <n v="0"/>
    <n v="3"/>
    <x v="20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20"/>
  </r>
  <r>
    <n v="-1"/>
    <n v="1"/>
    <s v="0001 -Florida Power &amp; Light Company"/>
    <n v="0"/>
    <n v="3"/>
    <x v="20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20"/>
  </r>
  <r>
    <n v="-1"/>
    <n v="1"/>
    <s v="0001 -Florida Power &amp; Light Company"/>
    <n v="0"/>
    <n v="3"/>
    <x v="20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20"/>
  </r>
  <r>
    <n v="-1"/>
    <n v="1"/>
    <s v="0001 -Florida Power &amp; Light Company"/>
    <n v="0"/>
    <n v="3"/>
    <x v="20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20"/>
  </r>
  <r>
    <n v="-1"/>
    <n v="1"/>
    <s v="0001 -Florida Power &amp; Light Company"/>
    <n v="0"/>
    <n v="3"/>
    <x v="20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20"/>
  </r>
  <r>
    <n v="-1"/>
    <n v="1"/>
    <s v="0001 -Florida Power &amp; Light Company"/>
    <n v="0"/>
    <n v="3"/>
    <x v="20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20"/>
  </r>
  <r>
    <n v="-1"/>
    <n v="1"/>
    <s v="0001 -Florida Power &amp; Light Company"/>
    <n v="0"/>
    <n v="3"/>
    <x v="20"/>
    <n v="2008"/>
    <n v="169"/>
    <n v="2014"/>
    <s v="V2008 Q2 - 50% Bonus"/>
    <n v="367"/>
    <s v="07. Distribution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  <x v="20"/>
  </r>
  <r>
    <n v="-1"/>
    <n v="1"/>
    <s v="0001 -Florida Power &amp; Light Company"/>
    <n v="0"/>
    <n v="3"/>
    <x v="20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20"/>
  </r>
  <r>
    <n v="-1"/>
    <n v="1"/>
    <s v="0001 -Florida Power &amp; Light Company"/>
    <n v="0"/>
    <n v="3"/>
    <x v="20"/>
    <n v="2008"/>
    <n v="170"/>
    <n v="2014"/>
    <s v="V2008 Q3 - 50% Bonus"/>
    <n v="367"/>
    <s v="07. Distribution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  <x v="20"/>
  </r>
  <r>
    <n v="-1"/>
    <n v="1"/>
    <s v="0001 -Florida Power &amp; Light Company"/>
    <n v="0"/>
    <n v="3"/>
    <x v="20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20"/>
  </r>
  <r>
    <n v="-1"/>
    <n v="1"/>
    <s v="0001 -Florida Power &amp; Light Company"/>
    <n v="0"/>
    <n v="3"/>
    <x v="20"/>
    <n v="2008"/>
    <n v="171"/>
    <n v="2014"/>
    <s v="V2008 Q4 - 50% Bonus"/>
    <n v="367"/>
    <s v="07. Distribution"/>
    <s v="Function"/>
    <n v="21041430.5"/>
    <n v="0"/>
    <n v="0"/>
    <n v="21116214.850000001"/>
    <n v="1191551.82"/>
    <n v="8114230.2000000002"/>
    <n v="-249996.44"/>
    <n v="12215.61"/>
    <n v="21190999.199999999"/>
    <n v="9252060.3800000008"/>
    <n v="-83631.460000000006"/>
    <n v="0"/>
    <n v="12215.61"/>
    <n v="0"/>
    <x v="20"/>
  </r>
  <r>
    <n v="-1"/>
    <n v="1"/>
    <s v="0001 -Florida Power &amp; Light Company"/>
    <n v="0"/>
    <n v="3"/>
    <x v="20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20"/>
  </r>
  <r>
    <n v="-1"/>
    <n v="1"/>
    <s v="0001 -Florida Power &amp; Light Company"/>
    <n v="0"/>
    <n v="3"/>
    <x v="20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20"/>
  </r>
  <r>
    <n v="-1"/>
    <n v="1"/>
    <s v="0001 -Florida Power &amp; Light Company"/>
    <n v="0"/>
    <n v="3"/>
    <x v="20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20"/>
  </r>
  <r>
    <n v="-1"/>
    <n v="1"/>
    <s v="0001 -Florida Power &amp; Light Company"/>
    <n v="0"/>
    <n v="3"/>
    <x v="20"/>
    <n v="2009"/>
    <n v="190"/>
    <n v="2014"/>
    <s v="V2009 Q2 - 50% Bonus"/>
    <n v="367"/>
    <s v="07. Distribution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  <x v="20"/>
  </r>
  <r>
    <n v="-1"/>
    <n v="1"/>
    <s v="0001 -Florida Power &amp; Light Company"/>
    <n v="0"/>
    <n v="3"/>
    <x v="20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20"/>
  </r>
  <r>
    <n v="-1"/>
    <n v="1"/>
    <s v="0001 -Florida Power &amp; Light Company"/>
    <n v="0"/>
    <n v="3"/>
    <x v="20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20"/>
  </r>
  <r>
    <n v="-1"/>
    <n v="1"/>
    <s v="0001 -Florida Power &amp; Light Company"/>
    <n v="0"/>
    <n v="3"/>
    <x v="20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20"/>
  </r>
  <r>
    <n v="-1"/>
    <n v="1"/>
    <s v="0001 -Florida Power &amp; Light Company"/>
    <n v="0"/>
    <n v="3"/>
    <x v="20"/>
    <n v="2009"/>
    <n v="192"/>
    <n v="2014"/>
    <s v="V2009 Q4 - 50% Bonus"/>
    <n v="367"/>
    <s v="07. Distribution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  <x v="20"/>
  </r>
  <r>
    <n v="-1"/>
    <n v="1"/>
    <s v="0001 -Florida Power &amp; Light Company"/>
    <n v="0"/>
    <n v="3"/>
    <x v="20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20"/>
  </r>
  <r>
    <n v="-1"/>
    <n v="1"/>
    <s v="0001 -Florida Power &amp; Light Company"/>
    <n v="0"/>
    <n v="3"/>
    <x v="20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20"/>
  </r>
  <r>
    <n v="-1"/>
    <n v="1"/>
    <s v="0001 -Florida Power &amp; Light Company"/>
    <n v="0"/>
    <n v="3"/>
    <x v="20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20"/>
  </r>
  <r>
    <n v="-1"/>
    <n v="1"/>
    <s v="0001 -Florida Power &amp; Light Company"/>
    <n v="0"/>
    <n v="3"/>
    <x v="20"/>
    <n v="2010"/>
    <n v="216"/>
    <n v="2014"/>
    <s v="V2010 Q2 - 50% Bonus"/>
    <n v="367"/>
    <s v="07. Distribution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  <x v="20"/>
  </r>
  <r>
    <n v="-1"/>
    <n v="1"/>
    <s v="0001 -Florida Power &amp; Light Company"/>
    <n v="0"/>
    <n v="3"/>
    <x v="20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20"/>
  </r>
  <r>
    <n v="-1"/>
    <n v="1"/>
    <s v="0001 -Florida Power &amp; Light Company"/>
    <n v="0"/>
    <n v="3"/>
    <x v="20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7"/>
    <n v="2014"/>
    <s v="V2010 Q3 - 50% Bonus"/>
    <n v="367"/>
    <s v="07. Distribution"/>
    <s v="Function"/>
    <n v="34475066.939999998"/>
    <n v="0"/>
    <n v="0"/>
    <n v="34651204.710000001"/>
    <n v="2417225.65"/>
    <n v="12351839.92"/>
    <n v="-466855.82"/>
    <n v="29574.61"/>
    <n v="34827342.490000002"/>
    <n v="14675394.380000001"/>
    <n v="-229029.74"/>
    <n v="0"/>
    <n v="29574.61"/>
    <n v="0"/>
    <x v="20"/>
  </r>
  <r>
    <n v="-1"/>
    <n v="1"/>
    <s v="0001 -Florida Power &amp; Light Company"/>
    <n v="0"/>
    <n v="3"/>
    <x v="20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20"/>
  </r>
  <r>
    <n v="-1"/>
    <n v="1"/>
    <s v="0001 -Florida Power &amp; Light Company"/>
    <n v="0"/>
    <n v="3"/>
    <x v="20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20"/>
  </r>
  <r>
    <n v="-1"/>
    <n v="1"/>
    <s v="0001 -Florida Power &amp; Light Company"/>
    <n v="0"/>
    <n v="3"/>
    <x v="20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20"/>
  </r>
  <r>
    <n v="-1"/>
    <n v="1"/>
    <s v="0001 -Florida Power &amp; Light Company"/>
    <n v="0"/>
    <n v="3"/>
    <x v="20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20"/>
  </r>
  <r>
    <n v="-1"/>
    <n v="1"/>
    <s v="0001 -Florida Power &amp; Light Company"/>
    <n v="0"/>
    <n v="3"/>
    <x v="20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20"/>
  </r>
  <r>
    <n v="-1"/>
    <n v="1"/>
    <s v="0001 -Florida Power &amp; Light Company"/>
    <n v="0"/>
    <n v="3"/>
    <x v="20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20"/>
  </r>
  <r>
    <n v="-1"/>
    <n v="1"/>
    <s v="0001 -Florida Power &amp; Light Company"/>
    <n v="0"/>
    <n v="3"/>
    <x v="20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20"/>
  </r>
  <r>
    <n v="-1"/>
    <n v="1"/>
    <s v="0001 -Florida Power &amp; Light Company"/>
    <n v="0"/>
    <n v="3"/>
    <x v="20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20"/>
  </r>
  <r>
    <n v="-1"/>
    <n v="1"/>
    <s v="0001 -Florida Power &amp; Light Company"/>
    <n v="0"/>
    <n v="3"/>
    <x v="20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20"/>
  </r>
  <r>
    <n v="-1"/>
    <n v="1"/>
    <s v="0001 -Florida Power &amp; Light Company"/>
    <n v="0"/>
    <n v="3"/>
    <x v="20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20"/>
  </r>
  <r>
    <n v="-1"/>
    <n v="1"/>
    <s v="0001 -Florida Power &amp; Light Company"/>
    <n v="0"/>
    <n v="3"/>
    <x v="20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20"/>
  </r>
  <r>
    <n v="-1"/>
    <n v="1"/>
    <s v="0001 -Florida Power &amp; Light Company"/>
    <n v="0"/>
    <n v="3"/>
    <x v="20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20"/>
  </r>
  <r>
    <n v="-1"/>
    <n v="1"/>
    <s v="0001 -Florida Power &amp; Light Company"/>
    <n v="0"/>
    <n v="3"/>
    <x v="20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20"/>
  </r>
  <r>
    <n v="-1"/>
    <n v="1"/>
    <s v="0001 -Florida Power &amp; Light Company"/>
    <n v="0"/>
    <n v="3"/>
    <x v="20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20"/>
  </r>
  <r>
    <n v="-1"/>
    <n v="1"/>
    <s v="0001 -Florida Power &amp; Light Company"/>
    <n v="0"/>
    <n v="3"/>
    <x v="20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20"/>
  </r>
  <r>
    <n v="-1"/>
    <n v="1"/>
    <s v="0001 -Florida Power &amp; Light Company"/>
    <n v="0"/>
    <n v="3"/>
    <x v="20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20"/>
  </r>
  <r>
    <n v="-1"/>
    <n v="1"/>
    <s v="0001 -Florida Power &amp; Light Company"/>
    <n v="0"/>
    <n v="3"/>
    <x v="20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20"/>
  </r>
  <r>
    <n v="-1"/>
    <n v="1"/>
    <s v="0001 -Florida Power &amp; Light Company"/>
    <n v="0"/>
    <n v="3"/>
    <x v="20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20"/>
  </r>
  <r>
    <n v="-1"/>
    <n v="1"/>
    <s v="0001 -Florida Power &amp; Light Company"/>
    <n v="0"/>
    <n v="3"/>
    <x v="20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20"/>
  </r>
  <r>
    <n v="-1"/>
    <n v="1"/>
    <s v="0001 -Florida Power &amp; Light Company"/>
    <n v="0"/>
    <n v="3"/>
    <x v="20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20"/>
  </r>
  <r>
    <n v="-1"/>
    <n v="1"/>
    <s v="0001 -Florida Power &amp; Light Company"/>
    <n v="0"/>
    <n v="3"/>
    <x v="20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20"/>
  </r>
  <r>
    <n v="-1"/>
    <n v="1"/>
    <s v="0001 -Florida Power &amp; Light Company"/>
    <n v="0"/>
    <n v="3"/>
    <x v="20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20"/>
  </r>
  <r>
    <n v="-1"/>
    <n v="1"/>
    <s v="0001 -Florida Power &amp; Light Company"/>
    <n v="0"/>
    <n v="3"/>
    <x v="20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20"/>
  </r>
  <r>
    <n v="-1"/>
    <n v="1"/>
    <s v="0001 -Florida Power &amp; Light Company"/>
    <n v="0"/>
    <n v="3"/>
    <x v="20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20"/>
  </r>
  <r>
    <n v="-1"/>
    <n v="1"/>
    <s v="0001 -Florida Power &amp; Light Company"/>
    <n v="0"/>
    <n v="3"/>
    <x v="20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20"/>
  </r>
  <r>
    <n v="-1"/>
    <n v="1"/>
    <s v="0001 -Florida Power &amp; Light Company"/>
    <n v="0"/>
    <n v="3"/>
    <x v="20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20"/>
  </r>
  <r>
    <n v="-1"/>
    <n v="1"/>
    <s v="0001 -Florida Power &amp; Light Company"/>
    <n v="0"/>
    <n v="3"/>
    <x v="20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20"/>
  </r>
  <r>
    <n v="-1"/>
    <n v="1"/>
    <s v="0001 -Florida Power &amp; Light Company"/>
    <n v="0"/>
    <n v="3"/>
    <x v="20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20"/>
  </r>
  <r>
    <n v="-1"/>
    <n v="1"/>
    <s v="0001 -Florida Power &amp; Light Company"/>
    <n v="0"/>
    <n v="3"/>
    <x v="20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20"/>
  </r>
  <r>
    <n v="-1"/>
    <n v="1"/>
    <s v="0001 -Florida Power &amp; Light Company"/>
    <n v="0"/>
    <n v="3"/>
    <x v="20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20"/>
  </r>
  <r>
    <n v="-1"/>
    <n v="1"/>
    <s v="0001 -Florida Power &amp; Light Company"/>
    <n v="0"/>
    <n v="3"/>
    <x v="20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20"/>
  </r>
  <r>
    <n v="-1"/>
    <n v="1"/>
    <s v="0001 -Florida Power &amp; Light Company"/>
    <n v="0"/>
    <n v="3"/>
    <x v="20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20"/>
  </r>
  <r>
    <n v="-1"/>
    <n v="1"/>
    <s v="0001 -Florida Power &amp; Light Company"/>
    <n v="0"/>
    <n v="3"/>
    <x v="20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20"/>
  </r>
  <r>
    <n v="-1"/>
    <n v="1"/>
    <s v="0001 -Florida Power &amp; Light Company"/>
    <n v="0"/>
    <n v="3"/>
    <x v="20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20"/>
  </r>
  <r>
    <n v="-1"/>
    <n v="1"/>
    <s v="0001 -Florida Power &amp; Light Company"/>
    <n v="0"/>
    <n v="3"/>
    <x v="20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20"/>
  </r>
  <r>
    <n v="-1"/>
    <n v="1"/>
    <s v="0001 -Florida Power &amp; Light Company"/>
    <n v="0"/>
    <n v="3"/>
    <x v="20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20"/>
  </r>
  <r>
    <n v="-1"/>
    <n v="1"/>
    <s v="0001 -Florida Power &amp; Light Company"/>
    <n v="0"/>
    <n v="3"/>
    <x v="20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20"/>
  </r>
  <r>
    <n v="-1"/>
    <n v="1"/>
    <s v="0001 -Florida Power &amp; Light Company"/>
    <n v="0"/>
    <n v="3"/>
    <x v="20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20"/>
  </r>
  <r>
    <n v="-1"/>
    <n v="1"/>
    <s v="0001 -Florida Power &amp; Light Company"/>
    <n v="0"/>
    <n v="3"/>
    <x v="20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20"/>
  </r>
  <r>
    <n v="-1"/>
    <n v="1"/>
    <s v="0001 -Florida Power &amp; Light Company"/>
    <n v="0"/>
    <n v="3"/>
    <x v="20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20"/>
  </r>
  <r>
    <n v="-1"/>
    <n v="1"/>
    <s v="0001 -Florida Power &amp; Light Company"/>
    <n v="0"/>
    <n v="3"/>
    <x v="20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20"/>
  </r>
  <r>
    <n v="-1"/>
    <n v="1"/>
    <s v="0001 -Florida Power &amp; Light Company"/>
    <n v="0"/>
    <n v="3"/>
    <x v="20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20"/>
  </r>
  <r>
    <n v="-1"/>
    <n v="1"/>
    <s v="0001 -Florida Power &amp; Light Company"/>
    <n v="0"/>
    <n v="3"/>
    <x v="20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20"/>
  </r>
  <r>
    <n v="-1"/>
    <n v="1"/>
    <s v="0001 -Florida Power &amp; Light Company"/>
    <n v="0"/>
    <n v="3"/>
    <x v="20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20"/>
  </r>
  <r>
    <n v="-1"/>
    <n v="1"/>
    <s v="0001 -Florida Power &amp; Light Company"/>
    <n v="0"/>
    <n v="3"/>
    <x v="20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20"/>
  </r>
  <r>
    <n v="-1"/>
    <n v="1"/>
    <s v="0001 -Florida Power &amp; Light Company"/>
    <n v="0"/>
    <n v="3"/>
    <x v="20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20"/>
  </r>
  <r>
    <n v="-1"/>
    <n v="1"/>
    <s v="0001 -Florida Power &amp; Light Company"/>
    <n v="0"/>
    <n v="3"/>
    <x v="20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20"/>
  </r>
  <r>
    <n v="-1"/>
    <n v="1"/>
    <s v="0001 -Florida Power &amp; Light Company"/>
    <n v="0"/>
    <n v="3"/>
    <x v="20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20"/>
  </r>
  <r>
    <n v="-1"/>
    <n v="1"/>
    <s v="0001 -Florida Power &amp; Light Company"/>
    <n v="0"/>
    <n v="3"/>
    <x v="20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20"/>
  </r>
  <r>
    <n v="-1"/>
    <n v="1"/>
    <s v="0001 -Florida Power &amp; Light Company"/>
    <n v="0"/>
    <n v="3"/>
    <x v="20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20"/>
  </r>
  <r>
    <n v="-1"/>
    <n v="1"/>
    <s v="0001 -Florida Power &amp; Light Company"/>
    <n v="0"/>
    <n v="3"/>
    <x v="20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20"/>
  </r>
  <r>
    <n v="-1"/>
    <n v="1"/>
    <s v="0001 -Florida Power &amp; Light Company"/>
    <n v="0"/>
    <n v="3"/>
    <x v="20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20"/>
  </r>
  <r>
    <n v="-1"/>
    <n v="1"/>
    <s v="0001 -Florida Power &amp; Light Company"/>
    <n v="0"/>
    <n v="3"/>
    <x v="20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20"/>
  </r>
  <r>
    <n v="-1"/>
    <n v="1"/>
    <s v="0001 -Florida Power &amp; Light Company"/>
    <n v="0"/>
    <n v="3"/>
    <x v="20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20"/>
  </r>
  <r>
    <n v="-1"/>
    <n v="1"/>
    <s v="0001 -Florida Power &amp; Light Company"/>
    <n v="0"/>
    <n v="3"/>
    <x v="20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20"/>
  </r>
  <r>
    <n v="-1"/>
    <n v="1"/>
    <s v="0001 -Florida Power &amp; Light Company"/>
    <n v="0"/>
    <n v="3"/>
    <x v="20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20"/>
  </r>
  <r>
    <n v="-1"/>
    <n v="1"/>
    <s v="0001 -Florida Power &amp; Light Company"/>
    <n v="0"/>
    <n v="3"/>
    <x v="20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20"/>
  </r>
  <r>
    <n v="-1"/>
    <n v="1"/>
    <s v="0001 -Florida Power &amp; Light Company"/>
    <n v="0"/>
    <n v="3"/>
    <x v="20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20"/>
  </r>
  <r>
    <n v="-1"/>
    <n v="1"/>
    <s v="0001 -Florida Power &amp; Light Company"/>
    <n v="0"/>
    <n v="3"/>
    <x v="20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20"/>
  </r>
  <r>
    <n v="-1"/>
    <n v="1"/>
    <s v="0001 -Florida Power &amp; Light Company"/>
    <n v="0"/>
    <n v="3"/>
    <x v="20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20"/>
  </r>
  <r>
    <n v="-1"/>
    <n v="1"/>
    <s v="0001 -Florida Power &amp; Light Company"/>
    <n v="0"/>
    <n v="3"/>
    <x v="20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20"/>
  </r>
  <r>
    <n v="-1"/>
    <n v="1"/>
    <s v="0001 -Florida Power &amp; Light Company"/>
    <n v="0"/>
    <n v="3"/>
    <x v="20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20"/>
  </r>
  <r>
    <n v="-1"/>
    <n v="1"/>
    <s v="0001 -Florida Power &amp; Light Company"/>
    <n v="0"/>
    <n v="3"/>
    <x v="20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20"/>
  </r>
  <r>
    <n v="-1"/>
    <n v="1"/>
    <s v="0001 -Florida Power &amp; Light Company"/>
    <n v="0"/>
    <n v="3"/>
    <x v="20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20"/>
  </r>
  <r>
    <n v="-1"/>
    <n v="1"/>
    <s v="0001 -Florida Power &amp; Light Company"/>
    <n v="0"/>
    <n v="3"/>
    <x v="20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20"/>
  </r>
  <r>
    <n v="-1"/>
    <n v="1"/>
    <s v="0001 -Florida Power &amp; Light Company"/>
    <n v="0"/>
    <n v="3"/>
    <x v="20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20"/>
  </r>
  <r>
    <n v="-1"/>
    <n v="1"/>
    <s v="0001 -Florida Power &amp; Light Company"/>
    <n v="0"/>
    <n v="3"/>
    <x v="20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20"/>
  </r>
  <r>
    <n v="-1"/>
    <n v="1"/>
    <s v="0001 -Florida Power &amp; Light Company"/>
    <n v="0"/>
    <n v="3"/>
    <x v="20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20"/>
  </r>
  <r>
    <n v="-1"/>
    <n v="1"/>
    <s v="0001 -Florida Power &amp; Light Company"/>
    <n v="0"/>
    <n v="3"/>
    <x v="20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20"/>
  </r>
  <r>
    <n v="-1"/>
    <n v="1"/>
    <s v="0001 -Florida Power &amp; Light Company"/>
    <n v="0"/>
    <n v="3"/>
    <x v="20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20"/>
  </r>
  <r>
    <n v="-1"/>
    <n v="1"/>
    <s v="0001 -Florida Power &amp; Light Company"/>
    <n v="0"/>
    <n v="3"/>
    <x v="20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20"/>
  </r>
  <r>
    <n v="-1"/>
    <n v="1"/>
    <s v="0001 -Florida Power &amp; Light Company"/>
    <n v="0"/>
    <n v="3"/>
    <x v="20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20"/>
  </r>
  <r>
    <n v="-1"/>
    <n v="1"/>
    <s v="0001 -Florida Power &amp; Light Company"/>
    <n v="0"/>
    <n v="3"/>
    <x v="20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20"/>
  </r>
  <r>
    <n v="-1"/>
    <n v="1"/>
    <s v="0001 -Florida Power &amp; Light Company"/>
    <n v="0"/>
    <n v="3"/>
    <x v="20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20"/>
  </r>
  <r>
    <n v="-1"/>
    <n v="1"/>
    <s v="0001 -Florida Power &amp; Light Company"/>
    <n v="0"/>
    <n v="3"/>
    <x v="20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20"/>
  </r>
  <r>
    <n v="-1"/>
    <n v="1"/>
    <s v="0001 -Florida Power &amp; Light Company"/>
    <n v="0"/>
    <n v="3"/>
    <x v="20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20"/>
  </r>
  <r>
    <n v="-1"/>
    <n v="1"/>
    <s v="0001 -Florida Power &amp; Light Company"/>
    <n v="0"/>
    <n v="3"/>
    <x v="20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20"/>
  </r>
  <r>
    <n v="-1"/>
    <n v="1"/>
    <s v="0001 -Florida Power &amp; Light Company"/>
    <n v="0"/>
    <n v="3"/>
    <x v="20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20"/>
  </r>
  <r>
    <n v="-1"/>
    <n v="1"/>
    <s v="0001 -Florida Power &amp; Light Company"/>
    <n v="0"/>
    <n v="3"/>
    <x v="20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  <x v="20"/>
  </r>
  <r>
    <n v="-1"/>
    <n v="1"/>
    <s v="0001 -Florida Power &amp; Light Company"/>
    <n v="0"/>
    <n v="3"/>
    <x v="20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20"/>
  </r>
  <r>
    <n v="-1"/>
    <n v="1"/>
    <s v="0001 -Florida Power &amp; Light Company"/>
    <n v="0"/>
    <n v="3"/>
    <x v="20"/>
    <n v="2008"/>
    <n v="169"/>
    <n v="2014"/>
    <s v="V2008 Q2 - 50% Bonus"/>
    <n v="367"/>
    <s v="08. General Plant"/>
    <s v="Function"/>
    <n v="2341022.7999999998"/>
    <n v="0"/>
    <n v="0"/>
    <n v="2362618.1800000002"/>
    <n v="74337.919999999998"/>
    <n v="2282001.0699999998"/>
    <n v="-174637.82"/>
    <n v="8915.48"/>
    <n v="2384213.5499999998"/>
    <n v="2313148.2400000002"/>
    <n v="8915.48"/>
    <n v="0"/>
    <n v="8915.48"/>
    <n v="0"/>
    <x v="20"/>
  </r>
  <r>
    <n v="-1"/>
    <n v="1"/>
    <s v="0001 -Florida Power &amp; Light Company"/>
    <n v="0"/>
    <n v="3"/>
    <x v="20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20"/>
  </r>
  <r>
    <n v="-1"/>
    <n v="1"/>
    <s v="0001 -Florida Power &amp; Light Company"/>
    <n v="0"/>
    <n v="3"/>
    <x v="20"/>
    <n v="2008"/>
    <n v="170"/>
    <n v="2014"/>
    <s v="V2008 Q3 - 50% Bonus"/>
    <n v="367"/>
    <s v="08. General Plant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  <x v="20"/>
  </r>
  <r>
    <n v="-1"/>
    <n v="1"/>
    <s v="0001 -Florida Power &amp; Light Company"/>
    <n v="0"/>
    <n v="3"/>
    <x v="20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20"/>
  </r>
  <r>
    <n v="-1"/>
    <n v="1"/>
    <s v="0001 -Florida Power &amp; Light Company"/>
    <n v="0"/>
    <n v="3"/>
    <x v="20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20"/>
  </r>
  <r>
    <n v="-1"/>
    <n v="1"/>
    <s v="0001 -Florida Power &amp; Light Company"/>
    <n v="0"/>
    <n v="3"/>
    <x v="20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20"/>
  </r>
  <r>
    <n v="-1"/>
    <n v="1"/>
    <s v="0001 -Florida Power &amp; Light Company"/>
    <n v="0"/>
    <n v="3"/>
    <x v="20"/>
    <n v="2009"/>
    <n v="189"/>
    <n v="2014"/>
    <s v="V2009 Q1 - 50% Bonus"/>
    <n v="367"/>
    <s v="08. General Plant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  <x v="20"/>
  </r>
  <r>
    <n v="-1"/>
    <n v="1"/>
    <s v="0001 -Florida Power &amp; Light Company"/>
    <n v="0"/>
    <n v="3"/>
    <x v="20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20"/>
  </r>
  <r>
    <n v="-1"/>
    <n v="1"/>
    <s v="0001 -Florida Power &amp; Light Company"/>
    <n v="0"/>
    <n v="3"/>
    <x v="20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20"/>
  </r>
  <r>
    <n v="-1"/>
    <n v="1"/>
    <s v="0001 -Florida Power &amp; Light Company"/>
    <n v="0"/>
    <n v="3"/>
    <x v="20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20"/>
  </r>
  <r>
    <n v="-1"/>
    <n v="1"/>
    <s v="0001 -Florida Power &amp; Light Company"/>
    <n v="0"/>
    <n v="3"/>
    <x v="20"/>
    <n v="2009"/>
    <n v="191"/>
    <n v="2014"/>
    <s v="V2009 Q3 - 50% Bonus"/>
    <n v="367"/>
    <s v="08. General Plant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  <x v="20"/>
  </r>
  <r>
    <n v="-1"/>
    <n v="1"/>
    <s v="0001 -Florida Power &amp; Light Company"/>
    <n v="0"/>
    <n v="3"/>
    <x v="20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20"/>
  </r>
  <r>
    <n v="-1"/>
    <n v="1"/>
    <s v="0001 -Florida Power &amp; Light Company"/>
    <n v="0"/>
    <n v="3"/>
    <x v="20"/>
    <n v="2009"/>
    <n v="192"/>
    <n v="2014"/>
    <s v="V2009 Q4 - 50% Bonus"/>
    <n v="367"/>
    <s v="08. General Plant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  <x v="20"/>
  </r>
  <r>
    <n v="-1"/>
    <n v="1"/>
    <s v="0001 -Florida Power &amp; Light Company"/>
    <n v="0"/>
    <n v="3"/>
    <x v="20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20"/>
  </r>
  <r>
    <n v="-1"/>
    <n v="1"/>
    <s v="0001 -Florida Power &amp; Light Company"/>
    <n v="0"/>
    <n v="3"/>
    <x v="20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20"/>
  </r>
  <r>
    <n v="-1"/>
    <n v="1"/>
    <s v="0001 -Florida Power &amp; Light Company"/>
    <n v="0"/>
    <n v="3"/>
    <x v="20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20"/>
  </r>
  <r>
    <n v="-1"/>
    <n v="1"/>
    <s v="0001 -Florida Power &amp; Light Company"/>
    <n v="0"/>
    <n v="3"/>
    <x v="20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20"/>
  </r>
  <r>
    <n v="-1"/>
    <n v="1"/>
    <s v="0001 -Florida Power &amp; Light Company"/>
    <n v="0"/>
    <n v="3"/>
    <x v="20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20"/>
  </r>
  <r>
    <n v="-1"/>
    <n v="1"/>
    <s v="0001 -Florida Power &amp; Light Company"/>
    <n v="0"/>
    <n v="3"/>
    <x v="20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20"/>
  </r>
  <r>
    <n v="-1"/>
    <n v="1"/>
    <s v="0001 -Florida Power &amp; Light Company"/>
    <n v="0"/>
    <n v="3"/>
    <x v="20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20"/>
  </r>
  <r>
    <n v="-1"/>
    <n v="1"/>
    <s v="0001 -Florida Power &amp; Light Company"/>
    <n v="0"/>
    <n v="3"/>
    <x v="20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20"/>
  </r>
  <r>
    <n v="-1"/>
    <n v="1"/>
    <s v="0001 -Florida Power &amp; Light Company"/>
    <n v="0"/>
    <n v="3"/>
    <x v="20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20"/>
  </r>
  <r>
    <n v="-1"/>
    <n v="1"/>
    <s v="0001 -Florida Power &amp; Light Company"/>
    <n v="0"/>
    <n v="3"/>
    <x v="20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20"/>
  </r>
  <r>
    <n v="-1"/>
    <n v="1"/>
    <s v="0001 -Florida Power &amp; Light Company"/>
    <n v="0"/>
    <n v="3"/>
    <x v="20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20"/>
  </r>
  <r>
    <n v="-1"/>
    <n v="1"/>
    <s v="0001 -Florida Power &amp; Light Company"/>
    <n v="0"/>
    <n v="3"/>
    <x v="20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20"/>
  </r>
  <r>
    <n v="-1"/>
    <n v="1"/>
    <s v="0001 -Florida Power &amp; Light Company"/>
    <n v="0"/>
    <n v="3"/>
    <x v="20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20"/>
  </r>
  <r>
    <n v="-1"/>
    <n v="1"/>
    <s v="0001 -Florida Power &amp; Light Company"/>
    <n v="0"/>
    <n v="3"/>
    <x v="20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20"/>
  </r>
  <r>
    <n v="-1"/>
    <n v="1"/>
    <s v="0001 -Florida Power &amp; Light Company"/>
    <n v="0"/>
    <n v="3"/>
    <x v="20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20"/>
  </r>
  <r>
    <n v="-1"/>
    <n v="1"/>
    <s v="0001 -Florida Power &amp; Light Company"/>
    <n v="0"/>
    <n v="3"/>
    <x v="20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20"/>
  </r>
  <r>
    <n v="-1"/>
    <n v="1"/>
    <s v="0001 -Florida Power &amp; Light Company"/>
    <n v="0"/>
    <n v="3"/>
    <x v="20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20"/>
  </r>
  <r>
    <n v="-1"/>
    <n v="1"/>
    <s v="0001 -Florida Power &amp; Light Company"/>
    <n v="0"/>
    <n v="3"/>
    <x v="20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20"/>
  </r>
  <r>
    <n v="-1"/>
    <n v="1"/>
    <s v="0001 -Florida Power &amp; Light Company"/>
    <n v="0"/>
    <n v="3"/>
    <x v="20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20"/>
  </r>
  <r>
    <n v="-1"/>
    <n v="1"/>
    <s v="0001 -Florida Power &amp; Light Company"/>
    <n v="0"/>
    <n v="3"/>
    <x v="20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20"/>
  </r>
  <r>
    <n v="-1"/>
    <n v="1"/>
    <s v="0001 -Florida Power &amp; Light Company"/>
    <n v="0"/>
    <n v="3"/>
    <x v="20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20"/>
  </r>
  <r>
    <n v="-1"/>
    <n v="1"/>
    <s v="0001 -Florida Power &amp; Light Company"/>
    <n v="0"/>
    <n v="3"/>
    <x v="20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20"/>
  </r>
  <r>
    <n v="-1"/>
    <n v="1"/>
    <s v="0001 -Florida Power &amp; Light Company"/>
    <n v="0"/>
    <n v="3"/>
    <x v="20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20"/>
  </r>
  <r>
    <n v="-1"/>
    <n v="1"/>
    <s v="0001 -Florida Power &amp; Light Company"/>
    <n v="0"/>
    <n v="3"/>
    <x v="20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20"/>
  </r>
  <r>
    <n v="-1"/>
    <n v="1"/>
    <s v="0001 -Florida Power &amp; Light Company"/>
    <n v="0"/>
    <n v="3"/>
    <x v="20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20"/>
  </r>
  <r>
    <n v="-1"/>
    <n v="1"/>
    <s v="0001 -Florida Power &amp; Light Company"/>
    <n v="0"/>
    <n v="3"/>
    <x v="20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20"/>
  </r>
  <r>
    <n v="-1"/>
    <n v="1"/>
    <s v="0001 -Florida Power &amp; Light Company"/>
    <n v="0"/>
    <n v="3"/>
    <x v="20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20"/>
  </r>
  <r>
    <n v="-1"/>
    <n v="1"/>
    <s v="0001 -Florida Power &amp; Light Company"/>
    <n v="0"/>
    <n v="3"/>
    <x v="20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20"/>
  </r>
  <r>
    <n v="-1"/>
    <n v="1"/>
    <s v="0001 -Florida Power &amp; Light Company"/>
    <n v="0"/>
    <n v="3"/>
    <x v="20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20"/>
  </r>
  <r>
    <n v="-1"/>
    <n v="1"/>
    <s v="0001 -Florida Power &amp; Light Company"/>
    <n v="0"/>
    <n v="3"/>
    <x v="20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20"/>
  </r>
  <r>
    <n v="-1"/>
    <n v="1"/>
    <s v="0001 -Florida Power &amp; Light Company"/>
    <n v="0"/>
    <n v="3"/>
    <x v="20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20"/>
  </r>
  <r>
    <n v="-1"/>
    <n v="1"/>
    <s v="0001 -Florida Power &amp; Light Company"/>
    <n v="0"/>
    <n v="3"/>
    <x v="20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20"/>
  </r>
  <r>
    <n v="-1"/>
    <n v="1"/>
    <s v="0001 -Florida Power &amp; Light Company"/>
    <n v="0"/>
    <n v="3"/>
    <x v="20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20"/>
  </r>
  <r>
    <n v="-1"/>
    <n v="1"/>
    <s v="0001 -Florida Power &amp; Light Company"/>
    <n v="0"/>
    <n v="3"/>
    <x v="20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20"/>
  </r>
  <r>
    <n v="-1"/>
    <n v="1"/>
    <s v="0001 -Florida Power &amp; Light Company"/>
    <n v="0"/>
    <n v="3"/>
    <x v="20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20"/>
  </r>
  <r>
    <n v="-1"/>
    <n v="1"/>
    <s v="0001 -Florida Power &amp; Light Company"/>
    <n v="0"/>
    <n v="3"/>
    <x v="20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20"/>
  </r>
  <r>
    <n v="-1"/>
    <n v="1"/>
    <s v="0001 -Florida Power &amp; Light Company"/>
    <n v="0"/>
    <n v="3"/>
    <x v="20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20"/>
  </r>
  <r>
    <n v="-1"/>
    <n v="1"/>
    <s v="0001 -Florida Power &amp; Light Company"/>
    <n v="0"/>
    <n v="3"/>
    <x v="20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20"/>
  </r>
  <r>
    <n v="-1"/>
    <n v="1"/>
    <s v="0001 -Florida Power &amp; Light Company"/>
    <n v="0"/>
    <n v="3"/>
    <x v="20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20"/>
  </r>
  <r>
    <n v="-1"/>
    <n v="1"/>
    <s v="0001 -Florida Power &amp; Light Company"/>
    <n v="0"/>
    <n v="3"/>
    <x v="20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20"/>
  </r>
  <r>
    <n v="-1"/>
    <n v="1"/>
    <s v="0001 -Florida Power &amp; Light Company"/>
    <n v="0"/>
    <n v="3"/>
    <x v="20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20"/>
  </r>
  <r>
    <n v="-1"/>
    <n v="1"/>
    <s v="0001 -Florida Power &amp; Light Company"/>
    <n v="0"/>
    <n v="3"/>
    <x v="20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20"/>
  </r>
  <r>
    <n v="-1"/>
    <n v="1"/>
    <s v="0001 -Florida Power &amp; Light Company"/>
    <n v="0"/>
    <n v="3"/>
    <x v="20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20"/>
  </r>
  <r>
    <n v="-1"/>
    <n v="1"/>
    <s v="0001 -Florida Power &amp; Light Company"/>
    <n v="0"/>
    <n v="3"/>
    <x v="20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20"/>
  </r>
  <r>
    <n v="-1"/>
    <n v="1"/>
    <s v="0001 -Florida Power &amp; Light Company"/>
    <n v="0"/>
    <n v="3"/>
    <x v="20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20"/>
  </r>
  <r>
    <n v="-1"/>
    <n v="1"/>
    <s v="0001 -Florida Power &amp; Light Company"/>
    <n v="0"/>
    <n v="3"/>
    <x v="20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20"/>
  </r>
  <r>
    <n v="-1"/>
    <n v="1"/>
    <s v="0001 -Florida Power &amp; Light Company"/>
    <n v="0"/>
    <n v="3"/>
    <x v="20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20"/>
  </r>
  <r>
    <n v="-1"/>
    <n v="1"/>
    <s v="0001 -Florida Power &amp; Light Company"/>
    <n v="0"/>
    <n v="3"/>
    <x v="20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20"/>
  </r>
  <r>
    <n v="-1"/>
    <n v="1"/>
    <s v="0001 -Florida Power &amp; Light Company"/>
    <n v="0"/>
    <n v="3"/>
    <x v="20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20"/>
  </r>
  <r>
    <n v="-1"/>
    <n v="1"/>
    <s v="0001 -Florida Power &amp; Light Company"/>
    <n v="0"/>
    <n v="3"/>
    <x v="20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20"/>
  </r>
  <r>
    <n v="-1"/>
    <n v="1"/>
    <s v="0001 -Florida Power &amp; Light Company"/>
    <n v="0"/>
    <n v="3"/>
    <x v="20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20"/>
  </r>
  <r>
    <n v="-1"/>
    <n v="1"/>
    <s v="0001 -Florida Power &amp; Light Company"/>
    <n v="0"/>
    <n v="3"/>
    <x v="20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20"/>
  </r>
  <r>
    <n v="-1"/>
    <n v="1"/>
    <s v="0001 -Florida Power &amp; Light Company"/>
    <n v="0"/>
    <n v="3"/>
    <x v="20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20"/>
  </r>
  <r>
    <n v="-1"/>
    <n v="1"/>
    <s v="0001 -Florida Power &amp; Light Company"/>
    <n v="0"/>
    <n v="3"/>
    <x v="20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20"/>
  </r>
  <r>
    <n v="-1"/>
    <n v="1"/>
    <s v="0001 -Florida Power &amp; Light Company"/>
    <n v="0"/>
    <n v="3"/>
    <x v="20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20"/>
  </r>
  <r>
    <n v="-1"/>
    <n v="1"/>
    <s v="0001 -Florida Power &amp; Light Company"/>
    <n v="0"/>
    <n v="3"/>
    <x v="20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20"/>
  </r>
  <r>
    <n v="-1"/>
    <n v="1"/>
    <s v="0001 -Florida Power &amp; Light Company"/>
    <n v="0"/>
    <n v="3"/>
    <x v="20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20"/>
  </r>
  <r>
    <n v="-1"/>
    <n v="1"/>
    <s v="0001 -Florida Power &amp; Light Company"/>
    <n v="0"/>
    <n v="3"/>
    <x v="20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20"/>
  </r>
  <r>
    <n v="-1"/>
    <n v="1"/>
    <s v="0001 -Florida Power &amp; Light Company"/>
    <n v="0"/>
    <n v="3"/>
    <x v="20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20"/>
  </r>
  <r>
    <n v="-1"/>
    <n v="1"/>
    <s v="0001 -Florida Power &amp; Light Company"/>
    <n v="0"/>
    <n v="3"/>
    <x v="20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20"/>
  </r>
  <r>
    <n v="-1"/>
    <n v="1"/>
    <s v="0001 -Florida Power &amp; Light Company"/>
    <n v="0"/>
    <n v="3"/>
    <x v="20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20"/>
  </r>
  <r>
    <n v="-1"/>
    <n v="1"/>
    <s v="0001 -Florida Power &amp; Light Company"/>
    <n v="0"/>
    <n v="3"/>
    <x v="20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20"/>
  </r>
  <r>
    <n v="-1"/>
    <n v="1"/>
    <s v="0001 -Florida Power &amp; Light Company"/>
    <n v="0"/>
    <n v="3"/>
    <x v="20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20"/>
  </r>
  <r>
    <n v="-1"/>
    <n v="1"/>
    <s v="0001 -Florida Power &amp; Light Company"/>
    <n v="0"/>
    <n v="3"/>
    <x v="20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20"/>
  </r>
  <r>
    <n v="-1"/>
    <n v="1"/>
    <s v="0001 -Florida Power &amp; Light Company"/>
    <n v="0"/>
    <n v="3"/>
    <x v="20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20"/>
  </r>
  <r>
    <n v="-1"/>
    <n v="1"/>
    <s v="0001 -Florida Power &amp; Light Company"/>
    <n v="0"/>
    <n v="3"/>
    <x v="20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20"/>
  </r>
  <r>
    <n v="-1"/>
    <n v="1"/>
    <s v="0001 -Florida Power &amp; Light Company"/>
    <n v="0"/>
    <n v="3"/>
    <x v="20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20"/>
  </r>
  <r>
    <n v="-1"/>
    <n v="1"/>
    <s v="0001 -Florida Power &amp; Light Company"/>
    <n v="0"/>
    <n v="3"/>
    <x v="20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20"/>
  </r>
  <r>
    <n v="-1"/>
    <n v="1"/>
    <s v="0001 -Florida Power &amp; Light Company"/>
    <n v="0"/>
    <n v="3"/>
    <x v="20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20"/>
  </r>
  <r>
    <n v="-1"/>
    <n v="1"/>
    <s v="0001 -Florida Power &amp; Light Company"/>
    <n v="0"/>
    <n v="3"/>
    <x v="20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20"/>
  </r>
  <r>
    <n v="-1"/>
    <n v="1"/>
    <s v="0001 -Florida Power &amp; Light Company"/>
    <n v="0"/>
    <n v="3"/>
    <x v="20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20"/>
  </r>
  <r>
    <n v="-1"/>
    <n v="1"/>
    <s v="0001 -Florida Power &amp; Light Company"/>
    <n v="0"/>
    <n v="3"/>
    <x v="20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20"/>
  </r>
  <r>
    <n v="-1"/>
    <n v="1"/>
    <s v="0001 -Florida Power &amp; Light Company"/>
    <n v="0"/>
    <n v="3"/>
    <x v="20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20"/>
  </r>
  <r>
    <n v="-1"/>
    <n v="1"/>
    <s v="0001 -Florida Power &amp; Light Company"/>
    <n v="0"/>
    <n v="3"/>
    <x v="20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20"/>
  </r>
  <r>
    <n v="-1"/>
    <n v="1"/>
    <s v="0001 -Florida Power &amp; Light Company"/>
    <n v="0"/>
    <n v="3"/>
    <x v="20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20"/>
  </r>
  <r>
    <n v="-1"/>
    <n v="1"/>
    <s v="0001 -Florida Power &amp; Light Company"/>
    <n v="0"/>
    <n v="3"/>
    <x v="20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20"/>
  </r>
  <r>
    <n v="-1"/>
    <n v="1"/>
    <s v="0001 -Florida Power &amp; Light Company"/>
    <n v="0"/>
    <n v="3"/>
    <x v="20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20"/>
  </r>
  <r>
    <n v="-1"/>
    <n v="1"/>
    <s v="0001 -Florida Power &amp; Light Company"/>
    <n v="0"/>
    <n v="3"/>
    <x v="20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20"/>
  </r>
  <r>
    <n v="-1"/>
    <n v="1"/>
    <s v="0001 -Florida Power &amp; Light Company"/>
    <n v="0"/>
    <n v="3"/>
    <x v="20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20"/>
  </r>
  <r>
    <n v="-1"/>
    <n v="1"/>
    <s v="0001 -Florida Power &amp; Light Company"/>
    <n v="0"/>
    <n v="3"/>
    <x v="20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20"/>
  </r>
  <r>
    <n v="-1"/>
    <n v="1"/>
    <s v="0001 -Florida Power &amp; Light Company"/>
    <n v="0"/>
    <n v="3"/>
    <x v="20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20"/>
  </r>
  <r>
    <n v="-1"/>
    <n v="1"/>
    <s v="0001 -Florida Power &amp; Light Company"/>
    <n v="0"/>
    <n v="3"/>
    <x v="20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20"/>
  </r>
  <r>
    <n v="-1"/>
    <n v="1"/>
    <s v="0001 -Florida Power &amp; Light Company"/>
    <n v="0"/>
    <n v="3"/>
    <x v="20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20"/>
  </r>
  <r>
    <n v="-1"/>
    <n v="1"/>
    <s v="0001 -Florida Power &amp; Light Company"/>
    <n v="0"/>
    <n v="3"/>
    <x v="20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20"/>
  </r>
  <r>
    <n v="-1"/>
    <n v="1"/>
    <s v="0001 -Florida Power &amp; Light Company"/>
    <n v="0"/>
    <n v="3"/>
    <x v="20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20"/>
  </r>
  <r>
    <n v="-1"/>
    <n v="1"/>
    <s v="0001 -Florida Power &amp; Light Company"/>
    <n v="0"/>
    <n v="3"/>
    <x v="20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20"/>
  </r>
  <r>
    <n v="-1"/>
    <n v="1"/>
    <s v="0001 -Florida Power &amp; Light Company"/>
    <n v="0"/>
    <n v="3"/>
    <x v="20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20"/>
  </r>
  <r>
    <n v="-1"/>
    <n v="1"/>
    <s v="0001 -Florida Power &amp; Light Company"/>
    <n v="0"/>
    <n v="3"/>
    <x v="20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20"/>
  </r>
  <r>
    <n v="-1"/>
    <n v="1"/>
    <s v="0001 -Florida Power &amp; Light Company"/>
    <n v="0"/>
    <n v="3"/>
    <x v="20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20"/>
  </r>
  <r>
    <n v="-1"/>
    <n v="1"/>
    <s v="0001 -Florida Power &amp; Light Company"/>
    <n v="0"/>
    <n v="3"/>
    <x v="20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20"/>
  </r>
  <r>
    <n v="-1"/>
    <n v="1"/>
    <s v="0001 -Florida Power &amp; Light Company"/>
    <n v="0"/>
    <n v="3"/>
    <x v="20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20"/>
  </r>
  <r>
    <n v="-1"/>
    <n v="1"/>
    <s v="0001 -Florida Power &amp; Light Company"/>
    <n v="0"/>
    <n v="3"/>
    <x v="20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20"/>
  </r>
  <r>
    <n v="-1"/>
    <n v="1"/>
    <s v="0001 -Florida Power &amp; Light Company"/>
    <n v="0"/>
    <n v="3"/>
    <x v="20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20"/>
  </r>
  <r>
    <n v="-1"/>
    <n v="1"/>
    <s v="0001 -Florida Power &amp; Light Company"/>
    <n v="0"/>
    <n v="3"/>
    <x v="20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20"/>
  </r>
  <r>
    <n v="-1"/>
    <n v="1"/>
    <s v="0001 -Florida Power &amp; Light Company"/>
    <n v="0"/>
    <n v="3"/>
    <x v="20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20"/>
  </r>
  <r>
    <n v="-1"/>
    <n v="1"/>
    <s v="0001 -Florida Power &amp; Light Company"/>
    <n v="0"/>
    <n v="3"/>
    <x v="20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20"/>
  </r>
  <r>
    <n v="-1"/>
    <n v="1"/>
    <s v="0001 -Florida Power &amp; Light Company"/>
    <n v="0"/>
    <n v="3"/>
    <x v="20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20"/>
  </r>
  <r>
    <n v="-1"/>
    <n v="1"/>
    <s v="0001 -Florida Power &amp; Light Company"/>
    <n v="0"/>
    <n v="3"/>
    <x v="20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20"/>
  </r>
  <r>
    <n v="-1"/>
    <n v="1"/>
    <s v="0001 -Florida Power &amp; Light Company"/>
    <n v="0"/>
    <n v="3"/>
    <x v="20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20"/>
  </r>
  <r>
    <n v="-1"/>
    <n v="1"/>
    <s v="0001 -Florida Power &amp; Light Company"/>
    <n v="0"/>
    <n v="3"/>
    <x v="20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20"/>
  </r>
  <r>
    <n v="-1"/>
    <n v="1"/>
    <s v="0001 -Florida Power &amp; Light Company"/>
    <n v="0"/>
    <n v="3"/>
    <x v="20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20"/>
  </r>
  <r>
    <n v="-1"/>
    <n v="1"/>
    <s v="0001 -Florida Power &amp; Light Company"/>
    <n v="0"/>
    <n v="3"/>
    <x v="20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20"/>
  </r>
  <r>
    <n v="-1"/>
    <n v="1"/>
    <s v="0001 -Florida Power &amp; Light Company"/>
    <n v="0"/>
    <n v="3"/>
    <x v="20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20"/>
  </r>
  <r>
    <n v="-1"/>
    <n v="1"/>
    <s v="0001 -Florida Power &amp; Light Company"/>
    <n v="0"/>
    <n v="3"/>
    <x v="20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20"/>
  </r>
  <r>
    <n v="-1"/>
    <n v="1"/>
    <s v="0001 -Florida Power &amp; Light Company"/>
    <n v="0"/>
    <n v="3"/>
    <x v="20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20"/>
  </r>
  <r>
    <n v="-1"/>
    <n v="1"/>
    <s v="0001 -Florida Power &amp; Light Company"/>
    <n v="0"/>
    <n v="3"/>
    <x v="20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20"/>
  </r>
  <r>
    <n v="-1"/>
    <n v="1"/>
    <s v="0001 -Florida Power &amp; Light Company"/>
    <n v="0"/>
    <n v="3"/>
    <x v="20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20"/>
  </r>
  <r>
    <n v="-1"/>
    <n v="1"/>
    <s v="0001 -Florida Power &amp; Light Company"/>
    <n v="0"/>
    <n v="3"/>
    <x v="20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20"/>
  </r>
  <r>
    <n v="-1"/>
    <n v="1"/>
    <s v="0001 -Florida Power &amp; Light Company"/>
    <n v="0"/>
    <n v="3"/>
    <x v="20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20"/>
  </r>
  <r>
    <n v="-1"/>
    <n v="1"/>
    <s v="0001 -Florida Power &amp; Light Company"/>
    <n v="0"/>
    <n v="3"/>
    <x v="20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20"/>
  </r>
  <r>
    <n v="-1"/>
    <n v="1"/>
    <s v="0001 -Florida Power &amp; Light Company"/>
    <n v="0"/>
    <n v="3"/>
    <x v="20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20"/>
  </r>
  <r>
    <n v="-1"/>
    <n v="1"/>
    <s v="0001 -Florida Power &amp; Light Company"/>
    <n v="0"/>
    <n v="3"/>
    <x v="20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20"/>
  </r>
  <r>
    <n v="-1"/>
    <n v="1"/>
    <s v="0001 -Florida Power &amp; Light Company"/>
    <n v="0"/>
    <n v="3"/>
    <x v="20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20"/>
  </r>
  <r>
    <n v="-1"/>
    <n v="1"/>
    <s v="0001 -Florida Power &amp; Light Company"/>
    <n v="0"/>
    <n v="3"/>
    <x v="20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20"/>
  </r>
  <r>
    <n v="-1"/>
    <n v="1"/>
    <s v="0001 -Florida Power &amp; Light Company"/>
    <n v="0"/>
    <n v="3"/>
    <x v="20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20"/>
  </r>
  <r>
    <n v="-1"/>
    <n v="1"/>
    <s v="0001 -Florida Power &amp; Light Company"/>
    <n v="0"/>
    <n v="3"/>
    <x v="20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20"/>
  </r>
  <r>
    <n v="-1"/>
    <n v="1"/>
    <s v="0001 -Florida Power &amp; Light Company"/>
    <n v="0"/>
    <n v="3"/>
    <x v="20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20"/>
  </r>
  <r>
    <n v="-1"/>
    <n v="1"/>
    <s v="0001 -Florida Power &amp; Light Company"/>
    <n v="0"/>
    <n v="3"/>
    <x v="20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20"/>
  </r>
  <r>
    <n v="-1"/>
    <n v="1"/>
    <s v="0001 -Florida Power &amp; Light Company"/>
    <n v="0"/>
    <n v="3"/>
    <x v="20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20"/>
  </r>
  <r>
    <n v="-1"/>
    <n v="1"/>
    <s v="0001 -Florida Power &amp; Light Company"/>
    <n v="0"/>
    <n v="3"/>
    <x v="20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20"/>
  </r>
  <r>
    <n v="-1"/>
    <n v="1"/>
    <s v="0001 -Florida Power &amp; Light Company"/>
    <n v="0"/>
    <n v="3"/>
    <x v="20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20"/>
  </r>
  <r>
    <n v="-1"/>
    <n v="1"/>
    <s v="0001 -Florida Power &amp; Light Company"/>
    <n v="0"/>
    <n v="3"/>
    <x v="20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20"/>
  </r>
  <r>
    <n v="-1"/>
    <n v="1"/>
    <s v="0001 -Florida Power &amp; Light Company"/>
    <n v="0"/>
    <n v="3"/>
    <x v="20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20"/>
  </r>
  <r>
    <n v="-1"/>
    <n v="1"/>
    <s v="0001 -Florida Power &amp; Light Company"/>
    <n v="0"/>
    <n v="3"/>
    <x v="20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20"/>
  </r>
  <r>
    <n v="-1"/>
    <n v="1"/>
    <s v="0001 -Florida Power &amp; Light Company"/>
    <n v="0"/>
    <n v="3"/>
    <x v="20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20"/>
  </r>
  <r>
    <n v="-1"/>
    <n v="1"/>
    <s v="0001 -Florida Power &amp; Light Company"/>
    <n v="0"/>
    <n v="3"/>
    <x v="20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20"/>
  </r>
  <r>
    <n v="-1"/>
    <n v="1"/>
    <s v="0001 -Florida Power &amp; Light Company"/>
    <n v="0"/>
    <n v="3"/>
    <x v="20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20"/>
  </r>
  <r>
    <n v="-1"/>
    <n v="1"/>
    <s v="0001 -Florida Power &amp; Light Company"/>
    <n v="0"/>
    <n v="3"/>
    <x v="20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20"/>
  </r>
  <r>
    <n v="-1"/>
    <n v="1"/>
    <s v="0001 -Florida Power &amp; Light Company"/>
    <n v="0"/>
    <n v="3"/>
    <x v="20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20"/>
  </r>
  <r>
    <n v="-1"/>
    <n v="1"/>
    <s v="0001 -Florida Power &amp; Light Company"/>
    <n v="0"/>
    <n v="3"/>
    <x v="20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20"/>
  </r>
  <r>
    <n v="-1"/>
    <n v="1"/>
    <s v="0001 -Florida Power &amp; Light Company"/>
    <n v="0"/>
    <n v="3"/>
    <x v="20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20"/>
  </r>
  <r>
    <n v="-1"/>
    <n v="1"/>
    <s v="0001 -Florida Power &amp; Light Company"/>
    <n v="0"/>
    <n v="3"/>
    <x v="20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20"/>
  </r>
  <r>
    <n v="-1"/>
    <n v="1"/>
    <s v="0001 -Florida Power &amp; Light Company"/>
    <n v="0"/>
    <n v="3"/>
    <x v="20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20"/>
  </r>
  <r>
    <n v="-1"/>
    <n v="1"/>
    <s v="0001 -Florida Power &amp; Light Company"/>
    <n v="0"/>
    <n v="3"/>
    <x v="20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20"/>
  </r>
  <r>
    <n v="-1"/>
    <n v="1"/>
    <s v="0001 -Florida Power &amp; Light Company"/>
    <n v="0"/>
    <n v="3"/>
    <x v="20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20"/>
  </r>
  <r>
    <n v="-1"/>
    <n v="1"/>
    <s v="0001 -Florida Power &amp; Light Company"/>
    <n v="0"/>
    <n v="3"/>
    <x v="20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20"/>
  </r>
  <r>
    <n v="-1"/>
    <n v="1"/>
    <s v="0001 -Florida Power &amp; Light Company"/>
    <n v="0"/>
    <n v="3"/>
    <x v="20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20"/>
  </r>
  <r>
    <n v="-1"/>
    <n v="1"/>
    <s v="0001 -Florida Power &amp; Light Company"/>
    <n v="0"/>
    <n v="3"/>
    <x v="20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20"/>
  </r>
  <r>
    <n v="-1"/>
    <n v="1"/>
    <s v="0001 -Florida Power &amp; Light Company"/>
    <n v="0"/>
    <n v="3"/>
    <x v="20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20"/>
  </r>
  <r>
    <n v="-1"/>
    <n v="1"/>
    <s v="0001 -Florida Power &amp; Light Company"/>
    <n v="0"/>
    <n v="3"/>
    <x v="20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20"/>
  </r>
  <r>
    <n v="-1"/>
    <n v="1"/>
    <s v="0001 -Florida Power &amp; Light Company"/>
    <n v="0"/>
    <n v="3"/>
    <x v="20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20"/>
  </r>
  <r>
    <n v="-1"/>
    <n v="1"/>
    <s v="0001 -Florida Power &amp; Light Company"/>
    <n v="0"/>
    <n v="3"/>
    <x v="20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20"/>
  </r>
  <r>
    <n v="-1"/>
    <n v="1"/>
    <s v="0001 -Florida Power &amp; Light Company"/>
    <n v="0"/>
    <n v="3"/>
    <x v="20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20"/>
  </r>
  <r>
    <n v="-1"/>
    <n v="1"/>
    <s v="0001 -Florida Power &amp; Light Company"/>
    <n v="0"/>
    <n v="3"/>
    <x v="20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20"/>
  </r>
  <r>
    <n v="-1"/>
    <n v="1"/>
    <s v="0001 -Florida Power &amp; Light Company"/>
    <n v="0"/>
    <n v="3"/>
    <x v="20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20"/>
  </r>
  <r>
    <n v="-1"/>
    <n v="1"/>
    <s v="0001 -Florida Power &amp; Light Company"/>
    <n v="0"/>
    <n v="3"/>
    <x v="20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20"/>
  </r>
  <r>
    <n v="-1"/>
    <n v="1"/>
    <s v="0001 -Florida Power &amp; Light Company"/>
    <n v="0"/>
    <n v="3"/>
    <x v="20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20"/>
  </r>
  <r>
    <n v="-1"/>
    <n v="1"/>
    <s v="0001 -Florida Power &amp; Light Company"/>
    <n v="0"/>
    <n v="3"/>
    <x v="20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20"/>
  </r>
  <r>
    <n v="-1"/>
    <n v="1"/>
    <s v="0001 -Florida Power &amp; Light Company"/>
    <n v="0"/>
    <n v="3"/>
    <x v="20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20"/>
  </r>
  <r>
    <n v="-1"/>
    <n v="1"/>
    <s v="0001 -Florida Power &amp; Light Company"/>
    <n v="0"/>
    <n v="3"/>
    <x v="20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20"/>
  </r>
  <r>
    <n v="-1"/>
    <n v="1"/>
    <s v="0001 -Florida Power &amp; Light Company"/>
    <n v="0"/>
    <n v="3"/>
    <x v="20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20"/>
  </r>
  <r>
    <n v="-1"/>
    <n v="1"/>
    <s v="0001 -Florida Power &amp; Light Company"/>
    <n v="0"/>
    <n v="3"/>
    <x v="20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20"/>
  </r>
  <r>
    <n v="-1"/>
    <n v="1"/>
    <s v="0001 -Florida Power &amp; Light Company"/>
    <n v="0"/>
    <n v="3"/>
    <x v="20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20"/>
  </r>
  <r>
    <n v="-1"/>
    <n v="1"/>
    <s v="0001 -Florida Power &amp; Light Company"/>
    <n v="0"/>
    <n v="3"/>
    <x v="20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20"/>
  </r>
  <r>
    <n v="-1"/>
    <n v="1"/>
    <s v="0001 -Florida Power &amp; Light Company"/>
    <n v="0"/>
    <n v="3"/>
    <x v="20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20"/>
  </r>
  <r>
    <n v="-1"/>
    <n v="1"/>
    <s v="0001 -Florida Power &amp; Light Company"/>
    <n v="0"/>
    <n v="3"/>
    <x v="20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20"/>
  </r>
  <r>
    <n v="-1"/>
    <n v="1"/>
    <s v="0001 -Florida Power &amp; Light Company"/>
    <n v="0"/>
    <n v="3"/>
    <x v="20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20"/>
  </r>
  <r>
    <n v="-1"/>
    <n v="1"/>
    <s v="0001 -Florida Power &amp; Light Company"/>
    <n v="0"/>
    <n v="3"/>
    <x v="20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20"/>
  </r>
  <r>
    <n v="-1"/>
    <n v="1"/>
    <s v="0001 -Florida Power &amp; Light Company"/>
    <n v="0"/>
    <n v="3"/>
    <x v="20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20"/>
  </r>
  <r>
    <n v="-1"/>
    <n v="1"/>
    <s v="0001 -Florida Power &amp; Light Company"/>
    <n v="0"/>
    <n v="3"/>
    <x v="20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20"/>
  </r>
  <r>
    <n v="-1"/>
    <n v="1"/>
    <s v="0001 -Florida Power &amp; Light Company"/>
    <n v="0"/>
    <n v="3"/>
    <x v="20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20"/>
  </r>
  <r>
    <n v="-1"/>
    <n v="1"/>
    <s v="0001 -Florida Power &amp; Light Company"/>
    <n v="0"/>
    <n v="3"/>
    <x v="20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20"/>
  </r>
  <r>
    <n v="-1"/>
    <n v="1"/>
    <s v="0001 -Florida Power &amp; Light Company"/>
    <n v="0"/>
    <n v="3"/>
    <x v="20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20"/>
  </r>
  <r>
    <n v="-1"/>
    <n v="1"/>
    <s v="0001 -Florida Power &amp; Light Company"/>
    <n v="0"/>
    <n v="3"/>
    <x v="20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20"/>
  </r>
  <r>
    <n v="-1"/>
    <n v="1"/>
    <s v="0001 -Florida Power &amp; Light Company"/>
    <n v="0"/>
    <n v="3"/>
    <x v="20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20"/>
  </r>
  <r>
    <n v="-1"/>
    <n v="1"/>
    <s v="0001 -Florida Power &amp; Light Company"/>
    <n v="0"/>
    <n v="3"/>
    <x v="20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20"/>
  </r>
  <r>
    <n v="-1"/>
    <n v="1"/>
    <s v="0001 -Florida Power &amp; Light Company"/>
    <n v="0"/>
    <n v="3"/>
    <x v="20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20"/>
  </r>
  <r>
    <n v="-1"/>
    <n v="1"/>
    <s v="0001 -Florida Power &amp; Light Company"/>
    <n v="0"/>
    <n v="3"/>
    <x v="20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20"/>
  </r>
  <r>
    <n v="-1"/>
    <n v="1"/>
    <s v="0001 -Florida Power &amp; Light Company"/>
    <n v="0"/>
    <n v="3"/>
    <x v="20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0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20"/>
  </r>
  <r>
    <n v="-1"/>
    <n v="1"/>
    <s v="0001 -Florida Power &amp; Light Company"/>
    <n v="0"/>
    <n v="3"/>
    <x v="20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20"/>
  </r>
  <r>
    <n v="-1"/>
    <n v="1"/>
    <s v="0001 -Florida Power &amp; Light Company"/>
    <n v="0"/>
    <n v="3"/>
    <x v="20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20"/>
  </r>
  <r>
    <n v="-1"/>
    <n v="1"/>
    <s v="0001 -Florida Power &amp; Light Company"/>
    <n v="0"/>
    <n v="3"/>
    <x v="21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21"/>
  </r>
  <r>
    <n v="-1"/>
    <n v="1"/>
    <s v="0001 -Florida Power &amp; Light Company"/>
    <n v="0"/>
    <n v="3"/>
    <x v="21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21"/>
  </r>
  <r>
    <n v="-1"/>
    <n v="1"/>
    <s v="0001 -Florida Power &amp; Light Company"/>
    <n v="0"/>
    <n v="3"/>
    <x v="21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21"/>
  </r>
  <r>
    <n v="-1"/>
    <n v="1"/>
    <s v="0001 -Florida Power &amp; Light Company"/>
    <n v="0"/>
    <n v="3"/>
    <x v="21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21"/>
  </r>
  <r>
    <n v="-1"/>
    <n v="1"/>
    <s v="0001 -Florida Power &amp; Light Company"/>
    <n v="0"/>
    <n v="3"/>
    <x v="21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21"/>
  </r>
  <r>
    <n v="-1"/>
    <n v="1"/>
    <s v="0001 -Florida Power &amp; Light Company"/>
    <n v="0"/>
    <n v="3"/>
    <x v="21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21"/>
  </r>
  <r>
    <n v="-1"/>
    <n v="1"/>
    <s v="0001 -Florida Power &amp; Light Company"/>
    <n v="0"/>
    <n v="3"/>
    <x v="21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21"/>
  </r>
  <r>
    <n v="-1"/>
    <n v="1"/>
    <s v="0001 -Florida Power &amp; Light Company"/>
    <n v="0"/>
    <n v="3"/>
    <x v="21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21"/>
  </r>
  <r>
    <n v="-1"/>
    <n v="1"/>
    <s v="0001 -Florida Power &amp; Light Company"/>
    <n v="0"/>
    <n v="3"/>
    <x v="21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21"/>
  </r>
  <r>
    <n v="-1"/>
    <n v="1"/>
    <s v="0001 -Florida Power &amp; Light Company"/>
    <n v="0"/>
    <n v="3"/>
    <x v="21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21"/>
  </r>
  <r>
    <n v="-1"/>
    <n v="1"/>
    <s v="0001 -Florida Power &amp; Light Company"/>
    <n v="0"/>
    <n v="3"/>
    <x v="21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21"/>
  </r>
  <r>
    <n v="-1"/>
    <n v="1"/>
    <s v="0001 -Florida Power &amp; Light Company"/>
    <n v="0"/>
    <n v="3"/>
    <x v="21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21"/>
  </r>
  <r>
    <n v="-1"/>
    <n v="1"/>
    <s v="0001 -Florida Power &amp; Light Company"/>
    <n v="0"/>
    <n v="3"/>
    <x v="21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21"/>
  </r>
  <r>
    <n v="-1"/>
    <n v="1"/>
    <s v="0001 -Florida Power &amp; Light Company"/>
    <n v="0"/>
    <n v="3"/>
    <x v="21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21"/>
  </r>
  <r>
    <n v="-1"/>
    <n v="1"/>
    <s v="0001 -Florida Power &amp; Light Company"/>
    <n v="0"/>
    <n v="3"/>
    <x v="21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21"/>
  </r>
  <r>
    <n v="-1"/>
    <n v="1"/>
    <s v="0001 -Florida Power &amp; Light Company"/>
    <n v="0"/>
    <n v="3"/>
    <x v="21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21"/>
  </r>
  <r>
    <n v="-1"/>
    <n v="1"/>
    <s v="0001 -Florida Power &amp; Light Company"/>
    <n v="0"/>
    <n v="3"/>
    <x v="21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21"/>
  </r>
  <r>
    <n v="-1"/>
    <n v="1"/>
    <s v="0001 -Florida Power &amp; Light Company"/>
    <n v="0"/>
    <n v="3"/>
    <x v="21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21"/>
  </r>
  <r>
    <n v="-1"/>
    <n v="1"/>
    <s v="0001 -Florida Power &amp; Light Company"/>
    <n v="0"/>
    <n v="3"/>
    <x v="21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21"/>
  </r>
  <r>
    <n v="-1"/>
    <n v="1"/>
    <s v="0001 -Florida Power &amp; Light Company"/>
    <n v="0"/>
    <n v="3"/>
    <x v="21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21"/>
  </r>
  <r>
    <n v="-1"/>
    <n v="1"/>
    <s v="0001 -Florida Power &amp; Light Company"/>
    <n v="0"/>
    <n v="3"/>
    <x v="21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21"/>
  </r>
  <r>
    <n v="-1"/>
    <n v="1"/>
    <s v="0001 -Florida Power &amp; Light Company"/>
    <n v="0"/>
    <n v="3"/>
    <x v="21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21"/>
  </r>
  <r>
    <n v="-1"/>
    <n v="1"/>
    <s v="0001 -Florida Power &amp; Light Company"/>
    <n v="0"/>
    <n v="3"/>
    <x v="21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21"/>
  </r>
  <r>
    <n v="-1"/>
    <n v="1"/>
    <s v="0001 -Florida Power &amp; Light Company"/>
    <n v="0"/>
    <n v="3"/>
    <x v="21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21"/>
  </r>
  <r>
    <n v="-1"/>
    <n v="1"/>
    <s v="0001 -Florida Power &amp; Light Company"/>
    <n v="0"/>
    <n v="3"/>
    <x v="21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21"/>
  </r>
  <r>
    <n v="-1"/>
    <n v="1"/>
    <s v="0001 -Florida Power &amp; Light Company"/>
    <n v="0"/>
    <n v="3"/>
    <x v="21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21"/>
  </r>
  <r>
    <n v="-1"/>
    <n v="1"/>
    <s v="0001 -Florida Power &amp; Light Company"/>
    <n v="0"/>
    <n v="3"/>
    <x v="21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21"/>
  </r>
  <r>
    <n v="-1"/>
    <n v="1"/>
    <s v="0001 -Florida Power &amp; Light Company"/>
    <n v="0"/>
    <n v="3"/>
    <x v="21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21"/>
  </r>
  <r>
    <n v="-1"/>
    <n v="1"/>
    <s v="0001 -Florida Power &amp; Light Company"/>
    <n v="0"/>
    <n v="3"/>
    <x v="21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21"/>
  </r>
  <r>
    <n v="-1"/>
    <n v="1"/>
    <s v="0001 -Florida Power &amp; Light Company"/>
    <n v="0"/>
    <n v="3"/>
    <x v="21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21"/>
  </r>
  <r>
    <n v="-1"/>
    <n v="1"/>
    <s v="0001 -Florida Power &amp; Light Company"/>
    <n v="0"/>
    <n v="3"/>
    <x v="21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21"/>
  </r>
  <r>
    <n v="-1"/>
    <n v="1"/>
    <s v="0001 -Florida Power &amp; Light Company"/>
    <n v="0"/>
    <n v="3"/>
    <x v="21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21"/>
  </r>
  <r>
    <n v="-1"/>
    <n v="1"/>
    <s v="0001 -Florida Power &amp; Light Company"/>
    <n v="0"/>
    <n v="3"/>
    <x v="21"/>
    <n v="2009"/>
    <n v="191"/>
    <n v="2014"/>
    <s v="V2009 Q3 - 50% Bonus"/>
    <n v="367"/>
    <s v="01. Intangible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  <x v="21"/>
  </r>
  <r>
    <n v="-1"/>
    <n v="1"/>
    <s v="0001 -Florida Power &amp; Light Company"/>
    <n v="0"/>
    <n v="3"/>
    <x v="21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21"/>
  </r>
  <r>
    <n v="-1"/>
    <n v="1"/>
    <s v="0001 -Florida Power &amp; Light Company"/>
    <n v="0"/>
    <n v="3"/>
    <x v="21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21"/>
  </r>
  <r>
    <n v="-1"/>
    <n v="1"/>
    <s v="0001 -Florida Power &amp; Light Company"/>
    <n v="0"/>
    <n v="3"/>
    <x v="21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21"/>
  </r>
  <r>
    <n v="-1"/>
    <n v="1"/>
    <s v="0001 -Florida Power &amp; Light Company"/>
    <n v="0"/>
    <n v="3"/>
    <x v="21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21"/>
  </r>
  <r>
    <n v="-1"/>
    <n v="1"/>
    <s v="0001 -Florida Power &amp; Light Company"/>
    <n v="0"/>
    <n v="3"/>
    <x v="21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21"/>
  </r>
  <r>
    <n v="-1"/>
    <n v="1"/>
    <s v="0001 -Florida Power &amp; Light Company"/>
    <n v="0"/>
    <n v="3"/>
    <x v="21"/>
    <n v="2010"/>
    <n v="216"/>
    <n v="2014"/>
    <s v="V2010 Q2 - 50% Bonus"/>
    <n v="367"/>
    <s v="01. Intangible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  <x v="21"/>
  </r>
  <r>
    <n v="-1"/>
    <n v="1"/>
    <s v="0001 -Florida Power &amp; Light Company"/>
    <n v="0"/>
    <n v="3"/>
    <x v="21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21"/>
  </r>
  <r>
    <n v="-1"/>
    <n v="1"/>
    <s v="0001 -Florida Power &amp; Light Company"/>
    <n v="0"/>
    <n v="3"/>
    <x v="21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21"/>
  </r>
  <r>
    <n v="-1"/>
    <n v="1"/>
    <s v="0001 -Florida Power &amp; Light Company"/>
    <n v="0"/>
    <n v="3"/>
    <x v="21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21"/>
  </r>
  <r>
    <n v="-1"/>
    <n v="1"/>
    <s v="0001 -Florida Power &amp; Light Company"/>
    <n v="0"/>
    <n v="3"/>
    <x v="21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21"/>
  </r>
  <r>
    <n v="-1"/>
    <n v="1"/>
    <s v="0001 -Florida Power &amp; Light Company"/>
    <n v="0"/>
    <n v="3"/>
    <x v="21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21"/>
  </r>
  <r>
    <n v="-1"/>
    <n v="1"/>
    <s v="0001 -Florida Power &amp; Light Company"/>
    <n v="0"/>
    <n v="3"/>
    <x v="21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21"/>
  </r>
  <r>
    <n v="-1"/>
    <n v="1"/>
    <s v="0001 -Florida Power &amp; Light Company"/>
    <n v="0"/>
    <n v="3"/>
    <x v="21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21"/>
  </r>
  <r>
    <n v="-1"/>
    <n v="1"/>
    <s v="0001 -Florida Power &amp; Light Company"/>
    <n v="0"/>
    <n v="3"/>
    <x v="21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21"/>
  </r>
  <r>
    <n v="-1"/>
    <n v="1"/>
    <s v="0001 -Florida Power &amp; Light Company"/>
    <n v="0"/>
    <n v="3"/>
    <x v="21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21"/>
  </r>
  <r>
    <n v="-1"/>
    <n v="1"/>
    <s v="0001 -Florida Power &amp; Light Company"/>
    <n v="0"/>
    <n v="3"/>
    <x v="21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21"/>
  </r>
  <r>
    <n v="-1"/>
    <n v="1"/>
    <s v="0001 -Florida Power &amp; Light Company"/>
    <n v="0"/>
    <n v="3"/>
    <x v="21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21"/>
  </r>
  <r>
    <n v="-1"/>
    <n v="1"/>
    <s v="0001 -Florida Power &amp; Light Company"/>
    <n v="0"/>
    <n v="3"/>
    <x v="21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21"/>
  </r>
  <r>
    <n v="-1"/>
    <n v="1"/>
    <s v="0001 -Florida Power &amp; Light Company"/>
    <n v="0"/>
    <n v="3"/>
    <x v="21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21"/>
  </r>
  <r>
    <n v="-1"/>
    <n v="1"/>
    <s v="0001 -Florida Power &amp; Light Company"/>
    <n v="0"/>
    <n v="3"/>
    <x v="21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21"/>
  </r>
  <r>
    <n v="-1"/>
    <n v="1"/>
    <s v="0001 -Florida Power &amp; Light Company"/>
    <n v="0"/>
    <n v="3"/>
    <x v="21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21"/>
  </r>
  <r>
    <n v="-1"/>
    <n v="1"/>
    <s v="0001 -Florida Power &amp; Light Company"/>
    <n v="0"/>
    <n v="3"/>
    <x v="21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21"/>
  </r>
  <r>
    <n v="-1"/>
    <n v="1"/>
    <s v="0001 -Florida Power &amp; Light Company"/>
    <n v="0"/>
    <n v="3"/>
    <x v="21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21"/>
  </r>
  <r>
    <n v="-1"/>
    <n v="1"/>
    <s v="0001 -Florida Power &amp; Light Company"/>
    <n v="0"/>
    <n v="3"/>
    <x v="21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21"/>
  </r>
  <r>
    <n v="-1"/>
    <n v="1"/>
    <s v="0001 -Florida Power &amp; Light Company"/>
    <n v="0"/>
    <n v="3"/>
    <x v="21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21"/>
  </r>
  <r>
    <n v="-1"/>
    <n v="1"/>
    <s v="0001 -Florida Power &amp; Light Company"/>
    <n v="0"/>
    <n v="3"/>
    <x v="21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21"/>
  </r>
  <r>
    <n v="-1"/>
    <n v="1"/>
    <s v="0001 -Florida Power &amp; Light Company"/>
    <n v="0"/>
    <n v="3"/>
    <x v="21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21"/>
  </r>
  <r>
    <n v="-1"/>
    <n v="1"/>
    <s v="0001 -Florida Power &amp; Light Company"/>
    <n v="0"/>
    <n v="3"/>
    <x v="21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21"/>
  </r>
  <r>
    <n v="-1"/>
    <n v="1"/>
    <s v="0001 -Florida Power &amp; Light Company"/>
    <n v="0"/>
    <n v="3"/>
    <x v="21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21"/>
  </r>
  <r>
    <n v="-1"/>
    <n v="1"/>
    <s v="0001 -Florida Power &amp; Light Company"/>
    <n v="0"/>
    <n v="3"/>
    <x v="21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21"/>
  </r>
  <r>
    <n v="-1"/>
    <n v="1"/>
    <s v="0001 -Florida Power &amp; Light Company"/>
    <n v="0"/>
    <n v="3"/>
    <x v="21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21"/>
  </r>
  <r>
    <n v="-1"/>
    <n v="1"/>
    <s v="0001 -Florida Power &amp; Light Company"/>
    <n v="0"/>
    <n v="3"/>
    <x v="21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21"/>
  </r>
  <r>
    <n v="-1"/>
    <n v="1"/>
    <s v="0001 -Florida Power &amp; Light Company"/>
    <n v="0"/>
    <n v="3"/>
    <x v="21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21"/>
  </r>
  <r>
    <n v="-1"/>
    <n v="1"/>
    <s v="0001 -Florida Power &amp; Light Company"/>
    <n v="0"/>
    <n v="3"/>
    <x v="21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21"/>
  </r>
  <r>
    <n v="-1"/>
    <n v="1"/>
    <s v="0001 -Florida Power &amp; Light Company"/>
    <n v="0"/>
    <n v="3"/>
    <x v="21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21"/>
  </r>
  <r>
    <n v="-1"/>
    <n v="1"/>
    <s v="0001 -Florida Power &amp; Light Company"/>
    <n v="0"/>
    <n v="3"/>
    <x v="21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21"/>
  </r>
  <r>
    <n v="-1"/>
    <n v="1"/>
    <s v="0001 -Florida Power &amp; Light Company"/>
    <n v="0"/>
    <n v="3"/>
    <x v="21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21"/>
  </r>
  <r>
    <n v="-1"/>
    <n v="1"/>
    <s v="0001 -Florida Power &amp; Light Company"/>
    <n v="0"/>
    <n v="3"/>
    <x v="21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21"/>
  </r>
  <r>
    <n v="-1"/>
    <n v="1"/>
    <s v="0001 -Florida Power &amp; Light Company"/>
    <n v="0"/>
    <n v="3"/>
    <x v="21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21"/>
  </r>
  <r>
    <n v="-1"/>
    <n v="1"/>
    <s v="0001 -Florida Power &amp; Light Company"/>
    <n v="0"/>
    <n v="3"/>
    <x v="21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21"/>
  </r>
  <r>
    <n v="-1"/>
    <n v="1"/>
    <s v="0001 -Florida Power &amp; Light Company"/>
    <n v="0"/>
    <n v="3"/>
    <x v="21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21"/>
  </r>
  <r>
    <n v="-1"/>
    <n v="1"/>
    <s v="0001 -Florida Power &amp; Light Company"/>
    <n v="0"/>
    <n v="3"/>
    <x v="21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21"/>
  </r>
  <r>
    <n v="-1"/>
    <n v="1"/>
    <s v="0001 -Florida Power &amp; Light Company"/>
    <n v="0"/>
    <n v="3"/>
    <x v="21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21"/>
  </r>
  <r>
    <n v="-1"/>
    <n v="1"/>
    <s v="0001 -Florida Power &amp; Light Company"/>
    <n v="0"/>
    <n v="3"/>
    <x v="21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21"/>
  </r>
  <r>
    <n v="-1"/>
    <n v="1"/>
    <s v="0001 -Florida Power &amp; Light Company"/>
    <n v="0"/>
    <n v="3"/>
    <x v="21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21"/>
  </r>
  <r>
    <n v="-1"/>
    <n v="1"/>
    <s v="0001 -Florida Power &amp; Light Company"/>
    <n v="0"/>
    <n v="3"/>
    <x v="21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21"/>
  </r>
  <r>
    <n v="-1"/>
    <n v="1"/>
    <s v="0001 -Florida Power &amp; Light Company"/>
    <n v="0"/>
    <n v="3"/>
    <x v="21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21"/>
  </r>
  <r>
    <n v="-1"/>
    <n v="1"/>
    <s v="0001 -Florida Power &amp; Light Company"/>
    <n v="0"/>
    <n v="3"/>
    <x v="21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21"/>
  </r>
  <r>
    <n v="-1"/>
    <n v="1"/>
    <s v="0001 -Florida Power &amp; Light Company"/>
    <n v="0"/>
    <n v="3"/>
    <x v="21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21"/>
  </r>
  <r>
    <n v="-1"/>
    <n v="1"/>
    <s v="0001 -Florida Power &amp; Light Company"/>
    <n v="0"/>
    <n v="3"/>
    <x v="21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21"/>
  </r>
  <r>
    <n v="-1"/>
    <n v="1"/>
    <s v="0001 -Florida Power &amp; Light Company"/>
    <n v="0"/>
    <n v="3"/>
    <x v="21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21"/>
  </r>
  <r>
    <n v="-1"/>
    <n v="1"/>
    <s v="0001 -Florida Power &amp; Light Company"/>
    <n v="0"/>
    <n v="3"/>
    <x v="21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21"/>
  </r>
  <r>
    <n v="-1"/>
    <n v="1"/>
    <s v="0001 -Florida Power &amp; Light Company"/>
    <n v="0"/>
    <n v="3"/>
    <x v="21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21"/>
  </r>
  <r>
    <n v="-1"/>
    <n v="1"/>
    <s v="0001 -Florida Power &amp; Light Company"/>
    <n v="0"/>
    <n v="3"/>
    <x v="21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21"/>
  </r>
  <r>
    <n v="-1"/>
    <n v="1"/>
    <s v="0001 -Florida Power &amp; Light Company"/>
    <n v="0"/>
    <n v="3"/>
    <x v="21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21"/>
  </r>
  <r>
    <n v="-1"/>
    <n v="1"/>
    <s v="0001 -Florida Power &amp; Light Company"/>
    <n v="0"/>
    <n v="3"/>
    <x v="21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21"/>
  </r>
  <r>
    <n v="-1"/>
    <n v="1"/>
    <s v="0001 -Florida Power &amp; Light Company"/>
    <n v="0"/>
    <n v="3"/>
    <x v="21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21"/>
  </r>
  <r>
    <n v="-1"/>
    <n v="1"/>
    <s v="0001 -Florida Power &amp; Light Company"/>
    <n v="0"/>
    <n v="3"/>
    <x v="21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21"/>
  </r>
  <r>
    <n v="-1"/>
    <n v="1"/>
    <s v="0001 -Florida Power &amp; Light Company"/>
    <n v="0"/>
    <n v="3"/>
    <x v="21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21"/>
  </r>
  <r>
    <n v="-1"/>
    <n v="1"/>
    <s v="0001 -Florida Power &amp; Light Company"/>
    <n v="0"/>
    <n v="3"/>
    <x v="21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21"/>
  </r>
  <r>
    <n v="-1"/>
    <n v="1"/>
    <s v="0001 -Florida Power &amp; Light Company"/>
    <n v="0"/>
    <n v="3"/>
    <x v="21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21"/>
  </r>
  <r>
    <n v="-1"/>
    <n v="1"/>
    <s v="0001 -Florida Power &amp; Light Company"/>
    <n v="0"/>
    <n v="3"/>
    <x v="21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21"/>
  </r>
  <r>
    <n v="-1"/>
    <n v="1"/>
    <s v="0001 -Florida Power &amp; Light Company"/>
    <n v="0"/>
    <n v="3"/>
    <x v="21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21"/>
  </r>
  <r>
    <n v="-1"/>
    <n v="1"/>
    <s v="0001 -Florida Power &amp; Light Company"/>
    <n v="0"/>
    <n v="3"/>
    <x v="21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21"/>
  </r>
  <r>
    <n v="-1"/>
    <n v="1"/>
    <s v="0001 -Florida Power &amp; Light Company"/>
    <n v="0"/>
    <n v="3"/>
    <x v="21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21"/>
  </r>
  <r>
    <n v="-1"/>
    <n v="1"/>
    <s v="0001 -Florida Power &amp; Light Company"/>
    <n v="0"/>
    <n v="3"/>
    <x v="21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21"/>
  </r>
  <r>
    <n v="-1"/>
    <n v="1"/>
    <s v="0001 -Florida Power &amp; Light Company"/>
    <n v="0"/>
    <n v="3"/>
    <x v="21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21"/>
  </r>
  <r>
    <n v="-1"/>
    <n v="1"/>
    <s v="0001 -Florida Power &amp; Light Company"/>
    <n v="0"/>
    <n v="3"/>
    <x v="21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21"/>
  </r>
  <r>
    <n v="-1"/>
    <n v="1"/>
    <s v="0001 -Florida Power &amp; Light Company"/>
    <n v="0"/>
    <n v="3"/>
    <x v="21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21"/>
  </r>
  <r>
    <n v="-1"/>
    <n v="1"/>
    <s v="0001 -Florida Power &amp; Light Company"/>
    <n v="0"/>
    <n v="3"/>
    <x v="21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21"/>
  </r>
  <r>
    <n v="-1"/>
    <n v="1"/>
    <s v="0001 -Florida Power &amp; Light Company"/>
    <n v="0"/>
    <n v="3"/>
    <x v="21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21"/>
  </r>
  <r>
    <n v="-1"/>
    <n v="1"/>
    <s v="0001 -Florida Power &amp; Light Company"/>
    <n v="0"/>
    <n v="3"/>
    <x v="21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21"/>
  </r>
  <r>
    <n v="-1"/>
    <n v="1"/>
    <s v="0001 -Florida Power &amp; Light Company"/>
    <n v="0"/>
    <n v="3"/>
    <x v="21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21"/>
  </r>
  <r>
    <n v="-1"/>
    <n v="1"/>
    <s v="0001 -Florida Power &amp; Light Company"/>
    <n v="0"/>
    <n v="3"/>
    <x v="21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21"/>
  </r>
  <r>
    <n v="-1"/>
    <n v="1"/>
    <s v="0001 -Florida Power &amp; Light Company"/>
    <n v="0"/>
    <n v="3"/>
    <x v="21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21"/>
  </r>
  <r>
    <n v="-1"/>
    <n v="1"/>
    <s v="0001 -Florida Power &amp; Light Company"/>
    <n v="0"/>
    <n v="3"/>
    <x v="21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21"/>
  </r>
  <r>
    <n v="-1"/>
    <n v="1"/>
    <s v="0001 -Florida Power &amp; Light Company"/>
    <n v="0"/>
    <n v="3"/>
    <x v="21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21"/>
  </r>
  <r>
    <n v="-1"/>
    <n v="1"/>
    <s v="0001 -Florida Power &amp; Light Company"/>
    <n v="0"/>
    <n v="3"/>
    <x v="21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21"/>
  </r>
  <r>
    <n v="-1"/>
    <n v="1"/>
    <s v="0001 -Florida Power &amp; Light Company"/>
    <n v="0"/>
    <n v="3"/>
    <x v="21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21"/>
  </r>
  <r>
    <n v="-1"/>
    <n v="1"/>
    <s v="0001 -Florida Power &amp; Light Company"/>
    <n v="0"/>
    <n v="3"/>
    <x v="21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21"/>
  </r>
  <r>
    <n v="-1"/>
    <n v="1"/>
    <s v="0001 -Florida Power &amp; Light Company"/>
    <n v="0"/>
    <n v="3"/>
    <x v="21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21"/>
  </r>
  <r>
    <n v="-1"/>
    <n v="1"/>
    <s v="0001 -Florida Power &amp; Light Company"/>
    <n v="0"/>
    <n v="3"/>
    <x v="21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21"/>
  </r>
  <r>
    <n v="-1"/>
    <n v="1"/>
    <s v="0001 -Florida Power &amp; Light Company"/>
    <n v="0"/>
    <n v="3"/>
    <x v="21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21"/>
  </r>
  <r>
    <n v="-1"/>
    <n v="1"/>
    <s v="0001 -Florida Power &amp; Light Company"/>
    <n v="0"/>
    <n v="3"/>
    <x v="21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21"/>
  </r>
  <r>
    <n v="-1"/>
    <n v="1"/>
    <s v="0001 -Florida Power &amp; Light Company"/>
    <n v="0"/>
    <n v="3"/>
    <x v="21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21"/>
  </r>
  <r>
    <n v="-1"/>
    <n v="1"/>
    <s v="0001 -Florida Power &amp; Light Company"/>
    <n v="0"/>
    <n v="3"/>
    <x v="21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21"/>
  </r>
  <r>
    <n v="-1"/>
    <n v="1"/>
    <s v="0001 -Florida Power &amp; Light Company"/>
    <n v="0"/>
    <n v="3"/>
    <x v="21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21"/>
  </r>
  <r>
    <n v="-1"/>
    <n v="1"/>
    <s v="0001 -Florida Power &amp; Light Company"/>
    <n v="0"/>
    <n v="3"/>
    <x v="21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21"/>
  </r>
  <r>
    <n v="-1"/>
    <n v="1"/>
    <s v="0001 -Florida Power &amp; Light Company"/>
    <n v="0"/>
    <n v="3"/>
    <x v="21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21"/>
  </r>
  <r>
    <n v="-1"/>
    <n v="1"/>
    <s v="0001 -Florida Power &amp; Light Company"/>
    <n v="0"/>
    <n v="3"/>
    <x v="21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21"/>
  </r>
  <r>
    <n v="-1"/>
    <n v="1"/>
    <s v="0001 -Florida Power &amp; Light Company"/>
    <n v="0"/>
    <n v="3"/>
    <x v="21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21"/>
  </r>
  <r>
    <n v="-1"/>
    <n v="1"/>
    <s v="0001 -Florida Power &amp; Light Company"/>
    <n v="0"/>
    <n v="3"/>
    <x v="21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21"/>
  </r>
  <r>
    <n v="-1"/>
    <n v="1"/>
    <s v="0001 -Florida Power &amp; Light Company"/>
    <n v="0"/>
    <n v="3"/>
    <x v="21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21"/>
  </r>
  <r>
    <n v="-1"/>
    <n v="1"/>
    <s v="0001 -Florida Power &amp; Light Company"/>
    <n v="0"/>
    <n v="3"/>
    <x v="21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21"/>
  </r>
  <r>
    <n v="-1"/>
    <n v="1"/>
    <s v="0001 -Florida Power &amp; Light Company"/>
    <n v="0"/>
    <n v="3"/>
    <x v="21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21"/>
  </r>
  <r>
    <n v="-1"/>
    <n v="1"/>
    <s v="0001 -Florida Power &amp; Light Company"/>
    <n v="0"/>
    <n v="3"/>
    <x v="21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21"/>
  </r>
  <r>
    <n v="-1"/>
    <n v="1"/>
    <s v="0001 -Florida Power &amp; Light Company"/>
    <n v="0"/>
    <n v="3"/>
    <x v="21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21"/>
  </r>
  <r>
    <n v="-1"/>
    <n v="1"/>
    <s v="0001 -Florida Power &amp; Light Company"/>
    <n v="0"/>
    <n v="3"/>
    <x v="21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21"/>
  </r>
  <r>
    <n v="-1"/>
    <n v="1"/>
    <s v="0001 -Florida Power &amp; Light Company"/>
    <n v="0"/>
    <n v="3"/>
    <x v="21"/>
    <n v="2008"/>
    <n v="170"/>
    <n v="2014"/>
    <s v="V2008 Q3 - 50% Bonus"/>
    <n v="367"/>
    <s v="02. Steam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  <x v="21"/>
  </r>
  <r>
    <n v="-1"/>
    <n v="1"/>
    <s v="0001 -Florida Power &amp; Light Company"/>
    <n v="0"/>
    <n v="3"/>
    <x v="21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21"/>
  </r>
  <r>
    <n v="-1"/>
    <n v="1"/>
    <s v="0001 -Florida Power &amp; Light Company"/>
    <n v="0"/>
    <n v="3"/>
    <x v="21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21"/>
  </r>
  <r>
    <n v="-1"/>
    <n v="1"/>
    <s v="0001 -Florida Power &amp; Light Company"/>
    <n v="0"/>
    <n v="3"/>
    <x v="21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21"/>
  </r>
  <r>
    <n v="-1"/>
    <n v="1"/>
    <s v="0001 -Florida Power &amp; Light Company"/>
    <n v="0"/>
    <n v="3"/>
    <x v="21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21"/>
  </r>
  <r>
    <n v="-1"/>
    <n v="1"/>
    <s v="0001 -Florida Power &amp; Light Company"/>
    <n v="0"/>
    <n v="3"/>
    <x v="21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21"/>
  </r>
  <r>
    <n v="-1"/>
    <n v="1"/>
    <s v="0001 -Florida Power &amp; Light Company"/>
    <n v="0"/>
    <n v="3"/>
    <x v="21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21"/>
  </r>
  <r>
    <n v="-1"/>
    <n v="1"/>
    <s v="0001 -Florida Power &amp; Light Company"/>
    <n v="0"/>
    <n v="3"/>
    <x v="21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21"/>
  </r>
  <r>
    <n v="-1"/>
    <n v="1"/>
    <s v="0001 -Florida Power &amp; Light Company"/>
    <n v="0"/>
    <n v="3"/>
    <x v="21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21"/>
  </r>
  <r>
    <n v="-1"/>
    <n v="1"/>
    <s v="0001 -Florida Power &amp; Light Company"/>
    <n v="0"/>
    <n v="3"/>
    <x v="21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21"/>
  </r>
  <r>
    <n v="-1"/>
    <n v="1"/>
    <s v="0001 -Florida Power &amp; Light Company"/>
    <n v="0"/>
    <n v="3"/>
    <x v="21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21"/>
  </r>
  <r>
    <n v="-1"/>
    <n v="1"/>
    <s v="0001 -Florida Power &amp; Light Company"/>
    <n v="0"/>
    <n v="3"/>
    <x v="21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21"/>
  </r>
  <r>
    <n v="-1"/>
    <n v="1"/>
    <s v="0001 -Florida Power &amp; Light Company"/>
    <n v="0"/>
    <n v="3"/>
    <x v="21"/>
    <n v="2010"/>
    <n v="215"/>
    <n v="2014"/>
    <s v="V2010 Q1 - 50% Bonus"/>
    <n v="367"/>
    <s v="02. Steam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  <x v="21"/>
  </r>
  <r>
    <n v="-1"/>
    <n v="1"/>
    <s v="0001 -Florida Power &amp; Light Company"/>
    <n v="0"/>
    <n v="3"/>
    <x v="21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21"/>
  </r>
  <r>
    <n v="-1"/>
    <n v="1"/>
    <s v="0001 -Florida Power &amp; Light Company"/>
    <n v="0"/>
    <n v="3"/>
    <x v="21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21"/>
  </r>
  <r>
    <n v="-1"/>
    <n v="1"/>
    <s v="0001 -Florida Power &amp; Light Company"/>
    <n v="0"/>
    <n v="3"/>
    <x v="21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21"/>
  </r>
  <r>
    <n v="-1"/>
    <n v="1"/>
    <s v="0001 -Florida Power &amp; Light Company"/>
    <n v="0"/>
    <n v="3"/>
    <x v="21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7"/>
    <n v="2014"/>
    <s v="V2010 Q3 - 50% Bonus"/>
    <n v="367"/>
    <s v="02. Steam"/>
    <s v="Function"/>
    <n v="2821903.45"/>
    <n v="0"/>
    <n v="0"/>
    <n v="2821903.45"/>
    <n v="163638.71"/>
    <n v="686665.8"/>
    <n v="-117606.44"/>
    <n v="0"/>
    <n v="2821903.45"/>
    <n v="850304.51"/>
    <n v="0"/>
    <n v="0"/>
    <n v="0"/>
    <n v="0"/>
    <x v="21"/>
  </r>
  <r>
    <n v="-1"/>
    <n v="1"/>
    <s v="0001 -Florida Power &amp; Light Company"/>
    <n v="0"/>
    <n v="3"/>
    <x v="21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21"/>
  </r>
  <r>
    <n v="-1"/>
    <n v="1"/>
    <s v="0001 -Florida Power &amp; Light Company"/>
    <n v="0"/>
    <n v="3"/>
    <x v="21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21"/>
  </r>
  <r>
    <n v="-1"/>
    <n v="1"/>
    <s v="0001 -Florida Power &amp; Light Company"/>
    <n v="0"/>
    <n v="3"/>
    <x v="21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21"/>
  </r>
  <r>
    <n v="-1"/>
    <n v="1"/>
    <s v="0001 -Florida Power &amp; Light Company"/>
    <n v="0"/>
    <n v="3"/>
    <x v="21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21"/>
  </r>
  <r>
    <n v="-1"/>
    <n v="1"/>
    <s v="0001 -Florida Power &amp; Light Company"/>
    <n v="0"/>
    <n v="3"/>
    <x v="21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21"/>
  </r>
  <r>
    <n v="-1"/>
    <n v="1"/>
    <s v="0001 -Florida Power &amp; Light Company"/>
    <n v="0"/>
    <n v="3"/>
    <x v="21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21"/>
  </r>
  <r>
    <n v="-1"/>
    <n v="1"/>
    <s v="0001 -Florida Power &amp; Light Company"/>
    <n v="0"/>
    <n v="3"/>
    <x v="21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21"/>
  </r>
  <r>
    <n v="-1"/>
    <n v="1"/>
    <s v="0001 -Florida Power &amp; Light Company"/>
    <n v="0"/>
    <n v="3"/>
    <x v="21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21"/>
  </r>
  <r>
    <n v="-1"/>
    <n v="1"/>
    <s v="0001 -Florida Power &amp; Light Company"/>
    <n v="0"/>
    <n v="3"/>
    <x v="21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21"/>
  </r>
  <r>
    <n v="-1"/>
    <n v="1"/>
    <s v="0001 -Florida Power &amp; Light Company"/>
    <n v="0"/>
    <n v="3"/>
    <x v="21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21"/>
  </r>
  <r>
    <n v="-1"/>
    <n v="1"/>
    <s v="0001 -Florida Power &amp; Light Company"/>
    <n v="0"/>
    <n v="3"/>
    <x v="21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21"/>
  </r>
  <r>
    <n v="-1"/>
    <n v="1"/>
    <s v="0001 -Florida Power &amp; Light Company"/>
    <n v="0"/>
    <n v="3"/>
    <x v="21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21"/>
  </r>
  <r>
    <n v="-1"/>
    <n v="1"/>
    <s v="0001 -Florida Power &amp; Light Company"/>
    <n v="0"/>
    <n v="3"/>
    <x v="21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21"/>
  </r>
  <r>
    <n v="-1"/>
    <n v="1"/>
    <s v="0001 -Florida Power &amp; Light Company"/>
    <n v="0"/>
    <n v="3"/>
    <x v="21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21"/>
  </r>
  <r>
    <n v="-1"/>
    <n v="1"/>
    <s v="0001 -Florida Power &amp; Light Company"/>
    <n v="0"/>
    <n v="3"/>
    <x v="21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21"/>
  </r>
  <r>
    <n v="-1"/>
    <n v="1"/>
    <s v="0001 -Florida Power &amp; Light Company"/>
    <n v="0"/>
    <n v="3"/>
    <x v="21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21"/>
  </r>
  <r>
    <n v="-1"/>
    <n v="1"/>
    <s v="0001 -Florida Power &amp; Light Company"/>
    <n v="0"/>
    <n v="3"/>
    <x v="21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21"/>
  </r>
  <r>
    <n v="-1"/>
    <n v="1"/>
    <s v="0001 -Florida Power &amp; Light Company"/>
    <n v="0"/>
    <n v="3"/>
    <x v="21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21"/>
  </r>
  <r>
    <n v="-1"/>
    <n v="1"/>
    <s v="0001 -Florida Power &amp; Light Company"/>
    <n v="0"/>
    <n v="3"/>
    <x v="21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21"/>
  </r>
  <r>
    <n v="-1"/>
    <n v="1"/>
    <s v="0001 -Florida Power &amp; Light Company"/>
    <n v="0"/>
    <n v="3"/>
    <x v="21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21"/>
  </r>
  <r>
    <n v="-1"/>
    <n v="1"/>
    <s v="0001 -Florida Power &amp; Light Company"/>
    <n v="0"/>
    <n v="3"/>
    <x v="21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21"/>
  </r>
  <r>
    <n v="-1"/>
    <n v="1"/>
    <s v="0001 -Florida Power &amp; Light Company"/>
    <n v="0"/>
    <n v="3"/>
    <x v="21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21"/>
  </r>
  <r>
    <n v="-1"/>
    <n v="1"/>
    <s v="0001 -Florida Power &amp; Light Company"/>
    <n v="0"/>
    <n v="3"/>
    <x v="21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21"/>
  </r>
  <r>
    <n v="-1"/>
    <n v="1"/>
    <s v="0001 -Florida Power &amp; Light Company"/>
    <n v="0"/>
    <n v="3"/>
    <x v="21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21"/>
  </r>
  <r>
    <n v="-1"/>
    <n v="1"/>
    <s v="0001 -Florida Power &amp; Light Company"/>
    <n v="0"/>
    <n v="3"/>
    <x v="21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21"/>
  </r>
  <r>
    <n v="-1"/>
    <n v="1"/>
    <s v="0001 -Florida Power &amp; Light Company"/>
    <n v="0"/>
    <n v="3"/>
    <x v="21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21"/>
  </r>
  <r>
    <n v="-1"/>
    <n v="1"/>
    <s v="0001 -Florida Power &amp; Light Company"/>
    <n v="0"/>
    <n v="3"/>
    <x v="21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21"/>
  </r>
  <r>
    <n v="-1"/>
    <n v="1"/>
    <s v="0001 -Florida Power &amp; Light Company"/>
    <n v="0"/>
    <n v="3"/>
    <x v="21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21"/>
  </r>
  <r>
    <n v="-1"/>
    <n v="1"/>
    <s v="0001 -Florida Power &amp; Light Company"/>
    <n v="0"/>
    <n v="3"/>
    <x v="21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21"/>
  </r>
  <r>
    <n v="-1"/>
    <n v="1"/>
    <s v="0001 -Florida Power &amp; Light Company"/>
    <n v="0"/>
    <n v="3"/>
    <x v="21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21"/>
  </r>
  <r>
    <n v="-1"/>
    <n v="1"/>
    <s v="0001 -Florida Power &amp; Light Company"/>
    <n v="0"/>
    <n v="3"/>
    <x v="21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21"/>
  </r>
  <r>
    <n v="-1"/>
    <n v="1"/>
    <s v="0001 -Florida Power &amp; Light Company"/>
    <n v="0"/>
    <n v="3"/>
    <x v="21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21"/>
  </r>
  <r>
    <n v="-1"/>
    <n v="1"/>
    <s v="0001 -Florida Power &amp; Light Company"/>
    <n v="0"/>
    <n v="3"/>
    <x v="21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21"/>
  </r>
  <r>
    <n v="-1"/>
    <n v="1"/>
    <s v="0001 -Florida Power &amp; Light Company"/>
    <n v="0"/>
    <n v="3"/>
    <x v="21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21"/>
  </r>
  <r>
    <n v="-1"/>
    <n v="1"/>
    <s v="0001 -Florida Power &amp; Light Company"/>
    <n v="0"/>
    <n v="3"/>
    <x v="21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21"/>
  </r>
  <r>
    <n v="-1"/>
    <n v="1"/>
    <s v="0001 -Florida Power &amp; Light Company"/>
    <n v="0"/>
    <n v="3"/>
    <x v="21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21"/>
  </r>
  <r>
    <n v="-1"/>
    <n v="1"/>
    <s v="0001 -Florida Power &amp; Light Company"/>
    <n v="0"/>
    <n v="3"/>
    <x v="21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21"/>
  </r>
  <r>
    <n v="-1"/>
    <n v="1"/>
    <s v="0001 -Florida Power &amp; Light Company"/>
    <n v="0"/>
    <n v="3"/>
    <x v="21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21"/>
  </r>
  <r>
    <n v="-1"/>
    <n v="1"/>
    <s v="0001 -Florida Power &amp; Light Company"/>
    <n v="0"/>
    <n v="3"/>
    <x v="21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21"/>
  </r>
  <r>
    <n v="-1"/>
    <n v="1"/>
    <s v="0001 -Florida Power &amp; Light Company"/>
    <n v="0"/>
    <n v="3"/>
    <x v="21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21"/>
  </r>
  <r>
    <n v="-1"/>
    <n v="1"/>
    <s v="0001 -Florida Power &amp; Light Company"/>
    <n v="0"/>
    <n v="3"/>
    <x v="21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21"/>
  </r>
  <r>
    <n v="-1"/>
    <n v="1"/>
    <s v="0001 -Florida Power &amp; Light Company"/>
    <n v="0"/>
    <n v="3"/>
    <x v="21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21"/>
  </r>
  <r>
    <n v="-1"/>
    <n v="1"/>
    <s v="0001 -Florida Power &amp; Light Company"/>
    <n v="0"/>
    <n v="3"/>
    <x v="21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21"/>
  </r>
  <r>
    <n v="-1"/>
    <n v="1"/>
    <s v="0001 -Florida Power &amp; Light Company"/>
    <n v="0"/>
    <n v="3"/>
    <x v="21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21"/>
  </r>
  <r>
    <n v="-1"/>
    <n v="1"/>
    <s v="0001 -Florida Power &amp; Light Company"/>
    <n v="0"/>
    <n v="3"/>
    <x v="21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21"/>
  </r>
  <r>
    <n v="-1"/>
    <n v="1"/>
    <s v="0001 -Florida Power &amp; Light Company"/>
    <n v="0"/>
    <n v="3"/>
    <x v="21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21"/>
  </r>
  <r>
    <n v="-1"/>
    <n v="1"/>
    <s v="0001 -Florida Power &amp; Light Company"/>
    <n v="0"/>
    <n v="3"/>
    <x v="21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21"/>
  </r>
  <r>
    <n v="-1"/>
    <n v="1"/>
    <s v="0001 -Florida Power &amp; Light Company"/>
    <n v="0"/>
    <n v="3"/>
    <x v="21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21"/>
  </r>
  <r>
    <n v="-1"/>
    <n v="1"/>
    <s v="0001 -Florida Power &amp; Light Company"/>
    <n v="0"/>
    <n v="3"/>
    <x v="21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21"/>
  </r>
  <r>
    <n v="-1"/>
    <n v="1"/>
    <s v="0001 -Florida Power &amp; Light Company"/>
    <n v="0"/>
    <n v="3"/>
    <x v="21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21"/>
  </r>
  <r>
    <n v="-1"/>
    <n v="1"/>
    <s v="0001 -Florida Power &amp; Light Company"/>
    <n v="0"/>
    <n v="3"/>
    <x v="21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21"/>
  </r>
  <r>
    <n v="-1"/>
    <n v="1"/>
    <s v="0001 -Florida Power &amp; Light Company"/>
    <n v="0"/>
    <n v="3"/>
    <x v="21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21"/>
  </r>
  <r>
    <n v="-1"/>
    <n v="1"/>
    <s v="0001 -Florida Power &amp; Light Company"/>
    <n v="0"/>
    <n v="3"/>
    <x v="21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21"/>
  </r>
  <r>
    <n v="-1"/>
    <n v="1"/>
    <s v="0001 -Florida Power &amp; Light Company"/>
    <n v="0"/>
    <n v="3"/>
    <x v="21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21"/>
  </r>
  <r>
    <n v="-1"/>
    <n v="1"/>
    <s v="0001 -Florida Power &amp; Light Company"/>
    <n v="0"/>
    <n v="3"/>
    <x v="21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21"/>
  </r>
  <r>
    <n v="-1"/>
    <n v="1"/>
    <s v="0001 -Florida Power &amp; Light Company"/>
    <n v="0"/>
    <n v="3"/>
    <x v="21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21"/>
  </r>
  <r>
    <n v="-1"/>
    <n v="1"/>
    <s v="0001 -Florida Power &amp; Light Company"/>
    <n v="0"/>
    <n v="3"/>
    <x v="21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21"/>
  </r>
  <r>
    <n v="-1"/>
    <n v="1"/>
    <s v="0001 -Florida Power &amp; Light Company"/>
    <n v="0"/>
    <n v="3"/>
    <x v="21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21"/>
  </r>
  <r>
    <n v="-1"/>
    <n v="1"/>
    <s v="0001 -Florida Power &amp; Light Company"/>
    <n v="0"/>
    <n v="3"/>
    <x v="21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21"/>
  </r>
  <r>
    <n v="-1"/>
    <n v="1"/>
    <s v="0001 -Florida Power &amp; Light Company"/>
    <n v="0"/>
    <n v="3"/>
    <x v="21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21"/>
  </r>
  <r>
    <n v="-1"/>
    <n v="1"/>
    <s v="0001 -Florida Power &amp; Light Company"/>
    <n v="0"/>
    <n v="3"/>
    <x v="21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21"/>
  </r>
  <r>
    <n v="-1"/>
    <n v="1"/>
    <s v="0001 -Florida Power &amp; Light Company"/>
    <n v="0"/>
    <n v="3"/>
    <x v="21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21"/>
  </r>
  <r>
    <n v="-1"/>
    <n v="1"/>
    <s v="0001 -Florida Power &amp; Light Company"/>
    <n v="0"/>
    <n v="3"/>
    <x v="21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21"/>
  </r>
  <r>
    <n v="-1"/>
    <n v="1"/>
    <s v="0001 -Florida Power &amp; Light Company"/>
    <n v="0"/>
    <n v="3"/>
    <x v="21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21"/>
  </r>
  <r>
    <n v="-1"/>
    <n v="1"/>
    <s v="0001 -Florida Power &amp; Light Company"/>
    <n v="0"/>
    <n v="3"/>
    <x v="21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21"/>
  </r>
  <r>
    <n v="-1"/>
    <n v="1"/>
    <s v="0001 -Florida Power &amp; Light Company"/>
    <n v="0"/>
    <n v="3"/>
    <x v="21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21"/>
  </r>
  <r>
    <n v="-1"/>
    <n v="1"/>
    <s v="0001 -Florida Power &amp; Light Company"/>
    <n v="0"/>
    <n v="3"/>
    <x v="21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21"/>
  </r>
  <r>
    <n v="-1"/>
    <n v="1"/>
    <s v="0001 -Florida Power &amp; Light Company"/>
    <n v="0"/>
    <n v="3"/>
    <x v="21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21"/>
  </r>
  <r>
    <n v="-1"/>
    <n v="1"/>
    <s v="0001 -Florida Power &amp; Light Company"/>
    <n v="0"/>
    <n v="3"/>
    <x v="21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21"/>
  </r>
  <r>
    <n v="-1"/>
    <n v="1"/>
    <s v="0001 -Florida Power &amp; Light Company"/>
    <n v="0"/>
    <n v="3"/>
    <x v="21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21"/>
  </r>
  <r>
    <n v="-1"/>
    <n v="1"/>
    <s v="0001 -Florida Power &amp; Light Company"/>
    <n v="0"/>
    <n v="3"/>
    <x v="21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21"/>
  </r>
  <r>
    <n v="-1"/>
    <n v="1"/>
    <s v="0001 -Florida Power &amp; Light Company"/>
    <n v="0"/>
    <n v="3"/>
    <x v="21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21"/>
  </r>
  <r>
    <n v="-1"/>
    <n v="1"/>
    <s v="0001 -Florida Power &amp; Light Company"/>
    <n v="0"/>
    <n v="3"/>
    <x v="21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21"/>
  </r>
  <r>
    <n v="-1"/>
    <n v="1"/>
    <s v="0001 -Florida Power &amp; Light Company"/>
    <n v="0"/>
    <n v="3"/>
    <x v="21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21"/>
  </r>
  <r>
    <n v="-1"/>
    <n v="1"/>
    <s v="0001 -Florida Power &amp; Light Company"/>
    <n v="0"/>
    <n v="3"/>
    <x v="21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21"/>
  </r>
  <r>
    <n v="-1"/>
    <n v="1"/>
    <s v="0001 -Florida Power &amp; Light Company"/>
    <n v="0"/>
    <n v="3"/>
    <x v="21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21"/>
  </r>
  <r>
    <n v="-1"/>
    <n v="1"/>
    <s v="0001 -Florida Power &amp; Light Company"/>
    <n v="0"/>
    <n v="3"/>
    <x v="21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21"/>
  </r>
  <r>
    <n v="-1"/>
    <n v="1"/>
    <s v="0001 -Florida Power &amp; Light Company"/>
    <n v="0"/>
    <n v="3"/>
    <x v="21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21"/>
  </r>
  <r>
    <n v="-1"/>
    <n v="1"/>
    <s v="0001 -Florida Power &amp; Light Company"/>
    <n v="0"/>
    <n v="3"/>
    <x v="21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21"/>
  </r>
  <r>
    <n v="-1"/>
    <n v="1"/>
    <s v="0001 -Florida Power &amp; Light Company"/>
    <n v="0"/>
    <n v="3"/>
    <x v="21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21"/>
  </r>
  <r>
    <n v="-1"/>
    <n v="1"/>
    <s v="0001 -Florida Power &amp; Light Company"/>
    <n v="0"/>
    <n v="3"/>
    <x v="21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21"/>
  </r>
  <r>
    <n v="-1"/>
    <n v="1"/>
    <s v="0001 -Florida Power &amp; Light Company"/>
    <n v="0"/>
    <n v="3"/>
    <x v="21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21"/>
  </r>
  <r>
    <n v="-1"/>
    <n v="1"/>
    <s v="0001 -Florida Power &amp; Light Company"/>
    <n v="0"/>
    <n v="3"/>
    <x v="21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21"/>
  </r>
  <r>
    <n v="-1"/>
    <n v="1"/>
    <s v="0001 -Florida Power &amp; Light Company"/>
    <n v="0"/>
    <n v="3"/>
    <x v="21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21"/>
  </r>
  <r>
    <n v="-1"/>
    <n v="1"/>
    <s v="0001 -Florida Power &amp; Light Company"/>
    <n v="0"/>
    <n v="3"/>
    <x v="21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21"/>
  </r>
  <r>
    <n v="-1"/>
    <n v="1"/>
    <s v="0001 -Florida Power &amp; Light Company"/>
    <n v="0"/>
    <n v="3"/>
    <x v="21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21"/>
  </r>
  <r>
    <n v="-1"/>
    <n v="1"/>
    <s v="0001 -Florida Power &amp; Light Company"/>
    <n v="0"/>
    <n v="3"/>
    <x v="21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21"/>
  </r>
  <r>
    <n v="-1"/>
    <n v="1"/>
    <s v="0001 -Florida Power &amp; Light Company"/>
    <n v="0"/>
    <n v="3"/>
    <x v="21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21"/>
  </r>
  <r>
    <n v="-1"/>
    <n v="1"/>
    <s v="0001 -Florida Power &amp; Light Company"/>
    <n v="0"/>
    <n v="3"/>
    <x v="21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21"/>
  </r>
  <r>
    <n v="-1"/>
    <n v="1"/>
    <s v="0001 -Florida Power &amp; Light Company"/>
    <n v="0"/>
    <n v="3"/>
    <x v="21"/>
    <n v="2008"/>
    <n v="171"/>
    <n v="2014"/>
    <s v="V2008 Q4 - 50% Bonus"/>
    <n v="367"/>
    <s v="03. Nuclear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  <x v="21"/>
  </r>
  <r>
    <n v="-1"/>
    <n v="1"/>
    <s v="0001 -Florida Power &amp; Light Company"/>
    <n v="0"/>
    <n v="3"/>
    <x v="21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21"/>
  </r>
  <r>
    <n v="-1"/>
    <n v="1"/>
    <s v="0001 -Florida Power &amp; Light Company"/>
    <n v="0"/>
    <n v="3"/>
    <x v="21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21"/>
  </r>
  <r>
    <n v="-1"/>
    <n v="1"/>
    <s v="0001 -Florida Power &amp; Light Company"/>
    <n v="0"/>
    <n v="3"/>
    <x v="21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21"/>
  </r>
  <r>
    <n v="-1"/>
    <n v="1"/>
    <s v="0001 -Florida Power &amp; Light Company"/>
    <n v="0"/>
    <n v="3"/>
    <x v="21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21"/>
  </r>
  <r>
    <n v="-1"/>
    <n v="1"/>
    <s v="0001 -Florida Power &amp; Light Company"/>
    <n v="0"/>
    <n v="3"/>
    <x v="21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21"/>
  </r>
  <r>
    <n v="-1"/>
    <n v="1"/>
    <s v="0001 -Florida Power &amp; Light Company"/>
    <n v="0"/>
    <n v="3"/>
    <x v="21"/>
    <n v="2009"/>
    <n v="191"/>
    <n v="2014"/>
    <s v="V2009 Q3 - 50% Bonus"/>
    <n v="367"/>
    <s v="03. Nuclear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  <x v="21"/>
  </r>
  <r>
    <n v="-1"/>
    <n v="1"/>
    <s v="0001 -Florida Power &amp; Light Company"/>
    <n v="0"/>
    <n v="3"/>
    <x v="21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21"/>
  </r>
  <r>
    <n v="-1"/>
    <n v="1"/>
    <s v="0001 -Florida Power &amp; Light Company"/>
    <n v="0"/>
    <n v="3"/>
    <x v="21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21"/>
  </r>
  <r>
    <n v="-1"/>
    <n v="1"/>
    <s v="0001 -Florida Power &amp; Light Company"/>
    <n v="0"/>
    <n v="3"/>
    <x v="21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21"/>
  </r>
  <r>
    <n v="-1"/>
    <n v="1"/>
    <s v="0001 -Florida Power &amp; Light Company"/>
    <n v="0"/>
    <n v="3"/>
    <x v="21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21"/>
  </r>
  <r>
    <n v="-1"/>
    <n v="1"/>
    <s v="0001 -Florida Power &amp; Light Company"/>
    <n v="0"/>
    <n v="3"/>
    <x v="21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21"/>
  </r>
  <r>
    <n v="-1"/>
    <n v="1"/>
    <s v="0001 -Florida Power &amp; Light Company"/>
    <n v="0"/>
    <n v="3"/>
    <x v="21"/>
    <n v="2010"/>
    <n v="216"/>
    <n v="2014"/>
    <s v="V2010 Q2 - 50% Bonus"/>
    <n v="367"/>
    <s v="03. Nuclear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  <x v="21"/>
  </r>
  <r>
    <n v="-1"/>
    <n v="1"/>
    <s v="0001 -Florida Power &amp; Light Company"/>
    <n v="0"/>
    <n v="3"/>
    <x v="21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21"/>
  </r>
  <r>
    <n v="-1"/>
    <n v="1"/>
    <s v="0001 -Florida Power &amp; Light Company"/>
    <n v="0"/>
    <n v="3"/>
    <x v="21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7"/>
    <n v="2014"/>
    <s v="V2010 Q3 - 50% Bonus"/>
    <n v="367"/>
    <s v="03. Nuclear"/>
    <s v="Function"/>
    <n v="3676493.34"/>
    <n v="0"/>
    <n v="0"/>
    <n v="3676493.34"/>
    <n v="270963.62"/>
    <n v="1306464.9099999999"/>
    <n v="-218285.37"/>
    <n v="0"/>
    <n v="3676493.34"/>
    <n v="1577428.53"/>
    <n v="0"/>
    <n v="0"/>
    <n v="0"/>
    <n v="0"/>
    <x v="21"/>
  </r>
  <r>
    <n v="-1"/>
    <n v="1"/>
    <s v="0001 -Florida Power &amp; Light Company"/>
    <n v="0"/>
    <n v="3"/>
    <x v="21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21"/>
  </r>
  <r>
    <n v="-1"/>
    <n v="1"/>
    <s v="0001 -Florida Power &amp; Light Company"/>
    <n v="0"/>
    <n v="3"/>
    <x v="21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21"/>
  </r>
  <r>
    <n v="-1"/>
    <n v="1"/>
    <s v="0001 -Florida Power &amp; Light Company"/>
    <n v="0"/>
    <n v="3"/>
    <x v="21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21"/>
  </r>
  <r>
    <n v="-1"/>
    <n v="1"/>
    <s v="0001 -Florida Power &amp; Light Company"/>
    <n v="0"/>
    <n v="3"/>
    <x v="21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21"/>
  </r>
  <r>
    <n v="-1"/>
    <n v="1"/>
    <s v="0001 -Florida Power &amp; Light Company"/>
    <n v="0"/>
    <n v="3"/>
    <x v="21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21"/>
  </r>
  <r>
    <n v="-1"/>
    <n v="1"/>
    <s v="0001 -Florida Power &amp; Light Company"/>
    <n v="0"/>
    <n v="3"/>
    <x v="21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21"/>
  </r>
  <r>
    <n v="-1"/>
    <n v="1"/>
    <s v="0001 -Florida Power &amp; Light Company"/>
    <n v="0"/>
    <n v="3"/>
    <x v="21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21"/>
  </r>
  <r>
    <n v="-1"/>
    <n v="1"/>
    <s v="0001 -Florida Power &amp; Light Company"/>
    <n v="0"/>
    <n v="3"/>
    <x v="21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21"/>
  </r>
  <r>
    <n v="-1"/>
    <n v="1"/>
    <s v="0001 -Florida Power &amp; Light Company"/>
    <n v="0"/>
    <n v="3"/>
    <x v="21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21"/>
  </r>
  <r>
    <n v="-1"/>
    <n v="1"/>
    <s v="0001 -Florida Power &amp; Light Company"/>
    <n v="0"/>
    <n v="3"/>
    <x v="21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21"/>
  </r>
  <r>
    <n v="-1"/>
    <n v="1"/>
    <s v="0001 -Florida Power &amp; Light Company"/>
    <n v="0"/>
    <n v="3"/>
    <x v="21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21"/>
  </r>
  <r>
    <n v="-1"/>
    <n v="1"/>
    <s v="0001 -Florida Power &amp; Light Company"/>
    <n v="0"/>
    <n v="3"/>
    <x v="21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21"/>
  </r>
  <r>
    <n v="-1"/>
    <n v="1"/>
    <s v="0001 -Florida Power &amp; Light Company"/>
    <n v="0"/>
    <n v="3"/>
    <x v="21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21"/>
  </r>
  <r>
    <n v="-1"/>
    <n v="1"/>
    <s v="0001 -Florida Power &amp; Light Company"/>
    <n v="0"/>
    <n v="3"/>
    <x v="21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21"/>
  </r>
  <r>
    <n v="-1"/>
    <n v="1"/>
    <s v="0001 -Florida Power &amp; Light Company"/>
    <n v="0"/>
    <n v="3"/>
    <x v="21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21"/>
  </r>
  <r>
    <n v="-1"/>
    <n v="1"/>
    <s v="0001 -Florida Power &amp; Light Company"/>
    <n v="0"/>
    <n v="3"/>
    <x v="21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21"/>
  </r>
  <r>
    <n v="-1"/>
    <n v="1"/>
    <s v="0001 -Florida Power &amp; Light Company"/>
    <n v="0"/>
    <n v="3"/>
    <x v="21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21"/>
  </r>
  <r>
    <n v="-1"/>
    <n v="1"/>
    <s v="0001 -Florida Power &amp; Light Company"/>
    <n v="0"/>
    <n v="3"/>
    <x v="21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21"/>
  </r>
  <r>
    <n v="-1"/>
    <n v="1"/>
    <s v="0001 -Florida Power &amp; Light Company"/>
    <n v="0"/>
    <n v="3"/>
    <x v="21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21"/>
  </r>
  <r>
    <n v="-1"/>
    <n v="1"/>
    <s v="0001 -Florida Power &amp; Light Company"/>
    <n v="0"/>
    <n v="3"/>
    <x v="21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21"/>
  </r>
  <r>
    <n v="-1"/>
    <n v="1"/>
    <s v="0001 -Florida Power &amp; Light Company"/>
    <n v="0"/>
    <n v="3"/>
    <x v="21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21"/>
  </r>
  <r>
    <n v="-1"/>
    <n v="1"/>
    <s v="0001 -Florida Power &amp; Light Company"/>
    <n v="0"/>
    <n v="3"/>
    <x v="21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1"/>
  </r>
  <r>
    <n v="-1"/>
    <n v="1"/>
    <s v="0001 -Florida Power &amp; Light Company"/>
    <n v="0"/>
    <n v="3"/>
    <x v="21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1"/>
  </r>
  <r>
    <n v="-1"/>
    <n v="1"/>
    <s v="0001 -Florida Power &amp; Light Company"/>
    <n v="0"/>
    <n v="3"/>
    <x v="21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21"/>
  </r>
  <r>
    <n v="-1"/>
    <n v="1"/>
    <s v="0001 -Florida Power &amp; Light Company"/>
    <n v="0"/>
    <n v="3"/>
    <x v="21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21"/>
  </r>
  <r>
    <n v="-1"/>
    <n v="1"/>
    <s v="0001 -Florida Power &amp; Light Company"/>
    <n v="0"/>
    <n v="3"/>
    <x v="21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21"/>
  </r>
  <r>
    <n v="-1"/>
    <n v="1"/>
    <s v="0001 -Florida Power &amp; Light Company"/>
    <n v="0"/>
    <n v="3"/>
    <x v="21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21"/>
  </r>
  <r>
    <n v="-1"/>
    <n v="1"/>
    <s v="0001 -Florida Power &amp; Light Company"/>
    <n v="0"/>
    <n v="3"/>
    <x v="21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21"/>
  </r>
  <r>
    <n v="-1"/>
    <n v="1"/>
    <s v="0001 -Florida Power &amp; Light Company"/>
    <n v="0"/>
    <n v="3"/>
    <x v="21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21"/>
  </r>
  <r>
    <n v="-1"/>
    <n v="1"/>
    <s v="0001 -Florida Power &amp; Light Company"/>
    <n v="0"/>
    <n v="3"/>
    <x v="21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21"/>
  </r>
  <r>
    <n v="-1"/>
    <n v="1"/>
    <s v="0001 -Florida Power &amp; Light Company"/>
    <n v="0"/>
    <n v="3"/>
    <x v="21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21"/>
  </r>
  <r>
    <n v="-1"/>
    <n v="1"/>
    <s v="0001 -Florida Power &amp; Light Company"/>
    <n v="0"/>
    <n v="3"/>
    <x v="21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21"/>
  </r>
  <r>
    <n v="-1"/>
    <n v="1"/>
    <s v="0001 -Florida Power &amp; Light Company"/>
    <n v="0"/>
    <n v="3"/>
    <x v="21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21"/>
  </r>
  <r>
    <n v="-1"/>
    <n v="1"/>
    <s v="0001 -Florida Power &amp; Light Company"/>
    <n v="0"/>
    <n v="3"/>
    <x v="21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21"/>
  </r>
  <r>
    <n v="-1"/>
    <n v="1"/>
    <s v="0001 -Florida Power &amp; Light Company"/>
    <n v="0"/>
    <n v="3"/>
    <x v="21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21"/>
  </r>
  <r>
    <n v="-1"/>
    <n v="1"/>
    <s v="0001 -Florida Power &amp; Light Company"/>
    <n v="0"/>
    <n v="3"/>
    <x v="21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21"/>
  </r>
  <r>
    <n v="-1"/>
    <n v="1"/>
    <s v="0001 -Florida Power &amp; Light Company"/>
    <n v="0"/>
    <n v="3"/>
    <x v="21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21"/>
  </r>
  <r>
    <n v="-1"/>
    <n v="1"/>
    <s v="0001 -Florida Power &amp; Light Company"/>
    <n v="0"/>
    <n v="3"/>
    <x v="21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21"/>
  </r>
  <r>
    <n v="-1"/>
    <n v="1"/>
    <s v="0001 -Florida Power &amp; Light Company"/>
    <n v="0"/>
    <n v="3"/>
    <x v="21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21"/>
  </r>
  <r>
    <n v="-1"/>
    <n v="1"/>
    <s v="0001 -Florida Power &amp; Light Company"/>
    <n v="0"/>
    <n v="3"/>
    <x v="21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21"/>
  </r>
  <r>
    <n v="-1"/>
    <n v="1"/>
    <s v="0001 -Florida Power &amp; Light Company"/>
    <n v="0"/>
    <n v="3"/>
    <x v="21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21"/>
  </r>
  <r>
    <n v="-1"/>
    <n v="1"/>
    <s v="0001 -Florida Power &amp; Light Company"/>
    <n v="0"/>
    <n v="3"/>
    <x v="21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21"/>
  </r>
  <r>
    <n v="-1"/>
    <n v="1"/>
    <s v="0001 -Florida Power &amp; Light Company"/>
    <n v="0"/>
    <n v="3"/>
    <x v="21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21"/>
  </r>
  <r>
    <n v="-1"/>
    <n v="1"/>
    <s v="0001 -Florida Power &amp; Light Company"/>
    <n v="0"/>
    <n v="3"/>
    <x v="21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21"/>
  </r>
  <r>
    <n v="-1"/>
    <n v="1"/>
    <s v="0001 -Florida Power &amp; Light Company"/>
    <n v="0"/>
    <n v="3"/>
    <x v="21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21"/>
  </r>
  <r>
    <n v="-1"/>
    <n v="1"/>
    <s v="0001 -Florida Power &amp; Light Company"/>
    <n v="0"/>
    <n v="3"/>
    <x v="21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21"/>
  </r>
  <r>
    <n v="-1"/>
    <n v="1"/>
    <s v="0001 -Florida Power &amp; Light Company"/>
    <n v="0"/>
    <n v="3"/>
    <x v="21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21"/>
  </r>
  <r>
    <n v="-1"/>
    <n v="1"/>
    <s v="0001 -Florida Power &amp; Light Company"/>
    <n v="0"/>
    <n v="3"/>
    <x v="21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21"/>
  </r>
  <r>
    <n v="-1"/>
    <n v="1"/>
    <s v="0001 -Florida Power &amp; Light Company"/>
    <n v="0"/>
    <n v="3"/>
    <x v="21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21"/>
  </r>
  <r>
    <n v="-1"/>
    <n v="1"/>
    <s v="0001 -Florida Power &amp; Light Company"/>
    <n v="0"/>
    <n v="3"/>
    <x v="21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21"/>
  </r>
  <r>
    <n v="-1"/>
    <n v="1"/>
    <s v="0001 -Florida Power &amp; Light Company"/>
    <n v="0"/>
    <n v="3"/>
    <x v="21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21"/>
  </r>
  <r>
    <n v="-1"/>
    <n v="1"/>
    <s v="0001 -Florida Power &amp; Light Company"/>
    <n v="0"/>
    <n v="3"/>
    <x v="21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21"/>
  </r>
  <r>
    <n v="-1"/>
    <n v="1"/>
    <s v="0001 -Florida Power &amp; Light Company"/>
    <n v="0"/>
    <n v="3"/>
    <x v="21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21"/>
  </r>
  <r>
    <n v="-1"/>
    <n v="1"/>
    <s v="0001 -Florida Power &amp; Light Company"/>
    <n v="0"/>
    <n v="3"/>
    <x v="21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21"/>
  </r>
  <r>
    <n v="-1"/>
    <n v="1"/>
    <s v="0001 -Florida Power &amp; Light Company"/>
    <n v="0"/>
    <n v="3"/>
    <x v="21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21"/>
  </r>
  <r>
    <n v="-1"/>
    <n v="1"/>
    <s v="0001 -Florida Power &amp; Light Company"/>
    <n v="0"/>
    <n v="3"/>
    <x v="21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21"/>
  </r>
  <r>
    <n v="-1"/>
    <n v="1"/>
    <s v="0001 -Florida Power &amp; Light Company"/>
    <n v="0"/>
    <n v="3"/>
    <x v="21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21"/>
  </r>
  <r>
    <n v="-1"/>
    <n v="1"/>
    <s v="0001 -Florida Power &amp; Light Company"/>
    <n v="0"/>
    <n v="3"/>
    <x v="21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21"/>
  </r>
  <r>
    <n v="-1"/>
    <n v="1"/>
    <s v="0001 -Florida Power &amp; Light Company"/>
    <n v="0"/>
    <n v="3"/>
    <x v="21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21"/>
  </r>
  <r>
    <n v="-1"/>
    <n v="1"/>
    <s v="0001 -Florida Power &amp; Light Company"/>
    <n v="0"/>
    <n v="3"/>
    <x v="21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21"/>
  </r>
  <r>
    <n v="-1"/>
    <n v="1"/>
    <s v="0001 -Florida Power &amp; Light Company"/>
    <n v="0"/>
    <n v="3"/>
    <x v="21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21"/>
  </r>
  <r>
    <n v="-1"/>
    <n v="1"/>
    <s v="0001 -Florida Power &amp; Light Company"/>
    <n v="0"/>
    <n v="3"/>
    <x v="21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21"/>
  </r>
  <r>
    <n v="-1"/>
    <n v="1"/>
    <s v="0001 -Florida Power &amp; Light Company"/>
    <n v="0"/>
    <n v="3"/>
    <x v="21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21"/>
  </r>
  <r>
    <n v="-1"/>
    <n v="1"/>
    <s v="0001 -Florida Power &amp; Light Company"/>
    <n v="0"/>
    <n v="3"/>
    <x v="21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21"/>
  </r>
  <r>
    <n v="-1"/>
    <n v="1"/>
    <s v="0001 -Florida Power &amp; Light Company"/>
    <n v="0"/>
    <n v="3"/>
    <x v="21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21"/>
  </r>
  <r>
    <n v="-1"/>
    <n v="1"/>
    <s v="0001 -Florida Power &amp; Light Company"/>
    <n v="0"/>
    <n v="3"/>
    <x v="21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21"/>
  </r>
  <r>
    <n v="-1"/>
    <n v="1"/>
    <s v="0001 -Florida Power &amp; Light Company"/>
    <n v="0"/>
    <n v="3"/>
    <x v="21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21"/>
  </r>
  <r>
    <n v="-1"/>
    <n v="1"/>
    <s v="0001 -Florida Power &amp; Light Company"/>
    <n v="0"/>
    <n v="3"/>
    <x v="21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21"/>
  </r>
  <r>
    <n v="-1"/>
    <n v="1"/>
    <s v="0001 -Florida Power &amp; Light Company"/>
    <n v="0"/>
    <n v="3"/>
    <x v="21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21"/>
  </r>
  <r>
    <n v="-1"/>
    <n v="1"/>
    <s v="0001 -Florida Power &amp; Light Company"/>
    <n v="0"/>
    <n v="3"/>
    <x v="21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21"/>
  </r>
  <r>
    <n v="-1"/>
    <n v="1"/>
    <s v="0001 -Florida Power &amp; Light Company"/>
    <n v="0"/>
    <n v="3"/>
    <x v="21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21"/>
  </r>
  <r>
    <n v="-1"/>
    <n v="1"/>
    <s v="0001 -Florida Power &amp; Light Company"/>
    <n v="0"/>
    <n v="3"/>
    <x v="21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21"/>
  </r>
  <r>
    <n v="-1"/>
    <n v="1"/>
    <s v="0001 -Florida Power &amp; Light Company"/>
    <n v="0"/>
    <n v="3"/>
    <x v="21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21"/>
  </r>
  <r>
    <n v="-1"/>
    <n v="1"/>
    <s v="0001 -Florida Power &amp; Light Company"/>
    <n v="0"/>
    <n v="3"/>
    <x v="21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21"/>
  </r>
  <r>
    <n v="-1"/>
    <n v="1"/>
    <s v="0001 -Florida Power &amp; Light Company"/>
    <n v="0"/>
    <n v="3"/>
    <x v="21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21"/>
  </r>
  <r>
    <n v="-1"/>
    <n v="1"/>
    <s v="0001 -Florida Power &amp; Light Company"/>
    <n v="0"/>
    <n v="3"/>
    <x v="21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21"/>
  </r>
  <r>
    <n v="-1"/>
    <n v="1"/>
    <s v="0001 -Florida Power &amp; Light Company"/>
    <n v="0"/>
    <n v="3"/>
    <x v="21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21"/>
  </r>
  <r>
    <n v="-1"/>
    <n v="1"/>
    <s v="0001 -Florida Power &amp; Light Company"/>
    <n v="0"/>
    <n v="3"/>
    <x v="21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21"/>
  </r>
  <r>
    <n v="-1"/>
    <n v="1"/>
    <s v="0001 -Florida Power &amp; Light Company"/>
    <n v="0"/>
    <n v="3"/>
    <x v="21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21"/>
  </r>
  <r>
    <n v="-1"/>
    <n v="1"/>
    <s v="0001 -Florida Power &amp; Light Company"/>
    <n v="0"/>
    <n v="3"/>
    <x v="21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21"/>
  </r>
  <r>
    <n v="-1"/>
    <n v="1"/>
    <s v="0001 -Florida Power &amp; Light Company"/>
    <n v="0"/>
    <n v="3"/>
    <x v="21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21"/>
  </r>
  <r>
    <n v="-1"/>
    <n v="1"/>
    <s v="0001 -Florida Power &amp; Light Company"/>
    <n v="0"/>
    <n v="3"/>
    <x v="21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21"/>
  </r>
  <r>
    <n v="-1"/>
    <n v="1"/>
    <s v="0001 -Florida Power &amp; Light Company"/>
    <n v="0"/>
    <n v="3"/>
    <x v="21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21"/>
  </r>
  <r>
    <n v="-1"/>
    <n v="1"/>
    <s v="0001 -Florida Power &amp; Light Company"/>
    <n v="0"/>
    <n v="3"/>
    <x v="21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21"/>
  </r>
  <r>
    <n v="-1"/>
    <n v="1"/>
    <s v="0001 -Florida Power &amp; Light Company"/>
    <n v="0"/>
    <n v="3"/>
    <x v="21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21"/>
  </r>
  <r>
    <n v="-1"/>
    <n v="1"/>
    <s v="0001 -Florida Power &amp; Light Company"/>
    <n v="0"/>
    <n v="3"/>
    <x v="21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21"/>
  </r>
  <r>
    <n v="-1"/>
    <n v="1"/>
    <s v="0001 -Florida Power &amp; Light Company"/>
    <n v="0"/>
    <n v="3"/>
    <x v="21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21"/>
  </r>
  <r>
    <n v="-1"/>
    <n v="1"/>
    <s v="0001 -Florida Power &amp; Light Company"/>
    <n v="0"/>
    <n v="3"/>
    <x v="21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21"/>
  </r>
  <r>
    <n v="-1"/>
    <n v="1"/>
    <s v="0001 -Florida Power &amp; Light Company"/>
    <n v="0"/>
    <n v="3"/>
    <x v="21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21"/>
  </r>
  <r>
    <n v="-1"/>
    <n v="1"/>
    <s v="0001 -Florida Power &amp; Light Company"/>
    <n v="0"/>
    <n v="3"/>
    <x v="21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21"/>
  </r>
  <r>
    <n v="-1"/>
    <n v="1"/>
    <s v="0001 -Florida Power &amp; Light Company"/>
    <n v="0"/>
    <n v="3"/>
    <x v="21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21"/>
  </r>
  <r>
    <n v="-1"/>
    <n v="1"/>
    <s v="0001 -Florida Power &amp; Light Company"/>
    <n v="0"/>
    <n v="3"/>
    <x v="21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21"/>
  </r>
  <r>
    <n v="-1"/>
    <n v="1"/>
    <s v="0001 -Florida Power &amp; Light Company"/>
    <n v="0"/>
    <n v="3"/>
    <x v="21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21"/>
  </r>
  <r>
    <n v="-1"/>
    <n v="1"/>
    <s v="0001 -Florida Power &amp; Light Company"/>
    <n v="0"/>
    <n v="3"/>
    <x v="21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21"/>
  </r>
  <r>
    <n v="-1"/>
    <n v="1"/>
    <s v="0001 -Florida Power &amp; Light Company"/>
    <n v="0"/>
    <n v="3"/>
    <x v="21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21"/>
  </r>
  <r>
    <n v="-1"/>
    <n v="1"/>
    <s v="0001 -Florida Power &amp; Light Company"/>
    <n v="0"/>
    <n v="3"/>
    <x v="21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21"/>
  </r>
  <r>
    <n v="-1"/>
    <n v="1"/>
    <s v="0001 -Florida Power &amp; Light Company"/>
    <n v="0"/>
    <n v="3"/>
    <x v="21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21"/>
  </r>
  <r>
    <n v="-1"/>
    <n v="1"/>
    <s v="0001 -Florida Power &amp; Light Company"/>
    <n v="0"/>
    <n v="3"/>
    <x v="21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21"/>
  </r>
  <r>
    <n v="-1"/>
    <n v="1"/>
    <s v="0001 -Florida Power &amp; Light Company"/>
    <n v="0"/>
    <n v="3"/>
    <x v="21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21"/>
  </r>
  <r>
    <n v="-1"/>
    <n v="1"/>
    <s v="0001 -Florida Power &amp; Light Company"/>
    <n v="0"/>
    <n v="3"/>
    <x v="21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21"/>
  </r>
  <r>
    <n v="-1"/>
    <n v="1"/>
    <s v="0001 -Florida Power &amp; Light Company"/>
    <n v="0"/>
    <n v="3"/>
    <x v="21"/>
    <n v="2008"/>
    <n v="168"/>
    <n v="2014"/>
    <s v="V2008 Q1 - 50% Bonus"/>
    <n v="367"/>
    <s v="05. Other Production"/>
    <s v="Function"/>
    <n v="172791.21"/>
    <n v="0"/>
    <n v="0"/>
    <n v="191616.16"/>
    <n v="11711.62"/>
    <n v="113543.31"/>
    <n v="-61038.17"/>
    <n v="29527.08"/>
    <n v="210441.12"/>
    <n v="110534.57"/>
    <n v="6597.53"/>
    <n v="0"/>
    <n v="29527.08"/>
    <n v="0"/>
    <x v="21"/>
  </r>
  <r>
    <n v="-1"/>
    <n v="1"/>
    <s v="0001 -Florida Power &amp; Light Company"/>
    <n v="0"/>
    <n v="3"/>
    <x v="21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21"/>
  </r>
  <r>
    <n v="-1"/>
    <n v="1"/>
    <s v="0001 -Florida Power &amp; Light Company"/>
    <n v="0"/>
    <n v="3"/>
    <x v="21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21"/>
  </r>
  <r>
    <n v="-1"/>
    <n v="1"/>
    <s v="0001 -Florida Power &amp; Light Company"/>
    <n v="0"/>
    <n v="3"/>
    <x v="21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21"/>
  </r>
  <r>
    <n v="-1"/>
    <n v="1"/>
    <s v="0001 -Florida Power &amp; Light Company"/>
    <n v="0"/>
    <n v="3"/>
    <x v="21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21"/>
  </r>
  <r>
    <n v="-1"/>
    <n v="1"/>
    <s v="0001 -Florida Power &amp; Light Company"/>
    <n v="0"/>
    <n v="3"/>
    <x v="21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21"/>
  </r>
  <r>
    <n v="-1"/>
    <n v="1"/>
    <s v="0001 -Florida Power &amp; Light Company"/>
    <n v="0"/>
    <n v="3"/>
    <x v="21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21"/>
  </r>
  <r>
    <n v="-1"/>
    <n v="1"/>
    <s v="0001 -Florida Power &amp; Light Company"/>
    <n v="0"/>
    <n v="3"/>
    <x v="21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21"/>
  </r>
  <r>
    <n v="-1"/>
    <n v="1"/>
    <s v="0001 -Florida Power &amp; Light Company"/>
    <n v="0"/>
    <n v="3"/>
    <x v="21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21"/>
  </r>
  <r>
    <n v="-1"/>
    <n v="1"/>
    <s v="0001 -Florida Power &amp; Light Company"/>
    <n v="0"/>
    <n v="3"/>
    <x v="21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21"/>
  </r>
  <r>
    <n v="-1"/>
    <n v="1"/>
    <s v="0001 -Florida Power &amp; Light Company"/>
    <n v="0"/>
    <n v="3"/>
    <x v="21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21"/>
  </r>
  <r>
    <n v="-1"/>
    <n v="1"/>
    <s v="0001 -Florida Power &amp; Light Company"/>
    <n v="0"/>
    <n v="3"/>
    <x v="21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21"/>
  </r>
  <r>
    <n v="-1"/>
    <n v="1"/>
    <s v="0001 -Florida Power &amp; Light Company"/>
    <n v="0"/>
    <n v="3"/>
    <x v="21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9999998"/>
    <n v="-8286314.9699999997"/>
    <n v="3441252.09"/>
    <n v="158695911.62"/>
    <n v="51462521.759999998"/>
    <n v="-2227638.16"/>
    <n v="0"/>
    <n v="3441252.09"/>
    <n v="0"/>
    <x v="21"/>
  </r>
  <r>
    <n v="-1"/>
    <n v="1"/>
    <s v="0001 -Florida Power &amp; Light Company"/>
    <n v="0"/>
    <n v="3"/>
    <x v="21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21"/>
  </r>
  <r>
    <n v="-1"/>
    <n v="1"/>
    <s v="0001 -Florida Power &amp; Light Company"/>
    <n v="0"/>
    <n v="3"/>
    <x v="21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21"/>
  </r>
  <r>
    <n v="-1"/>
    <n v="1"/>
    <s v="0001 -Florida Power &amp; Light Company"/>
    <n v="0"/>
    <n v="3"/>
    <x v="21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21"/>
  </r>
  <r>
    <n v="-1"/>
    <n v="1"/>
    <s v="0001 -Florida Power &amp; Light Company"/>
    <n v="0"/>
    <n v="3"/>
    <x v="21"/>
    <n v="2010"/>
    <n v="215"/>
    <n v="2014"/>
    <s v="V2010 Q1 - 50% Bonus"/>
    <n v="367"/>
    <s v="05. Other Production"/>
    <s v="Function"/>
    <n v="993132.87"/>
    <n v="0"/>
    <n v="0"/>
    <n v="1207088.74"/>
    <n v="88095.88"/>
    <n v="665546.31999999995"/>
    <n v="-472862.22"/>
    <n v="1232150.23"/>
    <n v="1421044.62"/>
    <n v="630294.41"/>
    <n v="927586.25"/>
    <n v="0"/>
    <n v="1232150.23"/>
    <n v="0"/>
    <x v="21"/>
  </r>
  <r>
    <n v="-1"/>
    <n v="1"/>
    <s v="0001 -Florida Power &amp; Light Company"/>
    <n v="0"/>
    <n v="3"/>
    <x v="21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21"/>
  </r>
  <r>
    <n v="-1"/>
    <n v="1"/>
    <s v="0001 -Florida Power &amp; Light Company"/>
    <n v="0"/>
    <n v="3"/>
    <x v="21"/>
    <n v="2010"/>
    <n v="216"/>
    <n v="2014"/>
    <s v="V2010 Q2 - 50% Bonus"/>
    <n v="367"/>
    <s v="05. Other Production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  <x v="21"/>
  </r>
  <r>
    <n v="-1"/>
    <n v="1"/>
    <s v="0001 -Florida Power &amp; Light Company"/>
    <n v="0"/>
    <n v="3"/>
    <x v="21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21"/>
  </r>
  <r>
    <n v="-1"/>
    <n v="1"/>
    <s v="0001 -Florida Power &amp; Light Company"/>
    <n v="0"/>
    <n v="3"/>
    <x v="21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  <x v="21"/>
  </r>
  <r>
    <n v="-1"/>
    <n v="1"/>
    <s v="0001 -Florida Power &amp; Light Company"/>
    <n v="0"/>
    <n v="3"/>
    <x v="21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21"/>
  </r>
  <r>
    <n v="-1"/>
    <n v="1"/>
    <s v="0001 -Florida Power &amp; Light Company"/>
    <n v="0"/>
    <n v="3"/>
    <x v="21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21"/>
  </r>
  <r>
    <n v="-1"/>
    <n v="1"/>
    <s v="0001 -Florida Power &amp; Light Company"/>
    <n v="0"/>
    <n v="3"/>
    <x v="21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21"/>
  </r>
  <r>
    <n v="-1"/>
    <n v="1"/>
    <s v="0001 -Florida Power &amp; Light Company"/>
    <n v="0"/>
    <n v="3"/>
    <x v="21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21"/>
  </r>
  <r>
    <n v="-1"/>
    <n v="1"/>
    <s v="0001 -Florida Power &amp; Light Company"/>
    <n v="0"/>
    <n v="3"/>
    <x v="21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21"/>
  </r>
  <r>
    <n v="-1"/>
    <n v="1"/>
    <s v="0001 -Florida Power &amp; Light Company"/>
    <n v="0"/>
    <n v="3"/>
    <x v="21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21"/>
  </r>
  <r>
    <n v="-1"/>
    <n v="1"/>
    <s v="0001 -Florida Power &amp; Light Company"/>
    <n v="0"/>
    <n v="3"/>
    <x v="21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21"/>
  </r>
  <r>
    <n v="-1"/>
    <n v="1"/>
    <s v="0001 -Florida Power &amp; Light Company"/>
    <n v="0"/>
    <n v="3"/>
    <x v="21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21"/>
  </r>
  <r>
    <n v="-1"/>
    <n v="1"/>
    <s v="0001 -Florida Power &amp; Light Company"/>
    <n v="0"/>
    <n v="3"/>
    <x v="21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21"/>
  </r>
  <r>
    <n v="-1"/>
    <n v="1"/>
    <s v="0001 -Florida Power &amp; Light Company"/>
    <n v="0"/>
    <n v="3"/>
    <x v="21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21"/>
  </r>
  <r>
    <n v="-1"/>
    <n v="1"/>
    <s v="0001 -Florida Power &amp; Light Company"/>
    <n v="0"/>
    <n v="3"/>
    <x v="21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21"/>
  </r>
  <r>
    <n v="-1"/>
    <n v="1"/>
    <s v="0001 -Florida Power &amp; Light Company"/>
    <n v="0"/>
    <n v="3"/>
    <x v="21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3"/>
    <n v="231"/>
    <n v="2014"/>
    <s v="V2013 - 50% Bonus"/>
    <n v="367"/>
    <s v="05. Other Production"/>
    <s v="Function"/>
    <n v="554724161.60000002"/>
    <n v="0"/>
    <n v="0"/>
    <n v="539162394.28999996"/>
    <n v="41349878.229999997"/>
    <n v="21814960.920000002"/>
    <n v="-12288771.23"/>
    <n v="4656521.0999999996"/>
    <n v="566778472.20000005"/>
    <n v="62277646.780000001"/>
    <n v="-6510597.1200000001"/>
    <n v="0"/>
    <n v="4656521.0999999996"/>
    <n v="0"/>
    <x v="21"/>
  </r>
  <r>
    <n v="-1"/>
    <n v="1"/>
    <s v="0001 -Florida Power &amp; Light Company"/>
    <n v="0"/>
    <n v="3"/>
    <x v="21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4"/>
    <n v="363"/>
    <n v="2014"/>
    <s v="V2014 - 50% Bonus"/>
    <n v="367"/>
    <s v="05. Other Production"/>
    <s v="Function"/>
    <n v="710675278.23000002"/>
    <n v="710675278.24000001"/>
    <n v="0"/>
    <n v="710675278.24000001"/>
    <n v="722108177.27999997"/>
    <n v="0"/>
    <n v="710675278.24000001"/>
    <n v="0"/>
    <n v="0"/>
    <n v="30613703.050000001"/>
    <n v="0"/>
    <n v="0"/>
    <n v="0"/>
    <n v="0"/>
    <x v="21"/>
  </r>
  <r>
    <n v="-1"/>
    <n v="1"/>
    <s v="0001 -Florida Power &amp; Light Company"/>
    <n v="0"/>
    <n v="3"/>
    <x v="21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21"/>
  </r>
  <r>
    <n v="-1"/>
    <n v="1"/>
    <s v="0001 -Florida Power &amp; Light Company"/>
    <n v="0"/>
    <n v="3"/>
    <x v="21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21"/>
  </r>
  <r>
    <n v="-1"/>
    <n v="1"/>
    <s v="0001 -Florida Power &amp; Light Company"/>
    <n v="0"/>
    <n v="3"/>
    <x v="21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21"/>
  </r>
  <r>
    <n v="-1"/>
    <n v="1"/>
    <s v="0001 -Florida Power &amp; Light Company"/>
    <n v="0"/>
    <n v="3"/>
    <x v="21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21"/>
  </r>
  <r>
    <n v="-1"/>
    <n v="1"/>
    <s v="0001 -Florida Power &amp; Light Company"/>
    <n v="0"/>
    <n v="3"/>
    <x v="21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21"/>
  </r>
  <r>
    <n v="-1"/>
    <n v="1"/>
    <s v="0001 -Florida Power &amp; Light Company"/>
    <n v="0"/>
    <n v="3"/>
    <x v="21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21"/>
  </r>
  <r>
    <n v="-1"/>
    <n v="1"/>
    <s v="0001 -Florida Power &amp; Light Company"/>
    <n v="0"/>
    <n v="3"/>
    <x v="21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21"/>
  </r>
  <r>
    <n v="-1"/>
    <n v="1"/>
    <s v="0001 -Florida Power &amp; Light Company"/>
    <n v="0"/>
    <n v="3"/>
    <x v="21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21"/>
  </r>
  <r>
    <n v="-1"/>
    <n v="1"/>
    <s v="0001 -Florida Power &amp; Light Company"/>
    <n v="0"/>
    <n v="3"/>
    <x v="21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21"/>
  </r>
  <r>
    <n v="-1"/>
    <n v="1"/>
    <s v="0001 -Florida Power &amp; Light Company"/>
    <n v="0"/>
    <n v="3"/>
    <x v="21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21"/>
  </r>
  <r>
    <n v="-1"/>
    <n v="1"/>
    <s v="0001 -Florida Power &amp; Light Company"/>
    <n v="0"/>
    <n v="3"/>
    <x v="21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21"/>
  </r>
  <r>
    <n v="-1"/>
    <n v="1"/>
    <s v="0001 -Florida Power &amp; Light Company"/>
    <n v="0"/>
    <n v="3"/>
    <x v="21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21"/>
  </r>
  <r>
    <n v="-1"/>
    <n v="1"/>
    <s v="0001 -Florida Power &amp; Light Company"/>
    <n v="0"/>
    <n v="3"/>
    <x v="21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21"/>
  </r>
  <r>
    <n v="-1"/>
    <n v="1"/>
    <s v="0001 -Florida Power &amp; Light Company"/>
    <n v="0"/>
    <n v="3"/>
    <x v="21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21"/>
  </r>
  <r>
    <n v="-1"/>
    <n v="1"/>
    <s v="0001 -Florida Power &amp; Light Company"/>
    <n v="0"/>
    <n v="3"/>
    <x v="21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21"/>
  </r>
  <r>
    <n v="-1"/>
    <n v="1"/>
    <s v="0001 -Florida Power &amp; Light Company"/>
    <n v="0"/>
    <n v="3"/>
    <x v="21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21"/>
  </r>
  <r>
    <n v="-1"/>
    <n v="1"/>
    <s v="0001 -Florida Power &amp; Light Company"/>
    <n v="0"/>
    <n v="3"/>
    <x v="21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21"/>
  </r>
  <r>
    <n v="-1"/>
    <n v="1"/>
    <s v="0001 -Florida Power &amp; Light Company"/>
    <n v="0"/>
    <n v="3"/>
    <x v="21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21"/>
  </r>
  <r>
    <n v="-1"/>
    <n v="1"/>
    <s v="0001 -Florida Power &amp; Light Company"/>
    <n v="0"/>
    <n v="3"/>
    <x v="21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21"/>
  </r>
  <r>
    <n v="-1"/>
    <n v="1"/>
    <s v="0001 -Florida Power &amp; Light Company"/>
    <n v="0"/>
    <n v="3"/>
    <x v="21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21"/>
  </r>
  <r>
    <n v="-1"/>
    <n v="1"/>
    <s v="0001 -Florida Power &amp; Light Company"/>
    <n v="0"/>
    <n v="3"/>
    <x v="21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21"/>
  </r>
  <r>
    <n v="-1"/>
    <n v="1"/>
    <s v="0001 -Florida Power &amp; Light Company"/>
    <n v="0"/>
    <n v="3"/>
    <x v="21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21"/>
  </r>
  <r>
    <n v="-1"/>
    <n v="1"/>
    <s v="0001 -Florida Power &amp; Light Company"/>
    <n v="0"/>
    <n v="3"/>
    <x v="21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21"/>
  </r>
  <r>
    <n v="-1"/>
    <n v="1"/>
    <s v="0001 -Florida Power &amp; Light Company"/>
    <n v="0"/>
    <n v="3"/>
    <x v="21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21"/>
  </r>
  <r>
    <n v="-1"/>
    <n v="1"/>
    <s v="0001 -Florida Power &amp; Light Company"/>
    <n v="0"/>
    <n v="3"/>
    <x v="21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21"/>
  </r>
  <r>
    <n v="-1"/>
    <n v="1"/>
    <s v="0001 -Florida Power &amp; Light Company"/>
    <n v="0"/>
    <n v="3"/>
    <x v="21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21"/>
  </r>
  <r>
    <n v="-1"/>
    <n v="1"/>
    <s v="0001 -Florida Power &amp; Light Company"/>
    <n v="0"/>
    <n v="3"/>
    <x v="21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21"/>
  </r>
  <r>
    <n v="-1"/>
    <n v="1"/>
    <s v="0001 -Florida Power &amp; Light Company"/>
    <n v="0"/>
    <n v="3"/>
    <x v="21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21"/>
  </r>
  <r>
    <n v="-1"/>
    <n v="1"/>
    <s v="0001 -Florida Power &amp; Light Company"/>
    <n v="0"/>
    <n v="3"/>
    <x v="21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21"/>
  </r>
  <r>
    <n v="-1"/>
    <n v="1"/>
    <s v="0001 -Florida Power &amp; Light Company"/>
    <n v="0"/>
    <n v="3"/>
    <x v="21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21"/>
  </r>
  <r>
    <n v="-1"/>
    <n v="1"/>
    <s v="0001 -Florida Power &amp; Light Company"/>
    <n v="0"/>
    <n v="3"/>
    <x v="21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21"/>
  </r>
  <r>
    <n v="-1"/>
    <n v="1"/>
    <s v="0001 -Florida Power &amp; Light Company"/>
    <n v="0"/>
    <n v="3"/>
    <x v="21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21"/>
  </r>
  <r>
    <n v="-1"/>
    <n v="1"/>
    <s v="0001 -Florida Power &amp; Light Company"/>
    <n v="0"/>
    <n v="3"/>
    <x v="21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21"/>
  </r>
  <r>
    <n v="-1"/>
    <n v="1"/>
    <s v="0001 -Florida Power &amp; Light Company"/>
    <n v="0"/>
    <n v="3"/>
    <x v="21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21"/>
  </r>
  <r>
    <n v="-1"/>
    <n v="1"/>
    <s v="0001 -Florida Power &amp; Light Company"/>
    <n v="0"/>
    <n v="3"/>
    <x v="21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21"/>
  </r>
  <r>
    <n v="-1"/>
    <n v="1"/>
    <s v="0001 -Florida Power &amp; Light Company"/>
    <n v="0"/>
    <n v="3"/>
    <x v="21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21"/>
  </r>
  <r>
    <n v="-1"/>
    <n v="1"/>
    <s v="0001 -Florida Power &amp; Light Company"/>
    <n v="0"/>
    <n v="3"/>
    <x v="21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21"/>
  </r>
  <r>
    <n v="-1"/>
    <n v="1"/>
    <s v="0001 -Florida Power &amp; Light Company"/>
    <n v="0"/>
    <n v="3"/>
    <x v="21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21"/>
  </r>
  <r>
    <n v="-1"/>
    <n v="1"/>
    <s v="0001 -Florida Power &amp; Light Company"/>
    <n v="0"/>
    <n v="3"/>
    <x v="21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21"/>
  </r>
  <r>
    <n v="-1"/>
    <n v="1"/>
    <s v="0001 -Florida Power &amp; Light Company"/>
    <n v="0"/>
    <n v="3"/>
    <x v="21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21"/>
  </r>
  <r>
    <n v="-1"/>
    <n v="1"/>
    <s v="0001 -Florida Power &amp; Light Company"/>
    <n v="0"/>
    <n v="3"/>
    <x v="21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21"/>
  </r>
  <r>
    <n v="-1"/>
    <n v="1"/>
    <s v="0001 -Florida Power &amp; Light Company"/>
    <n v="0"/>
    <n v="3"/>
    <x v="21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21"/>
  </r>
  <r>
    <n v="-1"/>
    <n v="1"/>
    <s v="0001 -Florida Power &amp; Light Company"/>
    <n v="0"/>
    <n v="3"/>
    <x v="21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21"/>
  </r>
  <r>
    <n v="-1"/>
    <n v="1"/>
    <s v="0001 -Florida Power &amp; Light Company"/>
    <n v="0"/>
    <n v="3"/>
    <x v="21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21"/>
  </r>
  <r>
    <n v="-1"/>
    <n v="1"/>
    <s v="0001 -Florida Power &amp; Light Company"/>
    <n v="0"/>
    <n v="3"/>
    <x v="21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21"/>
  </r>
  <r>
    <n v="-1"/>
    <n v="1"/>
    <s v="0001 -Florida Power &amp; Light Company"/>
    <n v="0"/>
    <n v="3"/>
    <x v="21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21"/>
  </r>
  <r>
    <n v="-1"/>
    <n v="1"/>
    <s v="0001 -Florida Power &amp; Light Company"/>
    <n v="0"/>
    <n v="3"/>
    <x v="21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21"/>
  </r>
  <r>
    <n v="-1"/>
    <n v="1"/>
    <s v="0001 -Florida Power &amp; Light Company"/>
    <n v="0"/>
    <n v="3"/>
    <x v="21"/>
    <n v="2003"/>
    <n v="84"/>
    <n v="2014"/>
    <s v="V2003 Bonus-50%"/>
    <n v="367"/>
    <s v="06. Transmission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  <x v="21"/>
  </r>
  <r>
    <n v="-1"/>
    <n v="1"/>
    <s v="0001 -Florida Power &amp; Light Company"/>
    <n v="0"/>
    <n v="3"/>
    <x v="21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21"/>
  </r>
  <r>
    <n v="-1"/>
    <n v="1"/>
    <s v="0001 -Florida Power &amp; Light Company"/>
    <n v="0"/>
    <n v="3"/>
    <x v="21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21"/>
  </r>
  <r>
    <n v="-1"/>
    <n v="1"/>
    <s v="0001 -Florida Power &amp; Light Company"/>
    <n v="0"/>
    <n v="3"/>
    <x v="21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21"/>
  </r>
  <r>
    <n v="-1"/>
    <n v="1"/>
    <s v="0001 -Florida Power &amp; Light Company"/>
    <n v="0"/>
    <n v="3"/>
    <x v="21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21"/>
  </r>
  <r>
    <n v="-1"/>
    <n v="1"/>
    <s v="0001 -Florida Power &amp; Light Company"/>
    <n v="0"/>
    <n v="3"/>
    <x v="21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21"/>
  </r>
  <r>
    <n v="-1"/>
    <n v="1"/>
    <s v="0001 -Florida Power &amp; Light Company"/>
    <n v="0"/>
    <n v="3"/>
    <x v="21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21"/>
  </r>
  <r>
    <n v="-1"/>
    <n v="1"/>
    <s v="0001 -Florida Power &amp; Light Company"/>
    <n v="0"/>
    <n v="3"/>
    <x v="21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21"/>
  </r>
  <r>
    <n v="-1"/>
    <n v="1"/>
    <s v="0001 -Florida Power &amp; Light Company"/>
    <n v="0"/>
    <n v="3"/>
    <x v="21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21"/>
  </r>
  <r>
    <n v="-1"/>
    <n v="1"/>
    <s v="0001 -Florida Power &amp; Light Company"/>
    <n v="0"/>
    <n v="3"/>
    <x v="21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21"/>
  </r>
  <r>
    <n v="-1"/>
    <n v="1"/>
    <s v="0001 -Florida Power &amp; Light Company"/>
    <n v="0"/>
    <n v="3"/>
    <x v="21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21"/>
  </r>
  <r>
    <n v="-1"/>
    <n v="1"/>
    <s v="0001 -Florida Power &amp; Light Company"/>
    <n v="0"/>
    <n v="3"/>
    <x v="21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21"/>
  </r>
  <r>
    <n v="-1"/>
    <n v="1"/>
    <s v="0001 -Florida Power &amp; Light Company"/>
    <n v="0"/>
    <n v="3"/>
    <x v="21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21"/>
  </r>
  <r>
    <n v="-1"/>
    <n v="1"/>
    <s v="0001 -Florida Power &amp; Light Company"/>
    <n v="0"/>
    <n v="3"/>
    <x v="21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21"/>
  </r>
  <r>
    <n v="-1"/>
    <n v="1"/>
    <s v="0001 -Florida Power &amp; Light Company"/>
    <n v="0"/>
    <n v="3"/>
    <x v="21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1"/>
  </r>
  <r>
    <n v="-1"/>
    <n v="1"/>
    <s v="0001 -Florida Power &amp; Light Company"/>
    <n v="0"/>
    <n v="3"/>
    <x v="21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21"/>
  </r>
  <r>
    <n v="-1"/>
    <n v="1"/>
    <s v="0001 -Florida Power &amp; Light Company"/>
    <n v="0"/>
    <n v="3"/>
    <x v="21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21"/>
  </r>
  <r>
    <n v="-1"/>
    <n v="1"/>
    <s v="0001 -Florida Power &amp; Light Company"/>
    <n v="0"/>
    <n v="3"/>
    <x v="21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21"/>
  </r>
  <r>
    <n v="-1"/>
    <n v="1"/>
    <s v="0001 -Florida Power &amp; Light Company"/>
    <n v="0"/>
    <n v="3"/>
    <x v="21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21"/>
  </r>
  <r>
    <n v="-1"/>
    <n v="1"/>
    <s v="0001 -Florida Power &amp; Light Company"/>
    <n v="0"/>
    <n v="3"/>
    <x v="21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21"/>
  </r>
  <r>
    <n v="-1"/>
    <n v="1"/>
    <s v="0001 -Florida Power &amp; Light Company"/>
    <n v="0"/>
    <n v="3"/>
    <x v="21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21"/>
  </r>
  <r>
    <n v="-1"/>
    <n v="1"/>
    <s v="0001 -Florida Power &amp; Light Company"/>
    <n v="0"/>
    <n v="3"/>
    <x v="21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21"/>
  </r>
  <r>
    <n v="-1"/>
    <n v="1"/>
    <s v="0001 -Florida Power &amp; Light Company"/>
    <n v="0"/>
    <n v="3"/>
    <x v="21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21"/>
  </r>
  <r>
    <n v="-1"/>
    <n v="1"/>
    <s v="0001 -Florida Power &amp; Light Company"/>
    <n v="0"/>
    <n v="3"/>
    <x v="21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21"/>
  </r>
  <r>
    <n v="-1"/>
    <n v="1"/>
    <s v="0001 -Florida Power &amp; Light Company"/>
    <n v="0"/>
    <n v="3"/>
    <x v="21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21"/>
  </r>
  <r>
    <n v="-1"/>
    <n v="1"/>
    <s v="0001 -Florida Power &amp; Light Company"/>
    <n v="0"/>
    <n v="3"/>
    <x v="21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21"/>
  </r>
  <r>
    <n v="-1"/>
    <n v="1"/>
    <s v="0001 -Florida Power &amp; Light Company"/>
    <n v="0"/>
    <n v="3"/>
    <x v="21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21"/>
  </r>
  <r>
    <n v="-1"/>
    <n v="1"/>
    <s v="0001 -Florida Power &amp; Light Company"/>
    <n v="0"/>
    <n v="3"/>
    <x v="21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21"/>
  </r>
  <r>
    <n v="-1"/>
    <n v="1"/>
    <s v="0001 -Florida Power &amp; Light Company"/>
    <n v="0"/>
    <n v="3"/>
    <x v="21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21"/>
  </r>
  <r>
    <n v="-1"/>
    <n v="1"/>
    <s v="0001 -Florida Power &amp; Light Company"/>
    <n v="0"/>
    <n v="3"/>
    <x v="21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21"/>
  </r>
  <r>
    <n v="-1"/>
    <n v="1"/>
    <s v="0001 -Florida Power &amp; Light Company"/>
    <n v="0"/>
    <n v="3"/>
    <x v="21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21"/>
  </r>
  <r>
    <n v="-1"/>
    <n v="1"/>
    <s v="0001 -Florida Power &amp; Light Company"/>
    <n v="0"/>
    <n v="3"/>
    <x v="21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21"/>
  </r>
  <r>
    <n v="-1"/>
    <n v="1"/>
    <s v="0001 -Florida Power &amp; Light Company"/>
    <n v="0"/>
    <n v="3"/>
    <x v="21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21"/>
  </r>
  <r>
    <n v="-1"/>
    <n v="1"/>
    <s v="0001 -Florida Power &amp; Light Company"/>
    <n v="0"/>
    <n v="3"/>
    <x v="21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21"/>
  </r>
  <r>
    <n v="-1"/>
    <n v="1"/>
    <s v="0001 -Florida Power &amp; Light Company"/>
    <n v="0"/>
    <n v="3"/>
    <x v="21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21"/>
  </r>
  <r>
    <n v="-1"/>
    <n v="1"/>
    <s v="0001 -Florida Power &amp; Light Company"/>
    <n v="0"/>
    <n v="3"/>
    <x v="21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21"/>
  </r>
  <r>
    <n v="-1"/>
    <n v="1"/>
    <s v="0001 -Florida Power &amp; Light Company"/>
    <n v="0"/>
    <n v="3"/>
    <x v="21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21"/>
  </r>
  <r>
    <n v="-1"/>
    <n v="1"/>
    <s v="0001 -Florida Power &amp; Light Company"/>
    <n v="0"/>
    <n v="3"/>
    <x v="21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21"/>
  </r>
  <r>
    <n v="-1"/>
    <n v="1"/>
    <s v="0001 -Florida Power &amp; Light Company"/>
    <n v="0"/>
    <n v="3"/>
    <x v="21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21"/>
  </r>
  <r>
    <n v="-1"/>
    <n v="1"/>
    <s v="0001 -Florida Power &amp; Light Company"/>
    <n v="0"/>
    <n v="3"/>
    <x v="21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21"/>
  </r>
  <r>
    <n v="-1"/>
    <n v="1"/>
    <s v="0001 -Florida Power &amp; Light Company"/>
    <n v="0"/>
    <n v="3"/>
    <x v="21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21"/>
  </r>
  <r>
    <n v="-1"/>
    <n v="1"/>
    <s v="0001 -Florida Power &amp; Light Company"/>
    <n v="0"/>
    <n v="3"/>
    <x v="21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21"/>
  </r>
  <r>
    <n v="-1"/>
    <n v="1"/>
    <s v="0001 -Florida Power &amp; Light Company"/>
    <n v="0"/>
    <n v="3"/>
    <x v="21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21"/>
  </r>
  <r>
    <n v="-1"/>
    <n v="1"/>
    <s v="0001 -Florida Power &amp; Light Company"/>
    <n v="0"/>
    <n v="3"/>
    <x v="21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21"/>
  </r>
  <r>
    <n v="-1"/>
    <n v="1"/>
    <s v="0001 -Florida Power &amp; Light Company"/>
    <n v="0"/>
    <n v="3"/>
    <x v="21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21"/>
  </r>
  <r>
    <n v="-1"/>
    <n v="1"/>
    <s v="0001 -Florida Power &amp; Light Company"/>
    <n v="0"/>
    <n v="3"/>
    <x v="21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21"/>
  </r>
  <r>
    <n v="-1"/>
    <n v="1"/>
    <s v="0001 -Florida Power &amp; Light Company"/>
    <n v="0"/>
    <n v="3"/>
    <x v="21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21"/>
  </r>
  <r>
    <n v="-1"/>
    <n v="1"/>
    <s v="0001 -Florida Power &amp; Light Company"/>
    <n v="0"/>
    <n v="3"/>
    <x v="21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21"/>
  </r>
  <r>
    <n v="-1"/>
    <n v="1"/>
    <s v="0001 -Florida Power &amp; Light Company"/>
    <n v="0"/>
    <n v="3"/>
    <x v="21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21"/>
  </r>
  <r>
    <n v="-1"/>
    <n v="1"/>
    <s v="0001 -Florida Power &amp; Light Company"/>
    <n v="0"/>
    <n v="3"/>
    <x v="21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21"/>
  </r>
  <r>
    <n v="-1"/>
    <n v="1"/>
    <s v="0001 -Florida Power &amp; Light Company"/>
    <n v="0"/>
    <n v="3"/>
    <x v="21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21"/>
  </r>
  <r>
    <n v="-1"/>
    <n v="1"/>
    <s v="0001 -Florida Power &amp; Light Company"/>
    <n v="0"/>
    <n v="3"/>
    <x v="21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21"/>
  </r>
  <r>
    <n v="-1"/>
    <n v="1"/>
    <s v="0001 -Florida Power &amp; Light Company"/>
    <n v="0"/>
    <n v="3"/>
    <x v="21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21"/>
  </r>
  <r>
    <n v="-1"/>
    <n v="1"/>
    <s v="0001 -Florida Power &amp; Light Company"/>
    <n v="0"/>
    <n v="3"/>
    <x v="21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21"/>
  </r>
  <r>
    <n v="-1"/>
    <n v="1"/>
    <s v="0001 -Florida Power &amp; Light Company"/>
    <n v="0"/>
    <n v="3"/>
    <x v="21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21"/>
  </r>
  <r>
    <n v="-1"/>
    <n v="1"/>
    <s v="0001 -Florida Power &amp; Light Company"/>
    <n v="0"/>
    <n v="3"/>
    <x v="21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21"/>
  </r>
  <r>
    <n v="-1"/>
    <n v="1"/>
    <s v="0001 -Florida Power &amp; Light Company"/>
    <n v="0"/>
    <n v="3"/>
    <x v="21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21"/>
  </r>
  <r>
    <n v="-1"/>
    <n v="1"/>
    <s v="0001 -Florida Power &amp; Light Company"/>
    <n v="0"/>
    <n v="3"/>
    <x v="21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21"/>
  </r>
  <r>
    <n v="-1"/>
    <n v="1"/>
    <s v="0001 -Florida Power &amp; Light Company"/>
    <n v="0"/>
    <n v="3"/>
    <x v="21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21"/>
  </r>
  <r>
    <n v="-1"/>
    <n v="1"/>
    <s v="0001 -Florida Power &amp; Light Company"/>
    <n v="0"/>
    <n v="3"/>
    <x v="21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21"/>
  </r>
  <r>
    <n v="-1"/>
    <n v="1"/>
    <s v="0001 -Florida Power &amp; Light Company"/>
    <n v="0"/>
    <n v="3"/>
    <x v="21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21"/>
  </r>
  <r>
    <n v="-1"/>
    <n v="1"/>
    <s v="0001 -Florida Power &amp; Light Company"/>
    <n v="0"/>
    <n v="3"/>
    <x v="21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21"/>
  </r>
  <r>
    <n v="-1"/>
    <n v="1"/>
    <s v="0001 -Florida Power &amp; Light Company"/>
    <n v="0"/>
    <n v="3"/>
    <x v="21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21"/>
  </r>
  <r>
    <n v="-1"/>
    <n v="1"/>
    <s v="0001 -Florida Power &amp; Light Company"/>
    <n v="0"/>
    <n v="3"/>
    <x v="21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21"/>
  </r>
  <r>
    <n v="-1"/>
    <n v="1"/>
    <s v="0001 -Florida Power &amp; Light Company"/>
    <n v="0"/>
    <n v="3"/>
    <x v="21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21"/>
  </r>
  <r>
    <n v="-1"/>
    <n v="1"/>
    <s v="0001 -Florida Power &amp; Light Company"/>
    <n v="0"/>
    <n v="3"/>
    <x v="21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21"/>
  </r>
  <r>
    <n v="-1"/>
    <n v="1"/>
    <s v="0001 -Florida Power &amp; Light Company"/>
    <n v="0"/>
    <n v="3"/>
    <x v="21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21"/>
  </r>
  <r>
    <n v="-1"/>
    <n v="1"/>
    <s v="0001 -Florida Power &amp; Light Company"/>
    <n v="0"/>
    <n v="3"/>
    <x v="21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21"/>
  </r>
  <r>
    <n v="-1"/>
    <n v="1"/>
    <s v="0001 -Florida Power &amp; Light Company"/>
    <n v="0"/>
    <n v="3"/>
    <x v="21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21"/>
  </r>
  <r>
    <n v="-1"/>
    <n v="1"/>
    <s v="0001 -Florida Power &amp; Light Company"/>
    <n v="0"/>
    <n v="3"/>
    <x v="21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21"/>
  </r>
  <r>
    <n v="-1"/>
    <n v="1"/>
    <s v="0001 -Florida Power &amp; Light Company"/>
    <n v="0"/>
    <n v="3"/>
    <x v="21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21"/>
  </r>
  <r>
    <n v="-1"/>
    <n v="1"/>
    <s v="0001 -Florida Power &amp; Light Company"/>
    <n v="0"/>
    <n v="3"/>
    <x v="21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21"/>
  </r>
  <r>
    <n v="-1"/>
    <n v="1"/>
    <s v="0001 -Florida Power &amp; Light Company"/>
    <n v="0"/>
    <n v="3"/>
    <x v="21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21"/>
  </r>
  <r>
    <n v="-1"/>
    <n v="1"/>
    <s v="0001 -Florida Power &amp; Light Company"/>
    <n v="0"/>
    <n v="3"/>
    <x v="21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21"/>
  </r>
  <r>
    <n v="-1"/>
    <n v="1"/>
    <s v="0001 -Florida Power &amp; Light Company"/>
    <n v="0"/>
    <n v="3"/>
    <x v="21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21"/>
  </r>
  <r>
    <n v="-1"/>
    <n v="1"/>
    <s v="0001 -Florida Power &amp; Light Company"/>
    <n v="0"/>
    <n v="3"/>
    <x v="21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21"/>
  </r>
  <r>
    <n v="-1"/>
    <n v="1"/>
    <s v="0001 -Florida Power &amp; Light Company"/>
    <n v="0"/>
    <n v="3"/>
    <x v="21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21"/>
  </r>
  <r>
    <n v="-1"/>
    <n v="1"/>
    <s v="0001 -Florida Power &amp; Light Company"/>
    <n v="0"/>
    <n v="3"/>
    <x v="21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21"/>
  </r>
  <r>
    <n v="-1"/>
    <n v="1"/>
    <s v="0001 -Florida Power &amp; Light Company"/>
    <n v="0"/>
    <n v="3"/>
    <x v="21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21"/>
  </r>
  <r>
    <n v="-1"/>
    <n v="1"/>
    <s v="0001 -Florida Power &amp; Light Company"/>
    <n v="0"/>
    <n v="3"/>
    <x v="21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21"/>
  </r>
  <r>
    <n v="-1"/>
    <n v="1"/>
    <s v="0001 -Florida Power &amp; Light Company"/>
    <n v="0"/>
    <n v="3"/>
    <x v="21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21"/>
  </r>
  <r>
    <n v="-1"/>
    <n v="1"/>
    <s v="0001 -Florida Power &amp; Light Company"/>
    <n v="0"/>
    <n v="3"/>
    <x v="21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21"/>
  </r>
  <r>
    <n v="-1"/>
    <n v="1"/>
    <s v="0001 -Florida Power &amp; Light Company"/>
    <n v="0"/>
    <n v="3"/>
    <x v="21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21"/>
  </r>
  <r>
    <n v="-1"/>
    <n v="1"/>
    <s v="0001 -Florida Power &amp; Light Company"/>
    <n v="0"/>
    <n v="3"/>
    <x v="21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21"/>
  </r>
  <r>
    <n v="-1"/>
    <n v="1"/>
    <s v="0001 -Florida Power &amp; Light Company"/>
    <n v="0"/>
    <n v="3"/>
    <x v="21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21"/>
  </r>
  <r>
    <n v="-1"/>
    <n v="1"/>
    <s v="0001 -Florida Power &amp; Light Company"/>
    <n v="0"/>
    <n v="3"/>
    <x v="21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21"/>
  </r>
  <r>
    <n v="-1"/>
    <n v="1"/>
    <s v="0001 -Florida Power &amp; Light Company"/>
    <n v="0"/>
    <n v="3"/>
    <x v="21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21"/>
  </r>
  <r>
    <n v="-1"/>
    <n v="1"/>
    <s v="0001 -Florida Power &amp; Light Company"/>
    <n v="0"/>
    <n v="3"/>
    <x v="21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21"/>
  </r>
  <r>
    <n v="-1"/>
    <n v="1"/>
    <s v="0001 -Florida Power &amp; Light Company"/>
    <n v="0"/>
    <n v="3"/>
    <x v="21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21"/>
  </r>
  <r>
    <n v="-1"/>
    <n v="1"/>
    <s v="0001 -Florida Power &amp; Light Company"/>
    <n v="0"/>
    <n v="3"/>
    <x v="21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21"/>
  </r>
  <r>
    <n v="-1"/>
    <n v="1"/>
    <s v="0001 -Florida Power &amp; Light Company"/>
    <n v="0"/>
    <n v="3"/>
    <x v="21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21"/>
  </r>
  <r>
    <n v="-1"/>
    <n v="1"/>
    <s v="0001 -Florida Power &amp; Light Company"/>
    <n v="0"/>
    <n v="3"/>
    <x v="21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21"/>
  </r>
  <r>
    <n v="-1"/>
    <n v="1"/>
    <s v="0001 -Florida Power &amp; Light Company"/>
    <n v="0"/>
    <n v="3"/>
    <x v="21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21"/>
  </r>
  <r>
    <n v="-1"/>
    <n v="1"/>
    <s v="0001 -Florida Power &amp; Light Company"/>
    <n v="0"/>
    <n v="3"/>
    <x v="21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21"/>
  </r>
  <r>
    <n v="-1"/>
    <n v="1"/>
    <s v="0001 -Florida Power &amp; Light Company"/>
    <n v="0"/>
    <n v="3"/>
    <x v="21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21"/>
  </r>
  <r>
    <n v="-1"/>
    <n v="1"/>
    <s v="0001 -Florida Power &amp; Light Company"/>
    <n v="0"/>
    <n v="3"/>
    <x v="21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21"/>
  </r>
  <r>
    <n v="-1"/>
    <n v="1"/>
    <s v="0001 -Florida Power &amp; Light Company"/>
    <n v="0"/>
    <n v="3"/>
    <x v="21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21"/>
  </r>
  <r>
    <n v="-1"/>
    <n v="1"/>
    <s v="0001 -Florida Power &amp; Light Company"/>
    <n v="0"/>
    <n v="3"/>
    <x v="21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21"/>
  </r>
  <r>
    <n v="-1"/>
    <n v="1"/>
    <s v="0001 -Florida Power &amp; Light Company"/>
    <n v="0"/>
    <n v="3"/>
    <x v="21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21"/>
  </r>
  <r>
    <n v="-1"/>
    <n v="1"/>
    <s v="0001 -Florida Power &amp; Light Company"/>
    <n v="0"/>
    <n v="3"/>
    <x v="21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21"/>
  </r>
  <r>
    <n v="-1"/>
    <n v="1"/>
    <s v="0001 -Florida Power &amp; Light Company"/>
    <n v="0"/>
    <n v="3"/>
    <x v="21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21"/>
  </r>
  <r>
    <n v="-1"/>
    <n v="1"/>
    <s v="0001 -Florida Power &amp; Light Company"/>
    <n v="0"/>
    <n v="3"/>
    <x v="21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21"/>
  </r>
  <r>
    <n v="-1"/>
    <n v="1"/>
    <s v="0001 -Florida Power &amp; Light Company"/>
    <n v="0"/>
    <n v="3"/>
    <x v="21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21"/>
  </r>
  <r>
    <n v="-1"/>
    <n v="1"/>
    <s v="0001 -Florida Power &amp; Light Company"/>
    <n v="0"/>
    <n v="3"/>
    <x v="21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21"/>
  </r>
  <r>
    <n v="-1"/>
    <n v="1"/>
    <s v="0001 -Florida Power &amp; Light Company"/>
    <n v="0"/>
    <n v="3"/>
    <x v="21"/>
    <n v="2003"/>
    <n v="84"/>
    <n v="2014"/>
    <s v="V2003 Bonus-50%"/>
    <n v="367"/>
    <s v="07. Distribution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  <x v="21"/>
  </r>
  <r>
    <n v="-1"/>
    <n v="1"/>
    <s v="0001 -Florida Power &amp; Light Company"/>
    <n v="0"/>
    <n v="3"/>
    <x v="21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21"/>
  </r>
  <r>
    <n v="-1"/>
    <n v="1"/>
    <s v="0001 -Florida Power &amp; Light Company"/>
    <n v="0"/>
    <n v="3"/>
    <x v="21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21"/>
  </r>
  <r>
    <n v="-1"/>
    <n v="1"/>
    <s v="0001 -Florida Power &amp; Light Company"/>
    <n v="0"/>
    <n v="3"/>
    <x v="21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21"/>
  </r>
  <r>
    <n v="-1"/>
    <n v="1"/>
    <s v="0001 -Florida Power &amp; Light Company"/>
    <n v="0"/>
    <n v="3"/>
    <x v="21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21"/>
  </r>
  <r>
    <n v="-1"/>
    <n v="1"/>
    <s v="0001 -Florida Power &amp; Light Company"/>
    <n v="0"/>
    <n v="3"/>
    <x v="21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21"/>
  </r>
  <r>
    <n v="-1"/>
    <n v="1"/>
    <s v="0001 -Florida Power &amp; Light Company"/>
    <n v="0"/>
    <n v="3"/>
    <x v="21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21"/>
  </r>
  <r>
    <n v="-1"/>
    <n v="1"/>
    <s v="0001 -Florida Power &amp; Light Company"/>
    <n v="0"/>
    <n v="3"/>
    <x v="21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21"/>
  </r>
  <r>
    <n v="-1"/>
    <n v="1"/>
    <s v="0001 -Florida Power &amp; Light Company"/>
    <n v="0"/>
    <n v="3"/>
    <x v="21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21"/>
  </r>
  <r>
    <n v="-1"/>
    <n v="1"/>
    <s v="0001 -Florida Power &amp; Light Company"/>
    <n v="0"/>
    <n v="3"/>
    <x v="21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21"/>
  </r>
  <r>
    <n v="-1"/>
    <n v="1"/>
    <s v="0001 -Florida Power &amp; Light Company"/>
    <n v="0"/>
    <n v="3"/>
    <x v="21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21"/>
  </r>
  <r>
    <n v="-1"/>
    <n v="1"/>
    <s v="0001 -Florida Power &amp; Light Company"/>
    <n v="0"/>
    <n v="3"/>
    <x v="21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21"/>
  </r>
  <r>
    <n v="-1"/>
    <n v="1"/>
    <s v="0001 -Florida Power &amp; Light Company"/>
    <n v="0"/>
    <n v="3"/>
    <x v="21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21"/>
  </r>
  <r>
    <n v="-1"/>
    <n v="1"/>
    <s v="0001 -Florida Power &amp; Light Company"/>
    <n v="0"/>
    <n v="3"/>
    <x v="21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21"/>
  </r>
  <r>
    <n v="-1"/>
    <n v="1"/>
    <s v="0001 -Florida Power &amp; Light Company"/>
    <n v="0"/>
    <n v="3"/>
    <x v="21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21"/>
  </r>
  <r>
    <n v="-1"/>
    <n v="1"/>
    <s v="0001 -Florida Power &amp; Light Company"/>
    <n v="0"/>
    <n v="3"/>
    <x v="21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21"/>
  </r>
  <r>
    <n v="-1"/>
    <n v="1"/>
    <s v="0001 -Florida Power &amp; Light Company"/>
    <n v="0"/>
    <n v="3"/>
    <x v="21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21"/>
  </r>
  <r>
    <n v="-1"/>
    <n v="1"/>
    <s v="0001 -Florida Power &amp; Light Company"/>
    <n v="0"/>
    <n v="3"/>
    <x v="21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21"/>
  </r>
  <r>
    <n v="-1"/>
    <n v="1"/>
    <s v="0001 -Florida Power &amp; Light Company"/>
    <n v="0"/>
    <n v="3"/>
    <x v="21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21"/>
  </r>
  <r>
    <n v="-1"/>
    <n v="1"/>
    <s v="0001 -Florida Power &amp; Light Company"/>
    <n v="0"/>
    <n v="3"/>
    <x v="21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21"/>
  </r>
  <r>
    <n v="-1"/>
    <n v="1"/>
    <s v="0001 -Florida Power &amp; Light Company"/>
    <n v="0"/>
    <n v="3"/>
    <x v="21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21"/>
  </r>
  <r>
    <n v="-1"/>
    <n v="1"/>
    <s v="0001 -Florida Power &amp; Light Company"/>
    <n v="0"/>
    <n v="3"/>
    <x v="21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21"/>
  </r>
  <r>
    <n v="-1"/>
    <n v="1"/>
    <s v="0001 -Florida Power &amp; Light Company"/>
    <n v="0"/>
    <n v="3"/>
    <x v="21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21"/>
  </r>
  <r>
    <n v="-1"/>
    <n v="1"/>
    <s v="0001 -Florida Power &amp; Light Company"/>
    <n v="0"/>
    <n v="3"/>
    <x v="21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21"/>
  </r>
  <r>
    <n v="-1"/>
    <n v="1"/>
    <s v="0001 -Florida Power &amp; Light Company"/>
    <n v="0"/>
    <n v="3"/>
    <x v="21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21"/>
  </r>
  <r>
    <n v="-1"/>
    <n v="1"/>
    <s v="0001 -Florida Power &amp; Light Company"/>
    <n v="0"/>
    <n v="3"/>
    <x v="21"/>
    <n v="2008"/>
    <n v="169"/>
    <n v="2014"/>
    <s v="V2008 Q2 - 50% Bonus"/>
    <n v="367"/>
    <s v="07. Distribution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  <x v="21"/>
  </r>
  <r>
    <n v="-1"/>
    <n v="1"/>
    <s v="0001 -Florida Power &amp; Light Company"/>
    <n v="0"/>
    <n v="3"/>
    <x v="21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21"/>
  </r>
  <r>
    <n v="-1"/>
    <n v="1"/>
    <s v="0001 -Florida Power &amp; Light Company"/>
    <n v="0"/>
    <n v="3"/>
    <x v="21"/>
    <n v="2008"/>
    <n v="170"/>
    <n v="2014"/>
    <s v="V2008 Q3 - 50% Bonus"/>
    <n v="367"/>
    <s v="07. Distribution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  <x v="21"/>
  </r>
  <r>
    <n v="-1"/>
    <n v="1"/>
    <s v="0001 -Florida Power &amp; Light Company"/>
    <n v="0"/>
    <n v="3"/>
    <x v="21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21"/>
  </r>
  <r>
    <n v="-1"/>
    <n v="1"/>
    <s v="0001 -Florida Power &amp; Light Company"/>
    <n v="0"/>
    <n v="3"/>
    <x v="21"/>
    <n v="2008"/>
    <n v="171"/>
    <n v="2014"/>
    <s v="V2008 Q4 - 50% Bonus"/>
    <n v="367"/>
    <s v="07. Distribution"/>
    <s v="Function"/>
    <n v="21041430.5"/>
    <n v="0"/>
    <n v="0"/>
    <n v="21116214.850000001"/>
    <n v="1191551.82"/>
    <n v="8114230.2000000002"/>
    <n v="-249996.44"/>
    <n v="12215.61"/>
    <n v="21190999.199999999"/>
    <n v="9252060.3800000008"/>
    <n v="-83631.460000000006"/>
    <n v="0"/>
    <n v="12215.61"/>
    <n v="0"/>
    <x v="21"/>
  </r>
  <r>
    <n v="-1"/>
    <n v="1"/>
    <s v="0001 -Florida Power &amp; Light Company"/>
    <n v="0"/>
    <n v="3"/>
    <x v="21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21"/>
  </r>
  <r>
    <n v="-1"/>
    <n v="1"/>
    <s v="0001 -Florida Power &amp; Light Company"/>
    <n v="0"/>
    <n v="3"/>
    <x v="21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21"/>
  </r>
  <r>
    <n v="-1"/>
    <n v="1"/>
    <s v="0001 -Florida Power &amp; Light Company"/>
    <n v="0"/>
    <n v="3"/>
    <x v="21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21"/>
  </r>
  <r>
    <n v="-1"/>
    <n v="1"/>
    <s v="0001 -Florida Power &amp; Light Company"/>
    <n v="0"/>
    <n v="3"/>
    <x v="21"/>
    <n v="2009"/>
    <n v="190"/>
    <n v="2014"/>
    <s v="V2009 Q2 - 50% Bonus"/>
    <n v="367"/>
    <s v="07. Distribution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  <x v="21"/>
  </r>
  <r>
    <n v="-1"/>
    <n v="1"/>
    <s v="0001 -Florida Power &amp; Light Company"/>
    <n v="0"/>
    <n v="3"/>
    <x v="21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21"/>
  </r>
  <r>
    <n v="-1"/>
    <n v="1"/>
    <s v="0001 -Florida Power &amp; Light Company"/>
    <n v="0"/>
    <n v="3"/>
    <x v="21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21"/>
  </r>
  <r>
    <n v="-1"/>
    <n v="1"/>
    <s v="0001 -Florida Power &amp; Light Company"/>
    <n v="0"/>
    <n v="3"/>
    <x v="21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21"/>
  </r>
  <r>
    <n v="-1"/>
    <n v="1"/>
    <s v="0001 -Florida Power &amp; Light Company"/>
    <n v="0"/>
    <n v="3"/>
    <x v="21"/>
    <n v="2009"/>
    <n v="192"/>
    <n v="2014"/>
    <s v="V2009 Q4 - 50% Bonus"/>
    <n v="367"/>
    <s v="07. Distribution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  <x v="21"/>
  </r>
  <r>
    <n v="-1"/>
    <n v="1"/>
    <s v="0001 -Florida Power &amp; Light Company"/>
    <n v="0"/>
    <n v="3"/>
    <x v="21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21"/>
  </r>
  <r>
    <n v="-1"/>
    <n v="1"/>
    <s v="0001 -Florida Power &amp; Light Company"/>
    <n v="0"/>
    <n v="3"/>
    <x v="21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21"/>
  </r>
  <r>
    <n v="-1"/>
    <n v="1"/>
    <s v="0001 -Florida Power &amp; Light Company"/>
    <n v="0"/>
    <n v="3"/>
    <x v="21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21"/>
  </r>
  <r>
    <n v="-1"/>
    <n v="1"/>
    <s v="0001 -Florida Power &amp; Light Company"/>
    <n v="0"/>
    <n v="3"/>
    <x v="21"/>
    <n v="2010"/>
    <n v="216"/>
    <n v="2014"/>
    <s v="V2010 Q2 - 50% Bonus"/>
    <n v="367"/>
    <s v="07. Distribution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  <x v="21"/>
  </r>
  <r>
    <n v="-1"/>
    <n v="1"/>
    <s v="0001 -Florida Power &amp; Light Company"/>
    <n v="0"/>
    <n v="3"/>
    <x v="21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21"/>
  </r>
  <r>
    <n v="-1"/>
    <n v="1"/>
    <s v="0001 -Florida Power &amp; Light Company"/>
    <n v="0"/>
    <n v="3"/>
    <x v="21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7"/>
    <n v="2014"/>
    <s v="V2010 Q3 - 50% Bonus"/>
    <n v="367"/>
    <s v="07. Distribution"/>
    <s v="Function"/>
    <n v="34475066.939999998"/>
    <n v="0"/>
    <n v="0"/>
    <n v="34651204.710000001"/>
    <n v="2417225.65"/>
    <n v="12351839.92"/>
    <n v="-466855.82"/>
    <n v="29574.61"/>
    <n v="34827342.490000002"/>
    <n v="14675394.380000001"/>
    <n v="-229029.74"/>
    <n v="0"/>
    <n v="29574.61"/>
    <n v="0"/>
    <x v="21"/>
  </r>
  <r>
    <n v="-1"/>
    <n v="1"/>
    <s v="0001 -Florida Power &amp; Light Company"/>
    <n v="0"/>
    <n v="3"/>
    <x v="21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21"/>
  </r>
  <r>
    <n v="-1"/>
    <n v="1"/>
    <s v="0001 -Florida Power &amp; Light Company"/>
    <n v="0"/>
    <n v="3"/>
    <x v="21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21"/>
  </r>
  <r>
    <n v="-1"/>
    <n v="1"/>
    <s v="0001 -Florida Power &amp; Light Company"/>
    <n v="0"/>
    <n v="3"/>
    <x v="21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21"/>
  </r>
  <r>
    <n v="-1"/>
    <n v="1"/>
    <s v="0001 -Florida Power &amp; Light Company"/>
    <n v="0"/>
    <n v="3"/>
    <x v="21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21"/>
  </r>
  <r>
    <n v="-1"/>
    <n v="1"/>
    <s v="0001 -Florida Power &amp; Light Company"/>
    <n v="0"/>
    <n v="3"/>
    <x v="21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21"/>
  </r>
  <r>
    <n v="-1"/>
    <n v="1"/>
    <s v="0001 -Florida Power &amp; Light Company"/>
    <n v="0"/>
    <n v="3"/>
    <x v="21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21"/>
  </r>
  <r>
    <n v="-1"/>
    <n v="1"/>
    <s v="0001 -Florida Power &amp; Light Company"/>
    <n v="0"/>
    <n v="3"/>
    <x v="21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21"/>
  </r>
  <r>
    <n v="-1"/>
    <n v="1"/>
    <s v="0001 -Florida Power &amp; Light Company"/>
    <n v="0"/>
    <n v="3"/>
    <x v="21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21"/>
  </r>
  <r>
    <n v="-1"/>
    <n v="1"/>
    <s v="0001 -Florida Power &amp; Light Company"/>
    <n v="0"/>
    <n v="3"/>
    <x v="21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21"/>
  </r>
  <r>
    <n v="-1"/>
    <n v="1"/>
    <s v="0001 -Florida Power &amp; Light Company"/>
    <n v="0"/>
    <n v="3"/>
    <x v="21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21"/>
  </r>
  <r>
    <n v="-1"/>
    <n v="1"/>
    <s v="0001 -Florida Power &amp; Light Company"/>
    <n v="0"/>
    <n v="3"/>
    <x v="21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21"/>
  </r>
  <r>
    <n v="-1"/>
    <n v="1"/>
    <s v="0001 -Florida Power &amp; Light Company"/>
    <n v="0"/>
    <n v="3"/>
    <x v="21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21"/>
  </r>
  <r>
    <n v="-1"/>
    <n v="1"/>
    <s v="0001 -Florida Power &amp; Light Company"/>
    <n v="0"/>
    <n v="3"/>
    <x v="21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21"/>
  </r>
  <r>
    <n v="-1"/>
    <n v="1"/>
    <s v="0001 -Florida Power &amp; Light Company"/>
    <n v="0"/>
    <n v="3"/>
    <x v="21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21"/>
  </r>
  <r>
    <n v="-1"/>
    <n v="1"/>
    <s v="0001 -Florida Power &amp; Light Company"/>
    <n v="0"/>
    <n v="3"/>
    <x v="21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21"/>
  </r>
  <r>
    <n v="-1"/>
    <n v="1"/>
    <s v="0001 -Florida Power &amp; Light Company"/>
    <n v="0"/>
    <n v="3"/>
    <x v="21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21"/>
  </r>
  <r>
    <n v="-1"/>
    <n v="1"/>
    <s v="0001 -Florida Power &amp; Light Company"/>
    <n v="0"/>
    <n v="3"/>
    <x v="21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21"/>
  </r>
  <r>
    <n v="-1"/>
    <n v="1"/>
    <s v="0001 -Florida Power &amp; Light Company"/>
    <n v="0"/>
    <n v="3"/>
    <x v="21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21"/>
  </r>
  <r>
    <n v="-1"/>
    <n v="1"/>
    <s v="0001 -Florida Power &amp; Light Company"/>
    <n v="0"/>
    <n v="3"/>
    <x v="21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21"/>
  </r>
  <r>
    <n v="-1"/>
    <n v="1"/>
    <s v="0001 -Florida Power &amp; Light Company"/>
    <n v="0"/>
    <n v="3"/>
    <x v="21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21"/>
  </r>
  <r>
    <n v="-1"/>
    <n v="1"/>
    <s v="0001 -Florida Power &amp; Light Company"/>
    <n v="0"/>
    <n v="3"/>
    <x v="21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21"/>
  </r>
  <r>
    <n v="-1"/>
    <n v="1"/>
    <s v="0001 -Florida Power &amp; Light Company"/>
    <n v="0"/>
    <n v="3"/>
    <x v="21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21"/>
  </r>
  <r>
    <n v="-1"/>
    <n v="1"/>
    <s v="0001 -Florida Power &amp; Light Company"/>
    <n v="0"/>
    <n v="3"/>
    <x v="21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21"/>
  </r>
  <r>
    <n v="-1"/>
    <n v="1"/>
    <s v="0001 -Florida Power &amp; Light Company"/>
    <n v="0"/>
    <n v="3"/>
    <x v="21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21"/>
  </r>
  <r>
    <n v="-1"/>
    <n v="1"/>
    <s v="0001 -Florida Power &amp; Light Company"/>
    <n v="0"/>
    <n v="3"/>
    <x v="21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21"/>
  </r>
  <r>
    <n v="-1"/>
    <n v="1"/>
    <s v="0001 -Florida Power &amp; Light Company"/>
    <n v="0"/>
    <n v="3"/>
    <x v="21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21"/>
  </r>
  <r>
    <n v="-1"/>
    <n v="1"/>
    <s v="0001 -Florida Power &amp; Light Company"/>
    <n v="0"/>
    <n v="3"/>
    <x v="21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21"/>
  </r>
  <r>
    <n v="-1"/>
    <n v="1"/>
    <s v="0001 -Florida Power &amp; Light Company"/>
    <n v="0"/>
    <n v="3"/>
    <x v="21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21"/>
  </r>
  <r>
    <n v="-1"/>
    <n v="1"/>
    <s v="0001 -Florida Power &amp; Light Company"/>
    <n v="0"/>
    <n v="3"/>
    <x v="21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21"/>
  </r>
  <r>
    <n v="-1"/>
    <n v="1"/>
    <s v="0001 -Florida Power &amp; Light Company"/>
    <n v="0"/>
    <n v="3"/>
    <x v="21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21"/>
  </r>
  <r>
    <n v="-1"/>
    <n v="1"/>
    <s v="0001 -Florida Power &amp; Light Company"/>
    <n v="0"/>
    <n v="3"/>
    <x v="21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21"/>
  </r>
  <r>
    <n v="-1"/>
    <n v="1"/>
    <s v="0001 -Florida Power &amp; Light Company"/>
    <n v="0"/>
    <n v="3"/>
    <x v="21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21"/>
  </r>
  <r>
    <n v="-1"/>
    <n v="1"/>
    <s v="0001 -Florida Power &amp; Light Company"/>
    <n v="0"/>
    <n v="3"/>
    <x v="21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21"/>
  </r>
  <r>
    <n v="-1"/>
    <n v="1"/>
    <s v="0001 -Florida Power &amp; Light Company"/>
    <n v="0"/>
    <n v="3"/>
    <x v="21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21"/>
  </r>
  <r>
    <n v="-1"/>
    <n v="1"/>
    <s v="0001 -Florida Power &amp; Light Company"/>
    <n v="0"/>
    <n v="3"/>
    <x v="21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21"/>
  </r>
  <r>
    <n v="-1"/>
    <n v="1"/>
    <s v="0001 -Florida Power &amp; Light Company"/>
    <n v="0"/>
    <n v="3"/>
    <x v="21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21"/>
  </r>
  <r>
    <n v="-1"/>
    <n v="1"/>
    <s v="0001 -Florida Power &amp; Light Company"/>
    <n v="0"/>
    <n v="3"/>
    <x v="21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21"/>
  </r>
  <r>
    <n v="-1"/>
    <n v="1"/>
    <s v="0001 -Florida Power &amp; Light Company"/>
    <n v="0"/>
    <n v="3"/>
    <x v="21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21"/>
  </r>
  <r>
    <n v="-1"/>
    <n v="1"/>
    <s v="0001 -Florida Power &amp; Light Company"/>
    <n v="0"/>
    <n v="3"/>
    <x v="21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21"/>
  </r>
  <r>
    <n v="-1"/>
    <n v="1"/>
    <s v="0001 -Florida Power &amp; Light Company"/>
    <n v="0"/>
    <n v="3"/>
    <x v="21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21"/>
  </r>
  <r>
    <n v="-1"/>
    <n v="1"/>
    <s v="0001 -Florida Power &amp; Light Company"/>
    <n v="0"/>
    <n v="3"/>
    <x v="21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21"/>
  </r>
  <r>
    <n v="-1"/>
    <n v="1"/>
    <s v="0001 -Florida Power &amp; Light Company"/>
    <n v="0"/>
    <n v="3"/>
    <x v="21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21"/>
  </r>
  <r>
    <n v="-1"/>
    <n v="1"/>
    <s v="0001 -Florida Power &amp; Light Company"/>
    <n v="0"/>
    <n v="3"/>
    <x v="21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21"/>
  </r>
  <r>
    <n v="-1"/>
    <n v="1"/>
    <s v="0001 -Florida Power &amp; Light Company"/>
    <n v="0"/>
    <n v="3"/>
    <x v="21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21"/>
  </r>
  <r>
    <n v="-1"/>
    <n v="1"/>
    <s v="0001 -Florida Power &amp; Light Company"/>
    <n v="0"/>
    <n v="3"/>
    <x v="21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21"/>
  </r>
  <r>
    <n v="-1"/>
    <n v="1"/>
    <s v="0001 -Florida Power &amp; Light Company"/>
    <n v="0"/>
    <n v="3"/>
    <x v="21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21"/>
  </r>
  <r>
    <n v="-1"/>
    <n v="1"/>
    <s v="0001 -Florida Power &amp; Light Company"/>
    <n v="0"/>
    <n v="3"/>
    <x v="21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21"/>
  </r>
  <r>
    <n v="-1"/>
    <n v="1"/>
    <s v="0001 -Florida Power &amp; Light Company"/>
    <n v="0"/>
    <n v="3"/>
    <x v="21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21"/>
  </r>
  <r>
    <n v="-1"/>
    <n v="1"/>
    <s v="0001 -Florida Power &amp; Light Company"/>
    <n v="0"/>
    <n v="3"/>
    <x v="21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21"/>
  </r>
  <r>
    <n v="-1"/>
    <n v="1"/>
    <s v="0001 -Florida Power &amp; Light Company"/>
    <n v="0"/>
    <n v="3"/>
    <x v="21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21"/>
  </r>
  <r>
    <n v="-1"/>
    <n v="1"/>
    <s v="0001 -Florida Power &amp; Light Company"/>
    <n v="0"/>
    <n v="3"/>
    <x v="21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21"/>
  </r>
  <r>
    <n v="-1"/>
    <n v="1"/>
    <s v="0001 -Florida Power &amp; Light Company"/>
    <n v="0"/>
    <n v="3"/>
    <x v="21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21"/>
  </r>
  <r>
    <n v="-1"/>
    <n v="1"/>
    <s v="0001 -Florida Power &amp; Light Company"/>
    <n v="0"/>
    <n v="3"/>
    <x v="21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21"/>
  </r>
  <r>
    <n v="-1"/>
    <n v="1"/>
    <s v="0001 -Florida Power &amp; Light Company"/>
    <n v="0"/>
    <n v="3"/>
    <x v="21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21"/>
  </r>
  <r>
    <n v="-1"/>
    <n v="1"/>
    <s v="0001 -Florida Power &amp; Light Company"/>
    <n v="0"/>
    <n v="3"/>
    <x v="21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21"/>
  </r>
  <r>
    <n v="-1"/>
    <n v="1"/>
    <s v="0001 -Florida Power &amp; Light Company"/>
    <n v="0"/>
    <n v="3"/>
    <x v="21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21"/>
  </r>
  <r>
    <n v="-1"/>
    <n v="1"/>
    <s v="0001 -Florida Power &amp; Light Company"/>
    <n v="0"/>
    <n v="3"/>
    <x v="21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21"/>
  </r>
  <r>
    <n v="-1"/>
    <n v="1"/>
    <s v="0001 -Florida Power &amp; Light Company"/>
    <n v="0"/>
    <n v="3"/>
    <x v="21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21"/>
  </r>
  <r>
    <n v="-1"/>
    <n v="1"/>
    <s v="0001 -Florida Power &amp; Light Company"/>
    <n v="0"/>
    <n v="3"/>
    <x v="21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21"/>
  </r>
  <r>
    <n v="-1"/>
    <n v="1"/>
    <s v="0001 -Florida Power &amp; Light Company"/>
    <n v="0"/>
    <n v="3"/>
    <x v="21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21"/>
  </r>
  <r>
    <n v="-1"/>
    <n v="1"/>
    <s v="0001 -Florida Power &amp; Light Company"/>
    <n v="0"/>
    <n v="3"/>
    <x v="21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21"/>
  </r>
  <r>
    <n v="-1"/>
    <n v="1"/>
    <s v="0001 -Florida Power &amp; Light Company"/>
    <n v="0"/>
    <n v="3"/>
    <x v="21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21"/>
  </r>
  <r>
    <n v="-1"/>
    <n v="1"/>
    <s v="0001 -Florida Power &amp; Light Company"/>
    <n v="0"/>
    <n v="3"/>
    <x v="21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21"/>
  </r>
  <r>
    <n v="-1"/>
    <n v="1"/>
    <s v="0001 -Florida Power &amp; Light Company"/>
    <n v="0"/>
    <n v="3"/>
    <x v="21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21"/>
  </r>
  <r>
    <n v="-1"/>
    <n v="1"/>
    <s v="0001 -Florida Power &amp; Light Company"/>
    <n v="0"/>
    <n v="3"/>
    <x v="21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21"/>
  </r>
  <r>
    <n v="-1"/>
    <n v="1"/>
    <s v="0001 -Florida Power &amp; Light Company"/>
    <n v="0"/>
    <n v="3"/>
    <x v="21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21"/>
  </r>
  <r>
    <n v="-1"/>
    <n v="1"/>
    <s v="0001 -Florida Power &amp; Light Company"/>
    <n v="0"/>
    <n v="3"/>
    <x v="21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21"/>
  </r>
  <r>
    <n v="-1"/>
    <n v="1"/>
    <s v="0001 -Florida Power &amp; Light Company"/>
    <n v="0"/>
    <n v="3"/>
    <x v="21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21"/>
  </r>
  <r>
    <n v="-1"/>
    <n v="1"/>
    <s v="0001 -Florida Power &amp; Light Company"/>
    <n v="0"/>
    <n v="3"/>
    <x v="21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21"/>
  </r>
  <r>
    <n v="-1"/>
    <n v="1"/>
    <s v="0001 -Florida Power &amp; Light Company"/>
    <n v="0"/>
    <n v="3"/>
    <x v="21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21"/>
  </r>
  <r>
    <n v="-1"/>
    <n v="1"/>
    <s v="0001 -Florida Power &amp; Light Company"/>
    <n v="0"/>
    <n v="3"/>
    <x v="21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21"/>
  </r>
  <r>
    <n v="-1"/>
    <n v="1"/>
    <s v="0001 -Florida Power &amp; Light Company"/>
    <n v="0"/>
    <n v="3"/>
    <x v="21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21"/>
  </r>
  <r>
    <n v="-1"/>
    <n v="1"/>
    <s v="0001 -Florida Power &amp; Light Company"/>
    <n v="0"/>
    <n v="3"/>
    <x v="21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21"/>
  </r>
  <r>
    <n v="-1"/>
    <n v="1"/>
    <s v="0001 -Florida Power &amp; Light Company"/>
    <n v="0"/>
    <n v="3"/>
    <x v="21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21"/>
  </r>
  <r>
    <n v="-1"/>
    <n v="1"/>
    <s v="0001 -Florida Power &amp; Light Company"/>
    <n v="0"/>
    <n v="3"/>
    <x v="21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21"/>
  </r>
  <r>
    <n v="-1"/>
    <n v="1"/>
    <s v="0001 -Florida Power &amp; Light Company"/>
    <n v="0"/>
    <n v="3"/>
    <x v="21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21"/>
  </r>
  <r>
    <n v="-1"/>
    <n v="1"/>
    <s v="0001 -Florida Power &amp; Light Company"/>
    <n v="0"/>
    <n v="3"/>
    <x v="21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21"/>
  </r>
  <r>
    <n v="-1"/>
    <n v="1"/>
    <s v="0001 -Florida Power &amp; Light Company"/>
    <n v="0"/>
    <n v="3"/>
    <x v="21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21"/>
  </r>
  <r>
    <n v="-1"/>
    <n v="1"/>
    <s v="0001 -Florida Power &amp; Light Company"/>
    <n v="0"/>
    <n v="3"/>
    <x v="21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  <x v="21"/>
  </r>
  <r>
    <n v="-1"/>
    <n v="1"/>
    <s v="0001 -Florida Power &amp; Light Company"/>
    <n v="0"/>
    <n v="3"/>
    <x v="21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21"/>
  </r>
  <r>
    <n v="-1"/>
    <n v="1"/>
    <s v="0001 -Florida Power &amp; Light Company"/>
    <n v="0"/>
    <n v="3"/>
    <x v="21"/>
    <n v="2008"/>
    <n v="169"/>
    <n v="2014"/>
    <s v="V2008 Q2 - 50% Bonus"/>
    <n v="367"/>
    <s v="08. General Plant"/>
    <s v="Function"/>
    <n v="2341022.7999999998"/>
    <n v="0"/>
    <n v="0"/>
    <n v="2362618.1800000002"/>
    <n v="74337.919999999998"/>
    <n v="2282001.0699999998"/>
    <n v="-174637.82"/>
    <n v="8915.48"/>
    <n v="2384213.5499999998"/>
    <n v="2313148.2400000002"/>
    <n v="8915.48"/>
    <n v="0"/>
    <n v="8915.48"/>
    <n v="0"/>
    <x v="21"/>
  </r>
  <r>
    <n v="-1"/>
    <n v="1"/>
    <s v="0001 -Florida Power &amp; Light Company"/>
    <n v="0"/>
    <n v="3"/>
    <x v="21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21"/>
  </r>
  <r>
    <n v="-1"/>
    <n v="1"/>
    <s v="0001 -Florida Power &amp; Light Company"/>
    <n v="0"/>
    <n v="3"/>
    <x v="21"/>
    <n v="2008"/>
    <n v="170"/>
    <n v="2014"/>
    <s v="V2008 Q3 - 50% Bonus"/>
    <n v="367"/>
    <s v="08. General Plant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  <x v="21"/>
  </r>
  <r>
    <n v="-1"/>
    <n v="1"/>
    <s v="0001 -Florida Power &amp; Light Company"/>
    <n v="0"/>
    <n v="3"/>
    <x v="21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21"/>
  </r>
  <r>
    <n v="-1"/>
    <n v="1"/>
    <s v="0001 -Florida Power &amp; Light Company"/>
    <n v="0"/>
    <n v="3"/>
    <x v="21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21"/>
  </r>
  <r>
    <n v="-1"/>
    <n v="1"/>
    <s v="0001 -Florida Power &amp; Light Company"/>
    <n v="0"/>
    <n v="3"/>
    <x v="21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21"/>
  </r>
  <r>
    <n v="-1"/>
    <n v="1"/>
    <s v="0001 -Florida Power &amp; Light Company"/>
    <n v="0"/>
    <n v="3"/>
    <x v="21"/>
    <n v="2009"/>
    <n v="189"/>
    <n v="2014"/>
    <s v="V2009 Q1 - 50% Bonus"/>
    <n v="367"/>
    <s v="08. General Plant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  <x v="21"/>
  </r>
  <r>
    <n v="-1"/>
    <n v="1"/>
    <s v="0001 -Florida Power &amp; Light Company"/>
    <n v="0"/>
    <n v="3"/>
    <x v="21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21"/>
  </r>
  <r>
    <n v="-1"/>
    <n v="1"/>
    <s v="0001 -Florida Power &amp; Light Company"/>
    <n v="0"/>
    <n v="3"/>
    <x v="21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21"/>
  </r>
  <r>
    <n v="-1"/>
    <n v="1"/>
    <s v="0001 -Florida Power &amp; Light Company"/>
    <n v="0"/>
    <n v="3"/>
    <x v="21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21"/>
  </r>
  <r>
    <n v="-1"/>
    <n v="1"/>
    <s v="0001 -Florida Power &amp; Light Company"/>
    <n v="0"/>
    <n v="3"/>
    <x v="21"/>
    <n v="2009"/>
    <n v="191"/>
    <n v="2014"/>
    <s v="V2009 Q3 - 50% Bonus"/>
    <n v="367"/>
    <s v="08. General Plant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  <x v="21"/>
  </r>
  <r>
    <n v="-1"/>
    <n v="1"/>
    <s v="0001 -Florida Power &amp; Light Company"/>
    <n v="0"/>
    <n v="3"/>
    <x v="21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21"/>
  </r>
  <r>
    <n v="-1"/>
    <n v="1"/>
    <s v="0001 -Florida Power &amp; Light Company"/>
    <n v="0"/>
    <n v="3"/>
    <x v="21"/>
    <n v="2009"/>
    <n v="192"/>
    <n v="2014"/>
    <s v="V2009 Q4 - 50% Bonus"/>
    <n v="367"/>
    <s v="08. General Plant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  <x v="21"/>
  </r>
  <r>
    <n v="-1"/>
    <n v="1"/>
    <s v="0001 -Florida Power &amp; Light Company"/>
    <n v="0"/>
    <n v="3"/>
    <x v="21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21"/>
  </r>
  <r>
    <n v="-1"/>
    <n v="1"/>
    <s v="0001 -Florida Power &amp; Light Company"/>
    <n v="0"/>
    <n v="3"/>
    <x v="21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21"/>
  </r>
  <r>
    <n v="-1"/>
    <n v="1"/>
    <s v="0001 -Florida Power &amp; Light Company"/>
    <n v="0"/>
    <n v="3"/>
    <x v="21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21"/>
  </r>
  <r>
    <n v="-1"/>
    <n v="1"/>
    <s v="0001 -Florida Power &amp; Light Company"/>
    <n v="0"/>
    <n v="3"/>
    <x v="21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21"/>
  </r>
  <r>
    <n v="-1"/>
    <n v="1"/>
    <s v="0001 -Florida Power &amp; Light Company"/>
    <n v="0"/>
    <n v="3"/>
    <x v="21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21"/>
  </r>
  <r>
    <n v="-1"/>
    <n v="1"/>
    <s v="0001 -Florida Power &amp; Light Company"/>
    <n v="0"/>
    <n v="3"/>
    <x v="21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21"/>
  </r>
  <r>
    <n v="-1"/>
    <n v="1"/>
    <s v="0001 -Florida Power &amp; Light Company"/>
    <n v="0"/>
    <n v="3"/>
    <x v="21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21"/>
  </r>
  <r>
    <n v="-1"/>
    <n v="1"/>
    <s v="0001 -Florida Power &amp; Light Company"/>
    <n v="0"/>
    <n v="3"/>
    <x v="21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21"/>
  </r>
  <r>
    <n v="-1"/>
    <n v="1"/>
    <s v="0001 -Florida Power &amp; Light Company"/>
    <n v="0"/>
    <n v="3"/>
    <x v="21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21"/>
  </r>
  <r>
    <n v="-1"/>
    <n v="1"/>
    <s v="0001 -Florida Power &amp; Light Company"/>
    <n v="0"/>
    <n v="3"/>
    <x v="21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21"/>
  </r>
  <r>
    <n v="-1"/>
    <n v="1"/>
    <s v="0001 -Florida Power &amp; Light Company"/>
    <n v="0"/>
    <n v="3"/>
    <x v="21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21"/>
  </r>
  <r>
    <n v="-1"/>
    <n v="1"/>
    <s v="0001 -Florida Power &amp; Light Company"/>
    <n v="0"/>
    <n v="3"/>
    <x v="21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21"/>
  </r>
  <r>
    <n v="-1"/>
    <n v="1"/>
    <s v="0001 -Florida Power &amp; Light Company"/>
    <n v="0"/>
    <n v="3"/>
    <x v="21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21"/>
  </r>
  <r>
    <n v="-1"/>
    <n v="1"/>
    <s v="0001 -Florida Power &amp; Light Company"/>
    <n v="0"/>
    <n v="3"/>
    <x v="21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21"/>
  </r>
  <r>
    <n v="-1"/>
    <n v="1"/>
    <s v="0001 -Florida Power &amp; Light Company"/>
    <n v="0"/>
    <n v="3"/>
    <x v="21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21"/>
  </r>
  <r>
    <n v="-1"/>
    <n v="1"/>
    <s v="0001 -Florida Power &amp; Light Company"/>
    <n v="0"/>
    <n v="3"/>
    <x v="21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21"/>
  </r>
  <r>
    <n v="-1"/>
    <n v="1"/>
    <s v="0001 -Florida Power &amp; Light Company"/>
    <n v="0"/>
    <n v="3"/>
    <x v="21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21"/>
  </r>
  <r>
    <n v="-1"/>
    <n v="1"/>
    <s v="0001 -Florida Power &amp; Light Company"/>
    <n v="0"/>
    <n v="3"/>
    <x v="21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21"/>
  </r>
  <r>
    <n v="-1"/>
    <n v="1"/>
    <s v="0001 -Florida Power &amp; Light Company"/>
    <n v="0"/>
    <n v="3"/>
    <x v="21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21"/>
  </r>
  <r>
    <n v="-1"/>
    <n v="1"/>
    <s v="0001 -Florida Power &amp; Light Company"/>
    <n v="0"/>
    <n v="3"/>
    <x v="21"/>
    <n v="2013"/>
    <n v="127"/>
    <n v="2014"/>
    <s v="V2013"/>
    <n v="367"/>
    <s v="08. General Plant"/>
    <s v="Function"/>
    <n v="8632985.5800000001"/>
    <n v="0"/>
    <n v="0"/>
    <n v="8636700.8800000008"/>
    <n v="219993.94"/>
    <n v="76722.960000000006"/>
    <n v="-7430.54"/>
    <n v="1086.58"/>
    <n v="8640416.1199999992"/>
    <n v="296556.53999999998"/>
    <n v="-6183.57"/>
    <n v="0"/>
    <n v="1086.58"/>
    <n v="0"/>
    <x v="21"/>
  </r>
  <r>
    <n v="-1"/>
    <n v="1"/>
    <s v="0001 -Florida Power &amp; Light Company"/>
    <n v="0"/>
    <n v="3"/>
    <x v="21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21"/>
  </r>
  <r>
    <n v="-1"/>
    <n v="1"/>
    <s v="0001 -Florida Power &amp; Light Company"/>
    <n v="0"/>
    <n v="3"/>
    <x v="21"/>
    <n v="2014"/>
    <n v="128"/>
    <n v="2014"/>
    <s v="V2014"/>
    <n v="367"/>
    <s v="08. General Plant"/>
    <s v="Function"/>
    <n v="25747549.050000001"/>
    <n v="25747549.050000001"/>
    <n v="0"/>
    <n v="25747549.050000001"/>
    <n v="403708.21"/>
    <n v="0"/>
    <n v="25747549.050000001"/>
    <n v="0"/>
    <n v="0"/>
    <n v="403708.21"/>
    <n v="0"/>
    <n v="0"/>
    <n v="0"/>
    <n v="0"/>
    <x v="21"/>
  </r>
  <r>
    <n v="-1"/>
    <n v="1"/>
    <s v="0001 -Florida Power &amp; Light Company"/>
    <n v="0"/>
    <n v="3"/>
    <x v="21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21"/>
  </r>
  <r>
    <n v="-1"/>
    <n v="1"/>
    <s v="0001 -Florida Power &amp; Light Company"/>
    <n v="0"/>
    <n v="3"/>
    <x v="21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21"/>
  </r>
  <r>
    <n v="-1"/>
    <n v="1"/>
    <s v="0001 -Florida Power &amp; Light Company"/>
    <n v="0"/>
    <n v="3"/>
    <x v="21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21"/>
  </r>
  <r>
    <n v="-1"/>
    <n v="1"/>
    <s v="0001 -Florida Power &amp; Light Company"/>
    <n v="0"/>
    <n v="3"/>
    <x v="21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21"/>
  </r>
  <r>
    <n v="-1"/>
    <n v="1"/>
    <s v="0001 -Florida Power &amp; Light Company"/>
    <n v="0"/>
    <n v="3"/>
    <x v="21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21"/>
  </r>
  <r>
    <n v="-1"/>
    <n v="1"/>
    <s v="0001 -Florida Power &amp; Light Company"/>
    <n v="0"/>
    <n v="3"/>
    <x v="21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21"/>
  </r>
  <r>
    <n v="-1"/>
    <n v="1"/>
    <s v="0001 -Florida Power &amp; Light Company"/>
    <n v="0"/>
    <n v="3"/>
    <x v="21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21"/>
  </r>
  <r>
    <n v="-1"/>
    <n v="1"/>
    <s v="0001 -Florida Power &amp; Light Company"/>
    <n v="0"/>
    <n v="3"/>
    <x v="21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21"/>
  </r>
  <r>
    <n v="-1"/>
    <n v="1"/>
    <s v="0001 -Florida Power &amp; Light Company"/>
    <n v="0"/>
    <n v="3"/>
    <x v="21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21"/>
  </r>
  <r>
    <n v="-1"/>
    <n v="1"/>
    <s v="0001 -Florida Power &amp; Light Company"/>
    <n v="0"/>
    <n v="3"/>
    <x v="21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21"/>
  </r>
  <r>
    <n v="-1"/>
    <n v="1"/>
    <s v="0001 -Florida Power &amp; Light Company"/>
    <n v="0"/>
    <n v="3"/>
    <x v="21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21"/>
  </r>
  <r>
    <n v="-1"/>
    <n v="1"/>
    <s v="0001 -Florida Power &amp; Light Company"/>
    <n v="0"/>
    <n v="3"/>
    <x v="21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21"/>
  </r>
  <r>
    <n v="-1"/>
    <n v="1"/>
    <s v="0001 -Florida Power &amp; Light Company"/>
    <n v="0"/>
    <n v="3"/>
    <x v="21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21"/>
  </r>
  <r>
    <n v="-1"/>
    <n v="1"/>
    <s v="0001 -Florida Power &amp; Light Company"/>
    <n v="0"/>
    <n v="3"/>
    <x v="21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21"/>
  </r>
  <r>
    <n v="-1"/>
    <n v="1"/>
    <s v="0001 -Florida Power &amp; Light Company"/>
    <n v="0"/>
    <n v="3"/>
    <x v="21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21"/>
  </r>
  <r>
    <n v="-1"/>
    <n v="1"/>
    <s v="0001 -Florida Power &amp; Light Company"/>
    <n v="0"/>
    <n v="3"/>
    <x v="21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21"/>
  </r>
  <r>
    <n v="-1"/>
    <n v="1"/>
    <s v="0001 -Florida Power &amp; Light Company"/>
    <n v="0"/>
    <n v="3"/>
    <x v="21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21"/>
  </r>
  <r>
    <n v="-1"/>
    <n v="1"/>
    <s v="0001 -Florida Power &amp; Light Company"/>
    <n v="0"/>
    <n v="3"/>
    <x v="21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21"/>
  </r>
  <r>
    <n v="-1"/>
    <n v="1"/>
    <s v="0001 -Florida Power &amp; Light Company"/>
    <n v="0"/>
    <n v="3"/>
    <x v="21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21"/>
  </r>
  <r>
    <n v="-1"/>
    <n v="1"/>
    <s v="0001 -Florida Power &amp; Light Company"/>
    <n v="0"/>
    <n v="3"/>
    <x v="21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21"/>
  </r>
  <r>
    <n v="-1"/>
    <n v="1"/>
    <s v="0001 -Florida Power &amp; Light Company"/>
    <n v="0"/>
    <n v="3"/>
    <x v="21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21"/>
  </r>
  <r>
    <n v="-1"/>
    <n v="1"/>
    <s v="0001 -Florida Power &amp; Light Company"/>
    <n v="0"/>
    <n v="3"/>
    <x v="21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21"/>
  </r>
  <r>
    <n v="-1"/>
    <n v="1"/>
    <s v="0001 -Florida Power &amp; Light Company"/>
    <n v="0"/>
    <n v="3"/>
    <x v="21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21"/>
  </r>
  <r>
    <n v="-1"/>
    <n v="1"/>
    <s v="0001 -Florida Power &amp; Light Company"/>
    <n v="0"/>
    <n v="3"/>
    <x v="21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21"/>
  </r>
  <r>
    <n v="-1"/>
    <n v="1"/>
    <s v="0001 -Florida Power &amp; Light Company"/>
    <n v="0"/>
    <n v="3"/>
    <x v="21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21"/>
  </r>
  <r>
    <n v="-1"/>
    <n v="1"/>
    <s v="0001 -Florida Power &amp; Light Company"/>
    <n v="0"/>
    <n v="3"/>
    <x v="21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21"/>
  </r>
  <r>
    <n v="-1"/>
    <n v="1"/>
    <s v="0001 -Florida Power &amp; Light Company"/>
    <n v="0"/>
    <n v="3"/>
    <x v="21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21"/>
  </r>
  <r>
    <n v="-1"/>
    <n v="1"/>
    <s v="0001 -Florida Power &amp; Light Company"/>
    <n v="0"/>
    <n v="3"/>
    <x v="21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21"/>
  </r>
  <r>
    <n v="-1"/>
    <n v="1"/>
    <s v="0001 -Florida Power &amp; Light Company"/>
    <n v="0"/>
    <n v="3"/>
    <x v="21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21"/>
  </r>
  <r>
    <n v="-1"/>
    <n v="1"/>
    <s v="0001 -Florida Power &amp; Light Company"/>
    <n v="0"/>
    <n v="3"/>
    <x v="21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21"/>
  </r>
  <r>
    <n v="-1"/>
    <n v="1"/>
    <s v="0001 -Florida Power &amp; Light Company"/>
    <n v="0"/>
    <n v="3"/>
    <x v="21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21"/>
  </r>
  <r>
    <n v="-1"/>
    <n v="1"/>
    <s v="0001 -Florida Power &amp; Light Company"/>
    <n v="0"/>
    <n v="3"/>
    <x v="21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21"/>
  </r>
  <r>
    <n v="-1"/>
    <n v="1"/>
    <s v="0001 -Florida Power &amp; Light Company"/>
    <n v="0"/>
    <n v="3"/>
    <x v="21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21"/>
  </r>
  <r>
    <n v="-1"/>
    <n v="1"/>
    <s v="0001 -Florida Power &amp; Light Company"/>
    <n v="0"/>
    <n v="3"/>
    <x v="21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21"/>
  </r>
  <r>
    <n v="-1"/>
    <n v="1"/>
    <s v="0001 -Florida Power &amp; Light Company"/>
    <n v="0"/>
    <n v="3"/>
    <x v="21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21"/>
  </r>
  <r>
    <n v="-1"/>
    <n v="1"/>
    <s v="0001 -Florida Power &amp; Light Company"/>
    <n v="0"/>
    <n v="3"/>
    <x v="21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21"/>
  </r>
  <r>
    <n v="-1"/>
    <n v="1"/>
    <s v="0001 -Florida Power &amp; Light Company"/>
    <n v="0"/>
    <n v="3"/>
    <x v="21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21"/>
  </r>
  <r>
    <n v="-1"/>
    <n v="1"/>
    <s v="0001 -Florida Power &amp; Light Company"/>
    <n v="0"/>
    <n v="3"/>
    <x v="21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21"/>
  </r>
  <r>
    <n v="-1"/>
    <n v="1"/>
    <s v="0001 -Florida Power &amp; Light Company"/>
    <n v="0"/>
    <n v="3"/>
    <x v="21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21"/>
  </r>
  <r>
    <n v="-1"/>
    <n v="1"/>
    <s v="0001 -Florida Power &amp; Light Company"/>
    <n v="0"/>
    <n v="3"/>
    <x v="21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21"/>
  </r>
  <r>
    <n v="-1"/>
    <n v="1"/>
    <s v="0001 -Florida Power &amp; Light Company"/>
    <n v="0"/>
    <n v="3"/>
    <x v="21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21"/>
  </r>
  <r>
    <n v="-1"/>
    <n v="1"/>
    <s v="0001 -Florida Power &amp; Light Company"/>
    <n v="0"/>
    <n v="3"/>
    <x v="21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21"/>
  </r>
  <r>
    <n v="-1"/>
    <n v="1"/>
    <s v="0001 -Florida Power &amp; Light Company"/>
    <n v="0"/>
    <n v="3"/>
    <x v="21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21"/>
  </r>
  <r>
    <n v="-1"/>
    <n v="1"/>
    <s v="0001 -Florida Power &amp; Light Company"/>
    <n v="0"/>
    <n v="3"/>
    <x v="21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21"/>
  </r>
  <r>
    <n v="-1"/>
    <n v="1"/>
    <s v="0001 -Florida Power &amp; Light Company"/>
    <n v="0"/>
    <n v="3"/>
    <x v="21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21"/>
  </r>
  <r>
    <n v="-1"/>
    <n v="1"/>
    <s v="0001 -Florida Power &amp; Light Company"/>
    <n v="0"/>
    <n v="3"/>
    <x v="21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21"/>
  </r>
  <r>
    <n v="-1"/>
    <n v="1"/>
    <s v="0001 -Florida Power &amp; Light Company"/>
    <n v="0"/>
    <n v="3"/>
    <x v="21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21"/>
  </r>
  <r>
    <n v="-1"/>
    <n v="1"/>
    <s v="0001 -Florida Power &amp; Light Company"/>
    <n v="0"/>
    <n v="3"/>
    <x v="21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21"/>
  </r>
  <r>
    <n v="-1"/>
    <n v="1"/>
    <s v="0001 -Florida Power &amp; Light Company"/>
    <n v="0"/>
    <n v="3"/>
    <x v="21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21"/>
  </r>
  <r>
    <n v="-1"/>
    <n v="1"/>
    <s v="0001 -Florida Power &amp; Light Company"/>
    <n v="0"/>
    <n v="3"/>
    <x v="21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21"/>
  </r>
  <r>
    <n v="-1"/>
    <n v="1"/>
    <s v="0001 -Florida Power &amp; Light Company"/>
    <n v="0"/>
    <n v="3"/>
    <x v="21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21"/>
  </r>
  <r>
    <n v="-1"/>
    <n v="1"/>
    <s v="0001 -Florida Power &amp; Light Company"/>
    <n v="0"/>
    <n v="3"/>
    <x v="21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21"/>
  </r>
  <r>
    <n v="-1"/>
    <n v="1"/>
    <s v="0001 -Florida Power &amp; Light Company"/>
    <n v="0"/>
    <n v="3"/>
    <x v="21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21"/>
  </r>
  <r>
    <n v="-1"/>
    <n v="1"/>
    <s v="0001 -Florida Power &amp; Light Company"/>
    <n v="0"/>
    <n v="3"/>
    <x v="21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21"/>
  </r>
  <r>
    <n v="-1"/>
    <n v="1"/>
    <s v="0001 -Florida Power &amp; Light Company"/>
    <n v="0"/>
    <n v="3"/>
    <x v="21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21"/>
  </r>
  <r>
    <n v="-1"/>
    <n v="1"/>
    <s v="0001 -Florida Power &amp; Light Company"/>
    <n v="0"/>
    <n v="3"/>
    <x v="21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21"/>
  </r>
  <r>
    <n v="-1"/>
    <n v="1"/>
    <s v="0001 -Florida Power &amp; Light Company"/>
    <n v="0"/>
    <n v="3"/>
    <x v="21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21"/>
  </r>
  <r>
    <n v="-1"/>
    <n v="1"/>
    <s v="0001 -Florida Power &amp; Light Company"/>
    <n v="0"/>
    <n v="3"/>
    <x v="21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21"/>
  </r>
  <r>
    <n v="-1"/>
    <n v="1"/>
    <s v="0001 -Florida Power &amp; Light Company"/>
    <n v="0"/>
    <n v="3"/>
    <x v="21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21"/>
  </r>
  <r>
    <n v="-1"/>
    <n v="1"/>
    <s v="0001 -Florida Power &amp; Light Company"/>
    <n v="0"/>
    <n v="3"/>
    <x v="21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21"/>
  </r>
  <r>
    <n v="-1"/>
    <n v="1"/>
    <s v="0001 -Florida Power &amp; Light Company"/>
    <n v="0"/>
    <n v="3"/>
    <x v="21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21"/>
  </r>
  <r>
    <n v="-1"/>
    <n v="1"/>
    <s v="0001 -Florida Power &amp; Light Company"/>
    <n v="0"/>
    <n v="3"/>
    <x v="21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21"/>
  </r>
  <r>
    <n v="-1"/>
    <n v="1"/>
    <s v="0001 -Florida Power &amp; Light Company"/>
    <n v="0"/>
    <n v="3"/>
    <x v="21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21"/>
  </r>
  <r>
    <n v="-1"/>
    <n v="1"/>
    <s v="0001 -Florida Power &amp; Light Company"/>
    <n v="0"/>
    <n v="3"/>
    <x v="21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21"/>
  </r>
  <r>
    <n v="-1"/>
    <n v="1"/>
    <s v="0001 -Florida Power &amp; Light Company"/>
    <n v="0"/>
    <n v="3"/>
    <x v="21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21"/>
  </r>
  <r>
    <n v="-1"/>
    <n v="1"/>
    <s v="0001 -Florida Power &amp; Light Company"/>
    <n v="0"/>
    <n v="3"/>
    <x v="21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21"/>
  </r>
  <r>
    <n v="-1"/>
    <n v="1"/>
    <s v="0001 -Florida Power &amp; Light Company"/>
    <n v="0"/>
    <n v="3"/>
    <x v="21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21"/>
  </r>
  <r>
    <n v="-1"/>
    <n v="1"/>
    <s v="0001 -Florida Power &amp; Light Company"/>
    <n v="0"/>
    <n v="3"/>
    <x v="21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21"/>
  </r>
  <r>
    <n v="-1"/>
    <n v="1"/>
    <s v="0001 -Florida Power &amp; Light Company"/>
    <n v="0"/>
    <n v="3"/>
    <x v="21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21"/>
  </r>
  <r>
    <n v="-1"/>
    <n v="1"/>
    <s v="0001 -Florida Power &amp; Light Company"/>
    <n v="0"/>
    <n v="3"/>
    <x v="21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21"/>
  </r>
  <r>
    <n v="-1"/>
    <n v="1"/>
    <s v="0001 -Florida Power &amp; Light Company"/>
    <n v="0"/>
    <n v="3"/>
    <x v="21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21"/>
  </r>
  <r>
    <n v="-1"/>
    <n v="1"/>
    <s v="0001 -Florida Power &amp; Light Company"/>
    <n v="0"/>
    <n v="3"/>
    <x v="21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21"/>
  </r>
  <r>
    <n v="-1"/>
    <n v="1"/>
    <s v="0001 -Florida Power &amp; Light Company"/>
    <n v="0"/>
    <n v="3"/>
    <x v="21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21"/>
  </r>
  <r>
    <n v="-1"/>
    <n v="1"/>
    <s v="0001 -Florida Power &amp; Light Company"/>
    <n v="0"/>
    <n v="3"/>
    <x v="21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21"/>
  </r>
  <r>
    <n v="-1"/>
    <n v="1"/>
    <s v="0001 -Florida Power &amp; Light Company"/>
    <n v="0"/>
    <n v="3"/>
    <x v="21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21"/>
  </r>
  <r>
    <n v="-1"/>
    <n v="1"/>
    <s v="0001 -Florida Power &amp; Light Company"/>
    <n v="0"/>
    <n v="3"/>
    <x v="21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21"/>
  </r>
  <r>
    <n v="-1"/>
    <n v="1"/>
    <s v="0001 -Florida Power &amp; Light Company"/>
    <n v="0"/>
    <n v="3"/>
    <x v="21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21"/>
  </r>
  <r>
    <n v="-1"/>
    <n v="1"/>
    <s v="0001 -Florida Power &amp; Light Company"/>
    <n v="0"/>
    <n v="3"/>
    <x v="21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21"/>
  </r>
  <r>
    <n v="-1"/>
    <n v="1"/>
    <s v="0001 -Florida Power &amp; Light Company"/>
    <n v="0"/>
    <n v="3"/>
    <x v="21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21"/>
  </r>
  <r>
    <n v="-1"/>
    <n v="1"/>
    <s v="0001 -Florida Power &amp; Light Company"/>
    <n v="0"/>
    <n v="3"/>
    <x v="21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21"/>
  </r>
  <r>
    <n v="-1"/>
    <n v="1"/>
    <s v="0001 -Florida Power &amp; Light Company"/>
    <n v="0"/>
    <n v="3"/>
    <x v="21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21"/>
  </r>
  <r>
    <n v="-1"/>
    <n v="1"/>
    <s v="0001 -Florida Power &amp; Light Company"/>
    <n v="0"/>
    <n v="3"/>
    <x v="21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21"/>
  </r>
  <r>
    <n v="-1"/>
    <n v="1"/>
    <s v="0001 -Florida Power &amp; Light Company"/>
    <n v="0"/>
    <n v="3"/>
    <x v="21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21"/>
  </r>
  <r>
    <n v="-1"/>
    <n v="1"/>
    <s v="0001 -Florida Power &amp; Light Company"/>
    <n v="0"/>
    <n v="3"/>
    <x v="21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21"/>
  </r>
  <r>
    <n v="-1"/>
    <n v="1"/>
    <s v="0001 -Florida Power &amp; Light Company"/>
    <n v="0"/>
    <n v="3"/>
    <x v="21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21"/>
  </r>
  <r>
    <n v="-1"/>
    <n v="1"/>
    <s v="0001 -Florida Power &amp; Light Company"/>
    <n v="0"/>
    <n v="3"/>
    <x v="21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21"/>
  </r>
  <r>
    <n v="-1"/>
    <n v="1"/>
    <s v="0001 -Florida Power &amp; Light Company"/>
    <n v="0"/>
    <n v="3"/>
    <x v="21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21"/>
  </r>
  <r>
    <n v="-1"/>
    <n v="1"/>
    <s v="0001 -Florida Power &amp; Light Company"/>
    <n v="0"/>
    <n v="3"/>
    <x v="21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21"/>
  </r>
  <r>
    <n v="-1"/>
    <n v="1"/>
    <s v="0001 -Florida Power &amp; Light Company"/>
    <n v="0"/>
    <n v="3"/>
    <x v="21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21"/>
  </r>
  <r>
    <n v="-1"/>
    <n v="1"/>
    <s v="0001 -Florida Power &amp; Light Company"/>
    <n v="0"/>
    <n v="3"/>
    <x v="21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21"/>
  </r>
  <r>
    <n v="-1"/>
    <n v="1"/>
    <s v="0001 -Florida Power &amp; Light Company"/>
    <n v="0"/>
    <n v="3"/>
    <x v="21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21"/>
  </r>
  <r>
    <n v="-1"/>
    <n v="1"/>
    <s v="0001 -Florida Power &amp; Light Company"/>
    <n v="0"/>
    <n v="3"/>
    <x v="21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21"/>
  </r>
  <r>
    <n v="-1"/>
    <n v="1"/>
    <s v="0001 -Florida Power &amp; Light Company"/>
    <n v="0"/>
    <n v="3"/>
    <x v="21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21"/>
  </r>
  <r>
    <n v="-1"/>
    <n v="1"/>
    <s v="0001 -Florida Power &amp; Light Company"/>
    <n v="0"/>
    <n v="3"/>
    <x v="21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21"/>
  </r>
  <r>
    <n v="-1"/>
    <n v="1"/>
    <s v="0001 -Florida Power &amp; Light Company"/>
    <n v="0"/>
    <n v="3"/>
    <x v="21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21"/>
  </r>
  <r>
    <n v="-1"/>
    <n v="1"/>
    <s v="0001 -Florida Power &amp; Light Company"/>
    <n v="0"/>
    <n v="3"/>
    <x v="21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21"/>
  </r>
  <r>
    <n v="-1"/>
    <n v="1"/>
    <s v="0001 -Florida Power &amp; Light Company"/>
    <n v="0"/>
    <n v="3"/>
    <x v="21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21"/>
  </r>
  <r>
    <n v="-1"/>
    <n v="1"/>
    <s v="0001 -Florida Power &amp; Light Company"/>
    <n v="0"/>
    <n v="3"/>
    <x v="21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21"/>
  </r>
  <r>
    <n v="-1"/>
    <n v="1"/>
    <s v="0001 -Florida Power &amp; Light Company"/>
    <n v="0"/>
    <n v="3"/>
    <x v="21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21"/>
  </r>
  <r>
    <n v="-1"/>
    <n v="1"/>
    <s v="0001 -Florida Power &amp; Light Company"/>
    <n v="0"/>
    <n v="3"/>
    <x v="21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21"/>
  </r>
  <r>
    <n v="-1"/>
    <n v="1"/>
    <s v="0001 -Florida Power &amp; Light Company"/>
    <n v="0"/>
    <n v="3"/>
    <x v="21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21"/>
  </r>
  <r>
    <n v="-1"/>
    <n v="1"/>
    <s v="0001 -Florida Power &amp; Light Company"/>
    <n v="0"/>
    <n v="3"/>
    <x v="21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21"/>
  </r>
  <r>
    <n v="-1"/>
    <n v="1"/>
    <s v="0001 -Florida Power &amp; Light Company"/>
    <n v="0"/>
    <n v="3"/>
    <x v="21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21"/>
  </r>
  <r>
    <n v="-1"/>
    <n v="1"/>
    <s v="0001 -Florida Power &amp; Light Company"/>
    <n v="0"/>
    <n v="3"/>
    <x v="21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21"/>
  </r>
  <r>
    <n v="-1"/>
    <n v="1"/>
    <s v="0001 -Florida Power &amp; Light Company"/>
    <n v="0"/>
    <n v="3"/>
    <x v="21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21"/>
  </r>
  <r>
    <n v="-1"/>
    <n v="1"/>
    <s v="0001 -Florida Power &amp; Light Company"/>
    <n v="0"/>
    <n v="3"/>
    <x v="21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21"/>
  </r>
  <r>
    <n v="-1"/>
    <n v="1"/>
    <s v="0001 -Florida Power &amp; Light Company"/>
    <n v="0"/>
    <n v="3"/>
    <x v="21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21"/>
  </r>
  <r>
    <n v="-1"/>
    <n v="1"/>
    <s v="0001 -Florida Power &amp; Light Company"/>
    <n v="0"/>
    <n v="3"/>
    <x v="21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21"/>
  </r>
  <r>
    <n v="-1"/>
    <n v="1"/>
    <s v="0001 -Florida Power &amp; Light Company"/>
    <n v="0"/>
    <n v="3"/>
    <x v="21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21"/>
  </r>
  <r>
    <n v="-1"/>
    <n v="1"/>
    <s v="0001 -Florida Power &amp; Light Company"/>
    <n v="0"/>
    <n v="3"/>
    <x v="21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21"/>
  </r>
  <r>
    <n v="-1"/>
    <n v="1"/>
    <s v="0001 -Florida Power &amp; Light Company"/>
    <n v="0"/>
    <n v="3"/>
    <x v="21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21"/>
  </r>
  <r>
    <n v="-1"/>
    <n v="1"/>
    <s v="0001 -Florida Power &amp; Light Company"/>
    <n v="0"/>
    <n v="3"/>
    <x v="21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21"/>
  </r>
  <r>
    <n v="-1"/>
    <n v="1"/>
    <s v="0001 -Florida Power &amp; Light Company"/>
    <n v="0"/>
    <n v="3"/>
    <x v="21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21"/>
  </r>
  <r>
    <n v="-1"/>
    <n v="1"/>
    <s v="0001 -Florida Power &amp; Light Company"/>
    <n v="0"/>
    <n v="3"/>
    <x v="21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21"/>
  </r>
  <r>
    <n v="-1"/>
    <n v="1"/>
    <s v="0001 -Florida Power &amp; Light Company"/>
    <n v="0"/>
    <n v="3"/>
    <x v="21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21"/>
  </r>
  <r>
    <n v="-1"/>
    <n v="1"/>
    <s v="0001 -Florida Power &amp; Light Company"/>
    <n v="0"/>
    <n v="3"/>
    <x v="21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21"/>
  </r>
  <r>
    <n v="-1"/>
    <n v="1"/>
    <s v="0001 -Florida Power &amp; Light Company"/>
    <n v="0"/>
    <n v="3"/>
    <x v="21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21"/>
  </r>
  <r>
    <n v="-1"/>
    <n v="1"/>
    <s v="0001 -Florida Power &amp; Light Company"/>
    <n v="0"/>
    <n v="3"/>
    <x v="21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21"/>
  </r>
  <r>
    <n v="-1"/>
    <n v="1"/>
    <s v="0001 -Florida Power &amp; Light Company"/>
    <n v="0"/>
    <n v="3"/>
    <x v="21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21"/>
  </r>
  <r>
    <n v="-1"/>
    <n v="1"/>
    <s v="0001 -Florida Power &amp; Light Company"/>
    <n v="0"/>
    <n v="3"/>
    <x v="21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21"/>
  </r>
  <r>
    <n v="-1"/>
    <n v="1"/>
    <s v="0001 -Florida Power &amp; Light Company"/>
    <n v="0"/>
    <n v="3"/>
    <x v="21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21"/>
  </r>
  <r>
    <n v="-1"/>
    <n v="1"/>
    <s v="0001 -Florida Power &amp; Light Company"/>
    <n v="0"/>
    <n v="3"/>
    <x v="21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21"/>
  </r>
  <r>
    <n v="-1"/>
    <n v="1"/>
    <s v="0001 -Florida Power &amp; Light Company"/>
    <n v="0"/>
    <n v="3"/>
    <x v="21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21"/>
  </r>
  <r>
    <n v="-1"/>
    <n v="1"/>
    <s v="0001 -Florida Power &amp; Light Company"/>
    <n v="0"/>
    <n v="3"/>
    <x v="21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21"/>
  </r>
  <r>
    <n v="-1"/>
    <n v="1"/>
    <s v="0001 -Florida Power &amp; Light Company"/>
    <n v="0"/>
    <n v="3"/>
    <x v="21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21"/>
  </r>
  <r>
    <n v="-1"/>
    <n v="1"/>
    <s v="0001 -Florida Power &amp; Light Company"/>
    <n v="0"/>
    <n v="3"/>
    <x v="21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21"/>
  </r>
  <r>
    <n v="-1"/>
    <n v="1"/>
    <s v="0001 -Florida Power &amp; Light Company"/>
    <n v="0"/>
    <n v="3"/>
    <x v="21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21"/>
  </r>
  <r>
    <n v="-1"/>
    <n v="1"/>
    <s v="0001 -Florida Power &amp; Light Company"/>
    <n v="0"/>
    <n v="3"/>
    <x v="21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21"/>
  </r>
  <r>
    <n v="-1"/>
    <n v="1"/>
    <s v="0001 -Florida Power &amp; Light Company"/>
    <n v="0"/>
    <n v="3"/>
    <x v="21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21"/>
  </r>
  <r>
    <n v="-1"/>
    <n v="1"/>
    <s v="0001 -Florida Power &amp; Light Company"/>
    <n v="0"/>
    <n v="3"/>
    <x v="21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21"/>
  </r>
  <r>
    <n v="-1"/>
    <n v="1"/>
    <s v="0001 -Florida Power &amp; Light Company"/>
    <n v="0"/>
    <n v="3"/>
    <x v="21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21"/>
  </r>
  <r>
    <n v="-1"/>
    <n v="1"/>
    <s v="0001 -Florida Power &amp; Light Company"/>
    <n v="0"/>
    <n v="3"/>
    <x v="21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21"/>
  </r>
  <r>
    <n v="-1"/>
    <n v="1"/>
    <s v="0001 -Florida Power &amp; Light Company"/>
    <n v="0"/>
    <n v="3"/>
    <x v="21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21"/>
  </r>
  <r>
    <n v="-1"/>
    <n v="1"/>
    <s v="0001 -Florida Power &amp; Light Company"/>
    <n v="0"/>
    <n v="3"/>
    <x v="21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21"/>
  </r>
  <r>
    <n v="-1"/>
    <n v="1"/>
    <s v="0001 -Florida Power &amp; Light Company"/>
    <n v="0"/>
    <n v="3"/>
    <x v="21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21"/>
  </r>
  <r>
    <n v="-1"/>
    <n v="1"/>
    <s v="0001 -Florida Power &amp; Light Company"/>
    <n v="0"/>
    <n v="3"/>
    <x v="21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21"/>
  </r>
  <r>
    <n v="-1"/>
    <n v="1"/>
    <s v="0001 -Florida Power &amp; Light Company"/>
    <n v="0"/>
    <n v="3"/>
    <x v="21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21"/>
  </r>
  <r>
    <n v="-1"/>
    <n v="1"/>
    <s v="0001 -Florida Power &amp; Light Company"/>
    <n v="0"/>
    <n v="3"/>
    <x v="21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21"/>
  </r>
  <r>
    <n v="-1"/>
    <n v="1"/>
    <s v="0001 -Florida Power &amp; Light Company"/>
    <n v="0"/>
    <n v="3"/>
    <x v="21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21"/>
  </r>
  <r>
    <n v="-1"/>
    <n v="1"/>
    <s v="0001 -Florida Power &amp; Light Company"/>
    <n v="0"/>
    <n v="3"/>
    <x v="21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21"/>
  </r>
  <r>
    <n v="-1"/>
    <n v="1"/>
    <s v="0001 -Florida Power &amp; Light Company"/>
    <n v="0"/>
    <n v="3"/>
    <x v="21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21"/>
  </r>
  <r>
    <n v="-1"/>
    <n v="1"/>
    <s v="0001 -Florida Power &amp; Light Company"/>
    <n v="0"/>
    <n v="3"/>
    <x v="21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21"/>
  </r>
  <r>
    <n v="-1"/>
    <n v="1"/>
    <s v="0001 -Florida Power &amp; Light Company"/>
    <n v="0"/>
    <n v="3"/>
    <x v="21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21"/>
  </r>
  <r>
    <n v="-1"/>
    <n v="1"/>
    <s v="0001 -Florida Power &amp; Light Company"/>
    <n v="0"/>
    <n v="3"/>
    <x v="21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21"/>
  </r>
  <r>
    <n v="-1"/>
    <n v="1"/>
    <s v="0001 -Florida Power &amp; Light Company"/>
    <n v="0"/>
    <n v="3"/>
    <x v="21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21"/>
  </r>
  <r>
    <n v="-1"/>
    <n v="1"/>
    <s v="0001 -Florida Power &amp; Light Company"/>
    <n v="0"/>
    <n v="3"/>
    <x v="21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21"/>
  </r>
  <r>
    <n v="-1"/>
    <n v="1"/>
    <s v="0001 -Florida Power &amp; Light Company"/>
    <n v="0"/>
    <n v="3"/>
    <x v="21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1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21"/>
  </r>
  <r>
    <n v="-1"/>
    <n v="1"/>
    <s v="0001 -Florida Power &amp; Light Company"/>
    <n v="0"/>
    <n v="3"/>
    <x v="21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21"/>
  </r>
  <r>
    <n v="-1"/>
    <n v="1"/>
    <s v="0001 -Florida Power &amp; Light Company"/>
    <n v="0"/>
    <n v="3"/>
    <x v="21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21"/>
  </r>
  <r>
    <n v="-1"/>
    <n v="1"/>
    <s v="0001 -Florida Power &amp; Light Company"/>
    <n v="0"/>
    <n v="3"/>
    <x v="22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22"/>
  </r>
  <r>
    <n v="-1"/>
    <n v="1"/>
    <s v="0001 -Florida Power &amp; Light Company"/>
    <n v="0"/>
    <n v="3"/>
    <x v="22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22"/>
  </r>
  <r>
    <n v="-1"/>
    <n v="1"/>
    <s v="0001 -Florida Power &amp; Light Company"/>
    <n v="0"/>
    <n v="3"/>
    <x v="22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22"/>
  </r>
  <r>
    <n v="-1"/>
    <n v="1"/>
    <s v="0001 -Florida Power &amp; Light Company"/>
    <n v="0"/>
    <n v="3"/>
    <x v="22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22"/>
  </r>
  <r>
    <n v="-1"/>
    <n v="1"/>
    <s v="0001 -Florida Power &amp; Light Company"/>
    <n v="0"/>
    <n v="3"/>
    <x v="22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22"/>
  </r>
  <r>
    <n v="-1"/>
    <n v="1"/>
    <s v="0001 -Florida Power &amp; Light Company"/>
    <n v="0"/>
    <n v="3"/>
    <x v="22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22"/>
  </r>
  <r>
    <n v="-1"/>
    <n v="1"/>
    <s v="0001 -Florida Power &amp; Light Company"/>
    <n v="0"/>
    <n v="3"/>
    <x v="22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22"/>
  </r>
  <r>
    <n v="-1"/>
    <n v="1"/>
    <s v="0001 -Florida Power &amp; Light Company"/>
    <n v="0"/>
    <n v="3"/>
    <x v="22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22"/>
  </r>
  <r>
    <n v="-1"/>
    <n v="1"/>
    <s v="0001 -Florida Power &amp; Light Company"/>
    <n v="0"/>
    <n v="3"/>
    <x v="22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22"/>
  </r>
  <r>
    <n v="-1"/>
    <n v="1"/>
    <s v="0001 -Florida Power &amp; Light Company"/>
    <n v="0"/>
    <n v="3"/>
    <x v="22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22"/>
  </r>
  <r>
    <n v="-1"/>
    <n v="1"/>
    <s v="0001 -Florida Power &amp; Light Company"/>
    <n v="0"/>
    <n v="3"/>
    <x v="22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22"/>
  </r>
  <r>
    <n v="-1"/>
    <n v="1"/>
    <s v="0001 -Florida Power &amp; Light Company"/>
    <n v="0"/>
    <n v="3"/>
    <x v="22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22"/>
  </r>
  <r>
    <n v="-1"/>
    <n v="1"/>
    <s v="0001 -Florida Power &amp; Light Company"/>
    <n v="0"/>
    <n v="3"/>
    <x v="22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22"/>
  </r>
  <r>
    <n v="-1"/>
    <n v="1"/>
    <s v="0001 -Florida Power &amp; Light Company"/>
    <n v="0"/>
    <n v="3"/>
    <x v="22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22"/>
  </r>
  <r>
    <n v="-1"/>
    <n v="1"/>
    <s v="0001 -Florida Power &amp; Light Company"/>
    <n v="0"/>
    <n v="3"/>
    <x v="22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22"/>
  </r>
  <r>
    <n v="-1"/>
    <n v="1"/>
    <s v="0001 -Florida Power &amp; Light Company"/>
    <n v="0"/>
    <n v="3"/>
    <x v="22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22"/>
  </r>
  <r>
    <n v="-1"/>
    <n v="1"/>
    <s v="0001 -Florida Power &amp; Light Company"/>
    <n v="0"/>
    <n v="3"/>
    <x v="22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22"/>
  </r>
  <r>
    <n v="-1"/>
    <n v="1"/>
    <s v="0001 -Florida Power &amp; Light Company"/>
    <n v="0"/>
    <n v="3"/>
    <x v="22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22"/>
  </r>
  <r>
    <n v="-1"/>
    <n v="1"/>
    <s v="0001 -Florida Power &amp; Light Company"/>
    <n v="0"/>
    <n v="3"/>
    <x v="22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22"/>
  </r>
  <r>
    <n v="-1"/>
    <n v="1"/>
    <s v="0001 -Florida Power &amp; Light Company"/>
    <n v="0"/>
    <n v="3"/>
    <x v="22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22"/>
  </r>
  <r>
    <n v="-1"/>
    <n v="1"/>
    <s v="0001 -Florida Power &amp; Light Company"/>
    <n v="0"/>
    <n v="3"/>
    <x v="22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22"/>
  </r>
  <r>
    <n v="-1"/>
    <n v="1"/>
    <s v="0001 -Florida Power &amp; Light Company"/>
    <n v="0"/>
    <n v="3"/>
    <x v="22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22"/>
  </r>
  <r>
    <n v="-1"/>
    <n v="1"/>
    <s v="0001 -Florida Power &amp; Light Company"/>
    <n v="0"/>
    <n v="3"/>
    <x v="22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22"/>
  </r>
  <r>
    <n v="-1"/>
    <n v="1"/>
    <s v="0001 -Florida Power &amp; Light Company"/>
    <n v="0"/>
    <n v="3"/>
    <x v="22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22"/>
  </r>
  <r>
    <n v="-1"/>
    <n v="1"/>
    <s v="0001 -Florida Power &amp; Light Company"/>
    <n v="0"/>
    <n v="3"/>
    <x v="22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22"/>
  </r>
  <r>
    <n v="-1"/>
    <n v="1"/>
    <s v="0001 -Florida Power &amp; Light Company"/>
    <n v="0"/>
    <n v="3"/>
    <x v="22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22"/>
  </r>
  <r>
    <n v="-1"/>
    <n v="1"/>
    <s v="0001 -Florida Power &amp; Light Company"/>
    <n v="0"/>
    <n v="3"/>
    <x v="22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22"/>
  </r>
  <r>
    <n v="-1"/>
    <n v="1"/>
    <s v="0001 -Florida Power &amp; Light Company"/>
    <n v="0"/>
    <n v="3"/>
    <x v="22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22"/>
  </r>
  <r>
    <n v="-1"/>
    <n v="1"/>
    <s v="0001 -Florida Power &amp; Light Company"/>
    <n v="0"/>
    <n v="3"/>
    <x v="22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22"/>
  </r>
  <r>
    <n v="-1"/>
    <n v="1"/>
    <s v="0001 -Florida Power &amp; Light Company"/>
    <n v="0"/>
    <n v="3"/>
    <x v="22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22"/>
  </r>
  <r>
    <n v="-1"/>
    <n v="1"/>
    <s v="0001 -Florida Power &amp; Light Company"/>
    <n v="0"/>
    <n v="3"/>
    <x v="22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22"/>
  </r>
  <r>
    <n v="-1"/>
    <n v="1"/>
    <s v="0001 -Florida Power &amp; Light Company"/>
    <n v="0"/>
    <n v="3"/>
    <x v="22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22"/>
  </r>
  <r>
    <n v="-1"/>
    <n v="1"/>
    <s v="0001 -Florida Power &amp; Light Company"/>
    <n v="0"/>
    <n v="3"/>
    <x v="22"/>
    <n v="2009"/>
    <n v="191"/>
    <n v="2014"/>
    <s v="V2009 Q3 - 50% Bonus"/>
    <n v="367"/>
    <s v="01. Intangible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  <x v="22"/>
  </r>
  <r>
    <n v="-1"/>
    <n v="1"/>
    <s v="0001 -Florida Power &amp; Light Company"/>
    <n v="0"/>
    <n v="3"/>
    <x v="22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22"/>
  </r>
  <r>
    <n v="-1"/>
    <n v="1"/>
    <s v="0001 -Florida Power &amp; Light Company"/>
    <n v="0"/>
    <n v="3"/>
    <x v="22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22"/>
  </r>
  <r>
    <n v="-1"/>
    <n v="1"/>
    <s v="0001 -Florida Power &amp; Light Company"/>
    <n v="0"/>
    <n v="3"/>
    <x v="22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22"/>
  </r>
  <r>
    <n v="-1"/>
    <n v="1"/>
    <s v="0001 -Florida Power &amp; Light Company"/>
    <n v="0"/>
    <n v="3"/>
    <x v="22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22"/>
  </r>
  <r>
    <n v="-1"/>
    <n v="1"/>
    <s v="0001 -Florida Power &amp; Light Company"/>
    <n v="0"/>
    <n v="3"/>
    <x v="22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22"/>
  </r>
  <r>
    <n v="-1"/>
    <n v="1"/>
    <s v="0001 -Florida Power &amp; Light Company"/>
    <n v="0"/>
    <n v="3"/>
    <x v="22"/>
    <n v="2010"/>
    <n v="216"/>
    <n v="2014"/>
    <s v="V2010 Q2 - 50% Bonus"/>
    <n v="367"/>
    <s v="01. Intangible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  <x v="22"/>
  </r>
  <r>
    <n v="-1"/>
    <n v="1"/>
    <s v="0001 -Florida Power &amp; Light Company"/>
    <n v="0"/>
    <n v="3"/>
    <x v="22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22"/>
  </r>
  <r>
    <n v="-1"/>
    <n v="1"/>
    <s v="0001 -Florida Power &amp; Light Company"/>
    <n v="0"/>
    <n v="3"/>
    <x v="22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22"/>
  </r>
  <r>
    <n v="-1"/>
    <n v="1"/>
    <s v="0001 -Florida Power &amp; Light Company"/>
    <n v="0"/>
    <n v="3"/>
    <x v="22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22"/>
  </r>
  <r>
    <n v="-1"/>
    <n v="1"/>
    <s v="0001 -Florida Power &amp; Light Company"/>
    <n v="0"/>
    <n v="3"/>
    <x v="22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22"/>
  </r>
  <r>
    <n v="-1"/>
    <n v="1"/>
    <s v="0001 -Florida Power &amp; Light Company"/>
    <n v="0"/>
    <n v="3"/>
    <x v="22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22"/>
  </r>
  <r>
    <n v="-1"/>
    <n v="1"/>
    <s v="0001 -Florida Power &amp; Light Company"/>
    <n v="0"/>
    <n v="3"/>
    <x v="22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22"/>
  </r>
  <r>
    <n v="-1"/>
    <n v="1"/>
    <s v="0001 -Florida Power &amp; Light Company"/>
    <n v="0"/>
    <n v="3"/>
    <x v="22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22"/>
  </r>
  <r>
    <n v="-1"/>
    <n v="1"/>
    <s v="0001 -Florida Power &amp; Light Company"/>
    <n v="0"/>
    <n v="3"/>
    <x v="22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22"/>
  </r>
  <r>
    <n v="-1"/>
    <n v="1"/>
    <s v="0001 -Florida Power &amp; Light Company"/>
    <n v="0"/>
    <n v="3"/>
    <x v="22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22"/>
  </r>
  <r>
    <n v="-1"/>
    <n v="1"/>
    <s v="0001 -Florida Power &amp; Light Company"/>
    <n v="0"/>
    <n v="3"/>
    <x v="22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22"/>
  </r>
  <r>
    <n v="-1"/>
    <n v="1"/>
    <s v="0001 -Florida Power &amp; Light Company"/>
    <n v="0"/>
    <n v="3"/>
    <x v="22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22"/>
  </r>
  <r>
    <n v="-1"/>
    <n v="1"/>
    <s v="0001 -Florida Power &amp; Light Company"/>
    <n v="0"/>
    <n v="3"/>
    <x v="22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22"/>
  </r>
  <r>
    <n v="-1"/>
    <n v="1"/>
    <s v="0001 -Florida Power &amp; Light Company"/>
    <n v="0"/>
    <n v="3"/>
    <x v="22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22"/>
  </r>
  <r>
    <n v="-1"/>
    <n v="1"/>
    <s v="0001 -Florida Power &amp; Light Company"/>
    <n v="0"/>
    <n v="3"/>
    <x v="22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22"/>
  </r>
  <r>
    <n v="-1"/>
    <n v="1"/>
    <s v="0001 -Florida Power &amp; Light Company"/>
    <n v="0"/>
    <n v="3"/>
    <x v="22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22"/>
  </r>
  <r>
    <n v="-1"/>
    <n v="1"/>
    <s v="0001 -Florida Power &amp; Light Company"/>
    <n v="0"/>
    <n v="3"/>
    <x v="22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22"/>
  </r>
  <r>
    <n v="-1"/>
    <n v="1"/>
    <s v="0001 -Florida Power &amp; Light Company"/>
    <n v="0"/>
    <n v="3"/>
    <x v="22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22"/>
  </r>
  <r>
    <n v="-1"/>
    <n v="1"/>
    <s v="0001 -Florida Power &amp; Light Company"/>
    <n v="0"/>
    <n v="3"/>
    <x v="22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22"/>
  </r>
  <r>
    <n v="-1"/>
    <n v="1"/>
    <s v="0001 -Florida Power &amp; Light Company"/>
    <n v="0"/>
    <n v="3"/>
    <x v="22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22"/>
  </r>
  <r>
    <n v="-1"/>
    <n v="1"/>
    <s v="0001 -Florida Power &amp; Light Company"/>
    <n v="0"/>
    <n v="3"/>
    <x v="22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22"/>
  </r>
  <r>
    <n v="-1"/>
    <n v="1"/>
    <s v="0001 -Florida Power &amp; Light Company"/>
    <n v="0"/>
    <n v="3"/>
    <x v="22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22"/>
  </r>
  <r>
    <n v="-1"/>
    <n v="1"/>
    <s v="0001 -Florida Power &amp; Light Company"/>
    <n v="0"/>
    <n v="3"/>
    <x v="22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22"/>
  </r>
  <r>
    <n v="-1"/>
    <n v="1"/>
    <s v="0001 -Florida Power &amp; Light Company"/>
    <n v="0"/>
    <n v="3"/>
    <x v="22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22"/>
  </r>
  <r>
    <n v="-1"/>
    <n v="1"/>
    <s v="0001 -Florida Power &amp; Light Company"/>
    <n v="0"/>
    <n v="3"/>
    <x v="22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22"/>
  </r>
  <r>
    <n v="-1"/>
    <n v="1"/>
    <s v="0001 -Florida Power &amp; Light Company"/>
    <n v="0"/>
    <n v="3"/>
    <x v="22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22"/>
  </r>
  <r>
    <n v="-1"/>
    <n v="1"/>
    <s v="0001 -Florida Power &amp; Light Company"/>
    <n v="0"/>
    <n v="3"/>
    <x v="22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22"/>
  </r>
  <r>
    <n v="-1"/>
    <n v="1"/>
    <s v="0001 -Florida Power &amp; Light Company"/>
    <n v="0"/>
    <n v="3"/>
    <x v="22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22"/>
  </r>
  <r>
    <n v="-1"/>
    <n v="1"/>
    <s v="0001 -Florida Power &amp; Light Company"/>
    <n v="0"/>
    <n v="3"/>
    <x v="22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22"/>
  </r>
  <r>
    <n v="-1"/>
    <n v="1"/>
    <s v="0001 -Florida Power &amp; Light Company"/>
    <n v="0"/>
    <n v="3"/>
    <x v="22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22"/>
  </r>
  <r>
    <n v="-1"/>
    <n v="1"/>
    <s v="0001 -Florida Power &amp; Light Company"/>
    <n v="0"/>
    <n v="3"/>
    <x v="22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22"/>
  </r>
  <r>
    <n v="-1"/>
    <n v="1"/>
    <s v="0001 -Florida Power &amp; Light Company"/>
    <n v="0"/>
    <n v="3"/>
    <x v="22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22"/>
  </r>
  <r>
    <n v="-1"/>
    <n v="1"/>
    <s v="0001 -Florida Power &amp; Light Company"/>
    <n v="0"/>
    <n v="3"/>
    <x v="22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22"/>
  </r>
  <r>
    <n v="-1"/>
    <n v="1"/>
    <s v="0001 -Florida Power &amp; Light Company"/>
    <n v="0"/>
    <n v="3"/>
    <x v="22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22"/>
  </r>
  <r>
    <n v="-1"/>
    <n v="1"/>
    <s v="0001 -Florida Power &amp; Light Company"/>
    <n v="0"/>
    <n v="3"/>
    <x v="22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22"/>
  </r>
  <r>
    <n v="-1"/>
    <n v="1"/>
    <s v="0001 -Florida Power &amp; Light Company"/>
    <n v="0"/>
    <n v="3"/>
    <x v="22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22"/>
  </r>
  <r>
    <n v="-1"/>
    <n v="1"/>
    <s v="0001 -Florida Power &amp; Light Company"/>
    <n v="0"/>
    <n v="3"/>
    <x v="22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22"/>
  </r>
  <r>
    <n v="-1"/>
    <n v="1"/>
    <s v="0001 -Florida Power &amp; Light Company"/>
    <n v="0"/>
    <n v="3"/>
    <x v="22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22"/>
  </r>
  <r>
    <n v="-1"/>
    <n v="1"/>
    <s v="0001 -Florida Power &amp; Light Company"/>
    <n v="0"/>
    <n v="3"/>
    <x v="22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22"/>
  </r>
  <r>
    <n v="-1"/>
    <n v="1"/>
    <s v="0001 -Florida Power &amp; Light Company"/>
    <n v="0"/>
    <n v="3"/>
    <x v="22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22"/>
  </r>
  <r>
    <n v="-1"/>
    <n v="1"/>
    <s v="0001 -Florida Power &amp; Light Company"/>
    <n v="0"/>
    <n v="3"/>
    <x v="22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22"/>
  </r>
  <r>
    <n v="-1"/>
    <n v="1"/>
    <s v="0001 -Florida Power &amp; Light Company"/>
    <n v="0"/>
    <n v="3"/>
    <x v="22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22"/>
  </r>
  <r>
    <n v="-1"/>
    <n v="1"/>
    <s v="0001 -Florida Power &amp; Light Company"/>
    <n v="0"/>
    <n v="3"/>
    <x v="22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22"/>
  </r>
  <r>
    <n v="-1"/>
    <n v="1"/>
    <s v="0001 -Florida Power &amp; Light Company"/>
    <n v="0"/>
    <n v="3"/>
    <x v="22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22"/>
  </r>
  <r>
    <n v="-1"/>
    <n v="1"/>
    <s v="0001 -Florida Power &amp; Light Company"/>
    <n v="0"/>
    <n v="3"/>
    <x v="22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22"/>
  </r>
  <r>
    <n v="-1"/>
    <n v="1"/>
    <s v="0001 -Florida Power &amp; Light Company"/>
    <n v="0"/>
    <n v="3"/>
    <x v="22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22"/>
  </r>
  <r>
    <n v="-1"/>
    <n v="1"/>
    <s v="0001 -Florida Power &amp; Light Company"/>
    <n v="0"/>
    <n v="3"/>
    <x v="22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22"/>
  </r>
  <r>
    <n v="-1"/>
    <n v="1"/>
    <s v="0001 -Florida Power &amp; Light Company"/>
    <n v="0"/>
    <n v="3"/>
    <x v="22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22"/>
  </r>
  <r>
    <n v="-1"/>
    <n v="1"/>
    <s v="0001 -Florida Power &amp; Light Company"/>
    <n v="0"/>
    <n v="3"/>
    <x v="22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22"/>
  </r>
  <r>
    <n v="-1"/>
    <n v="1"/>
    <s v="0001 -Florida Power &amp; Light Company"/>
    <n v="0"/>
    <n v="3"/>
    <x v="22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22"/>
  </r>
  <r>
    <n v="-1"/>
    <n v="1"/>
    <s v="0001 -Florida Power &amp; Light Company"/>
    <n v="0"/>
    <n v="3"/>
    <x v="22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22"/>
  </r>
  <r>
    <n v="-1"/>
    <n v="1"/>
    <s v="0001 -Florida Power &amp; Light Company"/>
    <n v="0"/>
    <n v="3"/>
    <x v="22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22"/>
  </r>
  <r>
    <n v="-1"/>
    <n v="1"/>
    <s v="0001 -Florida Power &amp; Light Company"/>
    <n v="0"/>
    <n v="3"/>
    <x v="22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22"/>
  </r>
  <r>
    <n v="-1"/>
    <n v="1"/>
    <s v="0001 -Florida Power &amp; Light Company"/>
    <n v="0"/>
    <n v="3"/>
    <x v="22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22"/>
  </r>
  <r>
    <n v="-1"/>
    <n v="1"/>
    <s v="0001 -Florida Power &amp; Light Company"/>
    <n v="0"/>
    <n v="3"/>
    <x v="22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22"/>
  </r>
  <r>
    <n v="-1"/>
    <n v="1"/>
    <s v="0001 -Florida Power &amp; Light Company"/>
    <n v="0"/>
    <n v="3"/>
    <x v="22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22"/>
  </r>
  <r>
    <n v="-1"/>
    <n v="1"/>
    <s v="0001 -Florida Power &amp; Light Company"/>
    <n v="0"/>
    <n v="3"/>
    <x v="22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22"/>
  </r>
  <r>
    <n v="-1"/>
    <n v="1"/>
    <s v="0001 -Florida Power &amp; Light Company"/>
    <n v="0"/>
    <n v="3"/>
    <x v="22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22"/>
  </r>
  <r>
    <n v="-1"/>
    <n v="1"/>
    <s v="0001 -Florida Power &amp; Light Company"/>
    <n v="0"/>
    <n v="3"/>
    <x v="22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22"/>
  </r>
  <r>
    <n v="-1"/>
    <n v="1"/>
    <s v="0001 -Florida Power &amp; Light Company"/>
    <n v="0"/>
    <n v="3"/>
    <x v="22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22"/>
  </r>
  <r>
    <n v="-1"/>
    <n v="1"/>
    <s v="0001 -Florida Power &amp; Light Company"/>
    <n v="0"/>
    <n v="3"/>
    <x v="22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22"/>
  </r>
  <r>
    <n v="-1"/>
    <n v="1"/>
    <s v="0001 -Florida Power &amp; Light Company"/>
    <n v="0"/>
    <n v="3"/>
    <x v="22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22"/>
  </r>
  <r>
    <n v="-1"/>
    <n v="1"/>
    <s v="0001 -Florida Power &amp; Light Company"/>
    <n v="0"/>
    <n v="3"/>
    <x v="22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22"/>
  </r>
  <r>
    <n v="-1"/>
    <n v="1"/>
    <s v="0001 -Florida Power &amp; Light Company"/>
    <n v="0"/>
    <n v="3"/>
    <x v="22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22"/>
  </r>
  <r>
    <n v="-1"/>
    <n v="1"/>
    <s v="0001 -Florida Power &amp; Light Company"/>
    <n v="0"/>
    <n v="3"/>
    <x v="22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22"/>
  </r>
  <r>
    <n v="-1"/>
    <n v="1"/>
    <s v="0001 -Florida Power &amp; Light Company"/>
    <n v="0"/>
    <n v="3"/>
    <x v="22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22"/>
  </r>
  <r>
    <n v="-1"/>
    <n v="1"/>
    <s v="0001 -Florida Power &amp; Light Company"/>
    <n v="0"/>
    <n v="3"/>
    <x v="22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22"/>
  </r>
  <r>
    <n v="-1"/>
    <n v="1"/>
    <s v="0001 -Florida Power &amp; Light Company"/>
    <n v="0"/>
    <n v="3"/>
    <x v="22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22"/>
  </r>
  <r>
    <n v="-1"/>
    <n v="1"/>
    <s v="0001 -Florida Power &amp; Light Company"/>
    <n v="0"/>
    <n v="3"/>
    <x v="22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22"/>
  </r>
  <r>
    <n v="-1"/>
    <n v="1"/>
    <s v="0001 -Florida Power &amp; Light Company"/>
    <n v="0"/>
    <n v="3"/>
    <x v="22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22"/>
  </r>
  <r>
    <n v="-1"/>
    <n v="1"/>
    <s v="0001 -Florida Power &amp; Light Company"/>
    <n v="0"/>
    <n v="3"/>
    <x v="22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22"/>
  </r>
  <r>
    <n v="-1"/>
    <n v="1"/>
    <s v="0001 -Florida Power &amp; Light Company"/>
    <n v="0"/>
    <n v="3"/>
    <x v="22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22"/>
  </r>
  <r>
    <n v="-1"/>
    <n v="1"/>
    <s v="0001 -Florida Power &amp; Light Company"/>
    <n v="0"/>
    <n v="3"/>
    <x v="22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22"/>
  </r>
  <r>
    <n v="-1"/>
    <n v="1"/>
    <s v="0001 -Florida Power &amp; Light Company"/>
    <n v="0"/>
    <n v="3"/>
    <x v="22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22"/>
  </r>
  <r>
    <n v="-1"/>
    <n v="1"/>
    <s v="0001 -Florida Power &amp; Light Company"/>
    <n v="0"/>
    <n v="3"/>
    <x v="22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22"/>
  </r>
  <r>
    <n v="-1"/>
    <n v="1"/>
    <s v="0001 -Florida Power &amp; Light Company"/>
    <n v="0"/>
    <n v="3"/>
    <x v="22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22"/>
  </r>
  <r>
    <n v="-1"/>
    <n v="1"/>
    <s v="0001 -Florida Power &amp; Light Company"/>
    <n v="0"/>
    <n v="3"/>
    <x v="22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22"/>
  </r>
  <r>
    <n v="-1"/>
    <n v="1"/>
    <s v="0001 -Florida Power &amp; Light Company"/>
    <n v="0"/>
    <n v="3"/>
    <x v="22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22"/>
  </r>
  <r>
    <n v="-1"/>
    <n v="1"/>
    <s v="0001 -Florida Power &amp; Light Company"/>
    <n v="0"/>
    <n v="3"/>
    <x v="22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22"/>
  </r>
  <r>
    <n v="-1"/>
    <n v="1"/>
    <s v="0001 -Florida Power &amp; Light Company"/>
    <n v="0"/>
    <n v="3"/>
    <x v="22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22"/>
  </r>
  <r>
    <n v="-1"/>
    <n v="1"/>
    <s v="0001 -Florida Power &amp; Light Company"/>
    <n v="0"/>
    <n v="3"/>
    <x v="22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22"/>
  </r>
  <r>
    <n v="-1"/>
    <n v="1"/>
    <s v="0001 -Florida Power &amp; Light Company"/>
    <n v="0"/>
    <n v="3"/>
    <x v="22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22"/>
  </r>
  <r>
    <n v="-1"/>
    <n v="1"/>
    <s v="0001 -Florida Power &amp; Light Company"/>
    <n v="0"/>
    <n v="3"/>
    <x v="22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22"/>
  </r>
  <r>
    <n v="-1"/>
    <n v="1"/>
    <s v="0001 -Florida Power &amp; Light Company"/>
    <n v="0"/>
    <n v="3"/>
    <x v="22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22"/>
  </r>
  <r>
    <n v="-1"/>
    <n v="1"/>
    <s v="0001 -Florida Power &amp; Light Company"/>
    <n v="0"/>
    <n v="3"/>
    <x v="22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22"/>
  </r>
  <r>
    <n v="-1"/>
    <n v="1"/>
    <s v="0001 -Florida Power &amp; Light Company"/>
    <n v="0"/>
    <n v="3"/>
    <x v="22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22"/>
  </r>
  <r>
    <n v="-1"/>
    <n v="1"/>
    <s v="0001 -Florida Power &amp; Light Company"/>
    <n v="0"/>
    <n v="3"/>
    <x v="22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22"/>
  </r>
  <r>
    <n v="-1"/>
    <n v="1"/>
    <s v="0001 -Florida Power &amp; Light Company"/>
    <n v="0"/>
    <n v="3"/>
    <x v="22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22"/>
  </r>
  <r>
    <n v="-1"/>
    <n v="1"/>
    <s v="0001 -Florida Power &amp; Light Company"/>
    <n v="0"/>
    <n v="3"/>
    <x v="22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22"/>
  </r>
  <r>
    <n v="-1"/>
    <n v="1"/>
    <s v="0001 -Florida Power &amp; Light Company"/>
    <n v="0"/>
    <n v="3"/>
    <x v="22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22"/>
  </r>
  <r>
    <n v="-1"/>
    <n v="1"/>
    <s v="0001 -Florida Power &amp; Light Company"/>
    <n v="0"/>
    <n v="3"/>
    <x v="22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22"/>
  </r>
  <r>
    <n v="-1"/>
    <n v="1"/>
    <s v="0001 -Florida Power &amp; Light Company"/>
    <n v="0"/>
    <n v="3"/>
    <x v="22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22"/>
  </r>
  <r>
    <n v="-1"/>
    <n v="1"/>
    <s v="0001 -Florida Power &amp; Light Company"/>
    <n v="0"/>
    <n v="3"/>
    <x v="22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22"/>
  </r>
  <r>
    <n v="-1"/>
    <n v="1"/>
    <s v="0001 -Florida Power &amp; Light Company"/>
    <n v="0"/>
    <n v="3"/>
    <x v="22"/>
    <n v="2008"/>
    <n v="170"/>
    <n v="2014"/>
    <s v="V2008 Q3 - 50% Bonus"/>
    <n v="367"/>
    <s v="02. Steam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  <x v="22"/>
  </r>
  <r>
    <n v="-1"/>
    <n v="1"/>
    <s v="0001 -Florida Power &amp; Light Company"/>
    <n v="0"/>
    <n v="3"/>
    <x v="22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22"/>
  </r>
  <r>
    <n v="-1"/>
    <n v="1"/>
    <s v="0001 -Florida Power &amp; Light Company"/>
    <n v="0"/>
    <n v="3"/>
    <x v="22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22"/>
  </r>
  <r>
    <n v="-1"/>
    <n v="1"/>
    <s v="0001 -Florida Power &amp; Light Company"/>
    <n v="0"/>
    <n v="3"/>
    <x v="22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22"/>
  </r>
  <r>
    <n v="-1"/>
    <n v="1"/>
    <s v="0001 -Florida Power &amp; Light Company"/>
    <n v="0"/>
    <n v="3"/>
    <x v="22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22"/>
  </r>
  <r>
    <n v="-1"/>
    <n v="1"/>
    <s v="0001 -Florida Power &amp; Light Company"/>
    <n v="0"/>
    <n v="3"/>
    <x v="22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22"/>
  </r>
  <r>
    <n v="-1"/>
    <n v="1"/>
    <s v="0001 -Florida Power &amp; Light Company"/>
    <n v="0"/>
    <n v="3"/>
    <x v="22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22"/>
  </r>
  <r>
    <n v="-1"/>
    <n v="1"/>
    <s v="0001 -Florida Power &amp; Light Company"/>
    <n v="0"/>
    <n v="3"/>
    <x v="22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22"/>
  </r>
  <r>
    <n v="-1"/>
    <n v="1"/>
    <s v="0001 -Florida Power &amp; Light Company"/>
    <n v="0"/>
    <n v="3"/>
    <x v="22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22"/>
  </r>
  <r>
    <n v="-1"/>
    <n v="1"/>
    <s v="0001 -Florida Power &amp; Light Company"/>
    <n v="0"/>
    <n v="3"/>
    <x v="22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22"/>
  </r>
  <r>
    <n v="-1"/>
    <n v="1"/>
    <s v="0001 -Florida Power &amp; Light Company"/>
    <n v="0"/>
    <n v="3"/>
    <x v="22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22"/>
  </r>
  <r>
    <n v="-1"/>
    <n v="1"/>
    <s v="0001 -Florida Power &amp; Light Company"/>
    <n v="0"/>
    <n v="3"/>
    <x v="22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22"/>
  </r>
  <r>
    <n v="-1"/>
    <n v="1"/>
    <s v="0001 -Florida Power &amp; Light Company"/>
    <n v="0"/>
    <n v="3"/>
    <x v="22"/>
    <n v="2010"/>
    <n v="215"/>
    <n v="2014"/>
    <s v="V2010 Q1 - 50% Bonus"/>
    <n v="367"/>
    <s v="02. Steam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  <x v="22"/>
  </r>
  <r>
    <n v="-1"/>
    <n v="1"/>
    <s v="0001 -Florida Power &amp; Light Company"/>
    <n v="0"/>
    <n v="3"/>
    <x v="22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22"/>
  </r>
  <r>
    <n v="-1"/>
    <n v="1"/>
    <s v="0001 -Florida Power &amp; Light Company"/>
    <n v="0"/>
    <n v="3"/>
    <x v="22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22"/>
  </r>
  <r>
    <n v="-1"/>
    <n v="1"/>
    <s v="0001 -Florida Power &amp; Light Company"/>
    <n v="0"/>
    <n v="3"/>
    <x v="22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22"/>
  </r>
  <r>
    <n v="-1"/>
    <n v="1"/>
    <s v="0001 -Florida Power &amp; Light Company"/>
    <n v="0"/>
    <n v="3"/>
    <x v="22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7"/>
    <n v="2014"/>
    <s v="V2010 Q3 - 50% Bonus"/>
    <n v="367"/>
    <s v="02. Steam"/>
    <s v="Function"/>
    <n v="2821903.45"/>
    <n v="0"/>
    <n v="0"/>
    <n v="2821903.45"/>
    <n v="163638.71"/>
    <n v="686665.8"/>
    <n v="-117606.44"/>
    <n v="0"/>
    <n v="2821903.45"/>
    <n v="850304.51"/>
    <n v="0"/>
    <n v="0"/>
    <n v="0"/>
    <n v="0"/>
    <x v="22"/>
  </r>
  <r>
    <n v="-1"/>
    <n v="1"/>
    <s v="0001 -Florida Power &amp; Light Company"/>
    <n v="0"/>
    <n v="3"/>
    <x v="22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22"/>
  </r>
  <r>
    <n v="-1"/>
    <n v="1"/>
    <s v="0001 -Florida Power &amp; Light Company"/>
    <n v="0"/>
    <n v="3"/>
    <x v="22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22"/>
  </r>
  <r>
    <n v="-1"/>
    <n v="1"/>
    <s v="0001 -Florida Power &amp; Light Company"/>
    <n v="0"/>
    <n v="3"/>
    <x v="22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22"/>
  </r>
  <r>
    <n v="-1"/>
    <n v="1"/>
    <s v="0001 -Florida Power &amp; Light Company"/>
    <n v="0"/>
    <n v="3"/>
    <x v="22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22"/>
  </r>
  <r>
    <n v="-1"/>
    <n v="1"/>
    <s v="0001 -Florida Power &amp; Light Company"/>
    <n v="0"/>
    <n v="3"/>
    <x v="22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22"/>
  </r>
  <r>
    <n v="-1"/>
    <n v="1"/>
    <s v="0001 -Florida Power &amp; Light Company"/>
    <n v="0"/>
    <n v="3"/>
    <x v="22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22"/>
  </r>
  <r>
    <n v="-1"/>
    <n v="1"/>
    <s v="0001 -Florida Power &amp; Light Company"/>
    <n v="0"/>
    <n v="3"/>
    <x v="22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22"/>
  </r>
  <r>
    <n v="-1"/>
    <n v="1"/>
    <s v="0001 -Florida Power &amp; Light Company"/>
    <n v="0"/>
    <n v="3"/>
    <x v="22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22"/>
  </r>
  <r>
    <n v="-1"/>
    <n v="1"/>
    <s v="0001 -Florida Power &amp; Light Company"/>
    <n v="0"/>
    <n v="3"/>
    <x v="22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22"/>
  </r>
  <r>
    <n v="-1"/>
    <n v="1"/>
    <s v="0001 -Florida Power &amp; Light Company"/>
    <n v="0"/>
    <n v="3"/>
    <x v="22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22"/>
  </r>
  <r>
    <n v="-1"/>
    <n v="1"/>
    <s v="0001 -Florida Power &amp; Light Company"/>
    <n v="0"/>
    <n v="3"/>
    <x v="22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22"/>
  </r>
  <r>
    <n v="-1"/>
    <n v="1"/>
    <s v="0001 -Florida Power &amp; Light Company"/>
    <n v="0"/>
    <n v="3"/>
    <x v="22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22"/>
  </r>
  <r>
    <n v="-1"/>
    <n v="1"/>
    <s v="0001 -Florida Power &amp; Light Company"/>
    <n v="0"/>
    <n v="3"/>
    <x v="22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22"/>
  </r>
  <r>
    <n v="-1"/>
    <n v="1"/>
    <s v="0001 -Florida Power &amp; Light Company"/>
    <n v="0"/>
    <n v="3"/>
    <x v="22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22"/>
  </r>
  <r>
    <n v="-1"/>
    <n v="1"/>
    <s v="0001 -Florida Power &amp; Light Company"/>
    <n v="0"/>
    <n v="3"/>
    <x v="22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22"/>
  </r>
  <r>
    <n v="-1"/>
    <n v="1"/>
    <s v="0001 -Florida Power &amp; Light Company"/>
    <n v="0"/>
    <n v="3"/>
    <x v="22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22"/>
  </r>
  <r>
    <n v="-1"/>
    <n v="1"/>
    <s v="0001 -Florida Power &amp; Light Company"/>
    <n v="0"/>
    <n v="3"/>
    <x v="22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22"/>
  </r>
  <r>
    <n v="-1"/>
    <n v="1"/>
    <s v="0001 -Florida Power &amp; Light Company"/>
    <n v="0"/>
    <n v="3"/>
    <x v="22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22"/>
  </r>
  <r>
    <n v="-1"/>
    <n v="1"/>
    <s v="0001 -Florida Power &amp; Light Company"/>
    <n v="0"/>
    <n v="3"/>
    <x v="22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22"/>
  </r>
  <r>
    <n v="-1"/>
    <n v="1"/>
    <s v="0001 -Florida Power &amp; Light Company"/>
    <n v="0"/>
    <n v="3"/>
    <x v="22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22"/>
  </r>
  <r>
    <n v="-1"/>
    <n v="1"/>
    <s v="0001 -Florida Power &amp; Light Company"/>
    <n v="0"/>
    <n v="3"/>
    <x v="22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22"/>
  </r>
  <r>
    <n v="-1"/>
    <n v="1"/>
    <s v="0001 -Florida Power &amp; Light Company"/>
    <n v="0"/>
    <n v="3"/>
    <x v="22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22"/>
  </r>
  <r>
    <n v="-1"/>
    <n v="1"/>
    <s v="0001 -Florida Power &amp; Light Company"/>
    <n v="0"/>
    <n v="3"/>
    <x v="22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22"/>
  </r>
  <r>
    <n v="-1"/>
    <n v="1"/>
    <s v="0001 -Florida Power &amp; Light Company"/>
    <n v="0"/>
    <n v="3"/>
    <x v="22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22"/>
  </r>
  <r>
    <n v="-1"/>
    <n v="1"/>
    <s v="0001 -Florida Power &amp; Light Company"/>
    <n v="0"/>
    <n v="3"/>
    <x v="22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22"/>
  </r>
  <r>
    <n v="-1"/>
    <n v="1"/>
    <s v="0001 -Florida Power &amp; Light Company"/>
    <n v="0"/>
    <n v="3"/>
    <x v="22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22"/>
  </r>
  <r>
    <n v="-1"/>
    <n v="1"/>
    <s v="0001 -Florida Power &amp; Light Company"/>
    <n v="0"/>
    <n v="3"/>
    <x v="22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22"/>
  </r>
  <r>
    <n v="-1"/>
    <n v="1"/>
    <s v="0001 -Florida Power &amp; Light Company"/>
    <n v="0"/>
    <n v="3"/>
    <x v="22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22"/>
  </r>
  <r>
    <n v="-1"/>
    <n v="1"/>
    <s v="0001 -Florida Power &amp; Light Company"/>
    <n v="0"/>
    <n v="3"/>
    <x v="22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22"/>
  </r>
  <r>
    <n v="-1"/>
    <n v="1"/>
    <s v="0001 -Florida Power &amp; Light Company"/>
    <n v="0"/>
    <n v="3"/>
    <x v="22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22"/>
  </r>
  <r>
    <n v="-1"/>
    <n v="1"/>
    <s v="0001 -Florida Power &amp; Light Company"/>
    <n v="0"/>
    <n v="3"/>
    <x v="22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22"/>
  </r>
  <r>
    <n v="-1"/>
    <n v="1"/>
    <s v="0001 -Florida Power &amp; Light Company"/>
    <n v="0"/>
    <n v="3"/>
    <x v="22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22"/>
  </r>
  <r>
    <n v="-1"/>
    <n v="1"/>
    <s v="0001 -Florida Power &amp; Light Company"/>
    <n v="0"/>
    <n v="3"/>
    <x v="22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22"/>
  </r>
  <r>
    <n v="-1"/>
    <n v="1"/>
    <s v="0001 -Florida Power &amp; Light Company"/>
    <n v="0"/>
    <n v="3"/>
    <x v="22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22"/>
  </r>
  <r>
    <n v="-1"/>
    <n v="1"/>
    <s v="0001 -Florida Power &amp; Light Company"/>
    <n v="0"/>
    <n v="3"/>
    <x v="22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22"/>
  </r>
  <r>
    <n v="-1"/>
    <n v="1"/>
    <s v="0001 -Florida Power &amp; Light Company"/>
    <n v="0"/>
    <n v="3"/>
    <x v="22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22"/>
  </r>
  <r>
    <n v="-1"/>
    <n v="1"/>
    <s v="0001 -Florida Power &amp; Light Company"/>
    <n v="0"/>
    <n v="3"/>
    <x v="22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22"/>
  </r>
  <r>
    <n v="-1"/>
    <n v="1"/>
    <s v="0001 -Florida Power &amp; Light Company"/>
    <n v="0"/>
    <n v="3"/>
    <x v="22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22"/>
  </r>
  <r>
    <n v="-1"/>
    <n v="1"/>
    <s v="0001 -Florida Power &amp; Light Company"/>
    <n v="0"/>
    <n v="3"/>
    <x v="22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22"/>
  </r>
  <r>
    <n v="-1"/>
    <n v="1"/>
    <s v="0001 -Florida Power &amp; Light Company"/>
    <n v="0"/>
    <n v="3"/>
    <x v="22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22"/>
  </r>
  <r>
    <n v="-1"/>
    <n v="1"/>
    <s v="0001 -Florida Power &amp; Light Company"/>
    <n v="0"/>
    <n v="3"/>
    <x v="22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22"/>
  </r>
  <r>
    <n v="-1"/>
    <n v="1"/>
    <s v="0001 -Florida Power &amp; Light Company"/>
    <n v="0"/>
    <n v="3"/>
    <x v="22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22"/>
  </r>
  <r>
    <n v="-1"/>
    <n v="1"/>
    <s v="0001 -Florida Power &amp; Light Company"/>
    <n v="0"/>
    <n v="3"/>
    <x v="22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22"/>
  </r>
  <r>
    <n v="-1"/>
    <n v="1"/>
    <s v="0001 -Florida Power &amp; Light Company"/>
    <n v="0"/>
    <n v="3"/>
    <x v="22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22"/>
  </r>
  <r>
    <n v="-1"/>
    <n v="1"/>
    <s v="0001 -Florida Power &amp; Light Company"/>
    <n v="0"/>
    <n v="3"/>
    <x v="22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22"/>
  </r>
  <r>
    <n v="-1"/>
    <n v="1"/>
    <s v="0001 -Florida Power &amp; Light Company"/>
    <n v="0"/>
    <n v="3"/>
    <x v="22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22"/>
  </r>
  <r>
    <n v="-1"/>
    <n v="1"/>
    <s v="0001 -Florida Power &amp; Light Company"/>
    <n v="0"/>
    <n v="3"/>
    <x v="22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22"/>
  </r>
  <r>
    <n v="-1"/>
    <n v="1"/>
    <s v="0001 -Florida Power &amp; Light Company"/>
    <n v="0"/>
    <n v="3"/>
    <x v="22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22"/>
  </r>
  <r>
    <n v="-1"/>
    <n v="1"/>
    <s v="0001 -Florida Power &amp; Light Company"/>
    <n v="0"/>
    <n v="3"/>
    <x v="22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22"/>
  </r>
  <r>
    <n v="-1"/>
    <n v="1"/>
    <s v="0001 -Florida Power &amp; Light Company"/>
    <n v="0"/>
    <n v="3"/>
    <x v="22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22"/>
  </r>
  <r>
    <n v="-1"/>
    <n v="1"/>
    <s v="0001 -Florida Power &amp; Light Company"/>
    <n v="0"/>
    <n v="3"/>
    <x v="22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22"/>
  </r>
  <r>
    <n v="-1"/>
    <n v="1"/>
    <s v="0001 -Florida Power &amp; Light Company"/>
    <n v="0"/>
    <n v="3"/>
    <x v="22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22"/>
  </r>
  <r>
    <n v="-1"/>
    <n v="1"/>
    <s v="0001 -Florida Power &amp; Light Company"/>
    <n v="0"/>
    <n v="3"/>
    <x v="22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22"/>
  </r>
  <r>
    <n v="-1"/>
    <n v="1"/>
    <s v="0001 -Florida Power &amp; Light Company"/>
    <n v="0"/>
    <n v="3"/>
    <x v="22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22"/>
  </r>
  <r>
    <n v="-1"/>
    <n v="1"/>
    <s v="0001 -Florida Power &amp; Light Company"/>
    <n v="0"/>
    <n v="3"/>
    <x v="22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22"/>
  </r>
  <r>
    <n v="-1"/>
    <n v="1"/>
    <s v="0001 -Florida Power &amp; Light Company"/>
    <n v="0"/>
    <n v="3"/>
    <x v="22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22"/>
  </r>
  <r>
    <n v="-1"/>
    <n v="1"/>
    <s v="0001 -Florida Power &amp; Light Company"/>
    <n v="0"/>
    <n v="3"/>
    <x v="22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22"/>
  </r>
  <r>
    <n v="-1"/>
    <n v="1"/>
    <s v="0001 -Florida Power &amp; Light Company"/>
    <n v="0"/>
    <n v="3"/>
    <x v="22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22"/>
  </r>
  <r>
    <n v="-1"/>
    <n v="1"/>
    <s v="0001 -Florida Power &amp; Light Company"/>
    <n v="0"/>
    <n v="3"/>
    <x v="22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22"/>
  </r>
  <r>
    <n v="-1"/>
    <n v="1"/>
    <s v="0001 -Florida Power &amp; Light Company"/>
    <n v="0"/>
    <n v="3"/>
    <x v="22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22"/>
  </r>
  <r>
    <n v="-1"/>
    <n v="1"/>
    <s v="0001 -Florida Power &amp; Light Company"/>
    <n v="0"/>
    <n v="3"/>
    <x v="22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22"/>
  </r>
  <r>
    <n v="-1"/>
    <n v="1"/>
    <s v="0001 -Florida Power &amp; Light Company"/>
    <n v="0"/>
    <n v="3"/>
    <x v="22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22"/>
  </r>
  <r>
    <n v="-1"/>
    <n v="1"/>
    <s v="0001 -Florida Power &amp; Light Company"/>
    <n v="0"/>
    <n v="3"/>
    <x v="22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22"/>
  </r>
  <r>
    <n v="-1"/>
    <n v="1"/>
    <s v="0001 -Florida Power &amp; Light Company"/>
    <n v="0"/>
    <n v="3"/>
    <x v="22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22"/>
  </r>
  <r>
    <n v="-1"/>
    <n v="1"/>
    <s v="0001 -Florida Power &amp; Light Company"/>
    <n v="0"/>
    <n v="3"/>
    <x v="22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22"/>
  </r>
  <r>
    <n v="-1"/>
    <n v="1"/>
    <s v="0001 -Florida Power &amp; Light Company"/>
    <n v="0"/>
    <n v="3"/>
    <x v="22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22"/>
  </r>
  <r>
    <n v="-1"/>
    <n v="1"/>
    <s v="0001 -Florida Power &amp; Light Company"/>
    <n v="0"/>
    <n v="3"/>
    <x v="22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22"/>
  </r>
  <r>
    <n v="-1"/>
    <n v="1"/>
    <s v="0001 -Florida Power &amp; Light Company"/>
    <n v="0"/>
    <n v="3"/>
    <x v="22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22"/>
  </r>
  <r>
    <n v="-1"/>
    <n v="1"/>
    <s v="0001 -Florida Power &amp; Light Company"/>
    <n v="0"/>
    <n v="3"/>
    <x v="22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22"/>
  </r>
  <r>
    <n v="-1"/>
    <n v="1"/>
    <s v="0001 -Florida Power &amp; Light Company"/>
    <n v="0"/>
    <n v="3"/>
    <x v="22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22"/>
  </r>
  <r>
    <n v="-1"/>
    <n v="1"/>
    <s v="0001 -Florida Power &amp; Light Company"/>
    <n v="0"/>
    <n v="3"/>
    <x v="22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22"/>
  </r>
  <r>
    <n v="-1"/>
    <n v="1"/>
    <s v="0001 -Florida Power &amp; Light Company"/>
    <n v="0"/>
    <n v="3"/>
    <x v="22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22"/>
  </r>
  <r>
    <n v="-1"/>
    <n v="1"/>
    <s v="0001 -Florida Power &amp; Light Company"/>
    <n v="0"/>
    <n v="3"/>
    <x v="22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22"/>
  </r>
  <r>
    <n v="-1"/>
    <n v="1"/>
    <s v="0001 -Florida Power &amp; Light Company"/>
    <n v="0"/>
    <n v="3"/>
    <x v="22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22"/>
  </r>
  <r>
    <n v="-1"/>
    <n v="1"/>
    <s v="0001 -Florida Power &amp; Light Company"/>
    <n v="0"/>
    <n v="3"/>
    <x v="22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22"/>
  </r>
  <r>
    <n v="-1"/>
    <n v="1"/>
    <s v="0001 -Florida Power &amp; Light Company"/>
    <n v="0"/>
    <n v="3"/>
    <x v="22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22"/>
  </r>
  <r>
    <n v="-1"/>
    <n v="1"/>
    <s v="0001 -Florida Power &amp; Light Company"/>
    <n v="0"/>
    <n v="3"/>
    <x v="22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22"/>
  </r>
  <r>
    <n v="-1"/>
    <n v="1"/>
    <s v="0001 -Florida Power &amp; Light Company"/>
    <n v="0"/>
    <n v="3"/>
    <x v="22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22"/>
  </r>
  <r>
    <n v="-1"/>
    <n v="1"/>
    <s v="0001 -Florida Power &amp; Light Company"/>
    <n v="0"/>
    <n v="3"/>
    <x v="22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22"/>
  </r>
  <r>
    <n v="-1"/>
    <n v="1"/>
    <s v="0001 -Florida Power &amp; Light Company"/>
    <n v="0"/>
    <n v="3"/>
    <x v="22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22"/>
  </r>
  <r>
    <n v="-1"/>
    <n v="1"/>
    <s v="0001 -Florida Power &amp; Light Company"/>
    <n v="0"/>
    <n v="3"/>
    <x v="22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22"/>
  </r>
  <r>
    <n v="-1"/>
    <n v="1"/>
    <s v="0001 -Florida Power &amp; Light Company"/>
    <n v="0"/>
    <n v="3"/>
    <x v="22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22"/>
  </r>
  <r>
    <n v="-1"/>
    <n v="1"/>
    <s v="0001 -Florida Power &amp; Light Company"/>
    <n v="0"/>
    <n v="3"/>
    <x v="22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22"/>
  </r>
  <r>
    <n v="-1"/>
    <n v="1"/>
    <s v="0001 -Florida Power &amp; Light Company"/>
    <n v="0"/>
    <n v="3"/>
    <x v="22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22"/>
  </r>
  <r>
    <n v="-1"/>
    <n v="1"/>
    <s v="0001 -Florida Power &amp; Light Company"/>
    <n v="0"/>
    <n v="3"/>
    <x v="22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22"/>
  </r>
  <r>
    <n v="-1"/>
    <n v="1"/>
    <s v="0001 -Florida Power &amp; Light Company"/>
    <n v="0"/>
    <n v="3"/>
    <x v="22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22"/>
  </r>
  <r>
    <n v="-1"/>
    <n v="1"/>
    <s v="0001 -Florida Power &amp; Light Company"/>
    <n v="0"/>
    <n v="3"/>
    <x v="22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22"/>
  </r>
  <r>
    <n v="-1"/>
    <n v="1"/>
    <s v="0001 -Florida Power &amp; Light Company"/>
    <n v="0"/>
    <n v="3"/>
    <x v="22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22"/>
  </r>
  <r>
    <n v="-1"/>
    <n v="1"/>
    <s v="0001 -Florida Power &amp; Light Company"/>
    <n v="0"/>
    <n v="3"/>
    <x v="22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22"/>
  </r>
  <r>
    <n v="-1"/>
    <n v="1"/>
    <s v="0001 -Florida Power &amp; Light Company"/>
    <n v="0"/>
    <n v="3"/>
    <x v="22"/>
    <n v="2008"/>
    <n v="171"/>
    <n v="2014"/>
    <s v="V2008 Q4 - 50% Bonus"/>
    <n v="367"/>
    <s v="03. Nuclear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  <x v="22"/>
  </r>
  <r>
    <n v="-1"/>
    <n v="1"/>
    <s v="0001 -Florida Power &amp; Light Company"/>
    <n v="0"/>
    <n v="3"/>
    <x v="22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22"/>
  </r>
  <r>
    <n v="-1"/>
    <n v="1"/>
    <s v="0001 -Florida Power &amp; Light Company"/>
    <n v="0"/>
    <n v="3"/>
    <x v="22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22"/>
  </r>
  <r>
    <n v="-1"/>
    <n v="1"/>
    <s v="0001 -Florida Power &amp; Light Company"/>
    <n v="0"/>
    <n v="3"/>
    <x v="22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22"/>
  </r>
  <r>
    <n v="-1"/>
    <n v="1"/>
    <s v="0001 -Florida Power &amp; Light Company"/>
    <n v="0"/>
    <n v="3"/>
    <x v="22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22"/>
  </r>
  <r>
    <n v="-1"/>
    <n v="1"/>
    <s v="0001 -Florida Power &amp; Light Company"/>
    <n v="0"/>
    <n v="3"/>
    <x v="22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22"/>
  </r>
  <r>
    <n v="-1"/>
    <n v="1"/>
    <s v="0001 -Florida Power &amp; Light Company"/>
    <n v="0"/>
    <n v="3"/>
    <x v="22"/>
    <n v="2009"/>
    <n v="191"/>
    <n v="2014"/>
    <s v="V2009 Q3 - 50% Bonus"/>
    <n v="367"/>
    <s v="03. Nuclear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  <x v="22"/>
  </r>
  <r>
    <n v="-1"/>
    <n v="1"/>
    <s v="0001 -Florida Power &amp; Light Company"/>
    <n v="0"/>
    <n v="3"/>
    <x v="22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22"/>
  </r>
  <r>
    <n v="-1"/>
    <n v="1"/>
    <s v="0001 -Florida Power &amp; Light Company"/>
    <n v="0"/>
    <n v="3"/>
    <x v="22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22"/>
  </r>
  <r>
    <n v="-1"/>
    <n v="1"/>
    <s v="0001 -Florida Power &amp; Light Company"/>
    <n v="0"/>
    <n v="3"/>
    <x v="22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22"/>
  </r>
  <r>
    <n v="-1"/>
    <n v="1"/>
    <s v="0001 -Florida Power &amp; Light Company"/>
    <n v="0"/>
    <n v="3"/>
    <x v="22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22"/>
  </r>
  <r>
    <n v="-1"/>
    <n v="1"/>
    <s v="0001 -Florida Power &amp; Light Company"/>
    <n v="0"/>
    <n v="3"/>
    <x v="22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22"/>
  </r>
  <r>
    <n v="-1"/>
    <n v="1"/>
    <s v="0001 -Florida Power &amp; Light Company"/>
    <n v="0"/>
    <n v="3"/>
    <x v="22"/>
    <n v="2010"/>
    <n v="216"/>
    <n v="2014"/>
    <s v="V2010 Q2 - 50% Bonus"/>
    <n v="367"/>
    <s v="03. Nuclear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  <x v="22"/>
  </r>
  <r>
    <n v="-1"/>
    <n v="1"/>
    <s v="0001 -Florida Power &amp; Light Company"/>
    <n v="0"/>
    <n v="3"/>
    <x v="22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22"/>
  </r>
  <r>
    <n v="-1"/>
    <n v="1"/>
    <s v="0001 -Florida Power &amp; Light Company"/>
    <n v="0"/>
    <n v="3"/>
    <x v="22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7"/>
    <n v="2014"/>
    <s v="V2010 Q3 - 50% Bonus"/>
    <n v="367"/>
    <s v="03. Nuclear"/>
    <s v="Function"/>
    <n v="3676493.34"/>
    <n v="0"/>
    <n v="0"/>
    <n v="3676493.34"/>
    <n v="270963.62"/>
    <n v="1306464.9099999999"/>
    <n v="-218285.37"/>
    <n v="0"/>
    <n v="3676493.34"/>
    <n v="1577428.53"/>
    <n v="0"/>
    <n v="0"/>
    <n v="0"/>
    <n v="0"/>
    <x v="22"/>
  </r>
  <r>
    <n v="-1"/>
    <n v="1"/>
    <s v="0001 -Florida Power &amp; Light Company"/>
    <n v="0"/>
    <n v="3"/>
    <x v="22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22"/>
  </r>
  <r>
    <n v="-1"/>
    <n v="1"/>
    <s v="0001 -Florida Power &amp; Light Company"/>
    <n v="0"/>
    <n v="3"/>
    <x v="22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22"/>
  </r>
  <r>
    <n v="-1"/>
    <n v="1"/>
    <s v="0001 -Florida Power &amp; Light Company"/>
    <n v="0"/>
    <n v="3"/>
    <x v="22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22"/>
  </r>
  <r>
    <n v="-1"/>
    <n v="1"/>
    <s v="0001 -Florida Power &amp; Light Company"/>
    <n v="0"/>
    <n v="3"/>
    <x v="22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22"/>
  </r>
  <r>
    <n v="-1"/>
    <n v="1"/>
    <s v="0001 -Florida Power &amp; Light Company"/>
    <n v="0"/>
    <n v="3"/>
    <x v="22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22"/>
  </r>
  <r>
    <n v="-1"/>
    <n v="1"/>
    <s v="0001 -Florida Power &amp; Light Company"/>
    <n v="0"/>
    <n v="3"/>
    <x v="22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22"/>
  </r>
  <r>
    <n v="-1"/>
    <n v="1"/>
    <s v="0001 -Florida Power &amp; Light Company"/>
    <n v="0"/>
    <n v="3"/>
    <x v="22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22"/>
  </r>
  <r>
    <n v="-1"/>
    <n v="1"/>
    <s v="0001 -Florida Power &amp; Light Company"/>
    <n v="0"/>
    <n v="3"/>
    <x v="22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22"/>
  </r>
  <r>
    <n v="-1"/>
    <n v="1"/>
    <s v="0001 -Florida Power &amp; Light Company"/>
    <n v="0"/>
    <n v="3"/>
    <x v="22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22"/>
  </r>
  <r>
    <n v="-1"/>
    <n v="1"/>
    <s v="0001 -Florida Power &amp; Light Company"/>
    <n v="0"/>
    <n v="3"/>
    <x v="22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22"/>
  </r>
  <r>
    <n v="-1"/>
    <n v="1"/>
    <s v="0001 -Florida Power &amp; Light Company"/>
    <n v="0"/>
    <n v="3"/>
    <x v="22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22"/>
  </r>
  <r>
    <n v="-1"/>
    <n v="1"/>
    <s v="0001 -Florida Power &amp; Light Company"/>
    <n v="0"/>
    <n v="3"/>
    <x v="22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22"/>
  </r>
  <r>
    <n v="-1"/>
    <n v="1"/>
    <s v="0001 -Florida Power &amp; Light Company"/>
    <n v="0"/>
    <n v="3"/>
    <x v="22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22"/>
  </r>
  <r>
    <n v="-1"/>
    <n v="1"/>
    <s v="0001 -Florida Power &amp; Light Company"/>
    <n v="0"/>
    <n v="3"/>
    <x v="22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22"/>
  </r>
  <r>
    <n v="-1"/>
    <n v="1"/>
    <s v="0001 -Florida Power &amp; Light Company"/>
    <n v="0"/>
    <n v="3"/>
    <x v="22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22"/>
  </r>
  <r>
    <n v="-1"/>
    <n v="1"/>
    <s v="0001 -Florida Power &amp; Light Company"/>
    <n v="0"/>
    <n v="3"/>
    <x v="22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22"/>
  </r>
  <r>
    <n v="-1"/>
    <n v="1"/>
    <s v="0001 -Florida Power &amp; Light Company"/>
    <n v="0"/>
    <n v="3"/>
    <x v="22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22"/>
  </r>
  <r>
    <n v="-1"/>
    <n v="1"/>
    <s v="0001 -Florida Power &amp; Light Company"/>
    <n v="0"/>
    <n v="3"/>
    <x v="22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22"/>
  </r>
  <r>
    <n v="-1"/>
    <n v="1"/>
    <s v="0001 -Florida Power &amp; Light Company"/>
    <n v="0"/>
    <n v="3"/>
    <x v="22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22"/>
  </r>
  <r>
    <n v="-1"/>
    <n v="1"/>
    <s v="0001 -Florida Power &amp; Light Company"/>
    <n v="0"/>
    <n v="3"/>
    <x v="22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22"/>
  </r>
  <r>
    <n v="-1"/>
    <n v="1"/>
    <s v="0001 -Florida Power &amp; Light Company"/>
    <n v="0"/>
    <n v="3"/>
    <x v="22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22"/>
  </r>
  <r>
    <n v="-1"/>
    <n v="1"/>
    <s v="0001 -Florida Power &amp; Light Company"/>
    <n v="0"/>
    <n v="3"/>
    <x v="22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2"/>
  </r>
  <r>
    <n v="-1"/>
    <n v="1"/>
    <s v="0001 -Florida Power &amp; Light Company"/>
    <n v="0"/>
    <n v="3"/>
    <x v="22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2"/>
  </r>
  <r>
    <n v="-1"/>
    <n v="1"/>
    <s v="0001 -Florida Power &amp; Light Company"/>
    <n v="0"/>
    <n v="3"/>
    <x v="22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22"/>
  </r>
  <r>
    <n v="-1"/>
    <n v="1"/>
    <s v="0001 -Florida Power &amp; Light Company"/>
    <n v="0"/>
    <n v="3"/>
    <x v="22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22"/>
  </r>
  <r>
    <n v="-1"/>
    <n v="1"/>
    <s v="0001 -Florida Power &amp; Light Company"/>
    <n v="0"/>
    <n v="3"/>
    <x v="22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22"/>
  </r>
  <r>
    <n v="-1"/>
    <n v="1"/>
    <s v="0001 -Florida Power &amp; Light Company"/>
    <n v="0"/>
    <n v="3"/>
    <x v="22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22"/>
  </r>
  <r>
    <n v="-1"/>
    <n v="1"/>
    <s v="0001 -Florida Power &amp; Light Company"/>
    <n v="0"/>
    <n v="3"/>
    <x v="22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22"/>
  </r>
  <r>
    <n v="-1"/>
    <n v="1"/>
    <s v="0001 -Florida Power &amp; Light Company"/>
    <n v="0"/>
    <n v="3"/>
    <x v="22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22"/>
  </r>
  <r>
    <n v="-1"/>
    <n v="1"/>
    <s v="0001 -Florida Power &amp; Light Company"/>
    <n v="0"/>
    <n v="3"/>
    <x v="22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22"/>
  </r>
  <r>
    <n v="-1"/>
    <n v="1"/>
    <s v="0001 -Florida Power &amp; Light Company"/>
    <n v="0"/>
    <n v="3"/>
    <x v="22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22"/>
  </r>
  <r>
    <n v="-1"/>
    <n v="1"/>
    <s v="0001 -Florida Power &amp; Light Company"/>
    <n v="0"/>
    <n v="3"/>
    <x v="22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22"/>
  </r>
  <r>
    <n v="-1"/>
    <n v="1"/>
    <s v="0001 -Florida Power &amp; Light Company"/>
    <n v="0"/>
    <n v="3"/>
    <x v="22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22"/>
  </r>
  <r>
    <n v="-1"/>
    <n v="1"/>
    <s v="0001 -Florida Power &amp; Light Company"/>
    <n v="0"/>
    <n v="3"/>
    <x v="22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22"/>
  </r>
  <r>
    <n v="-1"/>
    <n v="1"/>
    <s v="0001 -Florida Power &amp; Light Company"/>
    <n v="0"/>
    <n v="3"/>
    <x v="22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22"/>
  </r>
  <r>
    <n v="-1"/>
    <n v="1"/>
    <s v="0001 -Florida Power &amp; Light Company"/>
    <n v="0"/>
    <n v="3"/>
    <x v="22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22"/>
  </r>
  <r>
    <n v="-1"/>
    <n v="1"/>
    <s v="0001 -Florida Power &amp; Light Company"/>
    <n v="0"/>
    <n v="3"/>
    <x v="22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22"/>
  </r>
  <r>
    <n v="-1"/>
    <n v="1"/>
    <s v="0001 -Florida Power &amp; Light Company"/>
    <n v="0"/>
    <n v="3"/>
    <x v="22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22"/>
  </r>
  <r>
    <n v="-1"/>
    <n v="1"/>
    <s v="0001 -Florida Power &amp; Light Company"/>
    <n v="0"/>
    <n v="3"/>
    <x v="22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22"/>
  </r>
  <r>
    <n v="-1"/>
    <n v="1"/>
    <s v="0001 -Florida Power &amp; Light Company"/>
    <n v="0"/>
    <n v="3"/>
    <x v="22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22"/>
  </r>
  <r>
    <n v="-1"/>
    <n v="1"/>
    <s v="0001 -Florida Power &amp; Light Company"/>
    <n v="0"/>
    <n v="3"/>
    <x v="22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22"/>
  </r>
  <r>
    <n v="-1"/>
    <n v="1"/>
    <s v="0001 -Florida Power &amp; Light Company"/>
    <n v="0"/>
    <n v="3"/>
    <x v="22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22"/>
  </r>
  <r>
    <n v="-1"/>
    <n v="1"/>
    <s v="0001 -Florida Power &amp; Light Company"/>
    <n v="0"/>
    <n v="3"/>
    <x v="22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22"/>
  </r>
  <r>
    <n v="-1"/>
    <n v="1"/>
    <s v="0001 -Florida Power &amp; Light Company"/>
    <n v="0"/>
    <n v="3"/>
    <x v="22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22"/>
  </r>
  <r>
    <n v="-1"/>
    <n v="1"/>
    <s v="0001 -Florida Power &amp; Light Company"/>
    <n v="0"/>
    <n v="3"/>
    <x v="22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22"/>
  </r>
  <r>
    <n v="-1"/>
    <n v="1"/>
    <s v="0001 -Florida Power &amp; Light Company"/>
    <n v="0"/>
    <n v="3"/>
    <x v="22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22"/>
  </r>
  <r>
    <n v="-1"/>
    <n v="1"/>
    <s v="0001 -Florida Power &amp; Light Company"/>
    <n v="0"/>
    <n v="3"/>
    <x v="22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22"/>
  </r>
  <r>
    <n v="-1"/>
    <n v="1"/>
    <s v="0001 -Florida Power &amp; Light Company"/>
    <n v="0"/>
    <n v="3"/>
    <x v="22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22"/>
  </r>
  <r>
    <n v="-1"/>
    <n v="1"/>
    <s v="0001 -Florida Power &amp; Light Company"/>
    <n v="0"/>
    <n v="3"/>
    <x v="22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22"/>
  </r>
  <r>
    <n v="-1"/>
    <n v="1"/>
    <s v="0001 -Florida Power &amp; Light Company"/>
    <n v="0"/>
    <n v="3"/>
    <x v="22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22"/>
  </r>
  <r>
    <n v="-1"/>
    <n v="1"/>
    <s v="0001 -Florida Power &amp; Light Company"/>
    <n v="0"/>
    <n v="3"/>
    <x v="22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22"/>
  </r>
  <r>
    <n v="-1"/>
    <n v="1"/>
    <s v="0001 -Florida Power &amp; Light Company"/>
    <n v="0"/>
    <n v="3"/>
    <x v="22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22"/>
  </r>
  <r>
    <n v="-1"/>
    <n v="1"/>
    <s v="0001 -Florida Power &amp; Light Company"/>
    <n v="0"/>
    <n v="3"/>
    <x v="22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22"/>
  </r>
  <r>
    <n v="-1"/>
    <n v="1"/>
    <s v="0001 -Florida Power &amp; Light Company"/>
    <n v="0"/>
    <n v="3"/>
    <x v="22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22"/>
  </r>
  <r>
    <n v="-1"/>
    <n v="1"/>
    <s v="0001 -Florida Power &amp; Light Company"/>
    <n v="0"/>
    <n v="3"/>
    <x v="22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22"/>
  </r>
  <r>
    <n v="-1"/>
    <n v="1"/>
    <s v="0001 -Florida Power &amp; Light Company"/>
    <n v="0"/>
    <n v="3"/>
    <x v="22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22"/>
  </r>
  <r>
    <n v="-1"/>
    <n v="1"/>
    <s v="0001 -Florida Power &amp; Light Company"/>
    <n v="0"/>
    <n v="3"/>
    <x v="22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22"/>
  </r>
  <r>
    <n v="-1"/>
    <n v="1"/>
    <s v="0001 -Florida Power &amp; Light Company"/>
    <n v="0"/>
    <n v="3"/>
    <x v="22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22"/>
  </r>
  <r>
    <n v="-1"/>
    <n v="1"/>
    <s v="0001 -Florida Power &amp; Light Company"/>
    <n v="0"/>
    <n v="3"/>
    <x v="22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22"/>
  </r>
  <r>
    <n v="-1"/>
    <n v="1"/>
    <s v="0001 -Florida Power &amp; Light Company"/>
    <n v="0"/>
    <n v="3"/>
    <x v="22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22"/>
  </r>
  <r>
    <n v="-1"/>
    <n v="1"/>
    <s v="0001 -Florida Power &amp; Light Company"/>
    <n v="0"/>
    <n v="3"/>
    <x v="22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22"/>
  </r>
  <r>
    <n v="-1"/>
    <n v="1"/>
    <s v="0001 -Florida Power &amp; Light Company"/>
    <n v="0"/>
    <n v="3"/>
    <x v="22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22"/>
  </r>
  <r>
    <n v="-1"/>
    <n v="1"/>
    <s v="0001 -Florida Power &amp; Light Company"/>
    <n v="0"/>
    <n v="3"/>
    <x v="22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22"/>
  </r>
  <r>
    <n v="-1"/>
    <n v="1"/>
    <s v="0001 -Florida Power &amp; Light Company"/>
    <n v="0"/>
    <n v="3"/>
    <x v="22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22"/>
  </r>
  <r>
    <n v="-1"/>
    <n v="1"/>
    <s v="0001 -Florida Power &amp; Light Company"/>
    <n v="0"/>
    <n v="3"/>
    <x v="22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22"/>
  </r>
  <r>
    <n v="-1"/>
    <n v="1"/>
    <s v="0001 -Florida Power &amp; Light Company"/>
    <n v="0"/>
    <n v="3"/>
    <x v="22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22"/>
  </r>
  <r>
    <n v="-1"/>
    <n v="1"/>
    <s v="0001 -Florida Power &amp; Light Company"/>
    <n v="0"/>
    <n v="3"/>
    <x v="22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22"/>
  </r>
  <r>
    <n v="-1"/>
    <n v="1"/>
    <s v="0001 -Florida Power &amp; Light Company"/>
    <n v="0"/>
    <n v="3"/>
    <x v="22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22"/>
  </r>
  <r>
    <n v="-1"/>
    <n v="1"/>
    <s v="0001 -Florida Power &amp; Light Company"/>
    <n v="0"/>
    <n v="3"/>
    <x v="22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22"/>
  </r>
  <r>
    <n v="-1"/>
    <n v="1"/>
    <s v="0001 -Florida Power &amp; Light Company"/>
    <n v="0"/>
    <n v="3"/>
    <x v="22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22"/>
  </r>
  <r>
    <n v="-1"/>
    <n v="1"/>
    <s v="0001 -Florida Power &amp; Light Company"/>
    <n v="0"/>
    <n v="3"/>
    <x v="22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22"/>
  </r>
  <r>
    <n v="-1"/>
    <n v="1"/>
    <s v="0001 -Florida Power &amp; Light Company"/>
    <n v="0"/>
    <n v="3"/>
    <x v="22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22"/>
  </r>
  <r>
    <n v="-1"/>
    <n v="1"/>
    <s v="0001 -Florida Power &amp; Light Company"/>
    <n v="0"/>
    <n v="3"/>
    <x v="22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22"/>
  </r>
  <r>
    <n v="-1"/>
    <n v="1"/>
    <s v="0001 -Florida Power &amp; Light Company"/>
    <n v="0"/>
    <n v="3"/>
    <x v="22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22"/>
  </r>
  <r>
    <n v="-1"/>
    <n v="1"/>
    <s v="0001 -Florida Power &amp; Light Company"/>
    <n v="0"/>
    <n v="3"/>
    <x v="22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22"/>
  </r>
  <r>
    <n v="-1"/>
    <n v="1"/>
    <s v="0001 -Florida Power &amp; Light Company"/>
    <n v="0"/>
    <n v="3"/>
    <x v="22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22"/>
  </r>
  <r>
    <n v="-1"/>
    <n v="1"/>
    <s v="0001 -Florida Power &amp; Light Company"/>
    <n v="0"/>
    <n v="3"/>
    <x v="22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22"/>
  </r>
  <r>
    <n v="-1"/>
    <n v="1"/>
    <s v="0001 -Florida Power &amp; Light Company"/>
    <n v="0"/>
    <n v="3"/>
    <x v="22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22"/>
  </r>
  <r>
    <n v="-1"/>
    <n v="1"/>
    <s v="0001 -Florida Power &amp; Light Company"/>
    <n v="0"/>
    <n v="3"/>
    <x v="22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22"/>
  </r>
  <r>
    <n v="-1"/>
    <n v="1"/>
    <s v="0001 -Florida Power &amp; Light Company"/>
    <n v="0"/>
    <n v="3"/>
    <x v="22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22"/>
  </r>
  <r>
    <n v="-1"/>
    <n v="1"/>
    <s v="0001 -Florida Power &amp; Light Company"/>
    <n v="0"/>
    <n v="3"/>
    <x v="22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22"/>
  </r>
  <r>
    <n v="-1"/>
    <n v="1"/>
    <s v="0001 -Florida Power &amp; Light Company"/>
    <n v="0"/>
    <n v="3"/>
    <x v="22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22"/>
  </r>
  <r>
    <n v="-1"/>
    <n v="1"/>
    <s v="0001 -Florida Power &amp; Light Company"/>
    <n v="0"/>
    <n v="3"/>
    <x v="22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22"/>
  </r>
  <r>
    <n v="-1"/>
    <n v="1"/>
    <s v="0001 -Florida Power &amp; Light Company"/>
    <n v="0"/>
    <n v="3"/>
    <x v="22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22"/>
  </r>
  <r>
    <n v="-1"/>
    <n v="1"/>
    <s v="0001 -Florida Power &amp; Light Company"/>
    <n v="0"/>
    <n v="3"/>
    <x v="22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22"/>
  </r>
  <r>
    <n v="-1"/>
    <n v="1"/>
    <s v="0001 -Florida Power &amp; Light Company"/>
    <n v="0"/>
    <n v="3"/>
    <x v="22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22"/>
  </r>
  <r>
    <n v="-1"/>
    <n v="1"/>
    <s v="0001 -Florida Power &amp; Light Company"/>
    <n v="0"/>
    <n v="3"/>
    <x v="22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22"/>
  </r>
  <r>
    <n v="-1"/>
    <n v="1"/>
    <s v="0001 -Florida Power &amp; Light Company"/>
    <n v="0"/>
    <n v="3"/>
    <x v="22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22"/>
  </r>
  <r>
    <n v="-1"/>
    <n v="1"/>
    <s v="0001 -Florida Power &amp; Light Company"/>
    <n v="0"/>
    <n v="3"/>
    <x v="22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22"/>
  </r>
  <r>
    <n v="-1"/>
    <n v="1"/>
    <s v="0001 -Florida Power &amp; Light Company"/>
    <n v="0"/>
    <n v="3"/>
    <x v="22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22"/>
  </r>
  <r>
    <n v="-1"/>
    <n v="1"/>
    <s v="0001 -Florida Power &amp; Light Company"/>
    <n v="0"/>
    <n v="3"/>
    <x v="22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22"/>
  </r>
  <r>
    <n v="-1"/>
    <n v="1"/>
    <s v="0001 -Florida Power &amp; Light Company"/>
    <n v="0"/>
    <n v="3"/>
    <x v="22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22"/>
  </r>
  <r>
    <n v="-1"/>
    <n v="1"/>
    <s v="0001 -Florida Power &amp; Light Company"/>
    <n v="0"/>
    <n v="3"/>
    <x v="22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22"/>
  </r>
  <r>
    <n v="-1"/>
    <n v="1"/>
    <s v="0001 -Florida Power &amp; Light Company"/>
    <n v="0"/>
    <n v="3"/>
    <x v="22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22"/>
  </r>
  <r>
    <n v="-1"/>
    <n v="1"/>
    <s v="0001 -Florida Power &amp; Light Company"/>
    <n v="0"/>
    <n v="3"/>
    <x v="22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22"/>
  </r>
  <r>
    <n v="-1"/>
    <n v="1"/>
    <s v="0001 -Florida Power &amp; Light Company"/>
    <n v="0"/>
    <n v="3"/>
    <x v="22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22"/>
  </r>
  <r>
    <n v="-1"/>
    <n v="1"/>
    <s v="0001 -Florida Power &amp; Light Company"/>
    <n v="0"/>
    <n v="3"/>
    <x v="22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22"/>
  </r>
  <r>
    <n v="-1"/>
    <n v="1"/>
    <s v="0001 -Florida Power &amp; Light Company"/>
    <n v="0"/>
    <n v="3"/>
    <x v="22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22"/>
  </r>
  <r>
    <n v="-1"/>
    <n v="1"/>
    <s v="0001 -Florida Power &amp; Light Company"/>
    <n v="0"/>
    <n v="3"/>
    <x v="22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22"/>
  </r>
  <r>
    <n v="-1"/>
    <n v="1"/>
    <s v="0001 -Florida Power &amp; Light Company"/>
    <n v="0"/>
    <n v="3"/>
    <x v="22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22"/>
  </r>
  <r>
    <n v="-1"/>
    <n v="1"/>
    <s v="0001 -Florida Power &amp; Light Company"/>
    <n v="0"/>
    <n v="3"/>
    <x v="22"/>
    <n v="2008"/>
    <n v="168"/>
    <n v="2014"/>
    <s v="V2008 Q1 - 50% Bonus"/>
    <n v="367"/>
    <s v="05. Other Production"/>
    <s v="Function"/>
    <n v="172791.21"/>
    <n v="0"/>
    <n v="0"/>
    <n v="191616.16"/>
    <n v="11711.62"/>
    <n v="113543.31"/>
    <n v="-61038.17"/>
    <n v="29527.08"/>
    <n v="210441.12"/>
    <n v="110534.57"/>
    <n v="6597.53"/>
    <n v="0"/>
    <n v="29527.08"/>
    <n v="0"/>
    <x v="22"/>
  </r>
  <r>
    <n v="-1"/>
    <n v="1"/>
    <s v="0001 -Florida Power &amp; Light Company"/>
    <n v="0"/>
    <n v="3"/>
    <x v="22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22"/>
  </r>
  <r>
    <n v="-1"/>
    <n v="1"/>
    <s v="0001 -Florida Power &amp; Light Company"/>
    <n v="0"/>
    <n v="3"/>
    <x v="22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22"/>
  </r>
  <r>
    <n v="-1"/>
    <n v="1"/>
    <s v="0001 -Florida Power &amp; Light Company"/>
    <n v="0"/>
    <n v="3"/>
    <x v="22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22"/>
  </r>
  <r>
    <n v="-1"/>
    <n v="1"/>
    <s v="0001 -Florida Power &amp; Light Company"/>
    <n v="0"/>
    <n v="3"/>
    <x v="22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22"/>
  </r>
  <r>
    <n v="-1"/>
    <n v="1"/>
    <s v="0001 -Florida Power &amp; Light Company"/>
    <n v="0"/>
    <n v="3"/>
    <x v="22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22"/>
  </r>
  <r>
    <n v="-1"/>
    <n v="1"/>
    <s v="0001 -Florida Power &amp; Light Company"/>
    <n v="0"/>
    <n v="3"/>
    <x v="22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22"/>
  </r>
  <r>
    <n v="-1"/>
    <n v="1"/>
    <s v="0001 -Florida Power &amp; Light Company"/>
    <n v="0"/>
    <n v="3"/>
    <x v="22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22"/>
  </r>
  <r>
    <n v="-1"/>
    <n v="1"/>
    <s v="0001 -Florida Power &amp; Light Company"/>
    <n v="0"/>
    <n v="3"/>
    <x v="22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22"/>
  </r>
  <r>
    <n v="-1"/>
    <n v="1"/>
    <s v="0001 -Florida Power &amp; Light Company"/>
    <n v="0"/>
    <n v="3"/>
    <x v="22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22"/>
  </r>
  <r>
    <n v="-1"/>
    <n v="1"/>
    <s v="0001 -Florida Power &amp; Light Company"/>
    <n v="0"/>
    <n v="3"/>
    <x v="22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22"/>
  </r>
  <r>
    <n v="-1"/>
    <n v="1"/>
    <s v="0001 -Florida Power &amp; Light Company"/>
    <n v="0"/>
    <n v="3"/>
    <x v="22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22"/>
  </r>
  <r>
    <n v="-1"/>
    <n v="1"/>
    <s v="0001 -Florida Power &amp; Light Company"/>
    <n v="0"/>
    <n v="3"/>
    <x v="22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9999998"/>
    <n v="-8286314.9699999997"/>
    <n v="3441252.09"/>
    <n v="158695911.62"/>
    <n v="51462521.759999998"/>
    <n v="-2227638.16"/>
    <n v="0"/>
    <n v="3441252.09"/>
    <n v="0"/>
    <x v="22"/>
  </r>
  <r>
    <n v="-1"/>
    <n v="1"/>
    <s v="0001 -Florida Power &amp; Light Company"/>
    <n v="0"/>
    <n v="3"/>
    <x v="22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22"/>
  </r>
  <r>
    <n v="-1"/>
    <n v="1"/>
    <s v="0001 -Florida Power &amp; Light Company"/>
    <n v="0"/>
    <n v="3"/>
    <x v="22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22"/>
  </r>
  <r>
    <n v="-1"/>
    <n v="1"/>
    <s v="0001 -Florida Power &amp; Light Company"/>
    <n v="0"/>
    <n v="3"/>
    <x v="22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22"/>
  </r>
  <r>
    <n v="-1"/>
    <n v="1"/>
    <s v="0001 -Florida Power &amp; Light Company"/>
    <n v="0"/>
    <n v="3"/>
    <x v="22"/>
    <n v="2010"/>
    <n v="215"/>
    <n v="2014"/>
    <s v="V2010 Q1 - 50% Bonus"/>
    <n v="367"/>
    <s v="05. Other Production"/>
    <s v="Function"/>
    <n v="993132.87"/>
    <n v="0"/>
    <n v="0"/>
    <n v="1207088.74"/>
    <n v="88095.88"/>
    <n v="665546.31999999995"/>
    <n v="-472862.22"/>
    <n v="1232150.23"/>
    <n v="1421044.62"/>
    <n v="630294.41"/>
    <n v="927586.25"/>
    <n v="0"/>
    <n v="1232150.23"/>
    <n v="0"/>
    <x v="22"/>
  </r>
  <r>
    <n v="-1"/>
    <n v="1"/>
    <s v="0001 -Florida Power &amp; Light Company"/>
    <n v="0"/>
    <n v="3"/>
    <x v="22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22"/>
  </r>
  <r>
    <n v="-1"/>
    <n v="1"/>
    <s v="0001 -Florida Power &amp; Light Company"/>
    <n v="0"/>
    <n v="3"/>
    <x v="22"/>
    <n v="2010"/>
    <n v="216"/>
    <n v="2014"/>
    <s v="V2010 Q2 - 50% Bonus"/>
    <n v="367"/>
    <s v="05. Other Production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  <x v="22"/>
  </r>
  <r>
    <n v="-1"/>
    <n v="1"/>
    <s v="0001 -Florida Power &amp; Light Company"/>
    <n v="0"/>
    <n v="3"/>
    <x v="22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22"/>
  </r>
  <r>
    <n v="-1"/>
    <n v="1"/>
    <s v="0001 -Florida Power &amp; Light Company"/>
    <n v="0"/>
    <n v="3"/>
    <x v="22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  <x v="22"/>
  </r>
  <r>
    <n v="-1"/>
    <n v="1"/>
    <s v="0001 -Florida Power &amp; Light Company"/>
    <n v="0"/>
    <n v="3"/>
    <x v="22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22"/>
  </r>
  <r>
    <n v="-1"/>
    <n v="1"/>
    <s v="0001 -Florida Power &amp; Light Company"/>
    <n v="0"/>
    <n v="3"/>
    <x v="22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22"/>
  </r>
  <r>
    <n v="-1"/>
    <n v="1"/>
    <s v="0001 -Florida Power &amp; Light Company"/>
    <n v="0"/>
    <n v="3"/>
    <x v="22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22"/>
  </r>
  <r>
    <n v="-1"/>
    <n v="1"/>
    <s v="0001 -Florida Power &amp; Light Company"/>
    <n v="0"/>
    <n v="3"/>
    <x v="22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22"/>
  </r>
  <r>
    <n v="-1"/>
    <n v="1"/>
    <s v="0001 -Florida Power &amp; Light Company"/>
    <n v="0"/>
    <n v="3"/>
    <x v="22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22"/>
  </r>
  <r>
    <n v="-1"/>
    <n v="1"/>
    <s v="0001 -Florida Power &amp; Light Company"/>
    <n v="0"/>
    <n v="3"/>
    <x v="22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22"/>
  </r>
  <r>
    <n v="-1"/>
    <n v="1"/>
    <s v="0001 -Florida Power &amp; Light Company"/>
    <n v="0"/>
    <n v="3"/>
    <x v="22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22"/>
  </r>
  <r>
    <n v="-1"/>
    <n v="1"/>
    <s v="0001 -Florida Power &amp; Light Company"/>
    <n v="0"/>
    <n v="3"/>
    <x v="22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22"/>
  </r>
  <r>
    <n v="-1"/>
    <n v="1"/>
    <s v="0001 -Florida Power &amp; Light Company"/>
    <n v="0"/>
    <n v="3"/>
    <x v="22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22"/>
  </r>
  <r>
    <n v="-1"/>
    <n v="1"/>
    <s v="0001 -Florida Power &amp; Light Company"/>
    <n v="0"/>
    <n v="3"/>
    <x v="22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22"/>
  </r>
  <r>
    <n v="-1"/>
    <n v="1"/>
    <s v="0001 -Florida Power &amp; Light Company"/>
    <n v="0"/>
    <n v="3"/>
    <x v="22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22"/>
  </r>
  <r>
    <n v="-1"/>
    <n v="1"/>
    <s v="0001 -Florida Power &amp; Light Company"/>
    <n v="0"/>
    <n v="3"/>
    <x v="22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3"/>
    <n v="231"/>
    <n v="2014"/>
    <s v="V2013 - 50% Bonus"/>
    <n v="367"/>
    <s v="05. Other Production"/>
    <s v="Function"/>
    <n v="554724161.60000002"/>
    <n v="0"/>
    <n v="0"/>
    <n v="539162394.28999996"/>
    <n v="41349878.229999997"/>
    <n v="21814960.920000002"/>
    <n v="-12288771.23"/>
    <n v="4656521.0999999996"/>
    <n v="566778472.20000005"/>
    <n v="62277646.780000001"/>
    <n v="-6510597.1200000001"/>
    <n v="0"/>
    <n v="4656521.0999999996"/>
    <n v="0"/>
    <x v="22"/>
  </r>
  <r>
    <n v="-1"/>
    <n v="1"/>
    <s v="0001 -Florida Power &amp; Light Company"/>
    <n v="0"/>
    <n v="3"/>
    <x v="22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4"/>
    <n v="363"/>
    <n v="2014"/>
    <s v="V2014 - 50% Bonus"/>
    <n v="367"/>
    <s v="05. Other Production"/>
    <s v="Function"/>
    <n v="710675278.23000002"/>
    <n v="710675278.24000001"/>
    <n v="0"/>
    <n v="710675278.24000001"/>
    <n v="722108177.27999997"/>
    <n v="0"/>
    <n v="710675278.24000001"/>
    <n v="0"/>
    <n v="0"/>
    <n v="30613703.050000001"/>
    <n v="0"/>
    <n v="0"/>
    <n v="0"/>
    <n v="0"/>
    <x v="22"/>
  </r>
  <r>
    <n v="-1"/>
    <n v="1"/>
    <s v="0001 -Florida Power &amp; Light Company"/>
    <n v="0"/>
    <n v="3"/>
    <x v="22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22"/>
  </r>
  <r>
    <n v="-1"/>
    <n v="1"/>
    <s v="0001 -Florida Power &amp; Light Company"/>
    <n v="0"/>
    <n v="3"/>
    <x v="22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22"/>
  </r>
  <r>
    <n v="-1"/>
    <n v="1"/>
    <s v="0001 -Florida Power &amp; Light Company"/>
    <n v="0"/>
    <n v="3"/>
    <x v="22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22"/>
  </r>
  <r>
    <n v="-1"/>
    <n v="1"/>
    <s v="0001 -Florida Power &amp; Light Company"/>
    <n v="0"/>
    <n v="3"/>
    <x v="22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22"/>
  </r>
  <r>
    <n v="-1"/>
    <n v="1"/>
    <s v="0001 -Florida Power &amp; Light Company"/>
    <n v="0"/>
    <n v="3"/>
    <x v="22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22"/>
  </r>
  <r>
    <n v="-1"/>
    <n v="1"/>
    <s v="0001 -Florida Power &amp; Light Company"/>
    <n v="0"/>
    <n v="3"/>
    <x v="22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22"/>
  </r>
  <r>
    <n v="-1"/>
    <n v="1"/>
    <s v="0001 -Florida Power &amp; Light Company"/>
    <n v="0"/>
    <n v="3"/>
    <x v="22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22"/>
  </r>
  <r>
    <n v="-1"/>
    <n v="1"/>
    <s v="0001 -Florida Power &amp; Light Company"/>
    <n v="0"/>
    <n v="3"/>
    <x v="22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22"/>
  </r>
  <r>
    <n v="-1"/>
    <n v="1"/>
    <s v="0001 -Florida Power &amp; Light Company"/>
    <n v="0"/>
    <n v="3"/>
    <x v="22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22"/>
  </r>
  <r>
    <n v="-1"/>
    <n v="1"/>
    <s v="0001 -Florida Power &amp; Light Company"/>
    <n v="0"/>
    <n v="3"/>
    <x v="22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22"/>
  </r>
  <r>
    <n v="-1"/>
    <n v="1"/>
    <s v="0001 -Florida Power &amp; Light Company"/>
    <n v="0"/>
    <n v="3"/>
    <x v="22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22"/>
  </r>
  <r>
    <n v="-1"/>
    <n v="1"/>
    <s v="0001 -Florida Power &amp; Light Company"/>
    <n v="0"/>
    <n v="3"/>
    <x v="22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22"/>
  </r>
  <r>
    <n v="-1"/>
    <n v="1"/>
    <s v="0001 -Florida Power &amp; Light Company"/>
    <n v="0"/>
    <n v="3"/>
    <x v="22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22"/>
  </r>
  <r>
    <n v="-1"/>
    <n v="1"/>
    <s v="0001 -Florida Power &amp; Light Company"/>
    <n v="0"/>
    <n v="3"/>
    <x v="22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22"/>
  </r>
  <r>
    <n v="-1"/>
    <n v="1"/>
    <s v="0001 -Florida Power &amp; Light Company"/>
    <n v="0"/>
    <n v="3"/>
    <x v="22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22"/>
  </r>
  <r>
    <n v="-1"/>
    <n v="1"/>
    <s v="0001 -Florida Power &amp; Light Company"/>
    <n v="0"/>
    <n v="3"/>
    <x v="22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22"/>
  </r>
  <r>
    <n v="-1"/>
    <n v="1"/>
    <s v="0001 -Florida Power &amp; Light Company"/>
    <n v="0"/>
    <n v="3"/>
    <x v="22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22"/>
  </r>
  <r>
    <n v="-1"/>
    <n v="1"/>
    <s v="0001 -Florida Power &amp; Light Company"/>
    <n v="0"/>
    <n v="3"/>
    <x v="22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22"/>
  </r>
  <r>
    <n v="-1"/>
    <n v="1"/>
    <s v="0001 -Florida Power &amp; Light Company"/>
    <n v="0"/>
    <n v="3"/>
    <x v="22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22"/>
  </r>
  <r>
    <n v="-1"/>
    <n v="1"/>
    <s v="0001 -Florida Power &amp; Light Company"/>
    <n v="0"/>
    <n v="3"/>
    <x v="22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22"/>
  </r>
  <r>
    <n v="-1"/>
    <n v="1"/>
    <s v="0001 -Florida Power &amp; Light Company"/>
    <n v="0"/>
    <n v="3"/>
    <x v="22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22"/>
  </r>
  <r>
    <n v="-1"/>
    <n v="1"/>
    <s v="0001 -Florida Power &amp; Light Company"/>
    <n v="0"/>
    <n v="3"/>
    <x v="22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22"/>
  </r>
  <r>
    <n v="-1"/>
    <n v="1"/>
    <s v="0001 -Florida Power &amp; Light Company"/>
    <n v="0"/>
    <n v="3"/>
    <x v="22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22"/>
  </r>
  <r>
    <n v="-1"/>
    <n v="1"/>
    <s v="0001 -Florida Power &amp; Light Company"/>
    <n v="0"/>
    <n v="3"/>
    <x v="22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22"/>
  </r>
  <r>
    <n v="-1"/>
    <n v="1"/>
    <s v="0001 -Florida Power &amp; Light Company"/>
    <n v="0"/>
    <n v="3"/>
    <x v="22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22"/>
  </r>
  <r>
    <n v="-1"/>
    <n v="1"/>
    <s v="0001 -Florida Power &amp; Light Company"/>
    <n v="0"/>
    <n v="3"/>
    <x v="22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22"/>
  </r>
  <r>
    <n v="-1"/>
    <n v="1"/>
    <s v="0001 -Florida Power &amp; Light Company"/>
    <n v="0"/>
    <n v="3"/>
    <x v="22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22"/>
  </r>
  <r>
    <n v="-1"/>
    <n v="1"/>
    <s v="0001 -Florida Power &amp; Light Company"/>
    <n v="0"/>
    <n v="3"/>
    <x v="22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22"/>
  </r>
  <r>
    <n v="-1"/>
    <n v="1"/>
    <s v="0001 -Florida Power &amp; Light Company"/>
    <n v="0"/>
    <n v="3"/>
    <x v="22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22"/>
  </r>
  <r>
    <n v="-1"/>
    <n v="1"/>
    <s v="0001 -Florida Power &amp; Light Company"/>
    <n v="0"/>
    <n v="3"/>
    <x v="22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22"/>
  </r>
  <r>
    <n v="-1"/>
    <n v="1"/>
    <s v="0001 -Florida Power &amp; Light Company"/>
    <n v="0"/>
    <n v="3"/>
    <x v="22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22"/>
  </r>
  <r>
    <n v="-1"/>
    <n v="1"/>
    <s v="0001 -Florida Power &amp; Light Company"/>
    <n v="0"/>
    <n v="3"/>
    <x v="22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22"/>
  </r>
  <r>
    <n v="-1"/>
    <n v="1"/>
    <s v="0001 -Florida Power &amp; Light Company"/>
    <n v="0"/>
    <n v="3"/>
    <x v="22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22"/>
  </r>
  <r>
    <n v="-1"/>
    <n v="1"/>
    <s v="0001 -Florida Power &amp; Light Company"/>
    <n v="0"/>
    <n v="3"/>
    <x v="22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22"/>
  </r>
  <r>
    <n v="-1"/>
    <n v="1"/>
    <s v="0001 -Florida Power &amp; Light Company"/>
    <n v="0"/>
    <n v="3"/>
    <x v="22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22"/>
  </r>
  <r>
    <n v="-1"/>
    <n v="1"/>
    <s v="0001 -Florida Power &amp; Light Company"/>
    <n v="0"/>
    <n v="3"/>
    <x v="22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22"/>
  </r>
  <r>
    <n v="-1"/>
    <n v="1"/>
    <s v="0001 -Florida Power &amp; Light Company"/>
    <n v="0"/>
    <n v="3"/>
    <x v="22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22"/>
  </r>
  <r>
    <n v="-1"/>
    <n v="1"/>
    <s v="0001 -Florida Power &amp; Light Company"/>
    <n v="0"/>
    <n v="3"/>
    <x v="22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22"/>
  </r>
  <r>
    <n v="-1"/>
    <n v="1"/>
    <s v="0001 -Florida Power &amp; Light Company"/>
    <n v="0"/>
    <n v="3"/>
    <x v="22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22"/>
  </r>
  <r>
    <n v="-1"/>
    <n v="1"/>
    <s v="0001 -Florida Power &amp; Light Company"/>
    <n v="0"/>
    <n v="3"/>
    <x v="22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22"/>
  </r>
  <r>
    <n v="-1"/>
    <n v="1"/>
    <s v="0001 -Florida Power &amp; Light Company"/>
    <n v="0"/>
    <n v="3"/>
    <x v="22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22"/>
  </r>
  <r>
    <n v="-1"/>
    <n v="1"/>
    <s v="0001 -Florida Power &amp; Light Company"/>
    <n v="0"/>
    <n v="3"/>
    <x v="22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22"/>
  </r>
  <r>
    <n v="-1"/>
    <n v="1"/>
    <s v="0001 -Florida Power &amp; Light Company"/>
    <n v="0"/>
    <n v="3"/>
    <x v="22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22"/>
  </r>
  <r>
    <n v="-1"/>
    <n v="1"/>
    <s v="0001 -Florida Power &amp; Light Company"/>
    <n v="0"/>
    <n v="3"/>
    <x v="22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22"/>
  </r>
  <r>
    <n v="-1"/>
    <n v="1"/>
    <s v="0001 -Florida Power &amp; Light Company"/>
    <n v="0"/>
    <n v="3"/>
    <x v="22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22"/>
  </r>
  <r>
    <n v="-1"/>
    <n v="1"/>
    <s v="0001 -Florida Power &amp; Light Company"/>
    <n v="0"/>
    <n v="3"/>
    <x v="22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22"/>
  </r>
  <r>
    <n v="-1"/>
    <n v="1"/>
    <s v="0001 -Florida Power &amp; Light Company"/>
    <n v="0"/>
    <n v="3"/>
    <x v="22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22"/>
  </r>
  <r>
    <n v="-1"/>
    <n v="1"/>
    <s v="0001 -Florida Power &amp; Light Company"/>
    <n v="0"/>
    <n v="3"/>
    <x v="22"/>
    <n v="2003"/>
    <n v="84"/>
    <n v="2014"/>
    <s v="V2003 Bonus-50%"/>
    <n v="367"/>
    <s v="06. Transmission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  <x v="22"/>
  </r>
  <r>
    <n v="-1"/>
    <n v="1"/>
    <s v="0001 -Florida Power &amp; Light Company"/>
    <n v="0"/>
    <n v="3"/>
    <x v="22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22"/>
  </r>
  <r>
    <n v="-1"/>
    <n v="1"/>
    <s v="0001 -Florida Power &amp; Light Company"/>
    <n v="0"/>
    <n v="3"/>
    <x v="22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22"/>
  </r>
  <r>
    <n v="-1"/>
    <n v="1"/>
    <s v="0001 -Florida Power &amp; Light Company"/>
    <n v="0"/>
    <n v="3"/>
    <x v="22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22"/>
  </r>
  <r>
    <n v="-1"/>
    <n v="1"/>
    <s v="0001 -Florida Power &amp; Light Company"/>
    <n v="0"/>
    <n v="3"/>
    <x v="22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22"/>
  </r>
  <r>
    <n v="-1"/>
    <n v="1"/>
    <s v="0001 -Florida Power &amp; Light Company"/>
    <n v="0"/>
    <n v="3"/>
    <x v="22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22"/>
  </r>
  <r>
    <n v="-1"/>
    <n v="1"/>
    <s v="0001 -Florida Power &amp; Light Company"/>
    <n v="0"/>
    <n v="3"/>
    <x v="22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22"/>
  </r>
  <r>
    <n v="-1"/>
    <n v="1"/>
    <s v="0001 -Florida Power &amp; Light Company"/>
    <n v="0"/>
    <n v="3"/>
    <x v="22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22"/>
  </r>
  <r>
    <n v="-1"/>
    <n v="1"/>
    <s v="0001 -Florida Power &amp; Light Company"/>
    <n v="0"/>
    <n v="3"/>
    <x v="22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22"/>
  </r>
  <r>
    <n v="-1"/>
    <n v="1"/>
    <s v="0001 -Florida Power &amp; Light Company"/>
    <n v="0"/>
    <n v="3"/>
    <x v="22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22"/>
  </r>
  <r>
    <n v="-1"/>
    <n v="1"/>
    <s v="0001 -Florida Power &amp; Light Company"/>
    <n v="0"/>
    <n v="3"/>
    <x v="22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22"/>
  </r>
  <r>
    <n v="-1"/>
    <n v="1"/>
    <s v="0001 -Florida Power &amp; Light Company"/>
    <n v="0"/>
    <n v="3"/>
    <x v="22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22"/>
  </r>
  <r>
    <n v="-1"/>
    <n v="1"/>
    <s v="0001 -Florida Power &amp; Light Company"/>
    <n v="0"/>
    <n v="3"/>
    <x v="22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22"/>
  </r>
  <r>
    <n v="-1"/>
    <n v="1"/>
    <s v="0001 -Florida Power &amp; Light Company"/>
    <n v="0"/>
    <n v="3"/>
    <x v="22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22"/>
  </r>
  <r>
    <n v="-1"/>
    <n v="1"/>
    <s v="0001 -Florida Power &amp; Light Company"/>
    <n v="0"/>
    <n v="3"/>
    <x v="22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2"/>
  </r>
  <r>
    <n v="-1"/>
    <n v="1"/>
    <s v="0001 -Florida Power &amp; Light Company"/>
    <n v="0"/>
    <n v="3"/>
    <x v="22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22"/>
  </r>
  <r>
    <n v="-1"/>
    <n v="1"/>
    <s v="0001 -Florida Power &amp; Light Company"/>
    <n v="0"/>
    <n v="3"/>
    <x v="22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22"/>
  </r>
  <r>
    <n v="-1"/>
    <n v="1"/>
    <s v="0001 -Florida Power &amp; Light Company"/>
    <n v="0"/>
    <n v="3"/>
    <x v="22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22"/>
  </r>
  <r>
    <n v="-1"/>
    <n v="1"/>
    <s v="0001 -Florida Power &amp; Light Company"/>
    <n v="0"/>
    <n v="3"/>
    <x v="22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22"/>
  </r>
  <r>
    <n v="-1"/>
    <n v="1"/>
    <s v="0001 -Florida Power &amp; Light Company"/>
    <n v="0"/>
    <n v="3"/>
    <x v="22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22"/>
  </r>
  <r>
    <n v="-1"/>
    <n v="1"/>
    <s v="0001 -Florida Power &amp; Light Company"/>
    <n v="0"/>
    <n v="3"/>
    <x v="22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22"/>
  </r>
  <r>
    <n v="-1"/>
    <n v="1"/>
    <s v="0001 -Florida Power &amp; Light Company"/>
    <n v="0"/>
    <n v="3"/>
    <x v="22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22"/>
  </r>
  <r>
    <n v="-1"/>
    <n v="1"/>
    <s v="0001 -Florida Power &amp; Light Company"/>
    <n v="0"/>
    <n v="3"/>
    <x v="22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22"/>
  </r>
  <r>
    <n v="-1"/>
    <n v="1"/>
    <s v="0001 -Florida Power &amp; Light Company"/>
    <n v="0"/>
    <n v="3"/>
    <x v="22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22"/>
  </r>
  <r>
    <n v="-1"/>
    <n v="1"/>
    <s v="0001 -Florida Power &amp; Light Company"/>
    <n v="0"/>
    <n v="3"/>
    <x v="22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22"/>
  </r>
  <r>
    <n v="-1"/>
    <n v="1"/>
    <s v="0001 -Florida Power &amp; Light Company"/>
    <n v="0"/>
    <n v="3"/>
    <x v="22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22"/>
  </r>
  <r>
    <n v="-1"/>
    <n v="1"/>
    <s v="0001 -Florida Power &amp; Light Company"/>
    <n v="0"/>
    <n v="3"/>
    <x v="22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22"/>
  </r>
  <r>
    <n v="-1"/>
    <n v="1"/>
    <s v="0001 -Florida Power &amp; Light Company"/>
    <n v="0"/>
    <n v="3"/>
    <x v="22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22"/>
  </r>
  <r>
    <n v="-1"/>
    <n v="1"/>
    <s v="0001 -Florida Power &amp; Light Company"/>
    <n v="0"/>
    <n v="3"/>
    <x v="22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22"/>
  </r>
  <r>
    <n v="-1"/>
    <n v="1"/>
    <s v="0001 -Florida Power &amp; Light Company"/>
    <n v="0"/>
    <n v="3"/>
    <x v="22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22"/>
  </r>
  <r>
    <n v="-1"/>
    <n v="1"/>
    <s v="0001 -Florida Power &amp; Light Company"/>
    <n v="0"/>
    <n v="3"/>
    <x v="22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22"/>
  </r>
  <r>
    <n v="-1"/>
    <n v="1"/>
    <s v="0001 -Florida Power &amp; Light Company"/>
    <n v="0"/>
    <n v="3"/>
    <x v="22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22"/>
  </r>
  <r>
    <n v="-1"/>
    <n v="1"/>
    <s v="0001 -Florida Power &amp; Light Company"/>
    <n v="0"/>
    <n v="3"/>
    <x v="22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22"/>
  </r>
  <r>
    <n v="-1"/>
    <n v="1"/>
    <s v="0001 -Florida Power &amp; Light Company"/>
    <n v="0"/>
    <n v="3"/>
    <x v="22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22"/>
  </r>
  <r>
    <n v="-1"/>
    <n v="1"/>
    <s v="0001 -Florida Power &amp; Light Company"/>
    <n v="0"/>
    <n v="3"/>
    <x v="22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22"/>
  </r>
  <r>
    <n v="-1"/>
    <n v="1"/>
    <s v="0001 -Florida Power &amp; Light Company"/>
    <n v="0"/>
    <n v="3"/>
    <x v="22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22"/>
  </r>
  <r>
    <n v="-1"/>
    <n v="1"/>
    <s v="0001 -Florida Power &amp; Light Company"/>
    <n v="0"/>
    <n v="3"/>
    <x v="22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22"/>
  </r>
  <r>
    <n v="-1"/>
    <n v="1"/>
    <s v="0001 -Florida Power &amp; Light Company"/>
    <n v="0"/>
    <n v="3"/>
    <x v="22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22"/>
  </r>
  <r>
    <n v="-1"/>
    <n v="1"/>
    <s v="0001 -Florida Power &amp; Light Company"/>
    <n v="0"/>
    <n v="3"/>
    <x v="22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22"/>
  </r>
  <r>
    <n v="-1"/>
    <n v="1"/>
    <s v="0001 -Florida Power &amp; Light Company"/>
    <n v="0"/>
    <n v="3"/>
    <x v="22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22"/>
  </r>
  <r>
    <n v="-1"/>
    <n v="1"/>
    <s v="0001 -Florida Power &amp; Light Company"/>
    <n v="0"/>
    <n v="3"/>
    <x v="22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22"/>
  </r>
  <r>
    <n v="-1"/>
    <n v="1"/>
    <s v="0001 -Florida Power &amp; Light Company"/>
    <n v="0"/>
    <n v="3"/>
    <x v="22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22"/>
  </r>
  <r>
    <n v="-1"/>
    <n v="1"/>
    <s v="0001 -Florida Power &amp; Light Company"/>
    <n v="0"/>
    <n v="3"/>
    <x v="22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22"/>
  </r>
  <r>
    <n v="-1"/>
    <n v="1"/>
    <s v="0001 -Florida Power &amp; Light Company"/>
    <n v="0"/>
    <n v="3"/>
    <x v="22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22"/>
  </r>
  <r>
    <n v="-1"/>
    <n v="1"/>
    <s v="0001 -Florida Power &amp; Light Company"/>
    <n v="0"/>
    <n v="3"/>
    <x v="22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22"/>
  </r>
  <r>
    <n v="-1"/>
    <n v="1"/>
    <s v="0001 -Florida Power &amp; Light Company"/>
    <n v="0"/>
    <n v="3"/>
    <x v="22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22"/>
  </r>
  <r>
    <n v="-1"/>
    <n v="1"/>
    <s v="0001 -Florida Power &amp; Light Company"/>
    <n v="0"/>
    <n v="3"/>
    <x v="22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22"/>
  </r>
  <r>
    <n v="-1"/>
    <n v="1"/>
    <s v="0001 -Florida Power &amp; Light Company"/>
    <n v="0"/>
    <n v="3"/>
    <x v="22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22"/>
  </r>
  <r>
    <n v="-1"/>
    <n v="1"/>
    <s v="0001 -Florida Power &amp; Light Company"/>
    <n v="0"/>
    <n v="3"/>
    <x v="22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22"/>
  </r>
  <r>
    <n v="-1"/>
    <n v="1"/>
    <s v="0001 -Florida Power &amp; Light Company"/>
    <n v="0"/>
    <n v="3"/>
    <x v="22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22"/>
  </r>
  <r>
    <n v="-1"/>
    <n v="1"/>
    <s v="0001 -Florida Power &amp; Light Company"/>
    <n v="0"/>
    <n v="3"/>
    <x v="22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22"/>
  </r>
  <r>
    <n v="-1"/>
    <n v="1"/>
    <s v="0001 -Florida Power &amp; Light Company"/>
    <n v="0"/>
    <n v="3"/>
    <x v="22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22"/>
  </r>
  <r>
    <n v="-1"/>
    <n v="1"/>
    <s v="0001 -Florida Power &amp; Light Company"/>
    <n v="0"/>
    <n v="3"/>
    <x v="22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22"/>
  </r>
  <r>
    <n v="-1"/>
    <n v="1"/>
    <s v="0001 -Florida Power &amp; Light Company"/>
    <n v="0"/>
    <n v="3"/>
    <x v="22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22"/>
  </r>
  <r>
    <n v="-1"/>
    <n v="1"/>
    <s v="0001 -Florida Power &amp; Light Company"/>
    <n v="0"/>
    <n v="3"/>
    <x v="22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22"/>
  </r>
  <r>
    <n v="-1"/>
    <n v="1"/>
    <s v="0001 -Florida Power &amp; Light Company"/>
    <n v="0"/>
    <n v="3"/>
    <x v="22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22"/>
  </r>
  <r>
    <n v="-1"/>
    <n v="1"/>
    <s v="0001 -Florida Power &amp; Light Company"/>
    <n v="0"/>
    <n v="3"/>
    <x v="22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22"/>
  </r>
  <r>
    <n v="-1"/>
    <n v="1"/>
    <s v="0001 -Florida Power &amp; Light Company"/>
    <n v="0"/>
    <n v="3"/>
    <x v="22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22"/>
  </r>
  <r>
    <n v="-1"/>
    <n v="1"/>
    <s v="0001 -Florida Power &amp; Light Company"/>
    <n v="0"/>
    <n v="3"/>
    <x v="22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22"/>
  </r>
  <r>
    <n v="-1"/>
    <n v="1"/>
    <s v="0001 -Florida Power &amp; Light Company"/>
    <n v="0"/>
    <n v="3"/>
    <x v="22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22"/>
  </r>
  <r>
    <n v="-1"/>
    <n v="1"/>
    <s v="0001 -Florida Power &amp; Light Company"/>
    <n v="0"/>
    <n v="3"/>
    <x v="22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22"/>
  </r>
  <r>
    <n v="-1"/>
    <n v="1"/>
    <s v="0001 -Florida Power &amp; Light Company"/>
    <n v="0"/>
    <n v="3"/>
    <x v="22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22"/>
  </r>
  <r>
    <n v="-1"/>
    <n v="1"/>
    <s v="0001 -Florida Power &amp; Light Company"/>
    <n v="0"/>
    <n v="3"/>
    <x v="22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22"/>
  </r>
  <r>
    <n v="-1"/>
    <n v="1"/>
    <s v="0001 -Florida Power &amp; Light Company"/>
    <n v="0"/>
    <n v="3"/>
    <x v="22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22"/>
  </r>
  <r>
    <n v="-1"/>
    <n v="1"/>
    <s v="0001 -Florida Power &amp; Light Company"/>
    <n v="0"/>
    <n v="3"/>
    <x v="22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22"/>
  </r>
  <r>
    <n v="-1"/>
    <n v="1"/>
    <s v="0001 -Florida Power &amp; Light Company"/>
    <n v="0"/>
    <n v="3"/>
    <x v="22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22"/>
  </r>
  <r>
    <n v="-1"/>
    <n v="1"/>
    <s v="0001 -Florida Power &amp; Light Company"/>
    <n v="0"/>
    <n v="3"/>
    <x v="22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22"/>
  </r>
  <r>
    <n v="-1"/>
    <n v="1"/>
    <s v="0001 -Florida Power &amp; Light Company"/>
    <n v="0"/>
    <n v="3"/>
    <x v="22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22"/>
  </r>
  <r>
    <n v="-1"/>
    <n v="1"/>
    <s v="0001 -Florida Power &amp; Light Company"/>
    <n v="0"/>
    <n v="3"/>
    <x v="22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22"/>
  </r>
  <r>
    <n v="-1"/>
    <n v="1"/>
    <s v="0001 -Florida Power &amp; Light Company"/>
    <n v="0"/>
    <n v="3"/>
    <x v="22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22"/>
  </r>
  <r>
    <n v="-1"/>
    <n v="1"/>
    <s v="0001 -Florida Power &amp; Light Company"/>
    <n v="0"/>
    <n v="3"/>
    <x v="22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22"/>
  </r>
  <r>
    <n v="-1"/>
    <n v="1"/>
    <s v="0001 -Florida Power &amp; Light Company"/>
    <n v="0"/>
    <n v="3"/>
    <x v="22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22"/>
  </r>
  <r>
    <n v="-1"/>
    <n v="1"/>
    <s v="0001 -Florida Power &amp; Light Company"/>
    <n v="0"/>
    <n v="3"/>
    <x v="22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22"/>
  </r>
  <r>
    <n v="-1"/>
    <n v="1"/>
    <s v="0001 -Florida Power &amp; Light Company"/>
    <n v="0"/>
    <n v="3"/>
    <x v="22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22"/>
  </r>
  <r>
    <n v="-1"/>
    <n v="1"/>
    <s v="0001 -Florida Power &amp; Light Company"/>
    <n v="0"/>
    <n v="3"/>
    <x v="22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22"/>
  </r>
  <r>
    <n v="-1"/>
    <n v="1"/>
    <s v="0001 -Florida Power &amp; Light Company"/>
    <n v="0"/>
    <n v="3"/>
    <x v="22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22"/>
  </r>
  <r>
    <n v="-1"/>
    <n v="1"/>
    <s v="0001 -Florida Power &amp; Light Company"/>
    <n v="0"/>
    <n v="3"/>
    <x v="22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22"/>
  </r>
  <r>
    <n v="-1"/>
    <n v="1"/>
    <s v="0001 -Florida Power &amp; Light Company"/>
    <n v="0"/>
    <n v="3"/>
    <x v="22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22"/>
  </r>
  <r>
    <n v="-1"/>
    <n v="1"/>
    <s v="0001 -Florida Power &amp; Light Company"/>
    <n v="0"/>
    <n v="3"/>
    <x v="22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22"/>
  </r>
  <r>
    <n v="-1"/>
    <n v="1"/>
    <s v="0001 -Florida Power &amp; Light Company"/>
    <n v="0"/>
    <n v="3"/>
    <x v="22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22"/>
  </r>
  <r>
    <n v="-1"/>
    <n v="1"/>
    <s v="0001 -Florida Power &amp; Light Company"/>
    <n v="0"/>
    <n v="3"/>
    <x v="22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22"/>
  </r>
  <r>
    <n v="-1"/>
    <n v="1"/>
    <s v="0001 -Florida Power &amp; Light Company"/>
    <n v="0"/>
    <n v="3"/>
    <x v="22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22"/>
  </r>
  <r>
    <n v="-1"/>
    <n v="1"/>
    <s v="0001 -Florida Power &amp; Light Company"/>
    <n v="0"/>
    <n v="3"/>
    <x v="22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22"/>
  </r>
  <r>
    <n v="-1"/>
    <n v="1"/>
    <s v="0001 -Florida Power &amp; Light Company"/>
    <n v="0"/>
    <n v="3"/>
    <x v="22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22"/>
  </r>
  <r>
    <n v="-1"/>
    <n v="1"/>
    <s v="0001 -Florida Power &amp; Light Company"/>
    <n v="0"/>
    <n v="3"/>
    <x v="22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22"/>
  </r>
  <r>
    <n v="-1"/>
    <n v="1"/>
    <s v="0001 -Florida Power &amp; Light Company"/>
    <n v="0"/>
    <n v="3"/>
    <x v="22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22"/>
  </r>
  <r>
    <n v="-1"/>
    <n v="1"/>
    <s v="0001 -Florida Power &amp; Light Company"/>
    <n v="0"/>
    <n v="3"/>
    <x v="22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22"/>
  </r>
  <r>
    <n v="-1"/>
    <n v="1"/>
    <s v="0001 -Florida Power &amp; Light Company"/>
    <n v="0"/>
    <n v="3"/>
    <x v="22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22"/>
  </r>
  <r>
    <n v="-1"/>
    <n v="1"/>
    <s v="0001 -Florida Power &amp; Light Company"/>
    <n v="0"/>
    <n v="3"/>
    <x v="22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22"/>
  </r>
  <r>
    <n v="-1"/>
    <n v="1"/>
    <s v="0001 -Florida Power &amp; Light Company"/>
    <n v="0"/>
    <n v="3"/>
    <x v="22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22"/>
  </r>
  <r>
    <n v="-1"/>
    <n v="1"/>
    <s v="0001 -Florida Power &amp; Light Company"/>
    <n v="0"/>
    <n v="3"/>
    <x v="22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22"/>
  </r>
  <r>
    <n v="-1"/>
    <n v="1"/>
    <s v="0001 -Florida Power &amp; Light Company"/>
    <n v="0"/>
    <n v="3"/>
    <x v="22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22"/>
  </r>
  <r>
    <n v="-1"/>
    <n v="1"/>
    <s v="0001 -Florida Power &amp; Light Company"/>
    <n v="0"/>
    <n v="3"/>
    <x v="22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22"/>
  </r>
  <r>
    <n v="-1"/>
    <n v="1"/>
    <s v="0001 -Florida Power &amp; Light Company"/>
    <n v="0"/>
    <n v="3"/>
    <x v="22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22"/>
  </r>
  <r>
    <n v="-1"/>
    <n v="1"/>
    <s v="0001 -Florida Power &amp; Light Company"/>
    <n v="0"/>
    <n v="3"/>
    <x v="22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22"/>
  </r>
  <r>
    <n v="-1"/>
    <n v="1"/>
    <s v="0001 -Florida Power &amp; Light Company"/>
    <n v="0"/>
    <n v="3"/>
    <x v="22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22"/>
  </r>
  <r>
    <n v="-1"/>
    <n v="1"/>
    <s v="0001 -Florida Power &amp; Light Company"/>
    <n v="0"/>
    <n v="3"/>
    <x v="22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22"/>
  </r>
  <r>
    <n v="-1"/>
    <n v="1"/>
    <s v="0001 -Florida Power &amp; Light Company"/>
    <n v="0"/>
    <n v="3"/>
    <x v="22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22"/>
  </r>
  <r>
    <n v="-1"/>
    <n v="1"/>
    <s v="0001 -Florida Power &amp; Light Company"/>
    <n v="0"/>
    <n v="3"/>
    <x v="22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22"/>
  </r>
  <r>
    <n v="-1"/>
    <n v="1"/>
    <s v="0001 -Florida Power &amp; Light Company"/>
    <n v="0"/>
    <n v="3"/>
    <x v="22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22"/>
  </r>
  <r>
    <n v="-1"/>
    <n v="1"/>
    <s v="0001 -Florida Power &amp; Light Company"/>
    <n v="0"/>
    <n v="3"/>
    <x v="22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22"/>
  </r>
  <r>
    <n v="-1"/>
    <n v="1"/>
    <s v="0001 -Florida Power &amp; Light Company"/>
    <n v="0"/>
    <n v="3"/>
    <x v="22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22"/>
  </r>
  <r>
    <n v="-1"/>
    <n v="1"/>
    <s v="0001 -Florida Power &amp; Light Company"/>
    <n v="0"/>
    <n v="3"/>
    <x v="22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22"/>
  </r>
  <r>
    <n v="-1"/>
    <n v="1"/>
    <s v="0001 -Florida Power &amp; Light Company"/>
    <n v="0"/>
    <n v="3"/>
    <x v="22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22"/>
  </r>
  <r>
    <n v="-1"/>
    <n v="1"/>
    <s v="0001 -Florida Power &amp; Light Company"/>
    <n v="0"/>
    <n v="3"/>
    <x v="22"/>
    <n v="2003"/>
    <n v="84"/>
    <n v="2014"/>
    <s v="V2003 Bonus-50%"/>
    <n v="367"/>
    <s v="07. Distribution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  <x v="22"/>
  </r>
  <r>
    <n v="-1"/>
    <n v="1"/>
    <s v="0001 -Florida Power &amp; Light Company"/>
    <n v="0"/>
    <n v="3"/>
    <x v="22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22"/>
  </r>
  <r>
    <n v="-1"/>
    <n v="1"/>
    <s v="0001 -Florida Power &amp; Light Company"/>
    <n v="0"/>
    <n v="3"/>
    <x v="22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22"/>
  </r>
  <r>
    <n v="-1"/>
    <n v="1"/>
    <s v="0001 -Florida Power &amp; Light Company"/>
    <n v="0"/>
    <n v="3"/>
    <x v="22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22"/>
  </r>
  <r>
    <n v="-1"/>
    <n v="1"/>
    <s v="0001 -Florida Power &amp; Light Company"/>
    <n v="0"/>
    <n v="3"/>
    <x v="22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22"/>
  </r>
  <r>
    <n v="-1"/>
    <n v="1"/>
    <s v="0001 -Florida Power &amp; Light Company"/>
    <n v="0"/>
    <n v="3"/>
    <x v="22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22"/>
  </r>
  <r>
    <n v="-1"/>
    <n v="1"/>
    <s v="0001 -Florida Power &amp; Light Company"/>
    <n v="0"/>
    <n v="3"/>
    <x v="22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22"/>
  </r>
  <r>
    <n v="-1"/>
    <n v="1"/>
    <s v="0001 -Florida Power &amp; Light Company"/>
    <n v="0"/>
    <n v="3"/>
    <x v="22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22"/>
  </r>
  <r>
    <n v="-1"/>
    <n v="1"/>
    <s v="0001 -Florida Power &amp; Light Company"/>
    <n v="0"/>
    <n v="3"/>
    <x v="22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22"/>
  </r>
  <r>
    <n v="-1"/>
    <n v="1"/>
    <s v="0001 -Florida Power &amp; Light Company"/>
    <n v="0"/>
    <n v="3"/>
    <x v="22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22"/>
  </r>
  <r>
    <n v="-1"/>
    <n v="1"/>
    <s v="0001 -Florida Power &amp; Light Company"/>
    <n v="0"/>
    <n v="3"/>
    <x v="22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22"/>
  </r>
  <r>
    <n v="-1"/>
    <n v="1"/>
    <s v="0001 -Florida Power &amp; Light Company"/>
    <n v="0"/>
    <n v="3"/>
    <x v="22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22"/>
  </r>
  <r>
    <n v="-1"/>
    <n v="1"/>
    <s v="0001 -Florida Power &amp; Light Company"/>
    <n v="0"/>
    <n v="3"/>
    <x v="22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22"/>
  </r>
  <r>
    <n v="-1"/>
    <n v="1"/>
    <s v="0001 -Florida Power &amp; Light Company"/>
    <n v="0"/>
    <n v="3"/>
    <x v="22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22"/>
  </r>
  <r>
    <n v="-1"/>
    <n v="1"/>
    <s v="0001 -Florida Power &amp; Light Company"/>
    <n v="0"/>
    <n v="3"/>
    <x v="22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22"/>
  </r>
  <r>
    <n v="-1"/>
    <n v="1"/>
    <s v="0001 -Florida Power &amp; Light Company"/>
    <n v="0"/>
    <n v="3"/>
    <x v="22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22"/>
  </r>
  <r>
    <n v="-1"/>
    <n v="1"/>
    <s v="0001 -Florida Power &amp; Light Company"/>
    <n v="0"/>
    <n v="3"/>
    <x v="22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22"/>
  </r>
  <r>
    <n v="-1"/>
    <n v="1"/>
    <s v="0001 -Florida Power &amp; Light Company"/>
    <n v="0"/>
    <n v="3"/>
    <x v="22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22"/>
  </r>
  <r>
    <n v="-1"/>
    <n v="1"/>
    <s v="0001 -Florida Power &amp; Light Company"/>
    <n v="0"/>
    <n v="3"/>
    <x v="22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22"/>
  </r>
  <r>
    <n v="-1"/>
    <n v="1"/>
    <s v="0001 -Florida Power &amp; Light Company"/>
    <n v="0"/>
    <n v="3"/>
    <x v="22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22"/>
  </r>
  <r>
    <n v="-1"/>
    <n v="1"/>
    <s v="0001 -Florida Power &amp; Light Company"/>
    <n v="0"/>
    <n v="3"/>
    <x v="22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22"/>
  </r>
  <r>
    <n v="-1"/>
    <n v="1"/>
    <s v="0001 -Florida Power &amp; Light Company"/>
    <n v="0"/>
    <n v="3"/>
    <x v="22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22"/>
  </r>
  <r>
    <n v="-1"/>
    <n v="1"/>
    <s v="0001 -Florida Power &amp; Light Company"/>
    <n v="0"/>
    <n v="3"/>
    <x v="22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22"/>
  </r>
  <r>
    <n v="-1"/>
    <n v="1"/>
    <s v="0001 -Florida Power &amp; Light Company"/>
    <n v="0"/>
    <n v="3"/>
    <x v="22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22"/>
  </r>
  <r>
    <n v="-1"/>
    <n v="1"/>
    <s v="0001 -Florida Power &amp; Light Company"/>
    <n v="0"/>
    <n v="3"/>
    <x v="22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22"/>
  </r>
  <r>
    <n v="-1"/>
    <n v="1"/>
    <s v="0001 -Florida Power &amp; Light Company"/>
    <n v="0"/>
    <n v="3"/>
    <x v="22"/>
    <n v="2008"/>
    <n v="169"/>
    <n v="2014"/>
    <s v="V2008 Q2 - 50% Bonus"/>
    <n v="367"/>
    <s v="07. Distribution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  <x v="22"/>
  </r>
  <r>
    <n v="-1"/>
    <n v="1"/>
    <s v="0001 -Florida Power &amp; Light Company"/>
    <n v="0"/>
    <n v="3"/>
    <x v="22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22"/>
  </r>
  <r>
    <n v="-1"/>
    <n v="1"/>
    <s v="0001 -Florida Power &amp; Light Company"/>
    <n v="0"/>
    <n v="3"/>
    <x v="22"/>
    <n v="2008"/>
    <n v="170"/>
    <n v="2014"/>
    <s v="V2008 Q3 - 50% Bonus"/>
    <n v="367"/>
    <s v="07. Distribution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  <x v="22"/>
  </r>
  <r>
    <n v="-1"/>
    <n v="1"/>
    <s v="0001 -Florida Power &amp; Light Company"/>
    <n v="0"/>
    <n v="3"/>
    <x v="22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22"/>
  </r>
  <r>
    <n v="-1"/>
    <n v="1"/>
    <s v="0001 -Florida Power &amp; Light Company"/>
    <n v="0"/>
    <n v="3"/>
    <x v="22"/>
    <n v="2008"/>
    <n v="171"/>
    <n v="2014"/>
    <s v="V2008 Q4 - 50% Bonus"/>
    <n v="367"/>
    <s v="07. Distribution"/>
    <s v="Function"/>
    <n v="21041430.5"/>
    <n v="0"/>
    <n v="0"/>
    <n v="21116214.850000001"/>
    <n v="1191551.82"/>
    <n v="8114230.2000000002"/>
    <n v="-249996.44"/>
    <n v="12215.61"/>
    <n v="21190999.199999999"/>
    <n v="9252060.3800000008"/>
    <n v="-83631.460000000006"/>
    <n v="0"/>
    <n v="12215.61"/>
    <n v="0"/>
    <x v="22"/>
  </r>
  <r>
    <n v="-1"/>
    <n v="1"/>
    <s v="0001 -Florida Power &amp; Light Company"/>
    <n v="0"/>
    <n v="3"/>
    <x v="22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22"/>
  </r>
  <r>
    <n v="-1"/>
    <n v="1"/>
    <s v="0001 -Florida Power &amp; Light Company"/>
    <n v="0"/>
    <n v="3"/>
    <x v="22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22"/>
  </r>
  <r>
    <n v="-1"/>
    <n v="1"/>
    <s v="0001 -Florida Power &amp; Light Company"/>
    <n v="0"/>
    <n v="3"/>
    <x v="22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22"/>
  </r>
  <r>
    <n v="-1"/>
    <n v="1"/>
    <s v="0001 -Florida Power &amp; Light Company"/>
    <n v="0"/>
    <n v="3"/>
    <x v="22"/>
    <n v="2009"/>
    <n v="190"/>
    <n v="2014"/>
    <s v="V2009 Q2 - 50% Bonus"/>
    <n v="367"/>
    <s v="07. Distribution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  <x v="22"/>
  </r>
  <r>
    <n v="-1"/>
    <n v="1"/>
    <s v="0001 -Florida Power &amp; Light Company"/>
    <n v="0"/>
    <n v="3"/>
    <x v="22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22"/>
  </r>
  <r>
    <n v="-1"/>
    <n v="1"/>
    <s v="0001 -Florida Power &amp; Light Company"/>
    <n v="0"/>
    <n v="3"/>
    <x v="22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22"/>
  </r>
  <r>
    <n v="-1"/>
    <n v="1"/>
    <s v="0001 -Florida Power &amp; Light Company"/>
    <n v="0"/>
    <n v="3"/>
    <x v="22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22"/>
  </r>
  <r>
    <n v="-1"/>
    <n v="1"/>
    <s v="0001 -Florida Power &amp; Light Company"/>
    <n v="0"/>
    <n v="3"/>
    <x v="22"/>
    <n v="2009"/>
    <n v="192"/>
    <n v="2014"/>
    <s v="V2009 Q4 - 50% Bonus"/>
    <n v="367"/>
    <s v="07. Distribution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  <x v="22"/>
  </r>
  <r>
    <n v="-1"/>
    <n v="1"/>
    <s v="0001 -Florida Power &amp; Light Company"/>
    <n v="0"/>
    <n v="3"/>
    <x v="22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22"/>
  </r>
  <r>
    <n v="-1"/>
    <n v="1"/>
    <s v="0001 -Florida Power &amp; Light Company"/>
    <n v="0"/>
    <n v="3"/>
    <x v="22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22"/>
  </r>
  <r>
    <n v="-1"/>
    <n v="1"/>
    <s v="0001 -Florida Power &amp; Light Company"/>
    <n v="0"/>
    <n v="3"/>
    <x v="22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22"/>
  </r>
  <r>
    <n v="-1"/>
    <n v="1"/>
    <s v="0001 -Florida Power &amp; Light Company"/>
    <n v="0"/>
    <n v="3"/>
    <x v="22"/>
    <n v="2010"/>
    <n v="216"/>
    <n v="2014"/>
    <s v="V2010 Q2 - 50% Bonus"/>
    <n v="367"/>
    <s v="07. Distribution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  <x v="22"/>
  </r>
  <r>
    <n v="-1"/>
    <n v="1"/>
    <s v="0001 -Florida Power &amp; Light Company"/>
    <n v="0"/>
    <n v="3"/>
    <x v="22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22"/>
  </r>
  <r>
    <n v="-1"/>
    <n v="1"/>
    <s v="0001 -Florida Power &amp; Light Company"/>
    <n v="0"/>
    <n v="3"/>
    <x v="22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7"/>
    <n v="2014"/>
    <s v="V2010 Q3 - 50% Bonus"/>
    <n v="367"/>
    <s v="07. Distribution"/>
    <s v="Function"/>
    <n v="34475066.939999998"/>
    <n v="0"/>
    <n v="0"/>
    <n v="34651204.710000001"/>
    <n v="2417225.65"/>
    <n v="12351839.92"/>
    <n v="-466855.82"/>
    <n v="29574.61"/>
    <n v="34827342.490000002"/>
    <n v="14675394.380000001"/>
    <n v="-229029.74"/>
    <n v="0"/>
    <n v="29574.61"/>
    <n v="0"/>
    <x v="22"/>
  </r>
  <r>
    <n v="-1"/>
    <n v="1"/>
    <s v="0001 -Florida Power &amp; Light Company"/>
    <n v="0"/>
    <n v="3"/>
    <x v="22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22"/>
  </r>
  <r>
    <n v="-1"/>
    <n v="1"/>
    <s v="0001 -Florida Power &amp; Light Company"/>
    <n v="0"/>
    <n v="3"/>
    <x v="22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22"/>
  </r>
  <r>
    <n v="-1"/>
    <n v="1"/>
    <s v="0001 -Florida Power &amp; Light Company"/>
    <n v="0"/>
    <n v="3"/>
    <x v="22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22"/>
  </r>
  <r>
    <n v="-1"/>
    <n v="1"/>
    <s v="0001 -Florida Power &amp; Light Company"/>
    <n v="0"/>
    <n v="3"/>
    <x v="22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22"/>
  </r>
  <r>
    <n v="-1"/>
    <n v="1"/>
    <s v="0001 -Florida Power &amp; Light Company"/>
    <n v="0"/>
    <n v="3"/>
    <x v="22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22"/>
  </r>
  <r>
    <n v="-1"/>
    <n v="1"/>
    <s v="0001 -Florida Power &amp; Light Company"/>
    <n v="0"/>
    <n v="3"/>
    <x v="22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22"/>
  </r>
  <r>
    <n v="-1"/>
    <n v="1"/>
    <s v="0001 -Florida Power &amp; Light Company"/>
    <n v="0"/>
    <n v="3"/>
    <x v="22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22"/>
  </r>
  <r>
    <n v="-1"/>
    <n v="1"/>
    <s v="0001 -Florida Power &amp; Light Company"/>
    <n v="0"/>
    <n v="3"/>
    <x v="22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22"/>
  </r>
  <r>
    <n v="-1"/>
    <n v="1"/>
    <s v="0001 -Florida Power &amp; Light Company"/>
    <n v="0"/>
    <n v="3"/>
    <x v="22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22"/>
  </r>
  <r>
    <n v="-1"/>
    <n v="1"/>
    <s v="0001 -Florida Power &amp; Light Company"/>
    <n v="0"/>
    <n v="3"/>
    <x v="22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22"/>
  </r>
  <r>
    <n v="-1"/>
    <n v="1"/>
    <s v="0001 -Florida Power &amp; Light Company"/>
    <n v="0"/>
    <n v="3"/>
    <x v="22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22"/>
  </r>
  <r>
    <n v="-1"/>
    <n v="1"/>
    <s v="0001 -Florida Power &amp; Light Company"/>
    <n v="0"/>
    <n v="3"/>
    <x v="22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22"/>
  </r>
  <r>
    <n v="-1"/>
    <n v="1"/>
    <s v="0001 -Florida Power &amp; Light Company"/>
    <n v="0"/>
    <n v="3"/>
    <x v="22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22"/>
  </r>
  <r>
    <n v="-1"/>
    <n v="1"/>
    <s v="0001 -Florida Power &amp; Light Company"/>
    <n v="0"/>
    <n v="3"/>
    <x v="22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22"/>
  </r>
  <r>
    <n v="-1"/>
    <n v="1"/>
    <s v="0001 -Florida Power &amp; Light Company"/>
    <n v="0"/>
    <n v="3"/>
    <x v="22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22"/>
  </r>
  <r>
    <n v="-1"/>
    <n v="1"/>
    <s v="0001 -Florida Power &amp; Light Company"/>
    <n v="0"/>
    <n v="3"/>
    <x v="22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22"/>
  </r>
  <r>
    <n v="-1"/>
    <n v="1"/>
    <s v="0001 -Florida Power &amp; Light Company"/>
    <n v="0"/>
    <n v="3"/>
    <x v="22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22"/>
  </r>
  <r>
    <n v="-1"/>
    <n v="1"/>
    <s v="0001 -Florida Power &amp; Light Company"/>
    <n v="0"/>
    <n v="3"/>
    <x v="22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22"/>
  </r>
  <r>
    <n v="-1"/>
    <n v="1"/>
    <s v="0001 -Florida Power &amp; Light Company"/>
    <n v="0"/>
    <n v="3"/>
    <x v="22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22"/>
  </r>
  <r>
    <n v="-1"/>
    <n v="1"/>
    <s v="0001 -Florida Power &amp; Light Company"/>
    <n v="0"/>
    <n v="3"/>
    <x v="22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22"/>
  </r>
  <r>
    <n v="-1"/>
    <n v="1"/>
    <s v="0001 -Florida Power &amp; Light Company"/>
    <n v="0"/>
    <n v="3"/>
    <x v="22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22"/>
  </r>
  <r>
    <n v="-1"/>
    <n v="1"/>
    <s v="0001 -Florida Power &amp; Light Company"/>
    <n v="0"/>
    <n v="3"/>
    <x v="22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22"/>
  </r>
  <r>
    <n v="-1"/>
    <n v="1"/>
    <s v="0001 -Florida Power &amp; Light Company"/>
    <n v="0"/>
    <n v="3"/>
    <x v="22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22"/>
  </r>
  <r>
    <n v="-1"/>
    <n v="1"/>
    <s v="0001 -Florida Power &amp; Light Company"/>
    <n v="0"/>
    <n v="3"/>
    <x v="22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22"/>
  </r>
  <r>
    <n v="-1"/>
    <n v="1"/>
    <s v="0001 -Florida Power &amp; Light Company"/>
    <n v="0"/>
    <n v="3"/>
    <x v="22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22"/>
  </r>
  <r>
    <n v="-1"/>
    <n v="1"/>
    <s v="0001 -Florida Power &amp; Light Company"/>
    <n v="0"/>
    <n v="3"/>
    <x v="22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22"/>
  </r>
  <r>
    <n v="-1"/>
    <n v="1"/>
    <s v="0001 -Florida Power &amp; Light Company"/>
    <n v="0"/>
    <n v="3"/>
    <x v="22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22"/>
  </r>
  <r>
    <n v="-1"/>
    <n v="1"/>
    <s v="0001 -Florida Power &amp; Light Company"/>
    <n v="0"/>
    <n v="3"/>
    <x v="22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22"/>
  </r>
  <r>
    <n v="-1"/>
    <n v="1"/>
    <s v="0001 -Florida Power &amp; Light Company"/>
    <n v="0"/>
    <n v="3"/>
    <x v="22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22"/>
  </r>
  <r>
    <n v="-1"/>
    <n v="1"/>
    <s v="0001 -Florida Power &amp; Light Company"/>
    <n v="0"/>
    <n v="3"/>
    <x v="22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22"/>
  </r>
  <r>
    <n v="-1"/>
    <n v="1"/>
    <s v="0001 -Florida Power &amp; Light Company"/>
    <n v="0"/>
    <n v="3"/>
    <x v="22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22"/>
  </r>
  <r>
    <n v="-1"/>
    <n v="1"/>
    <s v="0001 -Florida Power &amp; Light Company"/>
    <n v="0"/>
    <n v="3"/>
    <x v="22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22"/>
  </r>
  <r>
    <n v="-1"/>
    <n v="1"/>
    <s v="0001 -Florida Power &amp; Light Company"/>
    <n v="0"/>
    <n v="3"/>
    <x v="22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22"/>
  </r>
  <r>
    <n v="-1"/>
    <n v="1"/>
    <s v="0001 -Florida Power &amp; Light Company"/>
    <n v="0"/>
    <n v="3"/>
    <x v="22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22"/>
  </r>
  <r>
    <n v="-1"/>
    <n v="1"/>
    <s v="0001 -Florida Power &amp; Light Company"/>
    <n v="0"/>
    <n v="3"/>
    <x v="22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22"/>
  </r>
  <r>
    <n v="-1"/>
    <n v="1"/>
    <s v="0001 -Florida Power &amp; Light Company"/>
    <n v="0"/>
    <n v="3"/>
    <x v="22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22"/>
  </r>
  <r>
    <n v="-1"/>
    <n v="1"/>
    <s v="0001 -Florida Power &amp; Light Company"/>
    <n v="0"/>
    <n v="3"/>
    <x v="22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22"/>
  </r>
  <r>
    <n v="-1"/>
    <n v="1"/>
    <s v="0001 -Florida Power &amp; Light Company"/>
    <n v="0"/>
    <n v="3"/>
    <x v="22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22"/>
  </r>
  <r>
    <n v="-1"/>
    <n v="1"/>
    <s v="0001 -Florida Power &amp; Light Company"/>
    <n v="0"/>
    <n v="3"/>
    <x v="22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22"/>
  </r>
  <r>
    <n v="-1"/>
    <n v="1"/>
    <s v="0001 -Florida Power &amp; Light Company"/>
    <n v="0"/>
    <n v="3"/>
    <x v="22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22"/>
  </r>
  <r>
    <n v="-1"/>
    <n v="1"/>
    <s v="0001 -Florida Power &amp; Light Company"/>
    <n v="0"/>
    <n v="3"/>
    <x v="22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22"/>
  </r>
  <r>
    <n v="-1"/>
    <n v="1"/>
    <s v="0001 -Florida Power &amp; Light Company"/>
    <n v="0"/>
    <n v="3"/>
    <x v="22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22"/>
  </r>
  <r>
    <n v="-1"/>
    <n v="1"/>
    <s v="0001 -Florida Power &amp; Light Company"/>
    <n v="0"/>
    <n v="3"/>
    <x v="22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22"/>
  </r>
  <r>
    <n v="-1"/>
    <n v="1"/>
    <s v="0001 -Florida Power &amp; Light Company"/>
    <n v="0"/>
    <n v="3"/>
    <x v="22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22"/>
  </r>
  <r>
    <n v="-1"/>
    <n v="1"/>
    <s v="0001 -Florida Power &amp; Light Company"/>
    <n v="0"/>
    <n v="3"/>
    <x v="22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22"/>
  </r>
  <r>
    <n v="-1"/>
    <n v="1"/>
    <s v="0001 -Florida Power &amp; Light Company"/>
    <n v="0"/>
    <n v="3"/>
    <x v="22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22"/>
  </r>
  <r>
    <n v="-1"/>
    <n v="1"/>
    <s v="0001 -Florida Power &amp; Light Company"/>
    <n v="0"/>
    <n v="3"/>
    <x v="22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22"/>
  </r>
  <r>
    <n v="-1"/>
    <n v="1"/>
    <s v="0001 -Florida Power &amp; Light Company"/>
    <n v="0"/>
    <n v="3"/>
    <x v="22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22"/>
  </r>
  <r>
    <n v="-1"/>
    <n v="1"/>
    <s v="0001 -Florida Power &amp; Light Company"/>
    <n v="0"/>
    <n v="3"/>
    <x v="22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22"/>
  </r>
  <r>
    <n v="-1"/>
    <n v="1"/>
    <s v="0001 -Florida Power &amp; Light Company"/>
    <n v="0"/>
    <n v="3"/>
    <x v="22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22"/>
  </r>
  <r>
    <n v="-1"/>
    <n v="1"/>
    <s v="0001 -Florida Power &amp; Light Company"/>
    <n v="0"/>
    <n v="3"/>
    <x v="22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22"/>
  </r>
  <r>
    <n v="-1"/>
    <n v="1"/>
    <s v="0001 -Florida Power &amp; Light Company"/>
    <n v="0"/>
    <n v="3"/>
    <x v="22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22"/>
  </r>
  <r>
    <n v="-1"/>
    <n v="1"/>
    <s v="0001 -Florida Power &amp; Light Company"/>
    <n v="0"/>
    <n v="3"/>
    <x v="22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22"/>
  </r>
  <r>
    <n v="-1"/>
    <n v="1"/>
    <s v="0001 -Florida Power &amp; Light Company"/>
    <n v="0"/>
    <n v="3"/>
    <x v="22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22"/>
  </r>
  <r>
    <n v="-1"/>
    <n v="1"/>
    <s v="0001 -Florida Power &amp; Light Company"/>
    <n v="0"/>
    <n v="3"/>
    <x v="22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22"/>
  </r>
  <r>
    <n v="-1"/>
    <n v="1"/>
    <s v="0001 -Florida Power &amp; Light Company"/>
    <n v="0"/>
    <n v="3"/>
    <x v="22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22"/>
  </r>
  <r>
    <n v="-1"/>
    <n v="1"/>
    <s v="0001 -Florida Power &amp; Light Company"/>
    <n v="0"/>
    <n v="3"/>
    <x v="22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22"/>
  </r>
  <r>
    <n v="-1"/>
    <n v="1"/>
    <s v="0001 -Florida Power &amp; Light Company"/>
    <n v="0"/>
    <n v="3"/>
    <x v="22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22"/>
  </r>
  <r>
    <n v="-1"/>
    <n v="1"/>
    <s v="0001 -Florida Power &amp; Light Company"/>
    <n v="0"/>
    <n v="3"/>
    <x v="22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22"/>
  </r>
  <r>
    <n v="-1"/>
    <n v="1"/>
    <s v="0001 -Florida Power &amp; Light Company"/>
    <n v="0"/>
    <n v="3"/>
    <x v="22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22"/>
  </r>
  <r>
    <n v="-1"/>
    <n v="1"/>
    <s v="0001 -Florida Power &amp; Light Company"/>
    <n v="0"/>
    <n v="3"/>
    <x v="22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22"/>
  </r>
  <r>
    <n v="-1"/>
    <n v="1"/>
    <s v="0001 -Florida Power &amp; Light Company"/>
    <n v="0"/>
    <n v="3"/>
    <x v="22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22"/>
  </r>
  <r>
    <n v="-1"/>
    <n v="1"/>
    <s v="0001 -Florida Power &amp; Light Company"/>
    <n v="0"/>
    <n v="3"/>
    <x v="22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22"/>
  </r>
  <r>
    <n v="-1"/>
    <n v="1"/>
    <s v="0001 -Florida Power &amp; Light Company"/>
    <n v="0"/>
    <n v="3"/>
    <x v="22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22"/>
  </r>
  <r>
    <n v="-1"/>
    <n v="1"/>
    <s v="0001 -Florida Power &amp; Light Company"/>
    <n v="0"/>
    <n v="3"/>
    <x v="22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22"/>
  </r>
  <r>
    <n v="-1"/>
    <n v="1"/>
    <s v="0001 -Florida Power &amp; Light Company"/>
    <n v="0"/>
    <n v="3"/>
    <x v="22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22"/>
  </r>
  <r>
    <n v="-1"/>
    <n v="1"/>
    <s v="0001 -Florida Power &amp; Light Company"/>
    <n v="0"/>
    <n v="3"/>
    <x v="22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22"/>
  </r>
  <r>
    <n v="-1"/>
    <n v="1"/>
    <s v="0001 -Florida Power &amp; Light Company"/>
    <n v="0"/>
    <n v="3"/>
    <x v="22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22"/>
  </r>
  <r>
    <n v="-1"/>
    <n v="1"/>
    <s v="0001 -Florida Power &amp; Light Company"/>
    <n v="0"/>
    <n v="3"/>
    <x v="22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22"/>
  </r>
  <r>
    <n v="-1"/>
    <n v="1"/>
    <s v="0001 -Florida Power &amp; Light Company"/>
    <n v="0"/>
    <n v="3"/>
    <x v="22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22"/>
  </r>
  <r>
    <n v="-1"/>
    <n v="1"/>
    <s v="0001 -Florida Power &amp; Light Company"/>
    <n v="0"/>
    <n v="3"/>
    <x v="22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22"/>
  </r>
  <r>
    <n v="-1"/>
    <n v="1"/>
    <s v="0001 -Florida Power &amp; Light Company"/>
    <n v="0"/>
    <n v="3"/>
    <x v="22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22"/>
  </r>
  <r>
    <n v="-1"/>
    <n v="1"/>
    <s v="0001 -Florida Power &amp; Light Company"/>
    <n v="0"/>
    <n v="3"/>
    <x v="22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22"/>
  </r>
  <r>
    <n v="-1"/>
    <n v="1"/>
    <s v="0001 -Florida Power &amp; Light Company"/>
    <n v="0"/>
    <n v="3"/>
    <x v="22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22"/>
  </r>
  <r>
    <n v="-1"/>
    <n v="1"/>
    <s v="0001 -Florida Power &amp; Light Company"/>
    <n v="0"/>
    <n v="3"/>
    <x v="22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22"/>
  </r>
  <r>
    <n v="-1"/>
    <n v="1"/>
    <s v="0001 -Florida Power &amp; Light Company"/>
    <n v="0"/>
    <n v="3"/>
    <x v="22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22"/>
  </r>
  <r>
    <n v="-1"/>
    <n v="1"/>
    <s v="0001 -Florida Power &amp; Light Company"/>
    <n v="0"/>
    <n v="3"/>
    <x v="22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22"/>
  </r>
  <r>
    <n v="-1"/>
    <n v="1"/>
    <s v="0001 -Florida Power &amp; Light Company"/>
    <n v="0"/>
    <n v="3"/>
    <x v="22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22"/>
  </r>
  <r>
    <n v="-1"/>
    <n v="1"/>
    <s v="0001 -Florida Power &amp; Light Company"/>
    <n v="0"/>
    <n v="3"/>
    <x v="22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  <x v="22"/>
  </r>
  <r>
    <n v="-1"/>
    <n v="1"/>
    <s v="0001 -Florida Power &amp; Light Company"/>
    <n v="0"/>
    <n v="3"/>
    <x v="22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22"/>
  </r>
  <r>
    <n v="-1"/>
    <n v="1"/>
    <s v="0001 -Florida Power &amp; Light Company"/>
    <n v="0"/>
    <n v="3"/>
    <x v="22"/>
    <n v="2008"/>
    <n v="169"/>
    <n v="2014"/>
    <s v="V2008 Q2 - 50% Bonus"/>
    <n v="367"/>
    <s v="08. General Plant"/>
    <s v="Function"/>
    <n v="2341022.7999999998"/>
    <n v="0"/>
    <n v="0"/>
    <n v="2362618.1800000002"/>
    <n v="74337.919999999998"/>
    <n v="2282001.0699999998"/>
    <n v="-174637.82"/>
    <n v="8915.48"/>
    <n v="2384213.5499999998"/>
    <n v="2313148.2400000002"/>
    <n v="8915.48"/>
    <n v="0"/>
    <n v="8915.48"/>
    <n v="0"/>
    <x v="22"/>
  </r>
  <r>
    <n v="-1"/>
    <n v="1"/>
    <s v="0001 -Florida Power &amp; Light Company"/>
    <n v="0"/>
    <n v="3"/>
    <x v="22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22"/>
  </r>
  <r>
    <n v="-1"/>
    <n v="1"/>
    <s v="0001 -Florida Power &amp; Light Company"/>
    <n v="0"/>
    <n v="3"/>
    <x v="22"/>
    <n v="2008"/>
    <n v="170"/>
    <n v="2014"/>
    <s v="V2008 Q3 - 50% Bonus"/>
    <n v="367"/>
    <s v="08. General Plant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  <x v="22"/>
  </r>
  <r>
    <n v="-1"/>
    <n v="1"/>
    <s v="0001 -Florida Power &amp; Light Company"/>
    <n v="0"/>
    <n v="3"/>
    <x v="22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22"/>
  </r>
  <r>
    <n v="-1"/>
    <n v="1"/>
    <s v="0001 -Florida Power &amp; Light Company"/>
    <n v="0"/>
    <n v="3"/>
    <x v="22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22"/>
  </r>
  <r>
    <n v="-1"/>
    <n v="1"/>
    <s v="0001 -Florida Power &amp; Light Company"/>
    <n v="0"/>
    <n v="3"/>
    <x v="22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22"/>
  </r>
  <r>
    <n v="-1"/>
    <n v="1"/>
    <s v="0001 -Florida Power &amp; Light Company"/>
    <n v="0"/>
    <n v="3"/>
    <x v="22"/>
    <n v="2009"/>
    <n v="189"/>
    <n v="2014"/>
    <s v="V2009 Q1 - 50% Bonus"/>
    <n v="367"/>
    <s v="08. General Plant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  <x v="22"/>
  </r>
  <r>
    <n v="-1"/>
    <n v="1"/>
    <s v="0001 -Florida Power &amp; Light Company"/>
    <n v="0"/>
    <n v="3"/>
    <x v="22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22"/>
  </r>
  <r>
    <n v="-1"/>
    <n v="1"/>
    <s v="0001 -Florida Power &amp; Light Company"/>
    <n v="0"/>
    <n v="3"/>
    <x v="22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22"/>
  </r>
  <r>
    <n v="-1"/>
    <n v="1"/>
    <s v="0001 -Florida Power &amp; Light Company"/>
    <n v="0"/>
    <n v="3"/>
    <x v="22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22"/>
  </r>
  <r>
    <n v="-1"/>
    <n v="1"/>
    <s v="0001 -Florida Power &amp; Light Company"/>
    <n v="0"/>
    <n v="3"/>
    <x v="22"/>
    <n v="2009"/>
    <n v="191"/>
    <n v="2014"/>
    <s v="V2009 Q3 - 50% Bonus"/>
    <n v="367"/>
    <s v="08. General Plant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  <x v="22"/>
  </r>
  <r>
    <n v="-1"/>
    <n v="1"/>
    <s v="0001 -Florida Power &amp; Light Company"/>
    <n v="0"/>
    <n v="3"/>
    <x v="22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22"/>
  </r>
  <r>
    <n v="-1"/>
    <n v="1"/>
    <s v="0001 -Florida Power &amp; Light Company"/>
    <n v="0"/>
    <n v="3"/>
    <x v="22"/>
    <n v="2009"/>
    <n v="192"/>
    <n v="2014"/>
    <s v="V2009 Q4 - 50% Bonus"/>
    <n v="367"/>
    <s v="08. General Plant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  <x v="22"/>
  </r>
  <r>
    <n v="-1"/>
    <n v="1"/>
    <s v="0001 -Florida Power &amp; Light Company"/>
    <n v="0"/>
    <n v="3"/>
    <x v="22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22"/>
  </r>
  <r>
    <n v="-1"/>
    <n v="1"/>
    <s v="0001 -Florida Power &amp; Light Company"/>
    <n v="0"/>
    <n v="3"/>
    <x v="22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22"/>
  </r>
  <r>
    <n v="-1"/>
    <n v="1"/>
    <s v="0001 -Florida Power &amp; Light Company"/>
    <n v="0"/>
    <n v="3"/>
    <x v="22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22"/>
  </r>
  <r>
    <n v="-1"/>
    <n v="1"/>
    <s v="0001 -Florida Power &amp; Light Company"/>
    <n v="0"/>
    <n v="3"/>
    <x v="22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22"/>
  </r>
  <r>
    <n v="-1"/>
    <n v="1"/>
    <s v="0001 -Florida Power &amp; Light Company"/>
    <n v="0"/>
    <n v="3"/>
    <x v="22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22"/>
  </r>
  <r>
    <n v="-1"/>
    <n v="1"/>
    <s v="0001 -Florida Power &amp; Light Company"/>
    <n v="0"/>
    <n v="3"/>
    <x v="22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22"/>
  </r>
  <r>
    <n v="-1"/>
    <n v="1"/>
    <s v="0001 -Florida Power &amp; Light Company"/>
    <n v="0"/>
    <n v="3"/>
    <x v="22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22"/>
  </r>
  <r>
    <n v="-1"/>
    <n v="1"/>
    <s v="0001 -Florida Power &amp; Light Company"/>
    <n v="0"/>
    <n v="3"/>
    <x v="22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22"/>
  </r>
  <r>
    <n v="-1"/>
    <n v="1"/>
    <s v="0001 -Florida Power &amp; Light Company"/>
    <n v="0"/>
    <n v="3"/>
    <x v="22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22"/>
  </r>
  <r>
    <n v="-1"/>
    <n v="1"/>
    <s v="0001 -Florida Power &amp; Light Company"/>
    <n v="0"/>
    <n v="3"/>
    <x v="22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22"/>
  </r>
  <r>
    <n v="-1"/>
    <n v="1"/>
    <s v="0001 -Florida Power &amp; Light Company"/>
    <n v="0"/>
    <n v="3"/>
    <x v="22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22"/>
  </r>
  <r>
    <n v="-1"/>
    <n v="1"/>
    <s v="0001 -Florida Power &amp; Light Company"/>
    <n v="0"/>
    <n v="3"/>
    <x v="22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22"/>
  </r>
  <r>
    <n v="-1"/>
    <n v="1"/>
    <s v="0001 -Florida Power &amp; Light Company"/>
    <n v="0"/>
    <n v="3"/>
    <x v="22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22"/>
  </r>
  <r>
    <n v="-1"/>
    <n v="1"/>
    <s v="0001 -Florida Power &amp; Light Company"/>
    <n v="0"/>
    <n v="3"/>
    <x v="22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22"/>
  </r>
  <r>
    <n v="-1"/>
    <n v="1"/>
    <s v="0001 -Florida Power &amp; Light Company"/>
    <n v="0"/>
    <n v="3"/>
    <x v="22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22"/>
  </r>
  <r>
    <n v="-1"/>
    <n v="1"/>
    <s v="0001 -Florida Power &amp; Light Company"/>
    <n v="0"/>
    <n v="3"/>
    <x v="22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22"/>
  </r>
  <r>
    <n v="-1"/>
    <n v="1"/>
    <s v="0001 -Florida Power &amp; Light Company"/>
    <n v="0"/>
    <n v="3"/>
    <x v="22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22"/>
  </r>
  <r>
    <n v="-1"/>
    <n v="1"/>
    <s v="0001 -Florida Power &amp; Light Company"/>
    <n v="0"/>
    <n v="3"/>
    <x v="22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22"/>
  </r>
  <r>
    <n v="-1"/>
    <n v="1"/>
    <s v="0001 -Florida Power &amp; Light Company"/>
    <n v="0"/>
    <n v="3"/>
    <x v="22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22"/>
  </r>
  <r>
    <n v="-1"/>
    <n v="1"/>
    <s v="0001 -Florida Power &amp; Light Company"/>
    <n v="0"/>
    <n v="3"/>
    <x v="22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22"/>
  </r>
  <r>
    <n v="-1"/>
    <n v="1"/>
    <s v="0001 -Florida Power &amp; Light Company"/>
    <n v="0"/>
    <n v="3"/>
    <x v="22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22"/>
  </r>
  <r>
    <n v="-1"/>
    <n v="1"/>
    <s v="0001 -Florida Power &amp; Light Company"/>
    <n v="0"/>
    <n v="3"/>
    <x v="22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22"/>
  </r>
  <r>
    <n v="-1"/>
    <n v="1"/>
    <s v="0001 -Florida Power &amp; Light Company"/>
    <n v="0"/>
    <n v="3"/>
    <x v="22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22"/>
  </r>
  <r>
    <n v="-1"/>
    <n v="1"/>
    <s v="0001 -Florida Power &amp; Light Company"/>
    <n v="0"/>
    <n v="3"/>
    <x v="22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22"/>
  </r>
  <r>
    <n v="-1"/>
    <n v="1"/>
    <s v="0001 -Florida Power &amp; Light Company"/>
    <n v="0"/>
    <n v="3"/>
    <x v="22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22"/>
  </r>
  <r>
    <n v="-1"/>
    <n v="1"/>
    <s v="0001 -Florida Power &amp; Light Company"/>
    <n v="0"/>
    <n v="3"/>
    <x v="22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22"/>
  </r>
  <r>
    <n v="-1"/>
    <n v="1"/>
    <s v="0001 -Florida Power &amp; Light Company"/>
    <n v="0"/>
    <n v="3"/>
    <x v="22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22"/>
  </r>
  <r>
    <n v="-1"/>
    <n v="1"/>
    <s v="0001 -Florida Power &amp; Light Company"/>
    <n v="0"/>
    <n v="3"/>
    <x v="22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22"/>
  </r>
  <r>
    <n v="-1"/>
    <n v="1"/>
    <s v="0001 -Florida Power &amp; Light Company"/>
    <n v="0"/>
    <n v="3"/>
    <x v="22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22"/>
  </r>
  <r>
    <n v="-1"/>
    <n v="1"/>
    <s v="0001 -Florida Power &amp; Light Company"/>
    <n v="0"/>
    <n v="3"/>
    <x v="22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22"/>
  </r>
  <r>
    <n v="-1"/>
    <n v="1"/>
    <s v="0001 -Florida Power &amp; Light Company"/>
    <n v="0"/>
    <n v="3"/>
    <x v="22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22"/>
  </r>
  <r>
    <n v="-1"/>
    <n v="1"/>
    <s v="0001 -Florida Power &amp; Light Company"/>
    <n v="0"/>
    <n v="3"/>
    <x v="22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22"/>
  </r>
  <r>
    <n v="-1"/>
    <n v="1"/>
    <s v="0001 -Florida Power &amp; Light Company"/>
    <n v="0"/>
    <n v="3"/>
    <x v="22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22"/>
  </r>
  <r>
    <n v="-1"/>
    <n v="1"/>
    <s v="0001 -Florida Power &amp; Light Company"/>
    <n v="0"/>
    <n v="3"/>
    <x v="22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22"/>
  </r>
  <r>
    <n v="-1"/>
    <n v="1"/>
    <s v="0001 -Florida Power &amp; Light Company"/>
    <n v="0"/>
    <n v="3"/>
    <x v="22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22"/>
  </r>
  <r>
    <n v="-1"/>
    <n v="1"/>
    <s v="0001 -Florida Power &amp; Light Company"/>
    <n v="0"/>
    <n v="3"/>
    <x v="22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22"/>
  </r>
  <r>
    <n v="-1"/>
    <n v="1"/>
    <s v="0001 -Florida Power &amp; Light Company"/>
    <n v="0"/>
    <n v="3"/>
    <x v="22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22"/>
  </r>
  <r>
    <n v="-1"/>
    <n v="1"/>
    <s v="0001 -Florida Power &amp; Light Company"/>
    <n v="0"/>
    <n v="3"/>
    <x v="22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22"/>
  </r>
  <r>
    <n v="-1"/>
    <n v="1"/>
    <s v="0001 -Florida Power &amp; Light Company"/>
    <n v="0"/>
    <n v="3"/>
    <x v="22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22"/>
  </r>
  <r>
    <n v="-1"/>
    <n v="1"/>
    <s v="0001 -Florida Power &amp; Light Company"/>
    <n v="0"/>
    <n v="3"/>
    <x v="22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22"/>
  </r>
  <r>
    <n v="-1"/>
    <n v="1"/>
    <s v="0001 -Florida Power &amp; Light Company"/>
    <n v="0"/>
    <n v="3"/>
    <x v="22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22"/>
  </r>
  <r>
    <n v="-1"/>
    <n v="1"/>
    <s v="0001 -Florida Power &amp; Light Company"/>
    <n v="0"/>
    <n v="3"/>
    <x v="22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22"/>
  </r>
  <r>
    <n v="-1"/>
    <n v="1"/>
    <s v="0001 -Florida Power &amp; Light Company"/>
    <n v="0"/>
    <n v="3"/>
    <x v="22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22"/>
  </r>
  <r>
    <n v="-1"/>
    <n v="1"/>
    <s v="0001 -Florida Power &amp; Light Company"/>
    <n v="0"/>
    <n v="3"/>
    <x v="22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22"/>
  </r>
  <r>
    <n v="-1"/>
    <n v="1"/>
    <s v="0001 -Florida Power &amp; Light Company"/>
    <n v="0"/>
    <n v="3"/>
    <x v="22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22"/>
  </r>
  <r>
    <n v="-1"/>
    <n v="1"/>
    <s v="0001 -Florida Power &amp; Light Company"/>
    <n v="0"/>
    <n v="3"/>
    <x v="22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22"/>
  </r>
  <r>
    <n v="-1"/>
    <n v="1"/>
    <s v="0001 -Florida Power &amp; Light Company"/>
    <n v="0"/>
    <n v="3"/>
    <x v="22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22"/>
  </r>
  <r>
    <n v="-1"/>
    <n v="1"/>
    <s v="0001 -Florida Power &amp; Light Company"/>
    <n v="0"/>
    <n v="3"/>
    <x v="22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22"/>
  </r>
  <r>
    <n v="-1"/>
    <n v="1"/>
    <s v="0001 -Florida Power &amp; Light Company"/>
    <n v="0"/>
    <n v="3"/>
    <x v="22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22"/>
  </r>
  <r>
    <n v="-1"/>
    <n v="1"/>
    <s v="0001 -Florida Power &amp; Light Company"/>
    <n v="0"/>
    <n v="3"/>
    <x v="22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22"/>
  </r>
  <r>
    <n v="-1"/>
    <n v="1"/>
    <s v="0001 -Florida Power &amp; Light Company"/>
    <n v="0"/>
    <n v="3"/>
    <x v="22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22"/>
  </r>
  <r>
    <n v="-1"/>
    <n v="1"/>
    <s v="0001 -Florida Power &amp; Light Company"/>
    <n v="0"/>
    <n v="3"/>
    <x v="22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22"/>
  </r>
  <r>
    <n v="-1"/>
    <n v="1"/>
    <s v="0001 -Florida Power &amp; Light Company"/>
    <n v="0"/>
    <n v="3"/>
    <x v="22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22"/>
  </r>
  <r>
    <n v="-1"/>
    <n v="1"/>
    <s v="0001 -Florida Power &amp; Light Company"/>
    <n v="0"/>
    <n v="3"/>
    <x v="22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22"/>
  </r>
  <r>
    <n v="-1"/>
    <n v="1"/>
    <s v="0001 -Florida Power &amp; Light Company"/>
    <n v="0"/>
    <n v="3"/>
    <x v="22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22"/>
  </r>
  <r>
    <n v="-1"/>
    <n v="1"/>
    <s v="0001 -Florida Power &amp; Light Company"/>
    <n v="0"/>
    <n v="3"/>
    <x v="22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22"/>
  </r>
  <r>
    <n v="-1"/>
    <n v="1"/>
    <s v="0001 -Florida Power &amp; Light Company"/>
    <n v="0"/>
    <n v="3"/>
    <x v="22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22"/>
  </r>
  <r>
    <n v="-1"/>
    <n v="1"/>
    <s v="0001 -Florida Power &amp; Light Company"/>
    <n v="0"/>
    <n v="3"/>
    <x v="22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22"/>
  </r>
  <r>
    <n v="-1"/>
    <n v="1"/>
    <s v="0001 -Florida Power &amp; Light Company"/>
    <n v="0"/>
    <n v="3"/>
    <x v="22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22"/>
  </r>
  <r>
    <n v="-1"/>
    <n v="1"/>
    <s v="0001 -Florida Power &amp; Light Company"/>
    <n v="0"/>
    <n v="3"/>
    <x v="22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22"/>
  </r>
  <r>
    <n v="-1"/>
    <n v="1"/>
    <s v="0001 -Florida Power &amp; Light Company"/>
    <n v="0"/>
    <n v="3"/>
    <x v="22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22"/>
  </r>
  <r>
    <n v="-1"/>
    <n v="1"/>
    <s v="0001 -Florida Power &amp; Light Company"/>
    <n v="0"/>
    <n v="3"/>
    <x v="22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22"/>
  </r>
  <r>
    <n v="-1"/>
    <n v="1"/>
    <s v="0001 -Florida Power &amp; Light Company"/>
    <n v="0"/>
    <n v="3"/>
    <x v="22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22"/>
  </r>
  <r>
    <n v="-1"/>
    <n v="1"/>
    <s v="0001 -Florida Power &amp; Light Company"/>
    <n v="0"/>
    <n v="3"/>
    <x v="22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22"/>
  </r>
  <r>
    <n v="-1"/>
    <n v="1"/>
    <s v="0001 -Florida Power &amp; Light Company"/>
    <n v="0"/>
    <n v="3"/>
    <x v="22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22"/>
  </r>
  <r>
    <n v="-1"/>
    <n v="1"/>
    <s v="0001 -Florida Power &amp; Light Company"/>
    <n v="0"/>
    <n v="3"/>
    <x v="22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22"/>
  </r>
  <r>
    <n v="-1"/>
    <n v="1"/>
    <s v="0001 -Florida Power &amp; Light Company"/>
    <n v="0"/>
    <n v="3"/>
    <x v="22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22"/>
  </r>
  <r>
    <n v="-1"/>
    <n v="1"/>
    <s v="0001 -Florida Power &amp; Light Company"/>
    <n v="0"/>
    <n v="3"/>
    <x v="22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22"/>
  </r>
  <r>
    <n v="-1"/>
    <n v="1"/>
    <s v="0001 -Florida Power &amp; Light Company"/>
    <n v="0"/>
    <n v="3"/>
    <x v="22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22"/>
  </r>
  <r>
    <n v="-1"/>
    <n v="1"/>
    <s v="0001 -Florida Power &amp; Light Company"/>
    <n v="0"/>
    <n v="3"/>
    <x v="22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22"/>
  </r>
  <r>
    <n v="-1"/>
    <n v="1"/>
    <s v="0001 -Florida Power &amp; Light Company"/>
    <n v="0"/>
    <n v="3"/>
    <x v="22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22"/>
  </r>
  <r>
    <n v="-1"/>
    <n v="1"/>
    <s v="0001 -Florida Power &amp; Light Company"/>
    <n v="0"/>
    <n v="3"/>
    <x v="22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22"/>
  </r>
  <r>
    <n v="-1"/>
    <n v="1"/>
    <s v="0001 -Florida Power &amp; Light Company"/>
    <n v="0"/>
    <n v="3"/>
    <x v="22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22"/>
  </r>
  <r>
    <n v="-1"/>
    <n v="1"/>
    <s v="0001 -Florida Power &amp; Light Company"/>
    <n v="0"/>
    <n v="3"/>
    <x v="22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22"/>
  </r>
  <r>
    <n v="-1"/>
    <n v="1"/>
    <s v="0001 -Florida Power &amp; Light Company"/>
    <n v="0"/>
    <n v="3"/>
    <x v="22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22"/>
  </r>
  <r>
    <n v="-1"/>
    <n v="1"/>
    <s v="0001 -Florida Power &amp; Light Company"/>
    <n v="0"/>
    <n v="3"/>
    <x v="22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22"/>
  </r>
  <r>
    <n v="-1"/>
    <n v="1"/>
    <s v="0001 -Florida Power &amp; Light Company"/>
    <n v="0"/>
    <n v="3"/>
    <x v="22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22"/>
  </r>
  <r>
    <n v="-1"/>
    <n v="1"/>
    <s v="0001 -Florida Power &amp; Light Company"/>
    <n v="0"/>
    <n v="3"/>
    <x v="22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22"/>
  </r>
  <r>
    <n v="-1"/>
    <n v="1"/>
    <s v="0001 -Florida Power &amp; Light Company"/>
    <n v="0"/>
    <n v="3"/>
    <x v="22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22"/>
  </r>
  <r>
    <n v="-1"/>
    <n v="1"/>
    <s v="0001 -Florida Power &amp; Light Company"/>
    <n v="0"/>
    <n v="3"/>
    <x v="22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22"/>
  </r>
  <r>
    <n v="-1"/>
    <n v="1"/>
    <s v="0001 -Florida Power &amp; Light Company"/>
    <n v="0"/>
    <n v="3"/>
    <x v="22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22"/>
  </r>
  <r>
    <n v="-1"/>
    <n v="1"/>
    <s v="0001 -Florida Power &amp; Light Company"/>
    <n v="0"/>
    <n v="3"/>
    <x v="22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22"/>
  </r>
  <r>
    <n v="-1"/>
    <n v="1"/>
    <s v="0001 -Florida Power &amp; Light Company"/>
    <n v="0"/>
    <n v="3"/>
    <x v="22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22"/>
  </r>
  <r>
    <n v="-1"/>
    <n v="1"/>
    <s v="0001 -Florida Power &amp; Light Company"/>
    <n v="0"/>
    <n v="3"/>
    <x v="22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22"/>
  </r>
  <r>
    <n v="-1"/>
    <n v="1"/>
    <s v="0001 -Florida Power &amp; Light Company"/>
    <n v="0"/>
    <n v="3"/>
    <x v="22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22"/>
  </r>
  <r>
    <n v="-1"/>
    <n v="1"/>
    <s v="0001 -Florida Power &amp; Light Company"/>
    <n v="0"/>
    <n v="3"/>
    <x v="22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22"/>
  </r>
  <r>
    <n v="-1"/>
    <n v="1"/>
    <s v="0001 -Florida Power &amp; Light Company"/>
    <n v="0"/>
    <n v="3"/>
    <x v="22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22"/>
  </r>
  <r>
    <n v="-1"/>
    <n v="1"/>
    <s v="0001 -Florida Power &amp; Light Company"/>
    <n v="0"/>
    <n v="3"/>
    <x v="22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22"/>
  </r>
  <r>
    <n v="-1"/>
    <n v="1"/>
    <s v="0001 -Florida Power &amp; Light Company"/>
    <n v="0"/>
    <n v="3"/>
    <x v="22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22"/>
  </r>
  <r>
    <n v="-1"/>
    <n v="1"/>
    <s v="0001 -Florida Power &amp; Light Company"/>
    <n v="0"/>
    <n v="3"/>
    <x v="22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22"/>
  </r>
  <r>
    <n v="-1"/>
    <n v="1"/>
    <s v="0001 -Florida Power &amp; Light Company"/>
    <n v="0"/>
    <n v="3"/>
    <x v="22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22"/>
  </r>
  <r>
    <n v="-1"/>
    <n v="1"/>
    <s v="0001 -Florida Power &amp; Light Company"/>
    <n v="0"/>
    <n v="3"/>
    <x v="22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22"/>
  </r>
  <r>
    <n v="-1"/>
    <n v="1"/>
    <s v="0001 -Florida Power &amp; Light Company"/>
    <n v="0"/>
    <n v="3"/>
    <x v="22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22"/>
  </r>
  <r>
    <n v="-1"/>
    <n v="1"/>
    <s v="0001 -Florida Power &amp; Light Company"/>
    <n v="0"/>
    <n v="3"/>
    <x v="22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22"/>
  </r>
  <r>
    <n v="-1"/>
    <n v="1"/>
    <s v="0001 -Florida Power &amp; Light Company"/>
    <n v="0"/>
    <n v="3"/>
    <x v="22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22"/>
  </r>
  <r>
    <n v="-1"/>
    <n v="1"/>
    <s v="0001 -Florida Power &amp; Light Company"/>
    <n v="0"/>
    <n v="3"/>
    <x v="22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22"/>
  </r>
  <r>
    <n v="-1"/>
    <n v="1"/>
    <s v="0001 -Florida Power &amp; Light Company"/>
    <n v="0"/>
    <n v="3"/>
    <x v="22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22"/>
  </r>
  <r>
    <n v="-1"/>
    <n v="1"/>
    <s v="0001 -Florida Power &amp; Light Company"/>
    <n v="0"/>
    <n v="3"/>
    <x v="22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22"/>
  </r>
  <r>
    <n v="-1"/>
    <n v="1"/>
    <s v="0001 -Florida Power &amp; Light Company"/>
    <n v="0"/>
    <n v="3"/>
    <x v="22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22"/>
  </r>
  <r>
    <n v="-1"/>
    <n v="1"/>
    <s v="0001 -Florida Power &amp; Light Company"/>
    <n v="0"/>
    <n v="3"/>
    <x v="22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22"/>
  </r>
  <r>
    <n v="-1"/>
    <n v="1"/>
    <s v="0001 -Florida Power &amp; Light Company"/>
    <n v="0"/>
    <n v="3"/>
    <x v="22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22"/>
  </r>
  <r>
    <n v="-1"/>
    <n v="1"/>
    <s v="0001 -Florida Power &amp; Light Company"/>
    <n v="0"/>
    <n v="3"/>
    <x v="22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22"/>
  </r>
  <r>
    <n v="-1"/>
    <n v="1"/>
    <s v="0001 -Florida Power &amp; Light Company"/>
    <n v="0"/>
    <n v="3"/>
    <x v="22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22"/>
  </r>
  <r>
    <n v="-1"/>
    <n v="1"/>
    <s v="0001 -Florida Power &amp; Light Company"/>
    <n v="0"/>
    <n v="3"/>
    <x v="22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22"/>
  </r>
  <r>
    <n v="-1"/>
    <n v="1"/>
    <s v="0001 -Florida Power &amp; Light Company"/>
    <n v="0"/>
    <n v="3"/>
    <x v="22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22"/>
  </r>
  <r>
    <n v="-1"/>
    <n v="1"/>
    <s v="0001 -Florida Power &amp; Light Company"/>
    <n v="0"/>
    <n v="3"/>
    <x v="22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22"/>
  </r>
  <r>
    <n v="-1"/>
    <n v="1"/>
    <s v="0001 -Florida Power &amp; Light Company"/>
    <n v="0"/>
    <n v="3"/>
    <x v="22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22"/>
  </r>
  <r>
    <n v="-1"/>
    <n v="1"/>
    <s v="0001 -Florida Power &amp; Light Company"/>
    <n v="0"/>
    <n v="3"/>
    <x v="22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22"/>
  </r>
  <r>
    <n v="-1"/>
    <n v="1"/>
    <s v="0001 -Florida Power &amp; Light Company"/>
    <n v="0"/>
    <n v="3"/>
    <x v="22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22"/>
  </r>
  <r>
    <n v="-1"/>
    <n v="1"/>
    <s v="0001 -Florida Power &amp; Light Company"/>
    <n v="0"/>
    <n v="3"/>
    <x v="22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22"/>
  </r>
  <r>
    <n v="-1"/>
    <n v="1"/>
    <s v="0001 -Florida Power &amp; Light Company"/>
    <n v="0"/>
    <n v="3"/>
    <x v="22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22"/>
  </r>
  <r>
    <n v="-1"/>
    <n v="1"/>
    <s v="0001 -Florida Power &amp; Light Company"/>
    <n v="0"/>
    <n v="3"/>
    <x v="22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22"/>
  </r>
  <r>
    <n v="-1"/>
    <n v="1"/>
    <s v="0001 -Florida Power &amp; Light Company"/>
    <n v="0"/>
    <n v="3"/>
    <x v="22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22"/>
  </r>
  <r>
    <n v="-1"/>
    <n v="1"/>
    <s v="0001 -Florida Power &amp; Light Company"/>
    <n v="0"/>
    <n v="3"/>
    <x v="22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22"/>
  </r>
  <r>
    <n v="-1"/>
    <n v="1"/>
    <s v="0001 -Florida Power &amp; Light Company"/>
    <n v="0"/>
    <n v="3"/>
    <x v="22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22"/>
  </r>
  <r>
    <n v="-1"/>
    <n v="1"/>
    <s v="0001 -Florida Power &amp; Light Company"/>
    <n v="0"/>
    <n v="3"/>
    <x v="22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22"/>
  </r>
  <r>
    <n v="-1"/>
    <n v="1"/>
    <s v="0001 -Florida Power &amp; Light Company"/>
    <n v="0"/>
    <n v="3"/>
    <x v="22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22"/>
  </r>
  <r>
    <n v="-1"/>
    <n v="1"/>
    <s v="0001 -Florida Power &amp; Light Company"/>
    <n v="0"/>
    <n v="3"/>
    <x v="22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22"/>
  </r>
  <r>
    <n v="-1"/>
    <n v="1"/>
    <s v="0001 -Florida Power &amp; Light Company"/>
    <n v="0"/>
    <n v="3"/>
    <x v="22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22"/>
  </r>
  <r>
    <n v="-1"/>
    <n v="1"/>
    <s v="0001 -Florida Power &amp; Light Company"/>
    <n v="0"/>
    <n v="3"/>
    <x v="22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22"/>
  </r>
  <r>
    <n v="-1"/>
    <n v="1"/>
    <s v="0001 -Florida Power &amp; Light Company"/>
    <n v="0"/>
    <n v="3"/>
    <x v="22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22"/>
  </r>
  <r>
    <n v="-1"/>
    <n v="1"/>
    <s v="0001 -Florida Power &amp; Light Company"/>
    <n v="0"/>
    <n v="3"/>
    <x v="22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22"/>
  </r>
  <r>
    <n v="-1"/>
    <n v="1"/>
    <s v="0001 -Florida Power &amp; Light Company"/>
    <n v="0"/>
    <n v="3"/>
    <x v="22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22"/>
  </r>
  <r>
    <n v="-1"/>
    <n v="1"/>
    <s v="0001 -Florida Power &amp; Light Company"/>
    <n v="0"/>
    <n v="3"/>
    <x v="22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22"/>
  </r>
  <r>
    <n v="-1"/>
    <n v="1"/>
    <s v="0001 -Florida Power &amp; Light Company"/>
    <n v="0"/>
    <n v="3"/>
    <x v="22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22"/>
  </r>
  <r>
    <n v="-1"/>
    <n v="1"/>
    <s v="0001 -Florida Power &amp; Light Company"/>
    <n v="0"/>
    <n v="3"/>
    <x v="22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22"/>
  </r>
  <r>
    <n v="-1"/>
    <n v="1"/>
    <s v="0001 -Florida Power &amp; Light Company"/>
    <n v="0"/>
    <n v="3"/>
    <x v="22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22"/>
  </r>
  <r>
    <n v="-1"/>
    <n v="1"/>
    <s v="0001 -Florida Power &amp; Light Company"/>
    <n v="0"/>
    <n v="3"/>
    <x v="22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22"/>
  </r>
  <r>
    <n v="-1"/>
    <n v="1"/>
    <s v="0001 -Florida Power &amp; Light Company"/>
    <n v="0"/>
    <n v="3"/>
    <x v="22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22"/>
  </r>
  <r>
    <n v="-1"/>
    <n v="1"/>
    <s v="0001 -Florida Power &amp; Light Company"/>
    <n v="0"/>
    <n v="3"/>
    <x v="22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22"/>
  </r>
  <r>
    <n v="-1"/>
    <n v="1"/>
    <s v="0001 -Florida Power &amp; Light Company"/>
    <n v="0"/>
    <n v="3"/>
    <x v="22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22"/>
  </r>
  <r>
    <n v="-1"/>
    <n v="1"/>
    <s v="0001 -Florida Power &amp; Light Company"/>
    <n v="0"/>
    <n v="3"/>
    <x v="22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22"/>
  </r>
  <r>
    <n v="-1"/>
    <n v="1"/>
    <s v="0001 -Florida Power &amp; Light Company"/>
    <n v="0"/>
    <n v="3"/>
    <x v="22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22"/>
  </r>
  <r>
    <n v="-1"/>
    <n v="1"/>
    <s v="0001 -Florida Power &amp; Light Company"/>
    <n v="0"/>
    <n v="3"/>
    <x v="22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22"/>
  </r>
  <r>
    <n v="-1"/>
    <n v="1"/>
    <s v="0001 -Florida Power &amp; Light Company"/>
    <n v="0"/>
    <n v="3"/>
    <x v="22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22"/>
  </r>
  <r>
    <n v="-1"/>
    <n v="1"/>
    <s v="0001 -Florida Power &amp; Light Company"/>
    <n v="0"/>
    <n v="3"/>
    <x v="22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22"/>
  </r>
  <r>
    <n v="-1"/>
    <n v="1"/>
    <s v="0001 -Florida Power &amp; Light Company"/>
    <n v="0"/>
    <n v="3"/>
    <x v="22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22"/>
  </r>
  <r>
    <n v="-1"/>
    <n v="1"/>
    <s v="0001 -Florida Power &amp; Light Company"/>
    <n v="0"/>
    <n v="3"/>
    <x v="22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22"/>
  </r>
  <r>
    <n v="-1"/>
    <n v="1"/>
    <s v="0001 -Florida Power &amp; Light Company"/>
    <n v="0"/>
    <n v="3"/>
    <x v="22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22"/>
  </r>
  <r>
    <n v="-1"/>
    <n v="1"/>
    <s v="0001 -Florida Power &amp; Light Company"/>
    <n v="0"/>
    <n v="3"/>
    <x v="22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22"/>
  </r>
  <r>
    <n v="-1"/>
    <n v="1"/>
    <s v="0001 -Florida Power &amp; Light Company"/>
    <n v="0"/>
    <n v="3"/>
    <x v="22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22"/>
  </r>
  <r>
    <n v="-1"/>
    <n v="1"/>
    <s v="0001 -Florida Power &amp; Light Company"/>
    <n v="0"/>
    <n v="3"/>
    <x v="22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22"/>
  </r>
  <r>
    <n v="-1"/>
    <n v="1"/>
    <s v="0001 -Florida Power &amp; Light Company"/>
    <n v="0"/>
    <n v="3"/>
    <x v="22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22"/>
  </r>
  <r>
    <n v="-1"/>
    <n v="1"/>
    <s v="0001 -Florida Power &amp; Light Company"/>
    <n v="0"/>
    <n v="3"/>
    <x v="22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22"/>
  </r>
  <r>
    <n v="-1"/>
    <n v="1"/>
    <s v="0001 -Florida Power &amp; Light Company"/>
    <n v="0"/>
    <n v="3"/>
    <x v="22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22"/>
  </r>
  <r>
    <n v="-1"/>
    <n v="1"/>
    <s v="0001 -Florida Power &amp; Light Company"/>
    <n v="0"/>
    <n v="3"/>
    <x v="22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22"/>
  </r>
  <r>
    <n v="-1"/>
    <n v="1"/>
    <s v="0001 -Florida Power &amp; Light Company"/>
    <n v="0"/>
    <n v="3"/>
    <x v="22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22"/>
  </r>
  <r>
    <n v="-1"/>
    <n v="1"/>
    <s v="0001 -Florida Power &amp; Light Company"/>
    <n v="0"/>
    <n v="3"/>
    <x v="22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22"/>
  </r>
  <r>
    <n v="-1"/>
    <n v="1"/>
    <s v="0001 -Florida Power &amp; Light Company"/>
    <n v="0"/>
    <n v="3"/>
    <x v="22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22"/>
  </r>
  <r>
    <n v="-1"/>
    <n v="1"/>
    <s v="0001 -Florida Power &amp; Light Company"/>
    <n v="0"/>
    <n v="3"/>
    <x v="22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22"/>
  </r>
  <r>
    <n v="-1"/>
    <n v="1"/>
    <s v="0001 -Florida Power &amp; Light Company"/>
    <n v="0"/>
    <n v="3"/>
    <x v="22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22"/>
  </r>
  <r>
    <n v="-1"/>
    <n v="1"/>
    <s v="0001 -Florida Power &amp; Light Company"/>
    <n v="0"/>
    <n v="3"/>
    <x v="22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22"/>
  </r>
  <r>
    <n v="-1"/>
    <n v="1"/>
    <s v="0001 -Florida Power &amp; Light Company"/>
    <n v="0"/>
    <n v="3"/>
    <x v="22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22"/>
  </r>
  <r>
    <n v="-1"/>
    <n v="1"/>
    <s v="0001 -Florida Power &amp; Light Company"/>
    <n v="0"/>
    <n v="3"/>
    <x v="22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22"/>
  </r>
  <r>
    <n v="-1"/>
    <n v="1"/>
    <s v="0001 -Florida Power &amp; Light Company"/>
    <n v="0"/>
    <n v="3"/>
    <x v="22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22"/>
  </r>
  <r>
    <n v="-1"/>
    <n v="1"/>
    <s v="0001 -Florida Power &amp; Light Company"/>
    <n v="0"/>
    <n v="3"/>
    <x v="22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22"/>
  </r>
  <r>
    <n v="-1"/>
    <n v="1"/>
    <s v="0001 -Florida Power &amp; Light Company"/>
    <n v="0"/>
    <n v="3"/>
    <x v="22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22"/>
  </r>
  <r>
    <n v="-1"/>
    <n v="1"/>
    <s v="0001 -Florida Power &amp; Light Company"/>
    <n v="0"/>
    <n v="3"/>
    <x v="22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22"/>
  </r>
  <r>
    <n v="-1"/>
    <n v="1"/>
    <s v="0001 -Florida Power &amp; Light Company"/>
    <n v="0"/>
    <n v="3"/>
    <x v="22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22"/>
  </r>
  <r>
    <n v="-1"/>
    <n v="1"/>
    <s v="0001 -Florida Power &amp; Light Company"/>
    <n v="0"/>
    <n v="3"/>
    <x v="22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22"/>
  </r>
  <r>
    <n v="-1"/>
    <n v="1"/>
    <s v="0001 -Florida Power &amp; Light Company"/>
    <n v="0"/>
    <n v="3"/>
    <x v="22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22"/>
  </r>
  <r>
    <n v="-1"/>
    <n v="1"/>
    <s v="0001 -Florida Power &amp; Light Company"/>
    <n v="0"/>
    <n v="3"/>
    <x v="22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22"/>
  </r>
  <r>
    <n v="-1"/>
    <n v="1"/>
    <s v="0001 -Florida Power &amp; Light Company"/>
    <n v="0"/>
    <n v="3"/>
    <x v="22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22"/>
  </r>
  <r>
    <n v="-1"/>
    <n v="1"/>
    <s v="0001 -Florida Power &amp; Light Company"/>
    <n v="0"/>
    <n v="3"/>
    <x v="22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22"/>
  </r>
  <r>
    <n v="-1"/>
    <n v="1"/>
    <s v="0001 -Florida Power &amp; Light Company"/>
    <n v="0"/>
    <n v="3"/>
    <x v="22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22"/>
  </r>
  <r>
    <n v="-1"/>
    <n v="1"/>
    <s v="0001 -Florida Power &amp; Light Company"/>
    <n v="0"/>
    <n v="3"/>
    <x v="22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22"/>
  </r>
  <r>
    <n v="-1"/>
    <n v="1"/>
    <s v="0001 -Florida Power &amp; Light Company"/>
    <n v="0"/>
    <n v="3"/>
    <x v="22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22"/>
  </r>
  <r>
    <n v="-1"/>
    <n v="1"/>
    <s v="0001 -Florida Power &amp; Light Company"/>
    <n v="0"/>
    <n v="3"/>
    <x v="22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22"/>
  </r>
  <r>
    <n v="-1"/>
    <n v="1"/>
    <s v="0001 -Florida Power &amp; Light Company"/>
    <n v="0"/>
    <n v="3"/>
    <x v="22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2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22"/>
  </r>
  <r>
    <n v="-1"/>
    <n v="1"/>
    <s v="0001 -Florida Power &amp; Light Company"/>
    <n v="0"/>
    <n v="3"/>
    <x v="22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22"/>
  </r>
  <r>
    <n v="-1"/>
    <n v="1"/>
    <s v="0001 -Florida Power &amp; Light Company"/>
    <n v="0"/>
    <n v="3"/>
    <x v="22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22"/>
  </r>
  <r>
    <n v="-1"/>
    <n v="1"/>
    <s v="0001 -Florida Power &amp; Light Company"/>
    <n v="0"/>
    <n v="3"/>
    <x v="23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23"/>
  </r>
  <r>
    <n v="-1"/>
    <n v="1"/>
    <s v="0001 -Florida Power &amp; Light Company"/>
    <n v="0"/>
    <n v="3"/>
    <x v="23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23"/>
  </r>
  <r>
    <n v="-1"/>
    <n v="1"/>
    <s v="0001 -Florida Power &amp; Light Company"/>
    <n v="0"/>
    <n v="3"/>
    <x v="23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23"/>
  </r>
  <r>
    <n v="-1"/>
    <n v="1"/>
    <s v="0001 -Florida Power &amp; Light Company"/>
    <n v="0"/>
    <n v="3"/>
    <x v="23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23"/>
  </r>
  <r>
    <n v="-1"/>
    <n v="1"/>
    <s v="0001 -Florida Power &amp; Light Company"/>
    <n v="0"/>
    <n v="3"/>
    <x v="23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23"/>
  </r>
  <r>
    <n v="-1"/>
    <n v="1"/>
    <s v="0001 -Florida Power &amp; Light Company"/>
    <n v="0"/>
    <n v="3"/>
    <x v="23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23"/>
  </r>
  <r>
    <n v="-1"/>
    <n v="1"/>
    <s v="0001 -Florida Power &amp; Light Company"/>
    <n v="0"/>
    <n v="3"/>
    <x v="23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23"/>
  </r>
  <r>
    <n v="-1"/>
    <n v="1"/>
    <s v="0001 -Florida Power &amp; Light Company"/>
    <n v="0"/>
    <n v="3"/>
    <x v="23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23"/>
  </r>
  <r>
    <n v="-1"/>
    <n v="1"/>
    <s v="0001 -Florida Power &amp; Light Company"/>
    <n v="0"/>
    <n v="3"/>
    <x v="23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23"/>
  </r>
  <r>
    <n v="-1"/>
    <n v="1"/>
    <s v="0001 -Florida Power &amp; Light Company"/>
    <n v="0"/>
    <n v="3"/>
    <x v="23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23"/>
  </r>
  <r>
    <n v="-1"/>
    <n v="1"/>
    <s v="0001 -Florida Power &amp; Light Company"/>
    <n v="0"/>
    <n v="3"/>
    <x v="23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23"/>
  </r>
  <r>
    <n v="-1"/>
    <n v="1"/>
    <s v="0001 -Florida Power &amp; Light Company"/>
    <n v="0"/>
    <n v="3"/>
    <x v="23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23"/>
  </r>
  <r>
    <n v="-1"/>
    <n v="1"/>
    <s v="0001 -Florida Power &amp; Light Company"/>
    <n v="0"/>
    <n v="3"/>
    <x v="23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23"/>
  </r>
  <r>
    <n v="-1"/>
    <n v="1"/>
    <s v="0001 -Florida Power &amp; Light Company"/>
    <n v="0"/>
    <n v="3"/>
    <x v="23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23"/>
  </r>
  <r>
    <n v="-1"/>
    <n v="1"/>
    <s v="0001 -Florida Power &amp; Light Company"/>
    <n v="0"/>
    <n v="3"/>
    <x v="23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23"/>
  </r>
  <r>
    <n v="-1"/>
    <n v="1"/>
    <s v="0001 -Florida Power &amp; Light Company"/>
    <n v="0"/>
    <n v="3"/>
    <x v="23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23"/>
  </r>
  <r>
    <n v="-1"/>
    <n v="1"/>
    <s v="0001 -Florida Power &amp; Light Company"/>
    <n v="0"/>
    <n v="3"/>
    <x v="23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23"/>
  </r>
  <r>
    <n v="-1"/>
    <n v="1"/>
    <s v="0001 -Florida Power &amp; Light Company"/>
    <n v="0"/>
    <n v="3"/>
    <x v="23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23"/>
  </r>
  <r>
    <n v="-1"/>
    <n v="1"/>
    <s v="0001 -Florida Power &amp; Light Company"/>
    <n v="0"/>
    <n v="3"/>
    <x v="23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23"/>
  </r>
  <r>
    <n v="-1"/>
    <n v="1"/>
    <s v="0001 -Florida Power &amp; Light Company"/>
    <n v="0"/>
    <n v="3"/>
    <x v="23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23"/>
  </r>
  <r>
    <n v="-1"/>
    <n v="1"/>
    <s v="0001 -Florida Power &amp; Light Company"/>
    <n v="0"/>
    <n v="3"/>
    <x v="23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23"/>
  </r>
  <r>
    <n v="-1"/>
    <n v="1"/>
    <s v="0001 -Florida Power &amp; Light Company"/>
    <n v="0"/>
    <n v="3"/>
    <x v="23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23"/>
  </r>
  <r>
    <n v="-1"/>
    <n v="1"/>
    <s v="0001 -Florida Power &amp; Light Company"/>
    <n v="0"/>
    <n v="3"/>
    <x v="23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23"/>
  </r>
  <r>
    <n v="-1"/>
    <n v="1"/>
    <s v="0001 -Florida Power &amp; Light Company"/>
    <n v="0"/>
    <n v="3"/>
    <x v="23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23"/>
  </r>
  <r>
    <n v="-1"/>
    <n v="1"/>
    <s v="0001 -Florida Power &amp; Light Company"/>
    <n v="0"/>
    <n v="3"/>
    <x v="23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23"/>
  </r>
  <r>
    <n v="-1"/>
    <n v="1"/>
    <s v="0001 -Florida Power &amp; Light Company"/>
    <n v="0"/>
    <n v="3"/>
    <x v="23"/>
    <n v="2008"/>
    <n v="170"/>
    <n v="2014"/>
    <s v="V2008 Q3 - 50% Bonus"/>
    <n v="367"/>
    <s v="01. Intangible"/>
    <s v="Function"/>
    <n v="404355.36"/>
    <n v="0"/>
    <n v="0"/>
    <n v="404355.36"/>
    <n v="28882.52"/>
    <n v="375472.84"/>
    <n v="-52790.69"/>
    <n v="0"/>
    <n v="404355.36"/>
    <n v="404355.36"/>
    <n v="0"/>
    <n v="0"/>
    <n v="0"/>
    <n v="0"/>
    <x v="23"/>
  </r>
  <r>
    <n v="-1"/>
    <n v="1"/>
    <s v="0001 -Florida Power &amp; Light Company"/>
    <n v="0"/>
    <n v="3"/>
    <x v="23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23"/>
  </r>
  <r>
    <n v="-1"/>
    <n v="1"/>
    <s v="0001 -Florida Power &amp; Light Company"/>
    <n v="0"/>
    <n v="3"/>
    <x v="23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23"/>
  </r>
  <r>
    <n v="-1"/>
    <n v="1"/>
    <s v="0001 -Florida Power &amp; Light Company"/>
    <n v="0"/>
    <n v="3"/>
    <x v="23"/>
    <n v="2009"/>
    <n v="189"/>
    <n v="2014"/>
    <s v="V2009 Q1 - 50% Bonus"/>
    <n v="367"/>
    <s v="01. Intangible"/>
    <s v="Function"/>
    <n v="970595.4"/>
    <n v="0"/>
    <n v="0"/>
    <n v="970595.4"/>
    <n v="67308.160000000003"/>
    <n v="595424.74"/>
    <n v="-341575.39"/>
    <n v="0"/>
    <n v="970595.4"/>
    <n v="662732.9"/>
    <n v="0"/>
    <n v="0"/>
    <n v="0"/>
    <n v="0"/>
    <x v="23"/>
  </r>
  <r>
    <n v="-1"/>
    <n v="1"/>
    <s v="0001 -Florida Power &amp; Light Company"/>
    <n v="0"/>
    <n v="3"/>
    <x v="23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23"/>
  </r>
  <r>
    <n v="-1"/>
    <n v="1"/>
    <s v="0001 -Florida Power &amp; Light Company"/>
    <n v="0"/>
    <n v="3"/>
    <x v="23"/>
    <n v="2009"/>
    <n v="190"/>
    <n v="2014"/>
    <s v="V2009 Q2 - 50% Bonus"/>
    <n v="367"/>
    <s v="01. Intangible"/>
    <s v="Function"/>
    <n v="382866.66"/>
    <n v="0"/>
    <n v="0"/>
    <n v="382866.66"/>
    <n v="27347.62"/>
    <n v="328171.42"/>
    <n v="-239483.81"/>
    <n v="0"/>
    <n v="382866.66"/>
    <n v="355519.04"/>
    <n v="0"/>
    <n v="0"/>
    <n v="0"/>
    <n v="0"/>
    <x v="23"/>
  </r>
  <r>
    <n v="-1"/>
    <n v="1"/>
    <s v="0001 -Florida Power &amp; Light Company"/>
    <n v="0"/>
    <n v="3"/>
    <x v="23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23"/>
  </r>
  <r>
    <n v="-1"/>
    <n v="1"/>
    <s v="0001 -Florida Power &amp; Light Company"/>
    <n v="0"/>
    <n v="3"/>
    <x v="23"/>
    <n v="2009"/>
    <n v="191"/>
    <n v="2014"/>
    <s v="V2009 Q3 - 50% Bonus"/>
    <n v="367"/>
    <s v="01. Intangible"/>
    <s v="Function"/>
    <n v="2998284.76"/>
    <n v="0"/>
    <n v="0"/>
    <n v="2998284.76"/>
    <n v="197340.34"/>
    <n v="2280072.0499999998"/>
    <n v="-1625096.94"/>
    <n v="0"/>
    <n v="2998284.76"/>
    <n v="2477412.39"/>
    <n v="0"/>
    <n v="0"/>
    <n v="0"/>
    <n v="0"/>
    <x v="23"/>
  </r>
  <r>
    <n v="-1"/>
    <n v="1"/>
    <s v="0001 -Florida Power &amp; Light Company"/>
    <n v="0"/>
    <n v="3"/>
    <x v="23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23"/>
  </r>
  <r>
    <n v="-1"/>
    <n v="1"/>
    <s v="0001 -Florida Power &amp; Light Company"/>
    <n v="0"/>
    <n v="3"/>
    <x v="23"/>
    <n v="2009"/>
    <n v="192"/>
    <n v="2014"/>
    <s v="V2009 Q4 - 50% Bonus"/>
    <n v="367"/>
    <s v="01. Intangible"/>
    <s v="Function"/>
    <n v="7058566.8799999999"/>
    <n v="0"/>
    <n v="0"/>
    <n v="7058566.8799999999"/>
    <n v="504183.34"/>
    <n v="6050200.1399999997"/>
    <n v="-4415146.8499999996"/>
    <n v="0"/>
    <n v="7058566.8799999999"/>
    <n v="6554383.4800000004"/>
    <n v="0"/>
    <n v="0"/>
    <n v="0"/>
    <n v="0"/>
    <x v="23"/>
  </r>
  <r>
    <n v="-1"/>
    <n v="1"/>
    <s v="0001 -Florida Power &amp; Light Company"/>
    <n v="0"/>
    <n v="3"/>
    <x v="23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23"/>
  </r>
  <r>
    <n v="-1"/>
    <n v="1"/>
    <s v="0001 -Florida Power &amp; Light Company"/>
    <n v="0"/>
    <n v="3"/>
    <x v="23"/>
    <n v="2010"/>
    <n v="215"/>
    <n v="2014"/>
    <s v="V2010 Q1 - 50% Bonus"/>
    <n v="367"/>
    <s v="01. Intangible"/>
    <s v="Function"/>
    <n v="1217691.68"/>
    <n v="0"/>
    <n v="0"/>
    <n v="1217691.68"/>
    <n v="86977.98"/>
    <n v="956757.74"/>
    <n v="-143858.57"/>
    <n v="0"/>
    <n v="1217691.68"/>
    <n v="1043735.72"/>
    <n v="0"/>
    <n v="0"/>
    <n v="0"/>
    <n v="0"/>
    <x v="23"/>
  </r>
  <r>
    <n v="-1"/>
    <n v="1"/>
    <s v="0001 -Florida Power &amp; Light Company"/>
    <n v="0"/>
    <n v="3"/>
    <x v="23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23"/>
  </r>
  <r>
    <n v="-1"/>
    <n v="1"/>
    <s v="0001 -Florida Power &amp; Light Company"/>
    <n v="0"/>
    <n v="3"/>
    <x v="23"/>
    <n v="2010"/>
    <n v="216"/>
    <n v="2014"/>
    <s v="V2010 Q2 - 50% Bonus"/>
    <n v="367"/>
    <s v="01. Intangible"/>
    <s v="Function"/>
    <n v="1161648.97"/>
    <n v="0"/>
    <n v="0"/>
    <n v="1161648.97"/>
    <n v="82974.92"/>
    <n v="912724.18"/>
    <n v="-137237.66"/>
    <n v="0"/>
    <n v="1161648.97"/>
    <n v="995699.1"/>
    <n v="0"/>
    <n v="0"/>
    <n v="0"/>
    <n v="0"/>
    <x v="23"/>
  </r>
  <r>
    <n v="-1"/>
    <n v="1"/>
    <s v="0001 -Florida Power &amp; Light Company"/>
    <n v="0"/>
    <n v="3"/>
    <x v="23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23"/>
  </r>
  <r>
    <n v="-1"/>
    <n v="1"/>
    <s v="0001 -Florida Power &amp; Light Company"/>
    <n v="0"/>
    <n v="3"/>
    <x v="23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7"/>
    <n v="2014"/>
    <s v="V2010 Q3 - 50% Bonus"/>
    <n v="367"/>
    <s v="01. Intangible"/>
    <s v="Function"/>
    <n v="222736.26"/>
    <n v="0"/>
    <n v="0"/>
    <n v="222736.26"/>
    <n v="15909.73"/>
    <n v="175007.06"/>
    <n v="-26314.15"/>
    <n v="0"/>
    <n v="222736.26"/>
    <n v="190916.79"/>
    <n v="0"/>
    <n v="0"/>
    <n v="0"/>
    <n v="0"/>
    <x v="23"/>
  </r>
  <r>
    <n v="-1"/>
    <n v="1"/>
    <s v="0001 -Florida Power &amp; Light Company"/>
    <n v="0"/>
    <n v="3"/>
    <x v="23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23"/>
  </r>
  <r>
    <n v="-1"/>
    <n v="1"/>
    <s v="0001 -Florida Power &amp; Light Company"/>
    <n v="0"/>
    <n v="3"/>
    <x v="23"/>
    <n v="2010"/>
    <n v="224"/>
    <n v="2014"/>
    <s v="V2010 Q4 - 100% Bonus"/>
    <n v="367"/>
    <s v="01. Intangible"/>
    <s v="Function"/>
    <n v="1183865.56"/>
    <n v="0"/>
    <n v="0"/>
    <n v="1183865.56"/>
    <n v="169127.03"/>
    <n v="676496.29"/>
    <n v="-139862.34"/>
    <n v="0"/>
    <n v="1183865.56"/>
    <n v="845623.32"/>
    <n v="0"/>
    <n v="0"/>
    <n v="0"/>
    <n v="0"/>
    <x v="23"/>
  </r>
  <r>
    <n v="-1"/>
    <n v="1"/>
    <s v="0001 -Florida Power &amp; Light Company"/>
    <n v="0"/>
    <n v="3"/>
    <x v="23"/>
    <n v="2010"/>
    <n v="218"/>
    <n v="2014"/>
    <s v="V2010 Q4 - 50% Bonus"/>
    <n v="367"/>
    <s v="01. Intangible"/>
    <s v="Function"/>
    <n v="1181200.98"/>
    <n v="0"/>
    <n v="0"/>
    <n v="1181200.98"/>
    <n v="84371.5"/>
    <n v="928086.48"/>
    <n v="-135674.43"/>
    <n v="0"/>
    <n v="1181200.98"/>
    <n v="1012457.98"/>
    <n v="0"/>
    <n v="0"/>
    <n v="0"/>
    <n v="0"/>
    <x v="23"/>
  </r>
  <r>
    <n v="-1"/>
    <n v="1"/>
    <s v="0001 -Florida Power &amp; Light Company"/>
    <n v="0"/>
    <n v="3"/>
    <x v="23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23"/>
  </r>
  <r>
    <n v="-1"/>
    <n v="1"/>
    <s v="0001 -Florida Power &amp; Light Company"/>
    <n v="0"/>
    <n v="3"/>
    <x v="23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23"/>
  </r>
  <r>
    <n v="-1"/>
    <n v="1"/>
    <s v="0001 -Florida Power &amp; Light Company"/>
    <n v="0"/>
    <n v="3"/>
    <x v="23"/>
    <n v="2012"/>
    <n v="248"/>
    <n v="2014"/>
    <s v="V2012 Q1 - 50% Bonus"/>
    <n v="367"/>
    <s v="01. Intangible"/>
    <s v="Function"/>
    <n v="4225061.96"/>
    <n v="0"/>
    <n v="0"/>
    <n v="4225061.96"/>
    <n v="1005960.09"/>
    <n v="1659845.76"/>
    <n v="0"/>
    <n v="0"/>
    <n v="4225061.96"/>
    <n v="2665805.85"/>
    <n v="0"/>
    <n v="0"/>
    <n v="0"/>
    <n v="0"/>
    <x v="23"/>
  </r>
  <r>
    <n v="-1"/>
    <n v="1"/>
    <s v="0001 -Florida Power &amp; Light Company"/>
    <n v="0"/>
    <n v="3"/>
    <x v="23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23"/>
  </r>
  <r>
    <n v="-1"/>
    <n v="1"/>
    <s v="0001 -Florida Power &amp; Light Company"/>
    <n v="0"/>
    <n v="3"/>
    <x v="23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9"/>
    <n v="2014"/>
    <s v="V2012 Q2 - 50% Bonus"/>
    <n v="367"/>
    <s v="01. Intangible"/>
    <s v="Function"/>
    <n v="3281776"/>
    <n v="0"/>
    <n v="0"/>
    <n v="3281776"/>
    <n v="781369.76"/>
    <n v="1289269.1299999999"/>
    <n v="0"/>
    <n v="0"/>
    <n v="3281776"/>
    <n v="2070638.89"/>
    <n v="0"/>
    <n v="0"/>
    <n v="0"/>
    <n v="0"/>
    <x v="23"/>
  </r>
  <r>
    <n v="-1"/>
    <n v="1"/>
    <s v="0001 -Florida Power &amp; Light Company"/>
    <n v="0"/>
    <n v="3"/>
    <x v="23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23"/>
  </r>
  <r>
    <n v="-1"/>
    <n v="1"/>
    <s v="0001 -Florida Power &amp; Light Company"/>
    <n v="0"/>
    <n v="3"/>
    <x v="23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0"/>
    <n v="2014"/>
    <s v="V2012 Q3 - 50% Bonus"/>
    <n v="367"/>
    <s v="01. Intangible"/>
    <s v="Function"/>
    <n v="2272610.9300000002"/>
    <n v="0"/>
    <n v="0"/>
    <n v="2272610.9300000002"/>
    <n v="541094.05000000005"/>
    <n v="892811.43"/>
    <n v="0"/>
    <n v="0"/>
    <n v="2272610.9300000002"/>
    <n v="1433905.48"/>
    <n v="0"/>
    <n v="0"/>
    <n v="0"/>
    <n v="0"/>
    <x v="23"/>
  </r>
  <r>
    <n v="-1"/>
    <n v="1"/>
    <s v="0001 -Florida Power &amp; Light Company"/>
    <n v="0"/>
    <n v="3"/>
    <x v="23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23"/>
  </r>
  <r>
    <n v="-1"/>
    <n v="1"/>
    <s v="0001 -Florida Power &amp; Light Company"/>
    <n v="0"/>
    <n v="3"/>
    <x v="23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1"/>
    <n v="2014"/>
    <s v="V2012 Q4 - 50% Bonus"/>
    <n v="367"/>
    <s v="01. Intangible"/>
    <s v="Function"/>
    <n v="28937533.969999999"/>
    <n v="0"/>
    <n v="0"/>
    <n v="28937533.969999999"/>
    <n v="6889840.7699999996"/>
    <n v="11368316.83"/>
    <n v="0"/>
    <n v="0"/>
    <n v="28937533.969999999"/>
    <n v="18258157.600000001"/>
    <n v="0"/>
    <n v="0"/>
    <n v="0"/>
    <n v="0"/>
    <x v="23"/>
  </r>
  <r>
    <n v="-1"/>
    <n v="1"/>
    <s v="0001 -Florida Power &amp; Light Company"/>
    <n v="0"/>
    <n v="3"/>
    <x v="23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23"/>
  </r>
  <r>
    <n v="-1"/>
    <n v="1"/>
    <s v="0001 -Florida Power &amp; Light Company"/>
    <n v="0"/>
    <n v="3"/>
    <x v="23"/>
    <n v="2013"/>
    <n v="231"/>
    <n v="2014"/>
    <s v="V2013 - 50% Bonus"/>
    <n v="367"/>
    <s v="01. Intangible"/>
    <s v="Function"/>
    <n v="53134328.240000002"/>
    <n v="0"/>
    <n v="0"/>
    <n v="53134328.240000002"/>
    <n v="12650941.9"/>
    <n v="8223258.3300000001"/>
    <n v="0"/>
    <n v="0"/>
    <n v="53134328.240000002"/>
    <n v="20874200.23"/>
    <n v="0"/>
    <n v="0"/>
    <n v="0"/>
    <n v="0"/>
    <x v="23"/>
  </r>
  <r>
    <n v="-1"/>
    <n v="1"/>
    <s v="0001 -Florida Power &amp; Light Company"/>
    <n v="0"/>
    <n v="3"/>
    <x v="23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23"/>
  </r>
  <r>
    <n v="-1"/>
    <n v="1"/>
    <s v="0001 -Florida Power &amp; Light Company"/>
    <n v="0"/>
    <n v="3"/>
    <x v="23"/>
    <n v="2014"/>
    <n v="363"/>
    <n v="2014"/>
    <s v="V2014 - 50% Bonus"/>
    <n v="367"/>
    <s v="01. Intangible"/>
    <s v="Function"/>
    <n v="39010676.82"/>
    <n v="39010676.82"/>
    <n v="0"/>
    <n v="39010676.82"/>
    <n v="6037431.6100000003"/>
    <n v="0"/>
    <n v="39010676.82"/>
    <n v="0"/>
    <n v="0"/>
    <n v="6037431.6100000003"/>
    <n v="0"/>
    <n v="0"/>
    <n v="0"/>
    <n v="0"/>
    <x v="23"/>
  </r>
  <r>
    <n v="-1"/>
    <n v="1"/>
    <s v="0001 -Florida Power &amp; Light Company"/>
    <n v="0"/>
    <n v="3"/>
    <x v="23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23"/>
  </r>
  <r>
    <n v="-1"/>
    <n v="1"/>
    <s v="0001 -Florida Power &amp; Light Company"/>
    <n v="0"/>
    <n v="3"/>
    <x v="23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23"/>
  </r>
  <r>
    <n v="-1"/>
    <n v="1"/>
    <s v="0001 -Florida Power &amp; Light Company"/>
    <n v="0"/>
    <n v="3"/>
    <x v="23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23"/>
  </r>
  <r>
    <n v="-1"/>
    <n v="1"/>
    <s v="0001 -Florida Power &amp; Light Company"/>
    <n v="0"/>
    <n v="3"/>
    <x v="23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23"/>
  </r>
  <r>
    <n v="-1"/>
    <n v="1"/>
    <s v="0001 -Florida Power &amp; Light Company"/>
    <n v="0"/>
    <n v="3"/>
    <x v="23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23"/>
  </r>
  <r>
    <n v="-1"/>
    <n v="1"/>
    <s v="0001 -Florida Power &amp; Light Company"/>
    <n v="0"/>
    <n v="3"/>
    <x v="23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23"/>
  </r>
  <r>
    <n v="-1"/>
    <n v="1"/>
    <s v="0001 -Florida Power &amp; Light Company"/>
    <n v="0"/>
    <n v="3"/>
    <x v="23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23"/>
  </r>
  <r>
    <n v="-1"/>
    <n v="1"/>
    <s v="0001 -Florida Power &amp; Light Company"/>
    <n v="0"/>
    <n v="3"/>
    <x v="23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23"/>
  </r>
  <r>
    <n v="-1"/>
    <n v="1"/>
    <s v="0001 -Florida Power &amp; Light Company"/>
    <n v="0"/>
    <n v="3"/>
    <x v="23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23"/>
  </r>
  <r>
    <n v="-1"/>
    <n v="1"/>
    <s v="0001 -Florida Power &amp; Light Company"/>
    <n v="0"/>
    <n v="3"/>
    <x v="23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23"/>
  </r>
  <r>
    <n v="-1"/>
    <n v="1"/>
    <s v="0001 -Florida Power &amp; Light Company"/>
    <n v="0"/>
    <n v="3"/>
    <x v="23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23"/>
  </r>
  <r>
    <n v="-1"/>
    <n v="1"/>
    <s v="0001 -Florida Power &amp; Light Company"/>
    <n v="0"/>
    <n v="3"/>
    <x v="23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23"/>
  </r>
  <r>
    <n v="-1"/>
    <n v="1"/>
    <s v="0001 -Florida Power &amp; Light Company"/>
    <n v="0"/>
    <n v="3"/>
    <x v="23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23"/>
  </r>
  <r>
    <n v="-1"/>
    <n v="1"/>
    <s v="0001 -Florida Power &amp; Light Company"/>
    <n v="0"/>
    <n v="3"/>
    <x v="23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23"/>
  </r>
  <r>
    <n v="-1"/>
    <n v="1"/>
    <s v="0001 -Florida Power &amp; Light Company"/>
    <n v="0"/>
    <n v="3"/>
    <x v="23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23"/>
  </r>
  <r>
    <n v="-1"/>
    <n v="1"/>
    <s v="0001 -Florida Power &amp; Light Company"/>
    <n v="0"/>
    <n v="3"/>
    <x v="23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23"/>
  </r>
  <r>
    <n v="-1"/>
    <n v="1"/>
    <s v="0001 -Florida Power &amp; Light Company"/>
    <n v="0"/>
    <n v="3"/>
    <x v="23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23"/>
  </r>
  <r>
    <n v="-1"/>
    <n v="1"/>
    <s v="0001 -Florida Power &amp; Light Company"/>
    <n v="0"/>
    <n v="3"/>
    <x v="23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23"/>
  </r>
  <r>
    <n v="-1"/>
    <n v="1"/>
    <s v="0001 -Florida Power &amp; Light Company"/>
    <n v="0"/>
    <n v="3"/>
    <x v="23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23"/>
  </r>
  <r>
    <n v="-1"/>
    <n v="1"/>
    <s v="0001 -Florida Power &amp; Light Company"/>
    <n v="0"/>
    <n v="3"/>
    <x v="23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23"/>
  </r>
  <r>
    <n v="-1"/>
    <n v="1"/>
    <s v="0001 -Florida Power &amp; Light Company"/>
    <n v="0"/>
    <n v="3"/>
    <x v="23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23"/>
  </r>
  <r>
    <n v="-1"/>
    <n v="1"/>
    <s v="0001 -Florida Power &amp; Light Company"/>
    <n v="0"/>
    <n v="3"/>
    <x v="23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23"/>
  </r>
  <r>
    <n v="-1"/>
    <n v="1"/>
    <s v="0001 -Florida Power &amp; Light Company"/>
    <n v="0"/>
    <n v="3"/>
    <x v="23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23"/>
  </r>
  <r>
    <n v="-1"/>
    <n v="1"/>
    <s v="0001 -Florida Power &amp; Light Company"/>
    <n v="0"/>
    <n v="3"/>
    <x v="23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23"/>
  </r>
  <r>
    <n v="-1"/>
    <n v="1"/>
    <s v="0001 -Florida Power &amp; Light Company"/>
    <n v="0"/>
    <n v="3"/>
    <x v="23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23"/>
  </r>
  <r>
    <n v="-1"/>
    <n v="1"/>
    <s v="0001 -Florida Power &amp; Light Company"/>
    <n v="0"/>
    <n v="3"/>
    <x v="23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23"/>
  </r>
  <r>
    <n v="-1"/>
    <n v="1"/>
    <s v="0001 -Florida Power &amp; Light Company"/>
    <n v="0"/>
    <n v="3"/>
    <x v="23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23"/>
  </r>
  <r>
    <n v="-1"/>
    <n v="1"/>
    <s v="0001 -Florida Power &amp; Light Company"/>
    <n v="0"/>
    <n v="3"/>
    <x v="23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23"/>
  </r>
  <r>
    <n v="-1"/>
    <n v="1"/>
    <s v="0001 -Florida Power &amp; Light Company"/>
    <n v="0"/>
    <n v="3"/>
    <x v="23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23"/>
  </r>
  <r>
    <n v="-1"/>
    <n v="1"/>
    <s v="0001 -Florida Power &amp; Light Company"/>
    <n v="0"/>
    <n v="3"/>
    <x v="23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23"/>
  </r>
  <r>
    <n v="-1"/>
    <n v="1"/>
    <s v="0001 -Florida Power &amp; Light Company"/>
    <n v="0"/>
    <n v="3"/>
    <x v="23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23"/>
  </r>
  <r>
    <n v="-1"/>
    <n v="1"/>
    <s v="0001 -Florida Power &amp; Light Company"/>
    <n v="0"/>
    <n v="3"/>
    <x v="23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23"/>
  </r>
  <r>
    <n v="-1"/>
    <n v="1"/>
    <s v="0001 -Florida Power &amp; Light Company"/>
    <n v="0"/>
    <n v="3"/>
    <x v="23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23"/>
  </r>
  <r>
    <n v="-1"/>
    <n v="1"/>
    <s v="0001 -Florida Power &amp; Light Company"/>
    <n v="0"/>
    <n v="3"/>
    <x v="23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23"/>
  </r>
  <r>
    <n v="-1"/>
    <n v="1"/>
    <s v="0001 -Florida Power &amp; Light Company"/>
    <n v="0"/>
    <n v="3"/>
    <x v="23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23"/>
  </r>
  <r>
    <n v="-1"/>
    <n v="1"/>
    <s v="0001 -Florida Power &amp; Light Company"/>
    <n v="0"/>
    <n v="3"/>
    <x v="23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23"/>
  </r>
  <r>
    <n v="-1"/>
    <n v="1"/>
    <s v="0001 -Florida Power &amp; Light Company"/>
    <n v="0"/>
    <n v="3"/>
    <x v="23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23"/>
  </r>
  <r>
    <n v="-1"/>
    <n v="1"/>
    <s v="0001 -Florida Power &amp; Light Company"/>
    <n v="0"/>
    <n v="3"/>
    <x v="23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23"/>
  </r>
  <r>
    <n v="-1"/>
    <n v="1"/>
    <s v="0001 -Florida Power &amp; Light Company"/>
    <n v="0"/>
    <n v="3"/>
    <x v="23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23"/>
  </r>
  <r>
    <n v="-1"/>
    <n v="1"/>
    <s v="0001 -Florida Power &amp; Light Company"/>
    <n v="0"/>
    <n v="3"/>
    <x v="23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23"/>
  </r>
  <r>
    <n v="-1"/>
    <n v="1"/>
    <s v="0001 -Florida Power &amp; Light Company"/>
    <n v="0"/>
    <n v="3"/>
    <x v="23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23"/>
  </r>
  <r>
    <n v="-1"/>
    <n v="1"/>
    <s v="0001 -Florida Power &amp; Light Company"/>
    <n v="0"/>
    <n v="3"/>
    <x v="23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23"/>
  </r>
  <r>
    <n v="-1"/>
    <n v="1"/>
    <s v="0001 -Florida Power &amp; Light Company"/>
    <n v="0"/>
    <n v="3"/>
    <x v="23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23"/>
  </r>
  <r>
    <n v="-1"/>
    <n v="1"/>
    <s v="0001 -Florida Power &amp; Light Company"/>
    <n v="0"/>
    <n v="3"/>
    <x v="23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23"/>
  </r>
  <r>
    <n v="-1"/>
    <n v="1"/>
    <s v="0001 -Florida Power &amp; Light Company"/>
    <n v="0"/>
    <n v="3"/>
    <x v="23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23"/>
  </r>
  <r>
    <n v="-1"/>
    <n v="1"/>
    <s v="0001 -Florida Power &amp; Light Company"/>
    <n v="0"/>
    <n v="3"/>
    <x v="23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23"/>
  </r>
  <r>
    <n v="-1"/>
    <n v="1"/>
    <s v="0001 -Florida Power &amp; Light Company"/>
    <n v="0"/>
    <n v="3"/>
    <x v="23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23"/>
  </r>
  <r>
    <n v="-1"/>
    <n v="1"/>
    <s v="0001 -Florida Power &amp; Light Company"/>
    <n v="0"/>
    <n v="3"/>
    <x v="23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23"/>
  </r>
  <r>
    <n v="-1"/>
    <n v="1"/>
    <s v="0001 -Florida Power &amp; Light Company"/>
    <n v="0"/>
    <n v="3"/>
    <x v="23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23"/>
  </r>
  <r>
    <n v="-1"/>
    <n v="1"/>
    <s v="0001 -Florida Power &amp; Light Company"/>
    <n v="0"/>
    <n v="3"/>
    <x v="23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23"/>
  </r>
  <r>
    <n v="-1"/>
    <n v="1"/>
    <s v="0001 -Florida Power &amp; Light Company"/>
    <n v="0"/>
    <n v="3"/>
    <x v="23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23"/>
  </r>
  <r>
    <n v="-1"/>
    <n v="1"/>
    <s v="0001 -Florida Power &amp; Light Company"/>
    <n v="0"/>
    <n v="3"/>
    <x v="23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23"/>
  </r>
  <r>
    <n v="-1"/>
    <n v="1"/>
    <s v="0001 -Florida Power &amp; Light Company"/>
    <n v="0"/>
    <n v="3"/>
    <x v="23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23"/>
  </r>
  <r>
    <n v="-1"/>
    <n v="1"/>
    <s v="0001 -Florida Power &amp; Light Company"/>
    <n v="0"/>
    <n v="3"/>
    <x v="23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23"/>
  </r>
  <r>
    <n v="-1"/>
    <n v="1"/>
    <s v="0001 -Florida Power &amp; Light Company"/>
    <n v="0"/>
    <n v="3"/>
    <x v="23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23"/>
  </r>
  <r>
    <n v="-1"/>
    <n v="1"/>
    <s v="0001 -Florida Power &amp; Light Company"/>
    <n v="0"/>
    <n v="3"/>
    <x v="23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23"/>
  </r>
  <r>
    <n v="-1"/>
    <n v="1"/>
    <s v="0001 -Florida Power &amp; Light Company"/>
    <n v="0"/>
    <n v="3"/>
    <x v="23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23"/>
  </r>
  <r>
    <n v="-1"/>
    <n v="1"/>
    <s v="0001 -Florida Power &amp; Light Company"/>
    <n v="0"/>
    <n v="3"/>
    <x v="23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23"/>
  </r>
  <r>
    <n v="-1"/>
    <n v="1"/>
    <s v="0001 -Florida Power &amp; Light Company"/>
    <n v="0"/>
    <n v="3"/>
    <x v="23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23"/>
  </r>
  <r>
    <n v="-1"/>
    <n v="1"/>
    <s v="0001 -Florida Power &amp; Light Company"/>
    <n v="0"/>
    <n v="3"/>
    <x v="23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23"/>
  </r>
  <r>
    <n v="-1"/>
    <n v="1"/>
    <s v="0001 -Florida Power &amp; Light Company"/>
    <n v="0"/>
    <n v="3"/>
    <x v="23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23"/>
  </r>
  <r>
    <n v="-1"/>
    <n v="1"/>
    <s v="0001 -Florida Power &amp; Light Company"/>
    <n v="0"/>
    <n v="3"/>
    <x v="23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23"/>
  </r>
  <r>
    <n v="-1"/>
    <n v="1"/>
    <s v="0001 -Florida Power &amp; Light Company"/>
    <n v="0"/>
    <n v="3"/>
    <x v="23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23"/>
  </r>
  <r>
    <n v="-1"/>
    <n v="1"/>
    <s v="0001 -Florida Power &amp; Light Company"/>
    <n v="0"/>
    <n v="3"/>
    <x v="23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23"/>
  </r>
  <r>
    <n v="-1"/>
    <n v="1"/>
    <s v="0001 -Florida Power &amp; Light Company"/>
    <n v="0"/>
    <n v="3"/>
    <x v="23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23"/>
  </r>
  <r>
    <n v="-1"/>
    <n v="1"/>
    <s v="0001 -Florida Power &amp; Light Company"/>
    <n v="0"/>
    <n v="3"/>
    <x v="23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23"/>
  </r>
  <r>
    <n v="-1"/>
    <n v="1"/>
    <s v="0001 -Florida Power &amp; Light Company"/>
    <n v="0"/>
    <n v="3"/>
    <x v="23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23"/>
  </r>
  <r>
    <n v="-1"/>
    <n v="1"/>
    <s v="0001 -Florida Power &amp; Light Company"/>
    <n v="0"/>
    <n v="3"/>
    <x v="23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23"/>
  </r>
  <r>
    <n v="-1"/>
    <n v="1"/>
    <s v="0001 -Florida Power &amp; Light Company"/>
    <n v="0"/>
    <n v="3"/>
    <x v="23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23"/>
  </r>
  <r>
    <n v="-1"/>
    <n v="1"/>
    <s v="0001 -Florida Power &amp; Light Company"/>
    <n v="0"/>
    <n v="3"/>
    <x v="23"/>
    <n v="2008"/>
    <n v="239"/>
    <n v="2014"/>
    <s v="V2008 Bonus - 50%"/>
    <n v="367"/>
    <s v="02. Steam"/>
    <s v="Function"/>
    <n v="10928344.98"/>
    <n v="0"/>
    <n v="0"/>
    <n v="10928344.98"/>
    <n v="1047684.81"/>
    <n v="4265762.3099999996"/>
    <n v="0"/>
    <n v="0"/>
    <n v="10928344.98"/>
    <n v="5313447.12"/>
    <n v="0"/>
    <n v="0"/>
    <n v="0"/>
    <n v="0"/>
    <x v="23"/>
  </r>
  <r>
    <n v="-1"/>
    <n v="1"/>
    <s v="0001 -Florida Power &amp; Light Company"/>
    <n v="0"/>
    <n v="3"/>
    <x v="23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23"/>
  </r>
  <r>
    <n v="-1"/>
    <n v="1"/>
    <s v="0001 -Florida Power &amp; Light Company"/>
    <n v="0"/>
    <n v="3"/>
    <x v="23"/>
    <n v="2008"/>
    <n v="168"/>
    <n v="2014"/>
    <s v="V2008 Q1 - 50% Bonus"/>
    <n v="367"/>
    <s v="02. Steam"/>
    <s v="Function"/>
    <n v="311952.86"/>
    <n v="0"/>
    <n v="0"/>
    <n v="320385.44"/>
    <n v="28175.24"/>
    <n v="210724.15"/>
    <n v="-16865.150000000001"/>
    <n v="10314.719999999999"/>
    <n v="328818.01"/>
    <n v="227772.17"/>
    <n v="4576.79"/>
    <n v="0"/>
    <n v="10314.719999999999"/>
    <n v="0"/>
    <x v="23"/>
  </r>
  <r>
    <n v="-1"/>
    <n v="1"/>
    <s v="0001 -Florida Power &amp; Light Company"/>
    <n v="0"/>
    <n v="3"/>
    <x v="23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23"/>
  </r>
  <r>
    <n v="-1"/>
    <n v="1"/>
    <s v="0001 -Florida Power &amp; Light Company"/>
    <n v="0"/>
    <n v="3"/>
    <x v="23"/>
    <n v="2008"/>
    <n v="169"/>
    <n v="2014"/>
    <s v="V2008 Q2 - 50% Bonus"/>
    <n v="367"/>
    <s v="02. Steam"/>
    <s v="Function"/>
    <n v="938483.12"/>
    <n v="0"/>
    <n v="0"/>
    <n v="962165.44"/>
    <n v="79523.240000000005"/>
    <n v="648758.41"/>
    <n v="-47364.63"/>
    <n v="25145.4"/>
    <n v="985847.75"/>
    <n v="697321.13"/>
    <n v="8741.2900000000009"/>
    <n v="0"/>
    <n v="25145.4"/>
    <n v="0"/>
    <x v="23"/>
  </r>
  <r>
    <n v="-1"/>
    <n v="1"/>
    <s v="0001 -Florida Power &amp; Light Company"/>
    <n v="0"/>
    <n v="3"/>
    <x v="23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23"/>
  </r>
  <r>
    <n v="-1"/>
    <n v="1"/>
    <s v="0001 -Florida Power &amp; Light Company"/>
    <n v="0"/>
    <n v="3"/>
    <x v="23"/>
    <n v="2008"/>
    <n v="170"/>
    <n v="2014"/>
    <s v="V2008 Q3 - 50% Bonus"/>
    <n v="367"/>
    <s v="02. Steam"/>
    <s v="Function"/>
    <n v="-7633610.8899999997"/>
    <n v="0"/>
    <n v="0"/>
    <n v="-7862093.8099999996"/>
    <n v="-771037.31"/>
    <n v="-4786043.5"/>
    <n v="456965.84"/>
    <n v="22046.21"/>
    <n v="-8090576.7300000004"/>
    <n v="-5261169.97"/>
    <n v="183101.21"/>
    <n v="0"/>
    <n v="22046.21"/>
    <n v="0"/>
    <x v="23"/>
  </r>
  <r>
    <n v="-1"/>
    <n v="1"/>
    <s v="0001 -Florida Power &amp; Light Company"/>
    <n v="0"/>
    <n v="3"/>
    <x v="23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23"/>
  </r>
  <r>
    <n v="-1"/>
    <n v="1"/>
    <s v="0001 -Florida Power &amp; Light Company"/>
    <n v="0"/>
    <n v="3"/>
    <x v="23"/>
    <n v="2008"/>
    <n v="171"/>
    <n v="2014"/>
    <s v="V2008 Q4 - 50% Bonus"/>
    <n v="367"/>
    <s v="02. Steam"/>
    <s v="Function"/>
    <n v="12960274.23"/>
    <n v="0"/>
    <n v="0"/>
    <n v="13331119.5"/>
    <n v="1257637.8"/>
    <n v="8253414.1100000003"/>
    <n v="-741690.54"/>
    <n v="262453.53999999998"/>
    <n v="13701964.77"/>
    <n v="9035299.5500000007"/>
    <n v="-3484.64"/>
    <n v="0"/>
    <n v="262453.53999999998"/>
    <n v="0"/>
    <x v="23"/>
  </r>
  <r>
    <n v="-1"/>
    <n v="1"/>
    <s v="0001 -Florida Power &amp; Light Company"/>
    <n v="0"/>
    <n v="3"/>
    <x v="23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23"/>
  </r>
  <r>
    <n v="-1"/>
    <n v="1"/>
    <s v="0001 -Florida Power &amp; Light Company"/>
    <n v="0"/>
    <n v="3"/>
    <x v="23"/>
    <n v="2009"/>
    <n v="189"/>
    <n v="2014"/>
    <s v="V2009 Q1 - 50% Bonus"/>
    <n v="367"/>
    <s v="02. Steam"/>
    <s v="Function"/>
    <n v="4406167.26"/>
    <n v="0"/>
    <n v="0"/>
    <n v="4456135.93"/>
    <n v="340335.01"/>
    <n v="2781991.02"/>
    <n v="-99937.35"/>
    <n v="50861.11"/>
    <n v="4506104.6100000003"/>
    <n v="3065995.63"/>
    <n v="7254.16"/>
    <n v="0"/>
    <n v="50861.11"/>
    <n v="0"/>
    <x v="23"/>
  </r>
  <r>
    <n v="-1"/>
    <n v="1"/>
    <s v="0001 -Florida Power &amp; Light Company"/>
    <n v="0"/>
    <n v="3"/>
    <x v="23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23"/>
  </r>
  <r>
    <n v="-1"/>
    <n v="1"/>
    <s v="0001 -Florida Power &amp; Light Company"/>
    <n v="0"/>
    <n v="3"/>
    <x v="23"/>
    <n v="2009"/>
    <n v="190"/>
    <n v="2014"/>
    <s v="V2009 Q2 - 50% Bonus"/>
    <n v="367"/>
    <s v="02. Steam"/>
    <s v="Function"/>
    <n v="12271094.539999999"/>
    <n v="0"/>
    <n v="0"/>
    <n v="12446185.119999999"/>
    <n v="1216409.74"/>
    <n v="6476889.4400000004"/>
    <n v="-350181.17"/>
    <n v="163938.48000000001"/>
    <n v="12621275.710000001"/>
    <n v="7498230.8899999997"/>
    <n v="8825.6"/>
    <n v="0"/>
    <n v="163938.48000000001"/>
    <n v="0"/>
    <x v="23"/>
  </r>
  <r>
    <n v="-1"/>
    <n v="1"/>
    <s v="0001 -Florida Power &amp; Light Company"/>
    <n v="0"/>
    <n v="3"/>
    <x v="23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23"/>
  </r>
  <r>
    <n v="-1"/>
    <n v="1"/>
    <s v="0001 -Florida Power &amp; Light Company"/>
    <n v="0"/>
    <n v="3"/>
    <x v="23"/>
    <n v="2009"/>
    <n v="191"/>
    <n v="2014"/>
    <s v="V2009 Q3 - 50% Bonus"/>
    <n v="367"/>
    <s v="02. Steam"/>
    <s v="Function"/>
    <n v="20480248.190000001"/>
    <n v="0"/>
    <n v="0"/>
    <n v="20774497.129999999"/>
    <n v="2054292.29"/>
    <n v="10599723.279999999"/>
    <n v="-588497.88"/>
    <n v="181104.44"/>
    <n v="21068746.07"/>
    <n v="12330078.6"/>
    <n v="-83456.47"/>
    <n v="0"/>
    <n v="181104.44"/>
    <n v="0"/>
    <x v="23"/>
  </r>
  <r>
    <n v="-1"/>
    <n v="1"/>
    <s v="0001 -Florida Power &amp; Light Company"/>
    <n v="0"/>
    <n v="3"/>
    <x v="23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23"/>
  </r>
  <r>
    <n v="-1"/>
    <n v="1"/>
    <s v="0001 -Florida Power &amp; Light Company"/>
    <n v="0"/>
    <n v="3"/>
    <x v="23"/>
    <n v="2009"/>
    <n v="192"/>
    <n v="2014"/>
    <s v="V2009 Q4 - 50% Bonus"/>
    <n v="367"/>
    <s v="02. Steam"/>
    <s v="Function"/>
    <n v="22275059.629999999"/>
    <n v="0"/>
    <n v="0"/>
    <n v="22594131.620000001"/>
    <n v="2245577"/>
    <n v="11399072.18"/>
    <n v="-638143.98"/>
    <n v="228812.65"/>
    <n v="22913203.609999999"/>
    <n v="13297601.18"/>
    <n v="-62283.34"/>
    <n v="0"/>
    <n v="228812.65"/>
    <n v="0"/>
    <x v="23"/>
  </r>
  <r>
    <n v="-1"/>
    <n v="1"/>
    <s v="0001 -Florida Power &amp; Light Company"/>
    <n v="0"/>
    <n v="3"/>
    <x v="23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23"/>
  </r>
  <r>
    <n v="-1"/>
    <n v="1"/>
    <s v="0001 -Florida Power &amp; Light Company"/>
    <n v="0"/>
    <n v="3"/>
    <x v="23"/>
    <n v="2010"/>
    <n v="215"/>
    <n v="2014"/>
    <s v="V2010 Q1 - 50% Bonus"/>
    <n v="367"/>
    <s v="02. Steam"/>
    <s v="Function"/>
    <n v="14739549.449999999"/>
    <n v="0"/>
    <n v="0"/>
    <n v="14761165.810000001"/>
    <n v="1466416.82"/>
    <n v="6197969.25"/>
    <n v="-51757.86"/>
    <n v="21454.17"/>
    <n v="14782782.17"/>
    <n v="7644259.5700000003"/>
    <n v="-1652.05"/>
    <n v="0"/>
    <n v="21454.17"/>
    <n v="0"/>
    <x v="23"/>
  </r>
  <r>
    <n v="-1"/>
    <n v="1"/>
    <s v="0001 -Florida Power &amp; Light Company"/>
    <n v="0"/>
    <n v="3"/>
    <x v="23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23"/>
  </r>
  <r>
    <n v="-1"/>
    <n v="1"/>
    <s v="0001 -Florida Power &amp; Light Company"/>
    <n v="0"/>
    <n v="3"/>
    <x v="23"/>
    <n v="2010"/>
    <n v="216"/>
    <n v="2014"/>
    <s v="V2010 Q2 - 50% Bonus"/>
    <n v="367"/>
    <s v="02. Steam"/>
    <s v="Function"/>
    <n v="112923182.83"/>
    <n v="0"/>
    <n v="0"/>
    <n v="112939654.2"/>
    <n v="11255674.289999999"/>
    <n v="46239422.399999999"/>
    <n v="-56117.78"/>
    <n v="8859.26"/>
    <n v="112956125.56999999"/>
    <n v="57479995.950000003"/>
    <n v="-8982.74"/>
    <n v="0"/>
    <n v="8859.26"/>
    <n v="0"/>
    <x v="23"/>
  </r>
  <r>
    <n v="-1"/>
    <n v="1"/>
    <s v="0001 -Florida Power &amp; Light Company"/>
    <n v="0"/>
    <n v="3"/>
    <x v="23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23"/>
  </r>
  <r>
    <n v="-1"/>
    <n v="1"/>
    <s v="0001 -Florida Power &amp; Light Company"/>
    <n v="0"/>
    <n v="3"/>
    <x v="23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7"/>
    <n v="2014"/>
    <s v="V2010 Q3 - 50% Bonus"/>
    <n v="367"/>
    <s v="02. Steam"/>
    <s v="Function"/>
    <n v="5643806.9199999999"/>
    <n v="0"/>
    <n v="0"/>
    <n v="5643806.9199999999"/>
    <n v="564403.86"/>
    <n v="2306273.75"/>
    <n v="-235212.87"/>
    <n v="0"/>
    <n v="5643806.9199999999"/>
    <n v="2870677.61"/>
    <n v="0"/>
    <n v="0"/>
    <n v="0"/>
    <n v="0"/>
    <x v="23"/>
  </r>
  <r>
    <n v="-1"/>
    <n v="1"/>
    <s v="0001 -Florida Power &amp; Light Company"/>
    <n v="0"/>
    <n v="3"/>
    <x v="23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23"/>
  </r>
  <r>
    <n v="-1"/>
    <n v="1"/>
    <s v="0001 -Florida Power &amp; Light Company"/>
    <n v="0"/>
    <n v="3"/>
    <x v="23"/>
    <n v="2010"/>
    <n v="224"/>
    <n v="2014"/>
    <s v="V2010 Q4 - 100% Bonus"/>
    <n v="367"/>
    <s v="02. Steam"/>
    <s v="Function"/>
    <n v="1910604.36"/>
    <n v="0"/>
    <n v="0"/>
    <n v="1913388.8"/>
    <n v="273346.73"/>
    <n v="1094958.8999999999"/>
    <n v="-5568.88"/>
    <n v="3867.18"/>
    <n v="1916173.24"/>
    <n v="1364725.61"/>
    <n v="1878.31"/>
    <n v="0"/>
    <n v="3867.18"/>
    <n v="0"/>
    <x v="23"/>
  </r>
  <r>
    <n v="-1"/>
    <n v="1"/>
    <s v="0001 -Florida Power &amp; Light Company"/>
    <n v="0"/>
    <n v="3"/>
    <x v="23"/>
    <n v="2010"/>
    <n v="218"/>
    <n v="2014"/>
    <s v="V2010 Q4 - 50% Bonus"/>
    <n v="367"/>
    <s v="02. Steam"/>
    <s v="Function"/>
    <n v="4889435.76"/>
    <n v="0"/>
    <n v="0"/>
    <n v="4896452.5599999996"/>
    <n v="497243.73"/>
    <n v="1967431.28"/>
    <n v="-15859.08"/>
    <n v="9745.31"/>
    <n v="4903469.3600000003"/>
    <n v="2458442.4900000002"/>
    <n v="1944.22"/>
    <n v="0"/>
    <n v="9745.31"/>
    <n v="0"/>
    <x v="23"/>
  </r>
  <r>
    <n v="-1"/>
    <n v="1"/>
    <s v="0001 -Florida Power &amp; Light Company"/>
    <n v="0"/>
    <n v="3"/>
    <x v="23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23"/>
  </r>
  <r>
    <n v="-1"/>
    <n v="1"/>
    <s v="0001 -Florida Power &amp; Light Company"/>
    <n v="0"/>
    <n v="3"/>
    <x v="23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23"/>
  </r>
  <r>
    <n v="-1"/>
    <n v="1"/>
    <s v="0001 -Florida Power &amp; Light Company"/>
    <n v="0"/>
    <n v="3"/>
    <x v="23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23"/>
  </r>
  <r>
    <n v="-1"/>
    <n v="1"/>
    <s v="0001 -Florida Power &amp; Light Company"/>
    <n v="0"/>
    <n v="3"/>
    <x v="23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8"/>
    <n v="2014"/>
    <s v="V2012 Q1 - 50% Bonus"/>
    <n v="367"/>
    <s v="02. Steam"/>
    <s v="Function"/>
    <n v="7823365.21"/>
    <n v="0"/>
    <n v="0"/>
    <n v="7826458.8099999996"/>
    <n v="849625.09"/>
    <n v="1774718.3"/>
    <n v="-6187.2"/>
    <n v="2427.41"/>
    <n v="7829552.4100000001"/>
    <n v="2622718.4500000002"/>
    <n v="-2134.85"/>
    <n v="0"/>
    <n v="2427.41"/>
    <n v="0"/>
    <x v="23"/>
  </r>
  <r>
    <n v="-1"/>
    <n v="1"/>
    <s v="0001 -Florida Power &amp; Light Company"/>
    <n v="0"/>
    <n v="3"/>
    <x v="23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9"/>
    <n v="2014"/>
    <s v="V2012 Q2 - 50% Bonus"/>
    <n v="367"/>
    <s v="02. Steam"/>
    <s v="Function"/>
    <n v="146466896.38"/>
    <n v="0"/>
    <n v="0"/>
    <n v="146466896.38"/>
    <n v="15309937.58"/>
    <n v="29599862.530000001"/>
    <n v="-322992.34999999998"/>
    <n v="0"/>
    <n v="146466896.38"/>
    <n v="44909800.109999999"/>
    <n v="0"/>
    <n v="0"/>
    <n v="0"/>
    <n v="0"/>
    <x v="23"/>
  </r>
  <r>
    <n v="-1"/>
    <n v="1"/>
    <s v="0001 -Florida Power &amp; Light Company"/>
    <n v="0"/>
    <n v="3"/>
    <x v="23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5"/>
    <n v="2014"/>
    <s v="V2012 Q3 - 100% Bonus"/>
    <n v="367"/>
    <s v="02. Steam"/>
    <s v="Function"/>
    <n v="14706200.58"/>
    <n v="0"/>
    <n v="0"/>
    <n v="14712617.939999999"/>
    <n v="2101771.04"/>
    <n v="3154068.48"/>
    <n v="-12834.71"/>
    <n v="2965.52"/>
    <n v="14719035.289999999"/>
    <n v="5252172.4800000004"/>
    <n v="-6202.15"/>
    <n v="0"/>
    <n v="2965.52"/>
    <n v="0"/>
    <x v="23"/>
  </r>
  <r>
    <n v="-1"/>
    <n v="1"/>
    <s v="0001 -Florida Power &amp; Light Company"/>
    <n v="0"/>
    <n v="3"/>
    <x v="23"/>
    <n v="2012"/>
    <n v="250"/>
    <n v="2014"/>
    <s v="V2012 Q3 - 50% Bonus"/>
    <n v="367"/>
    <s v="02. Steam"/>
    <s v="Function"/>
    <n v="247103139.06"/>
    <n v="0"/>
    <n v="0"/>
    <n v="247210933.13999999"/>
    <n v="26002262.27"/>
    <n v="47834538.640000001"/>
    <n v="-215588.15"/>
    <n v="49812.74"/>
    <n v="247318727.21000001"/>
    <n v="73783779.939999998"/>
    <n v="-112754.43"/>
    <n v="0"/>
    <n v="49812.74"/>
    <n v="0"/>
    <x v="23"/>
  </r>
  <r>
    <n v="-1"/>
    <n v="1"/>
    <s v="0001 -Florida Power &amp; Light Company"/>
    <n v="0"/>
    <n v="3"/>
    <x v="23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7"/>
    <n v="2014"/>
    <s v="V2012 Q4 - 100% Bonus"/>
    <n v="367"/>
    <s v="02. Steam"/>
    <s v="Function"/>
    <n v="187342.91"/>
    <n v="0"/>
    <n v="0"/>
    <n v="187424.66"/>
    <n v="26774.55"/>
    <n v="40179.81"/>
    <n v="-163.5"/>
    <n v="128.02000000000001"/>
    <n v="187506.41"/>
    <n v="66907.64"/>
    <n v="11.23"/>
    <n v="0"/>
    <n v="128.02000000000001"/>
    <n v="0"/>
    <x v="23"/>
  </r>
  <r>
    <n v="-1"/>
    <n v="1"/>
    <s v="0001 -Florida Power &amp; Light Company"/>
    <n v="0"/>
    <n v="3"/>
    <x v="23"/>
    <n v="2012"/>
    <n v="251"/>
    <n v="2014"/>
    <s v="V2012 Q4 - 50% Bonus"/>
    <n v="367"/>
    <s v="02. Steam"/>
    <s v="Function"/>
    <n v="4849830.26"/>
    <n v="0"/>
    <n v="0"/>
    <n v="4851882"/>
    <n v="526134.53"/>
    <n v="913770.64"/>
    <n v="-4103.4799999999996"/>
    <n v="3266.43"/>
    <n v="4853933.74"/>
    <n v="1438930.22"/>
    <n v="137.9"/>
    <n v="0"/>
    <n v="3266.43"/>
    <n v="0"/>
    <x v="23"/>
  </r>
  <r>
    <n v="-1"/>
    <n v="1"/>
    <s v="0001 -Florida Power &amp; Light Company"/>
    <n v="0"/>
    <n v="3"/>
    <x v="23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3"/>
    <n v="231"/>
    <n v="2014"/>
    <s v="V2013 - 50% Bonus"/>
    <n v="367"/>
    <s v="02. Steam"/>
    <s v="Function"/>
    <n v="76290242.25"/>
    <n v="0"/>
    <n v="0"/>
    <n v="76321806.409999996"/>
    <n v="8633270.3100000005"/>
    <n v="7148877.0800000001"/>
    <n v="-1525132.79"/>
    <n v="16222.64"/>
    <n v="76353370.560000002"/>
    <n v="15773060.68"/>
    <n v="-37818.959999999999"/>
    <n v="0"/>
    <n v="16222.64"/>
    <n v="0"/>
    <x v="23"/>
  </r>
  <r>
    <n v="-1"/>
    <n v="1"/>
    <s v="0001 -Florida Power &amp; Light Company"/>
    <n v="0"/>
    <n v="3"/>
    <x v="23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4"/>
    <n v="363"/>
    <n v="2014"/>
    <s v="V2014 - 50% Bonus"/>
    <n v="367"/>
    <s v="02. Steam"/>
    <s v="Function"/>
    <n v="160732377.47"/>
    <n v="160732377.47"/>
    <n v="0"/>
    <n v="160732377.47"/>
    <n v="14573289.109999999"/>
    <n v="0"/>
    <n v="160732377.47"/>
    <n v="0"/>
    <n v="0"/>
    <n v="14573289.109999999"/>
    <n v="0"/>
    <n v="0"/>
    <n v="0"/>
    <n v="0"/>
    <x v="23"/>
  </r>
  <r>
    <n v="-1"/>
    <n v="1"/>
    <s v="0001 -Florida Power &amp; Light Company"/>
    <n v="0"/>
    <n v="3"/>
    <x v="23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23"/>
  </r>
  <r>
    <n v="-1"/>
    <n v="1"/>
    <s v="0001 -Florida Power &amp; Light Company"/>
    <n v="0"/>
    <n v="3"/>
    <x v="23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23"/>
  </r>
  <r>
    <n v="-1"/>
    <n v="1"/>
    <s v="0001 -Florida Power &amp; Light Company"/>
    <n v="0"/>
    <n v="3"/>
    <x v="23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23"/>
  </r>
  <r>
    <n v="-1"/>
    <n v="1"/>
    <s v="0001 -Florida Power &amp; Light Company"/>
    <n v="0"/>
    <n v="3"/>
    <x v="23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23"/>
  </r>
  <r>
    <n v="-1"/>
    <n v="1"/>
    <s v="0001 -Florida Power &amp; Light Company"/>
    <n v="0"/>
    <n v="3"/>
    <x v="23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23"/>
  </r>
  <r>
    <n v="-1"/>
    <n v="1"/>
    <s v="0001 -Florida Power &amp; Light Company"/>
    <n v="0"/>
    <n v="3"/>
    <x v="23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23"/>
  </r>
  <r>
    <n v="-1"/>
    <n v="1"/>
    <s v="0001 -Florida Power &amp; Light Company"/>
    <n v="0"/>
    <n v="3"/>
    <x v="23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23"/>
  </r>
  <r>
    <n v="-1"/>
    <n v="1"/>
    <s v="0001 -Florida Power &amp; Light Company"/>
    <n v="0"/>
    <n v="3"/>
    <x v="23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23"/>
  </r>
  <r>
    <n v="-1"/>
    <n v="1"/>
    <s v="0001 -Florida Power &amp; Light Company"/>
    <n v="0"/>
    <n v="3"/>
    <x v="23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23"/>
  </r>
  <r>
    <n v="-1"/>
    <n v="1"/>
    <s v="0001 -Florida Power &amp; Light Company"/>
    <n v="0"/>
    <n v="3"/>
    <x v="23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23"/>
  </r>
  <r>
    <n v="-1"/>
    <n v="1"/>
    <s v="0001 -Florida Power &amp; Light Company"/>
    <n v="0"/>
    <n v="3"/>
    <x v="23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23"/>
  </r>
  <r>
    <n v="-1"/>
    <n v="1"/>
    <s v="0001 -Florida Power &amp; Light Company"/>
    <n v="0"/>
    <n v="3"/>
    <x v="23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23"/>
  </r>
  <r>
    <n v="-1"/>
    <n v="1"/>
    <s v="0001 -Florida Power &amp; Light Company"/>
    <n v="0"/>
    <n v="3"/>
    <x v="23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23"/>
  </r>
  <r>
    <n v="-1"/>
    <n v="1"/>
    <s v="0001 -Florida Power &amp; Light Company"/>
    <n v="0"/>
    <n v="3"/>
    <x v="23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23"/>
  </r>
  <r>
    <n v="-1"/>
    <n v="1"/>
    <s v="0001 -Florida Power &amp; Light Company"/>
    <n v="0"/>
    <n v="3"/>
    <x v="23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23"/>
  </r>
  <r>
    <n v="-1"/>
    <n v="1"/>
    <s v="0001 -Florida Power &amp; Light Company"/>
    <n v="0"/>
    <n v="3"/>
    <x v="23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23"/>
  </r>
  <r>
    <n v="-1"/>
    <n v="1"/>
    <s v="0001 -Florida Power &amp; Light Company"/>
    <n v="0"/>
    <n v="3"/>
    <x v="23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23"/>
  </r>
  <r>
    <n v="-1"/>
    <n v="1"/>
    <s v="0001 -Florida Power &amp; Light Company"/>
    <n v="0"/>
    <n v="3"/>
    <x v="23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23"/>
  </r>
  <r>
    <n v="-1"/>
    <n v="1"/>
    <s v="0001 -Florida Power &amp; Light Company"/>
    <n v="0"/>
    <n v="3"/>
    <x v="23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23"/>
  </r>
  <r>
    <n v="-1"/>
    <n v="1"/>
    <s v="0001 -Florida Power &amp; Light Company"/>
    <n v="0"/>
    <n v="3"/>
    <x v="23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23"/>
  </r>
  <r>
    <n v="-1"/>
    <n v="1"/>
    <s v="0001 -Florida Power &amp; Light Company"/>
    <n v="0"/>
    <n v="3"/>
    <x v="23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23"/>
  </r>
  <r>
    <n v="-1"/>
    <n v="1"/>
    <s v="0001 -Florida Power &amp; Light Company"/>
    <n v="0"/>
    <n v="3"/>
    <x v="23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23"/>
  </r>
  <r>
    <n v="-1"/>
    <n v="1"/>
    <s v="0001 -Florida Power &amp; Light Company"/>
    <n v="0"/>
    <n v="3"/>
    <x v="23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23"/>
  </r>
  <r>
    <n v="-1"/>
    <n v="1"/>
    <s v="0001 -Florida Power &amp; Light Company"/>
    <n v="0"/>
    <n v="3"/>
    <x v="23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23"/>
  </r>
  <r>
    <n v="-1"/>
    <n v="1"/>
    <s v="0001 -Florida Power &amp; Light Company"/>
    <n v="0"/>
    <n v="3"/>
    <x v="23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23"/>
  </r>
  <r>
    <n v="-1"/>
    <n v="1"/>
    <s v="0001 -Florida Power &amp; Light Company"/>
    <n v="0"/>
    <n v="3"/>
    <x v="23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23"/>
  </r>
  <r>
    <n v="-1"/>
    <n v="1"/>
    <s v="0001 -Florida Power &amp; Light Company"/>
    <n v="0"/>
    <n v="3"/>
    <x v="23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23"/>
  </r>
  <r>
    <n v="-1"/>
    <n v="1"/>
    <s v="0001 -Florida Power &amp; Light Company"/>
    <n v="0"/>
    <n v="3"/>
    <x v="23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23"/>
  </r>
  <r>
    <n v="-1"/>
    <n v="1"/>
    <s v="0001 -Florida Power &amp; Light Company"/>
    <n v="0"/>
    <n v="3"/>
    <x v="23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23"/>
  </r>
  <r>
    <n v="-1"/>
    <n v="1"/>
    <s v="0001 -Florida Power &amp; Light Company"/>
    <n v="0"/>
    <n v="3"/>
    <x v="23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23"/>
  </r>
  <r>
    <n v="-1"/>
    <n v="1"/>
    <s v="0001 -Florida Power &amp; Light Company"/>
    <n v="0"/>
    <n v="3"/>
    <x v="23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23"/>
  </r>
  <r>
    <n v="-1"/>
    <n v="1"/>
    <s v="0001 -Florida Power &amp; Light Company"/>
    <n v="0"/>
    <n v="3"/>
    <x v="23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23"/>
  </r>
  <r>
    <n v="-1"/>
    <n v="1"/>
    <s v="0001 -Florida Power &amp; Light Company"/>
    <n v="0"/>
    <n v="3"/>
    <x v="23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23"/>
  </r>
  <r>
    <n v="-1"/>
    <n v="1"/>
    <s v="0001 -Florida Power &amp; Light Company"/>
    <n v="0"/>
    <n v="3"/>
    <x v="23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23"/>
  </r>
  <r>
    <n v="-1"/>
    <n v="1"/>
    <s v="0001 -Florida Power &amp; Light Company"/>
    <n v="0"/>
    <n v="3"/>
    <x v="23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23"/>
  </r>
  <r>
    <n v="-1"/>
    <n v="1"/>
    <s v="0001 -Florida Power &amp; Light Company"/>
    <n v="0"/>
    <n v="3"/>
    <x v="23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23"/>
  </r>
  <r>
    <n v="-1"/>
    <n v="1"/>
    <s v="0001 -Florida Power &amp; Light Company"/>
    <n v="0"/>
    <n v="3"/>
    <x v="23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23"/>
  </r>
  <r>
    <n v="-1"/>
    <n v="1"/>
    <s v="0001 -Florida Power &amp; Light Company"/>
    <n v="0"/>
    <n v="3"/>
    <x v="23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23"/>
  </r>
  <r>
    <n v="-1"/>
    <n v="1"/>
    <s v="0001 -Florida Power &amp; Light Company"/>
    <n v="0"/>
    <n v="3"/>
    <x v="23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23"/>
  </r>
  <r>
    <n v="-1"/>
    <n v="1"/>
    <s v="0001 -Florida Power &amp; Light Company"/>
    <n v="0"/>
    <n v="3"/>
    <x v="23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23"/>
  </r>
  <r>
    <n v="-1"/>
    <n v="1"/>
    <s v="0001 -Florida Power &amp; Light Company"/>
    <n v="0"/>
    <n v="3"/>
    <x v="23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23"/>
  </r>
  <r>
    <n v="-1"/>
    <n v="1"/>
    <s v="0001 -Florida Power &amp; Light Company"/>
    <n v="0"/>
    <n v="3"/>
    <x v="23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23"/>
  </r>
  <r>
    <n v="-1"/>
    <n v="1"/>
    <s v="0001 -Florida Power &amp; Light Company"/>
    <n v="0"/>
    <n v="3"/>
    <x v="23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23"/>
  </r>
  <r>
    <n v="-1"/>
    <n v="1"/>
    <s v="0001 -Florida Power &amp; Light Company"/>
    <n v="0"/>
    <n v="3"/>
    <x v="23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23"/>
  </r>
  <r>
    <n v="-1"/>
    <n v="1"/>
    <s v="0001 -Florida Power &amp; Light Company"/>
    <n v="0"/>
    <n v="3"/>
    <x v="23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23"/>
  </r>
  <r>
    <n v="-1"/>
    <n v="1"/>
    <s v="0001 -Florida Power &amp; Light Company"/>
    <n v="0"/>
    <n v="3"/>
    <x v="23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23"/>
  </r>
  <r>
    <n v="-1"/>
    <n v="1"/>
    <s v="0001 -Florida Power &amp; Light Company"/>
    <n v="0"/>
    <n v="3"/>
    <x v="23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23"/>
  </r>
  <r>
    <n v="-1"/>
    <n v="1"/>
    <s v="0001 -Florida Power &amp; Light Company"/>
    <n v="0"/>
    <n v="3"/>
    <x v="23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23"/>
  </r>
  <r>
    <n v="-1"/>
    <n v="1"/>
    <s v="0001 -Florida Power &amp; Light Company"/>
    <n v="0"/>
    <n v="3"/>
    <x v="23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23"/>
  </r>
  <r>
    <n v="-1"/>
    <n v="1"/>
    <s v="0001 -Florida Power &amp; Light Company"/>
    <n v="0"/>
    <n v="3"/>
    <x v="23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23"/>
  </r>
  <r>
    <n v="-1"/>
    <n v="1"/>
    <s v="0001 -Florida Power &amp; Light Company"/>
    <n v="0"/>
    <n v="3"/>
    <x v="23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23"/>
  </r>
  <r>
    <n v="-1"/>
    <n v="1"/>
    <s v="0001 -Florida Power &amp; Light Company"/>
    <n v="0"/>
    <n v="3"/>
    <x v="23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23"/>
  </r>
  <r>
    <n v="-1"/>
    <n v="1"/>
    <s v="0001 -Florida Power &amp; Light Company"/>
    <n v="0"/>
    <n v="3"/>
    <x v="23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23"/>
  </r>
  <r>
    <n v="-1"/>
    <n v="1"/>
    <s v="0001 -Florida Power &amp; Light Company"/>
    <n v="0"/>
    <n v="3"/>
    <x v="23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23"/>
  </r>
  <r>
    <n v="-1"/>
    <n v="1"/>
    <s v="0001 -Florida Power &amp; Light Company"/>
    <n v="0"/>
    <n v="3"/>
    <x v="23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23"/>
  </r>
  <r>
    <n v="-1"/>
    <n v="1"/>
    <s v="0001 -Florida Power &amp; Light Company"/>
    <n v="0"/>
    <n v="3"/>
    <x v="23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23"/>
  </r>
  <r>
    <n v="-1"/>
    <n v="1"/>
    <s v="0001 -Florida Power &amp; Light Company"/>
    <n v="0"/>
    <n v="3"/>
    <x v="23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23"/>
  </r>
  <r>
    <n v="-1"/>
    <n v="1"/>
    <s v="0001 -Florida Power &amp; Light Company"/>
    <n v="0"/>
    <n v="3"/>
    <x v="23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23"/>
  </r>
  <r>
    <n v="-1"/>
    <n v="1"/>
    <s v="0001 -Florida Power &amp; Light Company"/>
    <n v="0"/>
    <n v="3"/>
    <x v="23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23"/>
  </r>
  <r>
    <n v="-1"/>
    <n v="1"/>
    <s v="0001 -Florida Power &amp; Light Company"/>
    <n v="0"/>
    <n v="3"/>
    <x v="23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23"/>
  </r>
  <r>
    <n v="-1"/>
    <n v="1"/>
    <s v="0001 -Florida Power &amp; Light Company"/>
    <n v="0"/>
    <n v="3"/>
    <x v="23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23"/>
  </r>
  <r>
    <n v="-1"/>
    <n v="1"/>
    <s v="0001 -Florida Power &amp; Light Company"/>
    <n v="0"/>
    <n v="3"/>
    <x v="23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23"/>
  </r>
  <r>
    <n v="-1"/>
    <n v="1"/>
    <s v="0001 -Florida Power &amp; Light Company"/>
    <n v="0"/>
    <n v="3"/>
    <x v="23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23"/>
  </r>
  <r>
    <n v="-1"/>
    <n v="1"/>
    <s v="0001 -Florida Power &amp; Light Company"/>
    <n v="0"/>
    <n v="3"/>
    <x v="23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23"/>
  </r>
  <r>
    <n v="-1"/>
    <n v="1"/>
    <s v="0001 -Florida Power &amp; Light Company"/>
    <n v="0"/>
    <n v="3"/>
    <x v="23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23"/>
  </r>
  <r>
    <n v="-1"/>
    <n v="1"/>
    <s v="0001 -Florida Power &amp; Light Company"/>
    <n v="0"/>
    <n v="3"/>
    <x v="23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23"/>
  </r>
  <r>
    <n v="-1"/>
    <n v="1"/>
    <s v="0001 -Florida Power &amp; Light Company"/>
    <n v="0"/>
    <n v="3"/>
    <x v="23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23"/>
  </r>
  <r>
    <n v="-1"/>
    <n v="1"/>
    <s v="0001 -Florida Power &amp; Light Company"/>
    <n v="0"/>
    <n v="3"/>
    <x v="23"/>
    <n v="2008"/>
    <n v="239"/>
    <n v="2014"/>
    <s v="V2008 Bonus - 50%"/>
    <n v="367"/>
    <s v="03. Nuclear"/>
    <s v="Function"/>
    <n v="6010296.9900000002"/>
    <n v="0"/>
    <n v="0"/>
    <n v="6010296.9900000002"/>
    <n v="606760.93999999994"/>
    <n v="2494148.71"/>
    <n v="0"/>
    <n v="0"/>
    <n v="6010296.9900000002"/>
    <n v="3100909.65"/>
    <n v="0"/>
    <n v="0"/>
    <n v="0"/>
    <n v="0"/>
    <x v="23"/>
  </r>
  <r>
    <n v="-1"/>
    <n v="1"/>
    <s v="0001 -Florida Power &amp; Light Company"/>
    <n v="0"/>
    <n v="3"/>
    <x v="23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23"/>
  </r>
  <r>
    <n v="-1"/>
    <n v="1"/>
    <s v="0001 -Florida Power &amp; Light Company"/>
    <n v="0"/>
    <n v="3"/>
    <x v="23"/>
    <n v="2008"/>
    <n v="168"/>
    <n v="2014"/>
    <s v="V2008 Q1 - 50% Bonus"/>
    <n v="367"/>
    <s v="03. Nuclear"/>
    <s v="Function"/>
    <n v="312013.90999999997"/>
    <n v="0"/>
    <n v="0"/>
    <n v="312060.40999999997"/>
    <n v="24950.54"/>
    <n v="244826.8"/>
    <n v="-14095"/>
    <n v="63.78"/>
    <n v="312106.92"/>
    <n v="269711.33"/>
    <n v="36.770000000000003"/>
    <n v="0"/>
    <n v="63.78"/>
    <n v="0"/>
    <x v="23"/>
  </r>
  <r>
    <n v="-1"/>
    <n v="1"/>
    <s v="0001 -Florida Power &amp; Light Company"/>
    <n v="0"/>
    <n v="3"/>
    <x v="23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23"/>
  </r>
  <r>
    <n v="-1"/>
    <n v="1"/>
    <s v="0001 -Florida Power &amp; Light Company"/>
    <n v="0"/>
    <n v="3"/>
    <x v="23"/>
    <n v="2008"/>
    <n v="169"/>
    <n v="2014"/>
    <s v="V2008 Q2 - 50% Bonus"/>
    <n v="367"/>
    <s v="03. Nuclear"/>
    <s v="Function"/>
    <n v="1941959.86"/>
    <n v="0"/>
    <n v="0"/>
    <n v="1942176.45"/>
    <n v="206550.66"/>
    <n v="1517871.18"/>
    <n v="-218750.41"/>
    <n v="435.36"/>
    <n v="1942393.04"/>
    <n v="1724117.64"/>
    <n v="306.38"/>
    <n v="0"/>
    <n v="435.36"/>
    <n v="0"/>
    <x v="23"/>
  </r>
  <r>
    <n v="-1"/>
    <n v="1"/>
    <s v="0001 -Florida Power &amp; Light Company"/>
    <n v="0"/>
    <n v="3"/>
    <x v="23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23"/>
  </r>
  <r>
    <n v="-1"/>
    <n v="1"/>
    <s v="0001 -Florida Power &amp; Light Company"/>
    <n v="0"/>
    <n v="3"/>
    <x v="23"/>
    <n v="2008"/>
    <n v="170"/>
    <n v="2014"/>
    <s v="V2008 Q3 - 50% Bonus"/>
    <n v="367"/>
    <s v="03. Nuclear"/>
    <s v="Function"/>
    <n v="9000865.7799999993"/>
    <n v="0"/>
    <n v="0"/>
    <n v="9002987.3100000005"/>
    <n v="922288.7"/>
    <n v="6022422.5899999999"/>
    <n v="-221973.24"/>
    <n v="4263.74"/>
    <n v="9005108.8499999996"/>
    <n v="6941762.8700000001"/>
    <n v="2969.09"/>
    <n v="0"/>
    <n v="4263.74"/>
    <n v="0"/>
    <x v="23"/>
  </r>
  <r>
    <n v="-1"/>
    <n v="1"/>
    <s v="0001 -Florida Power &amp; Light Company"/>
    <n v="0"/>
    <n v="3"/>
    <x v="23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23"/>
  </r>
  <r>
    <n v="-1"/>
    <n v="1"/>
    <s v="0001 -Florida Power &amp; Light Company"/>
    <n v="0"/>
    <n v="3"/>
    <x v="23"/>
    <n v="2008"/>
    <n v="171"/>
    <n v="2014"/>
    <s v="V2008 Q4 - 50% Bonus"/>
    <n v="367"/>
    <s v="03. Nuclear"/>
    <s v="Function"/>
    <n v="11946620.939999999"/>
    <n v="0"/>
    <n v="0"/>
    <n v="11949232.41"/>
    <n v="1228326.46"/>
    <n v="8067830.6799999997"/>
    <n v="-430664.44"/>
    <n v="5824.67"/>
    <n v="11951843.880000001"/>
    <n v="9292566.3800000008"/>
    <n v="4192.49"/>
    <n v="0"/>
    <n v="5824.67"/>
    <n v="0"/>
    <x v="23"/>
  </r>
  <r>
    <n v="-1"/>
    <n v="1"/>
    <s v="0001 -Florida Power &amp; Light Company"/>
    <n v="0"/>
    <n v="3"/>
    <x v="23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23"/>
  </r>
  <r>
    <n v="-1"/>
    <n v="1"/>
    <s v="0001 -Florida Power &amp; Light Company"/>
    <n v="0"/>
    <n v="3"/>
    <x v="23"/>
    <n v="2009"/>
    <n v="189"/>
    <n v="2014"/>
    <s v="V2009 Q1 - 50% Bonus"/>
    <n v="367"/>
    <s v="03. Nuclear"/>
    <s v="Function"/>
    <n v="11045864.300000001"/>
    <n v="0"/>
    <n v="0"/>
    <n v="11302345.09"/>
    <n v="1156930.54"/>
    <n v="6618332.2800000003"/>
    <n v="-618129.85"/>
    <n v="381724.3"/>
    <n v="11558825.890000001"/>
    <n v="7463136.1299999999"/>
    <n v="180889.39"/>
    <n v="0"/>
    <n v="381724.3"/>
    <n v="0"/>
    <x v="23"/>
  </r>
  <r>
    <n v="-1"/>
    <n v="1"/>
    <s v="0001 -Florida Power &amp; Light Company"/>
    <n v="0"/>
    <n v="3"/>
    <x v="23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23"/>
  </r>
  <r>
    <n v="-1"/>
    <n v="1"/>
    <s v="0001 -Florida Power &amp; Light Company"/>
    <n v="0"/>
    <n v="3"/>
    <x v="23"/>
    <n v="2009"/>
    <n v="190"/>
    <n v="2014"/>
    <s v="V2009 Q2 - 50% Bonus"/>
    <n v="367"/>
    <s v="03. Nuclear"/>
    <s v="Function"/>
    <n v="37984020.009999998"/>
    <n v="0"/>
    <n v="0"/>
    <n v="37984020.009999998"/>
    <n v="3903641.1"/>
    <n v="21236609.34"/>
    <n v="-231869.67"/>
    <n v="0"/>
    <n v="37984020.009999998"/>
    <n v="25140250.440000001"/>
    <n v="0"/>
    <n v="0"/>
    <n v="0"/>
    <n v="0"/>
    <x v="23"/>
  </r>
  <r>
    <n v="-1"/>
    <n v="1"/>
    <s v="0001 -Florida Power &amp; Light Company"/>
    <n v="0"/>
    <n v="3"/>
    <x v="23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23"/>
  </r>
  <r>
    <n v="-1"/>
    <n v="1"/>
    <s v="0001 -Florida Power &amp; Light Company"/>
    <n v="0"/>
    <n v="3"/>
    <x v="23"/>
    <n v="2009"/>
    <n v="191"/>
    <n v="2014"/>
    <s v="V2009 Q3 - 50% Bonus"/>
    <n v="367"/>
    <s v="03. Nuclear"/>
    <s v="Function"/>
    <n v="30714793.059999999"/>
    <n v="0"/>
    <n v="0"/>
    <n v="30989515.289999999"/>
    <n v="3212002.5"/>
    <n v="17243785.120000001"/>
    <n v="-741396.57"/>
    <n v="350175.77"/>
    <n v="31264237.52"/>
    <n v="20130022.210000001"/>
    <n v="126496.73"/>
    <n v="0"/>
    <n v="350175.77"/>
    <n v="0"/>
    <x v="23"/>
  </r>
  <r>
    <n v="-1"/>
    <n v="1"/>
    <s v="0001 -Florida Power &amp; Light Company"/>
    <n v="0"/>
    <n v="3"/>
    <x v="23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23"/>
  </r>
  <r>
    <n v="-1"/>
    <n v="1"/>
    <s v="0001 -Florida Power &amp; Light Company"/>
    <n v="0"/>
    <n v="3"/>
    <x v="23"/>
    <n v="2009"/>
    <n v="192"/>
    <n v="2014"/>
    <s v="V2009 Q4 - 50% Bonus"/>
    <n v="367"/>
    <s v="03. Nuclear"/>
    <s v="Function"/>
    <n v="32856256.489999998"/>
    <n v="0"/>
    <n v="0"/>
    <n v="33677493.049999997"/>
    <n v="3496963.64"/>
    <n v="21246575.420000002"/>
    <n v="-1642473.12"/>
    <n v="1610474.18"/>
    <n v="34498729.609999999"/>
    <n v="23646998.379999999"/>
    <n v="1064541.74"/>
    <n v="0"/>
    <n v="1610474.18"/>
    <n v="0"/>
    <x v="23"/>
  </r>
  <r>
    <n v="-1"/>
    <n v="1"/>
    <s v="0001 -Florida Power &amp; Light Company"/>
    <n v="0"/>
    <n v="3"/>
    <x v="23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23"/>
  </r>
  <r>
    <n v="-1"/>
    <n v="1"/>
    <s v="0001 -Florida Power &amp; Light Company"/>
    <n v="0"/>
    <n v="3"/>
    <x v="23"/>
    <n v="2010"/>
    <n v="215"/>
    <n v="2014"/>
    <s v="V2010 Q1 - 50% Bonus"/>
    <n v="367"/>
    <s v="03. Nuclear"/>
    <s v="Function"/>
    <n v="-596332.69999999995"/>
    <n v="0"/>
    <n v="0"/>
    <n v="-596332.69999999995"/>
    <n v="-51056.87"/>
    <n v="-41687.199999999997"/>
    <n v="0"/>
    <n v="0"/>
    <n v="-596332.69999999995"/>
    <n v="-92744.07"/>
    <n v="0"/>
    <n v="0"/>
    <n v="0"/>
    <n v="0"/>
    <x v="23"/>
  </r>
  <r>
    <n v="-1"/>
    <n v="1"/>
    <s v="0001 -Florida Power &amp; Light Company"/>
    <n v="0"/>
    <n v="3"/>
    <x v="23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23"/>
  </r>
  <r>
    <n v="-1"/>
    <n v="1"/>
    <s v="0001 -Florida Power &amp; Light Company"/>
    <n v="0"/>
    <n v="3"/>
    <x v="23"/>
    <n v="2010"/>
    <n v="216"/>
    <n v="2014"/>
    <s v="V2010 Q2 - 50% Bonus"/>
    <n v="367"/>
    <s v="03. Nuclear"/>
    <s v="Function"/>
    <n v="62458149.630000003"/>
    <n v="0"/>
    <n v="0"/>
    <n v="62610124.100000001"/>
    <n v="6623440.3700000001"/>
    <n v="28078582.93"/>
    <n v="-303948.94"/>
    <n v="185426.56"/>
    <n v="62762098.57"/>
    <n v="34551021.899999999"/>
    <n v="32479.02"/>
    <n v="0"/>
    <n v="185426.56"/>
    <n v="0"/>
    <x v="23"/>
  </r>
  <r>
    <n v="-1"/>
    <n v="1"/>
    <s v="0001 -Florida Power &amp; Light Company"/>
    <n v="0"/>
    <n v="3"/>
    <x v="23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23"/>
  </r>
  <r>
    <n v="-1"/>
    <n v="1"/>
    <s v="0001 -Florida Power &amp; Light Company"/>
    <n v="0"/>
    <n v="3"/>
    <x v="23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7"/>
    <n v="2014"/>
    <s v="V2010 Q3 - 50% Bonus"/>
    <n v="367"/>
    <s v="03. Nuclear"/>
    <s v="Function"/>
    <n v="7352986.6799999997"/>
    <n v="0"/>
    <n v="0"/>
    <n v="7352986.6799999997"/>
    <n v="796176.94"/>
    <n v="3407318.2"/>
    <n v="-436570.75"/>
    <n v="0"/>
    <n v="7352986.6799999997"/>
    <n v="4203495.1399999997"/>
    <n v="0"/>
    <n v="0"/>
    <n v="0"/>
    <n v="0"/>
    <x v="23"/>
  </r>
  <r>
    <n v="-1"/>
    <n v="1"/>
    <s v="0001 -Florida Power &amp; Light Company"/>
    <n v="0"/>
    <n v="3"/>
    <x v="23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23"/>
  </r>
  <r>
    <n v="-1"/>
    <n v="1"/>
    <s v="0001 -Florida Power &amp; Light Company"/>
    <n v="0"/>
    <n v="3"/>
    <x v="23"/>
    <n v="2010"/>
    <n v="224"/>
    <n v="2014"/>
    <s v="V2010 Q4 - 100% Bonus"/>
    <n v="367"/>
    <s v="03. Nuclear"/>
    <s v="Function"/>
    <n v="5992826.9199999999"/>
    <n v="0"/>
    <n v="0"/>
    <n v="6058051.3499999996"/>
    <n v="865453.22"/>
    <n v="3499023.49"/>
    <n v="-130448.87"/>
    <n v="169980.18"/>
    <n v="6123275.79"/>
    <n v="4280616.3499999996"/>
    <n v="123391.67"/>
    <n v="0"/>
    <n v="169980.18"/>
    <n v="0"/>
    <x v="23"/>
  </r>
  <r>
    <n v="-1"/>
    <n v="1"/>
    <s v="0001 -Florida Power &amp; Light Company"/>
    <n v="0"/>
    <n v="3"/>
    <x v="23"/>
    <n v="2010"/>
    <n v="218"/>
    <n v="2014"/>
    <s v="V2010 Q4 - 50% Bonus"/>
    <n v="367"/>
    <s v="03. Nuclear"/>
    <s v="Function"/>
    <n v="16657928.640000001"/>
    <n v="0"/>
    <n v="0"/>
    <n v="16837314.440000001"/>
    <n v="1812280.08"/>
    <n v="7292265.5199999996"/>
    <n v="-358771.59"/>
    <n v="467493.96"/>
    <n v="17016700.23"/>
    <n v="8932519.6199999992"/>
    <n v="280748.34999999998"/>
    <n v="0"/>
    <n v="467493.96"/>
    <n v="0"/>
    <x v="23"/>
  </r>
  <r>
    <n v="-1"/>
    <n v="1"/>
    <s v="0001 -Florida Power &amp; Light Company"/>
    <n v="0"/>
    <n v="3"/>
    <x v="23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23"/>
  </r>
  <r>
    <n v="-1"/>
    <n v="1"/>
    <s v="0001 -Florida Power &amp; Light Company"/>
    <n v="0"/>
    <n v="3"/>
    <x v="23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23"/>
  </r>
  <r>
    <n v="-1"/>
    <n v="1"/>
    <s v="0001 -Florida Power &amp; Light Company"/>
    <n v="0"/>
    <n v="3"/>
    <x v="23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23"/>
  </r>
  <r>
    <n v="-1"/>
    <n v="1"/>
    <s v="0001 -Florida Power &amp; Light Company"/>
    <n v="0"/>
    <n v="3"/>
    <x v="23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8"/>
    <n v="2014"/>
    <s v="V2012 Q1 - 50% Bonus"/>
    <n v="367"/>
    <s v="03. Nuclear"/>
    <s v="Function"/>
    <n v="12499296.52"/>
    <n v="0"/>
    <n v="0"/>
    <n v="12544462.390000001"/>
    <n v="1498265.58"/>
    <n v="3326532.8"/>
    <n v="-90331.74"/>
    <n v="142667.4"/>
    <n v="12589628.26"/>
    <n v="4798739.58"/>
    <n v="78394.460000000006"/>
    <n v="0"/>
    <n v="142667.4"/>
    <n v="0"/>
    <x v="23"/>
  </r>
  <r>
    <n v="-1"/>
    <n v="1"/>
    <s v="0001 -Florida Power &amp; Light Company"/>
    <n v="0"/>
    <n v="3"/>
    <x v="23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3"/>
    <n v="2014"/>
    <s v="V2012 Q2 - 100% Bonus"/>
    <n v="367"/>
    <s v="03. Nuclear"/>
    <s v="Function"/>
    <n v="211435935.09999999"/>
    <n v="0"/>
    <n v="0"/>
    <n v="212381267.66"/>
    <n v="24130455.93"/>
    <n v="47141368.640000001"/>
    <n v="-1890665.12"/>
    <n v="1206776.02"/>
    <n v="213326600.22"/>
    <n v="70746614.010000005"/>
    <n v="-158678.54"/>
    <n v="0"/>
    <n v="1206776.02"/>
    <n v="0"/>
    <x v="23"/>
  </r>
  <r>
    <n v="-1"/>
    <n v="1"/>
    <s v="0001 -Florida Power &amp; Light Company"/>
    <n v="0"/>
    <n v="3"/>
    <x v="23"/>
    <n v="2012"/>
    <n v="249"/>
    <n v="2014"/>
    <s v="V2012 Q2 - 50% Bonus"/>
    <n v="367"/>
    <s v="03. Nuclear"/>
    <s v="Function"/>
    <n v="339162196.69999999"/>
    <n v="0"/>
    <n v="0"/>
    <n v="340425180.70999998"/>
    <n v="38712339.710000001"/>
    <n v="75613926.370000005"/>
    <n v="-3021202.65"/>
    <n v="1612277.91"/>
    <n v="341688164.70999998"/>
    <n v="113624573.81999999"/>
    <n v="-211997.85"/>
    <n v="0"/>
    <n v="1612277.91"/>
    <n v="0"/>
    <x v="23"/>
  </r>
  <r>
    <n v="-1"/>
    <n v="1"/>
    <s v="0001 -Florida Power &amp; Light Company"/>
    <n v="0"/>
    <n v="3"/>
    <x v="23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5"/>
    <n v="2014"/>
    <s v="V2012 Q3 - 100% Bonus"/>
    <n v="367"/>
    <s v="03. Nuclear"/>
    <s v="Function"/>
    <n v="346177006.5"/>
    <n v="0"/>
    <n v="0"/>
    <n v="347724767.97000003"/>
    <n v="49674221.729999997"/>
    <n v="74843863.969999999"/>
    <n v="-3095522.94"/>
    <n v="1951850.69"/>
    <n v="349272529.44"/>
    <n v="123633656.09999999"/>
    <n v="-259242.65"/>
    <n v="0"/>
    <n v="1951850.69"/>
    <n v="0"/>
    <x v="23"/>
  </r>
  <r>
    <n v="-1"/>
    <n v="1"/>
    <s v="0001 -Florida Power &amp; Light Company"/>
    <n v="0"/>
    <n v="3"/>
    <x v="23"/>
    <n v="2012"/>
    <n v="250"/>
    <n v="2014"/>
    <s v="V2012 Q3 - 50% Bonus"/>
    <n v="367"/>
    <s v="03. Nuclear"/>
    <s v="Function"/>
    <n v="637156324.63999999"/>
    <n v="0"/>
    <n v="0"/>
    <n v="639989807.92999995"/>
    <n v="73598263.200000003"/>
    <n v="135213457.62"/>
    <n v="-5666966.5800000001"/>
    <n v="3573248.49"/>
    <n v="642823291.22000003"/>
    <n v="207298051.80000001"/>
    <n v="-580049.07999999996"/>
    <n v="0"/>
    <n v="3573248.49"/>
    <n v="0"/>
    <x v="23"/>
  </r>
  <r>
    <n v="-1"/>
    <n v="1"/>
    <s v="0001 -Florida Power &amp; Light Company"/>
    <n v="0"/>
    <n v="3"/>
    <x v="23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7"/>
    <n v="2014"/>
    <s v="V2012 Q4 - 100% Bonus"/>
    <n v="367"/>
    <s v="03. Nuclear"/>
    <s v="Function"/>
    <n v="171926348.61000001"/>
    <n v="0"/>
    <n v="0"/>
    <n v="172695033.34"/>
    <n v="24670348.989999998"/>
    <n v="37170672.82"/>
    <n v="-1537369.45"/>
    <n v="1020069.46"/>
    <n v="173463718.06"/>
    <n v="61401776.140000001"/>
    <n v="-78054.320000000007"/>
    <n v="0"/>
    <n v="1020069.46"/>
    <n v="0"/>
    <x v="23"/>
  </r>
  <r>
    <n v="-1"/>
    <n v="1"/>
    <s v="0001 -Florida Power &amp; Light Company"/>
    <n v="0"/>
    <n v="3"/>
    <x v="23"/>
    <n v="2012"/>
    <n v="251"/>
    <n v="2014"/>
    <s v="V2012 Q4 - 50% Bonus"/>
    <n v="367"/>
    <s v="03. Nuclear"/>
    <s v="Function"/>
    <n v="187116412.41"/>
    <n v="0"/>
    <n v="0"/>
    <n v="187942044.86000001"/>
    <n v="21909842.41"/>
    <n v="37715761.140000001"/>
    <n v="-1651264.89"/>
    <n v="1095640.93"/>
    <n v="188767677.30000001"/>
    <n v="59202192.109999999"/>
    <n v="-132212.51999999999"/>
    <n v="0"/>
    <n v="1095640.93"/>
    <n v="0"/>
    <x v="23"/>
  </r>
  <r>
    <n v="-1"/>
    <n v="1"/>
    <s v="0001 -Florida Power &amp; Light Company"/>
    <n v="0"/>
    <n v="3"/>
    <x v="23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23"/>
  </r>
  <r>
    <n v="-1"/>
    <n v="1"/>
    <s v="0001 -Florida Power &amp; Light Company"/>
    <n v="0"/>
    <n v="3"/>
    <x v="23"/>
    <n v="2013"/>
    <n v="231"/>
    <n v="2014"/>
    <s v="V2013 - 50% Bonus"/>
    <n v="367"/>
    <s v="03. Nuclear"/>
    <s v="Function"/>
    <n v="857030978.46000004"/>
    <n v="0"/>
    <n v="0"/>
    <n v="858965415.02999997"/>
    <n v="103485199.84"/>
    <n v="83845745.549999997"/>
    <n v="-3894291.74"/>
    <n v="2516928.9300000002"/>
    <n v="860899851.60000002"/>
    <n v="186727815.71000001"/>
    <n v="-748814.53"/>
    <n v="0"/>
    <n v="2516928.9300000002"/>
    <n v="0"/>
    <x v="23"/>
  </r>
  <r>
    <n v="-1"/>
    <n v="1"/>
    <s v="0001 -Florida Power &amp; Light Company"/>
    <n v="0"/>
    <n v="3"/>
    <x v="23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4"/>
    <n v="363"/>
    <n v="2014"/>
    <s v="V2014 - 50% Bonus"/>
    <n v="367"/>
    <s v="03. Nuclear"/>
    <s v="Function"/>
    <n v="116067109.45"/>
    <n v="116067109.45"/>
    <n v="0"/>
    <n v="116067109.45"/>
    <n v="11907391.16"/>
    <n v="0"/>
    <n v="116067109.45"/>
    <n v="0"/>
    <n v="0"/>
    <n v="11907391.16"/>
    <n v="0"/>
    <n v="0"/>
    <n v="0"/>
    <n v="0"/>
    <x v="23"/>
  </r>
  <r>
    <n v="-1"/>
    <n v="1"/>
    <s v="0001 -Florida Power &amp; Light Company"/>
    <n v="0"/>
    <n v="3"/>
    <x v="23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23"/>
  </r>
  <r>
    <n v="-1"/>
    <n v="1"/>
    <s v="0001 -Florida Power &amp; Light Company"/>
    <n v="0"/>
    <n v="3"/>
    <x v="23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23"/>
  </r>
  <r>
    <n v="-1"/>
    <n v="1"/>
    <s v="0001 -Florida Power &amp; Light Company"/>
    <n v="0"/>
    <n v="3"/>
    <x v="23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23"/>
  </r>
  <r>
    <n v="-1"/>
    <n v="1"/>
    <s v="0001 -Florida Power &amp; Light Company"/>
    <n v="0"/>
    <n v="3"/>
    <x v="23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23"/>
  </r>
  <r>
    <n v="-1"/>
    <n v="1"/>
    <s v="0001 -Florida Power &amp; Light Company"/>
    <n v="0"/>
    <n v="3"/>
    <x v="23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23"/>
  </r>
  <r>
    <n v="-1"/>
    <n v="1"/>
    <s v="0001 -Florida Power &amp; Light Company"/>
    <n v="0"/>
    <n v="3"/>
    <x v="23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3"/>
  </r>
  <r>
    <n v="-1"/>
    <n v="1"/>
    <s v="0001 -Florida Power &amp; Light Company"/>
    <n v="0"/>
    <n v="3"/>
    <x v="23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90"/>
    <n v="2014"/>
    <s v="V2009 Q2 - 50% Bonus"/>
    <n v="367"/>
    <s v="04. Nuclear Fuel"/>
    <s v="Function"/>
    <n v="0"/>
    <n v="0"/>
    <n v="0"/>
    <n v="56249580.299999997"/>
    <n v="5216786.8899999997"/>
    <n v="94029931.519999996"/>
    <n v="-112499160.59"/>
    <n v="0"/>
    <n v="112499160.59"/>
    <n v="0"/>
    <n v="-13252442.18"/>
    <n v="0"/>
    <n v="0"/>
    <n v="0"/>
    <x v="23"/>
  </r>
  <r>
    <n v="-1"/>
    <n v="1"/>
    <s v="0001 -Florida Power &amp; Light Company"/>
    <n v="0"/>
    <n v="3"/>
    <x v="23"/>
    <n v="2009"/>
    <n v="191"/>
    <n v="2014"/>
    <s v="V2009 Q3 - 50% Bonus"/>
    <n v="367"/>
    <s v="04. Nuclear Fuel"/>
    <s v="Function"/>
    <n v="0"/>
    <n v="0"/>
    <n v="0"/>
    <n v="148686.06"/>
    <n v="15870.54"/>
    <n v="244390.18"/>
    <n v="-297372.12"/>
    <n v="0"/>
    <n v="297372.12"/>
    <n v="0"/>
    <n v="-37111.4"/>
    <n v="0"/>
    <n v="0"/>
    <n v="0"/>
    <x v="23"/>
  </r>
  <r>
    <n v="-1"/>
    <n v="1"/>
    <s v="0001 -Florida Power &amp; Light Company"/>
    <n v="0"/>
    <n v="3"/>
    <x v="23"/>
    <n v="2009"/>
    <n v="192"/>
    <n v="2014"/>
    <s v="V2009 Q4 - 50% Bonus"/>
    <n v="367"/>
    <s v="04. Nuclear Fuel"/>
    <s v="Function"/>
    <n v="0"/>
    <n v="0"/>
    <n v="0"/>
    <n v="23068335.699999999"/>
    <n v="2752250.14"/>
    <n v="37336694.189999998"/>
    <n v="-46136671.399999999"/>
    <n v="0"/>
    <n v="46136671.399999999"/>
    <n v="0"/>
    <n v="-6047727.0700000003"/>
    <n v="0"/>
    <n v="0"/>
    <n v="0"/>
    <x v="23"/>
  </r>
  <r>
    <n v="-1"/>
    <n v="1"/>
    <s v="0001 -Florida Power &amp; Light Company"/>
    <n v="0"/>
    <n v="3"/>
    <x v="23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5"/>
    <n v="2014"/>
    <s v="V2010 Q1 - 50% Bonus"/>
    <n v="367"/>
    <s v="04. Nuclear Fuel"/>
    <s v="Function"/>
    <n v="0"/>
    <n v="0"/>
    <n v="0"/>
    <n v="109688.73"/>
    <n v="12078.92"/>
    <n v="169479.74"/>
    <n v="-219377.46"/>
    <n v="0"/>
    <n v="219377.46"/>
    <n v="0"/>
    <n v="-37818.800000000003"/>
    <n v="0"/>
    <n v="0"/>
    <n v="0"/>
    <x v="23"/>
  </r>
  <r>
    <n v="-1"/>
    <n v="1"/>
    <s v="0001 -Florida Power &amp; Light Company"/>
    <n v="0"/>
    <n v="3"/>
    <x v="23"/>
    <n v="2010"/>
    <n v="216"/>
    <n v="2014"/>
    <s v="V2010 Q2 - 50% Bonus"/>
    <n v="367"/>
    <s v="04. Nuclear Fuel"/>
    <s v="Function"/>
    <n v="52437928.170000002"/>
    <n v="0"/>
    <n v="0"/>
    <n v="56581182.82"/>
    <n v="7257870.3200000003"/>
    <n v="42965835.630000003"/>
    <n v="-8286509.2999999998"/>
    <n v="0"/>
    <n v="60724437.469999999"/>
    <n v="43829080.759999998"/>
    <n v="-1891884.11"/>
    <n v="0"/>
    <n v="0"/>
    <n v="0"/>
    <x v="23"/>
  </r>
  <r>
    <n v="-1"/>
    <n v="1"/>
    <s v="0001 -Florida Power &amp; Light Company"/>
    <n v="0"/>
    <n v="3"/>
    <x v="23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8"/>
    <n v="2014"/>
    <s v="V2010 Q4 - 50% Bonus"/>
    <n v="367"/>
    <s v="04. Nuclear Fuel"/>
    <s v="Function"/>
    <n v="42209189.630000003"/>
    <n v="0"/>
    <n v="0"/>
    <n v="42209189.630000003"/>
    <n v="5324628.91"/>
    <n v="28833700.190000001"/>
    <n v="0"/>
    <n v="0"/>
    <n v="42209189.630000003"/>
    <n v="34158329.100000001"/>
    <n v="0"/>
    <n v="0"/>
    <n v="0"/>
    <n v="0"/>
    <x v="23"/>
  </r>
  <r>
    <n v="-1"/>
    <n v="1"/>
    <s v="0001 -Florida Power &amp; Light Company"/>
    <n v="0"/>
    <n v="3"/>
    <x v="23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23"/>
  </r>
  <r>
    <n v="-1"/>
    <n v="1"/>
    <s v="0001 -Florida Power &amp; Light Company"/>
    <n v="0"/>
    <n v="3"/>
    <x v="23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23"/>
  </r>
  <r>
    <n v="-1"/>
    <n v="1"/>
    <s v="0001 -Florida Power &amp; Light Company"/>
    <n v="0"/>
    <n v="3"/>
    <x v="23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9"/>
    <n v="2014"/>
    <s v="V2012 Q2 - 50% Bonus"/>
    <n v="367"/>
    <s v="04. Nuclear Fuel"/>
    <s v="Function"/>
    <n v="87460092"/>
    <n v="0"/>
    <n v="0"/>
    <n v="87460092"/>
    <n v="14118557.58"/>
    <n v="36545823.899999999"/>
    <n v="0"/>
    <n v="0"/>
    <n v="87460092"/>
    <n v="50664381.479999997"/>
    <n v="0"/>
    <n v="0"/>
    <n v="0"/>
    <n v="0"/>
    <x v="23"/>
  </r>
  <r>
    <n v="-1"/>
    <n v="1"/>
    <s v="0001 -Florida Power &amp; Light Company"/>
    <n v="0"/>
    <n v="3"/>
    <x v="23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0"/>
    <n v="2014"/>
    <s v="V2012 Q3 - 50% Bonus"/>
    <n v="367"/>
    <s v="04. Nuclear Fuel"/>
    <s v="Function"/>
    <n v="83960296"/>
    <n v="0"/>
    <n v="0"/>
    <n v="83960296"/>
    <n v="14561114.07"/>
    <n v="32564600.280000001"/>
    <n v="0"/>
    <n v="0"/>
    <n v="83960296"/>
    <n v="47125714.350000001"/>
    <n v="0"/>
    <n v="0"/>
    <n v="0"/>
    <n v="0"/>
    <x v="23"/>
  </r>
  <r>
    <n v="-1"/>
    <n v="1"/>
    <s v="0001 -Florida Power &amp; Light Company"/>
    <n v="0"/>
    <n v="3"/>
    <x v="23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1"/>
    <n v="2014"/>
    <s v="V2012 Q4 - 50% Bonus"/>
    <n v="367"/>
    <s v="04. Nuclear Fuel"/>
    <s v="Function"/>
    <n v="62840883"/>
    <n v="0"/>
    <n v="0"/>
    <n v="62840883"/>
    <n v="11652495.07"/>
    <n v="22488058.670000002"/>
    <n v="0"/>
    <n v="0"/>
    <n v="62840883"/>
    <n v="34140553.740000002"/>
    <n v="0"/>
    <n v="0"/>
    <n v="0"/>
    <n v="0"/>
    <x v="23"/>
  </r>
  <r>
    <n v="-1"/>
    <n v="1"/>
    <s v="0001 -Florida Power &amp; Light Company"/>
    <n v="0"/>
    <n v="3"/>
    <x v="23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23"/>
  </r>
  <r>
    <n v="-1"/>
    <n v="1"/>
    <s v="0001 -Florida Power &amp; Light Company"/>
    <n v="0"/>
    <n v="3"/>
    <x v="23"/>
    <n v="2013"/>
    <n v="231"/>
    <n v="2014"/>
    <s v="V2013 - 50% Bonus"/>
    <n v="367"/>
    <s v="04. Nuclear Fuel"/>
    <s v="Function"/>
    <n v="236358825"/>
    <n v="0"/>
    <n v="0"/>
    <n v="236358825"/>
    <n v="54700184.880000003"/>
    <n v="40518655.380000003"/>
    <n v="0"/>
    <n v="0"/>
    <n v="236358825"/>
    <n v="95218840.260000005"/>
    <n v="0"/>
    <n v="0"/>
    <n v="0"/>
    <n v="0"/>
    <x v="23"/>
  </r>
  <r>
    <n v="-1"/>
    <n v="1"/>
    <s v="0001 -Florida Power &amp; Light Company"/>
    <n v="0"/>
    <n v="3"/>
    <x v="23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4"/>
    <n v="363"/>
    <n v="2014"/>
    <s v="V2014 - 50% Bonus"/>
    <n v="367"/>
    <s v="04. Nuclear Fuel"/>
    <s v="Function"/>
    <n v="94873740.019999996"/>
    <n v="94873740.019999996"/>
    <n v="0"/>
    <n v="94873740.019999996"/>
    <n v="16264069.58"/>
    <n v="0"/>
    <n v="94873740.019999996"/>
    <n v="0"/>
    <n v="0"/>
    <n v="16264069.58"/>
    <n v="0"/>
    <n v="0"/>
    <n v="0"/>
    <n v="0"/>
    <x v="23"/>
  </r>
  <r>
    <n v="-1"/>
    <n v="1"/>
    <s v="0001 -Florida Power &amp; Light Company"/>
    <n v="0"/>
    <n v="3"/>
    <x v="23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23"/>
  </r>
  <r>
    <n v="-1"/>
    <n v="1"/>
    <s v="0001 -Florida Power &amp; Light Company"/>
    <n v="0"/>
    <n v="3"/>
    <x v="23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23"/>
  </r>
  <r>
    <n v="-1"/>
    <n v="1"/>
    <s v="0001 -Florida Power &amp; Light Company"/>
    <n v="0"/>
    <n v="3"/>
    <x v="23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23"/>
  </r>
  <r>
    <n v="-1"/>
    <n v="1"/>
    <s v="0001 -Florida Power &amp; Light Company"/>
    <n v="0"/>
    <n v="3"/>
    <x v="23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23"/>
  </r>
  <r>
    <n v="-1"/>
    <n v="1"/>
    <s v="0001 -Florida Power &amp; Light Company"/>
    <n v="0"/>
    <n v="3"/>
    <x v="23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23"/>
  </r>
  <r>
    <n v="-1"/>
    <n v="1"/>
    <s v="0001 -Florida Power &amp; Light Company"/>
    <n v="0"/>
    <n v="3"/>
    <x v="23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23"/>
  </r>
  <r>
    <n v="-1"/>
    <n v="1"/>
    <s v="0001 -Florida Power &amp; Light Company"/>
    <n v="0"/>
    <n v="3"/>
    <x v="23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23"/>
  </r>
  <r>
    <n v="-1"/>
    <n v="1"/>
    <s v="0001 -Florida Power &amp; Light Company"/>
    <n v="0"/>
    <n v="3"/>
    <x v="23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23"/>
  </r>
  <r>
    <n v="-1"/>
    <n v="1"/>
    <s v="0001 -Florida Power &amp; Light Company"/>
    <n v="0"/>
    <n v="3"/>
    <x v="23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23"/>
  </r>
  <r>
    <n v="-1"/>
    <n v="1"/>
    <s v="0001 -Florida Power &amp; Light Company"/>
    <n v="0"/>
    <n v="3"/>
    <x v="23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23"/>
  </r>
  <r>
    <n v="-1"/>
    <n v="1"/>
    <s v="0001 -Florida Power &amp; Light Company"/>
    <n v="0"/>
    <n v="3"/>
    <x v="23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23"/>
  </r>
  <r>
    <n v="-1"/>
    <n v="1"/>
    <s v="0001 -Florida Power &amp; Light Company"/>
    <n v="0"/>
    <n v="3"/>
    <x v="23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23"/>
  </r>
  <r>
    <n v="-1"/>
    <n v="1"/>
    <s v="0001 -Florida Power &amp; Light Company"/>
    <n v="0"/>
    <n v="3"/>
    <x v="23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23"/>
  </r>
  <r>
    <n v="-1"/>
    <n v="1"/>
    <s v="0001 -Florida Power &amp; Light Company"/>
    <n v="0"/>
    <n v="3"/>
    <x v="23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23"/>
  </r>
  <r>
    <n v="-1"/>
    <n v="1"/>
    <s v="0001 -Florida Power &amp; Light Company"/>
    <n v="0"/>
    <n v="3"/>
    <x v="23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23"/>
  </r>
  <r>
    <n v="-1"/>
    <n v="1"/>
    <s v="0001 -Florida Power &amp; Light Company"/>
    <n v="0"/>
    <n v="3"/>
    <x v="23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23"/>
  </r>
  <r>
    <n v="-1"/>
    <n v="1"/>
    <s v="0001 -Florida Power &amp; Light Company"/>
    <n v="0"/>
    <n v="3"/>
    <x v="23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23"/>
  </r>
  <r>
    <n v="-1"/>
    <n v="1"/>
    <s v="0001 -Florida Power &amp; Light Company"/>
    <n v="0"/>
    <n v="3"/>
    <x v="23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23"/>
  </r>
  <r>
    <n v="-1"/>
    <n v="1"/>
    <s v="0001 -Florida Power &amp; Light Company"/>
    <n v="0"/>
    <n v="3"/>
    <x v="23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23"/>
  </r>
  <r>
    <n v="-1"/>
    <n v="1"/>
    <s v="0001 -Florida Power &amp; Light Company"/>
    <n v="0"/>
    <n v="3"/>
    <x v="23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23"/>
  </r>
  <r>
    <n v="-1"/>
    <n v="1"/>
    <s v="0001 -Florida Power &amp; Light Company"/>
    <n v="0"/>
    <n v="3"/>
    <x v="23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23"/>
  </r>
  <r>
    <n v="-1"/>
    <n v="1"/>
    <s v="0001 -Florida Power &amp; Light Company"/>
    <n v="0"/>
    <n v="3"/>
    <x v="23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23"/>
  </r>
  <r>
    <n v="-1"/>
    <n v="1"/>
    <s v="0001 -Florida Power &amp; Light Company"/>
    <n v="0"/>
    <n v="3"/>
    <x v="23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23"/>
  </r>
  <r>
    <n v="-1"/>
    <n v="1"/>
    <s v="0001 -Florida Power &amp; Light Company"/>
    <n v="0"/>
    <n v="3"/>
    <x v="23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23"/>
  </r>
  <r>
    <n v="-1"/>
    <n v="1"/>
    <s v="0001 -Florida Power &amp; Light Company"/>
    <n v="0"/>
    <n v="3"/>
    <x v="23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23"/>
  </r>
  <r>
    <n v="-1"/>
    <n v="1"/>
    <s v="0001 -Florida Power &amp; Light Company"/>
    <n v="0"/>
    <n v="3"/>
    <x v="23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23"/>
  </r>
  <r>
    <n v="-1"/>
    <n v="1"/>
    <s v="0001 -Florida Power &amp; Light Company"/>
    <n v="0"/>
    <n v="3"/>
    <x v="23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23"/>
  </r>
  <r>
    <n v="-1"/>
    <n v="1"/>
    <s v="0001 -Florida Power &amp; Light Company"/>
    <n v="0"/>
    <n v="3"/>
    <x v="23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23"/>
  </r>
  <r>
    <n v="-1"/>
    <n v="1"/>
    <s v="0001 -Florida Power &amp; Light Company"/>
    <n v="0"/>
    <n v="3"/>
    <x v="23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23"/>
  </r>
  <r>
    <n v="-1"/>
    <n v="1"/>
    <s v="0001 -Florida Power &amp; Light Company"/>
    <n v="0"/>
    <n v="3"/>
    <x v="23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23"/>
  </r>
  <r>
    <n v="-1"/>
    <n v="1"/>
    <s v="0001 -Florida Power &amp; Light Company"/>
    <n v="0"/>
    <n v="3"/>
    <x v="23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23"/>
  </r>
  <r>
    <n v="-1"/>
    <n v="1"/>
    <s v="0001 -Florida Power &amp; Light Company"/>
    <n v="0"/>
    <n v="3"/>
    <x v="23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23"/>
  </r>
  <r>
    <n v="-1"/>
    <n v="1"/>
    <s v="0001 -Florida Power &amp; Light Company"/>
    <n v="0"/>
    <n v="3"/>
    <x v="23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23"/>
  </r>
  <r>
    <n v="-1"/>
    <n v="1"/>
    <s v="0001 -Florida Power &amp; Light Company"/>
    <n v="0"/>
    <n v="3"/>
    <x v="23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23"/>
  </r>
  <r>
    <n v="-1"/>
    <n v="1"/>
    <s v="0001 -Florida Power &amp; Light Company"/>
    <n v="0"/>
    <n v="3"/>
    <x v="23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23"/>
  </r>
  <r>
    <n v="-1"/>
    <n v="1"/>
    <s v="0001 -Florida Power &amp; Light Company"/>
    <n v="0"/>
    <n v="3"/>
    <x v="23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23"/>
  </r>
  <r>
    <n v="-1"/>
    <n v="1"/>
    <s v="0001 -Florida Power &amp; Light Company"/>
    <n v="0"/>
    <n v="3"/>
    <x v="23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23"/>
  </r>
  <r>
    <n v="-1"/>
    <n v="1"/>
    <s v="0001 -Florida Power &amp; Light Company"/>
    <n v="0"/>
    <n v="3"/>
    <x v="23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23"/>
  </r>
  <r>
    <n v="-1"/>
    <n v="1"/>
    <s v="0001 -Florida Power &amp; Light Company"/>
    <n v="0"/>
    <n v="3"/>
    <x v="23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23"/>
  </r>
  <r>
    <n v="-1"/>
    <n v="1"/>
    <s v="0001 -Florida Power &amp; Light Company"/>
    <n v="0"/>
    <n v="3"/>
    <x v="23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23"/>
  </r>
  <r>
    <n v="-1"/>
    <n v="1"/>
    <s v="0001 -Florida Power &amp; Light Company"/>
    <n v="0"/>
    <n v="3"/>
    <x v="23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23"/>
  </r>
  <r>
    <n v="-1"/>
    <n v="1"/>
    <s v="0001 -Florida Power &amp; Light Company"/>
    <n v="0"/>
    <n v="3"/>
    <x v="23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23"/>
  </r>
  <r>
    <n v="-1"/>
    <n v="1"/>
    <s v="0001 -Florida Power &amp; Light Company"/>
    <n v="0"/>
    <n v="3"/>
    <x v="23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23"/>
  </r>
  <r>
    <n v="-1"/>
    <n v="1"/>
    <s v="0001 -Florida Power &amp; Light Company"/>
    <n v="0"/>
    <n v="3"/>
    <x v="23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23"/>
  </r>
  <r>
    <n v="-1"/>
    <n v="1"/>
    <s v="0001 -Florida Power &amp; Light Company"/>
    <n v="0"/>
    <n v="3"/>
    <x v="23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23"/>
  </r>
  <r>
    <n v="-1"/>
    <n v="1"/>
    <s v="0001 -Florida Power &amp; Light Company"/>
    <n v="0"/>
    <n v="3"/>
    <x v="23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23"/>
  </r>
  <r>
    <n v="-1"/>
    <n v="1"/>
    <s v="0001 -Florida Power &amp; Light Company"/>
    <n v="0"/>
    <n v="3"/>
    <x v="23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23"/>
  </r>
  <r>
    <n v="-1"/>
    <n v="1"/>
    <s v="0001 -Florida Power &amp; Light Company"/>
    <n v="0"/>
    <n v="3"/>
    <x v="23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23"/>
  </r>
  <r>
    <n v="-1"/>
    <n v="1"/>
    <s v="0001 -Florida Power &amp; Light Company"/>
    <n v="0"/>
    <n v="3"/>
    <x v="23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23"/>
  </r>
  <r>
    <n v="-1"/>
    <n v="1"/>
    <s v="0001 -Florida Power &amp; Light Company"/>
    <n v="0"/>
    <n v="3"/>
    <x v="23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23"/>
  </r>
  <r>
    <n v="-1"/>
    <n v="1"/>
    <s v="0001 -Florida Power &amp; Light Company"/>
    <n v="0"/>
    <n v="3"/>
    <x v="23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23"/>
  </r>
  <r>
    <n v="-1"/>
    <n v="1"/>
    <s v="0001 -Florida Power &amp; Light Company"/>
    <n v="0"/>
    <n v="3"/>
    <x v="23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23"/>
  </r>
  <r>
    <n v="-1"/>
    <n v="1"/>
    <s v="0001 -Florida Power &amp; Light Company"/>
    <n v="0"/>
    <n v="3"/>
    <x v="23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23"/>
  </r>
  <r>
    <n v="-1"/>
    <n v="1"/>
    <s v="0001 -Florida Power &amp; Light Company"/>
    <n v="0"/>
    <n v="3"/>
    <x v="23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23"/>
  </r>
  <r>
    <n v="-1"/>
    <n v="1"/>
    <s v="0001 -Florida Power &amp; Light Company"/>
    <n v="0"/>
    <n v="3"/>
    <x v="23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23"/>
  </r>
  <r>
    <n v="-1"/>
    <n v="1"/>
    <s v="0001 -Florida Power &amp; Light Company"/>
    <n v="0"/>
    <n v="3"/>
    <x v="23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23"/>
  </r>
  <r>
    <n v="-1"/>
    <n v="1"/>
    <s v="0001 -Florida Power &amp; Light Company"/>
    <n v="0"/>
    <n v="3"/>
    <x v="23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23"/>
  </r>
  <r>
    <n v="-1"/>
    <n v="1"/>
    <s v="0001 -Florida Power &amp; Light Company"/>
    <n v="0"/>
    <n v="3"/>
    <x v="23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23"/>
  </r>
  <r>
    <n v="-1"/>
    <n v="1"/>
    <s v="0001 -Florida Power &amp; Light Company"/>
    <n v="0"/>
    <n v="3"/>
    <x v="23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23"/>
  </r>
  <r>
    <n v="-1"/>
    <n v="1"/>
    <s v="0001 -Florida Power &amp; Light Company"/>
    <n v="0"/>
    <n v="3"/>
    <x v="23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23"/>
  </r>
  <r>
    <n v="-1"/>
    <n v="1"/>
    <s v="0001 -Florida Power &amp; Light Company"/>
    <n v="0"/>
    <n v="3"/>
    <x v="23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23"/>
  </r>
  <r>
    <n v="-1"/>
    <n v="1"/>
    <s v="0001 -Florida Power &amp; Light Company"/>
    <n v="0"/>
    <n v="3"/>
    <x v="23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23"/>
  </r>
  <r>
    <n v="-1"/>
    <n v="1"/>
    <s v="0001 -Florida Power &amp; Light Company"/>
    <n v="0"/>
    <n v="3"/>
    <x v="23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23"/>
  </r>
  <r>
    <n v="-1"/>
    <n v="1"/>
    <s v="0001 -Florida Power &amp; Light Company"/>
    <n v="0"/>
    <n v="3"/>
    <x v="23"/>
    <n v="2008"/>
    <n v="168"/>
    <n v="2014"/>
    <s v="V2008 Q1 - 50% Bonus"/>
    <n v="367"/>
    <s v="05. Other Production"/>
    <s v="Function"/>
    <n v="345582.36"/>
    <n v="0"/>
    <n v="0"/>
    <n v="383232.27"/>
    <n v="38938.620000000003"/>
    <n v="294068.11"/>
    <n v="-122076.34"/>
    <n v="29527.08"/>
    <n v="420882.18"/>
    <n v="283325.74"/>
    <n v="3908.25"/>
    <n v="0"/>
    <n v="29527.08"/>
    <n v="0"/>
    <x v="23"/>
  </r>
  <r>
    <n v="-1"/>
    <n v="1"/>
    <s v="0001 -Florida Power &amp; Light Company"/>
    <n v="0"/>
    <n v="3"/>
    <x v="23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23"/>
  </r>
  <r>
    <n v="-1"/>
    <n v="1"/>
    <s v="0001 -Florida Power &amp; Light Company"/>
    <n v="0"/>
    <n v="3"/>
    <x v="23"/>
    <n v="2008"/>
    <n v="169"/>
    <n v="2014"/>
    <s v="V2008 Q2 - 50% Bonus"/>
    <n v="367"/>
    <s v="05. Other Production"/>
    <s v="Function"/>
    <n v="2780900.3"/>
    <n v="0"/>
    <n v="0"/>
    <n v="3252754.91"/>
    <n v="312097.88"/>
    <n v="2297366.88"/>
    <n v="-979773.53"/>
    <n v="208605.03"/>
    <n v="3724609.51"/>
    <n v="1992596.78"/>
    <n v="-118236.19"/>
    <n v="0"/>
    <n v="208605.03"/>
    <n v="0"/>
    <x v="23"/>
  </r>
  <r>
    <n v="-1"/>
    <n v="1"/>
    <s v="0001 -Florida Power &amp; Light Company"/>
    <n v="0"/>
    <n v="3"/>
    <x v="23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23"/>
  </r>
  <r>
    <n v="-1"/>
    <n v="1"/>
    <s v="0001 -Florida Power &amp; Light Company"/>
    <n v="0"/>
    <n v="3"/>
    <x v="23"/>
    <n v="2008"/>
    <n v="170"/>
    <n v="2014"/>
    <s v="V2008 Q3 - 50% Bonus"/>
    <n v="367"/>
    <s v="05. Other Production"/>
    <s v="Function"/>
    <n v="1688237.9"/>
    <n v="0"/>
    <n v="0"/>
    <n v="1972764.73"/>
    <n v="189739.69"/>
    <n v="1381731.13"/>
    <n v="-589603.55000000005"/>
    <n v="169989.04"/>
    <n v="2257291.56"/>
    <n v="1202976.8799999999"/>
    <n v="-30570.68"/>
    <n v="0"/>
    <n v="169989.04"/>
    <n v="0"/>
    <x v="23"/>
  </r>
  <r>
    <n v="-1"/>
    <n v="1"/>
    <s v="0001 -Florida Power &amp; Light Company"/>
    <n v="0"/>
    <n v="3"/>
    <x v="23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23"/>
  </r>
  <r>
    <n v="-1"/>
    <n v="1"/>
    <s v="0001 -Florida Power &amp; Light Company"/>
    <n v="0"/>
    <n v="3"/>
    <x v="23"/>
    <n v="2008"/>
    <n v="171"/>
    <n v="2014"/>
    <s v="V2008 Q4 - 50% Bonus"/>
    <n v="367"/>
    <s v="05. Other Production"/>
    <s v="Function"/>
    <n v="-2395454.5"/>
    <n v="0"/>
    <n v="0"/>
    <n v="-2901249.27"/>
    <n v="-277829.82"/>
    <n v="-1902297.77"/>
    <n v="900004.41"/>
    <n v="183648.44"/>
    <n v="-3407044.05"/>
    <n v="-1531250.34"/>
    <n v="546360.75"/>
    <n v="0"/>
    <n v="183648.44"/>
    <n v="0"/>
    <x v="23"/>
  </r>
  <r>
    <n v="-1"/>
    <n v="1"/>
    <s v="0001 -Florida Power &amp; Light Company"/>
    <n v="0"/>
    <n v="3"/>
    <x v="23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23"/>
  </r>
  <r>
    <n v="-1"/>
    <n v="1"/>
    <s v="0001 -Florida Power &amp; Light Company"/>
    <n v="0"/>
    <n v="3"/>
    <x v="23"/>
    <n v="2009"/>
    <n v="189"/>
    <n v="2014"/>
    <s v="V2009 Q1 - 50% Bonus"/>
    <n v="367"/>
    <s v="05. Other Production"/>
    <s v="Function"/>
    <n v="16199068.380000001"/>
    <n v="0"/>
    <n v="0"/>
    <n v="16638336.77"/>
    <n v="1623897.82"/>
    <n v="8860644.5500000007"/>
    <n v="-909271.93"/>
    <n v="340143.77"/>
    <n v="17077605.149999999"/>
    <n v="9989348.8599999994"/>
    <n v="-43199.48"/>
    <n v="0"/>
    <n v="340143.77"/>
    <n v="0"/>
    <x v="23"/>
  </r>
  <r>
    <n v="-1"/>
    <n v="1"/>
    <s v="0001 -Florida Power &amp; Light Company"/>
    <n v="0"/>
    <n v="3"/>
    <x v="23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23"/>
  </r>
  <r>
    <n v="-1"/>
    <n v="1"/>
    <s v="0001 -Florida Power &amp; Light Company"/>
    <n v="0"/>
    <n v="3"/>
    <x v="23"/>
    <n v="2009"/>
    <n v="190"/>
    <n v="2014"/>
    <s v="V2009 Q2 - 50% Bonus"/>
    <n v="367"/>
    <s v="05. Other Production"/>
    <s v="Function"/>
    <n v="24424928.370000001"/>
    <n v="0"/>
    <n v="0"/>
    <n v="25093354.199999999"/>
    <n v="2451587.65"/>
    <n v="13128825.09"/>
    <n v="-1361367.06"/>
    <n v="230476.03"/>
    <n v="25761780.030000001"/>
    <n v="14835720.01"/>
    <n v="-361682.9"/>
    <n v="0"/>
    <n v="230476.03"/>
    <n v="0"/>
    <x v="23"/>
  </r>
  <r>
    <n v="-1"/>
    <n v="1"/>
    <s v="0001 -Florida Power &amp; Light Company"/>
    <n v="0"/>
    <n v="3"/>
    <x v="23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23"/>
  </r>
  <r>
    <n v="-1"/>
    <n v="1"/>
    <s v="0001 -Florida Power &amp; Light Company"/>
    <n v="0"/>
    <n v="3"/>
    <x v="23"/>
    <n v="2009"/>
    <n v="191"/>
    <n v="2014"/>
    <s v="V2009 Q3 - 50% Bonus"/>
    <n v="367"/>
    <s v="05. Other Production"/>
    <s v="Function"/>
    <n v="300835968.38999999"/>
    <n v="0"/>
    <n v="0"/>
    <n v="309113895.81"/>
    <n v="30329041.030000001"/>
    <n v="159176301.75"/>
    <n v="-16572629.939999999"/>
    <n v="3441252.09"/>
    <n v="317391823.23000002"/>
    <n v="180392219.91999999"/>
    <n v="-4001479.88"/>
    <n v="0"/>
    <n v="3441252.09"/>
    <n v="0"/>
    <x v="23"/>
  </r>
  <r>
    <n v="-1"/>
    <n v="1"/>
    <s v="0001 -Florida Power &amp; Light Company"/>
    <n v="0"/>
    <n v="3"/>
    <x v="23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23"/>
  </r>
  <r>
    <n v="-1"/>
    <n v="1"/>
    <s v="0001 -Florida Power &amp; Light Company"/>
    <n v="0"/>
    <n v="3"/>
    <x v="23"/>
    <n v="2009"/>
    <n v="192"/>
    <n v="2014"/>
    <s v="V2009 Q4 - 50% Bonus"/>
    <n v="367"/>
    <s v="05. Other Production"/>
    <s v="Function"/>
    <n v="176297402"/>
    <n v="0"/>
    <n v="0"/>
    <n v="177775322.86000001"/>
    <n v="20068749.27"/>
    <n v="127230091.81999999"/>
    <n v="-2969711.91"/>
    <n v="549240.05000000005"/>
    <n v="179253243.71000001"/>
    <n v="145691337.22"/>
    <n v="-799097.78"/>
    <n v="0"/>
    <n v="549240.05000000005"/>
    <n v="0"/>
    <x v="23"/>
  </r>
  <r>
    <n v="-1"/>
    <n v="1"/>
    <s v="0001 -Florida Power &amp; Light Company"/>
    <n v="0"/>
    <n v="3"/>
    <x v="23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23"/>
  </r>
  <r>
    <n v="-1"/>
    <n v="1"/>
    <s v="0001 -Florida Power &amp; Light Company"/>
    <n v="0"/>
    <n v="3"/>
    <x v="23"/>
    <n v="2010"/>
    <n v="215"/>
    <n v="2014"/>
    <s v="V2010 Q1 - 50% Bonus"/>
    <n v="367"/>
    <s v="05. Other Production"/>
    <s v="Function"/>
    <n v="1986265.72"/>
    <n v="0"/>
    <n v="0"/>
    <n v="2414177.5"/>
    <n v="258224.8"/>
    <n v="1484463.07"/>
    <n v="-945724.47"/>
    <n v="1232150.23"/>
    <n v="2842089.26"/>
    <n v="1344252.07"/>
    <n v="774762.51"/>
    <n v="0"/>
    <n v="1232150.23"/>
    <n v="0"/>
    <x v="23"/>
  </r>
  <r>
    <n v="-1"/>
    <n v="1"/>
    <s v="0001 -Florida Power &amp; Light Company"/>
    <n v="0"/>
    <n v="3"/>
    <x v="23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23"/>
  </r>
  <r>
    <n v="-1"/>
    <n v="1"/>
    <s v="0001 -Florida Power &amp; Light Company"/>
    <n v="0"/>
    <n v="3"/>
    <x v="23"/>
    <n v="2010"/>
    <n v="216"/>
    <n v="2014"/>
    <s v="V2010 Q2 - 50% Bonus"/>
    <n v="367"/>
    <s v="05. Other Production"/>
    <s v="Function"/>
    <n v="76033772.469999999"/>
    <n v="0"/>
    <n v="0"/>
    <n v="89360012.700000003"/>
    <n v="10398668.09"/>
    <n v="57553421.270000003"/>
    <n v="-26664658.75"/>
    <n v="11112437.83"/>
    <n v="102686252.93000001"/>
    <n v="55729373.479999997"/>
    <n v="-3317326.74"/>
    <n v="0"/>
    <n v="11112437.83"/>
    <n v="0"/>
    <x v="23"/>
  </r>
  <r>
    <n v="-1"/>
    <n v="1"/>
    <s v="0001 -Florida Power &amp; Light Company"/>
    <n v="0"/>
    <n v="3"/>
    <x v="23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23"/>
  </r>
  <r>
    <n v="-1"/>
    <n v="1"/>
    <s v="0001 -Florida Power &amp; Light Company"/>
    <n v="0"/>
    <n v="3"/>
    <x v="23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7"/>
    <n v="2014"/>
    <s v="V2010 Q3 - 50% Bonus"/>
    <n v="367"/>
    <s v="05. Other Production"/>
    <s v="Function"/>
    <n v="9034671.4600000009"/>
    <n v="0"/>
    <n v="0"/>
    <n v="13545252.09"/>
    <n v="1369031.33"/>
    <n v="7358614.3899999997"/>
    <n v="-9354732.4499999993"/>
    <n v="4137001.37"/>
    <n v="18055832.710000001"/>
    <n v="4656768.5199999996"/>
    <n v="-813282.68"/>
    <n v="0"/>
    <n v="4137001.37"/>
    <n v="0"/>
    <x v="23"/>
  </r>
  <r>
    <n v="-1"/>
    <n v="1"/>
    <s v="0001 -Florida Power &amp; Light Company"/>
    <n v="0"/>
    <n v="3"/>
    <x v="23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23"/>
  </r>
  <r>
    <n v="-1"/>
    <n v="1"/>
    <s v="0001 -Florida Power &amp; Light Company"/>
    <n v="0"/>
    <n v="3"/>
    <x v="23"/>
    <n v="2010"/>
    <n v="224"/>
    <n v="2014"/>
    <s v="V2010 Q4 - 100% Bonus"/>
    <n v="367"/>
    <s v="05. Other Production"/>
    <s v="Function"/>
    <n v="59396716.359999999"/>
    <n v="0"/>
    <n v="0"/>
    <n v="63223608.140000001"/>
    <n v="9032124.6600000001"/>
    <n v="38314667.170000002"/>
    <n v="-7655023.8700000001"/>
    <n v="1455739.9"/>
    <n v="67050499.93"/>
    <n v="42426480.520000003"/>
    <n v="-1277732.3700000001"/>
    <n v="0"/>
    <n v="1455739.9"/>
    <n v="0"/>
    <x v="23"/>
  </r>
  <r>
    <n v="-1"/>
    <n v="1"/>
    <s v="0001 -Florida Power &amp; Light Company"/>
    <n v="0"/>
    <n v="3"/>
    <x v="23"/>
    <n v="2010"/>
    <n v="218"/>
    <n v="2014"/>
    <s v="V2010 Q4 - 50% Bonus"/>
    <n v="367"/>
    <s v="05. Other Production"/>
    <s v="Function"/>
    <n v="291225535.94"/>
    <n v="0"/>
    <n v="0"/>
    <n v="299676126.13"/>
    <n v="37210137.090000004"/>
    <n v="201265689.69"/>
    <n v="-16908575.84"/>
    <n v="3215359.84"/>
    <n v="308126716.31"/>
    <n v="230942140.97"/>
    <n v="-6152134.71"/>
    <n v="0"/>
    <n v="3215359.84"/>
    <n v="0"/>
    <x v="23"/>
  </r>
  <r>
    <n v="-1"/>
    <n v="1"/>
    <s v="0001 -Florida Power &amp; Light Company"/>
    <n v="0"/>
    <n v="3"/>
    <x v="23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23"/>
  </r>
  <r>
    <n v="-1"/>
    <n v="1"/>
    <s v="0001 -Florida Power &amp; Light Company"/>
    <n v="0"/>
    <n v="3"/>
    <x v="23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23"/>
  </r>
  <r>
    <n v="-1"/>
    <n v="1"/>
    <s v="0001 -Florida Power &amp; Light Company"/>
    <n v="0"/>
    <n v="3"/>
    <x v="23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23"/>
  </r>
  <r>
    <n v="-1"/>
    <n v="1"/>
    <s v="0001 -Florida Power &amp; Light Company"/>
    <n v="0"/>
    <n v="3"/>
    <x v="23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8"/>
    <n v="2014"/>
    <s v="V2012 Q1 - 50% Bonus"/>
    <n v="367"/>
    <s v="05. Other Production"/>
    <s v="Function"/>
    <n v="22212074.260000002"/>
    <n v="0"/>
    <n v="0"/>
    <n v="24188312.73"/>
    <n v="2605468.11"/>
    <n v="6188209.3499999996"/>
    <n v="-3971330.96"/>
    <n v="1075982.3700000001"/>
    <n v="26164551.210000001"/>
    <n v="7753925.5700000003"/>
    <n v="-1836742.69"/>
    <n v="0"/>
    <n v="1075982.3700000001"/>
    <n v="0"/>
    <x v="23"/>
  </r>
  <r>
    <n v="-1"/>
    <n v="1"/>
    <s v="0001 -Florida Power &amp; Light Company"/>
    <n v="0"/>
    <n v="3"/>
    <x v="23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9"/>
    <n v="2014"/>
    <s v="V2012 Q2 - 50% Bonus"/>
    <n v="367"/>
    <s v="05. Other Production"/>
    <s v="Function"/>
    <n v="47971700.920000002"/>
    <n v="0"/>
    <n v="0"/>
    <n v="51862158.049999997"/>
    <n v="5773891.4500000002"/>
    <n v="12589890.960000001"/>
    <n v="-8061953.0499999998"/>
    <n v="2223407.39"/>
    <n v="55752615.18"/>
    <n v="16385240.439999999"/>
    <n v="-3578964.91"/>
    <n v="0"/>
    <n v="2223407.39"/>
    <n v="0"/>
    <x v="23"/>
  </r>
  <r>
    <n v="-1"/>
    <n v="1"/>
    <s v="0001 -Florida Power &amp; Light Company"/>
    <n v="0"/>
    <n v="3"/>
    <x v="23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5"/>
    <n v="2014"/>
    <s v="V2012 Q3 - 100% Bonus"/>
    <n v="367"/>
    <s v="05. Other Production"/>
    <s v="Function"/>
    <n v="838825.59"/>
    <n v="0"/>
    <n v="0"/>
    <n v="920082.19"/>
    <n v="131438.34"/>
    <n v="214571.89"/>
    <n v="-162513.21"/>
    <n v="83263.199999999997"/>
    <n v="1001338.8"/>
    <n v="299578.17"/>
    <n v="-32817.96"/>
    <n v="0"/>
    <n v="83263.199999999997"/>
    <n v="0"/>
    <x v="23"/>
  </r>
  <r>
    <n v="-1"/>
    <n v="1"/>
    <s v="0001 -Florida Power &amp; Light Company"/>
    <n v="0"/>
    <n v="3"/>
    <x v="23"/>
    <n v="2012"/>
    <n v="250"/>
    <n v="2014"/>
    <s v="V2012 Q3 - 50% Bonus"/>
    <n v="367"/>
    <s v="05. Other Production"/>
    <s v="Function"/>
    <n v="13032844.57"/>
    <n v="0"/>
    <n v="0"/>
    <n v="13762537.699999999"/>
    <n v="1826258.04"/>
    <n v="3878772.35"/>
    <n v="-1469814.93"/>
    <n v="742987.79"/>
    <n v="14492230.83"/>
    <n v="5342936.47"/>
    <n v="-354304.54"/>
    <n v="0"/>
    <n v="742987.79"/>
    <n v="0"/>
    <x v="23"/>
  </r>
  <r>
    <n v="-1"/>
    <n v="1"/>
    <s v="0001 -Florida Power &amp; Light Company"/>
    <n v="0"/>
    <n v="3"/>
    <x v="23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1"/>
    <n v="2014"/>
    <s v="V2012 Q4 - 50% Bonus"/>
    <n v="367"/>
    <s v="05. Other Production"/>
    <s v="Function"/>
    <n v="31516124.5"/>
    <n v="0"/>
    <n v="0"/>
    <n v="34041045.030000001"/>
    <n v="4034470.84"/>
    <n v="7686061.71"/>
    <n v="-5081738.04"/>
    <n v="1480413.57"/>
    <n v="36565965.57"/>
    <n v="10517969.51"/>
    <n v="-2366864.46"/>
    <n v="0"/>
    <n v="1480413.57"/>
    <n v="0"/>
    <x v="23"/>
  </r>
  <r>
    <n v="-1"/>
    <n v="1"/>
    <s v="0001 -Florida Power &amp; Light Company"/>
    <n v="0"/>
    <n v="3"/>
    <x v="23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3"/>
    <n v="231"/>
    <n v="2014"/>
    <s v="V2013 - 50% Bonus"/>
    <n v="367"/>
    <s v="05. Other Production"/>
    <s v="Function"/>
    <n v="1106713310.72"/>
    <n v="0"/>
    <n v="0"/>
    <n v="1118767483.48"/>
    <n v="120825610.7"/>
    <n v="102314409.8"/>
    <n v="-24577266.780000001"/>
    <n v="4656521.0999999996"/>
    <n v="1130821656.24"/>
    <n v="219669825.71000001"/>
    <n v="-15981629.630000001"/>
    <n v="0"/>
    <n v="4656521.0999999996"/>
    <n v="0"/>
    <x v="23"/>
  </r>
  <r>
    <n v="-1"/>
    <n v="1"/>
    <s v="0001 -Florida Power &amp; Light Company"/>
    <n v="0"/>
    <n v="3"/>
    <x v="23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128716648.8"/>
    <n v="0"/>
    <n v="1401388299.5799999"/>
    <n v="0"/>
    <n v="0"/>
    <n v="128716648.8"/>
    <n v="0"/>
    <n v="0"/>
    <n v="0"/>
    <n v="0"/>
    <x v="23"/>
  </r>
  <r>
    <n v="-1"/>
    <n v="1"/>
    <s v="0001 -Florida Power &amp; Light Company"/>
    <n v="0"/>
    <n v="3"/>
    <x v="23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23"/>
  </r>
  <r>
    <n v="-1"/>
    <n v="1"/>
    <s v="0001 -Florida Power &amp; Light Company"/>
    <n v="0"/>
    <n v="3"/>
    <x v="23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23"/>
  </r>
  <r>
    <n v="-1"/>
    <n v="1"/>
    <s v="0001 -Florida Power &amp; Light Company"/>
    <n v="0"/>
    <n v="3"/>
    <x v="23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23"/>
  </r>
  <r>
    <n v="-1"/>
    <n v="1"/>
    <s v="0001 -Florida Power &amp; Light Company"/>
    <n v="0"/>
    <n v="3"/>
    <x v="23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23"/>
  </r>
  <r>
    <n v="-1"/>
    <n v="1"/>
    <s v="0001 -Florida Power &amp; Light Company"/>
    <n v="0"/>
    <n v="3"/>
    <x v="23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23"/>
  </r>
  <r>
    <n v="-1"/>
    <n v="1"/>
    <s v="0001 -Florida Power &amp; Light Company"/>
    <n v="0"/>
    <n v="3"/>
    <x v="23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23"/>
  </r>
  <r>
    <n v="-1"/>
    <n v="1"/>
    <s v="0001 -Florida Power &amp; Light Company"/>
    <n v="0"/>
    <n v="3"/>
    <x v="23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23"/>
  </r>
  <r>
    <n v="-1"/>
    <n v="1"/>
    <s v="0001 -Florida Power &amp; Light Company"/>
    <n v="0"/>
    <n v="3"/>
    <x v="23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23"/>
  </r>
  <r>
    <n v="-1"/>
    <n v="1"/>
    <s v="0001 -Florida Power &amp; Light Company"/>
    <n v="0"/>
    <n v="3"/>
    <x v="23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23"/>
  </r>
  <r>
    <n v="-1"/>
    <n v="1"/>
    <s v="0001 -Florida Power &amp; Light Company"/>
    <n v="0"/>
    <n v="3"/>
    <x v="23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23"/>
  </r>
  <r>
    <n v="-1"/>
    <n v="1"/>
    <s v="0001 -Florida Power &amp; Light Company"/>
    <n v="0"/>
    <n v="3"/>
    <x v="23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23"/>
  </r>
  <r>
    <n v="-1"/>
    <n v="1"/>
    <s v="0001 -Florida Power &amp; Light Company"/>
    <n v="0"/>
    <n v="3"/>
    <x v="23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23"/>
  </r>
  <r>
    <n v="-1"/>
    <n v="1"/>
    <s v="0001 -Florida Power &amp; Light Company"/>
    <n v="0"/>
    <n v="3"/>
    <x v="23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23"/>
  </r>
  <r>
    <n v="-1"/>
    <n v="1"/>
    <s v="0001 -Florida Power &amp; Light Company"/>
    <n v="0"/>
    <n v="3"/>
    <x v="23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23"/>
  </r>
  <r>
    <n v="-1"/>
    <n v="1"/>
    <s v="0001 -Florida Power &amp; Light Company"/>
    <n v="0"/>
    <n v="3"/>
    <x v="23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23"/>
  </r>
  <r>
    <n v="-1"/>
    <n v="1"/>
    <s v="0001 -Florida Power &amp; Light Company"/>
    <n v="0"/>
    <n v="3"/>
    <x v="23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23"/>
  </r>
  <r>
    <n v="-1"/>
    <n v="1"/>
    <s v="0001 -Florida Power &amp; Light Company"/>
    <n v="0"/>
    <n v="3"/>
    <x v="23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23"/>
  </r>
  <r>
    <n v="-1"/>
    <n v="1"/>
    <s v="0001 -Florida Power &amp; Light Company"/>
    <n v="0"/>
    <n v="3"/>
    <x v="23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23"/>
  </r>
  <r>
    <n v="-1"/>
    <n v="1"/>
    <s v="0001 -Florida Power &amp; Light Company"/>
    <n v="0"/>
    <n v="3"/>
    <x v="23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23"/>
  </r>
  <r>
    <n v="-1"/>
    <n v="1"/>
    <s v="0001 -Florida Power &amp; Light Company"/>
    <n v="0"/>
    <n v="3"/>
    <x v="23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23"/>
  </r>
  <r>
    <n v="-1"/>
    <n v="1"/>
    <s v="0001 -Florida Power &amp; Light Company"/>
    <n v="0"/>
    <n v="3"/>
    <x v="23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23"/>
  </r>
  <r>
    <n v="-1"/>
    <n v="1"/>
    <s v="0001 -Florida Power &amp; Light Company"/>
    <n v="0"/>
    <n v="3"/>
    <x v="23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23"/>
  </r>
  <r>
    <n v="-1"/>
    <n v="1"/>
    <s v="0001 -Florida Power &amp; Light Company"/>
    <n v="0"/>
    <n v="3"/>
    <x v="23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23"/>
  </r>
  <r>
    <n v="-1"/>
    <n v="1"/>
    <s v="0001 -Florida Power &amp; Light Company"/>
    <n v="0"/>
    <n v="3"/>
    <x v="23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23"/>
  </r>
  <r>
    <n v="-1"/>
    <n v="1"/>
    <s v="0001 -Florida Power &amp; Light Company"/>
    <n v="0"/>
    <n v="3"/>
    <x v="23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23"/>
  </r>
  <r>
    <n v="-1"/>
    <n v="1"/>
    <s v="0001 -Florida Power &amp; Light Company"/>
    <n v="0"/>
    <n v="3"/>
    <x v="23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23"/>
  </r>
  <r>
    <n v="-1"/>
    <n v="1"/>
    <s v="0001 -Florida Power &amp; Light Company"/>
    <n v="0"/>
    <n v="3"/>
    <x v="23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23"/>
  </r>
  <r>
    <n v="-1"/>
    <n v="1"/>
    <s v="0001 -Florida Power &amp; Light Company"/>
    <n v="0"/>
    <n v="3"/>
    <x v="23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23"/>
  </r>
  <r>
    <n v="-1"/>
    <n v="1"/>
    <s v="0001 -Florida Power &amp; Light Company"/>
    <n v="0"/>
    <n v="3"/>
    <x v="23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23"/>
  </r>
  <r>
    <n v="-1"/>
    <n v="1"/>
    <s v="0001 -Florida Power &amp; Light Company"/>
    <n v="0"/>
    <n v="3"/>
    <x v="23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23"/>
  </r>
  <r>
    <n v="-1"/>
    <n v="1"/>
    <s v="0001 -Florida Power &amp; Light Company"/>
    <n v="0"/>
    <n v="3"/>
    <x v="23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23"/>
  </r>
  <r>
    <n v="-1"/>
    <n v="1"/>
    <s v="0001 -Florida Power &amp; Light Company"/>
    <n v="0"/>
    <n v="3"/>
    <x v="23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23"/>
  </r>
  <r>
    <n v="-1"/>
    <n v="1"/>
    <s v="0001 -Florida Power &amp; Light Company"/>
    <n v="0"/>
    <n v="3"/>
    <x v="23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23"/>
  </r>
  <r>
    <n v="-1"/>
    <n v="1"/>
    <s v="0001 -Florida Power &amp; Light Company"/>
    <n v="0"/>
    <n v="3"/>
    <x v="23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23"/>
  </r>
  <r>
    <n v="-1"/>
    <n v="1"/>
    <s v="0001 -Florida Power &amp; Light Company"/>
    <n v="0"/>
    <n v="3"/>
    <x v="23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23"/>
  </r>
  <r>
    <n v="-1"/>
    <n v="1"/>
    <s v="0001 -Florida Power &amp; Light Company"/>
    <n v="0"/>
    <n v="3"/>
    <x v="23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23"/>
  </r>
  <r>
    <n v="-1"/>
    <n v="1"/>
    <s v="0001 -Florida Power &amp; Light Company"/>
    <n v="0"/>
    <n v="3"/>
    <x v="23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23"/>
  </r>
  <r>
    <n v="-1"/>
    <n v="1"/>
    <s v="0001 -Florida Power &amp; Light Company"/>
    <n v="0"/>
    <n v="3"/>
    <x v="23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23"/>
  </r>
  <r>
    <n v="-1"/>
    <n v="1"/>
    <s v="0001 -Florida Power &amp; Light Company"/>
    <n v="0"/>
    <n v="3"/>
    <x v="23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23"/>
  </r>
  <r>
    <n v="-1"/>
    <n v="1"/>
    <s v="0001 -Florida Power &amp; Light Company"/>
    <n v="0"/>
    <n v="3"/>
    <x v="23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23"/>
  </r>
  <r>
    <n v="-1"/>
    <n v="1"/>
    <s v="0001 -Florida Power &amp; Light Company"/>
    <n v="0"/>
    <n v="3"/>
    <x v="23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23"/>
  </r>
  <r>
    <n v="-1"/>
    <n v="1"/>
    <s v="0001 -Florida Power &amp; Light Company"/>
    <n v="0"/>
    <n v="3"/>
    <x v="23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23"/>
  </r>
  <r>
    <n v="-1"/>
    <n v="1"/>
    <s v="0001 -Florida Power &amp; Light Company"/>
    <n v="0"/>
    <n v="3"/>
    <x v="23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23"/>
  </r>
  <r>
    <n v="-1"/>
    <n v="1"/>
    <s v="0001 -Florida Power &amp; Light Company"/>
    <n v="0"/>
    <n v="3"/>
    <x v="23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23"/>
  </r>
  <r>
    <n v="-1"/>
    <n v="1"/>
    <s v="0001 -Florida Power &amp; Light Company"/>
    <n v="0"/>
    <n v="3"/>
    <x v="23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23"/>
  </r>
  <r>
    <n v="-1"/>
    <n v="1"/>
    <s v="0001 -Florida Power &amp; Light Company"/>
    <n v="0"/>
    <n v="3"/>
    <x v="23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23"/>
  </r>
  <r>
    <n v="-1"/>
    <n v="1"/>
    <s v="0001 -Florida Power &amp; Light Company"/>
    <n v="0"/>
    <n v="3"/>
    <x v="23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23"/>
  </r>
  <r>
    <n v="-1"/>
    <n v="1"/>
    <s v="0001 -Florida Power &amp; Light Company"/>
    <n v="0"/>
    <n v="3"/>
    <x v="23"/>
    <n v="2003"/>
    <n v="84"/>
    <n v="2014"/>
    <s v="V2003 Bonus-50%"/>
    <n v="367"/>
    <s v="06. Transmission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  <x v="23"/>
  </r>
  <r>
    <n v="-1"/>
    <n v="1"/>
    <s v="0001 -Florida Power &amp; Light Company"/>
    <n v="0"/>
    <n v="3"/>
    <x v="23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23"/>
  </r>
  <r>
    <n v="-1"/>
    <n v="1"/>
    <s v="0001 -Florida Power &amp; Light Company"/>
    <n v="0"/>
    <n v="3"/>
    <x v="23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23"/>
  </r>
  <r>
    <n v="-1"/>
    <n v="1"/>
    <s v="0001 -Florida Power &amp; Light Company"/>
    <n v="0"/>
    <n v="3"/>
    <x v="23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23"/>
  </r>
  <r>
    <n v="-1"/>
    <n v="1"/>
    <s v="0001 -Florida Power &amp; Light Company"/>
    <n v="0"/>
    <n v="3"/>
    <x v="23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23"/>
  </r>
  <r>
    <n v="-1"/>
    <n v="1"/>
    <s v="0001 -Florida Power &amp; Light Company"/>
    <n v="0"/>
    <n v="3"/>
    <x v="23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23"/>
  </r>
  <r>
    <n v="-1"/>
    <n v="1"/>
    <s v="0001 -Florida Power &amp; Light Company"/>
    <n v="0"/>
    <n v="3"/>
    <x v="23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23"/>
  </r>
  <r>
    <n v="-1"/>
    <n v="1"/>
    <s v="0001 -Florida Power &amp; Light Company"/>
    <n v="0"/>
    <n v="3"/>
    <x v="23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23"/>
  </r>
  <r>
    <n v="-1"/>
    <n v="1"/>
    <s v="0001 -Florida Power &amp; Light Company"/>
    <n v="0"/>
    <n v="3"/>
    <x v="23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23"/>
  </r>
  <r>
    <n v="-1"/>
    <n v="1"/>
    <s v="0001 -Florida Power &amp; Light Company"/>
    <n v="0"/>
    <n v="3"/>
    <x v="23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23"/>
  </r>
  <r>
    <n v="-1"/>
    <n v="1"/>
    <s v="0001 -Florida Power &amp; Light Company"/>
    <n v="0"/>
    <n v="3"/>
    <x v="23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23"/>
  </r>
  <r>
    <n v="-1"/>
    <n v="1"/>
    <s v="0001 -Florida Power &amp; Light Company"/>
    <n v="0"/>
    <n v="3"/>
    <x v="23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23"/>
  </r>
  <r>
    <n v="-1"/>
    <n v="1"/>
    <s v="0001 -Florida Power &amp; Light Company"/>
    <n v="0"/>
    <n v="3"/>
    <x v="23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23"/>
  </r>
  <r>
    <n v="-1"/>
    <n v="1"/>
    <s v="0001 -Florida Power &amp; Light Company"/>
    <n v="0"/>
    <n v="3"/>
    <x v="23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23"/>
  </r>
  <r>
    <n v="-1"/>
    <n v="1"/>
    <s v="0001 -Florida Power &amp; Light Company"/>
    <n v="0"/>
    <n v="3"/>
    <x v="23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3"/>
  </r>
  <r>
    <n v="-1"/>
    <n v="1"/>
    <s v="0001 -Florida Power &amp; Light Company"/>
    <n v="0"/>
    <n v="3"/>
    <x v="23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23"/>
  </r>
  <r>
    <n v="-1"/>
    <n v="1"/>
    <s v="0001 -Florida Power &amp; Light Company"/>
    <n v="0"/>
    <n v="3"/>
    <x v="23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23"/>
  </r>
  <r>
    <n v="-1"/>
    <n v="1"/>
    <s v="0001 -Florida Power &amp; Light Company"/>
    <n v="0"/>
    <n v="3"/>
    <x v="23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23"/>
  </r>
  <r>
    <n v="-1"/>
    <n v="1"/>
    <s v="0001 -Florida Power &amp; Light Company"/>
    <n v="0"/>
    <n v="3"/>
    <x v="23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23"/>
  </r>
  <r>
    <n v="-1"/>
    <n v="1"/>
    <s v="0001 -Florida Power &amp; Light Company"/>
    <n v="0"/>
    <n v="3"/>
    <x v="23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23"/>
  </r>
  <r>
    <n v="-1"/>
    <n v="1"/>
    <s v="0001 -Florida Power &amp; Light Company"/>
    <n v="0"/>
    <n v="3"/>
    <x v="23"/>
    <n v="2008"/>
    <n v="239"/>
    <n v="2014"/>
    <s v="V2008 Bonus - 50%"/>
    <n v="367"/>
    <s v="06. Transmission"/>
    <s v="Function"/>
    <n v="5054106.6399999997"/>
    <n v="0"/>
    <n v="0"/>
    <n v="5054106.6399999997"/>
    <n v="510230.11"/>
    <n v="2097349.5299999998"/>
    <n v="0"/>
    <n v="0"/>
    <n v="5054106.6399999997"/>
    <n v="2607579.64"/>
    <n v="0"/>
    <n v="0"/>
    <n v="0"/>
    <n v="0"/>
    <x v="23"/>
  </r>
  <r>
    <n v="-1"/>
    <n v="1"/>
    <s v="0001 -Florida Power &amp; Light Company"/>
    <n v="0"/>
    <n v="3"/>
    <x v="23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23"/>
  </r>
  <r>
    <n v="-1"/>
    <n v="1"/>
    <s v="0001 -Florida Power &amp; Light Company"/>
    <n v="0"/>
    <n v="3"/>
    <x v="23"/>
    <n v="2008"/>
    <n v="168"/>
    <n v="2014"/>
    <s v="V2008 Q1 - 50% Bonus"/>
    <n v="367"/>
    <s v="06. Transmission"/>
    <s v="Function"/>
    <n v="1233149.1299999999"/>
    <n v="0"/>
    <n v="0"/>
    <n v="1234210.1599999999"/>
    <n v="124597.92"/>
    <n v="814243.1"/>
    <n v="-2122.06"/>
    <n v="581.66"/>
    <n v="1235271.19"/>
    <n v="937335.13"/>
    <n v="-34.51"/>
    <n v="0"/>
    <n v="581.66"/>
    <n v="0"/>
    <x v="23"/>
  </r>
  <r>
    <n v="-1"/>
    <n v="1"/>
    <s v="0001 -Florida Power &amp; Light Company"/>
    <n v="0"/>
    <n v="3"/>
    <x v="23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23"/>
  </r>
  <r>
    <n v="-1"/>
    <n v="1"/>
    <s v="0001 -Florida Power &amp; Light Company"/>
    <n v="0"/>
    <n v="3"/>
    <x v="23"/>
    <n v="2008"/>
    <n v="169"/>
    <n v="2014"/>
    <s v="V2008 Q2 - 50% Bonus"/>
    <n v="367"/>
    <s v="06. Transmission"/>
    <s v="Function"/>
    <n v="6513484.3700000001"/>
    <n v="0"/>
    <n v="0"/>
    <n v="6519088.7000000002"/>
    <n v="658125.28"/>
    <n v="4252673.6900000004"/>
    <n v="-11208.66"/>
    <n v="2813.2"/>
    <n v="6524693.0300000003"/>
    <n v="4902927.59"/>
    <n v="-524.09"/>
    <n v="0"/>
    <n v="2813.2"/>
    <n v="0"/>
    <x v="23"/>
  </r>
  <r>
    <n v="-1"/>
    <n v="1"/>
    <s v="0001 -Florida Power &amp; Light Company"/>
    <n v="0"/>
    <n v="3"/>
    <x v="23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23"/>
  </r>
  <r>
    <n v="-1"/>
    <n v="1"/>
    <s v="0001 -Florida Power &amp; Light Company"/>
    <n v="0"/>
    <n v="3"/>
    <x v="23"/>
    <n v="2008"/>
    <n v="170"/>
    <n v="2014"/>
    <s v="V2008 Q3 - 50% Bonus"/>
    <n v="367"/>
    <s v="06. Transmission"/>
    <s v="Function"/>
    <n v="14400799.609999999"/>
    <n v="0"/>
    <n v="0"/>
    <n v="14413190.35"/>
    <n v="1455063.02"/>
    <n v="9295864.9399999995"/>
    <n v="-24781.48"/>
    <n v="6076.26"/>
    <n v="14425581.09"/>
    <n v="10733707.85"/>
    <n v="-1485.11"/>
    <n v="0"/>
    <n v="6076.26"/>
    <n v="0"/>
    <x v="23"/>
  </r>
  <r>
    <n v="-1"/>
    <n v="1"/>
    <s v="0001 -Florida Power &amp; Light Company"/>
    <n v="0"/>
    <n v="3"/>
    <x v="23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23"/>
  </r>
  <r>
    <n v="-1"/>
    <n v="1"/>
    <s v="0001 -Florida Power &amp; Light Company"/>
    <n v="0"/>
    <n v="3"/>
    <x v="23"/>
    <n v="2008"/>
    <n v="171"/>
    <n v="2014"/>
    <s v="V2008 Q4 - 50% Bonus"/>
    <n v="367"/>
    <s v="06. Transmission"/>
    <s v="Function"/>
    <n v="13165545.09"/>
    <n v="0"/>
    <n v="0"/>
    <n v="13176872.99"/>
    <n v="1330252.3700000001"/>
    <n v="8401166.4499999993"/>
    <n v="-22655.8"/>
    <n v="5853.33"/>
    <n v="13188200.890000001"/>
    <n v="9715843"/>
    <n v="-1226.6500000000001"/>
    <n v="0"/>
    <n v="5853.33"/>
    <n v="0"/>
    <x v="23"/>
  </r>
  <r>
    <n v="-1"/>
    <n v="1"/>
    <s v="0001 -Florida Power &amp; Light Company"/>
    <n v="0"/>
    <n v="3"/>
    <x v="23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23"/>
  </r>
  <r>
    <n v="-1"/>
    <n v="1"/>
    <s v="0001 -Florida Power &amp; Light Company"/>
    <n v="0"/>
    <n v="3"/>
    <x v="23"/>
    <n v="2009"/>
    <n v="189"/>
    <n v="2014"/>
    <s v="V2009 Q1 - 50% Bonus"/>
    <n v="367"/>
    <s v="06. Transmission"/>
    <s v="Function"/>
    <n v="27011517.960000001"/>
    <n v="0"/>
    <n v="0"/>
    <n v="27030911.899999999"/>
    <n v="2739949.73"/>
    <n v="15088602.43"/>
    <n v="-40379.94"/>
    <n v="10352.36"/>
    <n v="27050305.850000001"/>
    <n v="17804950.52"/>
    <n v="-4833.8900000000003"/>
    <n v="0"/>
    <n v="10352.36"/>
    <n v="0"/>
    <x v="23"/>
  </r>
  <r>
    <n v="-1"/>
    <n v="1"/>
    <s v="0001 -Florida Power &amp; Light Company"/>
    <n v="0"/>
    <n v="3"/>
    <x v="23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23"/>
  </r>
  <r>
    <n v="-1"/>
    <n v="1"/>
    <s v="0001 -Florida Power &amp; Light Company"/>
    <n v="0"/>
    <n v="3"/>
    <x v="23"/>
    <n v="2009"/>
    <n v="190"/>
    <n v="2014"/>
    <s v="V2009 Q2 - 50% Bonus"/>
    <n v="367"/>
    <s v="06. Transmission"/>
    <s v="Function"/>
    <n v="25168830.379999999"/>
    <n v="0"/>
    <n v="0"/>
    <n v="25186901.300000001"/>
    <n v="2573687.4900000002"/>
    <n v="13852598.539999999"/>
    <n v="-37625.29"/>
    <n v="8901.5499999999993"/>
    <n v="25204972.23"/>
    <n v="16404576"/>
    <n v="-5530.27"/>
    <n v="0"/>
    <n v="8901.5499999999993"/>
    <n v="0"/>
    <x v="23"/>
  </r>
  <r>
    <n v="-1"/>
    <n v="1"/>
    <s v="0001 -Florida Power &amp; Light Company"/>
    <n v="0"/>
    <n v="3"/>
    <x v="23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23"/>
  </r>
  <r>
    <n v="-1"/>
    <n v="1"/>
    <s v="0001 -Florida Power &amp; Light Company"/>
    <n v="0"/>
    <n v="3"/>
    <x v="23"/>
    <n v="2009"/>
    <n v="191"/>
    <n v="2014"/>
    <s v="V2009 Q3 - 50% Bonus"/>
    <n v="367"/>
    <s v="06. Transmission"/>
    <s v="Function"/>
    <n v="48886538.259999998"/>
    <n v="0"/>
    <n v="0"/>
    <n v="48921599.57"/>
    <n v="5037801.66"/>
    <n v="26496920.75"/>
    <n v="-73000.81"/>
    <n v="17840.64"/>
    <n v="48956660.890000001"/>
    <n v="31493146.73"/>
    <n v="-10706.31"/>
    <n v="0"/>
    <n v="17840.64"/>
    <n v="0"/>
    <x v="23"/>
  </r>
  <r>
    <n v="-1"/>
    <n v="1"/>
    <s v="0001 -Florida Power &amp; Light Company"/>
    <n v="0"/>
    <n v="3"/>
    <x v="23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23"/>
  </r>
  <r>
    <n v="-1"/>
    <n v="1"/>
    <s v="0001 -Florida Power &amp; Light Company"/>
    <n v="0"/>
    <n v="3"/>
    <x v="23"/>
    <n v="2009"/>
    <n v="192"/>
    <n v="2014"/>
    <s v="V2009 Q4 - 50% Bonus"/>
    <n v="367"/>
    <s v="06. Transmission"/>
    <s v="Function"/>
    <n v="41159316.18"/>
    <n v="0"/>
    <n v="0"/>
    <n v="41188864.32"/>
    <n v="4276244.45"/>
    <n v="21976823.18"/>
    <n v="-61521.89"/>
    <n v="15096.74"/>
    <n v="41218412.460000001"/>
    <n v="26218489.829999998"/>
    <n v="-9421.74"/>
    <n v="0"/>
    <n v="15096.74"/>
    <n v="0"/>
    <x v="23"/>
  </r>
  <r>
    <n v="-1"/>
    <n v="1"/>
    <s v="0001 -Florida Power &amp; Light Company"/>
    <n v="0"/>
    <n v="3"/>
    <x v="23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23"/>
  </r>
  <r>
    <n v="-1"/>
    <n v="1"/>
    <s v="0001 -Florida Power &amp; Light Company"/>
    <n v="0"/>
    <n v="3"/>
    <x v="23"/>
    <n v="2010"/>
    <n v="215"/>
    <n v="2014"/>
    <s v="V2010 Q1 - 50% Bonus"/>
    <n v="367"/>
    <s v="06. Transmission"/>
    <s v="Function"/>
    <n v="19271879.440000001"/>
    <n v="0"/>
    <n v="0"/>
    <n v="19287171.879999999"/>
    <n v="2019146.44"/>
    <n v="8746125.6999999993"/>
    <n v="-31090.97"/>
    <n v="8766.4"/>
    <n v="19302464.329999998"/>
    <n v="10749812.9"/>
    <n v="-6359.25"/>
    <n v="0"/>
    <n v="8766.4"/>
    <n v="0"/>
    <x v="23"/>
  </r>
  <r>
    <n v="-1"/>
    <n v="1"/>
    <s v="0001 -Florida Power &amp; Light Company"/>
    <n v="0"/>
    <n v="3"/>
    <x v="23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23"/>
  </r>
  <r>
    <n v="-1"/>
    <n v="1"/>
    <s v="0001 -Florida Power &amp; Light Company"/>
    <n v="0"/>
    <n v="3"/>
    <x v="23"/>
    <n v="2010"/>
    <n v="216"/>
    <n v="2014"/>
    <s v="V2010 Q2 - 50% Bonus"/>
    <n v="367"/>
    <s v="06. Transmission"/>
    <s v="Function"/>
    <n v="16175355.9"/>
    <n v="0"/>
    <n v="0"/>
    <n v="16188191.220000001"/>
    <n v="1709449.84"/>
    <n v="7193244.1200000001"/>
    <n v="-26095.4"/>
    <n v="6998.76"/>
    <n v="16201026.539999999"/>
    <n v="8889940.8200000003"/>
    <n v="-5918.75"/>
    <n v="0"/>
    <n v="6998.76"/>
    <n v="0"/>
    <x v="23"/>
  </r>
  <r>
    <n v="-1"/>
    <n v="1"/>
    <s v="0001 -Florida Power &amp; Light Company"/>
    <n v="0"/>
    <n v="3"/>
    <x v="23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23"/>
  </r>
  <r>
    <n v="-1"/>
    <n v="1"/>
    <s v="0001 -Florida Power &amp; Light Company"/>
    <n v="0"/>
    <n v="3"/>
    <x v="23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7"/>
    <n v="2014"/>
    <s v="V2010 Q3 - 50% Bonus"/>
    <n v="367"/>
    <s v="06. Transmission"/>
    <s v="Function"/>
    <n v="17866740.43"/>
    <n v="0"/>
    <n v="0"/>
    <n v="17880748.379999999"/>
    <n v="1904542.34"/>
    <n v="7782148.2199999997"/>
    <n v="-28823.55"/>
    <n v="7155.21"/>
    <n v="17894756.329999998"/>
    <n v="9673014.8499999996"/>
    <n v="-7184.98"/>
    <n v="0"/>
    <n v="7155.21"/>
    <n v="0"/>
    <x v="23"/>
  </r>
  <r>
    <n v="-1"/>
    <n v="1"/>
    <s v="0001 -Florida Power &amp; Light Company"/>
    <n v="0"/>
    <n v="3"/>
    <x v="23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23"/>
  </r>
  <r>
    <n v="-1"/>
    <n v="1"/>
    <s v="0001 -Florida Power &amp; Light Company"/>
    <n v="0"/>
    <n v="3"/>
    <x v="23"/>
    <n v="2010"/>
    <n v="224"/>
    <n v="2014"/>
    <s v="V2010 Q4 - 100% Bonus"/>
    <n v="367"/>
    <s v="06. Transmission"/>
    <s v="Function"/>
    <n v="7722476.5499999998"/>
    <n v="0"/>
    <n v="0"/>
    <n v="7728604.4100000001"/>
    <n v="1104108.43"/>
    <n v="4419858.07"/>
    <n v="-12458.52"/>
    <n v="3272.94"/>
    <n v="7734732.2800000003"/>
    <n v="5516087.7800000003"/>
    <n v="-1104.07"/>
    <n v="0"/>
    <n v="3272.94"/>
    <n v="0"/>
    <x v="23"/>
  </r>
  <r>
    <n v="-1"/>
    <n v="1"/>
    <s v="0001 -Florida Power &amp; Light Company"/>
    <n v="0"/>
    <n v="3"/>
    <x v="23"/>
    <n v="2010"/>
    <n v="218"/>
    <n v="2014"/>
    <s v="V2010 Q4 - 50% Bonus"/>
    <n v="367"/>
    <s v="06. Transmission"/>
    <s v="Function"/>
    <n v="19119521.469999999"/>
    <n v="0"/>
    <n v="0"/>
    <n v="19134693.02"/>
    <n v="2055517.04"/>
    <n v="8153519.7999999998"/>
    <n v="-30845.18"/>
    <n v="8103.25"/>
    <n v="19149864.57"/>
    <n v="10194487.74"/>
    <n v="-7690.76"/>
    <n v="0"/>
    <n v="8103.25"/>
    <n v="0"/>
    <x v="23"/>
  </r>
  <r>
    <n v="-1"/>
    <n v="1"/>
    <s v="0001 -Florida Power &amp; Light Company"/>
    <n v="0"/>
    <n v="3"/>
    <x v="23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23"/>
  </r>
  <r>
    <n v="-1"/>
    <n v="1"/>
    <s v="0001 -Florida Power &amp; Light Company"/>
    <n v="0"/>
    <n v="3"/>
    <x v="23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23"/>
  </r>
  <r>
    <n v="-1"/>
    <n v="1"/>
    <s v="0001 -Florida Power &amp; Light Company"/>
    <n v="0"/>
    <n v="3"/>
    <x v="23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23"/>
  </r>
  <r>
    <n v="-1"/>
    <n v="1"/>
    <s v="0001 -Florida Power &amp; Light Company"/>
    <n v="0"/>
    <n v="3"/>
    <x v="23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8"/>
    <n v="2014"/>
    <s v="V2012 Q1 - 50% Bonus"/>
    <n v="367"/>
    <s v="06. Transmission"/>
    <s v="Function"/>
    <n v="19974998.140000001"/>
    <n v="0"/>
    <n v="0"/>
    <n v="20033534.420000002"/>
    <n v="2253615.17"/>
    <n v="4665966.6100000003"/>
    <n v="-117198.7"/>
    <n v="32682.14"/>
    <n v="20092070.690000001"/>
    <n v="6885808.8200000003"/>
    <n v="-50617.440000000002"/>
    <n v="0"/>
    <n v="32682.14"/>
    <n v="0"/>
    <x v="23"/>
  </r>
  <r>
    <n v="-1"/>
    <n v="1"/>
    <s v="0001 -Florida Power &amp; Light Company"/>
    <n v="0"/>
    <n v="3"/>
    <x v="23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23"/>
  </r>
  <r>
    <n v="-1"/>
    <n v="1"/>
    <s v="0001 -Florida Power &amp; Light Company"/>
    <n v="0"/>
    <n v="3"/>
    <x v="23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9"/>
    <n v="2014"/>
    <s v="V2012 Q2 - 50% Bonus"/>
    <n v="367"/>
    <s v="06. Transmission"/>
    <s v="Function"/>
    <n v="58741531.649999999"/>
    <n v="0"/>
    <n v="0"/>
    <n v="58912958.520000003"/>
    <n v="6691902.0999999996"/>
    <n v="13053058.09"/>
    <n v="-343565.7"/>
    <n v="89182.14"/>
    <n v="59084385.399999999"/>
    <n v="19649718.359999999"/>
    <n v="-158429.78"/>
    <n v="0"/>
    <n v="89182.14"/>
    <n v="0"/>
    <x v="23"/>
  </r>
  <r>
    <n v="-1"/>
    <n v="1"/>
    <s v="0001 -Florida Power &amp; Light Company"/>
    <n v="0"/>
    <n v="3"/>
    <x v="23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0"/>
    <n v="2014"/>
    <s v="V2012 Q3 - 50% Bonus"/>
    <n v="367"/>
    <s v="06. Transmission"/>
    <s v="Function"/>
    <n v="12369242.76"/>
    <n v="0"/>
    <n v="0"/>
    <n v="12405430.560000001"/>
    <n v="1422457.15"/>
    <n v="2607141.64"/>
    <n v="-72453.58"/>
    <n v="22114"/>
    <n v="12441618.359999999"/>
    <n v="4010266.98"/>
    <n v="-30929.79"/>
    <n v="0"/>
    <n v="22114"/>
    <n v="0"/>
    <x v="23"/>
  </r>
  <r>
    <n v="-1"/>
    <n v="1"/>
    <s v="0001 -Florida Power &amp; Light Company"/>
    <n v="0"/>
    <n v="3"/>
    <x v="23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1"/>
    <n v="2014"/>
    <s v="V2012 Q4 - 50% Bonus"/>
    <n v="367"/>
    <s v="06. Transmission"/>
    <s v="Function"/>
    <n v="59408299.329999998"/>
    <n v="0"/>
    <n v="0"/>
    <n v="59582300.469999999"/>
    <n v="6903376.2599999998"/>
    <n v="11860094.08"/>
    <n v="-348377.28"/>
    <n v="96328.16"/>
    <n v="59756301.619999997"/>
    <n v="18674236.84"/>
    <n v="-162440.63"/>
    <n v="0"/>
    <n v="96328.16"/>
    <n v="0"/>
    <x v="23"/>
  </r>
  <r>
    <n v="-1"/>
    <n v="1"/>
    <s v="0001 -Florida Power &amp; Light Company"/>
    <n v="0"/>
    <n v="3"/>
    <x v="23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23"/>
  </r>
  <r>
    <n v="-1"/>
    <n v="1"/>
    <s v="0001 -Florida Power &amp; Light Company"/>
    <n v="0"/>
    <n v="3"/>
    <x v="23"/>
    <n v="2013"/>
    <n v="231"/>
    <n v="2014"/>
    <s v="V2013 - 50% Bonus"/>
    <n v="367"/>
    <s v="06. Transmission"/>
    <s v="Function"/>
    <n v="107746526.09999999"/>
    <n v="0"/>
    <n v="0"/>
    <n v="107847871.73"/>
    <n v="12826193.16"/>
    <n v="10409388.66"/>
    <n v="-252109.44"/>
    <n v="62449.27"/>
    <n v="107949217.37"/>
    <n v="23203983.699999999"/>
    <n v="-108643.88"/>
    <n v="0"/>
    <n v="62449.27"/>
    <n v="0"/>
    <x v="23"/>
  </r>
  <r>
    <n v="-1"/>
    <n v="1"/>
    <s v="0001 -Florida Power &amp; Light Company"/>
    <n v="0"/>
    <n v="3"/>
    <x v="23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23"/>
  </r>
  <r>
    <n v="-1"/>
    <n v="1"/>
    <s v="0001 -Florida Power &amp; Light Company"/>
    <n v="0"/>
    <n v="3"/>
    <x v="23"/>
    <n v="2014"/>
    <n v="363"/>
    <n v="2014"/>
    <s v="V2014 - 50% Bonus"/>
    <n v="367"/>
    <s v="06. Transmission"/>
    <s v="Function"/>
    <n v="250582604.96000001"/>
    <n v="250582604.96000001"/>
    <n v="0"/>
    <n v="250582604.96000001"/>
    <n v="24470663.93"/>
    <n v="0"/>
    <n v="250582604.96000001"/>
    <n v="0"/>
    <n v="0"/>
    <n v="24144076.960000001"/>
    <n v="0"/>
    <n v="0"/>
    <n v="0"/>
    <n v="0"/>
    <x v="23"/>
  </r>
  <r>
    <n v="-1"/>
    <n v="1"/>
    <s v="0001 -Florida Power &amp; Light Company"/>
    <n v="0"/>
    <n v="3"/>
    <x v="23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23"/>
  </r>
  <r>
    <n v="-1"/>
    <n v="1"/>
    <s v="0001 -Florida Power &amp; Light Company"/>
    <n v="0"/>
    <n v="3"/>
    <x v="23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23"/>
  </r>
  <r>
    <n v="-1"/>
    <n v="1"/>
    <s v="0001 -Florida Power &amp; Light Company"/>
    <n v="0"/>
    <n v="3"/>
    <x v="23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23"/>
  </r>
  <r>
    <n v="-1"/>
    <n v="1"/>
    <s v="0001 -Florida Power &amp; Light Company"/>
    <n v="0"/>
    <n v="3"/>
    <x v="23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23"/>
  </r>
  <r>
    <n v="-1"/>
    <n v="1"/>
    <s v="0001 -Florida Power &amp; Light Company"/>
    <n v="0"/>
    <n v="3"/>
    <x v="23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23"/>
  </r>
  <r>
    <n v="-1"/>
    <n v="1"/>
    <s v="0001 -Florida Power &amp; Light Company"/>
    <n v="0"/>
    <n v="3"/>
    <x v="23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23"/>
  </r>
  <r>
    <n v="-1"/>
    <n v="1"/>
    <s v="0001 -Florida Power &amp; Light Company"/>
    <n v="0"/>
    <n v="3"/>
    <x v="23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23"/>
  </r>
  <r>
    <n v="-1"/>
    <n v="1"/>
    <s v="0001 -Florida Power &amp; Light Company"/>
    <n v="0"/>
    <n v="3"/>
    <x v="23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23"/>
  </r>
  <r>
    <n v="-1"/>
    <n v="1"/>
    <s v="0001 -Florida Power &amp; Light Company"/>
    <n v="0"/>
    <n v="3"/>
    <x v="23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23"/>
  </r>
  <r>
    <n v="-1"/>
    <n v="1"/>
    <s v="0001 -Florida Power &amp; Light Company"/>
    <n v="0"/>
    <n v="3"/>
    <x v="23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23"/>
  </r>
  <r>
    <n v="-1"/>
    <n v="1"/>
    <s v="0001 -Florida Power &amp; Light Company"/>
    <n v="0"/>
    <n v="3"/>
    <x v="23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23"/>
  </r>
  <r>
    <n v="-1"/>
    <n v="1"/>
    <s v="0001 -Florida Power &amp; Light Company"/>
    <n v="0"/>
    <n v="3"/>
    <x v="23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23"/>
  </r>
  <r>
    <n v="-1"/>
    <n v="1"/>
    <s v="0001 -Florida Power &amp; Light Company"/>
    <n v="0"/>
    <n v="3"/>
    <x v="23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23"/>
  </r>
  <r>
    <n v="-1"/>
    <n v="1"/>
    <s v="0001 -Florida Power &amp; Light Company"/>
    <n v="0"/>
    <n v="3"/>
    <x v="23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23"/>
  </r>
  <r>
    <n v="-1"/>
    <n v="1"/>
    <s v="0001 -Florida Power &amp; Light Company"/>
    <n v="0"/>
    <n v="3"/>
    <x v="23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23"/>
  </r>
  <r>
    <n v="-1"/>
    <n v="1"/>
    <s v="0001 -Florida Power &amp; Light Company"/>
    <n v="0"/>
    <n v="3"/>
    <x v="23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23"/>
  </r>
  <r>
    <n v="-1"/>
    <n v="1"/>
    <s v="0001 -Florida Power &amp; Light Company"/>
    <n v="0"/>
    <n v="3"/>
    <x v="23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23"/>
  </r>
  <r>
    <n v="-1"/>
    <n v="1"/>
    <s v="0001 -Florida Power &amp; Light Company"/>
    <n v="0"/>
    <n v="3"/>
    <x v="23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23"/>
  </r>
  <r>
    <n v="-1"/>
    <n v="1"/>
    <s v="0001 -Florida Power &amp; Light Company"/>
    <n v="0"/>
    <n v="3"/>
    <x v="23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23"/>
  </r>
  <r>
    <n v="-1"/>
    <n v="1"/>
    <s v="0001 -Florida Power &amp; Light Company"/>
    <n v="0"/>
    <n v="3"/>
    <x v="23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23"/>
  </r>
  <r>
    <n v="-1"/>
    <n v="1"/>
    <s v="0001 -Florida Power &amp; Light Company"/>
    <n v="0"/>
    <n v="3"/>
    <x v="23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23"/>
  </r>
  <r>
    <n v="-1"/>
    <n v="1"/>
    <s v="0001 -Florida Power &amp; Light Company"/>
    <n v="0"/>
    <n v="3"/>
    <x v="23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23"/>
  </r>
  <r>
    <n v="-1"/>
    <n v="1"/>
    <s v="0001 -Florida Power &amp; Light Company"/>
    <n v="0"/>
    <n v="3"/>
    <x v="23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23"/>
  </r>
  <r>
    <n v="-1"/>
    <n v="1"/>
    <s v="0001 -Florida Power &amp; Light Company"/>
    <n v="0"/>
    <n v="3"/>
    <x v="23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23"/>
  </r>
  <r>
    <n v="-1"/>
    <n v="1"/>
    <s v="0001 -Florida Power &amp; Light Company"/>
    <n v="0"/>
    <n v="3"/>
    <x v="23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23"/>
  </r>
  <r>
    <n v="-1"/>
    <n v="1"/>
    <s v="0001 -Florida Power &amp; Light Company"/>
    <n v="0"/>
    <n v="3"/>
    <x v="23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23"/>
  </r>
  <r>
    <n v="-1"/>
    <n v="1"/>
    <s v="0001 -Florida Power &amp; Light Company"/>
    <n v="0"/>
    <n v="3"/>
    <x v="23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23"/>
  </r>
  <r>
    <n v="-1"/>
    <n v="1"/>
    <s v="0001 -Florida Power &amp; Light Company"/>
    <n v="0"/>
    <n v="3"/>
    <x v="23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23"/>
  </r>
  <r>
    <n v="-1"/>
    <n v="1"/>
    <s v="0001 -Florida Power &amp; Light Company"/>
    <n v="0"/>
    <n v="3"/>
    <x v="23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23"/>
  </r>
  <r>
    <n v="-1"/>
    <n v="1"/>
    <s v="0001 -Florida Power &amp; Light Company"/>
    <n v="0"/>
    <n v="3"/>
    <x v="23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23"/>
  </r>
  <r>
    <n v="-1"/>
    <n v="1"/>
    <s v="0001 -Florida Power &amp; Light Company"/>
    <n v="0"/>
    <n v="3"/>
    <x v="23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23"/>
  </r>
  <r>
    <n v="-1"/>
    <n v="1"/>
    <s v="0001 -Florida Power &amp; Light Company"/>
    <n v="0"/>
    <n v="3"/>
    <x v="23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23"/>
  </r>
  <r>
    <n v="-1"/>
    <n v="1"/>
    <s v="0001 -Florida Power &amp; Light Company"/>
    <n v="0"/>
    <n v="3"/>
    <x v="23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23"/>
  </r>
  <r>
    <n v="-1"/>
    <n v="1"/>
    <s v="0001 -Florida Power &amp; Light Company"/>
    <n v="0"/>
    <n v="3"/>
    <x v="23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23"/>
  </r>
  <r>
    <n v="-1"/>
    <n v="1"/>
    <s v="0001 -Florida Power &amp; Light Company"/>
    <n v="0"/>
    <n v="3"/>
    <x v="23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23"/>
  </r>
  <r>
    <n v="-1"/>
    <n v="1"/>
    <s v="0001 -Florida Power &amp; Light Company"/>
    <n v="0"/>
    <n v="3"/>
    <x v="23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23"/>
  </r>
  <r>
    <n v="-1"/>
    <n v="1"/>
    <s v="0001 -Florida Power &amp; Light Company"/>
    <n v="0"/>
    <n v="3"/>
    <x v="23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23"/>
  </r>
  <r>
    <n v="-1"/>
    <n v="1"/>
    <s v="0001 -Florida Power &amp; Light Company"/>
    <n v="0"/>
    <n v="3"/>
    <x v="23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23"/>
  </r>
  <r>
    <n v="-1"/>
    <n v="1"/>
    <s v="0001 -Florida Power &amp; Light Company"/>
    <n v="0"/>
    <n v="3"/>
    <x v="23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23"/>
  </r>
  <r>
    <n v="-1"/>
    <n v="1"/>
    <s v="0001 -Florida Power &amp; Light Company"/>
    <n v="0"/>
    <n v="3"/>
    <x v="23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23"/>
  </r>
  <r>
    <n v="-1"/>
    <n v="1"/>
    <s v="0001 -Florida Power &amp; Light Company"/>
    <n v="0"/>
    <n v="3"/>
    <x v="23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23"/>
  </r>
  <r>
    <n v="-1"/>
    <n v="1"/>
    <s v="0001 -Florida Power &amp; Light Company"/>
    <n v="0"/>
    <n v="3"/>
    <x v="23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23"/>
  </r>
  <r>
    <n v="-1"/>
    <n v="1"/>
    <s v="0001 -Florida Power &amp; Light Company"/>
    <n v="0"/>
    <n v="3"/>
    <x v="23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23"/>
  </r>
  <r>
    <n v="-1"/>
    <n v="1"/>
    <s v="0001 -Florida Power &amp; Light Company"/>
    <n v="0"/>
    <n v="3"/>
    <x v="23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23"/>
  </r>
  <r>
    <n v="-1"/>
    <n v="1"/>
    <s v="0001 -Florida Power &amp; Light Company"/>
    <n v="0"/>
    <n v="3"/>
    <x v="23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23"/>
  </r>
  <r>
    <n v="-1"/>
    <n v="1"/>
    <s v="0001 -Florida Power &amp; Light Company"/>
    <n v="0"/>
    <n v="3"/>
    <x v="23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23"/>
  </r>
  <r>
    <n v="-1"/>
    <n v="1"/>
    <s v="0001 -Florida Power &amp; Light Company"/>
    <n v="0"/>
    <n v="3"/>
    <x v="23"/>
    <n v="2003"/>
    <n v="84"/>
    <n v="2014"/>
    <s v="V2003 Bonus-50%"/>
    <n v="367"/>
    <s v="07. Distribution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  <x v="23"/>
  </r>
  <r>
    <n v="-1"/>
    <n v="1"/>
    <s v="0001 -Florida Power &amp; Light Company"/>
    <n v="0"/>
    <n v="3"/>
    <x v="23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23"/>
  </r>
  <r>
    <n v="-1"/>
    <n v="1"/>
    <s v="0001 -Florida Power &amp; Light Company"/>
    <n v="0"/>
    <n v="3"/>
    <x v="23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23"/>
  </r>
  <r>
    <n v="-1"/>
    <n v="1"/>
    <s v="0001 -Florida Power &amp; Light Company"/>
    <n v="0"/>
    <n v="3"/>
    <x v="23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23"/>
  </r>
  <r>
    <n v="-1"/>
    <n v="1"/>
    <s v="0001 -Florida Power &amp; Light Company"/>
    <n v="0"/>
    <n v="3"/>
    <x v="23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23"/>
  </r>
  <r>
    <n v="-1"/>
    <n v="1"/>
    <s v="0001 -Florida Power &amp; Light Company"/>
    <n v="0"/>
    <n v="3"/>
    <x v="23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23"/>
  </r>
  <r>
    <n v="-1"/>
    <n v="1"/>
    <s v="0001 -Florida Power &amp; Light Company"/>
    <n v="0"/>
    <n v="3"/>
    <x v="23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23"/>
  </r>
  <r>
    <n v="-1"/>
    <n v="1"/>
    <s v="0001 -Florida Power &amp; Light Company"/>
    <n v="0"/>
    <n v="3"/>
    <x v="23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23"/>
  </r>
  <r>
    <n v="-1"/>
    <n v="1"/>
    <s v="0001 -Florida Power &amp; Light Company"/>
    <n v="0"/>
    <n v="3"/>
    <x v="23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23"/>
  </r>
  <r>
    <n v="-1"/>
    <n v="1"/>
    <s v="0001 -Florida Power &amp; Light Company"/>
    <n v="0"/>
    <n v="3"/>
    <x v="23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23"/>
  </r>
  <r>
    <n v="-1"/>
    <n v="1"/>
    <s v="0001 -Florida Power &amp; Light Company"/>
    <n v="0"/>
    <n v="3"/>
    <x v="23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23"/>
  </r>
  <r>
    <n v="-1"/>
    <n v="1"/>
    <s v="0001 -Florida Power &amp; Light Company"/>
    <n v="0"/>
    <n v="3"/>
    <x v="23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23"/>
  </r>
  <r>
    <n v="-1"/>
    <n v="1"/>
    <s v="0001 -Florida Power &amp; Light Company"/>
    <n v="0"/>
    <n v="3"/>
    <x v="23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23"/>
  </r>
  <r>
    <n v="-1"/>
    <n v="1"/>
    <s v="0001 -Florida Power &amp; Light Company"/>
    <n v="0"/>
    <n v="3"/>
    <x v="23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23"/>
  </r>
  <r>
    <n v="-1"/>
    <n v="1"/>
    <s v="0001 -Florida Power &amp; Light Company"/>
    <n v="0"/>
    <n v="3"/>
    <x v="23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23"/>
  </r>
  <r>
    <n v="-1"/>
    <n v="1"/>
    <s v="0001 -Florida Power &amp; Light Company"/>
    <n v="0"/>
    <n v="3"/>
    <x v="23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23"/>
  </r>
  <r>
    <n v="-1"/>
    <n v="1"/>
    <s v="0001 -Florida Power &amp; Light Company"/>
    <n v="0"/>
    <n v="3"/>
    <x v="23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23"/>
  </r>
  <r>
    <n v="-1"/>
    <n v="1"/>
    <s v="0001 -Florida Power &amp; Light Company"/>
    <n v="0"/>
    <n v="3"/>
    <x v="23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23"/>
  </r>
  <r>
    <n v="-1"/>
    <n v="1"/>
    <s v="0001 -Florida Power &amp; Light Company"/>
    <n v="0"/>
    <n v="3"/>
    <x v="23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23"/>
  </r>
  <r>
    <n v="-1"/>
    <n v="1"/>
    <s v="0001 -Florida Power &amp; Light Company"/>
    <n v="0"/>
    <n v="3"/>
    <x v="23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23"/>
  </r>
  <r>
    <n v="-1"/>
    <n v="1"/>
    <s v="0001 -Florida Power &amp; Light Company"/>
    <n v="0"/>
    <n v="3"/>
    <x v="23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23"/>
  </r>
  <r>
    <n v="-1"/>
    <n v="1"/>
    <s v="0001 -Florida Power &amp; Light Company"/>
    <n v="0"/>
    <n v="3"/>
    <x v="23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239"/>
    <n v="2014"/>
    <s v="V2008 Bonus - 50%"/>
    <n v="367"/>
    <s v="07. Distribution"/>
    <s v="Function"/>
    <n v="12002734"/>
    <n v="0"/>
    <n v="0"/>
    <n v="12002734"/>
    <n v="1392960.13"/>
    <n v="6107822.6100000003"/>
    <n v="0"/>
    <n v="0"/>
    <n v="12002734"/>
    <n v="7500782.7400000002"/>
    <n v="0"/>
    <n v="0"/>
    <n v="0"/>
    <n v="0"/>
    <x v="23"/>
  </r>
  <r>
    <n v="-1"/>
    <n v="1"/>
    <s v="0001 -Florida Power &amp; Light Company"/>
    <n v="0"/>
    <n v="3"/>
    <x v="23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23"/>
  </r>
  <r>
    <n v="-1"/>
    <n v="1"/>
    <s v="0001 -Florida Power &amp; Light Company"/>
    <n v="0"/>
    <n v="3"/>
    <x v="23"/>
    <n v="2008"/>
    <n v="168"/>
    <n v="2014"/>
    <s v="V2008 Q1 - 50% Bonus"/>
    <n v="367"/>
    <s v="07. Distribution"/>
    <s v="Function"/>
    <n v="20587751.829999998"/>
    <n v="0"/>
    <n v="0"/>
    <n v="20655972.100000001"/>
    <n v="2049314.88"/>
    <n v="13627406.92"/>
    <n v="-386936.29"/>
    <n v="4961.2700000000004"/>
    <n v="20724192.390000001"/>
    <n v="15586423.09"/>
    <n v="-41180.58"/>
    <n v="0"/>
    <n v="4961.2700000000004"/>
    <n v="0"/>
    <x v="23"/>
  </r>
  <r>
    <n v="-1"/>
    <n v="1"/>
    <s v="0001 -Florida Power &amp; Light Company"/>
    <n v="0"/>
    <n v="3"/>
    <x v="23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23"/>
  </r>
  <r>
    <n v="-1"/>
    <n v="1"/>
    <s v="0001 -Florida Power &amp; Light Company"/>
    <n v="0"/>
    <n v="3"/>
    <x v="23"/>
    <n v="2008"/>
    <n v="169"/>
    <n v="2014"/>
    <s v="V2008 Q2 - 50% Bonus"/>
    <n v="367"/>
    <s v="07. Distribution"/>
    <s v="Function"/>
    <n v="69115731.340000004"/>
    <n v="0"/>
    <n v="0"/>
    <n v="69379509.359999999"/>
    <n v="6713617.8200000003"/>
    <n v="43741561.060000002"/>
    <n v="-817621.17"/>
    <n v="21045.25"/>
    <n v="69643287.400000006"/>
    <n v="50109184.509999998"/>
    <n v="-160516.46"/>
    <n v="0"/>
    <n v="21045.25"/>
    <n v="0"/>
    <x v="23"/>
  </r>
  <r>
    <n v="-1"/>
    <n v="1"/>
    <s v="0001 -Florida Power &amp; Light Company"/>
    <n v="0"/>
    <n v="3"/>
    <x v="23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23"/>
  </r>
  <r>
    <n v="-1"/>
    <n v="1"/>
    <s v="0001 -Florida Power &amp; Light Company"/>
    <n v="0"/>
    <n v="3"/>
    <x v="23"/>
    <n v="2008"/>
    <n v="170"/>
    <n v="2014"/>
    <s v="V2008 Q3 - 50% Bonus"/>
    <n v="367"/>
    <s v="07. Distribution"/>
    <s v="Function"/>
    <n v="49775253.020000003"/>
    <n v="0"/>
    <n v="0"/>
    <n v="49967692.700000003"/>
    <n v="4848510.6100000003"/>
    <n v="30763368.390000001"/>
    <n v="-435832.79"/>
    <n v="14106.45"/>
    <n v="50160132.399999999"/>
    <n v="35361978.439999998"/>
    <n v="-120872.37"/>
    <n v="0"/>
    <n v="14106.45"/>
    <n v="0"/>
    <x v="23"/>
  </r>
  <r>
    <n v="-1"/>
    <n v="1"/>
    <s v="0001 -Florida Power &amp; Light Company"/>
    <n v="0"/>
    <n v="3"/>
    <x v="23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23"/>
  </r>
  <r>
    <n v="-1"/>
    <n v="1"/>
    <s v="0001 -Florida Power &amp; Light Company"/>
    <n v="0"/>
    <n v="3"/>
    <x v="23"/>
    <n v="2008"/>
    <n v="171"/>
    <n v="2014"/>
    <s v="V2008 Q4 - 50% Bonus"/>
    <n v="367"/>
    <s v="07. Distribution"/>
    <s v="Function"/>
    <n v="42082861.039999999"/>
    <n v="0"/>
    <n v="0"/>
    <n v="42232429.740000002"/>
    <n v="4208153.9000000004"/>
    <n v="26277943.050000001"/>
    <n v="-499992.87"/>
    <n v="12215.61"/>
    <n v="42381998.439999998"/>
    <n v="30293490.09"/>
    <n v="-94314.94"/>
    <n v="0"/>
    <n v="12215.61"/>
    <n v="0"/>
    <x v="23"/>
  </r>
  <r>
    <n v="-1"/>
    <n v="1"/>
    <s v="0001 -Florida Power &amp; Light Company"/>
    <n v="0"/>
    <n v="3"/>
    <x v="23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23"/>
  </r>
  <r>
    <n v="-1"/>
    <n v="1"/>
    <s v="0001 -Florida Power &amp; Light Company"/>
    <n v="0"/>
    <n v="3"/>
    <x v="23"/>
    <n v="2009"/>
    <n v="189"/>
    <n v="2014"/>
    <s v="V2009 Q1 - 50% Bonus"/>
    <n v="367"/>
    <s v="07. Distribution"/>
    <s v="Function"/>
    <n v="66365363.310000002"/>
    <n v="0"/>
    <n v="0"/>
    <n v="66924608.200000003"/>
    <n v="6558753.0999999996"/>
    <n v="35563766.509999998"/>
    <n v="-3051513.21"/>
    <n v="46523.199999999997"/>
    <n v="67483853.079999998"/>
    <n v="41491213.600000001"/>
    <n v="-440660.56"/>
    <n v="0"/>
    <n v="46523.199999999997"/>
    <n v="0"/>
    <x v="23"/>
  </r>
  <r>
    <n v="-1"/>
    <n v="1"/>
    <s v="0001 -Florida Power &amp; Light Company"/>
    <n v="0"/>
    <n v="3"/>
    <x v="23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23"/>
  </r>
  <r>
    <n v="-1"/>
    <n v="1"/>
    <s v="0001 -Florida Power &amp; Light Company"/>
    <n v="0"/>
    <n v="3"/>
    <x v="23"/>
    <n v="2009"/>
    <n v="190"/>
    <n v="2014"/>
    <s v="V2009 Q2 - 50% Bonus"/>
    <n v="367"/>
    <s v="07. Distribution"/>
    <s v="Function"/>
    <n v="60336851.840000004"/>
    <n v="0"/>
    <n v="0"/>
    <n v="60857660.700000003"/>
    <n v="5966797.1699999999"/>
    <n v="31575837.629999999"/>
    <n v="-1127086.4099999999"/>
    <n v="39877.800000000003"/>
    <n v="61378469.57"/>
    <n v="36961535.329999998"/>
    <n v="-420640.47"/>
    <n v="0"/>
    <n v="39877.800000000003"/>
    <n v="0"/>
    <x v="23"/>
  </r>
  <r>
    <n v="-1"/>
    <n v="1"/>
    <s v="0001 -Florida Power &amp; Light Company"/>
    <n v="0"/>
    <n v="3"/>
    <x v="23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23"/>
  </r>
  <r>
    <n v="-1"/>
    <n v="1"/>
    <s v="0001 -Florida Power &amp; Light Company"/>
    <n v="0"/>
    <n v="3"/>
    <x v="23"/>
    <n v="2009"/>
    <n v="191"/>
    <n v="2014"/>
    <s v="V2009 Q3 - 50% Bonus"/>
    <n v="367"/>
    <s v="07. Distribution"/>
    <s v="Function"/>
    <n v="75460055.079999998"/>
    <n v="0"/>
    <n v="0"/>
    <n v="76064878.400000006"/>
    <n v="7595807.8399999999"/>
    <n v="40763586.280000001"/>
    <n v="-6168813.6900000004"/>
    <n v="46465.03"/>
    <n v="76669701.730000004"/>
    <n v="47683154.109999999"/>
    <n v="-486941.61"/>
    <n v="0"/>
    <n v="46465.03"/>
    <n v="0"/>
    <x v="23"/>
  </r>
  <r>
    <n v="-1"/>
    <n v="1"/>
    <s v="0001 -Florida Power &amp; Light Company"/>
    <n v="0"/>
    <n v="3"/>
    <x v="23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23"/>
  </r>
  <r>
    <n v="-1"/>
    <n v="1"/>
    <s v="0001 -Florida Power &amp; Light Company"/>
    <n v="0"/>
    <n v="3"/>
    <x v="23"/>
    <n v="2009"/>
    <n v="192"/>
    <n v="2014"/>
    <s v="V2009 Q4 - 50% Bonus"/>
    <n v="367"/>
    <s v="07. Distribution"/>
    <s v="Function"/>
    <n v="92008473.989999995"/>
    <n v="0"/>
    <n v="0"/>
    <n v="92767703.799999997"/>
    <n v="9459473.5199999996"/>
    <n v="50973206.210000001"/>
    <n v="-1878421.53"/>
    <n v="58898.51"/>
    <n v="93526933.609999999"/>
    <n v="59553727.039999999"/>
    <n v="-580608.42000000004"/>
    <n v="0"/>
    <n v="58898.51"/>
    <n v="0"/>
    <x v="23"/>
  </r>
  <r>
    <n v="-1"/>
    <n v="1"/>
    <s v="0001 -Florida Power &amp; Light Company"/>
    <n v="0"/>
    <n v="3"/>
    <x v="23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23"/>
  </r>
  <r>
    <n v="-1"/>
    <n v="1"/>
    <s v="0001 -Florida Power &amp; Light Company"/>
    <n v="0"/>
    <n v="3"/>
    <x v="23"/>
    <n v="2010"/>
    <n v="215"/>
    <n v="2014"/>
    <s v="V2010 Q1 - 50% Bonus"/>
    <n v="367"/>
    <s v="07. Distribution"/>
    <s v="Function"/>
    <n v="66983963.32"/>
    <n v="0"/>
    <n v="0"/>
    <n v="67464521.510000005"/>
    <n v="6806318.8399999999"/>
    <n v="30817294.190000001"/>
    <n v="-1077771.24"/>
    <n v="43497.63"/>
    <n v="67945079.730000004"/>
    <n v="37165777.969999999"/>
    <n v="-459783.71"/>
    <n v="0"/>
    <n v="43497.63"/>
    <n v="0"/>
    <x v="23"/>
  </r>
  <r>
    <n v="-1"/>
    <n v="1"/>
    <s v="0001 -Florida Power &amp; Light Company"/>
    <n v="0"/>
    <n v="3"/>
    <x v="23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23"/>
  </r>
  <r>
    <n v="-1"/>
    <n v="1"/>
    <s v="0001 -Florida Power &amp; Light Company"/>
    <n v="0"/>
    <n v="3"/>
    <x v="23"/>
    <n v="2010"/>
    <n v="216"/>
    <n v="2014"/>
    <s v="V2010 Q2 - 50% Bonus"/>
    <n v="367"/>
    <s v="07. Distribution"/>
    <s v="Function"/>
    <n v="64984606.520000003"/>
    <n v="0"/>
    <n v="0"/>
    <n v="65393377.829999998"/>
    <n v="6912422.25"/>
    <n v="31129093.949999999"/>
    <n v="-1143160.03"/>
    <n v="35115.370000000003"/>
    <n v="65802149.140000001"/>
    <n v="37665460.219999999"/>
    <n v="-406371.27"/>
    <n v="0"/>
    <n v="35115.370000000003"/>
    <n v="0"/>
    <x v="23"/>
  </r>
  <r>
    <n v="-1"/>
    <n v="1"/>
    <s v="0001 -Florida Power &amp; Light Company"/>
    <n v="0"/>
    <n v="3"/>
    <x v="23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23"/>
  </r>
  <r>
    <n v="-1"/>
    <n v="1"/>
    <s v="0001 -Florida Power &amp; Light Company"/>
    <n v="0"/>
    <n v="3"/>
    <x v="23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7"/>
    <n v="2014"/>
    <s v="V2010 Q3 - 50% Bonus"/>
    <n v="367"/>
    <s v="07. Distribution"/>
    <s v="Function"/>
    <n v="68950133.859999999"/>
    <n v="0"/>
    <n v="0"/>
    <n v="69302409.409999996"/>
    <n v="7367397.6600000001"/>
    <n v="32253178.079999998"/>
    <n v="-933711.63"/>
    <n v="29574.61"/>
    <n v="69654684.959999993"/>
    <n v="39300441.700000003"/>
    <n v="-354842.44"/>
    <n v="0"/>
    <n v="29574.61"/>
    <n v="0"/>
    <x v="23"/>
  </r>
  <r>
    <n v="-1"/>
    <n v="1"/>
    <s v="0001 -Florida Power &amp; Light Company"/>
    <n v="0"/>
    <n v="3"/>
    <x v="23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23"/>
  </r>
  <r>
    <n v="-1"/>
    <n v="1"/>
    <s v="0001 -Florida Power &amp; Light Company"/>
    <n v="0"/>
    <n v="3"/>
    <x v="23"/>
    <n v="2010"/>
    <n v="224"/>
    <n v="2014"/>
    <s v="V2010 Q4 - 100% Bonus"/>
    <n v="367"/>
    <s v="07. Distribution"/>
    <s v="Function"/>
    <n v="32907123.039999999"/>
    <n v="0"/>
    <n v="0"/>
    <n v="33062751.379999999"/>
    <n v="4723344.66"/>
    <n v="18981978.699999999"/>
    <n v="-373632.98"/>
    <n v="12890.82"/>
    <n v="33218379.690000001"/>
    <n v="23505228.91"/>
    <n v="-98271.38"/>
    <n v="0"/>
    <n v="12890.82"/>
    <n v="0"/>
    <x v="23"/>
  </r>
  <r>
    <n v="-1"/>
    <n v="1"/>
    <s v="0001 -Florida Power &amp; Light Company"/>
    <n v="0"/>
    <n v="3"/>
    <x v="23"/>
    <n v="2010"/>
    <n v="218"/>
    <n v="2014"/>
    <s v="V2010 Q4 - 50% Bonus"/>
    <n v="367"/>
    <s v="07. Distribution"/>
    <s v="Function"/>
    <n v="24930081.579999998"/>
    <n v="0"/>
    <n v="0"/>
    <n v="25115884.66"/>
    <n v="2600090.08"/>
    <n v="10664344.43"/>
    <n v="-453832.97"/>
    <n v="15371.15"/>
    <n v="25301687.73"/>
    <n v="13097627.560000001"/>
    <n v="-189428.05"/>
    <n v="0"/>
    <n v="15371.15"/>
    <n v="0"/>
    <x v="23"/>
  </r>
  <r>
    <n v="-1"/>
    <n v="1"/>
    <s v="0001 -Florida Power &amp; Light Company"/>
    <n v="0"/>
    <n v="3"/>
    <x v="23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23"/>
  </r>
  <r>
    <n v="-1"/>
    <n v="1"/>
    <s v="0001 -Florida Power &amp; Light Company"/>
    <n v="0"/>
    <n v="3"/>
    <x v="23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23"/>
  </r>
  <r>
    <n v="-1"/>
    <n v="1"/>
    <s v="0001 -Florida Power &amp; Light Company"/>
    <n v="0"/>
    <n v="3"/>
    <x v="23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23"/>
  </r>
  <r>
    <n v="-1"/>
    <n v="1"/>
    <s v="0001 -Florida Power &amp; Light Company"/>
    <n v="0"/>
    <n v="3"/>
    <x v="23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8"/>
    <n v="2014"/>
    <s v="V2012 Q1 - 50% Bonus"/>
    <n v="367"/>
    <s v="07. Distribution"/>
    <s v="Function"/>
    <n v="129599700.81"/>
    <n v="0"/>
    <n v="0"/>
    <n v="129863978.89"/>
    <n v="17769938.579999998"/>
    <n v="58984306.979999997"/>
    <n v="-604888.55000000005"/>
    <n v="24345.67"/>
    <n v="130128256.97"/>
    <n v="76462190.530000001"/>
    <n v="-212155.47"/>
    <n v="0"/>
    <n v="24345.67"/>
    <n v="0"/>
    <x v="23"/>
  </r>
  <r>
    <n v="-1"/>
    <n v="1"/>
    <s v="0001 -Florida Power &amp; Light Company"/>
    <n v="0"/>
    <n v="3"/>
    <x v="23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9"/>
    <n v="2014"/>
    <s v="V2012 Q2 - 50% Bonus"/>
    <n v="367"/>
    <s v="07. Distribution"/>
    <s v="Function"/>
    <n v="144670189.83000001"/>
    <n v="0"/>
    <n v="0"/>
    <n v="144969486.06"/>
    <n v="19446338.120000001"/>
    <n v="45263087.359999999"/>
    <n v="-683001.47"/>
    <n v="24771.93"/>
    <n v="145268782.27000001"/>
    <n v="64476204.619999997"/>
    <n v="-340599.65"/>
    <n v="0"/>
    <n v="24771.93"/>
    <n v="0"/>
    <x v="23"/>
  </r>
  <r>
    <n v="-1"/>
    <n v="1"/>
    <s v="0001 -Florida Power &amp; Light Company"/>
    <n v="0"/>
    <n v="3"/>
    <x v="23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0"/>
    <n v="2014"/>
    <s v="V2012 Q3 - 50% Bonus"/>
    <n v="367"/>
    <s v="07. Distribution"/>
    <s v="Function"/>
    <n v="139296962.03"/>
    <n v="0"/>
    <n v="0"/>
    <n v="139590648.78999999"/>
    <n v="20202819.149999999"/>
    <n v="42491699.200000003"/>
    <n v="-670959.46"/>
    <n v="22932.41"/>
    <n v="139884335.52000001"/>
    <n v="62469215.469999999"/>
    <n v="-339138.19"/>
    <n v="0"/>
    <n v="22932.41"/>
    <n v="0"/>
    <x v="23"/>
  </r>
  <r>
    <n v="-1"/>
    <n v="1"/>
    <s v="0001 -Florida Power &amp; Light Company"/>
    <n v="0"/>
    <n v="3"/>
    <x v="23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1"/>
    <n v="2014"/>
    <s v="V2012 Q4 - 50% Bonus"/>
    <n v="367"/>
    <s v="07. Distribution"/>
    <s v="Function"/>
    <n v="124572532.86"/>
    <n v="0"/>
    <n v="0"/>
    <n v="124801117.45999999"/>
    <n v="19593195.280000001"/>
    <n v="36630719.909999996"/>
    <n v="-543992.81000000006"/>
    <n v="20429.41"/>
    <n v="125029702.05"/>
    <n v="56042111.149999999"/>
    <n v="-254935.75"/>
    <n v="0"/>
    <n v="20429.41"/>
    <n v="0"/>
    <x v="23"/>
  </r>
  <r>
    <n v="-1"/>
    <n v="1"/>
    <s v="0001 -Florida Power &amp; Light Company"/>
    <n v="0"/>
    <n v="3"/>
    <x v="23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23"/>
  </r>
  <r>
    <n v="-1"/>
    <n v="1"/>
    <s v="0001 -Florida Power &amp; Light Company"/>
    <n v="0"/>
    <n v="3"/>
    <x v="23"/>
    <n v="2013"/>
    <n v="231"/>
    <n v="2014"/>
    <s v="V2013 - 50% Bonus"/>
    <n v="367"/>
    <s v="07. Distribution"/>
    <s v="Function"/>
    <n v="435539721.52999997"/>
    <n v="0"/>
    <n v="0"/>
    <n v="437287450.44"/>
    <n v="55107144.020000003"/>
    <n v="44752935.850000001"/>
    <n v="-3949069.95"/>
    <n v="152838.39000000001"/>
    <n v="439029577"/>
    <n v="99340839.879999995"/>
    <n v="-2817777.08"/>
    <n v="0"/>
    <n v="152838.39000000001"/>
    <n v="0"/>
    <x v="23"/>
  </r>
  <r>
    <n v="-1"/>
    <n v="1"/>
    <s v="0001 -Florida Power &amp; Light Company"/>
    <n v="0"/>
    <n v="3"/>
    <x v="23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4"/>
    <n v="363"/>
    <n v="2014"/>
    <s v="V2014 - 50% Bonus"/>
    <n v="367"/>
    <s v="07. Distribution"/>
    <s v="Function"/>
    <n v="434349488.86000001"/>
    <n v="434349488.86000001"/>
    <n v="0"/>
    <n v="434349488.86000001"/>
    <n v="44761565.170000002"/>
    <n v="0"/>
    <n v="434349488.86000001"/>
    <n v="0"/>
    <n v="0"/>
    <n v="44674979.880000003"/>
    <n v="0"/>
    <n v="0"/>
    <n v="0"/>
    <n v="0"/>
    <x v="23"/>
  </r>
  <r>
    <n v="-1"/>
    <n v="1"/>
    <s v="0001 -Florida Power &amp; Light Company"/>
    <n v="0"/>
    <n v="3"/>
    <x v="23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23"/>
  </r>
  <r>
    <n v="-1"/>
    <n v="1"/>
    <s v="0001 -Florida Power &amp; Light Company"/>
    <n v="0"/>
    <n v="3"/>
    <x v="23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23"/>
  </r>
  <r>
    <n v="-1"/>
    <n v="1"/>
    <s v="0001 -Florida Power &amp; Light Company"/>
    <n v="0"/>
    <n v="3"/>
    <x v="23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23"/>
  </r>
  <r>
    <n v="-1"/>
    <n v="1"/>
    <s v="0001 -Florida Power &amp; Light Company"/>
    <n v="0"/>
    <n v="3"/>
    <x v="23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23"/>
  </r>
  <r>
    <n v="-1"/>
    <n v="1"/>
    <s v="0001 -Florida Power &amp; Light Company"/>
    <n v="0"/>
    <n v="3"/>
    <x v="23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23"/>
  </r>
  <r>
    <n v="-1"/>
    <n v="1"/>
    <s v="0001 -Florida Power &amp; Light Company"/>
    <n v="0"/>
    <n v="3"/>
    <x v="23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23"/>
  </r>
  <r>
    <n v="-1"/>
    <n v="1"/>
    <s v="0001 -Florida Power &amp; Light Company"/>
    <n v="0"/>
    <n v="3"/>
    <x v="23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23"/>
  </r>
  <r>
    <n v="-1"/>
    <n v="1"/>
    <s v="0001 -Florida Power &amp; Light Company"/>
    <n v="0"/>
    <n v="3"/>
    <x v="23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23"/>
  </r>
  <r>
    <n v="-1"/>
    <n v="1"/>
    <s v="0001 -Florida Power &amp; Light Company"/>
    <n v="0"/>
    <n v="3"/>
    <x v="23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23"/>
  </r>
  <r>
    <n v="-1"/>
    <n v="1"/>
    <s v="0001 -Florida Power &amp; Light Company"/>
    <n v="0"/>
    <n v="3"/>
    <x v="23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23"/>
  </r>
  <r>
    <n v="-1"/>
    <n v="1"/>
    <s v="0001 -Florida Power &amp; Light Company"/>
    <n v="0"/>
    <n v="3"/>
    <x v="23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23"/>
  </r>
  <r>
    <n v="-1"/>
    <n v="1"/>
    <s v="0001 -Florida Power &amp; Light Company"/>
    <n v="0"/>
    <n v="3"/>
    <x v="23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23"/>
  </r>
  <r>
    <n v="-1"/>
    <n v="1"/>
    <s v="0001 -Florida Power &amp; Light Company"/>
    <n v="0"/>
    <n v="3"/>
    <x v="23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23"/>
  </r>
  <r>
    <n v="-1"/>
    <n v="1"/>
    <s v="0001 -Florida Power &amp; Light Company"/>
    <n v="0"/>
    <n v="3"/>
    <x v="23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23"/>
  </r>
  <r>
    <n v="-1"/>
    <n v="1"/>
    <s v="0001 -Florida Power &amp; Light Company"/>
    <n v="0"/>
    <n v="3"/>
    <x v="23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23"/>
  </r>
  <r>
    <n v="-1"/>
    <n v="1"/>
    <s v="0001 -Florida Power &amp; Light Company"/>
    <n v="0"/>
    <n v="3"/>
    <x v="23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23"/>
  </r>
  <r>
    <n v="-1"/>
    <n v="1"/>
    <s v="0001 -Florida Power &amp; Light Company"/>
    <n v="0"/>
    <n v="3"/>
    <x v="23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23"/>
  </r>
  <r>
    <n v="-1"/>
    <n v="1"/>
    <s v="0001 -Florida Power &amp; Light Company"/>
    <n v="0"/>
    <n v="3"/>
    <x v="23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23"/>
  </r>
  <r>
    <n v="-1"/>
    <n v="1"/>
    <s v="0001 -Florida Power &amp; Light Company"/>
    <n v="0"/>
    <n v="3"/>
    <x v="23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23"/>
  </r>
  <r>
    <n v="-1"/>
    <n v="1"/>
    <s v="0001 -Florida Power &amp; Light Company"/>
    <n v="0"/>
    <n v="3"/>
    <x v="23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23"/>
  </r>
  <r>
    <n v="-1"/>
    <n v="1"/>
    <s v="0001 -Florida Power &amp; Light Company"/>
    <n v="0"/>
    <n v="3"/>
    <x v="23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23"/>
  </r>
  <r>
    <n v="-1"/>
    <n v="1"/>
    <s v="0001 -Florida Power &amp; Light Company"/>
    <n v="0"/>
    <n v="3"/>
    <x v="23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23"/>
  </r>
  <r>
    <n v="-1"/>
    <n v="1"/>
    <s v="0001 -Florida Power &amp; Light Company"/>
    <n v="0"/>
    <n v="3"/>
    <x v="23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23"/>
  </r>
  <r>
    <n v="-1"/>
    <n v="1"/>
    <s v="0001 -Florida Power &amp; Light Company"/>
    <n v="0"/>
    <n v="3"/>
    <x v="23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23"/>
  </r>
  <r>
    <n v="-1"/>
    <n v="1"/>
    <s v="0001 -Florida Power &amp; Light Company"/>
    <n v="0"/>
    <n v="3"/>
    <x v="23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23"/>
  </r>
  <r>
    <n v="-1"/>
    <n v="1"/>
    <s v="0001 -Florida Power &amp; Light Company"/>
    <n v="0"/>
    <n v="3"/>
    <x v="23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23"/>
  </r>
  <r>
    <n v="-1"/>
    <n v="1"/>
    <s v="0001 -Florida Power &amp; Light Company"/>
    <n v="0"/>
    <n v="3"/>
    <x v="23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23"/>
  </r>
  <r>
    <n v="-1"/>
    <n v="1"/>
    <s v="0001 -Florida Power &amp; Light Company"/>
    <n v="0"/>
    <n v="3"/>
    <x v="23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23"/>
  </r>
  <r>
    <n v="-1"/>
    <n v="1"/>
    <s v="0001 -Florida Power &amp; Light Company"/>
    <n v="0"/>
    <n v="3"/>
    <x v="23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23"/>
  </r>
  <r>
    <n v="-1"/>
    <n v="1"/>
    <s v="0001 -Florida Power &amp; Light Company"/>
    <n v="0"/>
    <n v="3"/>
    <x v="23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23"/>
  </r>
  <r>
    <n v="-1"/>
    <n v="1"/>
    <s v="0001 -Florida Power &amp; Light Company"/>
    <n v="0"/>
    <n v="3"/>
    <x v="23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23"/>
  </r>
  <r>
    <n v="-1"/>
    <n v="1"/>
    <s v="0001 -Florida Power &amp; Light Company"/>
    <n v="0"/>
    <n v="3"/>
    <x v="23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23"/>
  </r>
  <r>
    <n v="-1"/>
    <n v="1"/>
    <s v="0001 -Florida Power &amp; Light Company"/>
    <n v="0"/>
    <n v="3"/>
    <x v="23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23"/>
  </r>
  <r>
    <n v="-1"/>
    <n v="1"/>
    <s v="0001 -Florida Power &amp; Light Company"/>
    <n v="0"/>
    <n v="3"/>
    <x v="23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23"/>
  </r>
  <r>
    <n v="-1"/>
    <n v="1"/>
    <s v="0001 -Florida Power &amp; Light Company"/>
    <n v="0"/>
    <n v="3"/>
    <x v="23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23"/>
  </r>
  <r>
    <n v="-1"/>
    <n v="1"/>
    <s v="0001 -Florida Power &amp; Light Company"/>
    <n v="0"/>
    <n v="3"/>
    <x v="23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23"/>
  </r>
  <r>
    <n v="-1"/>
    <n v="1"/>
    <s v="0001 -Florida Power &amp; Light Company"/>
    <n v="0"/>
    <n v="3"/>
    <x v="23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23"/>
  </r>
  <r>
    <n v="-1"/>
    <n v="1"/>
    <s v="0001 -Florida Power &amp; Light Company"/>
    <n v="0"/>
    <n v="3"/>
    <x v="23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23"/>
  </r>
  <r>
    <n v="-1"/>
    <n v="1"/>
    <s v="0001 -Florida Power &amp; Light Company"/>
    <n v="0"/>
    <n v="3"/>
    <x v="23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23"/>
  </r>
  <r>
    <n v="-1"/>
    <n v="1"/>
    <s v="0001 -Florida Power &amp; Light Company"/>
    <n v="0"/>
    <n v="3"/>
    <x v="23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23"/>
  </r>
  <r>
    <n v="-1"/>
    <n v="1"/>
    <s v="0001 -Florida Power &amp; Light Company"/>
    <n v="0"/>
    <n v="3"/>
    <x v="23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23"/>
  </r>
  <r>
    <n v="-1"/>
    <n v="1"/>
    <s v="0001 -Florida Power &amp; Light Company"/>
    <n v="0"/>
    <n v="3"/>
    <x v="23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23"/>
  </r>
  <r>
    <n v="-1"/>
    <n v="1"/>
    <s v="0001 -Florida Power &amp; Light Company"/>
    <n v="0"/>
    <n v="3"/>
    <x v="23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23"/>
  </r>
  <r>
    <n v="-1"/>
    <n v="1"/>
    <s v="0001 -Florida Power &amp; Light Company"/>
    <n v="0"/>
    <n v="3"/>
    <x v="23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23"/>
  </r>
  <r>
    <n v="-1"/>
    <n v="1"/>
    <s v="0001 -Florida Power &amp; Light Company"/>
    <n v="0"/>
    <n v="3"/>
    <x v="23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23"/>
  </r>
  <r>
    <n v="-1"/>
    <n v="1"/>
    <s v="0001 -Florida Power &amp; Light Company"/>
    <n v="0"/>
    <n v="3"/>
    <x v="23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23"/>
  </r>
  <r>
    <n v="-1"/>
    <n v="1"/>
    <s v="0001 -Florida Power &amp; Light Company"/>
    <n v="0"/>
    <n v="3"/>
    <x v="23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23"/>
  </r>
  <r>
    <n v="-1"/>
    <n v="1"/>
    <s v="0001 -Florida Power &amp; Light Company"/>
    <n v="0"/>
    <n v="3"/>
    <x v="23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23"/>
  </r>
  <r>
    <n v="-1"/>
    <n v="1"/>
    <s v="0001 -Florida Power &amp; Light Company"/>
    <n v="0"/>
    <n v="3"/>
    <x v="23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23"/>
  </r>
  <r>
    <n v="-1"/>
    <n v="1"/>
    <s v="0001 -Florida Power &amp; Light Company"/>
    <n v="0"/>
    <n v="3"/>
    <x v="23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23"/>
  </r>
  <r>
    <n v="-1"/>
    <n v="1"/>
    <s v="0001 -Florida Power &amp; Light Company"/>
    <n v="0"/>
    <n v="3"/>
    <x v="23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23"/>
  </r>
  <r>
    <n v="-1"/>
    <n v="1"/>
    <s v="0001 -Florida Power &amp; Light Company"/>
    <n v="0"/>
    <n v="3"/>
    <x v="23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23"/>
  </r>
  <r>
    <n v="-1"/>
    <n v="1"/>
    <s v="0001 -Florida Power &amp; Light Company"/>
    <n v="0"/>
    <n v="3"/>
    <x v="23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23"/>
  </r>
  <r>
    <n v="-1"/>
    <n v="1"/>
    <s v="0001 -Florida Power &amp; Light Company"/>
    <n v="0"/>
    <n v="3"/>
    <x v="23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23"/>
  </r>
  <r>
    <n v="-1"/>
    <n v="1"/>
    <s v="0001 -Florida Power &amp; Light Company"/>
    <n v="0"/>
    <n v="3"/>
    <x v="23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23"/>
  </r>
  <r>
    <n v="-1"/>
    <n v="1"/>
    <s v="0001 -Florida Power &amp; Light Company"/>
    <n v="0"/>
    <n v="3"/>
    <x v="23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23"/>
  </r>
  <r>
    <n v="-1"/>
    <n v="1"/>
    <s v="0001 -Florida Power &amp; Light Company"/>
    <n v="0"/>
    <n v="3"/>
    <x v="23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23"/>
  </r>
  <r>
    <n v="-1"/>
    <n v="1"/>
    <s v="0001 -Florida Power &amp; Light Company"/>
    <n v="0"/>
    <n v="3"/>
    <x v="23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23"/>
  </r>
  <r>
    <n v="-1"/>
    <n v="1"/>
    <s v="0001 -Florida Power &amp; Light Company"/>
    <n v="0"/>
    <n v="3"/>
    <x v="23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23"/>
  </r>
  <r>
    <n v="-1"/>
    <n v="1"/>
    <s v="0001 -Florida Power &amp; Light Company"/>
    <n v="0"/>
    <n v="3"/>
    <x v="23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23"/>
  </r>
  <r>
    <n v="-1"/>
    <n v="1"/>
    <s v="0001 -Florida Power &amp; Light Company"/>
    <n v="0"/>
    <n v="3"/>
    <x v="23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23"/>
  </r>
  <r>
    <n v="-1"/>
    <n v="1"/>
    <s v="0001 -Florida Power &amp; Light Company"/>
    <n v="0"/>
    <n v="3"/>
    <x v="23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23"/>
  </r>
  <r>
    <n v="-1"/>
    <n v="1"/>
    <s v="0001 -Florida Power &amp; Light Company"/>
    <n v="0"/>
    <n v="3"/>
    <x v="23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23"/>
  </r>
  <r>
    <n v="-1"/>
    <n v="1"/>
    <s v="0001 -Florida Power &amp; Light Company"/>
    <n v="0"/>
    <n v="3"/>
    <x v="23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23"/>
  </r>
  <r>
    <n v="-1"/>
    <n v="1"/>
    <s v="0001 -Florida Power &amp; Light Company"/>
    <n v="0"/>
    <n v="3"/>
    <x v="23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23"/>
  </r>
  <r>
    <n v="-1"/>
    <n v="1"/>
    <s v="0001 -Florida Power &amp; Light Company"/>
    <n v="0"/>
    <n v="3"/>
    <x v="23"/>
    <n v="2008"/>
    <n v="168"/>
    <n v="2014"/>
    <s v="V2008 Q1 - 50% Bonus"/>
    <n v="367"/>
    <s v="08. General Plant"/>
    <s v="Function"/>
    <n v="3179519.21"/>
    <n v="0"/>
    <n v="0"/>
    <n v="3205876.89"/>
    <n v="25261.83"/>
    <n v="3205773.91"/>
    <n v="-137905.01"/>
    <n v="5202.8"/>
    <n v="3232234.56"/>
    <n v="3178320.39"/>
    <n v="5202.8"/>
    <n v="0"/>
    <n v="5202.8"/>
    <n v="0"/>
    <x v="23"/>
  </r>
  <r>
    <n v="-1"/>
    <n v="1"/>
    <s v="0001 -Florida Power &amp; Light Company"/>
    <n v="0"/>
    <n v="3"/>
    <x v="23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23"/>
  </r>
  <r>
    <n v="-1"/>
    <n v="1"/>
    <s v="0001 -Florida Power &amp; Light Company"/>
    <n v="0"/>
    <n v="3"/>
    <x v="23"/>
    <n v="2008"/>
    <n v="169"/>
    <n v="2014"/>
    <s v="V2008 Q2 - 50% Bonus"/>
    <n v="367"/>
    <s v="08. General Plant"/>
    <s v="Function"/>
    <n v="4682045.6500000004"/>
    <n v="0"/>
    <n v="0"/>
    <n v="4725236.3899999997"/>
    <n v="411854.83"/>
    <n v="4325612.6500000004"/>
    <n v="-349275.63"/>
    <n v="8915.48"/>
    <n v="4768427.1399999997"/>
    <n v="4654171.05"/>
    <n v="5830.43"/>
    <n v="0"/>
    <n v="8915.48"/>
    <n v="0"/>
    <x v="23"/>
  </r>
  <r>
    <n v="-1"/>
    <n v="1"/>
    <s v="0001 -Florida Power &amp; Light Company"/>
    <n v="0"/>
    <n v="3"/>
    <x v="23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23"/>
  </r>
  <r>
    <n v="-1"/>
    <n v="1"/>
    <s v="0001 -Florida Power &amp; Light Company"/>
    <n v="0"/>
    <n v="3"/>
    <x v="23"/>
    <n v="2008"/>
    <n v="170"/>
    <n v="2014"/>
    <s v="V2008 Q3 - 50% Bonus"/>
    <n v="367"/>
    <s v="08. General Plant"/>
    <s v="Function"/>
    <n v="5117839.68"/>
    <n v="0"/>
    <n v="0"/>
    <n v="5119588.4800000004"/>
    <n v="452741.67"/>
    <n v="4614057.72"/>
    <n v="-342488.27"/>
    <n v="360.99"/>
    <n v="5121337.28"/>
    <n v="5063426.7"/>
    <n v="236.08"/>
    <n v="0"/>
    <n v="360.99"/>
    <n v="0"/>
    <x v="23"/>
  </r>
  <r>
    <n v="-1"/>
    <n v="1"/>
    <s v="0001 -Florida Power &amp; Light Company"/>
    <n v="0"/>
    <n v="3"/>
    <x v="23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23"/>
  </r>
  <r>
    <n v="-1"/>
    <n v="1"/>
    <s v="0001 -Florida Power &amp; Light Company"/>
    <n v="0"/>
    <n v="3"/>
    <x v="23"/>
    <n v="2008"/>
    <n v="171"/>
    <n v="2014"/>
    <s v="V2008 Q4 - 50% Bonus"/>
    <n v="367"/>
    <s v="08. General Plant"/>
    <s v="Function"/>
    <n v="19663837.050000001"/>
    <n v="0"/>
    <n v="0"/>
    <n v="19671652.129999999"/>
    <n v="2021021.41"/>
    <n v="17119016.109999999"/>
    <n v="-552715.99"/>
    <n v="1613.2"/>
    <n v="19679467.219999999"/>
    <n v="19124965.57"/>
    <n v="1054.98"/>
    <n v="0"/>
    <n v="1613.2"/>
    <n v="0"/>
    <x v="23"/>
  </r>
  <r>
    <n v="-1"/>
    <n v="1"/>
    <s v="0001 -Florida Power &amp; Light Company"/>
    <n v="0"/>
    <n v="3"/>
    <x v="23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23"/>
  </r>
  <r>
    <n v="-1"/>
    <n v="1"/>
    <s v="0001 -Florida Power &amp; Light Company"/>
    <n v="0"/>
    <n v="3"/>
    <x v="23"/>
    <n v="2009"/>
    <n v="189"/>
    <n v="2014"/>
    <s v="V2009 Q1 - 50% Bonus"/>
    <n v="367"/>
    <s v="08. General Plant"/>
    <s v="Function"/>
    <n v="8036107.1600000001"/>
    <n v="0"/>
    <n v="0"/>
    <n v="8036107.1600000001"/>
    <n v="1195247.44"/>
    <n v="6417200"/>
    <n v="-687631.04"/>
    <n v="0"/>
    <n v="8036107.1600000001"/>
    <n v="7612447.4400000004"/>
    <n v="0"/>
    <n v="0"/>
    <n v="0"/>
    <n v="0"/>
    <x v="23"/>
  </r>
  <r>
    <n v="-1"/>
    <n v="1"/>
    <s v="0001 -Florida Power &amp; Light Company"/>
    <n v="0"/>
    <n v="3"/>
    <x v="23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23"/>
  </r>
  <r>
    <n v="-1"/>
    <n v="1"/>
    <s v="0001 -Florida Power &amp; Light Company"/>
    <n v="0"/>
    <n v="3"/>
    <x v="23"/>
    <n v="2009"/>
    <n v="190"/>
    <n v="2014"/>
    <s v="V2009 Q2 - 50% Bonus"/>
    <n v="367"/>
    <s v="08. General Plant"/>
    <s v="Function"/>
    <n v="13738222.1"/>
    <n v="0"/>
    <n v="0"/>
    <n v="13759440.289999999"/>
    <n v="1416101.89"/>
    <n v="10837028.720000001"/>
    <n v="-3037176.66"/>
    <n v="4504.54"/>
    <n v="13780658.49"/>
    <n v="12220155.41"/>
    <n v="-4956.66"/>
    <n v="0"/>
    <n v="4504.54"/>
    <n v="0"/>
    <x v="23"/>
  </r>
  <r>
    <n v="-1"/>
    <n v="1"/>
    <s v="0001 -Florida Power &amp; Light Company"/>
    <n v="0"/>
    <n v="3"/>
    <x v="23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23"/>
  </r>
  <r>
    <n v="-1"/>
    <n v="1"/>
    <s v="0001 -Florida Power &amp; Light Company"/>
    <n v="0"/>
    <n v="3"/>
    <x v="23"/>
    <n v="2009"/>
    <n v="191"/>
    <n v="2014"/>
    <s v="V2009 Q3 - 50% Bonus"/>
    <n v="367"/>
    <s v="08. General Plant"/>
    <s v="Function"/>
    <n v="7465779.1200000001"/>
    <n v="0"/>
    <n v="0"/>
    <n v="7469186.1500000004"/>
    <n v="835449.97"/>
    <n v="5647258.7000000002"/>
    <n v="-1004110.71"/>
    <n v="989.05"/>
    <n v="7472593.1799999997"/>
    <n v="6479598.5099999998"/>
    <n v="-2714.85"/>
    <n v="0"/>
    <n v="989.05"/>
    <n v="0"/>
    <x v="23"/>
  </r>
  <r>
    <n v="-1"/>
    <n v="1"/>
    <s v="0001 -Florida Power &amp; Light Company"/>
    <n v="0"/>
    <n v="3"/>
    <x v="23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23"/>
  </r>
  <r>
    <n v="-1"/>
    <n v="1"/>
    <s v="0001 -Florida Power &amp; Light Company"/>
    <n v="0"/>
    <n v="3"/>
    <x v="23"/>
    <n v="2009"/>
    <n v="192"/>
    <n v="2014"/>
    <s v="V2009 Q4 - 50% Bonus"/>
    <n v="367"/>
    <s v="08. General Plant"/>
    <s v="Function"/>
    <n v="12133151.369999999"/>
    <n v="0"/>
    <n v="0"/>
    <n v="12135573.33"/>
    <n v="1427170.76"/>
    <n v="9483520.5199999996"/>
    <n v="-4100505.55"/>
    <n v="705.58"/>
    <n v="12137995.289999999"/>
    <n v="10908501.09"/>
    <n v="-1948.15"/>
    <n v="0"/>
    <n v="705.58"/>
    <n v="0"/>
    <x v="23"/>
  </r>
  <r>
    <n v="-1"/>
    <n v="1"/>
    <s v="0001 -Florida Power &amp; Light Company"/>
    <n v="0"/>
    <n v="3"/>
    <x v="23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23"/>
  </r>
  <r>
    <n v="-1"/>
    <n v="1"/>
    <s v="0001 -Florida Power &amp; Light Company"/>
    <n v="0"/>
    <n v="3"/>
    <x v="23"/>
    <n v="2010"/>
    <n v="215"/>
    <n v="2014"/>
    <s v="V2010 Q1 - 50% Bonus"/>
    <n v="367"/>
    <s v="08. General Plant"/>
    <s v="Function"/>
    <n v="2544333.5299999998"/>
    <n v="0"/>
    <n v="0"/>
    <n v="2544333.5299999998"/>
    <n v="289463.03000000003"/>
    <n v="1738144.96"/>
    <n v="-40805.83"/>
    <n v="0"/>
    <n v="2544333.5299999998"/>
    <n v="2027607.99"/>
    <n v="0"/>
    <n v="0"/>
    <n v="0"/>
    <n v="0"/>
    <x v="23"/>
  </r>
  <r>
    <n v="-1"/>
    <n v="1"/>
    <s v="0001 -Florida Power &amp; Light Company"/>
    <n v="0"/>
    <n v="3"/>
    <x v="23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23"/>
  </r>
  <r>
    <n v="-1"/>
    <n v="1"/>
    <s v="0001 -Florida Power &amp; Light Company"/>
    <n v="0"/>
    <n v="3"/>
    <x v="23"/>
    <n v="2010"/>
    <n v="216"/>
    <n v="2014"/>
    <s v="V2010 Q2 - 50% Bonus"/>
    <n v="367"/>
    <s v="08. General Plant"/>
    <s v="Function"/>
    <n v="2347842.58"/>
    <n v="0"/>
    <n v="0"/>
    <n v="2349065.92"/>
    <n v="284986.19"/>
    <n v="1569446.71"/>
    <n v="-60699.68"/>
    <n v="228.86"/>
    <n v="2350289.25"/>
    <n v="1852544.83"/>
    <n v="-329.74"/>
    <n v="0"/>
    <n v="228.86"/>
    <n v="0"/>
    <x v="23"/>
  </r>
  <r>
    <n v="-1"/>
    <n v="1"/>
    <s v="0001 -Florida Power &amp; Light Company"/>
    <n v="0"/>
    <n v="3"/>
    <x v="23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23"/>
  </r>
  <r>
    <n v="-1"/>
    <n v="1"/>
    <s v="0001 -Florida Power &amp; Light Company"/>
    <n v="0"/>
    <n v="3"/>
    <x v="23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7"/>
    <n v="2014"/>
    <s v="V2010 Q3 - 50% Bonus"/>
    <n v="367"/>
    <s v="08. General Plant"/>
    <s v="Function"/>
    <n v="13492075.65"/>
    <n v="0"/>
    <n v="0"/>
    <n v="13501264.67"/>
    <n v="1628733.1"/>
    <n v="8678338.9700000007"/>
    <n v="-205957.22"/>
    <n v="1719.06"/>
    <n v="13510453.68"/>
    <n v="10293143.84"/>
    <n v="-2730.75"/>
    <n v="0"/>
    <n v="1719.06"/>
    <n v="0"/>
    <x v="23"/>
  </r>
  <r>
    <n v="-1"/>
    <n v="1"/>
    <s v="0001 -Florida Power &amp; Light Company"/>
    <n v="0"/>
    <n v="3"/>
    <x v="23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23"/>
  </r>
  <r>
    <n v="-1"/>
    <n v="1"/>
    <s v="0001 -Florida Power &amp; Light Company"/>
    <n v="0"/>
    <n v="3"/>
    <x v="23"/>
    <n v="2010"/>
    <n v="224"/>
    <n v="2014"/>
    <s v="V2010 Q4 - 100% Bonus"/>
    <n v="367"/>
    <s v="08. General Plant"/>
    <s v="Function"/>
    <n v="1811158.4"/>
    <n v="0"/>
    <n v="0"/>
    <n v="1811158.4"/>
    <n v="258742.09"/>
    <n v="1034950.25"/>
    <n v="0"/>
    <n v="0"/>
    <n v="1811158.4"/>
    <n v="1293692.3400000001"/>
    <n v="0"/>
    <n v="0"/>
    <n v="0"/>
    <n v="0"/>
    <x v="23"/>
  </r>
  <r>
    <n v="-1"/>
    <n v="1"/>
    <s v="0001 -Florida Power &amp; Light Company"/>
    <n v="0"/>
    <n v="3"/>
    <x v="23"/>
    <n v="2010"/>
    <n v="218"/>
    <n v="2014"/>
    <s v="V2010 Q4 - 50% Bonus"/>
    <n v="367"/>
    <s v="08. General Plant"/>
    <s v="Function"/>
    <n v="10931455.84"/>
    <n v="0"/>
    <n v="0"/>
    <n v="10931455.84"/>
    <n v="1363302.51"/>
    <n v="7213451"/>
    <n v="-472999.28"/>
    <n v="0"/>
    <n v="10931455.84"/>
    <n v="8576753.5099999998"/>
    <n v="0"/>
    <n v="0"/>
    <n v="0"/>
    <n v="0"/>
    <x v="23"/>
  </r>
  <r>
    <n v="-1"/>
    <n v="1"/>
    <s v="0001 -Florida Power &amp; Light Company"/>
    <n v="0"/>
    <n v="3"/>
    <x v="23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23"/>
  </r>
  <r>
    <n v="-1"/>
    <n v="1"/>
    <s v="0001 -Florida Power &amp; Light Company"/>
    <n v="0"/>
    <n v="3"/>
    <x v="23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23"/>
  </r>
  <r>
    <n v="-1"/>
    <n v="1"/>
    <s v="0001 -Florida Power &amp; Light Company"/>
    <n v="0"/>
    <n v="3"/>
    <x v="23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23"/>
  </r>
  <r>
    <n v="-1"/>
    <n v="1"/>
    <s v="0001 -Florida Power &amp; Light Company"/>
    <n v="0"/>
    <n v="3"/>
    <x v="23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23"/>
  </r>
  <r>
    <n v="-1"/>
    <n v="1"/>
    <s v="0001 -Florida Power &amp; Light Company"/>
    <n v="0"/>
    <n v="3"/>
    <x v="23"/>
    <n v="2012"/>
    <n v="248"/>
    <n v="2014"/>
    <s v="V2012 Q1 - 50% Bonus"/>
    <n v="367"/>
    <s v="08. General Plant"/>
    <s v="Function"/>
    <n v="14657577.619999999"/>
    <n v="0"/>
    <n v="0"/>
    <n v="14844367.25"/>
    <n v="2233466.5699999998"/>
    <n v="6753480.3600000003"/>
    <n v="-373579.24"/>
    <n v="35428.74"/>
    <n v="15031156.859999999"/>
    <n v="8729924.4199999999"/>
    <n v="-81127.98"/>
    <n v="0"/>
    <n v="35428.74"/>
    <n v="0"/>
    <x v="23"/>
  </r>
  <r>
    <n v="-1"/>
    <n v="1"/>
    <s v="0001 -Florida Power &amp; Light Company"/>
    <n v="0"/>
    <n v="3"/>
    <x v="23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23"/>
  </r>
  <r>
    <n v="-1"/>
    <n v="1"/>
    <s v="0001 -Florida Power &amp; Light Company"/>
    <n v="0"/>
    <n v="3"/>
    <x v="23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9"/>
    <n v="2014"/>
    <s v="V2012 Q2 - 50% Bonus"/>
    <n v="367"/>
    <s v="08. General Plant"/>
    <s v="Function"/>
    <n v="13376604.17"/>
    <n v="0"/>
    <n v="0"/>
    <n v="13437876.539999999"/>
    <n v="2115500.2400000002"/>
    <n v="5045996.8600000003"/>
    <n v="-122544.72"/>
    <n v="11619.94"/>
    <n v="13499148.890000001"/>
    <n v="7100399.7999999998"/>
    <n v="-49827.48"/>
    <n v="0"/>
    <n v="11619.94"/>
    <n v="0"/>
    <x v="23"/>
  </r>
  <r>
    <n v="-1"/>
    <n v="1"/>
    <s v="0001 -Florida Power &amp; Light Company"/>
    <n v="0"/>
    <n v="3"/>
    <x v="23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23"/>
  </r>
  <r>
    <n v="-1"/>
    <n v="1"/>
    <s v="0001 -Florida Power &amp; Light Company"/>
    <n v="0"/>
    <n v="3"/>
    <x v="23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0"/>
    <n v="2014"/>
    <s v="V2012 Q3 - 50% Bonus"/>
    <n v="367"/>
    <s v="08. General Plant"/>
    <s v="Function"/>
    <n v="10330275.439999999"/>
    <n v="0"/>
    <n v="0"/>
    <n v="10372315.039999999"/>
    <n v="1735607.85"/>
    <n v="3668273.79"/>
    <n v="-84079.21"/>
    <n v="7967.74"/>
    <n v="10414354.65"/>
    <n v="5363980.04"/>
    <n v="-36209.89"/>
    <n v="0"/>
    <n v="7967.74"/>
    <n v="0"/>
    <x v="23"/>
  </r>
  <r>
    <n v="-1"/>
    <n v="1"/>
    <s v="0001 -Florida Power &amp; Light Company"/>
    <n v="0"/>
    <n v="3"/>
    <x v="23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23"/>
  </r>
  <r>
    <n v="-1"/>
    <n v="1"/>
    <s v="0001 -Florida Power &amp; Light Company"/>
    <n v="0"/>
    <n v="3"/>
    <x v="23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1"/>
    <n v="2014"/>
    <s v="V2012 Q4 - 50% Bonus"/>
    <n v="367"/>
    <s v="08. General Plant"/>
    <s v="Function"/>
    <n v="95223326.469999999"/>
    <n v="0"/>
    <n v="0"/>
    <n v="100078186.29000001"/>
    <n v="18358652.449999999"/>
    <n v="36747467.740000002"/>
    <n v="-10106910.59"/>
    <n v="920905.18"/>
    <n v="104933046.11"/>
    <n v="50731197.979999997"/>
    <n v="-4413892.25"/>
    <n v="0"/>
    <n v="920905.18"/>
    <n v="0"/>
    <x v="23"/>
  </r>
  <r>
    <n v="-1"/>
    <n v="1"/>
    <s v="0001 -Florida Power &amp; Light Company"/>
    <n v="0"/>
    <n v="3"/>
    <x v="23"/>
    <n v="2013"/>
    <n v="127"/>
    <n v="2014"/>
    <s v="V2013"/>
    <n v="367"/>
    <s v="08. General Plant"/>
    <s v="Function"/>
    <n v="8634798.1699999999"/>
    <n v="0"/>
    <n v="0"/>
    <n v="8638514.2599999998"/>
    <n v="229191.78"/>
    <n v="86313.96"/>
    <n v="-7432.18"/>
    <n v="1086.58"/>
    <n v="8642230.3499999996"/>
    <n v="315332.56"/>
    <n v="-6172.37"/>
    <n v="0"/>
    <n v="1086.58"/>
    <n v="0"/>
    <x v="23"/>
  </r>
  <r>
    <n v="-1"/>
    <n v="1"/>
    <s v="0001 -Florida Power &amp; Light Company"/>
    <n v="0"/>
    <n v="3"/>
    <x v="23"/>
    <n v="2013"/>
    <n v="231"/>
    <n v="2014"/>
    <s v="V2013 - 50% Bonus"/>
    <n v="367"/>
    <s v="08. General Plant"/>
    <s v="Function"/>
    <n v="80605104.689999998"/>
    <n v="0"/>
    <n v="0"/>
    <n v="81000892.040000007"/>
    <n v="17412189.039999999"/>
    <n v="12938943.75"/>
    <n v="-819268.04"/>
    <n v="78447.679999999993"/>
    <n v="81396679.379999995"/>
    <n v="30123837.77"/>
    <n v="-485831.99"/>
    <n v="0"/>
    <n v="78447.679999999993"/>
    <n v="0"/>
    <x v="23"/>
  </r>
  <r>
    <n v="-1"/>
    <n v="1"/>
    <s v="0001 -Florida Power &amp; Light Company"/>
    <n v="0"/>
    <n v="3"/>
    <x v="23"/>
    <n v="2014"/>
    <n v="128"/>
    <n v="2014"/>
    <s v="V2014"/>
    <n v="367"/>
    <s v="08. General Plant"/>
    <s v="Function"/>
    <n v="25754784.059999999"/>
    <n v="25754784.059999999"/>
    <n v="0"/>
    <n v="25754784.059999999"/>
    <n v="426222.62"/>
    <n v="0"/>
    <n v="25754784.059999999"/>
    <n v="0"/>
    <n v="0"/>
    <n v="426222.62"/>
    <n v="0"/>
    <n v="0"/>
    <n v="0"/>
    <n v="0"/>
    <x v="23"/>
  </r>
  <r>
    <n v="-1"/>
    <n v="1"/>
    <s v="0001 -Florida Power &amp; Light Company"/>
    <n v="0"/>
    <n v="3"/>
    <x v="23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6804913.949999999"/>
    <n v="0"/>
    <n v="103419822.79000001"/>
    <n v="0"/>
    <n v="0"/>
    <n v="16804913.949999999"/>
    <n v="0"/>
    <n v="0"/>
    <n v="0"/>
    <n v="0"/>
    <x v="23"/>
  </r>
  <r>
    <n v="-1"/>
    <n v="1"/>
    <s v="0001 -Florida Power &amp; Light Company"/>
    <n v="0"/>
    <n v="3"/>
    <x v="23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23"/>
  </r>
  <r>
    <n v="-1"/>
    <n v="1"/>
    <s v="0001 -Florida Power &amp; Light Company"/>
    <n v="0"/>
    <n v="3"/>
    <x v="23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23"/>
  </r>
  <r>
    <n v="-1"/>
    <n v="1"/>
    <s v="0001 -Florida Power &amp; Light Company"/>
    <n v="0"/>
    <n v="3"/>
    <x v="23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23"/>
  </r>
  <r>
    <n v="-1"/>
    <n v="1"/>
    <s v="0001 -Florida Power &amp; Light Company"/>
    <n v="0"/>
    <n v="3"/>
    <x v="23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23"/>
  </r>
  <r>
    <n v="-1"/>
    <n v="1"/>
    <s v="0001 -Florida Power &amp; Light Company"/>
    <n v="0"/>
    <n v="3"/>
    <x v="23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23"/>
  </r>
  <r>
    <n v="-1"/>
    <n v="1"/>
    <s v="0001 -Florida Power &amp; Light Company"/>
    <n v="0"/>
    <n v="3"/>
    <x v="23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23"/>
  </r>
  <r>
    <n v="-1"/>
    <n v="1"/>
    <s v="0001 -Florida Power &amp; Light Company"/>
    <n v="0"/>
    <n v="3"/>
    <x v="23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23"/>
  </r>
  <r>
    <n v="-1"/>
    <n v="1"/>
    <s v="0001 -Florida Power &amp; Light Company"/>
    <n v="0"/>
    <n v="3"/>
    <x v="23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23"/>
  </r>
  <r>
    <n v="-1"/>
    <n v="1"/>
    <s v="0001 -Florida Power &amp; Light Company"/>
    <n v="0"/>
    <n v="3"/>
    <x v="23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23"/>
  </r>
  <r>
    <n v="-1"/>
    <n v="1"/>
    <s v="0001 -Florida Power &amp; Light Company"/>
    <n v="0"/>
    <n v="3"/>
    <x v="23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23"/>
  </r>
  <r>
    <n v="-1"/>
    <n v="1"/>
    <s v="0001 -Florida Power &amp; Light Company"/>
    <n v="0"/>
    <n v="3"/>
    <x v="23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23"/>
  </r>
  <r>
    <n v="-1"/>
    <n v="1"/>
    <s v="0001 -Florida Power &amp; Light Company"/>
    <n v="0"/>
    <n v="3"/>
    <x v="23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23"/>
  </r>
  <r>
    <n v="-1"/>
    <n v="1"/>
    <s v="0001 -Florida Power &amp; Light Company"/>
    <n v="0"/>
    <n v="3"/>
    <x v="23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23"/>
  </r>
  <r>
    <n v="-1"/>
    <n v="1"/>
    <s v="0001 -Florida Power &amp; Light Company"/>
    <n v="0"/>
    <n v="3"/>
    <x v="23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23"/>
  </r>
  <r>
    <n v="-1"/>
    <n v="1"/>
    <s v="0001 -Florida Power &amp; Light Company"/>
    <n v="0"/>
    <n v="3"/>
    <x v="23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23"/>
  </r>
  <r>
    <n v="-1"/>
    <n v="1"/>
    <s v="0001 -Florida Power &amp; Light Company"/>
    <n v="0"/>
    <n v="3"/>
    <x v="23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23"/>
  </r>
  <r>
    <n v="-1"/>
    <n v="1"/>
    <s v="0001 -Florida Power &amp; Light Company"/>
    <n v="0"/>
    <n v="3"/>
    <x v="23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23"/>
  </r>
  <r>
    <n v="-1"/>
    <n v="1"/>
    <s v="0001 -Florida Power &amp; Light Company"/>
    <n v="0"/>
    <n v="3"/>
    <x v="23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23"/>
  </r>
  <r>
    <n v="-1"/>
    <n v="1"/>
    <s v="0001 -Florida Power &amp; Light Company"/>
    <n v="0"/>
    <n v="3"/>
    <x v="23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23"/>
  </r>
  <r>
    <n v="-1"/>
    <n v="1"/>
    <s v="0001 -Florida Power &amp; Light Company"/>
    <n v="0"/>
    <n v="3"/>
    <x v="23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23"/>
  </r>
  <r>
    <n v="-1"/>
    <n v="1"/>
    <s v="0001 -Florida Power &amp; Light Company"/>
    <n v="0"/>
    <n v="3"/>
    <x v="23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23"/>
  </r>
  <r>
    <n v="-1"/>
    <n v="1"/>
    <s v="0001 -Florida Power &amp; Light Company"/>
    <n v="0"/>
    <n v="3"/>
    <x v="23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23"/>
  </r>
  <r>
    <n v="-1"/>
    <n v="1"/>
    <s v="0001 -Florida Power &amp; Light Company"/>
    <n v="0"/>
    <n v="3"/>
    <x v="23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23"/>
  </r>
  <r>
    <n v="-1"/>
    <n v="1"/>
    <s v="0001 -Florida Power &amp; Light Company"/>
    <n v="0"/>
    <n v="3"/>
    <x v="23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23"/>
  </r>
  <r>
    <n v="-1"/>
    <n v="1"/>
    <s v="0001 -Florida Power &amp; Light Company"/>
    <n v="0"/>
    <n v="3"/>
    <x v="23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23"/>
  </r>
  <r>
    <n v="-1"/>
    <n v="1"/>
    <s v="0001 -Florida Power &amp; Light Company"/>
    <n v="0"/>
    <n v="3"/>
    <x v="23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23"/>
  </r>
  <r>
    <n v="-1"/>
    <n v="1"/>
    <s v="0001 -Florida Power &amp; Light Company"/>
    <n v="0"/>
    <n v="3"/>
    <x v="23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23"/>
  </r>
  <r>
    <n v="-1"/>
    <n v="1"/>
    <s v="0001 -Florida Power &amp; Light Company"/>
    <n v="0"/>
    <n v="3"/>
    <x v="23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23"/>
  </r>
  <r>
    <n v="-1"/>
    <n v="1"/>
    <s v="0001 -Florida Power &amp; Light Company"/>
    <n v="0"/>
    <n v="3"/>
    <x v="23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23"/>
  </r>
  <r>
    <n v="-1"/>
    <n v="1"/>
    <s v="0001 -Florida Power &amp; Light Company"/>
    <n v="0"/>
    <n v="3"/>
    <x v="23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23"/>
  </r>
  <r>
    <n v="-1"/>
    <n v="1"/>
    <s v="0001 -Florida Power &amp; Light Company"/>
    <n v="0"/>
    <n v="3"/>
    <x v="23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23"/>
  </r>
  <r>
    <n v="-1"/>
    <n v="1"/>
    <s v="0001 -Florida Power &amp; Light Company"/>
    <n v="0"/>
    <n v="3"/>
    <x v="23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23"/>
  </r>
  <r>
    <n v="-1"/>
    <n v="1"/>
    <s v="0001 -Florida Power &amp; Light Company"/>
    <n v="0"/>
    <n v="3"/>
    <x v="23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23"/>
  </r>
  <r>
    <n v="-1"/>
    <n v="1"/>
    <s v="0001 -Florida Power &amp; Light Company"/>
    <n v="0"/>
    <n v="3"/>
    <x v="23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23"/>
  </r>
  <r>
    <n v="-1"/>
    <n v="1"/>
    <s v="0001 -Florida Power &amp; Light Company"/>
    <n v="0"/>
    <n v="3"/>
    <x v="23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23"/>
  </r>
  <r>
    <n v="-1"/>
    <n v="1"/>
    <s v="0001 -Florida Power &amp; Light Company"/>
    <n v="0"/>
    <n v="3"/>
    <x v="23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23"/>
  </r>
  <r>
    <n v="-1"/>
    <n v="1"/>
    <s v="0001 -Florida Power &amp; Light Company"/>
    <n v="0"/>
    <n v="3"/>
    <x v="23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23"/>
  </r>
  <r>
    <n v="-1"/>
    <n v="1"/>
    <s v="0001 -Florida Power &amp; Light Company"/>
    <n v="0"/>
    <n v="3"/>
    <x v="23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23"/>
  </r>
  <r>
    <n v="-1"/>
    <n v="1"/>
    <s v="0001 -Florida Power &amp; Light Company"/>
    <n v="0"/>
    <n v="3"/>
    <x v="23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23"/>
  </r>
  <r>
    <n v="-1"/>
    <n v="1"/>
    <s v="0001 -Florida Power &amp; Light Company"/>
    <n v="0"/>
    <n v="3"/>
    <x v="23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23"/>
  </r>
  <r>
    <n v="-1"/>
    <n v="1"/>
    <s v="0001 -Florida Power &amp; Light Company"/>
    <n v="0"/>
    <n v="3"/>
    <x v="23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23"/>
  </r>
  <r>
    <n v="-1"/>
    <n v="1"/>
    <s v="0001 -Florida Power &amp; Light Company"/>
    <n v="0"/>
    <n v="3"/>
    <x v="23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23"/>
  </r>
  <r>
    <n v="-1"/>
    <n v="1"/>
    <s v="0001 -Florida Power &amp; Light Company"/>
    <n v="0"/>
    <n v="3"/>
    <x v="23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23"/>
  </r>
  <r>
    <n v="-1"/>
    <n v="1"/>
    <s v="0001 -Florida Power &amp; Light Company"/>
    <n v="0"/>
    <n v="3"/>
    <x v="23"/>
    <n v="2009"/>
    <n v="189"/>
    <n v="2014"/>
    <s v="V2009 Q1 - 50% Bonus"/>
    <n v="367"/>
    <s v="09. Land"/>
    <s v="Function"/>
    <n v="34168.339999999997"/>
    <n v="0"/>
    <n v="0"/>
    <n v="34168.339999999997"/>
    <n v="0"/>
    <n v="34168.339999999997"/>
    <n v="0"/>
    <n v="0"/>
    <n v="34168.339999999997"/>
    <n v="34168.339999999997"/>
    <n v="0"/>
    <n v="0"/>
    <n v="0"/>
    <n v="0"/>
    <x v="23"/>
  </r>
  <r>
    <n v="-1"/>
    <n v="1"/>
    <s v="0001 -Florida Power &amp; Light Company"/>
    <n v="0"/>
    <n v="3"/>
    <x v="23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23"/>
  </r>
  <r>
    <n v="-1"/>
    <n v="1"/>
    <s v="0001 -Florida Power &amp; Light Company"/>
    <n v="0"/>
    <n v="3"/>
    <x v="23"/>
    <n v="2009"/>
    <n v="190"/>
    <n v="2014"/>
    <s v="V2009 Q2 - 50% Bonus"/>
    <n v="367"/>
    <s v="09. Land"/>
    <s v="Function"/>
    <n v="78009.36"/>
    <n v="0"/>
    <n v="0"/>
    <n v="78009.36"/>
    <n v="0"/>
    <n v="78009.36"/>
    <n v="0"/>
    <n v="0"/>
    <n v="78009.36"/>
    <n v="78009.36"/>
    <n v="0"/>
    <n v="0"/>
    <n v="0"/>
    <n v="0"/>
    <x v="23"/>
  </r>
  <r>
    <n v="-1"/>
    <n v="1"/>
    <s v="0001 -Florida Power &amp; Light Company"/>
    <n v="0"/>
    <n v="3"/>
    <x v="23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23"/>
  </r>
  <r>
    <n v="-1"/>
    <n v="1"/>
    <s v="0001 -Florida Power &amp; Light Company"/>
    <n v="0"/>
    <n v="3"/>
    <x v="23"/>
    <n v="2009"/>
    <n v="191"/>
    <n v="2014"/>
    <s v="V2009 Q3 - 50% Bonus"/>
    <n v="367"/>
    <s v="09. Land"/>
    <s v="Function"/>
    <n v="233702.71"/>
    <n v="0"/>
    <n v="0"/>
    <n v="233702.71"/>
    <n v="0"/>
    <n v="233702.71"/>
    <n v="0"/>
    <n v="0"/>
    <n v="233702.71"/>
    <n v="233702.71"/>
    <n v="0"/>
    <n v="0"/>
    <n v="0"/>
    <n v="0"/>
    <x v="23"/>
  </r>
  <r>
    <n v="-1"/>
    <n v="1"/>
    <s v="0001 -Florida Power &amp; Light Company"/>
    <n v="0"/>
    <n v="3"/>
    <x v="23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23"/>
  </r>
  <r>
    <n v="-1"/>
    <n v="1"/>
    <s v="0001 -Florida Power &amp; Light Company"/>
    <n v="0"/>
    <n v="3"/>
    <x v="23"/>
    <n v="2009"/>
    <n v="192"/>
    <n v="2014"/>
    <s v="V2009 Q4 - 50% Bonus"/>
    <n v="367"/>
    <s v="09. Land"/>
    <s v="Function"/>
    <n v="709.45"/>
    <n v="0"/>
    <n v="0"/>
    <n v="709.45"/>
    <n v="0"/>
    <n v="709.45"/>
    <n v="0"/>
    <n v="0"/>
    <n v="709.45"/>
    <n v="709.45"/>
    <n v="0"/>
    <n v="0"/>
    <n v="0"/>
    <n v="0"/>
    <x v="23"/>
  </r>
  <r>
    <n v="-1"/>
    <n v="1"/>
    <s v="0001 -Florida Power &amp; Light Company"/>
    <n v="0"/>
    <n v="3"/>
    <x v="23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23"/>
  </r>
  <r>
    <n v="-1"/>
    <n v="1"/>
    <s v="0001 -Florida Power &amp; Light Company"/>
    <n v="0"/>
    <n v="3"/>
    <x v="23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23"/>
  </r>
  <r>
    <n v="-1"/>
    <n v="1"/>
    <s v="0001 -Florida Power &amp; Light Company"/>
    <n v="0"/>
    <n v="3"/>
    <x v="23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23"/>
  </r>
  <r>
    <n v="-1"/>
    <n v="1"/>
    <s v="0001 -Florida Power &amp; Light Company"/>
    <n v="0"/>
    <n v="3"/>
    <x v="23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23"/>
  </r>
  <r>
    <n v="-1"/>
    <n v="1"/>
    <s v="0001 -Florida Power &amp; Light Company"/>
    <n v="0"/>
    <n v="3"/>
    <x v="23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23"/>
  </r>
  <r>
    <n v="-1"/>
    <n v="1"/>
    <s v="0001 -Florida Power &amp; Light Company"/>
    <n v="0"/>
    <n v="3"/>
    <x v="23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23"/>
  </r>
  <r>
    <n v="-1"/>
    <n v="1"/>
    <s v="0001 -Florida Power &amp; Light Company"/>
    <n v="0"/>
    <n v="3"/>
    <x v="23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23"/>
  </r>
  <r>
    <n v="-1"/>
    <n v="1"/>
    <s v="0001 -Florida Power &amp; Light Company"/>
    <n v="0"/>
    <n v="3"/>
    <x v="23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23"/>
  </r>
  <r>
    <n v="-1"/>
    <n v="1"/>
    <s v="0001 -Florida Power &amp; Light Company"/>
    <n v="0"/>
    <n v="3"/>
    <x v="23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23"/>
  </r>
  <r>
    <n v="-1"/>
    <n v="1"/>
    <s v="0001 -Florida Power &amp; Light Company"/>
    <n v="0"/>
    <n v="3"/>
    <x v="23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23"/>
  </r>
  <r>
    <n v="-1"/>
    <n v="1"/>
    <s v="0001 -Florida Power &amp; Light Company"/>
    <n v="0"/>
    <n v="3"/>
    <x v="23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23"/>
  </r>
  <r>
    <n v="-1"/>
    <n v="1"/>
    <s v="0001 -Florida Power &amp; Light Company"/>
    <n v="0"/>
    <n v="3"/>
    <x v="23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23"/>
  </r>
  <r>
    <n v="-1"/>
    <n v="1"/>
    <s v="0001 -Florida Power &amp; Light Company"/>
    <n v="0"/>
    <n v="3"/>
    <x v="23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23"/>
  </r>
  <r>
    <n v="-1"/>
    <n v="1"/>
    <s v="0001 -Florida Power &amp; Light Company"/>
    <n v="0"/>
    <n v="3"/>
    <x v="23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23"/>
  </r>
  <r>
    <n v="-1"/>
    <n v="1"/>
    <s v="0001 -Florida Power &amp; Light Company"/>
    <n v="0"/>
    <n v="3"/>
    <x v="23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23"/>
  </r>
  <r>
    <n v="-1"/>
    <n v="1"/>
    <s v="0001 -Florida Power &amp; Light Company"/>
    <n v="0"/>
    <n v="3"/>
    <x v="23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23"/>
  </r>
  <r>
    <n v="-1"/>
    <n v="1"/>
    <s v="0001 -Florida Power &amp; Light Company"/>
    <n v="0"/>
    <n v="3"/>
    <x v="23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23"/>
  </r>
  <r>
    <n v="-1"/>
    <n v="1"/>
    <s v="0001 -Florida Power &amp; Light Company"/>
    <n v="0"/>
    <n v="3"/>
    <x v="23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23"/>
  </r>
  <r>
    <n v="-1"/>
    <n v="1"/>
    <s v="0001 -Florida Power &amp; Light Company"/>
    <n v="0"/>
    <n v="3"/>
    <x v="23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23"/>
  </r>
  <r>
    <n v="-1"/>
    <n v="1"/>
    <s v="0001 -Florida Power &amp; Light Company"/>
    <n v="0"/>
    <n v="3"/>
    <x v="23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23"/>
  </r>
  <r>
    <n v="-1"/>
    <n v="1"/>
    <s v="0001 -Florida Power &amp; Light Company"/>
    <n v="0"/>
    <n v="3"/>
    <x v="23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23"/>
  </r>
  <r>
    <n v="-1"/>
    <n v="1"/>
    <s v="0001 -Florida Power &amp; Light Company"/>
    <n v="0"/>
    <n v="3"/>
    <x v="23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23"/>
  </r>
  <r>
    <n v="-1"/>
    <n v="1"/>
    <s v="0001 -Florida Power &amp; Light Company"/>
    <n v="0"/>
    <n v="3"/>
    <x v="23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23"/>
  </r>
  <r>
    <n v="-1"/>
    <n v="1"/>
    <s v="0001 -Florida Power &amp; Light Company"/>
    <n v="0"/>
    <n v="3"/>
    <x v="23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23"/>
  </r>
  <r>
    <n v="-1"/>
    <n v="1"/>
    <s v="0001 -Florida Power &amp; Light Company"/>
    <n v="0"/>
    <n v="3"/>
    <x v="23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23"/>
  </r>
  <r>
    <n v="-1"/>
    <n v="1"/>
    <s v="0001 -Florida Power &amp; Light Company"/>
    <n v="0"/>
    <n v="3"/>
    <x v="23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23"/>
  </r>
  <r>
    <n v="-1"/>
    <n v="1"/>
    <s v="0001 -Florida Power &amp; Light Company"/>
    <n v="0"/>
    <n v="3"/>
    <x v="23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23"/>
  </r>
  <r>
    <n v="-1"/>
    <n v="1"/>
    <s v="0001 -Florida Power &amp; Light Company"/>
    <n v="0"/>
    <n v="3"/>
    <x v="23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23"/>
  </r>
  <r>
    <n v="-1"/>
    <n v="1"/>
    <s v="0001 -Florida Power &amp; Light Company"/>
    <n v="0"/>
    <n v="3"/>
    <x v="23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23"/>
  </r>
  <r>
    <n v="-1"/>
    <n v="1"/>
    <s v="0001 -Florida Power &amp; Light Company"/>
    <n v="0"/>
    <n v="3"/>
    <x v="23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23"/>
  </r>
  <r>
    <n v="-1"/>
    <n v="1"/>
    <s v="0001 -Florida Power &amp; Light Company"/>
    <n v="0"/>
    <n v="3"/>
    <x v="23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23"/>
  </r>
  <r>
    <n v="-1"/>
    <n v="1"/>
    <s v="0001 -Florida Power &amp; Light Company"/>
    <n v="0"/>
    <n v="3"/>
    <x v="23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23"/>
  </r>
  <r>
    <n v="-1"/>
    <n v="1"/>
    <s v="0001 -Florida Power &amp; Light Company"/>
    <n v="0"/>
    <n v="3"/>
    <x v="23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23"/>
  </r>
  <r>
    <n v="-1"/>
    <n v="1"/>
    <s v="0001 -Florida Power &amp; Light Company"/>
    <n v="0"/>
    <n v="3"/>
    <x v="23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23"/>
  </r>
  <r>
    <n v="-1"/>
    <n v="1"/>
    <s v="0001 -Florida Power &amp; Light Company"/>
    <n v="0"/>
    <n v="3"/>
    <x v="23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23"/>
  </r>
  <r>
    <n v="-1"/>
    <n v="1"/>
    <s v="0001 -Florida Power &amp; Light Company"/>
    <n v="0"/>
    <n v="3"/>
    <x v="23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23"/>
  </r>
  <r>
    <n v="-1"/>
    <n v="1"/>
    <s v="0001 -Florida Power &amp; Light Company"/>
    <n v="0"/>
    <n v="3"/>
    <x v="23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23"/>
  </r>
  <r>
    <n v="-1"/>
    <n v="1"/>
    <s v="0001 -Florida Power &amp; Light Company"/>
    <n v="0"/>
    <n v="3"/>
    <x v="23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23"/>
  </r>
  <r>
    <n v="-1"/>
    <n v="1"/>
    <s v="0001 -Florida Power &amp; Light Company"/>
    <n v="0"/>
    <n v="3"/>
    <x v="23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23"/>
  </r>
  <r>
    <n v="-1"/>
    <n v="1"/>
    <s v="0001 -Florida Power &amp; Light Company"/>
    <n v="0"/>
    <n v="3"/>
    <x v="23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23"/>
  </r>
  <r>
    <n v="-1"/>
    <n v="1"/>
    <s v="0001 -Florida Power &amp; Light Company"/>
    <n v="0"/>
    <n v="3"/>
    <x v="23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23"/>
  </r>
  <r>
    <n v="-1"/>
    <n v="1"/>
    <s v="0001 -Florida Power &amp; Light Company"/>
    <n v="0"/>
    <n v="3"/>
    <x v="23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23"/>
  </r>
  <r>
    <n v="-1"/>
    <n v="1"/>
    <s v="0001 -Florida Power &amp; Light Company"/>
    <n v="0"/>
    <n v="3"/>
    <x v="23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23"/>
  </r>
  <r>
    <n v="-1"/>
    <n v="1"/>
    <s v="0001 -Florida Power &amp; Light Company"/>
    <n v="0"/>
    <n v="3"/>
    <x v="23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23"/>
  </r>
  <r>
    <n v="-1"/>
    <n v="1"/>
    <s v="0001 -Florida Power &amp; Light Company"/>
    <n v="0"/>
    <n v="3"/>
    <x v="23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23"/>
  </r>
  <r>
    <n v="-1"/>
    <n v="1"/>
    <s v="0001 -Florida Power &amp; Light Company"/>
    <n v="0"/>
    <n v="3"/>
    <x v="23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23"/>
  </r>
  <r>
    <n v="-1"/>
    <n v="1"/>
    <s v="0001 -Florida Power &amp; Light Company"/>
    <n v="0"/>
    <n v="3"/>
    <x v="23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23"/>
  </r>
  <r>
    <n v="-1"/>
    <n v="1"/>
    <s v="0001 -Florida Power &amp; Light Company"/>
    <n v="0"/>
    <n v="3"/>
    <x v="23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23"/>
  </r>
  <r>
    <n v="-1"/>
    <n v="1"/>
    <s v="0001 -Florida Power &amp; Light Company"/>
    <n v="0"/>
    <n v="3"/>
    <x v="23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23"/>
  </r>
  <r>
    <n v="-1"/>
    <n v="1"/>
    <s v="0001 -Florida Power &amp; Light Company"/>
    <n v="0"/>
    <n v="3"/>
    <x v="23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23"/>
  </r>
  <r>
    <n v="-1"/>
    <n v="1"/>
    <s v="0001 -Florida Power &amp; Light Company"/>
    <n v="0"/>
    <n v="3"/>
    <x v="23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23"/>
  </r>
  <r>
    <n v="-1"/>
    <n v="1"/>
    <s v="0001 -Florida Power &amp; Light Company"/>
    <n v="0"/>
    <n v="3"/>
    <x v="23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23"/>
  </r>
  <r>
    <n v="-1"/>
    <n v="1"/>
    <s v="0001 -Florida Power &amp; Light Company"/>
    <n v="0"/>
    <n v="3"/>
    <x v="23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23"/>
  </r>
  <r>
    <n v="-1"/>
    <n v="1"/>
    <s v="0001 -Florida Power &amp; Light Company"/>
    <n v="0"/>
    <n v="3"/>
    <x v="23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23"/>
  </r>
  <r>
    <n v="-1"/>
    <n v="1"/>
    <s v="0001 -Florida Power &amp; Light Company"/>
    <n v="0"/>
    <n v="3"/>
    <x v="23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23"/>
  </r>
  <r>
    <n v="-1"/>
    <n v="1"/>
    <s v="0001 -Florida Power &amp; Light Company"/>
    <n v="0"/>
    <n v="3"/>
    <x v="23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23"/>
  </r>
  <r>
    <n v="-1"/>
    <n v="1"/>
    <s v="0001 -Florida Power &amp; Light Company"/>
    <n v="0"/>
    <n v="3"/>
    <x v="23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23"/>
  </r>
  <r>
    <n v="-1"/>
    <n v="1"/>
    <s v="0001 -Florida Power &amp; Light Company"/>
    <n v="0"/>
    <n v="3"/>
    <x v="23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23"/>
  </r>
  <r>
    <n v="-1"/>
    <n v="1"/>
    <s v="0001 -Florida Power &amp; Light Company"/>
    <n v="0"/>
    <n v="3"/>
    <x v="23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23"/>
  </r>
  <r>
    <n v="-1"/>
    <n v="1"/>
    <s v="0001 -Florida Power &amp; Light Company"/>
    <n v="0"/>
    <n v="3"/>
    <x v="23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23"/>
  </r>
  <r>
    <n v="-1"/>
    <n v="1"/>
    <s v="0001 -Florida Power &amp; Light Company"/>
    <n v="0"/>
    <n v="3"/>
    <x v="23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23"/>
  </r>
  <r>
    <n v="-1"/>
    <n v="1"/>
    <s v="0001 -Florida Power &amp; Light Company"/>
    <n v="0"/>
    <n v="3"/>
    <x v="23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23"/>
  </r>
  <r>
    <n v="-1"/>
    <n v="1"/>
    <s v="0001 -Florida Power &amp; Light Company"/>
    <n v="0"/>
    <n v="3"/>
    <x v="23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23"/>
  </r>
  <r>
    <n v="-1"/>
    <n v="1"/>
    <s v="0001 -Florida Power &amp; Light Company"/>
    <n v="0"/>
    <n v="3"/>
    <x v="23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23"/>
  </r>
  <r>
    <n v="-1"/>
    <n v="1"/>
    <s v="0001 -Florida Power &amp; Light Company"/>
    <n v="0"/>
    <n v="3"/>
    <x v="23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23"/>
  </r>
  <r>
    <n v="-1"/>
    <n v="1"/>
    <s v="0001 -Florida Power &amp; Light Company"/>
    <n v="0"/>
    <n v="3"/>
    <x v="23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23"/>
  </r>
  <r>
    <n v="-1"/>
    <n v="1"/>
    <s v="0001 -Florida Power &amp; Light Company"/>
    <n v="0"/>
    <n v="3"/>
    <x v="23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23"/>
  </r>
  <r>
    <n v="-1"/>
    <n v="1"/>
    <s v="0001 -Florida Power &amp; Light Company"/>
    <n v="0"/>
    <n v="3"/>
    <x v="23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23"/>
  </r>
  <r>
    <n v="-1"/>
    <n v="1"/>
    <s v="0001 -Florida Power &amp; Light Company"/>
    <n v="0"/>
    <n v="3"/>
    <x v="23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23"/>
  </r>
  <r>
    <n v="-1"/>
    <n v="1"/>
    <s v="0001 -Florida Power &amp; Light Company"/>
    <n v="0"/>
    <n v="3"/>
    <x v="23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23"/>
  </r>
  <r>
    <n v="-1"/>
    <n v="1"/>
    <s v="0001 -Florida Power &amp; Light Company"/>
    <n v="0"/>
    <n v="3"/>
    <x v="23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23"/>
  </r>
  <r>
    <n v="-1"/>
    <n v="1"/>
    <s v="0001 -Florida Power &amp; Light Company"/>
    <n v="0"/>
    <n v="3"/>
    <x v="23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23"/>
  </r>
  <r>
    <n v="-1"/>
    <n v="1"/>
    <s v="0001 -Florida Power &amp; Light Company"/>
    <n v="0"/>
    <n v="3"/>
    <x v="23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23"/>
  </r>
  <r>
    <n v="-1"/>
    <n v="1"/>
    <s v="0001 -Florida Power &amp; Light Company"/>
    <n v="0"/>
    <n v="3"/>
    <x v="23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23"/>
  </r>
  <r>
    <n v="-1"/>
    <n v="1"/>
    <s v="0001 -Florida Power &amp; Light Company"/>
    <n v="0"/>
    <n v="3"/>
    <x v="23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23"/>
  </r>
  <r>
    <n v="-1"/>
    <n v="1"/>
    <s v="0001 -Florida Power &amp; Light Company"/>
    <n v="0"/>
    <n v="3"/>
    <x v="23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23"/>
  </r>
  <r>
    <n v="-1"/>
    <n v="1"/>
    <s v="0001 -Florida Power &amp; Light Company"/>
    <n v="0"/>
    <n v="3"/>
    <x v="23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23"/>
  </r>
  <r>
    <n v="-1"/>
    <n v="1"/>
    <s v="0001 -Florida Power &amp; Light Company"/>
    <n v="0"/>
    <n v="3"/>
    <x v="23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23"/>
  </r>
  <r>
    <n v="-1"/>
    <n v="1"/>
    <s v="0001 -Florida Power &amp; Light Company"/>
    <n v="0"/>
    <n v="3"/>
    <x v="23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23"/>
  </r>
  <r>
    <n v="-1"/>
    <n v="1"/>
    <s v="0001 -Florida Power &amp; Light Company"/>
    <n v="0"/>
    <n v="3"/>
    <x v="23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23"/>
  </r>
  <r>
    <n v="-1"/>
    <n v="1"/>
    <s v="0001 -Florida Power &amp; Light Company"/>
    <n v="0"/>
    <n v="3"/>
    <x v="23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23"/>
  </r>
  <r>
    <n v="-1"/>
    <n v="1"/>
    <s v="0001 -Florida Power &amp; Light Company"/>
    <n v="0"/>
    <n v="3"/>
    <x v="23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23"/>
  </r>
  <r>
    <n v="-1"/>
    <n v="1"/>
    <s v="0001 -Florida Power &amp; Light Company"/>
    <n v="0"/>
    <n v="3"/>
    <x v="23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23"/>
  </r>
  <r>
    <n v="-1"/>
    <n v="1"/>
    <s v="0001 -Florida Power &amp; Light Company"/>
    <n v="0"/>
    <n v="3"/>
    <x v="23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23"/>
  </r>
  <r>
    <n v="-1"/>
    <n v="1"/>
    <s v="0001 -Florida Power &amp; Light Company"/>
    <n v="0"/>
    <n v="3"/>
    <x v="23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23"/>
  </r>
  <r>
    <n v="-1"/>
    <n v="1"/>
    <s v="0001 -Florida Power &amp; Light Company"/>
    <n v="0"/>
    <n v="3"/>
    <x v="23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23"/>
  </r>
  <r>
    <n v="-1"/>
    <n v="1"/>
    <s v="0001 -Florida Power &amp; Light Company"/>
    <n v="0"/>
    <n v="3"/>
    <x v="23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23"/>
  </r>
  <r>
    <n v="-1"/>
    <n v="1"/>
    <s v="0001 -Florida Power &amp; Light Company"/>
    <n v="0"/>
    <n v="3"/>
    <x v="23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23"/>
  </r>
  <r>
    <n v="-1"/>
    <n v="1"/>
    <s v="0001 -Florida Power &amp; Light Company"/>
    <n v="0"/>
    <n v="3"/>
    <x v="23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23"/>
  </r>
  <r>
    <n v="-1"/>
    <n v="1"/>
    <s v="0001 -Florida Power &amp; Light Company"/>
    <n v="0"/>
    <n v="3"/>
    <x v="23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23"/>
  </r>
  <r>
    <n v="-1"/>
    <n v="1"/>
    <s v="0001 -Florida Power &amp; Light Company"/>
    <n v="0"/>
    <n v="3"/>
    <x v="23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23"/>
  </r>
  <r>
    <n v="-1"/>
    <n v="1"/>
    <s v="0001 -Florida Power &amp; Light Company"/>
    <n v="0"/>
    <n v="3"/>
    <x v="23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23"/>
  </r>
  <r>
    <n v="-1"/>
    <n v="1"/>
    <s v="0001 -Florida Power &amp; Light Company"/>
    <n v="0"/>
    <n v="3"/>
    <x v="23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23"/>
  </r>
  <r>
    <n v="-1"/>
    <n v="1"/>
    <s v="0001 -Florida Power &amp; Light Company"/>
    <n v="0"/>
    <n v="3"/>
    <x v="23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23"/>
  </r>
  <r>
    <n v="-1"/>
    <n v="1"/>
    <s v="0001 -Florida Power &amp; Light Company"/>
    <n v="0"/>
    <n v="3"/>
    <x v="23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23"/>
  </r>
  <r>
    <n v="-1"/>
    <n v="1"/>
    <s v="0001 -Florida Power &amp; Light Company"/>
    <n v="0"/>
    <n v="3"/>
    <x v="23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3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23"/>
  </r>
  <r>
    <n v="-1"/>
    <n v="1"/>
    <s v="0001 -Florida Power &amp; Light Company"/>
    <n v="0"/>
    <n v="3"/>
    <x v="23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23"/>
  </r>
  <r>
    <n v="-1"/>
    <n v="1"/>
    <s v="0001 -Florida Power &amp; Light Company"/>
    <n v="0"/>
    <n v="3"/>
    <x v="23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23"/>
  </r>
  <r>
    <n v="-1"/>
    <n v="1"/>
    <s v="0001 -Florida Power &amp; Light Company"/>
    <n v="0"/>
    <n v="3"/>
    <x v="24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24"/>
  </r>
  <r>
    <n v="-1"/>
    <n v="1"/>
    <s v="0001 -Florida Power &amp; Light Company"/>
    <n v="0"/>
    <n v="3"/>
    <x v="24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24"/>
  </r>
  <r>
    <n v="-1"/>
    <n v="1"/>
    <s v="0001 -Florida Power &amp; Light Company"/>
    <n v="0"/>
    <n v="3"/>
    <x v="24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24"/>
  </r>
  <r>
    <n v="-1"/>
    <n v="1"/>
    <s v="0001 -Florida Power &amp; Light Company"/>
    <n v="0"/>
    <n v="3"/>
    <x v="24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24"/>
  </r>
  <r>
    <n v="-1"/>
    <n v="1"/>
    <s v="0001 -Florida Power &amp; Light Company"/>
    <n v="0"/>
    <n v="3"/>
    <x v="24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24"/>
  </r>
  <r>
    <n v="-1"/>
    <n v="1"/>
    <s v="0001 -Florida Power &amp; Light Company"/>
    <n v="0"/>
    <n v="3"/>
    <x v="24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24"/>
  </r>
  <r>
    <n v="-1"/>
    <n v="1"/>
    <s v="0001 -Florida Power &amp; Light Company"/>
    <n v="0"/>
    <n v="3"/>
    <x v="24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24"/>
  </r>
  <r>
    <n v="-1"/>
    <n v="1"/>
    <s v="0001 -Florida Power &amp; Light Company"/>
    <n v="0"/>
    <n v="3"/>
    <x v="24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24"/>
  </r>
  <r>
    <n v="-1"/>
    <n v="1"/>
    <s v="0001 -Florida Power &amp; Light Company"/>
    <n v="0"/>
    <n v="3"/>
    <x v="24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24"/>
  </r>
  <r>
    <n v="-1"/>
    <n v="1"/>
    <s v="0001 -Florida Power &amp; Light Company"/>
    <n v="0"/>
    <n v="3"/>
    <x v="24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24"/>
  </r>
  <r>
    <n v="-1"/>
    <n v="1"/>
    <s v="0001 -Florida Power &amp; Light Company"/>
    <n v="0"/>
    <n v="3"/>
    <x v="24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24"/>
  </r>
  <r>
    <n v="-1"/>
    <n v="1"/>
    <s v="0001 -Florida Power &amp; Light Company"/>
    <n v="0"/>
    <n v="3"/>
    <x v="24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24"/>
  </r>
  <r>
    <n v="-1"/>
    <n v="1"/>
    <s v="0001 -Florida Power &amp; Light Company"/>
    <n v="0"/>
    <n v="3"/>
    <x v="24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24"/>
  </r>
  <r>
    <n v="-1"/>
    <n v="1"/>
    <s v="0001 -Florida Power &amp; Light Company"/>
    <n v="0"/>
    <n v="3"/>
    <x v="24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24"/>
  </r>
  <r>
    <n v="-1"/>
    <n v="1"/>
    <s v="0001 -Florida Power &amp; Light Company"/>
    <n v="0"/>
    <n v="3"/>
    <x v="24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24"/>
  </r>
  <r>
    <n v="-1"/>
    <n v="1"/>
    <s v="0001 -Florida Power &amp; Light Company"/>
    <n v="0"/>
    <n v="3"/>
    <x v="24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24"/>
  </r>
  <r>
    <n v="-1"/>
    <n v="1"/>
    <s v="0001 -Florida Power &amp; Light Company"/>
    <n v="0"/>
    <n v="3"/>
    <x v="24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24"/>
  </r>
  <r>
    <n v="-1"/>
    <n v="1"/>
    <s v="0001 -Florida Power &amp; Light Company"/>
    <n v="0"/>
    <n v="3"/>
    <x v="24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24"/>
  </r>
  <r>
    <n v="-1"/>
    <n v="1"/>
    <s v="0001 -Florida Power &amp; Light Company"/>
    <n v="0"/>
    <n v="3"/>
    <x v="24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24"/>
  </r>
  <r>
    <n v="-1"/>
    <n v="1"/>
    <s v="0001 -Florida Power &amp; Light Company"/>
    <n v="0"/>
    <n v="3"/>
    <x v="24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24"/>
  </r>
  <r>
    <n v="-1"/>
    <n v="1"/>
    <s v="0001 -Florida Power &amp; Light Company"/>
    <n v="0"/>
    <n v="3"/>
    <x v="24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24"/>
  </r>
  <r>
    <n v="-1"/>
    <n v="1"/>
    <s v="0001 -Florida Power &amp; Light Company"/>
    <n v="0"/>
    <n v="3"/>
    <x v="24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24"/>
  </r>
  <r>
    <n v="-1"/>
    <n v="1"/>
    <s v="0001 -Florida Power &amp; Light Company"/>
    <n v="0"/>
    <n v="3"/>
    <x v="24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24"/>
  </r>
  <r>
    <n v="-1"/>
    <n v="1"/>
    <s v="0001 -Florida Power &amp; Light Company"/>
    <n v="0"/>
    <n v="3"/>
    <x v="24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24"/>
  </r>
  <r>
    <n v="-1"/>
    <n v="1"/>
    <s v="0001 -Florida Power &amp; Light Company"/>
    <n v="0"/>
    <n v="3"/>
    <x v="24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24"/>
  </r>
  <r>
    <n v="-1"/>
    <n v="1"/>
    <s v="0001 -Florida Power &amp; Light Company"/>
    <n v="0"/>
    <n v="3"/>
    <x v="24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24"/>
  </r>
  <r>
    <n v="-1"/>
    <n v="1"/>
    <s v="0001 -Florida Power &amp; Light Company"/>
    <n v="0"/>
    <n v="3"/>
    <x v="24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24"/>
  </r>
  <r>
    <n v="-1"/>
    <n v="1"/>
    <s v="0001 -Florida Power &amp; Light Company"/>
    <n v="0"/>
    <n v="3"/>
    <x v="24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24"/>
  </r>
  <r>
    <n v="-1"/>
    <n v="1"/>
    <s v="0001 -Florida Power &amp; Light Company"/>
    <n v="0"/>
    <n v="3"/>
    <x v="24"/>
    <n v="2009"/>
    <n v="189"/>
    <n v="2014"/>
    <s v="V2009 Q1 - 50% Bonus"/>
    <n v="367"/>
    <s v="01. Intangible"/>
    <s v="Function"/>
    <n v="970595.4"/>
    <n v="0"/>
    <n v="0"/>
    <n v="970595.4"/>
    <n v="71988.87"/>
    <n v="629749.9"/>
    <n v="-341575.39"/>
    <n v="0"/>
    <n v="970595.4"/>
    <n v="701738.77"/>
    <n v="0"/>
    <n v="0"/>
    <n v="0"/>
    <n v="0"/>
    <x v="24"/>
  </r>
  <r>
    <n v="-1"/>
    <n v="1"/>
    <s v="0001 -Florida Power &amp; Light Company"/>
    <n v="0"/>
    <n v="3"/>
    <x v="24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24"/>
  </r>
  <r>
    <n v="-1"/>
    <n v="1"/>
    <s v="0001 -Florida Power &amp; Light Company"/>
    <n v="0"/>
    <n v="3"/>
    <x v="24"/>
    <n v="2009"/>
    <n v="190"/>
    <n v="2014"/>
    <s v="V2009 Q2 - 50% Bonus"/>
    <n v="367"/>
    <s v="01. Intangible"/>
    <s v="Function"/>
    <n v="382866.66"/>
    <n v="0"/>
    <n v="0"/>
    <n v="382866.66"/>
    <n v="30629.34"/>
    <n v="352237.32"/>
    <n v="-239483.81"/>
    <n v="0"/>
    <n v="382866.66"/>
    <n v="382866.66"/>
    <n v="0"/>
    <n v="0"/>
    <n v="0"/>
    <n v="0"/>
    <x v="24"/>
  </r>
  <r>
    <n v="-1"/>
    <n v="1"/>
    <s v="0001 -Florida Power &amp; Light Company"/>
    <n v="0"/>
    <n v="3"/>
    <x v="24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24"/>
  </r>
  <r>
    <n v="-1"/>
    <n v="1"/>
    <s v="0001 -Florida Power &amp; Light Company"/>
    <n v="0"/>
    <n v="3"/>
    <x v="24"/>
    <n v="2009"/>
    <n v="191"/>
    <n v="2014"/>
    <s v="V2009 Q3 - 50% Bonus"/>
    <n v="367"/>
    <s v="01. Intangible"/>
    <s v="Function"/>
    <n v="2998284.76"/>
    <n v="0"/>
    <n v="0"/>
    <n v="2998284.76"/>
    <n v="219609.5"/>
    <n v="2443379.2599999998"/>
    <n v="-1625096.94"/>
    <n v="0"/>
    <n v="2998284.76"/>
    <n v="2662988.7599999998"/>
    <n v="0"/>
    <n v="0"/>
    <n v="0"/>
    <n v="0"/>
    <x v="24"/>
  </r>
  <r>
    <n v="-1"/>
    <n v="1"/>
    <s v="0001 -Florida Power &amp; Light Company"/>
    <n v="0"/>
    <n v="3"/>
    <x v="24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24"/>
  </r>
  <r>
    <n v="-1"/>
    <n v="1"/>
    <s v="0001 -Florida Power &amp; Light Company"/>
    <n v="0"/>
    <n v="3"/>
    <x v="24"/>
    <n v="2009"/>
    <n v="192"/>
    <n v="2014"/>
    <s v="V2009 Q4 - 50% Bonus"/>
    <n v="367"/>
    <s v="01. Intangible"/>
    <s v="Function"/>
    <n v="7058566.8799999999"/>
    <n v="0"/>
    <n v="0"/>
    <n v="7058566.8799999999"/>
    <n v="564685.35"/>
    <n v="6493881.5300000003"/>
    <n v="-4415146.8499999996"/>
    <n v="0"/>
    <n v="7058566.8799999999"/>
    <n v="7058566.8799999999"/>
    <n v="0"/>
    <n v="0"/>
    <n v="0"/>
    <n v="0"/>
    <x v="24"/>
  </r>
  <r>
    <n v="-1"/>
    <n v="1"/>
    <s v="0001 -Florida Power &amp; Light Company"/>
    <n v="0"/>
    <n v="3"/>
    <x v="24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24"/>
  </r>
  <r>
    <n v="-1"/>
    <n v="1"/>
    <s v="0001 -Florida Power &amp; Light Company"/>
    <n v="0"/>
    <n v="3"/>
    <x v="24"/>
    <n v="2010"/>
    <n v="215"/>
    <n v="2014"/>
    <s v="V2010 Q1 - 50% Bonus"/>
    <n v="367"/>
    <s v="01. Intangible"/>
    <s v="Function"/>
    <n v="1217691.68"/>
    <n v="0"/>
    <n v="0"/>
    <n v="1217691.68"/>
    <n v="97415.33"/>
    <n v="1022861.01"/>
    <n v="-143858.57"/>
    <n v="0"/>
    <n v="1217691.68"/>
    <n v="1120276.3400000001"/>
    <n v="0"/>
    <n v="0"/>
    <n v="0"/>
    <n v="0"/>
    <x v="24"/>
  </r>
  <r>
    <n v="-1"/>
    <n v="1"/>
    <s v="0001 -Florida Power &amp; Light Company"/>
    <n v="0"/>
    <n v="3"/>
    <x v="24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24"/>
  </r>
  <r>
    <n v="-1"/>
    <n v="1"/>
    <s v="0001 -Florida Power &amp; Light Company"/>
    <n v="0"/>
    <n v="3"/>
    <x v="24"/>
    <n v="2010"/>
    <n v="216"/>
    <n v="2014"/>
    <s v="V2010 Q2 - 50% Bonus"/>
    <n v="367"/>
    <s v="01. Intangible"/>
    <s v="Function"/>
    <n v="1161648.97"/>
    <n v="0"/>
    <n v="0"/>
    <n v="1161648.97"/>
    <n v="92931.92"/>
    <n v="975785.12"/>
    <n v="-137237.66"/>
    <n v="0"/>
    <n v="1161648.97"/>
    <n v="1068717.04"/>
    <n v="0"/>
    <n v="0"/>
    <n v="0"/>
    <n v="0"/>
    <x v="24"/>
  </r>
  <r>
    <n v="-1"/>
    <n v="1"/>
    <s v="0001 -Florida Power &amp; Light Company"/>
    <n v="0"/>
    <n v="3"/>
    <x v="24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24"/>
  </r>
  <r>
    <n v="-1"/>
    <n v="1"/>
    <s v="0001 -Florida Power &amp; Light Company"/>
    <n v="0"/>
    <n v="3"/>
    <x v="24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7"/>
    <n v="2014"/>
    <s v="V2010 Q3 - 50% Bonus"/>
    <n v="367"/>
    <s v="01. Intangible"/>
    <s v="Function"/>
    <n v="222736.26"/>
    <n v="0"/>
    <n v="0"/>
    <n v="222736.26"/>
    <n v="17818.900000000001"/>
    <n v="187098.46"/>
    <n v="-26314.15"/>
    <n v="0"/>
    <n v="222736.26"/>
    <n v="204917.36"/>
    <n v="0"/>
    <n v="0"/>
    <n v="0"/>
    <n v="0"/>
    <x v="24"/>
  </r>
  <r>
    <n v="-1"/>
    <n v="1"/>
    <s v="0001 -Florida Power &amp; Light Company"/>
    <n v="0"/>
    <n v="3"/>
    <x v="24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24"/>
  </r>
  <r>
    <n v="-1"/>
    <n v="1"/>
    <s v="0001 -Florida Power &amp; Light Company"/>
    <n v="0"/>
    <n v="3"/>
    <x v="24"/>
    <n v="2010"/>
    <n v="224"/>
    <n v="2014"/>
    <s v="V2010 Q4 - 100% Bonus"/>
    <n v="367"/>
    <s v="01. Intangible"/>
    <s v="Function"/>
    <n v="1183865.56"/>
    <n v="0"/>
    <n v="0"/>
    <n v="1183865.56"/>
    <n v="189418.49"/>
    <n v="805028.58"/>
    <n v="-139862.34"/>
    <n v="0"/>
    <n v="1183865.56"/>
    <n v="994447.07"/>
    <n v="0"/>
    <n v="0"/>
    <n v="0"/>
    <n v="0"/>
    <x v="24"/>
  </r>
  <r>
    <n v="-1"/>
    <n v="1"/>
    <s v="0001 -Florida Power &amp; Light Company"/>
    <n v="0"/>
    <n v="3"/>
    <x v="24"/>
    <n v="2010"/>
    <n v="218"/>
    <n v="2014"/>
    <s v="V2010 Q4 - 50% Bonus"/>
    <n v="367"/>
    <s v="01. Intangible"/>
    <s v="Function"/>
    <n v="1181200.98"/>
    <n v="0"/>
    <n v="0"/>
    <n v="1181200.98"/>
    <n v="94496.08"/>
    <n v="992208.82"/>
    <n v="-135674.43"/>
    <n v="0"/>
    <n v="1181200.98"/>
    <n v="1086704.8999999999"/>
    <n v="0"/>
    <n v="0"/>
    <n v="0"/>
    <n v="0"/>
    <x v="24"/>
  </r>
  <r>
    <n v="-1"/>
    <n v="1"/>
    <s v="0001 -Florida Power &amp; Light Company"/>
    <n v="0"/>
    <n v="3"/>
    <x v="24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24"/>
  </r>
  <r>
    <n v="-1"/>
    <n v="1"/>
    <s v="0001 -Florida Power &amp; Light Company"/>
    <n v="0"/>
    <n v="3"/>
    <x v="24"/>
    <n v="2011"/>
    <n v="233"/>
    <n v="2014"/>
    <s v="V2011 - 100% Bonus"/>
    <n v="367"/>
    <s v="01. Intangible"/>
    <s v="Function"/>
    <n v="45467950.549999997"/>
    <n v="0"/>
    <n v="0"/>
    <n v="45467950.549999997"/>
    <n v="7274872.0899999999"/>
    <n v="7274872.0899999999"/>
    <n v="0"/>
    <n v="0"/>
    <n v="45467950.549999997"/>
    <n v="14549744.18"/>
    <n v="0"/>
    <n v="0"/>
    <n v="0"/>
    <n v="0"/>
    <x v="24"/>
  </r>
  <r>
    <n v="-1"/>
    <n v="1"/>
    <s v="0001 -Florida Power &amp; Light Company"/>
    <n v="0"/>
    <n v="3"/>
    <x v="24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24"/>
  </r>
  <r>
    <n v="-1"/>
    <n v="1"/>
    <s v="0001 -Florida Power &amp; Light Company"/>
    <n v="0"/>
    <n v="3"/>
    <x v="24"/>
    <n v="2012"/>
    <n v="248"/>
    <n v="2014"/>
    <s v="V2012 Q1 - 50% Bonus"/>
    <n v="367"/>
    <s v="01. Intangible"/>
    <s v="Function"/>
    <n v="4225061.96"/>
    <n v="0"/>
    <n v="0"/>
    <n v="4225061.96"/>
    <n v="1042174.91"/>
    <n v="1394264.11"/>
    <n v="0"/>
    <n v="0"/>
    <n v="4225061.96"/>
    <n v="2436439.02"/>
    <n v="0"/>
    <n v="0"/>
    <n v="0"/>
    <n v="0"/>
    <x v="24"/>
  </r>
  <r>
    <n v="-1"/>
    <n v="1"/>
    <s v="0001 -Florida Power &amp; Light Company"/>
    <n v="0"/>
    <n v="3"/>
    <x v="24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24"/>
  </r>
  <r>
    <n v="-1"/>
    <n v="1"/>
    <s v="0001 -Florida Power &amp; Light Company"/>
    <n v="0"/>
    <n v="3"/>
    <x v="24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9"/>
    <n v="2014"/>
    <s v="V2012 Q2 - 50% Bonus"/>
    <n v="367"/>
    <s v="01. Intangible"/>
    <s v="Function"/>
    <n v="3281776"/>
    <n v="0"/>
    <n v="0"/>
    <n v="3281776"/>
    <n v="809499.28"/>
    <n v="1082981.1599999999"/>
    <n v="0"/>
    <n v="0"/>
    <n v="3281776"/>
    <n v="1892480.44"/>
    <n v="0"/>
    <n v="0"/>
    <n v="0"/>
    <n v="0"/>
    <x v="24"/>
  </r>
  <r>
    <n v="-1"/>
    <n v="1"/>
    <s v="0001 -Florida Power &amp; Light Company"/>
    <n v="0"/>
    <n v="3"/>
    <x v="24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24"/>
  </r>
  <r>
    <n v="-1"/>
    <n v="1"/>
    <s v="0001 -Florida Power &amp; Light Company"/>
    <n v="0"/>
    <n v="3"/>
    <x v="24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0"/>
    <n v="2014"/>
    <s v="V2012 Q3 - 50% Bonus"/>
    <n v="367"/>
    <s v="01. Intangible"/>
    <s v="Function"/>
    <n v="2272610.94"/>
    <n v="0"/>
    <n v="0"/>
    <n v="2272610.94"/>
    <n v="560573.57999999996"/>
    <n v="749958.2"/>
    <n v="0"/>
    <n v="0"/>
    <n v="2272610.94"/>
    <n v="1310531.78"/>
    <n v="0"/>
    <n v="0"/>
    <n v="0"/>
    <n v="0"/>
    <x v="24"/>
  </r>
  <r>
    <n v="-1"/>
    <n v="1"/>
    <s v="0001 -Florida Power &amp; Light Company"/>
    <n v="0"/>
    <n v="3"/>
    <x v="24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24"/>
  </r>
  <r>
    <n v="-1"/>
    <n v="1"/>
    <s v="0001 -Florida Power &amp; Light Company"/>
    <n v="0"/>
    <n v="3"/>
    <x v="24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1"/>
    <n v="2014"/>
    <s v="V2012 Q4 - 50% Bonus"/>
    <n v="367"/>
    <s v="01. Intangible"/>
    <s v="Function"/>
    <n v="28937533.98"/>
    <n v="0"/>
    <n v="0"/>
    <n v="28937533.98"/>
    <n v="7137876.8200000003"/>
    <n v="9549342.8100000005"/>
    <n v="0"/>
    <n v="0"/>
    <n v="28937533.98"/>
    <n v="16687219.630000001"/>
    <n v="0"/>
    <n v="0"/>
    <n v="0"/>
    <n v="0"/>
    <x v="24"/>
  </r>
  <r>
    <n v="-1"/>
    <n v="1"/>
    <s v="0001 -Florida Power &amp; Light Company"/>
    <n v="0"/>
    <n v="3"/>
    <x v="24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24"/>
  </r>
  <r>
    <n v="-1"/>
    <n v="1"/>
    <s v="0001 -Florida Power &amp; Light Company"/>
    <n v="0"/>
    <n v="3"/>
    <x v="24"/>
    <n v="2013"/>
    <n v="231"/>
    <n v="2014"/>
    <s v="V2013 - 50% Bonus"/>
    <n v="367"/>
    <s v="01. Intangible"/>
    <s v="Function"/>
    <n v="53134328.240000002"/>
    <n v="0"/>
    <n v="0"/>
    <n v="53134328.240000002"/>
    <n v="13106379.08"/>
    <n v="9741382.0700000003"/>
    <n v="0"/>
    <n v="0"/>
    <n v="53134328.240000002"/>
    <n v="22847761.149999999"/>
    <n v="0"/>
    <n v="0"/>
    <n v="0"/>
    <n v="0"/>
    <x v="24"/>
  </r>
  <r>
    <n v="-1"/>
    <n v="1"/>
    <s v="0001 -Florida Power &amp; Light Company"/>
    <n v="0"/>
    <n v="3"/>
    <x v="24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24"/>
  </r>
  <r>
    <n v="-1"/>
    <n v="1"/>
    <s v="0001 -Florida Power &amp; Light Company"/>
    <n v="0"/>
    <n v="3"/>
    <x v="24"/>
    <n v="2014"/>
    <n v="363"/>
    <n v="2014"/>
    <s v="V2014 - 50% Bonus"/>
    <n v="367"/>
    <s v="01. Intangible"/>
    <s v="Function"/>
    <n v="39010676.82"/>
    <n v="39010676.82"/>
    <n v="0"/>
    <n v="39010676.82"/>
    <n v="7152022.4299999997"/>
    <n v="0"/>
    <n v="39010676.82"/>
    <n v="0"/>
    <n v="0"/>
    <n v="7152022.4299999997"/>
    <n v="0"/>
    <n v="0"/>
    <n v="0"/>
    <n v="0"/>
    <x v="24"/>
  </r>
  <r>
    <n v="-1"/>
    <n v="1"/>
    <s v="0001 -Florida Power &amp; Light Company"/>
    <n v="0"/>
    <n v="3"/>
    <x v="24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24"/>
  </r>
  <r>
    <n v="-1"/>
    <n v="1"/>
    <s v="0001 -Florida Power &amp; Light Company"/>
    <n v="0"/>
    <n v="3"/>
    <x v="24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24"/>
  </r>
  <r>
    <n v="-1"/>
    <n v="1"/>
    <s v="0001 -Florida Power &amp; Light Company"/>
    <n v="0"/>
    <n v="3"/>
    <x v="24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24"/>
  </r>
  <r>
    <n v="-1"/>
    <n v="1"/>
    <s v="0001 -Florida Power &amp; Light Company"/>
    <n v="0"/>
    <n v="3"/>
    <x v="24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24"/>
  </r>
  <r>
    <n v="-1"/>
    <n v="1"/>
    <s v="0001 -Florida Power &amp; Light Company"/>
    <n v="0"/>
    <n v="3"/>
    <x v="24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24"/>
  </r>
  <r>
    <n v="-1"/>
    <n v="1"/>
    <s v="0001 -Florida Power &amp; Light Company"/>
    <n v="0"/>
    <n v="3"/>
    <x v="24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24"/>
  </r>
  <r>
    <n v="-1"/>
    <n v="1"/>
    <s v="0001 -Florida Power &amp; Light Company"/>
    <n v="0"/>
    <n v="3"/>
    <x v="24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24"/>
  </r>
  <r>
    <n v="-1"/>
    <n v="1"/>
    <s v="0001 -Florida Power &amp; Light Company"/>
    <n v="0"/>
    <n v="3"/>
    <x v="24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24"/>
  </r>
  <r>
    <n v="-1"/>
    <n v="1"/>
    <s v="0001 -Florida Power &amp; Light Company"/>
    <n v="0"/>
    <n v="3"/>
    <x v="24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24"/>
  </r>
  <r>
    <n v="-1"/>
    <n v="1"/>
    <s v="0001 -Florida Power &amp; Light Company"/>
    <n v="0"/>
    <n v="3"/>
    <x v="24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24"/>
  </r>
  <r>
    <n v="-1"/>
    <n v="1"/>
    <s v="0001 -Florida Power &amp; Light Company"/>
    <n v="0"/>
    <n v="3"/>
    <x v="24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24"/>
  </r>
  <r>
    <n v="-1"/>
    <n v="1"/>
    <s v="0001 -Florida Power &amp; Light Company"/>
    <n v="0"/>
    <n v="3"/>
    <x v="24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24"/>
  </r>
  <r>
    <n v="-1"/>
    <n v="1"/>
    <s v="0001 -Florida Power &amp; Light Company"/>
    <n v="0"/>
    <n v="3"/>
    <x v="24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24"/>
  </r>
  <r>
    <n v="-1"/>
    <n v="1"/>
    <s v="0001 -Florida Power &amp; Light Company"/>
    <n v="0"/>
    <n v="3"/>
    <x v="24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24"/>
  </r>
  <r>
    <n v="-1"/>
    <n v="1"/>
    <s v="0001 -Florida Power &amp; Light Company"/>
    <n v="0"/>
    <n v="3"/>
    <x v="24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24"/>
  </r>
  <r>
    <n v="-1"/>
    <n v="1"/>
    <s v="0001 -Florida Power &amp; Light Company"/>
    <n v="0"/>
    <n v="3"/>
    <x v="24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24"/>
  </r>
  <r>
    <n v="-1"/>
    <n v="1"/>
    <s v="0001 -Florida Power &amp; Light Company"/>
    <n v="0"/>
    <n v="3"/>
    <x v="24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24"/>
  </r>
  <r>
    <n v="-1"/>
    <n v="1"/>
    <s v="0001 -Florida Power &amp; Light Company"/>
    <n v="0"/>
    <n v="3"/>
    <x v="24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24"/>
  </r>
  <r>
    <n v="-1"/>
    <n v="1"/>
    <s v="0001 -Florida Power &amp; Light Company"/>
    <n v="0"/>
    <n v="3"/>
    <x v="24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24"/>
  </r>
  <r>
    <n v="-1"/>
    <n v="1"/>
    <s v="0001 -Florida Power &amp; Light Company"/>
    <n v="0"/>
    <n v="3"/>
    <x v="24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24"/>
  </r>
  <r>
    <n v="-1"/>
    <n v="1"/>
    <s v="0001 -Florida Power &amp; Light Company"/>
    <n v="0"/>
    <n v="3"/>
    <x v="24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24"/>
  </r>
  <r>
    <n v="-1"/>
    <n v="1"/>
    <s v="0001 -Florida Power &amp; Light Company"/>
    <n v="0"/>
    <n v="3"/>
    <x v="24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24"/>
  </r>
  <r>
    <n v="-1"/>
    <n v="1"/>
    <s v="0001 -Florida Power &amp; Light Company"/>
    <n v="0"/>
    <n v="3"/>
    <x v="24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24"/>
  </r>
  <r>
    <n v="-1"/>
    <n v="1"/>
    <s v="0001 -Florida Power &amp; Light Company"/>
    <n v="0"/>
    <n v="3"/>
    <x v="24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24"/>
  </r>
  <r>
    <n v="-1"/>
    <n v="1"/>
    <s v="0001 -Florida Power &amp; Light Company"/>
    <n v="0"/>
    <n v="3"/>
    <x v="24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24"/>
  </r>
  <r>
    <n v="-1"/>
    <n v="1"/>
    <s v="0001 -Florida Power &amp; Light Company"/>
    <n v="0"/>
    <n v="3"/>
    <x v="24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24"/>
  </r>
  <r>
    <n v="-1"/>
    <n v="1"/>
    <s v="0001 -Florida Power &amp; Light Company"/>
    <n v="0"/>
    <n v="3"/>
    <x v="24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24"/>
  </r>
  <r>
    <n v="-1"/>
    <n v="1"/>
    <s v="0001 -Florida Power &amp; Light Company"/>
    <n v="0"/>
    <n v="3"/>
    <x v="24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24"/>
  </r>
  <r>
    <n v="-1"/>
    <n v="1"/>
    <s v="0001 -Florida Power &amp; Light Company"/>
    <n v="0"/>
    <n v="3"/>
    <x v="24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24"/>
  </r>
  <r>
    <n v="-1"/>
    <n v="1"/>
    <s v="0001 -Florida Power &amp; Light Company"/>
    <n v="0"/>
    <n v="3"/>
    <x v="24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24"/>
  </r>
  <r>
    <n v="-1"/>
    <n v="1"/>
    <s v="0001 -Florida Power &amp; Light Company"/>
    <n v="0"/>
    <n v="3"/>
    <x v="24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24"/>
  </r>
  <r>
    <n v="-1"/>
    <n v="1"/>
    <s v="0001 -Florida Power &amp; Light Company"/>
    <n v="0"/>
    <n v="3"/>
    <x v="24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24"/>
  </r>
  <r>
    <n v="-1"/>
    <n v="1"/>
    <s v="0001 -Florida Power &amp; Light Company"/>
    <n v="0"/>
    <n v="3"/>
    <x v="24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24"/>
  </r>
  <r>
    <n v="-1"/>
    <n v="1"/>
    <s v="0001 -Florida Power &amp; Light Company"/>
    <n v="0"/>
    <n v="3"/>
    <x v="24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24"/>
  </r>
  <r>
    <n v="-1"/>
    <n v="1"/>
    <s v="0001 -Florida Power &amp; Light Company"/>
    <n v="0"/>
    <n v="3"/>
    <x v="24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24"/>
  </r>
  <r>
    <n v="-1"/>
    <n v="1"/>
    <s v="0001 -Florida Power &amp; Light Company"/>
    <n v="0"/>
    <n v="3"/>
    <x v="24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24"/>
  </r>
  <r>
    <n v="-1"/>
    <n v="1"/>
    <s v="0001 -Florida Power &amp; Light Company"/>
    <n v="0"/>
    <n v="3"/>
    <x v="24"/>
    <n v="2002"/>
    <n v="68"/>
    <n v="2014"/>
    <s v="V2002 Bonus"/>
    <n v="367"/>
    <s v="02. Steam"/>
    <s v="Function"/>
    <n v="11777873.33"/>
    <n v="0"/>
    <n v="0"/>
    <n v="11777873.33"/>
    <n v="365114.07"/>
    <n v="6830342.0700000003"/>
    <n v="0"/>
    <n v="0"/>
    <n v="11777873.33"/>
    <n v="7195456.1399999997"/>
    <n v="0"/>
    <n v="0"/>
    <n v="0"/>
    <n v="0"/>
    <x v="24"/>
  </r>
  <r>
    <n v="-1"/>
    <n v="1"/>
    <s v="0001 -Florida Power &amp; Light Company"/>
    <n v="0"/>
    <n v="3"/>
    <x v="24"/>
    <n v="2002"/>
    <n v="80"/>
    <n v="2014"/>
    <s v="V2002 Bonus Q1"/>
    <n v="367"/>
    <s v="02. Steam"/>
    <s v="Function"/>
    <n v="44380.89"/>
    <n v="0"/>
    <n v="0"/>
    <n v="48119.66"/>
    <n v="1491.71"/>
    <n v="30953.77"/>
    <n v="-7477.53"/>
    <n v="204.28"/>
    <n v="51858.42"/>
    <n v="27866.32"/>
    <n v="-2694.08"/>
    <n v="0"/>
    <n v="204.28"/>
    <n v="0"/>
    <x v="24"/>
  </r>
  <r>
    <n v="-1"/>
    <n v="1"/>
    <s v="0001 -Florida Power &amp; Light Company"/>
    <n v="0"/>
    <n v="3"/>
    <x v="24"/>
    <n v="2002"/>
    <n v="81"/>
    <n v="2014"/>
    <s v="V2002 Bonus Q2"/>
    <n v="367"/>
    <s v="02. Steam"/>
    <s v="Function"/>
    <n v="321418.84999999998"/>
    <n v="0"/>
    <n v="0"/>
    <n v="347765.35"/>
    <n v="10511.37"/>
    <n v="222596.5"/>
    <n v="-52693.01"/>
    <n v="16305.68"/>
    <n v="374111.86"/>
    <n v="201446.22"/>
    <n v="-4725.68"/>
    <n v="0"/>
    <n v="16305.68"/>
    <n v="0"/>
    <x v="24"/>
  </r>
  <r>
    <n v="-1"/>
    <n v="1"/>
    <s v="0001 -Florida Power &amp; Light Company"/>
    <n v="0"/>
    <n v="3"/>
    <x v="24"/>
    <n v="2002"/>
    <n v="82"/>
    <n v="2014"/>
    <s v="V2002 Bonus Q3"/>
    <n v="367"/>
    <s v="02. Steam"/>
    <s v="Function"/>
    <n v="281428.55"/>
    <n v="0"/>
    <n v="0"/>
    <n v="301094.81"/>
    <n v="7846.18"/>
    <n v="204692.49"/>
    <n v="-39332.519999999997"/>
    <n v="12171.33"/>
    <n v="320761.07"/>
    <n v="189333.27"/>
    <n v="-3955.79"/>
    <n v="0"/>
    <n v="12171.33"/>
    <n v="0"/>
    <x v="24"/>
  </r>
  <r>
    <n v="-1"/>
    <n v="1"/>
    <s v="0001 -Florida Power &amp; Light Company"/>
    <n v="0"/>
    <n v="3"/>
    <x v="24"/>
    <n v="2002"/>
    <n v="83"/>
    <n v="2014"/>
    <s v="V2002 Bonus Q4"/>
    <n v="367"/>
    <s v="02. Steam"/>
    <s v="Function"/>
    <n v="1289655.3500000001"/>
    <n v="0"/>
    <n v="0"/>
    <n v="1372614.02"/>
    <n v="33097.85"/>
    <n v="953425.74"/>
    <n v="-165917.34"/>
    <n v="2756.67"/>
    <n v="1455572.69"/>
    <n v="890442.51"/>
    <n v="-67079.600000000006"/>
    <n v="0"/>
    <n v="2756.67"/>
    <n v="0"/>
    <x v="24"/>
  </r>
  <r>
    <n v="-1"/>
    <n v="1"/>
    <s v="0001 -Florida Power &amp; Light Company"/>
    <n v="0"/>
    <n v="3"/>
    <x v="24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24"/>
  </r>
  <r>
    <n v="-1"/>
    <n v="1"/>
    <s v="0001 -Florida Power &amp; Light Company"/>
    <n v="0"/>
    <n v="3"/>
    <x v="24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24"/>
  </r>
  <r>
    <n v="-1"/>
    <n v="1"/>
    <s v="0001 -Florida Power &amp; Light Company"/>
    <n v="0"/>
    <n v="3"/>
    <x v="24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24"/>
  </r>
  <r>
    <n v="-1"/>
    <n v="1"/>
    <s v="0001 -Florida Power &amp; Light Company"/>
    <n v="0"/>
    <n v="3"/>
    <x v="24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24"/>
  </r>
  <r>
    <n v="-1"/>
    <n v="1"/>
    <s v="0001 -Florida Power &amp; Light Company"/>
    <n v="0"/>
    <n v="3"/>
    <x v="24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24"/>
  </r>
  <r>
    <n v="-1"/>
    <n v="1"/>
    <s v="0001 -Florida Power &amp; Light Company"/>
    <n v="0"/>
    <n v="3"/>
    <x v="24"/>
    <n v="2003"/>
    <n v="70"/>
    <n v="2014"/>
    <s v="V2003 Bonus-30%"/>
    <n v="367"/>
    <s v="02. Steam"/>
    <s v="Function"/>
    <n v="8384273.71"/>
    <n v="0"/>
    <n v="0"/>
    <n v="8393394.3300000001"/>
    <n v="260195.22"/>
    <n v="5906968.0199999996"/>
    <n v="-18241.25"/>
    <n v="46973.4"/>
    <n v="8402514.9600000009"/>
    <n v="6154056.9000000004"/>
    <n v="41838.49"/>
    <n v="0"/>
    <n v="46973.4"/>
    <n v="0"/>
    <x v="24"/>
  </r>
  <r>
    <n v="-1"/>
    <n v="1"/>
    <s v="0001 -Florida Power &amp; Light Company"/>
    <n v="0"/>
    <n v="3"/>
    <x v="24"/>
    <n v="2003"/>
    <n v="84"/>
    <n v="2014"/>
    <s v="V2003 Bonus-50%"/>
    <n v="367"/>
    <s v="02. Steam"/>
    <s v="Function"/>
    <n v="3550771.1"/>
    <n v="0"/>
    <n v="0"/>
    <n v="3572404.42"/>
    <n v="78592.899999999994"/>
    <n v="2828507.7"/>
    <n v="-43266.64"/>
    <n v="9896.4599999999991"/>
    <n v="3594037.74"/>
    <n v="2872573.82"/>
    <n v="1156.5999999999999"/>
    <n v="0"/>
    <n v="9896.4599999999991"/>
    <n v="0"/>
    <x v="24"/>
  </r>
  <r>
    <n v="-1"/>
    <n v="1"/>
    <s v="0001 -Florida Power &amp; Light Company"/>
    <n v="0"/>
    <n v="3"/>
    <x v="24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24"/>
  </r>
  <r>
    <n v="-1"/>
    <n v="1"/>
    <s v="0001 -Florida Power &amp; Light Company"/>
    <n v="0"/>
    <n v="3"/>
    <x v="24"/>
    <n v="2004"/>
    <n v="71"/>
    <n v="2014"/>
    <s v="V2004 Bonus-30%"/>
    <n v="367"/>
    <s v="02. Steam"/>
    <s v="Function"/>
    <n v="1944073.92"/>
    <n v="0"/>
    <n v="0"/>
    <n v="1944073.92"/>
    <n v="60266.29"/>
    <n v="1306417.68"/>
    <n v="0"/>
    <n v="0"/>
    <n v="1944073.92"/>
    <n v="1366683.97"/>
    <n v="0"/>
    <n v="0"/>
    <n v="0"/>
    <n v="0"/>
    <x v="24"/>
  </r>
  <r>
    <n v="-1"/>
    <n v="1"/>
    <s v="0001 -Florida Power &amp; Light Company"/>
    <n v="0"/>
    <n v="3"/>
    <x v="24"/>
    <n v="2004"/>
    <n v="85"/>
    <n v="2014"/>
    <s v="V2004 Bonus-50%"/>
    <n v="367"/>
    <s v="02. Steam"/>
    <s v="Function"/>
    <n v="15552591.34"/>
    <n v="0"/>
    <n v="0"/>
    <n v="15552591.34"/>
    <n v="342157.01"/>
    <n v="11897732.380000001"/>
    <n v="0"/>
    <n v="0"/>
    <n v="15552591.34"/>
    <n v="12239889.390000001"/>
    <n v="0"/>
    <n v="0"/>
    <n v="0"/>
    <n v="0"/>
    <x v="24"/>
  </r>
  <r>
    <n v="-1"/>
    <n v="1"/>
    <s v="0001 -Florida Power &amp; Light Company"/>
    <n v="0"/>
    <n v="3"/>
    <x v="24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24"/>
  </r>
  <r>
    <n v="-1"/>
    <n v="1"/>
    <s v="0001 -Florida Power &amp; Light Company"/>
    <n v="0"/>
    <n v="3"/>
    <x v="24"/>
    <n v="2004"/>
    <n v="96"/>
    <n v="2014"/>
    <s v="V2004 Q1 - 30% Bonus"/>
    <n v="367"/>
    <s v="02. Steam"/>
    <s v="Function"/>
    <n v="2156997.1800000002"/>
    <n v="0"/>
    <n v="0"/>
    <n v="2160398.0099999998"/>
    <n v="66972.34"/>
    <n v="1477874.61"/>
    <n v="-6801.66"/>
    <n v="1773.05"/>
    <n v="2163798.84"/>
    <n v="1540095.99"/>
    <n v="-277.64999999999998"/>
    <n v="0"/>
    <n v="1773.05"/>
    <n v="0"/>
    <x v="24"/>
  </r>
  <r>
    <n v="-1"/>
    <n v="1"/>
    <s v="0001 -Florida Power &amp; Light Company"/>
    <n v="0"/>
    <n v="3"/>
    <x v="24"/>
    <n v="2004"/>
    <n v="100"/>
    <n v="2014"/>
    <s v="V2004 Q1 - 50% Bonus"/>
    <n v="367"/>
    <s v="02. Steam"/>
    <s v="Function"/>
    <n v="9508489.0399999991"/>
    <n v="0"/>
    <n v="0"/>
    <n v="9511636.4900000002"/>
    <n v="43987.51"/>
    <n v="9062200.8900000006"/>
    <n v="-6294.89"/>
    <n v="1640.94"/>
    <n v="9514783.9299999997"/>
    <n v="9101246.9199999999"/>
    <n v="287.54000000000002"/>
    <n v="0"/>
    <n v="1640.94"/>
    <n v="0"/>
    <x v="24"/>
  </r>
  <r>
    <n v="-1"/>
    <n v="1"/>
    <s v="0001 -Florida Power &amp; Light Company"/>
    <n v="0"/>
    <n v="3"/>
    <x v="24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24"/>
  </r>
  <r>
    <n v="-1"/>
    <n v="1"/>
    <s v="0001 -Florida Power &amp; Light Company"/>
    <n v="0"/>
    <n v="3"/>
    <x v="24"/>
    <n v="2004"/>
    <n v="97"/>
    <n v="2014"/>
    <s v="V2004 Q2 - 30% Bonus"/>
    <n v="367"/>
    <s v="02. Steam"/>
    <s v="Function"/>
    <n v="-207.41"/>
    <n v="0"/>
    <n v="0"/>
    <n v="-207.41"/>
    <n v="-6.43"/>
    <n v="-140.21"/>
    <n v="0"/>
    <n v="0"/>
    <n v="-207.41"/>
    <n v="-146.63999999999999"/>
    <n v="0"/>
    <n v="0"/>
    <n v="0"/>
    <n v="0"/>
    <x v="24"/>
  </r>
  <r>
    <n v="-1"/>
    <n v="1"/>
    <s v="0001 -Florida Power &amp; Light Company"/>
    <n v="0"/>
    <n v="3"/>
    <x v="24"/>
    <n v="2004"/>
    <n v="101"/>
    <n v="2014"/>
    <s v="V2004 Q2 - 50% Bonus"/>
    <n v="367"/>
    <s v="02. Steam"/>
    <s v="Function"/>
    <n v="1454421.35"/>
    <n v="0"/>
    <n v="0"/>
    <n v="1455894.37"/>
    <n v="28933.3"/>
    <n v="1150594.21"/>
    <n v="-4138.6499999999996"/>
    <n v="770.21"/>
    <n v="1457367.39"/>
    <n v="1177235.49"/>
    <n v="116.19"/>
    <n v="0"/>
    <n v="770.21"/>
    <n v="0"/>
    <x v="24"/>
  </r>
  <r>
    <n v="-1"/>
    <n v="1"/>
    <s v="0001 -Florida Power &amp; Light Company"/>
    <n v="0"/>
    <n v="3"/>
    <x v="24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24"/>
  </r>
  <r>
    <n v="-1"/>
    <n v="1"/>
    <s v="0001 -Florida Power &amp; Light Company"/>
    <n v="0"/>
    <n v="3"/>
    <x v="24"/>
    <n v="2004"/>
    <n v="98"/>
    <n v="2014"/>
    <s v="V2004 Q3 - 30% Bonus"/>
    <n v="367"/>
    <s v="02. Steam"/>
    <s v="Function"/>
    <n v="-5512.05"/>
    <n v="0"/>
    <n v="0"/>
    <n v="-5512.05"/>
    <n v="-170.87"/>
    <n v="-3682.05"/>
    <n v="0"/>
    <n v="0"/>
    <n v="-5512.05"/>
    <n v="-3852.92"/>
    <n v="0"/>
    <n v="0"/>
    <n v="0"/>
    <n v="0"/>
    <x v="24"/>
  </r>
  <r>
    <n v="-1"/>
    <n v="1"/>
    <s v="0001 -Florida Power &amp; Light Company"/>
    <n v="0"/>
    <n v="3"/>
    <x v="24"/>
    <n v="2004"/>
    <n v="102"/>
    <n v="2014"/>
    <s v="V2004 Q3 - 50% Bonus"/>
    <n v="367"/>
    <s v="02. Steam"/>
    <s v="Function"/>
    <n v="717554.72"/>
    <n v="0"/>
    <n v="0"/>
    <n v="718608.62"/>
    <n v="14728.85"/>
    <n v="560742.79"/>
    <n v="-2107.79"/>
    <n v="555.30999999999995"/>
    <n v="719662.51"/>
    <n v="573840.22"/>
    <n v="78.95"/>
    <n v="0"/>
    <n v="555.30999999999995"/>
    <n v="0"/>
    <x v="24"/>
  </r>
  <r>
    <n v="-1"/>
    <n v="1"/>
    <s v="0001 -Florida Power &amp; Light Company"/>
    <n v="0"/>
    <n v="3"/>
    <x v="24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24"/>
  </r>
  <r>
    <n v="-1"/>
    <n v="1"/>
    <s v="0001 -Florida Power &amp; Light Company"/>
    <n v="0"/>
    <n v="3"/>
    <x v="24"/>
    <n v="2004"/>
    <n v="99"/>
    <n v="2014"/>
    <s v="V2004 Q4 - 30% Bonus"/>
    <n v="367"/>
    <s v="02. Steam"/>
    <s v="Function"/>
    <n v="24171.16"/>
    <n v="0"/>
    <n v="0"/>
    <n v="24209.27"/>
    <n v="750.49"/>
    <n v="16003.27"/>
    <n v="-76.22"/>
    <n v="20.05"/>
    <n v="24247.38"/>
    <n v="16702.27"/>
    <n v="-4.68"/>
    <n v="0"/>
    <n v="20.05"/>
    <n v="0"/>
    <x v="24"/>
  </r>
  <r>
    <n v="-1"/>
    <n v="1"/>
    <s v="0001 -Florida Power &amp; Light Company"/>
    <n v="0"/>
    <n v="3"/>
    <x v="24"/>
    <n v="2004"/>
    <n v="103"/>
    <n v="2014"/>
    <s v="V2004 Q4 - 50% Bonus"/>
    <n v="367"/>
    <s v="02. Steam"/>
    <s v="Function"/>
    <n v="1919946.76"/>
    <n v="0"/>
    <n v="0"/>
    <n v="1922715.1"/>
    <n v="38689.279999999999"/>
    <n v="1495708.71"/>
    <n v="-5536.68"/>
    <n v="1455.58"/>
    <n v="1925483.44"/>
    <n v="1530151.35"/>
    <n v="165.53"/>
    <n v="0"/>
    <n v="1455.58"/>
    <n v="0"/>
    <x v="24"/>
  </r>
  <r>
    <n v="-1"/>
    <n v="1"/>
    <s v="0001 -Florida Power &amp; Light Company"/>
    <n v="0"/>
    <n v="3"/>
    <x v="24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24"/>
  </r>
  <r>
    <n v="-1"/>
    <n v="1"/>
    <s v="0001 -Florida Power &amp; Light Company"/>
    <n v="0"/>
    <n v="3"/>
    <x v="24"/>
    <n v="2005"/>
    <n v="72"/>
    <n v="2014"/>
    <s v="V2005 Bonus-30%"/>
    <n v="367"/>
    <s v="02. Steam"/>
    <s v="Function"/>
    <n v="6169458.5599999996"/>
    <n v="0"/>
    <n v="0"/>
    <n v="6169458.5599999996"/>
    <n v="191253.22"/>
    <n v="3954622.94"/>
    <n v="0"/>
    <n v="0"/>
    <n v="6169458.5599999996"/>
    <n v="4145876.16"/>
    <n v="0"/>
    <n v="0"/>
    <n v="0"/>
    <n v="0"/>
    <x v="24"/>
  </r>
  <r>
    <n v="-1"/>
    <n v="1"/>
    <s v="0001 -Florida Power &amp; Light Company"/>
    <n v="0"/>
    <n v="3"/>
    <x v="24"/>
    <n v="2005"/>
    <n v="86"/>
    <n v="2014"/>
    <s v="V2005 Bonus-50%"/>
    <n v="367"/>
    <s v="02. Steam"/>
    <s v="Function"/>
    <n v="811770.86"/>
    <n v="0"/>
    <n v="0"/>
    <n v="811770.86"/>
    <n v="17858.96"/>
    <n v="603145.75"/>
    <n v="0"/>
    <n v="0"/>
    <n v="811770.86"/>
    <n v="621004.71"/>
    <n v="0"/>
    <n v="0"/>
    <n v="0"/>
    <n v="0"/>
    <x v="24"/>
  </r>
  <r>
    <n v="-1"/>
    <n v="1"/>
    <s v="0001 -Florida Power &amp; Light Company"/>
    <n v="0"/>
    <n v="3"/>
    <x v="24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24"/>
  </r>
  <r>
    <n v="-1"/>
    <n v="1"/>
    <s v="0001 -Florida Power &amp; Light Company"/>
    <n v="0"/>
    <n v="3"/>
    <x v="24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24"/>
  </r>
  <r>
    <n v="-1"/>
    <n v="1"/>
    <s v="0001 -Florida Power &amp; Light Company"/>
    <n v="0"/>
    <n v="3"/>
    <x v="24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24"/>
  </r>
  <r>
    <n v="-1"/>
    <n v="1"/>
    <s v="0001 -Florida Power &amp; Light Company"/>
    <n v="0"/>
    <n v="3"/>
    <x v="24"/>
    <n v="2008"/>
    <n v="239"/>
    <n v="2014"/>
    <s v="V2008 Bonus - 50%"/>
    <n v="367"/>
    <s v="02. Steam"/>
    <s v="Function"/>
    <n v="10928344.98"/>
    <n v="0"/>
    <n v="0"/>
    <n v="10928344.98"/>
    <n v="262280.28000000003"/>
    <n v="4863113.51"/>
    <n v="0"/>
    <n v="0"/>
    <n v="10928344.98"/>
    <n v="5125393.79"/>
    <n v="0"/>
    <n v="0"/>
    <n v="0"/>
    <n v="0"/>
    <x v="24"/>
  </r>
  <r>
    <n v="-1"/>
    <n v="1"/>
    <s v="0001 -Florida Power &amp; Light Company"/>
    <n v="0"/>
    <n v="3"/>
    <x v="24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24"/>
  </r>
  <r>
    <n v="-1"/>
    <n v="1"/>
    <s v="0001 -Florida Power &amp; Light Company"/>
    <n v="0"/>
    <n v="3"/>
    <x v="24"/>
    <n v="2008"/>
    <n v="168"/>
    <n v="2014"/>
    <s v="V2008 Q1 - 50% Bonus"/>
    <n v="367"/>
    <s v="02. Steam"/>
    <s v="Function"/>
    <n v="311952.86"/>
    <n v="0"/>
    <n v="0"/>
    <n v="320385.44"/>
    <n v="7106.09"/>
    <n v="232589.77"/>
    <n v="-16865.150000000001"/>
    <n v="10314.719999999999"/>
    <n v="328818.01"/>
    <n v="227957.72"/>
    <n v="5187.72"/>
    <n v="0"/>
    <n v="10314.719999999999"/>
    <n v="0"/>
    <x v="24"/>
  </r>
  <r>
    <n v="-1"/>
    <n v="1"/>
    <s v="0001 -Florida Power &amp; Light Company"/>
    <n v="0"/>
    <n v="3"/>
    <x v="24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24"/>
  </r>
  <r>
    <n v="-1"/>
    <n v="1"/>
    <s v="0001 -Florida Power &amp; Light Company"/>
    <n v="0"/>
    <n v="3"/>
    <x v="24"/>
    <n v="2008"/>
    <n v="169"/>
    <n v="2014"/>
    <s v="V2008 Q2 - 50% Bonus"/>
    <n v="367"/>
    <s v="02. Steam"/>
    <s v="Function"/>
    <n v="938483.12"/>
    <n v="0"/>
    <n v="0"/>
    <n v="962165.44"/>
    <n v="19956.98"/>
    <n v="709610.61"/>
    <n v="-47364.63"/>
    <n v="25145.4"/>
    <n v="985847.75"/>
    <n v="696933.37"/>
    <n v="10415"/>
    <n v="0"/>
    <n v="25145.4"/>
    <n v="0"/>
    <x v="24"/>
  </r>
  <r>
    <n v="-1"/>
    <n v="1"/>
    <s v="0001 -Florida Power &amp; Light Company"/>
    <n v="0"/>
    <n v="3"/>
    <x v="24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24"/>
  </r>
  <r>
    <n v="-1"/>
    <n v="1"/>
    <s v="0001 -Florida Power &amp; Light Company"/>
    <n v="0"/>
    <n v="3"/>
    <x v="24"/>
    <n v="2008"/>
    <n v="170"/>
    <n v="2014"/>
    <s v="V2008 Q3 - 50% Bonus"/>
    <n v="367"/>
    <s v="02. Steam"/>
    <s v="Function"/>
    <n v="-7633610.8899999997"/>
    <n v="0"/>
    <n v="0"/>
    <n v="-7862093.8099999996"/>
    <n v="-200564.14"/>
    <n v="-5375981.75"/>
    <n v="456965.84"/>
    <n v="22046.21"/>
    <n v="-8090576.7300000004"/>
    <n v="-5264209.74"/>
    <n v="166675.9"/>
    <n v="0"/>
    <n v="22046.21"/>
    <n v="0"/>
    <x v="24"/>
  </r>
  <r>
    <n v="-1"/>
    <n v="1"/>
    <s v="0001 -Florida Power &amp; Light Company"/>
    <n v="0"/>
    <n v="3"/>
    <x v="24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24"/>
  </r>
  <r>
    <n v="-1"/>
    <n v="1"/>
    <s v="0001 -Florida Power &amp; Light Company"/>
    <n v="0"/>
    <n v="3"/>
    <x v="24"/>
    <n v="2008"/>
    <n v="171"/>
    <n v="2014"/>
    <s v="V2008 Q4 - 50% Bonus"/>
    <n v="367"/>
    <s v="02. Steam"/>
    <s v="Function"/>
    <n v="12960274.23"/>
    <n v="0"/>
    <n v="0"/>
    <n v="13331119.5"/>
    <n v="325530.99"/>
    <n v="9202224.2899999991"/>
    <n v="-741690.54"/>
    <n v="262453.53999999998"/>
    <n v="13701964.77"/>
    <n v="9026001.6300000008"/>
    <n v="22516.65"/>
    <n v="0"/>
    <n v="262453.53999999998"/>
    <n v="0"/>
    <x v="24"/>
  </r>
  <r>
    <n v="-1"/>
    <n v="1"/>
    <s v="0001 -Florida Power &amp; Light Company"/>
    <n v="0"/>
    <n v="3"/>
    <x v="24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24"/>
  </r>
  <r>
    <n v="-1"/>
    <n v="1"/>
    <s v="0001 -Florida Power &amp; Light Company"/>
    <n v="0"/>
    <n v="3"/>
    <x v="24"/>
    <n v="2009"/>
    <n v="189"/>
    <n v="2014"/>
    <s v="V2009 Q1 - 50% Bonus"/>
    <n v="367"/>
    <s v="02. Steam"/>
    <s v="Function"/>
    <n v="4406167.26"/>
    <n v="0"/>
    <n v="0"/>
    <n v="4456135.93"/>
    <n v="371611.48"/>
    <n v="3005583.43"/>
    <n v="-99937.35"/>
    <n v="50861.11"/>
    <n v="4506104.6100000003"/>
    <n v="3314134.44"/>
    <n v="13984.23"/>
    <n v="0"/>
    <n v="50861.11"/>
    <n v="0"/>
    <x v="24"/>
  </r>
  <r>
    <n v="-1"/>
    <n v="1"/>
    <s v="0001 -Florida Power &amp; Light Company"/>
    <n v="0"/>
    <n v="3"/>
    <x v="24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24"/>
  </r>
  <r>
    <n v="-1"/>
    <n v="1"/>
    <s v="0001 -Florida Power &amp; Light Company"/>
    <n v="0"/>
    <n v="3"/>
    <x v="24"/>
    <n v="2009"/>
    <n v="190"/>
    <n v="2014"/>
    <s v="V2009 Q2 - 50% Bonus"/>
    <n v="367"/>
    <s v="02. Steam"/>
    <s v="Function"/>
    <n v="12271094.539999999"/>
    <n v="0"/>
    <n v="0"/>
    <n v="12446185.119999999"/>
    <n v="1315232.24"/>
    <n v="7263120.8600000003"/>
    <n v="-350181.17"/>
    <n v="163938.48000000001"/>
    <n v="12621275.710000001"/>
    <n v="8359840.0499999998"/>
    <n v="32270.36"/>
    <n v="0"/>
    <n v="163938.48000000001"/>
    <n v="0"/>
    <x v="24"/>
  </r>
  <r>
    <n v="-1"/>
    <n v="1"/>
    <s v="0001 -Florida Power &amp; Light Company"/>
    <n v="0"/>
    <n v="3"/>
    <x v="24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24"/>
  </r>
  <r>
    <n v="-1"/>
    <n v="1"/>
    <s v="0001 -Florida Power &amp; Light Company"/>
    <n v="0"/>
    <n v="3"/>
    <x v="24"/>
    <n v="2009"/>
    <n v="191"/>
    <n v="2014"/>
    <s v="V2009 Q3 - 50% Bonus"/>
    <n v="367"/>
    <s v="02. Steam"/>
    <s v="Function"/>
    <n v="20480248.190000001"/>
    <n v="0"/>
    <n v="0"/>
    <n v="20774497.129999999"/>
    <n v="2230835.6"/>
    <n v="11917640.73"/>
    <n v="-588497.88"/>
    <n v="181104.44"/>
    <n v="21068746.07"/>
    <n v="13785078.890000001"/>
    <n v="-43996"/>
    <n v="0"/>
    <n v="181104.44"/>
    <n v="0"/>
    <x v="24"/>
  </r>
  <r>
    <n v="-1"/>
    <n v="1"/>
    <s v="0001 -Florida Power &amp; Light Company"/>
    <n v="0"/>
    <n v="3"/>
    <x v="24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24"/>
  </r>
  <r>
    <n v="-1"/>
    <n v="1"/>
    <s v="0001 -Florida Power &amp; Light Company"/>
    <n v="0"/>
    <n v="3"/>
    <x v="24"/>
    <n v="2009"/>
    <n v="192"/>
    <n v="2014"/>
    <s v="V2009 Q4 - 50% Bonus"/>
    <n v="367"/>
    <s v="02. Steam"/>
    <s v="Function"/>
    <n v="22275059.629999999"/>
    <n v="0"/>
    <n v="0"/>
    <n v="22594131.620000001"/>
    <n v="2424206.41"/>
    <n v="12826315.59"/>
    <n v="-638143.98"/>
    <n v="228812.65"/>
    <n v="22913203.609999999"/>
    <n v="14860935.1"/>
    <n v="-19744.43"/>
    <n v="0"/>
    <n v="228812.65"/>
    <n v="0"/>
    <x v="24"/>
  </r>
  <r>
    <n v="-1"/>
    <n v="1"/>
    <s v="0001 -Florida Power &amp; Light Company"/>
    <n v="0"/>
    <n v="3"/>
    <x v="24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24"/>
  </r>
  <r>
    <n v="-1"/>
    <n v="1"/>
    <s v="0001 -Florida Power &amp; Light Company"/>
    <n v="0"/>
    <n v="3"/>
    <x v="24"/>
    <n v="2010"/>
    <n v="215"/>
    <n v="2014"/>
    <s v="V2010 Q1 - 50% Bonus"/>
    <n v="367"/>
    <s v="02. Steam"/>
    <s v="Function"/>
    <n v="14739549.449999999"/>
    <n v="0"/>
    <n v="0"/>
    <n v="14761165.810000001"/>
    <n v="1596832.52"/>
    <n v="6996642.4100000001"/>
    <n v="-51757.86"/>
    <n v="21454.17"/>
    <n v="14782782.17"/>
    <n v="8570820.9800000004"/>
    <n v="875.39"/>
    <n v="0"/>
    <n v="21454.17"/>
    <n v="0"/>
    <x v="24"/>
  </r>
  <r>
    <n v="-1"/>
    <n v="1"/>
    <s v="0001 -Florida Power &amp; Light Company"/>
    <n v="0"/>
    <n v="3"/>
    <x v="24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24"/>
  </r>
  <r>
    <n v="-1"/>
    <n v="1"/>
    <s v="0001 -Florida Power &amp; Light Company"/>
    <n v="0"/>
    <n v="3"/>
    <x v="24"/>
    <n v="2010"/>
    <n v="216"/>
    <n v="2014"/>
    <s v="V2010 Q2 - 50% Bonus"/>
    <n v="367"/>
    <s v="02. Steam"/>
    <s v="Function"/>
    <n v="112923182.83"/>
    <n v="0"/>
    <n v="0"/>
    <n v="112939654.2"/>
    <n v="12190259.91"/>
    <n v="52386597.009999998"/>
    <n v="-56117.78"/>
    <n v="8859.26"/>
    <n v="112956125.56999999"/>
    <n v="64559825.520000003"/>
    <n v="-7052.08"/>
    <n v="0"/>
    <n v="8859.26"/>
    <n v="0"/>
    <x v="24"/>
  </r>
  <r>
    <n v="-1"/>
    <n v="1"/>
    <s v="0001 -Florida Power &amp; Light Company"/>
    <n v="0"/>
    <n v="3"/>
    <x v="24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24"/>
  </r>
  <r>
    <n v="-1"/>
    <n v="1"/>
    <s v="0001 -Florida Power &amp; Light Company"/>
    <n v="0"/>
    <n v="3"/>
    <x v="24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7"/>
    <n v="2014"/>
    <s v="V2010 Q3 - 50% Bonus"/>
    <n v="367"/>
    <s v="02. Steam"/>
    <s v="Function"/>
    <n v="5643806.9199999999"/>
    <n v="0"/>
    <n v="0"/>
    <n v="5643806.9199999999"/>
    <n v="613349.55000000005"/>
    <n v="2608624.25"/>
    <n v="-235212.87"/>
    <n v="0"/>
    <n v="5643806.9199999999"/>
    <n v="3221973.8"/>
    <n v="0"/>
    <n v="0"/>
    <n v="0"/>
    <n v="0"/>
    <x v="24"/>
  </r>
  <r>
    <n v="-1"/>
    <n v="1"/>
    <s v="0001 -Florida Power &amp; Light Company"/>
    <n v="0"/>
    <n v="3"/>
    <x v="24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24"/>
  </r>
  <r>
    <n v="-1"/>
    <n v="1"/>
    <s v="0001 -Florida Power &amp; Light Company"/>
    <n v="0"/>
    <n v="3"/>
    <x v="24"/>
    <n v="2010"/>
    <n v="224"/>
    <n v="2014"/>
    <s v="V2010 Q4 - 100% Bonus"/>
    <n v="367"/>
    <s v="02. Steam"/>
    <s v="Function"/>
    <n v="1910604.36"/>
    <n v="0"/>
    <n v="0"/>
    <n v="1913388.8"/>
    <n v="306142.21000000002"/>
    <n v="1302997.82"/>
    <n v="-5568.88"/>
    <n v="3867.18"/>
    <n v="1916173.24"/>
    <n v="1604907.68"/>
    <n v="2530.65"/>
    <n v="0"/>
    <n v="3867.18"/>
    <n v="0"/>
    <x v="24"/>
  </r>
  <r>
    <n v="-1"/>
    <n v="1"/>
    <s v="0001 -Florida Power &amp; Light Company"/>
    <n v="0"/>
    <n v="3"/>
    <x v="24"/>
    <n v="2010"/>
    <n v="218"/>
    <n v="2014"/>
    <s v="V2010 Q4 - 50% Bonus"/>
    <n v="367"/>
    <s v="02. Steam"/>
    <s v="Function"/>
    <n v="4889435.76"/>
    <n v="0"/>
    <n v="0"/>
    <n v="4896452.5599999996"/>
    <n v="537326.88"/>
    <n v="2233690.66"/>
    <n v="-15859.08"/>
    <n v="9745.31"/>
    <n v="4903469.3600000003"/>
    <n v="2763965.66"/>
    <n v="2763.59"/>
    <n v="0"/>
    <n v="9745.31"/>
    <n v="0"/>
    <x v="24"/>
  </r>
  <r>
    <n v="-1"/>
    <n v="1"/>
    <s v="0001 -Florida Power &amp; Light Company"/>
    <n v="0"/>
    <n v="3"/>
    <x v="24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24"/>
  </r>
  <r>
    <n v="-1"/>
    <n v="1"/>
    <s v="0001 -Florida Power &amp; Light Company"/>
    <n v="0"/>
    <n v="3"/>
    <x v="24"/>
    <n v="2011"/>
    <n v="233"/>
    <n v="2014"/>
    <s v="V2011 - 100% Bonus"/>
    <n v="367"/>
    <s v="02. Steam"/>
    <s v="Function"/>
    <n v="2978633.01"/>
    <n v="0"/>
    <n v="0"/>
    <n v="3004877.16"/>
    <n v="480780.35"/>
    <n v="495716.54"/>
    <n v="-66041.73"/>
    <n v="47443.21"/>
    <n v="3031121.3"/>
    <n v="963702.87"/>
    <n v="7748.93"/>
    <n v="0"/>
    <n v="47443.21"/>
    <n v="0"/>
    <x v="24"/>
  </r>
  <r>
    <n v="-1"/>
    <n v="1"/>
    <s v="0001 -Florida Power &amp; Light Company"/>
    <n v="0"/>
    <n v="3"/>
    <x v="24"/>
    <n v="2011"/>
    <n v="234"/>
    <n v="2014"/>
    <s v="V2011 - 50% Bonus"/>
    <n v="367"/>
    <s v="02. Steam"/>
    <s v="Function"/>
    <n v="5125713"/>
    <n v="0"/>
    <n v="0"/>
    <n v="5141391.34"/>
    <n v="570694.43999999994"/>
    <n v="865581.91"/>
    <n v="-43780.800000000003"/>
    <n v="28342.73"/>
    <n v="5157069.68"/>
    <n v="1429273.03"/>
    <n v="3989.37"/>
    <n v="0"/>
    <n v="28342.73"/>
    <n v="0"/>
    <x v="24"/>
  </r>
  <r>
    <n v="-1"/>
    <n v="1"/>
    <s v="0001 -Florida Power &amp; Light Company"/>
    <n v="0"/>
    <n v="3"/>
    <x v="24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8"/>
    <n v="2014"/>
    <s v="V2012 Q1 - 50% Bonus"/>
    <n v="367"/>
    <s v="02. Steam"/>
    <s v="Function"/>
    <n v="7823365.2300000004"/>
    <n v="0"/>
    <n v="0"/>
    <n v="7826458.8300000001"/>
    <n v="917805.74"/>
    <n v="1279299.96"/>
    <n v="-6187.2"/>
    <n v="2427.41"/>
    <n v="7829552.4299999997"/>
    <n v="2195844.66"/>
    <n v="-2498.75"/>
    <n v="0"/>
    <n v="2427.41"/>
    <n v="0"/>
    <x v="24"/>
  </r>
  <r>
    <n v="-1"/>
    <n v="1"/>
    <s v="0001 -Florida Power &amp; Light Company"/>
    <n v="0"/>
    <n v="3"/>
    <x v="24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9"/>
    <n v="2014"/>
    <s v="V2012 Q2 - 50% Bonus"/>
    <n v="367"/>
    <s v="02. Steam"/>
    <s v="Function"/>
    <n v="146478606.91"/>
    <n v="0"/>
    <n v="0"/>
    <n v="146478606.91"/>
    <n v="16558779.16"/>
    <n v="20434051.440000001"/>
    <n v="-322992.34999999998"/>
    <n v="0"/>
    <n v="146478606.91"/>
    <n v="36992830.600000001"/>
    <n v="0"/>
    <n v="0"/>
    <n v="0"/>
    <n v="0"/>
    <x v="24"/>
  </r>
  <r>
    <n v="-1"/>
    <n v="1"/>
    <s v="0001 -Florida Power &amp; Light Company"/>
    <n v="0"/>
    <n v="3"/>
    <x v="24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5"/>
    <n v="2014"/>
    <s v="V2012 Q3 - 100% Bonus"/>
    <n v="367"/>
    <s v="02. Steam"/>
    <s v="Function"/>
    <n v="14706200.58"/>
    <n v="0"/>
    <n v="0"/>
    <n v="14712617.939999999"/>
    <n v="2354018.87"/>
    <n v="2356487.21"/>
    <n v="-12834.71"/>
    <n v="2965.52"/>
    <n v="14719035.289999999"/>
    <n v="4707424.49"/>
    <n v="-6787.6"/>
    <n v="0"/>
    <n v="2965.52"/>
    <n v="0"/>
    <x v="24"/>
  </r>
  <r>
    <n v="-1"/>
    <n v="1"/>
    <s v="0001 -Florida Power &amp; Light Company"/>
    <n v="0"/>
    <n v="3"/>
    <x v="24"/>
    <n v="2012"/>
    <n v="250"/>
    <n v="2014"/>
    <s v="V2012 Q3 - 50% Bonus"/>
    <n v="367"/>
    <s v="02. Steam"/>
    <s v="Function"/>
    <n v="247103139.06999999"/>
    <n v="0"/>
    <n v="0"/>
    <n v="247210933.15000001"/>
    <n v="28193644.859999999"/>
    <n v="32178769.120000001"/>
    <n v="-215588.15"/>
    <n v="49812.74"/>
    <n v="247318727.22"/>
    <n v="60332084.990000002"/>
    <n v="-125446.41"/>
    <n v="0"/>
    <n v="49812.74"/>
    <n v="0"/>
    <x v="24"/>
  </r>
  <r>
    <n v="-1"/>
    <n v="1"/>
    <s v="0001 -Florida Power &amp; Light Company"/>
    <n v="0"/>
    <n v="3"/>
    <x v="24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7"/>
    <n v="2014"/>
    <s v="V2012 Q4 - 100% Bonus"/>
    <n v="367"/>
    <s v="02. Steam"/>
    <s v="Function"/>
    <n v="187342.91"/>
    <n v="0"/>
    <n v="0"/>
    <n v="187424.66"/>
    <n v="29987.95"/>
    <n v="30019.39"/>
    <n v="-163.5"/>
    <n v="128.02000000000001"/>
    <n v="187506.41"/>
    <n v="59968.08"/>
    <n v="3.77"/>
    <n v="0"/>
    <n v="128.02000000000001"/>
    <n v="0"/>
    <x v="24"/>
  </r>
  <r>
    <n v="-1"/>
    <n v="1"/>
    <s v="0001 -Florida Power &amp; Light Company"/>
    <n v="0"/>
    <n v="3"/>
    <x v="24"/>
    <n v="2012"/>
    <n v="251"/>
    <n v="2014"/>
    <s v="V2012 Q4 - 50% Bonus"/>
    <n v="367"/>
    <s v="02. Steam"/>
    <s v="Function"/>
    <n v="4849830.2699999996"/>
    <n v="0"/>
    <n v="0"/>
    <n v="4851882.01"/>
    <n v="566417.64"/>
    <n v="607960.35"/>
    <n v="-4103.4799999999996"/>
    <n v="3266.43"/>
    <n v="4853933.75"/>
    <n v="1173644.73"/>
    <n v="-103.8"/>
    <n v="0"/>
    <n v="3266.43"/>
    <n v="0"/>
    <x v="24"/>
  </r>
  <r>
    <n v="-1"/>
    <n v="1"/>
    <s v="0001 -Florida Power &amp; Light Company"/>
    <n v="0"/>
    <n v="3"/>
    <x v="24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3"/>
    <n v="231"/>
    <n v="2014"/>
    <s v="V2013 - 50% Bonus"/>
    <n v="367"/>
    <s v="02. Steam"/>
    <s v="Function"/>
    <n v="76290242.25"/>
    <n v="0"/>
    <n v="0"/>
    <n v="76321806.409999996"/>
    <n v="9280654.2799999993"/>
    <n v="9348312.6899999995"/>
    <n v="-1525132.79"/>
    <n v="16222.64"/>
    <n v="76353370.560000002"/>
    <n v="18617793.260000002"/>
    <n v="-35731.96"/>
    <n v="0"/>
    <n v="16222.64"/>
    <n v="0"/>
    <x v="24"/>
  </r>
  <r>
    <n v="-1"/>
    <n v="1"/>
    <s v="0001 -Florida Power &amp; Light Company"/>
    <n v="0"/>
    <n v="3"/>
    <x v="24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4"/>
    <n v="363"/>
    <n v="2014"/>
    <s v="V2014 - 50% Bonus"/>
    <n v="367"/>
    <s v="02. Steam"/>
    <s v="Function"/>
    <n v="160732377.47"/>
    <n v="160732377.47"/>
    <n v="0"/>
    <n v="160732377.47"/>
    <n v="19205460.890000001"/>
    <n v="0"/>
    <n v="160732377.47"/>
    <n v="0"/>
    <n v="0"/>
    <n v="19205460.890000001"/>
    <n v="0"/>
    <n v="0"/>
    <n v="0"/>
    <n v="0"/>
    <x v="24"/>
  </r>
  <r>
    <n v="-1"/>
    <n v="1"/>
    <s v="0001 -Florida Power &amp; Light Company"/>
    <n v="0"/>
    <n v="3"/>
    <x v="24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24"/>
  </r>
  <r>
    <n v="-1"/>
    <n v="1"/>
    <s v="0001 -Florida Power &amp; Light Company"/>
    <n v="0"/>
    <n v="3"/>
    <x v="24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24"/>
  </r>
  <r>
    <n v="-1"/>
    <n v="1"/>
    <s v="0001 -Florida Power &amp; Light Company"/>
    <n v="0"/>
    <n v="3"/>
    <x v="24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24"/>
  </r>
  <r>
    <n v="-1"/>
    <n v="1"/>
    <s v="0001 -Florida Power &amp; Light Company"/>
    <n v="0"/>
    <n v="3"/>
    <x v="24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24"/>
  </r>
  <r>
    <n v="-1"/>
    <n v="1"/>
    <s v="0001 -Florida Power &amp; Light Company"/>
    <n v="0"/>
    <n v="3"/>
    <x v="24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24"/>
  </r>
  <r>
    <n v="-1"/>
    <n v="1"/>
    <s v="0001 -Florida Power &amp; Light Company"/>
    <n v="0"/>
    <n v="3"/>
    <x v="24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24"/>
  </r>
  <r>
    <n v="-1"/>
    <n v="1"/>
    <s v="0001 -Florida Power &amp; Light Company"/>
    <n v="0"/>
    <n v="3"/>
    <x v="24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24"/>
  </r>
  <r>
    <n v="-1"/>
    <n v="1"/>
    <s v="0001 -Florida Power &amp; Light Company"/>
    <n v="0"/>
    <n v="3"/>
    <x v="24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24"/>
  </r>
  <r>
    <n v="-1"/>
    <n v="1"/>
    <s v="0001 -Florida Power &amp; Light Company"/>
    <n v="0"/>
    <n v="3"/>
    <x v="24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24"/>
  </r>
  <r>
    <n v="-1"/>
    <n v="1"/>
    <s v="0001 -Florida Power &amp; Light Company"/>
    <n v="0"/>
    <n v="3"/>
    <x v="24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24"/>
  </r>
  <r>
    <n v="-1"/>
    <n v="1"/>
    <s v="0001 -Florida Power &amp; Light Company"/>
    <n v="0"/>
    <n v="3"/>
    <x v="24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24"/>
  </r>
  <r>
    <n v="-1"/>
    <n v="1"/>
    <s v="0001 -Florida Power &amp; Light Company"/>
    <n v="0"/>
    <n v="3"/>
    <x v="24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24"/>
  </r>
  <r>
    <n v="-1"/>
    <n v="1"/>
    <s v="0001 -Florida Power &amp; Light Company"/>
    <n v="0"/>
    <n v="3"/>
    <x v="24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24"/>
  </r>
  <r>
    <n v="-1"/>
    <n v="1"/>
    <s v="0001 -Florida Power &amp; Light Company"/>
    <n v="0"/>
    <n v="3"/>
    <x v="24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24"/>
  </r>
  <r>
    <n v="-1"/>
    <n v="1"/>
    <s v="0001 -Florida Power &amp; Light Company"/>
    <n v="0"/>
    <n v="3"/>
    <x v="24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24"/>
  </r>
  <r>
    <n v="-1"/>
    <n v="1"/>
    <s v="0001 -Florida Power &amp; Light Company"/>
    <n v="0"/>
    <n v="3"/>
    <x v="24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24"/>
  </r>
  <r>
    <n v="-1"/>
    <n v="1"/>
    <s v="0001 -Florida Power &amp; Light Company"/>
    <n v="0"/>
    <n v="3"/>
    <x v="24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24"/>
  </r>
  <r>
    <n v="-1"/>
    <n v="1"/>
    <s v="0001 -Florida Power &amp; Light Company"/>
    <n v="0"/>
    <n v="3"/>
    <x v="24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24"/>
  </r>
  <r>
    <n v="-1"/>
    <n v="1"/>
    <s v="0001 -Florida Power &amp; Light Company"/>
    <n v="0"/>
    <n v="3"/>
    <x v="24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24"/>
  </r>
  <r>
    <n v="-1"/>
    <n v="1"/>
    <s v="0001 -Florida Power &amp; Light Company"/>
    <n v="0"/>
    <n v="3"/>
    <x v="24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24"/>
  </r>
  <r>
    <n v="-1"/>
    <n v="1"/>
    <s v="0001 -Florida Power &amp; Light Company"/>
    <n v="0"/>
    <n v="3"/>
    <x v="24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24"/>
  </r>
  <r>
    <n v="-1"/>
    <n v="1"/>
    <s v="0001 -Florida Power &amp; Light Company"/>
    <n v="0"/>
    <n v="3"/>
    <x v="24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24"/>
  </r>
  <r>
    <n v="-1"/>
    <n v="1"/>
    <s v="0001 -Florida Power &amp; Light Company"/>
    <n v="0"/>
    <n v="3"/>
    <x v="24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24"/>
  </r>
  <r>
    <n v="-1"/>
    <n v="1"/>
    <s v="0001 -Florida Power &amp; Light Company"/>
    <n v="0"/>
    <n v="3"/>
    <x v="24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24"/>
  </r>
  <r>
    <n v="-1"/>
    <n v="1"/>
    <s v="0001 -Florida Power &amp; Light Company"/>
    <n v="0"/>
    <n v="3"/>
    <x v="24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24"/>
  </r>
  <r>
    <n v="-1"/>
    <n v="1"/>
    <s v="0001 -Florida Power &amp; Light Company"/>
    <n v="0"/>
    <n v="3"/>
    <x v="24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24"/>
  </r>
  <r>
    <n v="-1"/>
    <n v="1"/>
    <s v="0001 -Florida Power &amp; Light Company"/>
    <n v="0"/>
    <n v="3"/>
    <x v="24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24"/>
  </r>
  <r>
    <n v="-1"/>
    <n v="1"/>
    <s v="0001 -Florida Power &amp; Light Company"/>
    <n v="0"/>
    <n v="3"/>
    <x v="24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24"/>
  </r>
  <r>
    <n v="-1"/>
    <n v="1"/>
    <s v="0001 -Florida Power &amp; Light Company"/>
    <n v="0"/>
    <n v="3"/>
    <x v="24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24"/>
  </r>
  <r>
    <n v="-1"/>
    <n v="1"/>
    <s v="0001 -Florida Power &amp; Light Company"/>
    <n v="0"/>
    <n v="3"/>
    <x v="24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24"/>
  </r>
  <r>
    <n v="-1"/>
    <n v="1"/>
    <s v="0001 -Florida Power &amp; Light Company"/>
    <n v="0"/>
    <n v="3"/>
    <x v="24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24"/>
  </r>
  <r>
    <n v="-1"/>
    <n v="1"/>
    <s v="0001 -Florida Power &amp; Light Company"/>
    <n v="0"/>
    <n v="3"/>
    <x v="24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24"/>
  </r>
  <r>
    <n v="-1"/>
    <n v="1"/>
    <s v="0001 -Florida Power &amp; Light Company"/>
    <n v="0"/>
    <n v="3"/>
    <x v="24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24"/>
  </r>
  <r>
    <n v="-1"/>
    <n v="1"/>
    <s v="0001 -Florida Power &amp; Light Company"/>
    <n v="0"/>
    <n v="3"/>
    <x v="24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24"/>
  </r>
  <r>
    <n v="-1"/>
    <n v="1"/>
    <s v="0001 -Florida Power &amp; Light Company"/>
    <n v="0"/>
    <n v="3"/>
    <x v="24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24"/>
  </r>
  <r>
    <n v="-1"/>
    <n v="1"/>
    <s v="0001 -Florida Power &amp; Light Company"/>
    <n v="0"/>
    <n v="3"/>
    <x v="24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24"/>
  </r>
  <r>
    <n v="-1"/>
    <n v="1"/>
    <s v="0001 -Florida Power &amp; Light Company"/>
    <n v="0"/>
    <n v="3"/>
    <x v="24"/>
    <n v="2001"/>
    <n v="69"/>
    <n v="2014"/>
    <s v="V2001 Bonus"/>
    <n v="367"/>
    <s v="03. Nuclear"/>
    <s v="Function"/>
    <n v="618907.68000000005"/>
    <n v="0"/>
    <n v="0"/>
    <n v="60448.13"/>
    <n v="3566.44"/>
    <n v="609985.53"/>
    <n v="0"/>
    <n v="0"/>
    <n v="618907.68000000005"/>
    <n v="613551.97"/>
    <n v="0"/>
    <n v="0"/>
    <n v="0"/>
    <n v="0"/>
    <x v="24"/>
  </r>
  <r>
    <n v="-1"/>
    <n v="1"/>
    <s v="0001 -Florida Power &amp; Light Company"/>
    <n v="0"/>
    <n v="3"/>
    <x v="24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24"/>
  </r>
  <r>
    <n v="-1"/>
    <n v="1"/>
    <s v="0001 -Florida Power &amp; Light Company"/>
    <n v="0"/>
    <n v="3"/>
    <x v="24"/>
    <n v="2002"/>
    <n v="68"/>
    <n v="2014"/>
    <s v="V2002 Bonus"/>
    <n v="367"/>
    <s v="03. Nuclear"/>
    <s v="Function"/>
    <n v="749090.34"/>
    <n v="0"/>
    <n v="0"/>
    <n v="749090.34"/>
    <n v="30963.65"/>
    <n v="554480.42000000004"/>
    <n v="0"/>
    <n v="0"/>
    <n v="749090.34"/>
    <n v="585444.06999999995"/>
    <n v="0"/>
    <n v="0"/>
    <n v="0"/>
    <n v="0"/>
    <x v="24"/>
  </r>
  <r>
    <n v="-1"/>
    <n v="1"/>
    <s v="0001 -Florida Power &amp; Light Company"/>
    <n v="0"/>
    <n v="3"/>
    <x v="24"/>
    <n v="2002"/>
    <n v="80"/>
    <n v="2014"/>
    <s v="V2002 Bonus Q1"/>
    <n v="367"/>
    <s v="03. Nuclear"/>
    <s v="Function"/>
    <n v="1196840.8400000001"/>
    <n v="0"/>
    <n v="0"/>
    <n v="1206468.1000000001"/>
    <n v="26110.48"/>
    <n v="1063679.54"/>
    <n v="-19254.509999999998"/>
    <n v="12159.3"/>
    <n v="1216095.3500000001"/>
    <n v="1074713.68"/>
    <n v="7981.13"/>
    <n v="0"/>
    <n v="12159.3"/>
    <n v="0"/>
    <x v="24"/>
  </r>
  <r>
    <n v="-1"/>
    <n v="1"/>
    <s v="0001 -Florida Power &amp; Light Company"/>
    <n v="0"/>
    <n v="3"/>
    <x v="24"/>
    <n v="2002"/>
    <n v="81"/>
    <n v="2014"/>
    <s v="V2002 Bonus Q2"/>
    <n v="367"/>
    <s v="03. Nuclear"/>
    <s v="Function"/>
    <n v="1395805.46"/>
    <n v="0"/>
    <n v="0"/>
    <n v="1410754.75"/>
    <n v="40506.129999999997"/>
    <n v="1174566.69"/>
    <n v="-29898.58"/>
    <n v="18828.68"/>
    <n v="1425704.04"/>
    <n v="1192103.47"/>
    <n v="11899.44"/>
    <n v="0"/>
    <n v="18828.68"/>
    <n v="0"/>
    <x v="24"/>
  </r>
  <r>
    <n v="-1"/>
    <n v="1"/>
    <s v="0001 -Florida Power &amp; Light Company"/>
    <n v="0"/>
    <n v="3"/>
    <x v="24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24"/>
  </r>
  <r>
    <n v="-1"/>
    <n v="1"/>
    <s v="0001 -Florida Power &amp; Light Company"/>
    <n v="0"/>
    <n v="3"/>
    <x v="24"/>
    <n v="2002"/>
    <n v="83"/>
    <n v="2014"/>
    <s v="V2002 Bonus Q4"/>
    <n v="367"/>
    <s v="03. Nuclear"/>
    <s v="Function"/>
    <n v="3010432.79"/>
    <n v="0"/>
    <n v="0"/>
    <n v="3019686.91"/>
    <n v="27672.99"/>
    <n v="2835742.47"/>
    <n v="-18508.240000000002"/>
    <n v="15195.75"/>
    <n v="3028941.03"/>
    <n v="2849792.97"/>
    <n v="10309.99"/>
    <n v="0"/>
    <n v="15195.75"/>
    <n v="0"/>
    <x v="24"/>
  </r>
  <r>
    <n v="-1"/>
    <n v="1"/>
    <s v="0001 -Florida Power &amp; Light Company"/>
    <n v="0"/>
    <n v="3"/>
    <x v="24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24"/>
  </r>
  <r>
    <n v="-1"/>
    <n v="1"/>
    <s v="0001 -Florida Power &amp; Light Company"/>
    <n v="0"/>
    <n v="3"/>
    <x v="24"/>
    <n v="2003"/>
    <n v="70"/>
    <n v="2014"/>
    <s v="V2003 Bonus-30%"/>
    <n v="367"/>
    <s v="03. Nuclear"/>
    <s v="Function"/>
    <n v="11017011.41"/>
    <n v="0"/>
    <n v="0"/>
    <n v="11017011.41"/>
    <n v="340421.95"/>
    <n v="9485141.4800000004"/>
    <n v="0"/>
    <n v="0"/>
    <n v="11017011.41"/>
    <n v="9825563.4299999997"/>
    <n v="0"/>
    <n v="0"/>
    <n v="0"/>
    <n v="0"/>
    <x v="24"/>
  </r>
  <r>
    <n v="-1"/>
    <n v="1"/>
    <s v="0001 -Florida Power &amp; Light Company"/>
    <n v="0"/>
    <n v="3"/>
    <x v="24"/>
    <n v="2003"/>
    <n v="84"/>
    <n v="2014"/>
    <s v="V2003 Bonus-50%"/>
    <n v="367"/>
    <s v="03. Nuclear"/>
    <s v="Function"/>
    <n v="4804877.79"/>
    <n v="0"/>
    <n v="0"/>
    <n v="4804877.79"/>
    <n v="96251.59"/>
    <n v="4371753.79"/>
    <n v="0"/>
    <n v="0"/>
    <n v="4804877.79"/>
    <n v="4468005.38"/>
    <n v="0"/>
    <n v="0"/>
    <n v="0"/>
    <n v="0"/>
    <x v="24"/>
  </r>
  <r>
    <n v="-1"/>
    <n v="1"/>
    <s v="0001 -Florida Power &amp; Light Company"/>
    <n v="0"/>
    <n v="3"/>
    <x v="24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24"/>
  </r>
  <r>
    <n v="-1"/>
    <n v="1"/>
    <s v="0001 -Florida Power &amp; Light Company"/>
    <n v="0"/>
    <n v="3"/>
    <x v="24"/>
    <n v="2004"/>
    <n v="71"/>
    <n v="2014"/>
    <s v="V2004 Bonus-30%"/>
    <n v="367"/>
    <s v="03. Nuclear"/>
    <s v="Function"/>
    <n v="1137364.31"/>
    <n v="0"/>
    <n v="0"/>
    <n v="1137364.31"/>
    <n v="47012.95"/>
    <n v="878797.03"/>
    <n v="0"/>
    <n v="0"/>
    <n v="1137364.31"/>
    <n v="925809.98"/>
    <n v="0"/>
    <n v="0"/>
    <n v="0"/>
    <n v="0"/>
    <x v="24"/>
  </r>
  <r>
    <n v="-1"/>
    <n v="1"/>
    <s v="0001 -Florida Power &amp; Light Company"/>
    <n v="0"/>
    <n v="3"/>
    <x v="24"/>
    <n v="2004"/>
    <n v="85"/>
    <n v="2014"/>
    <s v="V2004 Bonus-50%"/>
    <n v="367"/>
    <s v="03. Nuclear"/>
    <s v="Function"/>
    <n v="9098914.4399999995"/>
    <n v="0"/>
    <n v="0"/>
    <n v="9098914.4399999995"/>
    <n v="268645.45"/>
    <n v="7621387.2199999997"/>
    <n v="0"/>
    <n v="0"/>
    <n v="9098914.4399999995"/>
    <n v="7890032.6699999999"/>
    <n v="0"/>
    <n v="0"/>
    <n v="0"/>
    <n v="0"/>
    <x v="24"/>
  </r>
  <r>
    <n v="-1"/>
    <n v="1"/>
    <s v="0001 -Florida Power &amp; Light Company"/>
    <n v="0"/>
    <n v="3"/>
    <x v="24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24"/>
  </r>
  <r>
    <n v="-1"/>
    <n v="1"/>
    <s v="0001 -Florida Power &amp; Light Company"/>
    <n v="0"/>
    <n v="3"/>
    <x v="24"/>
    <n v="2004"/>
    <n v="96"/>
    <n v="2014"/>
    <s v="V2004 Q1 - 30% Bonus"/>
    <n v="367"/>
    <s v="03. Nuclear"/>
    <s v="Function"/>
    <n v="-704144.38"/>
    <n v="0"/>
    <n v="0"/>
    <n v="-704144.38"/>
    <n v="-28676.42"/>
    <n v="-557183.18999999994"/>
    <n v="0"/>
    <n v="0"/>
    <n v="-704144.38"/>
    <n v="-585859.61"/>
    <n v="0"/>
    <n v="0"/>
    <n v="0"/>
    <n v="0"/>
    <x v="24"/>
  </r>
  <r>
    <n v="-1"/>
    <n v="1"/>
    <s v="0001 -Florida Power &amp; Light Company"/>
    <n v="0"/>
    <n v="3"/>
    <x v="24"/>
    <n v="2004"/>
    <n v="100"/>
    <n v="2014"/>
    <s v="V2004 Q1 - 50% Bonus"/>
    <n v="367"/>
    <s v="03. Nuclear"/>
    <s v="Function"/>
    <n v="621978.24"/>
    <n v="0"/>
    <n v="0"/>
    <n v="622051.81000000006"/>
    <n v="2033.17"/>
    <n v="611694.63"/>
    <n v="-202.56"/>
    <n v="96.01"/>
    <n v="622125.38"/>
    <n v="613600.76"/>
    <n v="75.92"/>
    <n v="0"/>
    <n v="96.01"/>
    <n v="0"/>
    <x v="24"/>
  </r>
  <r>
    <n v="-1"/>
    <n v="1"/>
    <s v="0001 -Florida Power &amp; Light Company"/>
    <n v="0"/>
    <n v="3"/>
    <x v="24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24"/>
  </r>
  <r>
    <n v="-1"/>
    <n v="1"/>
    <s v="0001 -Florida Power &amp; Light Company"/>
    <n v="0"/>
    <n v="3"/>
    <x v="24"/>
    <n v="2004"/>
    <n v="97"/>
    <n v="2014"/>
    <s v="V2004 Q2 - 30% Bonus"/>
    <n v="367"/>
    <s v="03. Nuclear"/>
    <s v="Function"/>
    <n v="4668688.63"/>
    <n v="0"/>
    <n v="0"/>
    <n v="4673745.8600000003"/>
    <n v="193189.29"/>
    <n v="3639332.13"/>
    <n v="-10114.469999999999"/>
    <n v="6237.12"/>
    <n v="4678803.0999999996"/>
    <n v="3824445"/>
    <n v="4199.07"/>
    <n v="0"/>
    <n v="6237.12"/>
    <n v="0"/>
    <x v="24"/>
  </r>
  <r>
    <n v="-1"/>
    <n v="1"/>
    <s v="0001 -Florida Power &amp; Light Company"/>
    <n v="0"/>
    <n v="3"/>
    <x v="24"/>
    <n v="2004"/>
    <n v="101"/>
    <n v="2014"/>
    <s v="V2004 Q2 - 50% Bonus"/>
    <n v="367"/>
    <s v="03. Nuclear"/>
    <s v="Function"/>
    <n v="6393264.6200000001"/>
    <n v="0"/>
    <n v="0"/>
    <n v="6393264.6200000001"/>
    <n v="165677.25"/>
    <n v="5502788.0099999998"/>
    <n v="-971918.75"/>
    <n v="0"/>
    <n v="6393264.6200000001"/>
    <n v="5668465.2599999998"/>
    <n v="0"/>
    <n v="0"/>
    <n v="0"/>
    <n v="0"/>
    <x v="24"/>
  </r>
  <r>
    <n v="-1"/>
    <n v="1"/>
    <s v="0001 -Florida Power &amp; Light Company"/>
    <n v="0"/>
    <n v="3"/>
    <x v="24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24"/>
  </r>
  <r>
    <n v="-1"/>
    <n v="1"/>
    <s v="0001 -Florida Power &amp; Light Company"/>
    <n v="0"/>
    <n v="3"/>
    <x v="24"/>
    <n v="2004"/>
    <n v="98"/>
    <n v="2014"/>
    <s v="V2004 Q3 - 30% Bonus"/>
    <n v="367"/>
    <s v="03. Nuclear"/>
    <s v="Function"/>
    <n v="53037.53"/>
    <n v="0"/>
    <n v="0"/>
    <n v="53095.02"/>
    <n v="2194.6799999999998"/>
    <n v="40794.65"/>
    <n v="-114.99"/>
    <n v="76.58"/>
    <n v="53152.52"/>
    <n v="42898.7"/>
    <n v="52.22"/>
    <n v="0"/>
    <n v="76.58"/>
    <n v="0"/>
    <x v="24"/>
  </r>
  <r>
    <n v="-1"/>
    <n v="1"/>
    <s v="0001 -Florida Power &amp; Light Company"/>
    <n v="0"/>
    <n v="3"/>
    <x v="24"/>
    <n v="2004"/>
    <n v="102"/>
    <n v="2014"/>
    <s v="V2004 Q3 - 50% Bonus"/>
    <n v="367"/>
    <s v="03. Nuclear"/>
    <s v="Function"/>
    <n v="1572178.72"/>
    <n v="0"/>
    <n v="0"/>
    <n v="1573070.64"/>
    <n v="24317.72"/>
    <n v="1437033.94"/>
    <n v="-1869.7"/>
    <n v="1182.93"/>
    <n v="1573962.56"/>
    <n v="1459837.73"/>
    <n v="913.02"/>
    <n v="0"/>
    <n v="1182.93"/>
    <n v="0"/>
    <x v="24"/>
  </r>
  <r>
    <n v="-1"/>
    <n v="1"/>
    <s v="0001 -Florida Power &amp; Light Company"/>
    <n v="0"/>
    <n v="3"/>
    <x v="24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24"/>
  </r>
  <r>
    <n v="-1"/>
    <n v="1"/>
    <s v="0001 -Florida Power &amp; Light Company"/>
    <n v="0"/>
    <n v="3"/>
    <x v="24"/>
    <n v="2004"/>
    <n v="99"/>
    <n v="2014"/>
    <s v="V2004 Q4 - 30% Bonus"/>
    <n v="367"/>
    <s v="03. Nuclear"/>
    <s v="Function"/>
    <n v="21065909.059999999"/>
    <n v="0"/>
    <n v="0"/>
    <n v="21088746.010000002"/>
    <n v="871703.32"/>
    <n v="15985057.27"/>
    <n v="-45673.9"/>
    <n v="29804.67"/>
    <n v="21111582.960000001"/>
    <n v="16821233.710000001"/>
    <n v="19657.64"/>
    <n v="0"/>
    <n v="29804.67"/>
    <n v="0"/>
    <x v="24"/>
  </r>
  <r>
    <n v="-1"/>
    <n v="1"/>
    <s v="0001 -Florida Power &amp; Light Company"/>
    <n v="0"/>
    <n v="3"/>
    <x v="24"/>
    <n v="2004"/>
    <n v="103"/>
    <n v="2014"/>
    <s v="V2004 Q4 - 50% Bonus"/>
    <n v="367"/>
    <s v="03. Nuclear"/>
    <s v="Function"/>
    <n v="46632564.119999997"/>
    <n v="0"/>
    <n v="0"/>
    <n v="46676245"/>
    <n v="1198996.6599999999"/>
    <n v="39668624.799999997"/>
    <n v="-87880.58"/>
    <n v="56012.54"/>
    <n v="46719925.880000003"/>
    <n v="40794122.909999996"/>
    <n v="42149.32"/>
    <n v="0"/>
    <n v="56012.54"/>
    <n v="0"/>
    <x v="24"/>
  </r>
  <r>
    <n v="-1"/>
    <n v="1"/>
    <s v="0001 -Florida Power &amp; Light Company"/>
    <n v="0"/>
    <n v="3"/>
    <x v="24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24"/>
  </r>
  <r>
    <n v="-1"/>
    <n v="1"/>
    <s v="0001 -Florida Power &amp; Light Company"/>
    <n v="0"/>
    <n v="3"/>
    <x v="24"/>
    <n v="2005"/>
    <n v="72"/>
    <n v="2014"/>
    <s v="V2005 Bonus-30%"/>
    <n v="367"/>
    <s v="03. Nuclear"/>
    <s v="Function"/>
    <n v="9291456.2400000002"/>
    <n v="0"/>
    <n v="0"/>
    <n v="9294648.9299999997"/>
    <n v="384194.32"/>
    <n v="6799753.3300000001"/>
    <n v="-6385.37"/>
    <n v="34913.57"/>
    <n v="9297841.6099999994"/>
    <n v="7179145.8899999997"/>
    <n v="33329.96"/>
    <n v="0"/>
    <n v="34913.57"/>
    <n v="0"/>
    <x v="24"/>
  </r>
  <r>
    <n v="-1"/>
    <n v="1"/>
    <s v="0001 -Florida Power &amp; Light Company"/>
    <n v="0"/>
    <n v="3"/>
    <x v="24"/>
    <n v="2005"/>
    <n v="86"/>
    <n v="2014"/>
    <s v="V2005 Bonus-50%"/>
    <n v="367"/>
    <s v="03. Nuclear"/>
    <s v="Function"/>
    <n v="52340785.840000004"/>
    <n v="0"/>
    <n v="0"/>
    <n v="52624782.68"/>
    <n v="1553746.71"/>
    <n v="42755055.649999999"/>
    <n v="-567993.68000000005"/>
    <n v="390970.62"/>
    <n v="52908779.520000003"/>
    <n v="43841427.340000004"/>
    <n v="290351.96000000002"/>
    <n v="0"/>
    <n v="390970.62"/>
    <n v="0"/>
    <x v="24"/>
  </r>
  <r>
    <n v="-1"/>
    <n v="1"/>
    <s v="0001 -Florida Power &amp; Light Company"/>
    <n v="0"/>
    <n v="3"/>
    <x v="24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24"/>
  </r>
  <r>
    <n v="-1"/>
    <n v="1"/>
    <s v="0001 -Florida Power &amp; Light Company"/>
    <n v="0"/>
    <n v="3"/>
    <x v="24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24"/>
  </r>
  <r>
    <n v="-1"/>
    <n v="1"/>
    <s v="0001 -Florida Power &amp; Light Company"/>
    <n v="0"/>
    <n v="3"/>
    <x v="24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24"/>
  </r>
  <r>
    <n v="-1"/>
    <n v="1"/>
    <s v="0001 -Florida Power &amp; Light Company"/>
    <n v="0"/>
    <n v="3"/>
    <x v="24"/>
    <n v="2008"/>
    <n v="239"/>
    <n v="2014"/>
    <s v="V2008 Bonus - 50%"/>
    <n v="367"/>
    <s v="03. Nuclear"/>
    <s v="Function"/>
    <n v="6010296.9900000002"/>
    <n v="0"/>
    <n v="0"/>
    <n v="6010296.9900000002"/>
    <n v="177454.02"/>
    <n v="2820422.01"/>
    <n v="0"/>
    <n v="0"/>
    <n v="6010296.9900000002"/>
    <n v="2997876.03"/>
    <n v="0"/>
    <n v="0"/>
    <n v="0"/>
    <n v="0"/>
    <x v="24"/>
  </r>
  <r>
    <n v="-1"/>
    <n v="1"/>
    <s v="0001 -Florida Power &amp; Light Company"/>
    <n v="0"/>
    <n v="3"/>
    <x v="24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24"/>
  </r>
  <r>
    <n v="-1"/>
    <n v="1"/>
    <s v="0001 -Florida Power &amp; Light Company"/>
    <n v="0"/>
    <n v="3"/>
    <x v="24"/>
    <n v="2008"/>
    <n v="168"/>
    <n v="2014"/>
    <s v="V2008 Q1 - 50% Bonus"/>
    <n v="367"/>
    <s v="03. Nuclear"/>
    <s v="Function"/>
    <n v="312013.90999999997"/>
    <n v="0"/>
    <n v="0"/>
    <n v="312060.40999999997"/>
    <n v="7933.39"/>
    <n v="261847.27"/>
    <n v="-14095"/>
    <n v="63.78"/>
    <n v="312106.92"/>
    <n v="269711.34000000003"/>
    <n v="40.090000000000003"/>
    <n v="0"/>
    <n v="63.78"/>
    <n v="0"/>
    <x v="24"/>
  </r>
  <r>
    <n v="-1"/>
    <n v="1"/>
    <s v="0001 -Florida Power &amp; Light Company"/>
    <n v="0"/>
    <n v="3"/>
    <x v="24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24"/>
  </r>
  <r>
    <n v="-1"/>
    <n v="1"/>
    <s v="0001 -Florida Power &amp; Light Company"/>
    <n v="0"/>
    <n v="3"/>
    <x v="24"/>
    <n v="2008"/>
    <n v="169"/>
    <n v="2014"/>
    <s v="V2008 Q2 - 50% Bonus"/>
    <n v="367"/>
    <s v="03. Nuclear"/>
    <s v="Function"/>
    <n v="1941959.86"/>
    <n v="0"/>
    <n v="0"/>
    <n v="1942176.45"/>
    <n v="67823.77"/>
    <n v="1656613.58"/>
    <n v="-218750.41"/>
    <n v="435.36"/>
    <n v="1942393.04"/>
    <n v="1724117.67"/>
    <n v="321.85000000000002"/>
    <n v="0"/>
    <n v="435.36"/>
    <n v="0"/>
    <x v="24"/>
  </r>
  <r>
    <n v="-1"/>
    <n v="1"/>
    <s v="0001 -Florida Power &amp; Light Company"/>
    <n v="0"/>
    <n v="3"/>
    <x v="24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24"/>
  </r>
  <r>
    <n v="-1"/>
    <n v="1"/>
    <s v="0001 -Florida Power &amp; Light Company"/>
    <n v="0"/>
    <n v="3"/>
    <x v="24"/>
    <n v="2008"/>
    <n v="170"/>
    <n v="2014"/>
    <s v="V2008 Q3 - 50% Bonus"/>
    <n v="367"/>
    <s v="03. Nuclear"/>
    <s v="Function"/>
    <n v="9000865.7799999993"/>
    <n v="0"/>
    <n v="0"/>
    <n v="9002987.3100000005"/>
    <n v="279218.18"/>
    <n v="6665644.7300000004"/>
    <n v="-221973.24"/>
    <n v="4263.74"/>
    <n v="9005108.8499999996"/>
    <n v="6941762.96"/>
    <n v="3120.62"/>
    <n v="0"/>
    <n v="4263.74"/>
    <n v="0"/>
    <x v="24"/>
  </r>
  <r>
    <n v="-1"/>
    <n v="1"/>
    <s v="0001 -Florida Power &amp; Light Company"/>
    <n v="0"/>
    <n v="3"/>
    <x v="24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24"/>
  </r>
  <r>
    <n v="-1"/>
    <n v="1"/>
    <s v="0001 -Florida Power &amp; Light Company"/>
    <n v="0"/>
    <n v="3"/>
    <x v="24"/>
    <n v="2008"/>
    <n v="171"/>
    <n v="2014"/>
    <s v="V2008 Q4 - 50% Bonus"/>
    <n v="367"/>
    <s v="03. Nuclear"/>
    <s v="Function"/>
    <n v="11946620.939999999"/>
    <n v="0"/>
    <n v="0"/>
    <n v="11949232.41"/>
    <n v="374809.87"/>
    <n v="8921533.9100000001"/>
    <n v="-430664.44"/>
    <n v="5824.67"/>
    <n v="11951843.880000001"/>
    <n v="9292566.4800000004"/>
    <n v="4379.03"/>
    <n v="0"/>
    <n v="5824.67"/>
    <n v="0"/>
    <x v="24"/>
  </r>
  <r>
    <n v="-1"/>
    <n v="1"/>
    <s v="0001 -Florida Power &amp; Light Company"/>
    <n v="0"/>
    <n v="3"/>
    <x v="24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24"/>
  </r>
  <r>
    <n v="-1"/>
    <n v="1"/>
    <s v="0001 -Florida Power &amp; Light Company"/>
    <n v="0"/>
    <n v="3"/>
    <x v="24"/>
    <n v="2009"/>
    <n v="189"/>
    <n v="2014"/>
    <s v="V2009 Q1 - 50% Bonus"/>
    <n v="367"/>
    <s v="03. Nuclear"/>
    <s v="Function"/>
    <n v="11045864.300000001"/>
    <n v="0"/>
    <n v="0"/>
    <n v="11302345.09"/>
    <n v="1251055.75"/>
    <n v="7344790.6900000004"/>
    <n v="-618129.85"/>
    <n v="381724.3"/>
    <n v="11558825.890000001"/>
    <n v="8249278.0499999998"/>
    <n v="215331.1"/>
    <n v="0"/>
    <n v="381724.3"/>
    <n v="0"/>
    <x v="24"/>
  </r>
  <r>
    <n v="-1"/>
    <n v="1"/>
    <s v="0001 -Florida Power &amp; Light Company"/>
    <n v="0"/>
    <n v="3"/>
    <x v="24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24"/>
  </r>
  <r>
    <n v="-1"/>
    <n v="1"/>
    <s v="0001 -Florida Power &amp; Light Company"/>
    <n v="0"/>
    <n v="3"/>
    <x v="24"/>
    <n v="2009"/>
    <n v="190"/>
    <n v="2014"/>
    <s v="V2009 Q2 - 50% Bonus"/>
    <n v="367"/>
    <s v="03. Nuclear"/>
    <s v="Function"/>
    <n v="37984020.009999998"/>
    <n v="0"/>
    <n v="0"/>
    <n v="37984020.009999998"/>
    <n v="4229197.05"/>
    <n v="23624198"/>
    <n v="-231869.67"/>
    <n v="0"/>
    <n v="37984020.009999998"/>
    <n v="27853395.050000001"/>
    <n v="0"/>
    <n v="0"/>
    <n v="0"/>
    <n v="0"/>
    <x v="24"/>
  </r>
  <r>
    <n v="-1"/>
    <n v="1"/>
    <s v="0001 -Florida Power &amp; Light Company"/>
    <n v="0"/>
    <n v="3"/>
    <x v="24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24"/>
  </r>
  <r>
    <n v="-1"/>
    <n v="1"/>
    <s v="0001 -Florida Power &amp; Light Company"/>
    <n v="0"/>
    <n v="3"/>
    <x v="24"/>
    <n v="2009"/>
    <n v="191"/>
    <n v="2014"/>
    <s v="V2009 Q3 - 50% Bonus"/>
    <n v="367"/>
    <s v="03. Nuclear"/>
    <s v="Function"/>
    <n v="30714793.059999999"/>
    <n v="0"/>
    <n v="0"/>
    <n v="30989515.289999999"/>
    <n v="3477621.12"/>
    <n v="19208892.460000001"/>
    <n v="-741396.57"/>
    <n v="350175.77"/>
    <n v="31264237.52"/>
    <n v="22323856.879999999"/>
    <n v="163388.01"/>
    <n v="0"/>
    <n v="350175.77"/>
    <n v="0"/>
    <x v="24"/>
  </r>
  <r>
    <n v="-1"/>
    <n v="1"/>
    <s v="0001 -Florida Power &amp; Light Company"/>
    <n v="0"/>
    <n v="3"/>
    <x v="24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24"/>
  </r>
  <r>
    <n v="-1"/>
    <n v="1"/>
    <s v="0001 -Florida Power &amp; Light Company"/>
    <n v="0"/>
    <n v="3"/>
    <x v="24"/>
    <n v="2009"/>
    <n v="192"/>
    <n v="2014"/>
    <s v="V2009 Q4 - 50% Bonus"/>
    <n v="367"/>
    <s v="03. Nuclear"/>
    <s v="Function"/>
    <n v="32856256.489999998"/>
    <n v="0"/>
    <n v="0"/>
    <n v="33677493.049999997"/>
    <n v="3785631.37"/>
    <n v="23947269.559999999"/>
    <n v="-1642473.12"/>
    <n v="1610474.18"/>
    <n v="34498729.609999999"/>
    <n v="26500720.579999998"/>
    <n v="1200181.4099999999"/>
    <n v="0"/>
    <n v="1610474.18"/>
    <n v="0"/>
    <x v="24"/>
  </r>
  <r>
    <n v="-1"/>
    <n v="1"/>
    <s v="0001 -Florida Power &amp; Light Company"/>
    <n v="0"/>
    <n v="3"/>
    <x v="24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24"/>
  </r>
  <r>
    <n v="-1"/>
    <n v="1"/>
    <s v="0001 -Florida Power &amp; Light Company"/>
    <n v="0"/>
    <n v="3"/>
    <x v="24"/>
    <n v="2010"/>
    <n v="215"/>
    <n v="2014"/>
    <s v="V2010 Q1 - 50% Bonus"/>
    <n v="367"/>
    <s v="03. Nuclear"/>
    <s v="Function"/>
    <n v="-596332.69999999995"/>
    <n v="0"/>
    <n v="0"/>
    <n v="-596332.69999999995"/>
    <n v="-54993.82"/>
    <n v="-77576.399999999994"/>
    <n v="0"/>
    <n v="0"/>
    <n v="-596332.69999999995"/>
    <n v="-132570.22"/>
    <n v="0"/>
    <n v="0"/>
    <n v="0"/>
    <n v="0"/>
    <x v="24"/>
  </r>
  <r>
    <n v="-1"/>
    <n v="1"/>
    <s v="0001 -Florida Power &amp; Light Company"/>
    <n v="0"/>
    <n v="3"/>
    <x v="24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24"/>
  </r>
  <r>
    <n v="-1"/>
    <n v="1"/>
    <s v="0001 -Florida Power &amp; Light Company"/>
    <n v="0"/>
    <n v="3"/>
    <x v="24"/>
    <n v="2010"/>
    <n v="216"/>
    <n v="2014"/>
    <s v="V2010 Q2 - 50% Bonus"/>
    <n v="367"/>
    <s v="03. Nuclear"/>
    <s v="Function"/>
    <n v="62458149.630000003"/>
    <n v="0"/>
    <n v="0"/>
    <n v="62610124.100000001"/>
    <n v="7160110.21"/>
    <n v="31485680.539999999"/>
    <n v="-303948.94"/>
    <n v="185426.56"/>
    <n v="62762098.57"/>
    <n v="38476986.630000003"/>
    <n v="50281.74"/>
    <n v="0"/>
    <n v="185426.56"/>
    <n v="0"/>
    <x v="24"/>
  </r>
  <r>
    <n v="-1"/>
    <n v="1"/>
    <s v="0001 -Florida Power &amp; Light Company"/>
    <n v="0"/>
    <n v="3"/>
    <x v="24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24"/>
  </r>
  <r>
    <n v="-1"/>
    <n v="1"/>
    <s v="0001 -Florida Power &amp; Light Company"/>
    <n v="0"/>
    <n v="3"/>
    <x v="24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7"/>
    <n v="2014"/>
    <s v="V2010 Q3 - 50% Bonus"/>
    <n v="367"/>
    <s v="03. Nuclear"/>
    <s v="Function"/>
    <n v="7352986.6799999997"/>
    <n v="0"/>
    <n v="0"/>
    <n v="7352986.6799999997"/>
    <n v="859178.32"/>
    <n v="3806470.5"/>
    <n v="-436570.75"/>
    <n v="0"/>
    <n v="7352986.6799999997"/>
    <n v="4665648.82"/>
    <n v="0"/>
    <n v="0"/>
    <n v="0"/>
    <n v="0"/>
    <x v="24"/>
  </r>
  <r>
    <n v="-1"/>
    <n v="1"/>
    <s v="0001 -Florida Power &amp; Light Company"/>
    <n v="0"/>
    <n v="3"/>
    <x v="24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24"/>
  </r>
  <r>
    <n v="-1"/>
    <n v="1"/>
    <s v="0001 -Florida Power &amp; Light Company"/>
    <n v="0"/>
    <n v="3"/>
    <x v="24"/>
    <n v="2010"/>
    <n v="224"/>
    <n v="2014"/>
    <s v="V2010 Q4 - 100% Bonus"/>
    <n v="367"/>
    <s v="03. Nuclear"/>
    <s v="Function"/>
    <n v="5992826.9199999999"/>
    <n v="0"/>
    <n v="0"/>
    <n v="6058051.3499999996"/>
    <n v="969288.21"/>
    <n v="4163827.51"/>
    <n v="-130448.87"/>
    <n v="169980.18"/>
    <n v="6123275.79"/>
    <n v="5033974.57"/>
    <n v="138672.45000000001"/>
    <n v="0"/>
    <n v="169980.18"/>
    <n v="0"/>
    <x v="24"/>
  </r>
  <r>
    <n v="-1"/>
    <n v="1"/>
    <s v="0001 -Florida Power &amp; Light Company"/>
    <n v="0"/>
    <n v="3"/>
    <x v="24"/>
    <n v="2010"/>
    <n v="218"/>
    <n v="2014"/>
    <s v="V2010 Q4 - 50% Bonus"/>
    <n v="367"/>
    <s v="03. Nuclear"/>
    <s v="Function"/>
    <n v="16657928.640000001"/>
    <n v="0"/>
    <n v="0"/>
    <n v="16837314.440000001"/>
    <n v="1956617.11"/>
    <n v="8216004.8200000003"/>
    <n v="-358771.59"/>
    <n v="467493.96"/>
    <n v="17016700.23"/>
    <n v="9979582.1799999997"/>
    <n v="301762.12"/>
    <n v="0"/>
    <n v="467493.96"/>
    <n v="0"/>
    <x v="24"/>
  </r>
  <r>
    <n v="-1"/>
    <n v="1"/>
    <s v="0001 -Florida Power &amp; Light Company"/>
    <n v="0"/>
    <n v="3"/>
    <x v="24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24"/>
  </r>
  <r>
    <n v="-1"/>
    <n v="1"/>
    <s v="0001 -Florida Power &amp; Light Company"/>
    <n v="0"/>
    <n v="3"/>
    <x v="24"/>
    <n v="2011"/>
    <n v="233"/>
    <n v="2014"/>
    <s v="V2011 - 100% Bonus"/>
    <n v="367"/>
    <s v="03. Nuclear"/>
    <s v="Function"/>
    <n v="40132739.890000001"/>
    <n v="0"/>
    <n v="0"/>
    <n v="40215572.270000003"/>
    <n v="6434491.5700000003"/>
    <n v="6529733.9199999999"/>
    <n v="-532205.51"/>
    <n v="313950.15999999997"/>
    <n v="40298404.659999996"/>
    <n v="12924106.26"/>
    <n v="188404.61"/>
    <n v="0"/>
    <n v="313950.15999999997"/>
    <n v="0"/>
    <x v="24"/>
  </r>
  <r>
    <n v="-1"/>
    <n v="1"/>
    <s v="0001 -Florida Power &amp; Light Company"/>
    <n v="0"/>
    <n v="3"/>
    <x v="24"/>
    <n v="2011"/>
    <n v="234"/>
    <n v="2014"/>
    <s v="V2011 - 50% Bonus"/>
    <n v="367"/>
    <s v="03. Nuclear"/>
    <s v="Function"/>
    <n v="60168909.649999999"/>
    <n v="0"/>
    <n v="0"/>
    <n v="60242702.530000001"/>
    <n v="7137254.1799999997"/>
    <n v="11780865.5"/>
    <n v="-264352.31"/>
    <n v="279688.73"/>
    <n v="60316495.409999996"/>
    <n v="18880550.989999998"/>
    <n v="169671.66"/>
    <n v="0"/>
    <n v="279688.73"/>
    <n v="0"/>
    <x v="24"/>
  </r>
  <r>
    <n v="-1"/>
    <n v="1"/>
    <s v="0001 -Florida Power &amp; Light Company"/>
    <n v="0"/>
    <n v="3"/>
    <x v="24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8"/>
    <n v="2014"/>
    <s v="V2012 Q1 - 50% Bonus"/>
    <n v="367"/>
    <s v="03. Nuclear"/>
    <s v="Function"/>
    <n v="12499296.539999999"/>
    <n v="0"/>
    <n v="0"/>
    <n v="12544462.41"/>
    <n v="1604096.5"/>
    <n v="2493410.04"/>
    <n v="-90331.74"/>
    <n v="142667.4"/>
    <n v="12589628.279999999"/>
    <n v="4076738.59"/>
    <n v="73103.600000000006"/>
    <n v="0"/>
    <n v="142667.4"/>
    <n v="0"/>
    <x v="24"/>
  </r>
  <r>
    <n v="-1"/>
    <n v="1"/>
    <s v="0001 -Florida Power &amp; Light Company"/>
    <n v="0"/>
    <n v="3"/>
    <x v="24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3"/>
    <n v="2014"/>
    <s v="V2012 Q2 - 100% Bonus"/>
    <n v="367"/>
    <s v="03. Nuclear"/>
    <s v="Function"/>
    <n v="211435935.09999999"/>
    <n v="0"/>
    <n v="0"/>
    <n v="212381267.66"/>
    <n v="33981002.829999998"/>
    <n v="34147493.960000001"/>
    <n v="-1890665.12"/>
    <n v="1206776.02"/>
    <n v="213326600.22"/>
    <n v="67674602.109999999"/>
    <n v="-229994.42"/>
    <n v="0"/>
    <n v="1206776.02"/>
    <n v="0"/>
    <x v="24"/>
  </r>
  <r>
    <n v="-1"/>
    <n v="1"/>
    <s v="0001 -Florida Power &amp; Light Company"/>
    <n v="0"/>
    <n v="3"/>
    <x v="24"/>
    <n v="2012"/>
    <n v="249"/>
    <n v="2014"/>
    <s v="V2012 Q2 - 50% Bonus"/>
    <n v="367"/>
    <s v="03. Nuclear"/>
    <s v="Function"/>
    <n v="339162196.69999999"/>
    <n v="0"/>
    <n v="0"/>
    <n v="340425180.70999998"/>
    <n v="41630270.32"/>
    <n v="54136385.579999998"/>
    <n v="-3021202.65"/>
    <n v="1612277.91"/>
    <n v="341688164.70999998"/>
    <n v="95212913.189999998"/>
    <n v="-359947.39"/>
    <n v="0"/>
    <n v="1612277.91"/>
    <n v="0"/>
    <x v="24"/>
  </r>
  <r>
    <n v="-1"/>
    <n v="1"/>
    <s v="0001 -Florida Power &amp; Light Company"/>
    <n v="0"/>
    <n v="3"/>
    <x v="24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5"/>
    <n v="2014"/>
    <s v="V2012 Q3 - 100% Bonus"/>
    <n v="367"/>
    <s v="03. Nuclear"/>
    <s v="Function"/>
    <n v="346177006.5"/>
    <n v="0"/>
    <n v="0"/>
    <n v="347724767.97000003"/>
    <n v="55635962.880000003"/>
    <n v="55908553.25"/>
    <n v="-3095522.94"/>
    <n v="1951850.69"/>
    <n v="349272529.44"/>
    <n v="110801369.51000001"/>
    <n v="-400525.63"/>
    <n v="0"/>
    <n v="1951850.69"/>
    <n v="0"/>
    <x v="24"/>
  </r>
  <r>
    <n v="-1"/>
    <n v="1"/>
    <s v="0001 -Florida Power &amp; Light Company"/>
    <n v="0"/>
    <n v="3"/>
    <x v="24"/>
    <n v="2012"/>
    <n v="250"/>
    <n v="2014"/>
    <s v="V2012 Q3 - 50% Bonus"/>
    <n v="367"/>
    <s v="03. Nuclear"/>
    <s v="Function"/>
    <n v="637156324.64999998"/>
    <n v="0"/>
    <n v="0"/>
    <n v="639989807.94000006"/>
    <n v="79083891.030000001"/>
    <n v="94807424.019999996"/>
    <n v="-5666966.5800000001"/>
    <n v="3573248.49"/>
    <n v="642823291.23000002"/>
    <n v="172709568.34"/>
    <n v="-911971.38"/>
    <n v="0"/>
    <n v="3573248.49"/>
    <n v="0"/>
    <x v="24"/>
  </r>
  <r>
    <n v="-1"/>
    <n v="1"/>
    <s v="0001 -Florida Power &amp; Light Company"/>
    <n v="0"/>
    <n v="3"/>
    <x v="24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7"/>
    <n v="2014"/>
    <s v="V2012 Q4 - 100% Bonus"/>
    <n v="367"/>
    <s v="03. Nuclear"/>
    <s v="Function"/>
    <n v="171926348.61000001"/>
    <n v="0"/>
    <n v="0"/>
    <n v="172695033.34"/>
    <n v="27631205.329999998"/>
    <n v="27766585.41"/>
    <n v="-1537369.45"/>
    <n v="1020069.46"/>
    <n v="173463718.06"/>
    <n v="55028712.259999998"/>
    <n v="-148221.51"/>
    <n v="0"/>
    <n v="1020069.46"/>
    <n v="0"/>
    <x v="24"/>
  </r>
  <r>
    <n v="-1"/>
    <n v="1"/>
    <s v="0001 -Florida Power &amp; Light Company"/>
    <n v="0"/>
    <n v="3"/>
    <x v="24"/>
    <n v="2012"/>
    <n v="251"/>
    <n v="2014"/>
    <s v="V2012 Q4 - 50% Bonus"/>
    <n v="367"/>
    <s v="03. Nuclear"/>
    <s v="Function"/>
    <n v="187116412.41"/>
    <n v="0"/>
    <n v="0"/>
    <n v="187942044.86000001"/>
    <n v="23520774.510000002"/>
    <n v="25850364.82"/>
    <n v="-1651264.89"/>
    <n v="1095640.93"/>
    <n v="188767677.30000001"/>
    <n v="49044444.82"/>
    <n v="-228929.46"/>
    <n v="0"/>
    <n v="1095640.93"/>
    <n v="0"/>
    <x v="24"/>
  </r>
  <r>
    <n v="-1"/>
    <n v="1"/>
    <s v="0001 -Florida Power &amp; Light Company"/>
    <n v="0"/>
    <n v="3"/>
    <x v="24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24"/>
  </r>
  <r>
    <n v="-1"/>
    <n v="1"/>
    <s v="0001 -Florida Power &amp; Light Company"/>
    <n v="0"/>
    <n v="3"/>
    <x v="24"/>
    <n v="2013"/>
    <n v="231"/>
    <n v="2014"/>
    <s v="V2013 - 50% Bonus"/>
    <n v="367"/>
    <s v="03. Nuclear"/>
    <s v="Function"/>
    <n v="857030978.46000004"/>
    <n v="0"/>
    <n v="0"/>
    <n v="858965415.02999997"/>
    <n v="110847761.77"/>
    <n v="108442885.40000001"/>
    <n v="-3894291.74"/>
    <n v="2516928.9300000002"/>
    <n v="860899851.60000002"/>
    <n v="218560397.37"/>
    <n v="-621694.4"/>
    <n v="0"/>
    <n v="2516928.9300000002"/>
    <n v="0"/>
    <x v="24"/>
  </r>
  <r>
    <n v="-1"/>
    <n v="1"/>
    <s v="0001 -Florida Power &amp; Light Company"/>
    <n v="0"/>
    <n v="3"/>
    <x v="24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4"/>
    <n v="363"/>
    <n v="2014"/>
    <s v="V2014 - 50% Bonus"/>
    <n v="367"/>
    <s v="03. Nuclear"/>
    <s v="Function"/>
    <n v="116067109.45"/>
    <n v="116067109.45"/>
    <n v="0"/>
    <n v="116067109.45"/>
    <n v="15223594.449999999"/>
    <n v="0"/>
    <n v="116067109.45"/>
    <n v="0"/>
    <n v="0"/>
    <n v="15223594.449999999"/>
    <n v="0"/>
    <n v="0"/>
    <n v="0"/>
    <n v="0"/>
    <x v="24"/>
  </r>
  <r>
    <n v="-1"/>
    <n v="1"/>
    <s v="0001 -Florida Power &amp; Light Company"/>
    <n v="0"/>
    <n v="3"/>
    <x v="24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24"/>
  </r>
  <r>
    <n v="-1"/>
    <n v="1"/>
    <s v="0001 -Florida Power &amp; Light Company"/>
    <n v="0"/>
    <n v="3"/>
    <x v="24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24"/>
  </r>
  <r>
    <n v="-1"/>
    <n v="1"/>
    <s v="0001 -Florida Power &amp; Light Company"/>
    <n v="0"/>
    <n v="3"/>
    <x v="24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24"/>
  </r>
  <r>
    <n v="-1"/>
    <n v="1"/>
    <s v="0001 -Florida Power &amp; Light Company"/>
    <n v="0"/>
    <n v="3"/>
    <x v="24"/>
    <n v="2003"/>
    <n v="70"/>
    <n v="2014"/>
    <s v="V2003 Bonus-30%"/>
    <n v="367"/>
    <s v="04. Nuclear Fuel"/>
    <s v="Function"/>
    <n v="-4749921.75"/>
    <n v="0"/>
    <n v="0"/>
    <n v="-4749921.75"/>
    <n v="0"/>
    <n v="-4749921.75"/>
    <n v="0"/>
    <n v="0"/>
    <n v="-4749921.75"/>
    <n v="-4749921.75"/>
    <n v="0"/>
    <n v="0"/>
    <n v="0"/>
    <n v="0"/>
    <x v="24"/>
  </r>
  <r>
    <n v="-1"/>
    <n v="1"/>
    <s v="0001 -Florida Power &amp; Light Company"/>
    <n v="0"/>
    <n v="3"/>
    <x v="24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24"/>
  </r>
  <r>
    <n v="-1"/>
    <n v="1"/>
    <s v="0001 -Florida Power &amp; Light Company"/>
    <n v="0"/>
    <n v="3"/>
    <x v="24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90"/>
    <n v="2014"/>
    <s v="V2009 Q2 - 50% Bonus"/>
    <n v="367"/>
    <s v="04. Nuclear Fuel"/>
    <s v="Function"/>
    <n v="0"/>
    <n v="0"/>
    <n v="0"/>
    <n v="56249580.299999997"/>
    <n v="5681207.6100000003"/>
    <n v="101136745.37"/>
    <n v="-112499160.59"/>
    <n v="0"/>
    <n v="112499160.59"/>
    <n v="0"/>
    <n v="-5681207.6100000003"/>
    <n v="0"/>
    <n v="0"/>
    <n v="0"/>
    <x v="24"/>
  </r>
  <r>
    <n v="-1"/>
    <n v="1"/>
    <s v="0001 -Florida Power &amp; Light Company"/>
    <n v="0"/>
    <n v="3"/>
    <x v="24"/>
    <n v="2009"/>
    <n v="191"/>
    <n v="2014"/>
    <s v="V2009 Q3 - 50% Bonus"/>
    <n v="367"/>
    <s v="04. Nuclear Fuel"/>
    <s v="Function"/>
    <n v="0"/>
    <n v="0"/>
    <n v="0"/>
    <n v="148686.06"/>
    <n v="17098.900000000001"/>
    <n v="262876.96000000002"/>
    <n v="-297372.12"/>
    <n v="0"/>
    <n v="297372.12"/>
    <n v="0"/>
    <n v="-17396.259999999998"/>
    <n v="0"/>
    <n v="0"/>
    <n v="0"/>
    <x v="24"/>
  </r>
  <r>
    <n v="-1"/>
    <n v="1"/>
    <s v="0001 -Florida Power &amp; Light Company"/>
    <n v="0"/>
    <n v="3"/>
    <x v="24"/>
    <n v="2009"/>
    <n v="192"/>
    <n v="2014"/>
    <s v="V2009 Q4 - 50% Bonus"/>
    <n v="367"/>
    <s v="04. Nuclear Fuel"/>
    <s v="Function"/>
    <n v="0"/>
    <n v="0"/>
    <n v="0"/>
    <n v="23068335.699999999"/>
    <n v="2952746.97"/>
    <n v="40231177.460000001"/>
    <n v="-46136671.399999999"/>
    <n v="0"/>
    <n v="46136671.399999999"/>
    <n v="0"/>
    <n v="-2952746.97"/>
    <n v="0"/>
    <n v="0"/>
    <n v="0"/>
    <x v="24"/>
  </r>
  <r>
    <n v="-1"/>
    <n v="1"/>
    <s v="0001 -Florida Power &amp; Light Company"/>
    <n v="0"/>
    <n v="3"/>
    <x v="24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5"/>
    <n v="2014"/>
    <s v="V2010 Q1 - 50% Bonus"/>
    <n v="367"/>
    <s v="04. Nuclear Fuel"/>
    <s v="Function"/>
    <n v="0"/>
    <n v="0"/>
    <n v="0"/>
    <n v="109688.73"/>
    <n v="14807.98"/>
    <n v="170675.67"/>
    <n v="-219377.46"/>
    <n v="0"/>
    <n v="219377.46"/>
    <n v="0"/>
    <n v="-33893.81"/>
    <n v="0"/>
    <n v="0"/>
    <n v="0"/>
    <x v="24"/>
  </r>
  <r>
    <n v="-1"/>
    <n v="1"/>
    <s v="0001 -Florida Power &amp; Light Company"/>
    <n v="0"/>
    <n v="3"/>
    <x v="24"/>
    <n v="2010"/>
    <n v="216"/>
    <n v="2014"/>
    <s v="V2010 Q2 - 50% Bonus"/>
    <n v="367"/>
    <s v="04. Nuclear Fuel"/>
    <s v="Function"/>
    <n v="52437928.170000002"/>
    <n v="0"/>
    <n v="0"/>
    <n v="56581182.82"/>
    <n v="7751622.0499999998"/>
    <n v="46272021.350000001"/>
    <n v="-8286509.2999999998"/>
    <n v="0"/>
    <n v="60724437.469999999"/>
    <n v="47141697.420000002"/>
    <n v="-1404563.33"/>
    <n v="0"/>
    <n v="0"/>
    <n v="0"/>
    <x v="24"/>
  </r>
  <r>
    <n v="-1"/>
    <n v="1"/>
    <s v="0001 -Florida Power &amp; Light Company"/>
    <n v="0"/>
    <n v="3"/>
    <x v="24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8"/>
    <n v="2014"/>
    <s v="V2010 Q4 - 50% Bonus"/>
    <n v="367"/>
    <s v="04. Nuclear Fuel"/>
    <s v="Function"/>
    <n v="42209189.630000003"/>
    <n v="0"/>
    <n v="0"/>
    <n v="42209189.630000003"/>
    <n v="5698240.5999999996"/>
    <n v="31108172.760000002"/>
    <n v="0"/>
    <n v="0"/>
    <n v="42209189.630000003"/>
    <n v="36806413.359999999"/>
    <n v="0"/>
    <n v="0"/>
    <n v="0"/>
    <n v="0"/>
    <x v="24"/>
  </r>
  <r>
    <n v="-1"/>
    <n v="1"/>
    <s v="0001 -Florida Power &amp; Light Company"/>
    <n v="0"/>
    <n v="3"/>
    <x v="24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24"/>
  </r>
  <r>
    <n v="-1"/>
    <n v="1"/>
    <s v="0001 -Florida Power &amp; Light Company"/>
    <n v="0"/>
    <n v="3"/>
    <x v="24"/>
    <n v="2011"/>
    <n v="233"/>
    <n v="2014"/>
    <s v="V2011 - 100% Bonus"/>
    <n v="367"/>
    <s v="04. Nuclear Fuel"/>
    <s v="Function"/>
    <n v="17637780.75"/>
    <n v="0"/>
    <n v="0"/>
    <n v="17637780.75"/>
    <n v="2822044.92"/>
    <n v="2822044.92"/>
    <n v="0"/>
    <n v="0"/>
    <n v="17637780.75"/>
    <n v="5644089.8399999999"/>
    <n v="0"/>
    <n v="0"/>
    <n v="0"/>
    <n v="0"/>
    <x v="24"/>
  </r>
  <r>
    <n v="-1"/>
    <n v="1"/>
    <s v="0001 -Florida Power &amp; Light Company"/>
    <n v="0"/>
    <n v="3"/>
    <x v="24"/>
    <n v="2011"/>
    <n v="234"/>
    <n v="2014"/>
    <s v="V2011 - 50% Bonus"/>
    <n v="367"/>
    <s v="04. Nuclear Fuel"/>
    <s v="Function"/>
    <n v="39426040.780000001"/>
    <n v="0"/>
    <n v="0"/>
    <n v="39426040.780000001"/>
    <n v="5440793.6299999999"/>
    <n v="17189753.780000001"/>
    <n v="0"/>
    <n v="0"/>
    <n v="39426040.780000001"/>
    <n v="22630547.41"/>
    <n v="0"/>
    <n v="0"/>
    <n v="0"/>
    <n v="0"/>
    <x v="24"/>
  </r>
  <r>
    <n v="-1"/>
    <n v="1"/>
    <s v="0001 -Florida Power &amp; Light Company"/>
    <n v="0"/>
    <n v="3"/>
    <x v="24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9"/>
    <n v="2014"/>
    <s v="V2012 Q2 - 50% Bonus"/>
    <n v="367"/>
    <s v="04. Nuclear Fuel"/>
    <s v="Function"/>
    <n v="87460092"/>
    <n v="0"/>
    <n v="0"/>
    <n v="87460092"/>
    <n v="14868215.640000001"/>
    <n v="31048332.66"/>
    <n v="0"/>
    <n v="0"/>
    <n v="87460092"/>
    <n v="45916548.299999997"/>
    <n v="0"/>
    <n v="0"/>
    <n v="0"/>
    <n v="0"/>
    <x v="24"/>
  </r>
  <r>
    <n v="-1"/>
    <n v="1"/>
    <s v="0001 -Florida Power &amp; Light Company"/>
    <n v="0"/>
    <n v="3"/>
    <x v="24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0"/>
    <n v="2014"/>
    <s v="V2012 Q3 - 50% Bonus"/>
    <n v="367"/>
    <s v="04. Nuclear Fuel"/>
    <s v="Function"/>
    <n v="83960296"/>
    <n v="0"/>
    <n v="0"/>
    <n v="83960296"/>
    <n v="15280773.869999999"/>
    <n v="27287096.199999999"/>
    <n v="0"/>
    <n v="0"/>
    <n v="83960296"/>
    <n v="42567870.07"/>
    <n v="0"/>
    <n v="0"/>
    <n v="0"/>
    <n v="0"/>
    <x v="24"/>
  </r>
  <r>
    <n v="-1"/>
    <n v="1"/>
    <s v="0001 -Florida Power &amp; Light Company"/>
    <n v="0"/>
    <n v="3"/>
    <x v="24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1"/>
    <n v="2014"/>
    <s v="V2012 Q4 - 50% Bonus"/>
    <n v="367"/>
    <s v="04. Nuclear Fuel"/>
    <s v="Function"/>
    <n v="62840883"/>
    <n v="0"/>
    <n v="0"/>
    <n v="62840883"/>
    <n v="12191131.300000001"/>
    <n v="18538060.489999998"/>
    <n v="0"/>
    <n v="0"/>
    <n v="62840883"/>
    <n v="30729191.789999999"/>
    <n v="0"/>
    <n v="0"/>
    <n v="0"/>
    <n v="0"/>
    <x v="24"/>
  </r>
  <r>
    <n v="-1"/>
    <n v="1"/>
    <s v="0001 -Florida Power &amp; Light Company"/>
    <n v="0"/>
    <n v="3"/>
    <x v="24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24"/>
  </r>
  <r>
    <n v="-1"/>
    <n v="1"/>
    <s v="0001 -Florida Power &amp; Light Company"/>
    <n v="0"/>
    <n v="3"/>
    <x v="24"/>
    <n v="2013"/>
    <n v="231"/>
    <n v="2014"/>
    <s v="V2013 - 50% Bonus"/>
    <n v="367"/>
    <s v="04. Nuclear Fuel"/>
    <s v="Function"/>
    <n v="236358825"/>
    <n v="0"/>
    <n v="0"/>
    <n v="236358825"/>
    <n v="56726118"/>
    <n v="47271765"/>
    <n v="0"/>
    <n v="0"/>
    <n v="236358825"/>
    <n v="103997883"/>
    <n v="0"/>
    <n v="0"/>
    <n v="0"/>
    <n v="0"/>
    <x v="24"/>
  </r>
  <r>
    <n v="-1"/>
    <n v="1"/>
    <s v="0001 -Florida Power &amp; Light Company"/>
    <n v="0"/>
    <n v="3"/>
    <x v="24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24"/>
  </r>
  <r>
    <n v="-1"/>
    <n v="1"/>
    <s v="0001 -Florida Power &amp; Light Company"/>
    <n v="0"/>
    <n v="3"/>
    <x v="24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24"/>
  </r>
  <r>
    <n v="-1"/>
    <n v="1"/>
    <s v="0001 -Florida Power &amp; Light Company"/>
    <n v="0"/>
    <n v="3"/>
    <x v="24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24"/>
  </r>
  <r>
    <n v="-1"/>
    <n v="1"/>
    <s v="0001 -Florida Power &amp; Light Company"/>
    <n v="0"/>
    <n v="3"/>
    <x v="24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24"/>
  </r>
  <r>
    <n v="-1"/>
    <n v="1"/>
    <s v="0001 -Florida Power &amp; Light Company"/>
    <n v="0"/>
    <n v="3"/>
    <x v="24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24"/>
  </r>
  <r>
    <n v="-1"/>
    <n v="1"/>
    <s v="0001 -Florida Power &amp; Light Company"/>
    <n v="0"/>
    <n v="3"/>
    <x v="24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24"/>
  </r>
  <r>
    <n v="-1"/>
    <n v="1"/>
    <s v="0001 -Florida Power &amp; Light Company"/>
    <n v="0"/>
    <n v="3"/>
    <x v="24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24"/>
  </r>
  <r>
    <n v="-1"/>
    <n v="1"/>
    <s v="0001 -Florida Power &amp; Light Company"/>
    <n v="0"/>
    <n v="3"/>
    <x v="24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24"/>
  </r>
  <r>
    <n v="-1"/>
    <n v="1"/>
    <s v="0001 -Florida Power &amp; Light Company"/>
    <n v="0"/>
    <n v="3"/>
    <x v="24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24"/>
  </r>
  <r>
    <n v="-1"/>
    <n v="1"/>
    <s v="0001 -Florida Power &amp; Light Company"/>
    <n v="0"/>
    <n v="3"/>
    <x v="24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24"/>
  </r>
  <r>
    <n v="-1"/>
    <n v="1"/>
    <s v="0001 -Florida Power &amp; Light Company"/>
    <n v="0"/>
    <n v="3"/>
    <x v="24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24"/>
  </r>
  <r>
    <n v="-1"/>
    <n v="1"/>
    <s v="0001 -Florida Power &amp; Light Company"/>
    <n v="0"/>
    <n v="3"/>
    <x v="24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24"/>
  </r>
  <r>
    <n v="-1"/>
    <n v="1"/>
    <s v="0001 -Florida Power &amp; Light Company"/>
    <n v="0"/>
    <n v="3"/>
    <x v="24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24"/>
  </r>
  <r>
    <n v="-1"/>
    <n v="1"/>
    <s v="0001 -Florida Power &amp; Light Company"/>
    <n v="0"/>
    <n v="3"/>
    <x v="24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24"/>
  </r>
  <r>
    <n v="-1"/>
    <n v="1"/>
    <s v="0001 -Florida Power &amp; Light Company"/>
    <n v="0"/>
    <n v="3"/>
    <x v="24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24"/>
  </r>
  <r>
    <n v="-1"/>
    <n v="1"/>
    <s v="0001 -Florida Power &amp; Light Company"/>
    <n v="0"/>
    <n v="3"/>
    <x v="24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24"/>
  </r>
  <r>
    <n v="-1"/>
    <n v="1"/>
    <s v="0001 -Florida Power &amp; Light Company"/>
    <n v="0"/>
    <n v="3"/>
    <x v="24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24"/>
  </r>
  <r>
    <n v="-1"/>
    <n v="1"/>
    <s v="0001 -Florida Power &amp; Light Company"/>
    <n v="0"/>
    <n v="3"/>
    <x v="24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24"/>
  </r>
  <r>
    <n v="-1"/>
    <n v="1"/>
    <s v="0001 -Florida Power &amp; Light Company"/>
    <n v="0"/>
    <n v="3"/>
    <x v="24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24"/>
  </r>
  <r>
    <n v="-1"/>
    <n v="1"/>
    <s v="0001 -Florida Power &amp; Light Company"/>
    <n v="0"/>
    <n v="3"/>
    <x v="24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24"/>
  </r>
  <r>
    <n v="-1"/>
    <n v="1"/>
    <s v="0001 -Florida Power &amp; Light Company"/>
    <n v="0"/>
    <n v="3"/>
    <x v="24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24"/>
  </r>
  <r>
    <n v="-1"/>
    <n v="1"/>
    <s v="0001 -Florida Power &amp; Light Company"/>
    <n v="0"/>
    <n v="3"/>
    <x v="24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24"/>
  </r>
  <r>
    <n v="-1"/>
    <n v="1"/>
    <s v="0001 -Florida Power &amp; Light Company"/>
    <n v="0"/>
    <n v="3"/>
    <x v="24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24"/>
  </r>
  <r>
    <n v="-1"/>
    <n v="1"/>
    <s v="0001 -Florida Power &amp; Light Company"/>
    <n v="0"/>
    <n v="3"/>
    <x v="24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24"/>
  </r>
  <r>
    <n v="-1"/>
    <n v="1"/>
    <s v="0001 -Florida Power &amp; Light Company"/>
    <n v="0"/>
    <n v="3"/>
    <x v="24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24"/>
  </r>
  <r>
    <n v="-1"/>
    <n v="1"/>
    <s v="0001 -Florida Power &amp; Light Company"/>
    <n v="0"/>
    <n v="3"/>
    <x v="24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24"/>
  </r>
  <r>
    <n v="-1"/>
    <n v="1"/>
    <s v="0001 -Florida Power &amp; Light Company"/>
    <n v="0"/>
    <n v="3"/>
    <x v="24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24"/>
  </r>
  <r>
    <n v="-1"/>
    <n v="1"/>
    <s v="0001 -Florida Power &amp; Light Company"/>
    <n v="0"/>
    <n v="3"/>
    <x v="24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24"/>
  </r>
  <r>
    <n v="-1"/>
    <n v="1"/>
    <s v="0001 -Florida Power &amp; Light Company"/>
    <n v="0"/>
    <n v="3"/>
    <x v="24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24"/>
  </r>
  <r>
    <n v="-1"/>
    <n v="1"/>
    <s v="0001 -Florida Power &amp; Light Company"/>
    <n v="0"/>
    <n v="3"/>
    <x v="24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24"/>
  </r>
  <r>
    <n v="-1"/>
    <n v="1"/>
    <s v="0001 -Florida Power &amp; Light Company"/>
    <n v="0"/>
    <n v="3"/>
    <x v="24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24"/>
  </r>
  <r>
    <n v="-1"/>
    <n v="1"/>
    <s v="0001 -Florida Power &amp; Light Company"/>
    <n v="0"/>
    <n v="3"/>
    <x v="24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24"/>
  </r>
  <r>
    <n v="-1"/>
    <n v="1"/>
    <s v="0001 -Florida Power &amp; Light Company"/>
    <n v="0"/>
    <n v="3"/>
    <x v="24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24"/>
  </r>
  <r>
    <n v="-1"/>
    <n v="1"/>
    <s v="0001 -Florida Power &amp; Light Company"/>
    <n v="0"/>
    <n v="3"/>
    <x v="24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24"/>
  </r>
  <r>
    <n v="-1"/>
    <n v="1"/>
    <s v="0001 -Florida Power &amp; Light Company"/>
    <n v="0"/>
    <n v="3"/>
    <x v="24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24"/>
  </r>
  <r>
    <n v="-1"/>
    <n v="1"/>
    <s v="0001 -Florida Power &amp; Light Company"/>
    <n v="0"/>
    <n v="3"/>
    <x v="24"/>
    <n v="2001"/>
    <n v="69"/>
    <n v="2014"/>
    <s v="V2001 Bonus"/>
    <n v="367"/>
    <s v="05. Other Production"/>
    <s v="Function"/>
    <n v="4954047.13"/>
    <n v="0"/>
    <n v="0"/>
    <n v="1582970.62"/>
    <n v="211062.22"/>
    <n v="3402807.21"/>
    <n v="-38106.120000000003"/>
    <n v="7804.97"/>
    <n v="4992153.25"/>
    <n v="3587664.1"/>
    <n v="-4095.82"/>
    <n v="0"/>
    <n v="7804.97"/>
    <n v="0"/>
    <x v="24"/>
  </r>
  <r>
    <n v="-1"/>
    <n v="1"/>
    <s v="0001 -Florida Power &amp; Light Company"/>
    <n v="0"/>
    <n v="3"/>
    <x v="24"/>
    <n v="2002"/>
    <n v="80"/>
    <n v="2014"/>
    <s v="V2002 Bonus Q1"/>
    <n v="367"/>
    <s v="05. Other Production"/>
    <s v="Function"/>
    <n v="2817208.08"/>
    <n v="0"/>
    <n v="0"/>
    <n v="2839863.87"/>
    <n v="88035.78"/>
    <n v="1708609.36"/>
    <n v="-45311.58"/>
    <n v="7602.04"/>
    <n v="2862519.66"/>
    <n v="1768896.78"/>
    <n v="-9961.18"/>
    <n v="0"/>
    <n v="7602.04"/>
    <n v="0"/>
    <x v="24"/>
  </r>
  <r>
    <n v="-1"/>
    <n v="1"/>
    <s v="0001 -Florida Power &amp; Light Company"/>
    <n v="0"/>
    <n v="3"/>
    <x v="24"/>
    <n v="2002"/>
    <n v="81"/>
    <n v="2014"/>
    <s v="V2002 Bonus Q2"/>
    <n v="367"/>
    <s v="05. Other Production"/>
    <s v="Function"/>
    <n v="12247602.119999999"/>
    <n v="0"/>
    <n v="0"/>
    <n v="12346456.42"/>
    <n v="384940.29"/>
    <n v="7327621.5700000003"/>
    <n v="-197708.62"/>
    <n v="18236.650000000001"/>
    <n v="12445310.74"/>
    <n v="7592784.54"/>
    <n v="-59694.67"/>
    <n v="0"/>
    <n v="18236.650000000001"/>
    <n v="0"/>
    <x v="24"/>
  </r>
  <r>
    <n v="-1"/>
    <n v="1"/>
    <s v="0001 -Florida Power &amp; Light Company"/>
    <n v="0"/>
    <n v="3"/>
    <x v="24"/>
    <n v="2002"/>
    <n v="82"/>
    <n v="2014"/>
    <s v="V2002 Bonus Q3"/>
    <n v="367"/>
    <s v="05. Other Production"/>
    <s v="Function"/>
    <n v="13784434.9"/>
    <n v="0"/>
    <n v="0"/>
    <n v="13910769.18"/>
    <n v="419118.56"/>
    <n v="8238196.5899999999"/>
    <n v="-252668.56"/>
    <n v="42371.91"/>
    <n v="14037103.460000001"/>
    <n v="8493095.3699999992"/>
    <n v="-46076.87"/>
    <n v="0"/>
    <n v="42371.91"/>
    <n v="0"/>
    <x v="24"/>
  </r>
  <r>
    <n v="-1"/>
    <n v="1"/>
    <s v="0001 -Florida Power &amp; Light Company"/>
    <n v="0"/>
    <n v="3"/>
    <x v="24"/>
    <n v="2002"/>
    <n v="83"/>
    <n v="2014"/>
    <s v="V2002 Bonus Q4"/>
    <n v="367"/>
    <s v="05. Other Production"/>
    <s v="Function"/>
    <n v="18262450.640000001"/>
    <n v="0"/>
    <n v="0"/>
    <n v="18420092.84"/>
    <n v="572448.72"/>
    <n v="10755560.300000001"/>
    <n v="-315284.40000000002"/>
    <n v="52963.55"/>
    <n v="18577735.039999999"/>
    <n v="11132030.619999999"/>
    <n v="-66342.460000000006"/>
    <n v="0"/>
    <n v="52963.55"/>
    <n v="0"/>
    <x v="24"/>
  </r>
  <r>
    <n v="-1"/>
    <n v="1"/>
    <s v="0001 -Florida Power &amp; Light Company"/>
    <n v="0"/>
    <n v="3"/>
    <x v="24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24"/>
  </r>
  <r>
    <n v="-1"/>
    <n v="1"/>
    <s v="0001 -Florida Power &amp; Light Company"/>
    <n v="0"/>
    <n v="3"/>
    <x v="24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24"/>
  </r>
  <r>
    <n v="-1"/>
    <n v="1"/>
    <s v="0001 -Florida Power &amp; Light Company"/>
    <n v="0"/>
    <n v="3"/>
    <x v="24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24"/>
  </r>
  <r>
    <n v="-1"/>
    <n v="1"/>
    <s v="0001 -Florida Power &amp; Light Company"/>
    <n v="0"/>
    <n v="3"/>
    <x v="24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24"/>
  </r>
  <r>
    <n v="-1"/>
    <n v="1"/>
    <s v="0001 -Florida Power &amp; Light Company"/>
    <n v="0"/>
    <n v="3"/>
    <x v="24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24"/>
  </r>
  <r>
    <n v="-1"/>
    <n v="1"/>
    <s v="0001 -Florida Power &amp; Light Company"/>
    <n v="0"/>
    <n v="3"/>
    <x v="24"/>
    <n v="2003"/>
    <n v="70"/>
    <n v="2014"/>
    <s v="V2003 Bonus-30%"/>
    <n v="367"/>
    <s v="05. Other Production"/>
    <s v="Function"/>
    <n v="139320678.06999999"/>
    <n v="0"/>
    <n v="0"/>
    <n v="142159864.03999999"/>
    <n v="4389477.9400000004"/>
    <n v="102101781.19"/>
    <n v="-5678371.9500000002"/>
    <n v="1088967.18"/>
    <n v="144999050.02000001"/>
    <n v="102411348.88"/>
    <n v="-509494.53"/>
    <n v="0"/>
    <n v="1088967.18"/>
    <n v="0"/>
    <x v="24"/>
  </r>
  <r>
    <n v="-1"/>
    <n v="1"/>
    <s v="0001 -Florida Power &amp; Light Company"/>
    <n v="0"/>
    <n v="3"/>
    <x v="24"/>
    <n v="2003"/>
    <n v="84"/>
    <n v="2014"/>
    <s v="V2003 Bonus-50%"/>
    <n v="367"/>
    <s v="05. Other Production"/>
    <s v="Function"/>
    <n v="69508401.180000007"/>
    <n v="0"/>
    <n v="0"/>
    <n v="70918125.170000002"/>
    <n v="1548319.66"/>
    <n v="57037028.490000002"/>
    <n v="-2819447.98"/>
    <n v="547917.37"/>
    <n v="72327849.159999996"/>
    <n v="56335428.659999996"/>
    <n v="-21611.119999999999"/>
    <n v="0"/>
    <n v="547917.37"/>
    <n v="0"/>
    <x v="24"/>
  </r>
  <r>
    <n v="-1"/>
    <n v="1"/>
    <s v="0001 -Florida Power &amp; Light Company"/>
    <n v="0"/>
    <n v="3"/>
    <x v="24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24"/>
  </r>
  <r>
    <n v="-1"/>
    <n v="1"/>
    <s v="0001 -Florida Power &amp; Light Company"/>
    <n v="0"/>
    <n v="3"/>
    <x v="24"/>
    <n v="2004"/>
    <n v="96"/>
    <n v="2014"/>
    <s v="V2004 Q1 - 30% Bonus"/>
    <n v="367"/>
    <s v="05. Other Production"/>
    <s v="Function"/>
    <n v="-3104168.67"/>
    <n v="0"/>
    <n v="0"/>
    <n v="-3101522.37"/>
    <n v="-122897.15"/>
    <n v="-1842153.57"/>
    <n v="-5292.6"/>
    <n v="860.48"/>
    <n v="-3098876.07"/>
    <n v="-1970343.32"/>
    <n v="860.48"/>
    <n v="0"/>
    <n v="860.48"/>
    <n v="0"/>
    <x v="24"/>
  </r>
  <r>
    <n v="-1"/>
    <n v="1"/>
    <s v="0001 -Florida Power &amp; Light Company"/>
    <n v="0"/>
    <n v="3"/>
    <x v="24"/>
    <n v="2004"/>
    <n v="100"/>
    <n v="2014"/>
    <s v="V2004 Q1 - 50% Bonus"/>
    <n v="367"/>
    <s v="05. Other Production"/>
    <s v="Function"/>
    <n v="14429524.15"/>
    <n v="0"/>
    <n v="0"/>
    <n v="14931901.939999999"/>
    <n v="332214.26"/>
    <n v="12020929.01"/>
    <n v="-1004802.23"/>
    <n v="274786.71999999997"/>
    <n v="15434279.73"/>
    <n v="11560402.01"/>
    <n v="62772.4"/>
    <n v="0"/>
    <n v="274786.71999999997"/>
    <n v="0"/>
    <x v="24"/>
  </r>
  <r>
    <n v="-1"/>
    <n v="1"/>
    <s v="0001 -Florida Power &amp; Light Company"/>
    <n v="0"/>
    <n v="3"/>
    <x v="24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24"/>
  </r>
  <r>
    <n v="-1"/>
    <n v="1"/>
    <s v="0001 -Florida Power &amp; Light Company"/>
    <n v="0"/>
    <n v="3"/>
    <x v="24"/>
    <n v="2004"/>
    <n v="97"/>
    <n v="2014"/>
    <s v="V2004 Q2 - 30% Bonus"/>
    <n v="367"/>
    <s v="05. Other Production"/>
    <s v="Function"/>
    <n v="266733.77"/>
    <n v="0"/>
    <n v="0"/>
    <n v="276057.93"/>
    <n v="8557.7999999999993"/>
    <n v="192918.3"/>
    <n v="-18648.32"/>
    <n v="5127"/>
    <n v="285382.09000000003"/>
    <n v="188580.78"/>
    <n v="-626.01"/>
    <n v="0"/>
    <n v="5127"/>
    <n v="0"/>
    <x v="24"/>
  </r>
  <r>
    <n v="-1"/>
    <n v="1"/>
    <s v="0001 -Florida Power &amp; Light Company"/>
    <n v="0"/>
    <n v="3"/>
    <x v="24"/>
    <n v="2004"/>
    <n v="101"/>
    <n v="2014"/>
    <s v="V2004 Q2 - 50% Bonus"/>
    <n v="367"/>
    <s v="05. Other Production"/>
    <s v="Function"/>
    <n v="14711349.93"/>
    <n v="0"/>
    <n v="0"/>
    <n v="15203377.76"/>
    <n v="333016.55"/>
    <n v="12054065.130000001"/>
    <n v="-1021292"/>
    <n v="270544.38"/>
    <n v="15695405.59"/>
    <n v="11621477.66"/>
    <n v="52092.74"/>
    <n v="0"/>
    <n v="270544.38"/>
    <n v="0"/>
    <x v="24"/>
  </r>
  <r>
    <n v="-1"/>
    <n v="1"/>
    <s v="0001 -Florida Power &amp; Light Company"/>
    <n v="0"/>
    <n v="3"/>
    <x v="24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24"/>
  </r>
  <r>
    <n v="-1"/>
    <n v="1"/>
    <s v="0001 -Florida Power &amp; Light Company"/>
    <n v="0"/>
    <n v="3"/>
    <x v="24"/>
    <n v="2004"/>
    <n v="98"/>
    <n v="2014"/>
    <s v="V2004 Q3 - 30% Bonus"/>
    <n v="367"/>
    <s v="05. Other Production"/>
    <s v="Function"/>
    <n v="16182.99"/>
    <n v="0"/>
    <n v="0"/>
    <n v="16748.689999999999"/>
    <n v="519.21"/>
    <n v="11566.01"/>
    <n v="-1131.4100000000001"/>
    <n v="321"/>
    <n v="17314.400000000001"/>
    <n v="11311.9"/>
    <n v="-37.090000000000003"/>
    <n v="0"/>
    <n v="321"/>
    <n v="0"/>
    <x v="24"/>
  </r>
  <r>
    <n v="-1"/>
    <n v="1"/>
    <s v="0001 -Florida Power &amp; Light Company"/>
    <n v="0"/>
    <n v="3"/>
    <x v="24"/>
    <n v="2004"/>
    <n v="102"/>
    <n v="2014"/>
    <s v="V2004 Q3 - 50% Bonus"/>
    <n v="367"/>
    <s v="05. Other Production"/>
    <s v="Function"/>
    <n v="7576487.7699999996"/>
    <n v="0"/>
    <n v="0"/>
    <n v="7839471.6500000004"/>
    <n v="171381.15"/>
    <n v="6195881.21"/>
    <n v="-525976.31999999995"/>
    <n v="149172.56"/>
    <n v="8102455.54"/>
    <n v="5960095.8200000003"/>
    <n v="30371.32"/>
    <n v="0"/>
    <n v="149172.56"/>
    <n v="0"/>
    <x v="24"/>
  </r>
  <r>
    <n v="-1"/>
    <n v="1"/>
    <s v="0001 -Florida Power &amp; Light Company"/>
    <n v="0"/>
    <n v="3"/>
    <x v="24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24"/>
  </r>
  <r>
    <n v="-1"/>
    <n v="1"/>
    <s v="0001 -Florida Power &amp; Light Company"/>
    <n v="0"/>
    <n v="3"/>
    <x v="24"/>
    <n v="2004"/>
    <n v="99"/>
    <n v="2014"/>
    <s v="V2004 Q4 - 30% Bonus"/>
    <n v="367"/>
    <s v="05. Other Production"/>
    <s v="Function"/>
    <n v="-60611.01"/>
    <n v="0"/>
    <n v="0"/>
    <n v="-60287.68"/>
    <n v="-6100.35"/>
    <n v="6942.66"/>
    <n v="-646.65"/>
    <n v="102.31"/>
    <n v="-59964.36"/>
    <n v="195.66"/>
    <n v="102.31"/>
    <n v="0"/>
    <n v="102.31"/>
    <n v="0"/>
    <x v="24"/>
  </r>
  <r>
    <n v="-1"/>
    <n v="1"/>
    <s v="0001 -Florida Power &amp; Light Company"/>
    <n v="0"/>
    <n v="3"/>
    <x v="24"/>
    <n v="2004"/>
    <n v="103"/>
    <n v="2014"/>
    <s v="V2004 Q4 - 50% Bonus"/>
    <n v="367"/>
    <s v="05. Other Production"/>
    <s v="Function"/>
    <n v="46600929.259999998"/>
    <n v="0"/>
    <n v="0"/>
    <n v="48274086.280000001"/>
    <n v="1058512.45"/>
    <n v="37805829.259999998"/>
    <n v="-3346375.61"/>
    <n v="514180.23"/>
    <n v="49947243.299999997"/>
    <n v="36297496.240000002"/>
    <n v="-265288.34000000003"/>
    <n v="0"/>
    <n v="514180.23"/>
    <n v="0"/>
    <x v="24"/>
  </r>
  <r>
    <n v="-1"/>
    <n v="1"/>
    <s v="0001 -Florida Power &amp; Light Company"/>
    <n v="0"/>
    <n v="3"/>
    <x v="24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24"/>
  </r>
  <r>
    <n v="-1"/>
    <n v="1"/>
    <s v="0001 -Florida Power &amp; Light Company"/>
    <n v="0"/>
    <n v="3"/>
    <x v="24"/>
    <n v="2005"/>
    <n v="72"/>
    <n v="2014"/>
    <s v="V2005 Bonus-30%"/>
    <n v="367"/>
    <s v="05. Other Production"/>
    <s v="Function"/>
    <n v="633797081.99000001"/>
    <n v="0"/>
    <n v="0"/>
    <n v="639731933.47000003"/>
    <n v="19831689.940000001"/>
    <n v="413872409.14999998"/>
    <n v="-11869702.960000001"/>
    <n v="2417763.31"/>
    <n v="645666784.95000005"/>
    <n v="425911639.08999997"/>
    <n v="-1659479.66"/>
    <n v="0"/>
    <n v="2417763.31"/>
    <n v="0"/>
    <x v="24"/>
  </r>
  <r>
    <n v="-1"/>
    <n v="1"/>
    <s v="0001 -Florida Power &amp; Light Company"/>
    <n v="0"/>
    <n v="3"/>
    <x v="24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24"/>
  </r>
  <r>
    <n v="-1"/>
    <n v="1"/>
    <s v="0001 -Florida Power &amp; Light Company"/>
    <n v="0"/>
    <n v="3"/>
    <x v="24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24"/>
  </r>
  <r>
    <n v="-1"/>
    <n v="1"/>
    <s v="0001 -Florida Power &amp; Light Company"/>
    <n v="0"/>
    <n v="3"/>
    <x v="24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24"/>
  </r>
  <r>
    <n v="-1"/>
    <n v="1"/>
    <s v="0001 -Florida Power &amp; Light Company"/>
    <n v="0"/>
    <n v="3"/>
    <x v="24"/>
    <n v="2008"/>
    <n v="168"/>
    <n v="2014"/>
    <s v="V2008 Q1 - 50% Bonus"/>
    <n v="367"/>
    <s v="05. Other Production"/>
    <s v="Function"/>
    <n v="345582.36"/>
    <n v="0"/>
    <n v="0"/>
    <n v="383232.27"/>
    <n v="11778.55"/>
    <n v="324091.49"/>
    <n v="-122076.34"/>
    <n v="29527.08"/>
    <n v="420882.18"/>
    <n v="283461.36"/>
    <n v="6635.93"/>
    <n v="0"/>
    <n v="29527.08"/>
    <n v="0"/>
    <x v="24"/>
  </r>
  <r>
    <n v="-1"/>
    <n v="1"/>
    <s v="0001 -Florida Power &amp; Light Company"/>
    <n v="0"/>
    <n v="3"/>
    <x v="24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24"/>
  </r>
  <r>
    <n v="-1"/>
    <n v="1"/>
    <s v="0001 -Florida Power &amp; Light Company"/>
    <n v="0"/>
    <n v="3"/>
    <x v="24"/>
    <n v="2008"/>
    <n v="169"/>
    <n v="2014"/>
    <s v="V2008 Q2 - 50% Bonus"/>
    <n v="367"/>
    <s v="05. Other Production"/>
    <s v="Function"/>
    <n v="2780900.3"/>
    <n v="0"/>
    <n v="0"/>
    <n v="3252754.91"/>
    <n v="79121.350000000006"/>
    <n v="2562426.3199999998"/>
    <n v="-979773.53"/>
    <n v="208605.03"/>
    <n v="3724609.51"/>
    <n v="1991332.03"/>
    <n v="-84888.53"/>
    <n v="0"/>
    <n v="208605.03"/>
    <n v="0"/>
    <x v="24"/>
  </r>
  <r>
    <n v="-1"/>
    <n v="1"/>
    <s v="0001 -Florida Power &amp; Light Company"/>
    <n v="0"/>
    <n v="3"/>
    <x v="24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24"/>
  </r>
  <r>
    <n v="-1"/>
    <n v="1"/>
    <s v="0001 -Florida Power &amp; Light Company"/>
    <n v="0"/>
    <n v="3"/>
    <x v="24"/>
    <n v="2008"/>
    <n v="170"/>
    <n v="2014"/>
    <s v="V2008 Q3 - 50% Bonus"/>
    <n v="367"/>
    <s v="05. Other Production"/>
    <s v="Function"/>
    <n v="1688237.9"/>
    <n v="0"/>
    <n v="0"/>
    <n v="1972764.73"/>
    <n v="49427.43"/>
    <n v="1543117.32"/>
    <n v="-589603.55000000005"/>
    <n v="169989.04"/>
    <n v="2257291.56"/>
    <n v="1203596.57"/>
    <n v="-10116.450000000001"/>
    <n v="0"/>
    <n v="169989.04"/>
    <n v="0"/>
    <x v="24"/>
  </r>
  <r>
    <n v="-1"/>
    <n v="1"/>
    <s v="0001 -Florida Power &amp; Light Company"/>
    <n v="0"/>
    <n v="3"/>
    <x v="24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24"/>
  </r>
  <r>
    <n v="-1"/>
    <n v="1"/>
    <s v="0001 -Florida Power &amp; Light Company"/>
    <n v="0"/>
    <n v="3"/>
    <x v="24"/>
    <n v="2008"/>
    <n v="171"/>
    <n v="2014"/>
    <s v="V2008 Q4 - 50% Bonus"/>
    <n v="367"/>
    <s v="05. Other Production"/>
    <s v="Function"/>
    <n v="-2395454.5"/>
    <n v="0"/>
    <n v="0"/>
    <n v="-2901249.27"/>
    <n v="-69378.149999999994"/>
    <n v="-2144136.5299999998"/>
    <n v="900004.41"/>
    <n v="183648.44"/>
    <n v="-3407044.05"/>
    <n v="-1529174.35"/>
    <n v="510897.66"/>
    <n v="0"/>
    <n v="183648.44"/>
    <n v="0"/>
    <x v="24"/>
  </r>
  <r>
    <n v="-1"/>
    <n v="1"/>
    <s v="0001 -Florida Power &amp; Light Company"/>
    <n v="0"/>
    <n v="3"/>
    <x v="24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24"/>
  </r>
  <r>
    <n v="-1"/>
    <n v="1"/>
    <s v="0001 -Florida Power &amp; Light Company"/>
    <n v="0"/>
    <n v="3"/>
    <x v="24"/>
    <n v="2009"/>
    <n v="189"/>
    <n v="2014"/>
    <s v="V2009 Q1 - 50% Bonus"/>
    <n v="367"/>
    <s v="05. Other Production"/>
    <s v="Function"/>
    <n v="16199068.380000001"/>
    <n v="0"/>
    <n v="0"/>
    <n v="16638336.77"/>
    <n v="1766522.02"/>
    <n v="9935868.4499999993"/>
    <n v="-909271.93"/>
    <n v="340143.77"/>
    <n v="17077605.149999999"/>
    <n v="11148033.77"/>
    <n v="15963.7"/>
    <n v="0"/>
    <n v="340143.77"/>
    <n v="0"/>
    <x v="24"/>
  </r>
  <r>
    <n v="-1"/>
    <n v="1"/>
    <s v="0001 -Florida Power &amp; Light Company"/>
    <n v="0"/>
    <n v="3"/>
    <x v="24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24"/>
  </r>
  <r>
    <n v="-1"/>
    <n v="1"/>
    <s v="0001 -Florida Power &amp; Light Company"/>
    <n v="0"/>
    <n v="3"/>
    <x v="24"/>
    <n v="2009"/>
    <n v="190"/>
    <n v="2014"/>
    <s v="V2009 Q2 - 50% Bonus"/>
    <n v="367"/>
    <s v="05. Other Production"/>
    <s v="Function"/>
    <n v="24424928.370000001"/>
    <n v="0"/>
    <n v="0"/>
    <n v="25093354.199999999"/>
    <n v="2662557.11"/>
    <n v="14745319.34"/>
    <n v="-1361367.06"/>
    <n v="230476.03"/>
    <n v="25761780.030000001"/>
    <n v="16573681.01"/>
    <n v="-272180.19"/>
    <n v="0"/>
    <n v="230476.03"/>
    <n v="0"/>
    <x v="24"/>
  </r>
  <r>
    <n v="-1"/>
    <n v="1"/>
    <s v="0001 -Florida Power &amp; Light Company"/>
    <n v="0"/>
    <n v="3"/>
    <x v="24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24"/>
  </r>
  <r>
    <n v="-1"/>
    <n v="1"/>
    <s v="0001 -Florida Power &amp; Light Company"/>
    <n v="0"/>
    <n v="3"/>
    <x v="24"/>
    <n v="2009"/>
    <n v="191"/>
    <n v="2014"/>
    <s v="V2009 Q3 - 50% Bonus"/>
    <n v="367"/>
    <s v="05. Other Production"/>
    <s v="Function"/>
    <n v="300835968.38999999"/>
    <n v="0"/>
    <n v="0"/>
    <n v="309113895.81"/>
    <n v="33077480.899999999"/>
    <n v="179047313.52000001"/>
    <n v="-16572629.939999999"/>
    <n v="3441252.09"/>
    <n v="317391823.23000002"/>
    <n v="201901554.05000001"/>
    <n v="-2891362.39"/>
    <n v="0"/>
    <n v="3441252.09"/>
    <n v="0"/>
    <x v="24"/>
  </r>
  <r>
    <n v="-1"/>
    <n v="1"/>
    <s v="0001 -Florida Power &amp; Light Company"/>
    <n v="0"/>
    <n v="3"/>
    <x v="24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24"/>
  </r>
  <r>
    <n v="-1"/>
    <n v="1"/>
    <s v="0001 -Florida Power &amp; Light Company"/>
    <n v="0"/>
    <n v="3"/>
    <x v="24"/>
    <n v="2009"/>
    <n v="192"/>
    <n v="2014"/>
    <s v="V2009 Q4 - 50% Bonus"/>
    <n v="367"/>
    <s v="05. Other Production"/>
    <s v="Function"/>
    <n v="176297402"/>
    <n v="0"/>
    <n v="0"/>
    <n v="177775322.86000001"/>
    <n v="21596485.210000001"/>
    <n v="138460929.78"/>
    <n v="-2969711.91"/>
    <n v="549240.05000000005"/>
    <n v="179253243.71000001"/>
    <n v="158252873.63"/>
    <n v="-602060.29"/>
    <n v="0"/>
    <n v="549240.05000000005"/>
    <n v="0"/>
    <x v="24"/>
  </r>
  <r>
    <n v="-1"/>
    <n v="1"/>
    <s v="0001 -Florida Power &amp; Light Company"/>
    <n v="0"/>
    <n v="3"/>
    <x v="24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24"/>
  </r>
  <r>
    <n v="-1"/>
    <n v="1"/>
    <s v="0001 -Florida Power &amp; Light Company"/>
    <n v="0"/>
    <n v="3"/>
    <x v="24"/>
    <n v="2010"/>
    <n v="215"/>
    <n v="2014"/>
    <s v="V2010 Q1 - 50% Bonus"/>
    <n v="367"/>
    <s v="05. Other Production"/>
    <s v="Function"/>
    <n v="1986265.72"/>
    <n v="0"/>
    <n v="0"/>
    <n v="2414177.5"/>
    <n v="281543.52"/>
    <n v="1631451.26"/>
    <n v="-945724.47"/>
    <n v="1232150.23"/>
    <n v="2842089.26"/>
    <n v="1464528.19"/>
    <n v="824793.29"/>
    <n v="0"/>
    <n v="1232150.23"/>
    <n v="0"/>
    <x v="24"/>
  </r>
  <r>
    <n v="-1"/>
    <n v="1"/>
    <s v="0001 -Florida Power &amp; Light Company"/>
    <n v="0"/>
    <n v="3"/>
    <x v="24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24"/>
  </r>
  <r>
    <n v="-1"/>
    <n v="1"/>
    <s v="0001 -Florida Power &amp; Light Company"/>
    <n v="0"/>
    <n v="3"/>
    <x v="24"/>
    <n v="2010"/>
    <n v="216"/>
    <n v="2014"/>
    <s v="V2010 Q2 - 50% Bonus"/>
    <n v="367"/>
    <s v="05. Other Production"/>
    <s v="Function"/>
    <n v="76033772.469999999"/>
    <n v="0"/>
    <n v="0"/>
    <n v="89360012.700000003"/>
    <n v="11161896.25"/>
    <n v="63145202.810000002"/>
    <n v="-26664658.75"/>
    <n v="11112437.83"/>
    <n v="102686252.93000001"/>
    <n v="60522372.829999998"/>
    <n v="-1755316.4"/>
    <n v="0"/>
    <n v="11112437.83"/>
    <n v="0"/>
    <x v="24"/>
  </r>
  <r>
    <n v="-1"/>
    <n v="1"/>
    <s v="0001 -Florida Power &amp; Light Company"/>
    <n v="0"/>
    <n v="3"/>
    <x v="24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24"/>
  </r>
  <r>
    <n v="-1"/>
    <n v="1"/>
    <s v="0001 -Florida Power &amp; Light Company"/>
    <n v="0"/>
    <n v="3"/>
    <x v="24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7"/>
    <n v="2014"/>
    <s v="V2010 Q3 - 50% Bonus"/>
    <n v="367"/>
    <s v="05. Other Production"/>
    <s v="Function"/>
    <n v="9034671.4600000009"/>
    <n v="0"/>
    <n v="0"/>
    <n v="13545252.09"/>
    <n v="1486993.24"/>
    <n v="8331568.7999999998"/>
    <n v="-9354732.4499999993"/>
    <n v="4137001.37"/>
    <n v="18055832.710000001"/>
    <n v="5222256.92"/>
    <n v="-287854.76"/>
    <n v="0"/>
    <n v="4137001.37"/>
    <n v="0"/>
    <x v="24"/>
  </r>
  <r>
    <n v="-1"/>
    <n v="1"/>
    <s v="0001 -Florida Power &amp; Light Company"/>
    <n v="0"/>
    <n v="3"/>
    <x v="24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24"/>
  </r>
  <r>
    <n v="-1"/>
    <n v="1"/>
    <s v="0001 -Florida Power &amp; Light Company"/>
    <n v="0"/>
    <n v="3"/>
    <x v="24"/>
    <n v="2010"/>
    <n v="224"/>
    <n v="2014"/>
    <s v="V2010 Q4 - 100% Bonus"/>
    <n v="367"/>
    <s v="05. Other Production"/>
    <s v="Function"/>
    <n v="59396716.359999999"/>
    <n v="0"/>
    <n v="0"/>
    <n v="63223608.140000001"/>
    <n v="10115777.289999999"/>
    <n v="45594339.939999998"/>
    <n v="-7655023.8700000001"/>
    <n v="1455739.9"/>
    <n v="67050499.93"/>
    <n v="49893241.719999999"/>
    <n v="-381168.15"/>
    <n v="0"/>
    <n v="1455739.9"/>
    <n v="0"/>
    <x v="24"/>
  </r>
  <r>
    <n v="-1"/>
    <n v="1"/>
    <s v="0001 -Florida Power &amp; Light Company"/>
    <n v="0"/>
    <n v="3"/>
    <x v="24"/>
    <n v="2010"/>
    <n v="218"/>
    <n v="2014"/>
    <s v="V2010 Q4 - 50% Bonus"/>
    <n v="367"/>
    <s v="05. Other Production"/>
    <s v="Function"/>
    <n v="291225535.94"/>
    <n v="0"/>
    <n v="0"/>
    <n v="299676126.13"/>
    <n v="39846737.270000003"/>
    <n v="217882579.24000001"/>
    <n v="-16908575.84"/>
    <n v="3215359.84"/>
    <n v="308126716.31"/>
    <n v="249208837.90000001"/>
    <n v="-5165341.92"/>
    <n v="0"/>
    <n v="3215359.84"/>
    <n v="0"/>
    <x v="24"/>
  </r>
  <r>
    <n v="-1"/>
    <n v="1"/>
    <s v="0001 -Florida Power &amp; Light Company"/>
    <n v="0"/>
    <n v="3"/>
    <x v="24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24"/>
  </r>
  <r>
    <n v="-1"/>
    <n v="1"/>
    <s v="0001 -Florida Power &amp; Light Company"/>
    <n v="0"/>
    <n v="3"/>
    <x v="24"/>
    <n v="2011"/>
    <n v="233"/>
    <n v="2014"/>
    <s v="V2011 - 100% Bonus"/>
    <n v="367"/>
    <s v="05. Other Production"/>
    <s v="Function"/>
    <n v="532696886.37"/>
    <n v="0"/>
    <n v="0"/>
    <n v="549439376.59000003"/>
    <n v="87910300.25"/>
    <n v="91237249.079999998"/>
    <n v="-33498427.940000001"/>
    <n v="6665336.5499999998"/>
    <n v="566181866.80999994"/>
    <n v="171072220.19999999"/>
    <n v="-18744314.760000002"/>
    <n v="0"/>
    <n v="6665336.5499999998"/>
    <n v="0"/>
    <x v="24"/>
  </r>
  <r>
    <n v="-1"/>
    <n v="1"/>
    <s v="0001 -Florida Power &amp; Light Company"/>
    <n v="0"/>
    <n v="3"/>
    <x v="24"/>
    <n v="2011"/>
    <n v="234"/>
    <n v="2014"/>
    <s v="V2011 - 50% Bonus"/>
    <n v="367"/>
    <s v="05. Other Production"/>
    <s v="Function"/>
    <n v="530313436.69999999"/>
    <n v="0"/>
    <n v="0"/>
    <n v="543330142.75"/>
    <n v="60309645.850000001"/>
    <n v="93404781.730000004"/>
    <n v="-33390992.43"/>
    <n v="5182068.2300000004"/>
    <n v="556346848.79999995"/>
    <n v="147898837.25"/>
    <n v="-15035753.539999999"/>
    <n v="0"/>
    <n v="5182068.2300000004"/>
    <n v="0"/>
    <x v="24"/>
  </r>
  <r>
    <n v="-1"/>
    <n v="1"/>
    <s v="0001 -Florida Power &amp; Light Company"/>
    <n v="0"/>
    <n v="3"/>
    <x v="24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8"/>
    <n v="2014"/>
    <s v="V2012 Q1 - 50% Bonus"/>
    <n v="367"/>
    <s v="05. Other Production"/>
    <s v="Function"/>
    <n v="22212074.280000001"/>
    <n v="0"/>
    <n v="0"/>
    <n v="24188312.75"/>
    <n v="2793087.65"/>
    <n v="4285008.3499999996"/>
    <n v="-3971330.96"/>
    <n v="1075982.3700000001"/>
    <n v="26164551.23"/>
    <n v="6271471.6100000003"/>
    <n v="-2069870.19"/>
    <n v="0"/>
    <n v="1075982.3700000001"/>
    <n v="0"/>
    <x v="24"/>
  </r>
  <r>
    <n v="-1"/>
    <n v="1"/>
    <s v="0001 -Florida Power &amp; Light Company"/>
    <n v="0"/>
    <n v="3"/>
    <x v="24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9"/>
    <n v="2014"/>
    <s v="V2012 Q2 - 50% Bonus"/>
    <n v="367"/>
    <s v="05. Other Production"/>
    <s v="Function"/>
    <n v="48003560.439999998"/>
    <n v="0"/>
    <n v="0"/>
    <n v="51894017.57"/>
    <n v="6220513.4500000002"/>
    <n v="9105405.6400000006"/>
    <n v="-8061953.0499999998"/>
    <n v="2223407.39"/>
    <n v="55784474.700000003"/>
    <n v="13801326.74"/>
    <n v="-4032914.53"/>
    <n v="0"/>
    <n v="2223407.39"/>
    <n v="0"/>
    <x v="24"/>
  </r>
  <r>
    <n v="-1"/>
    <n v="1"/>
    <s v="0001 -Florida Power &amp; Light Company"/>
    <n v="0"/>
    <n v="3"/>
    <x v="24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5"/>
    <n v="2014"/>
    <s v="V2012 Q3 - 100% Bonus"/>
    <n v="367"/>
    <s v="05. Other Production"/>
    <s v="Function"/>
    <n v="838825.59"/>
    <n v="0"/>
    <n v="0"/>
    <n v="920082.19"/>
    <n v="147213.15"/>
    <n v="165075.47"/>
    <n v="-162513.21"/>
    <n v="83263.199999999997"/>
    <n v="1001338.8"/>
    <n v="272496.49"/>
    <n v="-39457.879999999997"/>
    <n v="0"/>
    <n v="83263.199999999997"/>
    <n v="0"/>
    <x v="24"/>
  </r>
  <r>
    <n v="-1"/>
    <n v="1"/>
    <s v="0001 -Florida Power &amp; Light Company"/>
    <n v="0"/>
    <n v="3"/>
    <x v="24"/>
    <n v="2012"/>
    <n v="250"/>
    <n v="2014"/>
    <s v="V2012 Q3 - 50% Bonus"/>
    <n v="367"/>
    <s v="05. Other Production"/>
    <s v="Function"/>
    <n v="13032844.58"/>
    <n v="0"/>
    <n v="0"/>
    <n v="13762537.710000001"/>
    <n v="1946595.95"/>
    <n v="2963868.79"/>
    <n v="-1469814.93"/>
    <n v="742987.79"/>
    <n v="14492230.84"/>
    <n v="4634282.79"/>
    <n v="-440216.52"/>
    <n v="0"/>
    <n v="742987.79"/>
    <n v="0"/>
    <x v="24"/>
  </r>
  <r>
    <n v="-1"/>
    <n v="1"/>
    <s v="0001 -Florida Power &amp; Light Company"/>
    <n v="0"/>
    <n v="3"/>
    <x v="24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1"/>
    <n v="2014"/>
    <s v="V2012 Q4 - 50% Bonus"/>
    <n v="367"/>
    <s v="05. Other Production"/>
    <s v="Function"/>
    <n v="31516124.52"/>
    <n v="0"/>
    <n v="0"/>
    <n v="34041045.049999997"/>
    <n v="4315985.28"/>
    <n v="5382974.4299999997"/>
    <n v="-5081738.04"/>
    <n v="1480413.57"/>
    <n v="36565965.590000004"/>
    <n v="8793835.2400000002"/>
    <n v="-2664303.0299999998"/>
    <n v="0"/>
    <n v="1480413.57"/>
    <n v="0"/>
    <x v="24"/>
  </r>
  <r>
    <n v="-1"/>
    <n v="1"/>
    <s v="0001 -Florida Power &amp; Light Company"/>
    <n v="0"/>
    <n v="3"/>
    <x v="24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3"/>
    <n v="231"/>
    <n v="2014"/>
    <s v="V2013 - 50% Bonus"/>
    <n v="367"/>
    <s v="05. Other Production"/>
    <s v="Function"/>
    <n v="1106713310.72"/>
    <n v="0"/>
    <n v="0"/>
    <n v="1118767483.48"/>
    <n v="130309246.79000001"/>
    <n v="134905039.03999999"/>
    <n v="-24577266.780000001"/>
    <n v="4656521.0999999996"/>
    <n v="1130821656.24"/>
    <n v="260947077.74000001"/>
    <n v="-15184616.33"/>
    <n v="0"/>
    <n v="4656521.0999999996"/>
    <n v="0"/>
    <x v="24"/>
  </r>
  <r>
    <n v="-1"/>
    <n v="1"/>
    <s v="0001 -Florida Power &amp; Light Company"/>
    <n v="0"/>
    <n v="3"/>
    <x v="24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169098921.53999999"/>
    <n v="0"/>
    <n v="1401388299.5799999"/>
    <n v="0"/>
    <n v="0"/>
    <n v="169098921.53999999"/>
    <n v="0"/>
    <n v="0"/>
    <n v="0"/>
    <n v="0"/>
    <x v="24"/>
  </r>
  <r>
    <n v="-1"/>
    <n v="1"/>
    <s v="0001 -Florida Power &amp; Light Company"/>
    <n v="0"/>
    <n v="3"/>
    <x v="24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24"/>
  </r>
  <r>
    <n v="-1"/>
    <n v="1"/>
    <s v="0001 -Florida Power &amp; Light Company"/>
    <n v="0"/>
    <n v="3"/>
    <x v="24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24"/>
  </r>
  <r>
    <n v="-1"/>
    <n v="1"/>
    <s v="0001 -Florida Power &amp; Light Company"/>
    <n v="0"/>
    <n v="3"/>
    <x v="24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24"/>
  </r>
  <r>
    <n v="-1"/>
    <n v="1"/>
    <s v="0001 -Florida Power &amp; Light Company"/>
    <n v="0"/>
    <n v="3"/>
    <x v="24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24"/>
  </r>
  <r>
    <n v="-1"/>
    <n v="1"/>
    <s v="0001 -Florida Power &amp; Light Company"/>
    <n v="0"/>
    <n v="3"/>
    <x v="24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24"/>
  </r>
  <r>
    <n v="-1"/>
    <n v="1"/>
    <s v="0001 -Florida Power &amp; Light Company"/>
    <n v="0"/>
    <n v="3"/>
    <x v="24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24"/>
  </r>
  <r>
    <n v="-1"/>
    <n v="1"/>
    <s v="0001 -Florida Power &amp; Light Company"/>
    <n v="0"/>
    <n v="3"/>
    <x v="24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24"/>
  </r>
  <r>
    <n v="-1"/>
    <n v="1"/>
    <s v="0001 -Florida Power &amp; Light Company"/>
    <n v="0"/>
    <n v="3"/>
    <x v="24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24"/>
  </r>
  <r>
    <n v="-1"/>
    <n v="1"/>
    <s v="0001 -Florida Power &amp; Light Company"/>
    <n v="0"/>
    <n v="3"/>
    <x v="24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24"/>
  </r>
  <r>
    <n v="-1"/>
    <n v="1"/>
    <s v="0001 -Florida Power &amp; Light Company"/>
    <n v="0"/>
    <n v="3"/>
    <x v="24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24"/>
  </r>
  <r>
    <n v="-1"/>
    <n v="1"/>
    <s v="0001 -Florida Power &amp; Light Company"/>
    <n v="0"/>
    <n v="3"/>
    <x v="24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24"/>
  </r>
  <r>
    <n v="-1"/>
    <n v="1"/>
    <s v="0001 -Florida Power &amp; Light Company"/>
    <n v="0"/>
    <n v="3"/>
    <x v="24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24"/>
  </r>
  <r>
    <n v="-1"/>
    <n v="1"/>
    <s v="0001 -Florida Power &amp; Light Company"/>
    <n v="0"/>
    <n v="3"/>
    <x v="24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24"/>
  </r>
  <r>
    <n v="-1"/>
    <n v="1"/>
    <s v="0001 -Florida Power &amp; Light Company"/>
    <n v="0"/>
    <n v="3"/>
    <x v="24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24"/>
  </r>
  <r>
    <n v="-1"/>
    <n v="1"/>
    <s v="0001 -Florida Power &amp; Light Company"/>
    <n v="0"/>
    <n v="3"/>
    <x v="24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24"/>
  </r>
  <r>
    <n v="-1"/>
    <n v="1"/>
    <s v="0001 -Florida Power &amp; Light Company"/>
    <n v="0"/>
    <n v="3"/>
    <x v="24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24"/>
  </r>
  <r>
    <n v="-1"/>
    <n v="1"/>
    <s v="0001 -Florida Power &amp; Light Company"/>
    <n v="0"/>
    <n v="3"/>
    <x v="24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24"/>
  </r>
  <r>
    <n v="-1"/>
    <n v="1"/>
    <s v="0001 -Florida Power &amp; Light Company"/>
    <n v="0"/>
    <n v="3"/>
    <x v="24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24"/>
  </r>
  <r>
    <n v="-1"/>
    <n v="1"/>
    <s v="0001 -Florida Power &amp; Light Company"/>
    <n v="0"/>
    <n v="3"/>
    <x v="24"/>
    <n v="1987"/>
    <n v="22"/>
    <n v="2014"/>
    <s v="V1987"/>
    <n v="367"/>
    <s v="06. Transmission"/>
    <s v="Function"/>
    <n v="33616320.729999997"/>
    <n v="0"/>
    <n v="0"/>
    <n v="415265"/>
    <n v="6198"/>
    <n v="34081875.439999998"/>
    <n v="-954529.97"/>
    <n v="173541.88"/>
    <n v="34334084.439999998"/>
    <n v="33370309.73"/>
    <n v="173541.88"/>
    <n v="0"/>
    <n v="173541.88"/>
    <n v="0"/>
    <x v="24"/>
  </r>
  <r>
    <n v="-1"/>
    <n v="1"/>
    <s v="0001 -Florida Power &amp; Light Company"/>
    <n v="0"/>
    <n v="3"/>
    <x v="24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24"/>
  </r>
  <r>
    <n v="-1"/>
    <n v="1"/>
    <s v="0001 -Florida Power &amp; Light Company"/>
    <n v="0"/>
    <n v="3"/>
    <x v="24"/>
    <n v="1988"/>
    <n v="24"/>
    <n v="2014"/>
    <s v="V1988"/>
    <n v="367"/>
    <s v="06. Transmission"/>
    <s v="Function"/>
    <n v="58793787.57"/>
    <n v="0"/>
    <n v="0"/>
    <n v="5707039.8600000003"/>
    <n v="85179.85"/>
    <n v="55763737.869999997"/>
    <n v="-994286.33"/>
    <n v="105999.49"/>
    <n v="59213573.57"/>
    <n v="55429131.719999999"/>
    <n v="105999.49"/>
    <n v="0"/>
    <n v="105999.49"/>
    <n v="0"/>
    <x v="24"/>
  </r>
  <r>
    <n v="-1"/>
    <n v="1"/>
    <s v="0001 -Florida Power &amp; Light Company"/>
    <n v="0"/>
    <n v="3"/>
    <x v="24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24"/>
  </r>
  <r>
    <n v="-1"/>
    <n v="1"/>
    <s v="0001 -Florida Power &amp; Light Company"/>
    <n v="0"/>
    <n v="3"/>
    <x v="24"/>
    <n v="1989"/>
    <n v="26"/>
    <n v="2014"/>
    <s v="V1989"/>
    <n v="367"/>
    <s v="06. Transmission"/>
    <s v="Function"/>
    <n v="38689886"/>
    <n v="0"/>
    <n v="0"/>
    <n v="3672622"/>
    <n v="54815.35"/>
    <n v="36653712.049999997"/>
    <n v="-535293.5"/>
    <n v="69251.820000000007"/>
    <n v="38982731.75"/>
    <n v="36415681.649999999"/>
    <n v="69251.820000000007"/>
    <n v="0"/>
    <n v="69251.820000000007"/>
    <n v="0"/>
    <x v="24"/>
  </r>
  <r>
    <n v="-1"/>
    <n v="1"/>
    <s v="0001 -Florida Power &amp; Light Company"/>
    <n v="0"/>
    <n v="3"/>
    <x v="24"/>
    <n v="1990"/>
    <n v="28"/>
    <n v="2014"/>
    <s v="V1990"/>
    <n v="367"/>
    <s v="06. Transmission"/>
    <s v="Function"/>
    <n v="53237709.700000003"/>
    <n v="0"/>
    <n v="0"/>
    <n v="4652481.63"/>
    <n v="69440.149999999994"/>
    <n v="50858136.420000002"/>
    <n v="-830528.96"/>
    <n v="142008.01"/>
    <n v="53895329.57"/>
    <n v="50269956.700000003"/>
    <n v="142008.01"/>
    <n v="0"/>
    <n v="142008.01"/>
    <n v="0"/>
    <x v="24"/>
  </r>
  <r>
    <n v="-1"/>
    <n v="1"/>
    <s v="0001 -Florida Power &amp; Light Company"/>
    <n v="0"/>
    <n v="3"/>
    <x v="24"/>
    <n v="1991"/>
    <n v="29"/>
    <n v="2014"/>
    <s v="V1991"/>
    <n v="367"/>
    <s v="06. Transmission"/>
    <s v="Function"/>
    <n v="54738845.539999999"/>
    <n v="0"/>
    <n v="0"/>
    <n v="4966713"/>
    <n v="74130.179999999993"/>
    <n v="51646050.630000003"/>
    <n v="-484230.61"/>
    <n v="40768.910000000003"/>
    <n v="54942365.119999997"/>
    <n v="51516661.229999997"/>
    <n v="40768.910000000003"/>
    <n v="0"/>
    <n v="40768.910000000003"/>
    <n v="0"/>
    <x v="24"/>
  </r>
  <r>
    <n v="-1"/>
    <n v="1"/>
    <s v="0001 -Florida Power &amp; Light Company"/>
    <n v="0"/>
    <n v="3"/>
    <x v="24"/>
    <n v="1992"/>
    <n v="30"/>
    <n v="2014"/>
    <s v="V1992"/>
    <n v="367"/>
    <s v="06. Transmission"/>
    <s v="Function"/>
    <n v="55855735.700000003"/>
    <n v="0"/>
    <n v="0"/>
    <n v="583557"/>
    <n v="8709.82"/>
    <n v="56030637.759999998"/>
    <n v="-676508.73"/>
    <n v="125817.94"/>
    <n v="56399263"/>
    <n v="55495820.280000001"/>
    <n v="125817.94"/>
    <n v="0"/>
    <n v="125817.94"/>
    <n v="0"/>
    <x v="24"/>
  </r>
  <r>
    <n v="-1"/>
    <n v="1"/>
    <s v="0001 -Florida Power &amp; Light Company"/>
    <n v="0"/>
    <n v="3"/>
    <x v="24"/>
    <n v="1993"/>
    <n v="31"/>
    <n v="2014"/>
    <s v="V1993"/>
    <n v="367"/>
    <s v="06. Transmission"/>
    <s v="Function"/>
    <n v="110586439.3"/>
    <n v="0"/>
    <n v="0"/>
    <n v="12134882.050000001"/>
    <n v="181117.97"/>
    <n v="103069121.55"/>
    <n v="-1164337.33"/>
    <n v="88544.34"/>
    <n v="110963163.97"/>
    <n v="102873514.84999999"/>
    <n v="88544.34"/>
    <n v="0"/>
    <n v="88544.34"/>
    <n v="0"/>
    <x v="24"/>
  </r>
  <r>
    <n v="-1"/>
    <n v="1"/>
    <s v="0001 -Florida Power &amp; Light Company"/>
    <n v="0"/>
    <n v="3"/>
    <x v="24"/>
    <n v="1994"/>
    <n v="32"/>
    <n v="2014"/>
    <s v="V1994"/>
    <n v="367"/>
    <s v="06. Transmission"/>
    <s v="Function"/>
    <n v="102228577.7"/>
    <n v="0"/>
    <n v="0"/>
    <n v="7901850.9800000004"/>
    <n v="2248578.58"/>
    <n v="96923229.790000007"/>
    <n v="-1030670.54"/>
    <n v="231895.04000000001"/>
    <n v="103163693.61"/>
    <n v="98247122.75"/>
    <n v="221464.75"/>
    <n v="0"/>
    <n v="231895.04000000001"/>
    <n v="0"/>
    <x v="24"/>
  </r>
  <r>
    <n v="-1"/>
    <n v="1"/>
    <s v="0001 -Florida Power &amp; Light Company"/>
    <n v="0"/>
    <n v="3"/>
    <x v="24"/>
    <n v="1995"/>
    <n v="33"/>
    <n v="2014"/>
    <s v="V1995"/>
    <n v="367"/>
    <s v="06. Transmission"/>
    <s v="Function"/>
    <n v="46001219.659999996"/>
    <n v="0"/>
    <n v="0"/>
    <n v="5265657.92"/>
    <n v="1908325.1"/>
    <n v="41773979.079999998"/>
    <n v="-555661.07999999996"/>
    <n v="87963.31"/>
    <n v="46373712.020000003"/>
    <n v="43326430.68"/>
    <n v="71344.45"/>
    <n v="0"/>
    <n v="87963.31"/>
    <n v="0"/>
    <x v="24"/>
  </r>
  <r>
    <n v="-1"/>
    <n v="1"/>
    <s v="0001 -Florida Power &amp; Light Company"/>
    <n v="0"/>
    <n v="3"/>
    <x v="24"/>
    <n v="1996"/>
    <n v="34"/>
    <n v="2014"/>
    <s v="V1996"/>
    <n v="367"/>
    <s v="06. Transmission"/>
    <s v="Function"/>
    <n v="84337753.099999994"/>
    <n v="0"/>
    <n v="0"/>
    <n v="16334165.65"/>
    <n v="3432997.16"/>
    <n v="70449068.329999998"/>
    <n v="-391292.35"/>
    <n v="95689.42"/>
    <n v="84700280.920000002"/>
    <n v="73551886.200000003"/>
    <n v="63340.9"/>
    <n v="0"/>
    <n v="95689.42"/>
    <n v="0"/>
    <x v="24"/>
  </r>
  <r>
    <n v="-1"/>
    <n v="1"/>
    <s v="0001 -Florida Power &amp; Light Company"/>
    <n v="0"/>
    <n v="3"/>
    <x v="24"/>
    <n v="1997"/>
    <n v="35"/>
    <n v="2014"/>
    <s v="V1997"/>
    <n v="367"/>
    <s v="06. Transmission"/>
    <s v="Function"/>
    <n v="39830597.920000002"/>
    <n v="0"/>
    <n v="0"/>
    <n v="8347974.8600000003"/>
    <n v="1709336.95"/>
    <n v="32437871.109999999"/>
    <n v="-495257.54"/>
    <n v="84089.57"/>
    <n v="40186698.32"/>
    <n v="33838773.359999999"/>
    <n v="36423.870000000003"/>
    <n v="0"/>
    <n v="84089.57"/>
    <n v="0"/>
    <x v="24"/>
  </r>
  <r>
    <n v="-1"/>
    <n v="1"/>
    <s v="0001 -Florida Power &amp; Light Company"/>
    <n v="0"/>
    <n v="3"/>
    <x v="24"/>
    <n v="1998"/>
    <n v="59"/>
    <n v="2014"/>
    <s v="V1998"/>
    <n v="367"/>
    <s v="06. Transmission"/>
    <s v="Function"/>
    <n v="28380847.23"/>
    <n v="0"/>
    <n v="0"/>
    <n v="7074854.7000000002"/>
    <n v="1228009.6499999999"/>
    <n v="22154787.75"/>
    <n v="-661509.81000000006"/>
    <n v="115399.94"/>
    <n v="28897470.789999999"/>
    <n v="22958388.010000002"/>
    <n v="23185.77"/>
    <n v="0"/>
    <n v="115399.94"/>
    <n v="0"/>
    <x v="24"/>
  </r>
  <r>
    <n v="-1"/>
    <n v="1"/>
    <s v="0001 -Florida Power &amp; Light Company"/>
    <n v="0"/>
    <n v="3"/>
    <x v="24"/>
    <n v="1999"/>
    <n v="60"/>
    <n v="2014"/>
    <s v="V1999"/>
    <n v="367"/>
    <s v="06. Transmission"/>
    <s v="Function"/>
    <n v="54360127.799999997"/>
    <n v="0"/>
    <n v="0"/>
    <n v="14821310.220000001"/>
    <n v="2394347.33"/>
    <n v="40906469.399999999"/>
    <n v="-1333786.67"/>
    <n v="254564.01"/>
    <n v="55450704.770000003"/>
    <n v="42453509.859999999"/>
    <n v="11293.92"/>
    <n v="0"/>
    <n v="254564.01"/>
    <n v="0"/>
    <x v="24"/>
  </r>
  <r>
    <n v="-1"/>
    <n v="1"/>
    <s v="0001 -Florida Power &amp; Light Company"/>
    <n v="0"/>
    <n v="3"/>
    <x v="24"/>
    <n v="2000"/>
    <n v="61"/>
    <n v="2014"/>
    <s v="V2000"/>
    <n v="367"/>
    <s v="06. Transmission"/>
    <s v="Function"/>
    <n v="34696649.799999997"/>
    <n v="0"/>
    <n v="0"/>
    <n v="10690660.550000001"/>
    <n v="1296658.5"/>
    <n v="24699265.07"/>
    <n v="-372505.79"/>
    <n v="116761.14"/>
    <n v="34905752.090000004"/>
    <n v="25836479.600000001"/>
    <n v="67102.820000000007"/>
    <n v="0"/>
    <n v="116761.14"/>
    <n v="0"/>
    <x v="24"/>
  </r>
  <r>
    <n v="-1"/>
    <n v="1"/>
    <s v="0001 -Florida Power &amp; Light Company"/>
    <n v="0"/>
    <n v="3"/>
    <x v="24"/>
    <n v="2001"/>
    <n v="62"/>
    <n v="2014"/>
    <s v="V2001"/>
    <n v="367"/>
    <s v="06. Transmission"/>
    <s v="Function"/>
    <n v="107162123.39"/>
    <n v="0"/>
    <n v="0"/>
    <n v="36381758.719999999"/>
    <n v="4726513.24"/>
    <n v="71475426.469999999"/>
    <n v="-766284.19"/>
    <n v="136129.01"/>
    <n v="107761371.94"/>
    <n v="75789648.840000004"/>
    <n v="-50828.66"/>
    <n v="0"/>
    <n v="136129.01"/>
    <n v="0"/>
    <x v="24"/>
  </r>
  <r>
    <n v="-1"/>
    <n v="1"/>
    <s v="0001 -Florida Power &amp; Light Company"/>
    <n v="0"/>
    <n v="3"/>
    <x v="24"/>
    <n v="2001"/>
    <n v="69"/>
    <n v="2014"/>
    <s v="V2001 Bonus"/>
    <n v="367"/>
    <s v="06. Transmission"/>
    <s v="Function"/>
    <n v="2400858.17"/>
    <n v="0"/>
    <n v="0"/>
    <n v="806184.42"/>
    <n v="107490.99"/>
    <n v="1608726.68"/>
    <n v="-17478.599999999999"/>
    <n v="3819.67"/>
    <n v="2417734.65"/>
    <n v="1704611.82"/>
    <n v="-1450.97"/>
    <n v="0"/>
    <n v="3819.67"/>
    <n v="0"/>
    <x v="24"/>
  </r>
  <r>
    <n v="-1"/>
    <n v="1"/>
    <s v="0001 -Florida Power &amp; Light Company"/>
    <n v="0"/>
    <n v="3"/>
    <x v="24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24"/>
  </r>
  <r>
    <n v="-1"/>
    <n v="1"/>
    <s v="0001 -Florida Power &amp; Light Company"/>
    <n v="0"/>
    <n v="3"/>
    <x v="24"/>
    <n v="2002"/>
    <n v="80"/>
    <n v="2014"/>
    <s v="V2002 Bonus Q1"/>
    <n v="367"/>
    <s v="06. Transmission"/>
    <s v="Function"/>
    <n v="11741737.380000001"/>
    <n v="0"/>
    <n v="0"/>
    <n v="11834431.369999999"/>
    <n v="366867.37"/>
    <n v="7119182.1699999999"/>
    <n v="-186765.1"/>
    <n v="33805.24"/>
    <n v="11927125.35"/>
    <n v="7372519.7999999998"/>
    <n v="-38052.99"/>
    <n v="0"/>
    <n v="33805.24"/>
    <n v="0"/>
    <x v="24"/>
  </r>
  <r>
    <n v="-1"/>
    <n v="1"/>
    <s v="0001 -Florida Power &amp; Light Company"/>
    <n v="0"/>
    <n v="3"/>
    <x v="24"/>
    <n v="2002"/>
    <n v="81"/>
    <n v="2014"/>
    <s v="V2002 Bonus Q2"/>
    <n v="367"/>
    <s v="06. Transmission"/>
    <s v="Function"/>
    <n v="11083720.26"/>
    <n v="0"/>
    <n v="0"/>
    <n v="11171219.619999999"/>
    <n v="346307.81"/>
    <n v="6590516.1299999999"/>
    <n v="-176298.67"/>
    <n v="32366.21"/>
    <n v="11258718.99"/>
    <n v="6831672.4500000002"/>
    <n v="-37481.040000000001"/>
    <n v="0"/>
    <n v="32366.21"/>
    <n v="0"/>
    <x v="24"/>
  </r>
  <r>
    <n v="-1"/>
    <n v="1"/>
    <s v="0001 -Florida Power &amp; Light Company"/>
    <n v="0"/>
    <n v="3"/>
    <x v="24"/>
    <n v="2002"/>
    <n v="82"/>
    <n v="2014"/>
    <s v="V2002 Bonus Q3"/>
    <n v="367"/>
    <s v="06. Transmission"/>
    <s v="Function"/>
    <n v="8164464.2699999996"/>
    <n v="0"/>
    <n v="0"/>
    <n v="8228917.8600000003"/>
    <n v="255096.45"/>
    <n v="4764376.1399999997"/>
    <n v="-129864.75"/>
    <n v="23841.53"/>
    <n v="8293371.46"/>
    <n v="4943419.93"/>
    <n v="-29013"/>
    <n v="0"/>
    <n v="23841.53"/>
    <n v="0"/>
    <x v="24"/>
  </r>
  <r>
    <n v="-1"/>
    <n v="1"/>
    <s v="0001 -Florida Power &amp; Light Company"/>
    <n v="0"/>
    <n v="3"/>
    <x v="24"/>
    <n v="2002"/>
    <n v="83"/>
    <n v="2014"/>
    <s v="V2002 Bonus Q4"/>
    <n v="367"/>
    <s v="06. Transmission"/>
    <s v="Function"/>
    <n v="10896684.560000001"/>
    <n v="0"/>
    <n v="0"/>
    <n v="10982707.369999999"/>
    <n v="340463.93"/>
    <n v="6238225.3399999999"/>
    <n v="-173323.64"/>
    <n v="31820.03"/>
    <n v="11068730.18"/>
    <n v="6479059.3799999999"/>
    <n v="-40595.69"/>
    <n v="0"/>
    <n v="31820.03"/>
    <n v="0"/>
    <x v="24"/>
  </r>
  <r>
    <n v="-1"/>
    <n v="1"/>
    <s v="0001 -Florida Power &amp; Light Company"/>
    <n v="0"/>
    <n v="3"/>
    <x v="24"/>
    <n v="2002"/>
    <n v="76"/>
    <n v="2014"/>
    <s v="V2002 Q1"/>
    <n v="367"/>
    <s v="06. Transmission"/>
    <s v="Function"/>
    <n v="22099599.190000001"/>
    <n v="0"/>
    <n v="0"/>
    <n v="22274062.32"/>
    <n v="993200.44"/>
    <n v="14314749.970000001"/>
    <n v="-351518.19"/>
    <n v="83048.92"/>
    <n v="22448525.449999999"/>
    <n v="15077671.310000001"/>
    <n v="-35598.239999999998"/>
    <n v="0"/>
    <n v="83048.92"/>
    <n v="0"/>
    <x v="24"/>
  </r>
  <r>
    <n v="-1"/>
    <n v="1"/>
    <s v="0001 -Florida Power &amp; Light Company"/>
    <n v="0"/>
    <n v="3"/>
    <x v="24"/>
    <n v="2002"/>
    <n v="77"/>
    <n v="2014"/>
    <s v="V2002 Q2"/>
    <n v="367"/>
    <s v="06. Transmission"/>
    <s v="Function"/>
    <n v="12430638.9"/>
    <n v="0"/>
    <n v="0"/>
    <n v="12499128.189999999"/>
    <n v="557836.09"/>
    <n v="7870595.9900000002"/>
    <n v="-196794.52"/>
    <n v="32937.120000000003"/>
    <n v="12567617.48"/>
    <n v="8339591.2000000002"/>
    <n v="-15200.58"/>
    <n v="0"/>
    <n v="32937.120000000003"/>
    <n v="0"/>
    <x v="24"/>
  </r>
  <r>
    <n v="-1"/>
    <n v="1"/>
    <s v="0001 -Florida Power &amp; Light Company"/>
    <n v="0"/>
    <n v="3"/>
    <x v="24"/>
    <n v="2002"/>
    <n v="78"/>
    <n v="2014"/>
    <s v="V2002 Q3"/>
    <n v="367"/>
    <s v="06. Transmission"/>
    <s v="Function"/>
    <n v="4645555.08"/>
    <n v="0"/>
    <n v="0"/>
    <n v="4679609.25"/>
    <n v="193953.82"/>
    <n v="3027889.62"/>
    <n v="-68614.27"/>
    <n v="16303.64"/>
    <n v="4713663.43"/>
    <n v="3178418.57"/>
    <n v="-8379.85"/>
    <n v="0"/>
    <n v="16303.64"/>
    <n v="0"/>
    <x v="24"/>
  </r>
  <r>
    <n v="-1"/>
    <n v="1"/>
    <s v="0001 -Florida Power &amp; Light Company"/>
    <n v="0"/>
    <n v="3"/>
    <x v="24"/>
    <n v="2002"/>
    <n v="79"/>
    <n v="2014"/>
    <s v="V2002 Q4"/>
    <n v="367"/>
    <s v="06. Transmission"/>
    <s v="Function"/>
    <n v="8854570.5700000003"/>
    <n v="0"/>
    <n v="0"/>
    <n v="8923259.9100000001"/>
    <n v="390953.52"/>
    <n v="5494861.1100000003"/>
    <n v="-138399.17000000001"/>
    <n v="32911.81"/>
    <n v="8991949.25"/>
    <n v="5799730.4000000004"/>
    <n v="-18382.64"/>
    <n v="0"/>
    <n v="32911.81"/>
    <n v="0"/>
    <x v="24"/>
  </r>
  <r>
    <n v="-1"/>
    <n v="1"/>
    <s v="0001 -Florida Power &amp; Light Company"/>
    <n v="0"/>
    <n v="3"/>
    <x v="24"/>
    <n v="2003"/>
    <n v="64"/>
    <n v="2014"/>
    <s v="V2003"/>
    <n v="367"/>
    <s v="06. Transmission"/>
    <s v="Function"/>
    <n v="3296752.59"/>
    <n v="0"/>
    <n v="0"/>
    <n v="2155187.96"/>
    <n v="95848.33"/>
    <n v="1378198.42"/>
    <n v="-39767.64"/>
    <n v="14520.75"/>
    <n v="3307689.97"/>
    <n v="1467499.94"/>
    <n v="10130.18"/>
    <n v="0"/>
    <n v="14520.75"/>
    <n v="0"/>
    <x v="24"/>
  </r>
  <r>
    <n v="-1"/>
    <n v="1"/>
    <s v="0001 -Florida Power &amp; Light Company"/>
    <n v="0"/>
    <n v="3"/>
    <x v="24"/>
    <n v="2003"/>
    <n v="70"/>
    <n v="2014"/>
    <s v="V2003 Bonus-30%"/>
    <n v="367"/>
    <s v="06. Transmission"/>
    <s v="Function"/>
    <n v="63327718.159999996"/>
    <n v="0"/>
    <n v="0"/>
    <n v="64095205.590000004"/>
    <n v="1986020.49"/>
    <n v="45607391.630000003"/>
    <n v="-1544699.6"/>
    <n v="455470.59"/>
    <n v="64862693.009999998"/>
    <n v="46490532.689999998"/>
    <n v="23375.17"/>
    <n v="0"/>
    <n v="455470.59"/>
    <n v="0"/>
    <x v="24"/>
  </r>
  <r>
    <n v="-1"/>
    <n v="1"/>
    <s v="0001 -Florida Power &amp; Light Company"/>
    <n v="0"/>
    <n v="3"/>
    <x v="24"/>
    <n v="2003"/>
    <n v="84"/>
    <n v="2014"/>
    <s v="V2003 Bonus-50%"/>
    <n v="367"/>
    <s v="06. Transmission"/>
    <s v="Function"/>
    <n v="8783238.6199999992"/>
    <n v="0"/>
    <n v="0"/>
    <n v="8889734.2599999998"/>
    <n v="262469.40000000002"/>
    <n v="7800990.7999999998"/>
    <n v="-214340.68"/>
    <n v="82203.48"/>
    <n v="8996229.9100000001"/>
    <n v="7875622.6500000004"/>
    <n v="57049.74"/>
    <n v="0"/>
    <n v="82203.48"/>
    <n v="0"/>
    <x v="24"/>
  </r>
  <r>
    <n v="-1"/>
    <n v="1"/>
    <s v="0001 -Florida Power &amp; Light Company"/>
    <n v="0"/>
    <n v="3"/>
    <x v="24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24"/>
  </r>
  <r>
    <n v="-1"/>
    <n v="1"/>
    <s v="0001 -Florida Power &amp; Light Company"/>
    <n v="0"/>
    <n v="3"/>
    <x v="24"/>
    <n v="2004"/>
    <n v="96"/>
    <n v="2014"/>
    <s v="V2004 Q1 - 30% Bonus"/>
    <n v="367"/>
    <s v="06. Transmission"/>
    <s v="Function"/>
    <n v="6849299.7699999996"/>
    <n v="0"/>
    <n v="0"/>
    <n v="6876151.0300000003"/>
    <n v="209159.52"/>
    <n v="4755665.71"/>
    <n v="-53704.45"/>
    <n v="11190.81"/>
    <n v="6903002.2800000003"/>
    <n v="4927314.0199999996"/>
    <n v="-5000.5"/>
    <n v="0"/>
    <n v="11190.81"/>
    <n v="0"/>
    <x v="24"/>
  </r>
  <r>
    <n v="-1"/>
    <n v="1"/>
    <s v="0001 -Florida Power &amp; Light Company"/>
    <n v="0"/>
    <n v="3"/>
    <x v="24"/>
    <n v="2004"/>
    <n v="100"/>
    <n v="2014"/>
    <s v="V2004 Q1 - 50% Bonus"/>
    <n v="367"/>
    <s v="06. Transmission"/>
    <s v="Function"/>
    <n v="18552570.300000001"/>
    <n v="0"/>
    <n v="0"/>
    <n v="18626698.699999999"/>
    <n v="409787.37"/>
    <n v="14474440.17"/>
    <n v="-148262.12"/>
    <n v="30894.58"/>
    <n v="18700827.09"/>
    <n v="14767845.960000001"/>
    <n v="-980.63"/>
    <n v="0"/>
    <n v="30894.58"/>
    <n v="0"/>
    <x v="24"/>
  </r>
  <r>
    <n v="-1"/>
    <n v="1"/>
    <s v="0001 -Florida Power &amp; Light Company"/>
    <n v="0"/>
    <n v="3"/>
    <x v="24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24"/>
  </r>
  <r>
    <n v="-1"/>
    <n v="1"/>
    <s v="0001 -Florida Power &amp; Light Company"/>
    <n v="0"/>
    <n v="3"/>
    <x v="24"/>
    <n v="2004"/>
    <n v="97"/>
    <n v="2014"/>
    <s v="V2004 Q2 - 30% Bonus"/>
    <n v="367"/>
    <s v="06. Transmission"/>
    <s v="Function"/>
    <n v="979838.81"/>
    <n v="0"/>
    <n v="0"/>
    <n v="983753.83"/>
    <n v="30496.37"/>
    <n v="667664.14"/>
    <n v="-7830.33"/>
    <n v="1684.75"/>
    <n v="987668.85"/>
    <n v="692746.04"/>
    <n v="-730.82"/>
    <n v="0"/>
    <n v="1684.75"/>
    <n v="0"/>
    <x v="24"/>
  </r>
  <r>
    <n v="-1"/>
    <n v="1"/>
    <s v="0001 -Florida Power &amp; Light Company"/>
    <n v="0"/>
    <n v="3"/>
    <x v="24"/>
    <n v="2004"/>
    <n v="101"/>
    <n v="2014"/>
    <s v="V2004 Q2 - 50% Bonus"/>
    <n v="367"/>
    <s v="06. Transmission"/>
    <s v="Function"/>
    <n v="19763984.559999999"/>
    <n v="0"/>
    <n v="0"/>
    <n v="19763984.559999999"/>
    <n v="434430.05"/>
    <n v="15162975.35"/>
    <n v="-174536.41"/>
    <n v="0"/>
    <n v="19763984.559999999"/>
    <n v="15597405.4"/>
    <n v="0"/>
    <n v="0"/>
    <n v="0"/>
    <n v="0"/>
    <x v="24"/>
  </r>
  <r>
    <n v="-1"/>
    <n v="1"/>
    <s v="0001 -Florida Power &amp; Light Company"/>
    <n v="0"/>
    <n v="3"/>
    <x v="24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24"/>
  </r>
  <r>
    <n v="-1"/>
    <n v="1"/>
    <s v="0001 -Florida Power &amp; Light Company"/>
    <n v="0"/>
    <n v="3"/>
    <x v="24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24"/>
  </r>
  <r>
    <n v="-1"/>
    <n v="1"/>
    <s v="0001 -Florida Power &amp; Light Company"/>
    <n v="0"/>
    <n v="3"/>
    <x v="24"/>
    <n v="2004"/>
    <n v="102"/>
    <n v="2014"/>
    <s v="V2004 Q3 - 50% Bonus"/>
    <n v="367"/>
    <s v="06. Transmission"/>
    <s v="Function"/>
    <n v="29662523.09"/>
    <n v="0"/>
    <n v="0"/>
    <n v="29771664.210000001"/>
    <n v="654976.61"/>
    <n v="22799054.449999999"/>
    <n v="-218290.76"/>
    <n v="45387.4"/>
    <n v="29880805.329999998"/>
    <n v="23285080.609999999"/>
    <n v="-3944.39"/>
    <n v="0"/>
    <n v="45387.4"/>
    <n v="0"/>
    <x v="24"/>
  </r>
  <r>
    <n v="-1"/>
    <n v="1"/>
    <s v="0001 -Florida Power &amp; Light Company"/>
    <n v="0"/>
    <n v="3"/>
    <x v="24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24"/>
  </r>
  <r>
    <n v="-1"/>
    <n v="1"/>
    <s v="0001 -Florida Power &amp; Light Company"/>
    <n v="0"/>
    <n v="3"/>
    <x v="24"/>
    <n v="2004"/>
    <n v="99"/>
    <n v="2014"/>
    <s v="V2004 Q4 - 30% Bonus"/>
    <n v="367"/>
    <s v="06. Transmission"/>
    <s v="Function"/>
    <n v="240766.49"/>
    <n v="0"/>
    <n v="0"/>
    <n v="241645.25"/>
    <n v="7491"/>
    <n v="160065.84"/>
    <n v="-1757.58"/>
    <n v="369.55"/>
    <n v="242524.01"/>
    <n v="166369.64000000001"/>
    <n v="-200.76"/>
    <n v="0"/>
    <n v="369.55"/>
    <n v="0"/>
    <x v="24"/>
  </r>
  <r>
    <n v="-1"/>
    <n v="1"/>
    <s v="0001 -Florida Power &amp; Light Company"/>
    <n v="0"/>
    <n v="3"/>
    <x v="24"/>
    <n v="2004"/>
    <n v="103"/>
    <n v="2014"/>
    <s v="V2004 Q4 - 50% Bonus"/>
    <n v="367"/>
    <s v="06. Transmission"/>
    <s v="Function"/>
    <n v="27141070.91"/>
    <n v="0"/>
    <n v="0"/>
    <n v="27249497.280000001"/>
    <n v="599488.93999999994"/>
    <n v="20682590.260000002"/>
    <n v="-216860.54"/>
    <n v="45599.32"/>
    <n v="27357923.649999999"/>
    <n v="21115753.140000001"/>
    <n v="-4927.37"/>
    <n v="0"/>
    <n v="45599.32"/>
    <n v="0"/>
    <x v="24"/>
  </r>
  <r>
    <n v="-1"/>
    <n v="1"/>
    <s v="0001 -Florida Power &amp; Light Company"/>
    <n v="0"/>
    <n v="3"/>
    <x v="24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24"/>
  </r>
  <r>
    <n v="-1"/>
    <n v="1"/>
    <s v="0001 -Florida Power &amp; Light Company"/>
    <n v="0"/>
    <n v="3"/>
    <x v="24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4"/>
  </r>
  <r>
    <n v="-1"/>
    <n v="1"/>
    <s v="0001 -Florida Power &amp; Light Company"/>
    <n v="0"/>
    <n v="3"/>
    <x v="24"/>
    <n v="2005"/>
    <n v="72"/>
    <n v="2014"/>
    <s v="V2005 Bonus-30%"/>
    <n v="367"/>
    <s v="06. Transmission"/>
    <s v="Function"/>
    <n v="2918796.02"/>
    <n v="0"/>
    <n v="0"/>
    <n v="2918796.02"/>
    <n v="120648.43"/>
    <n v="2134591.41"/>
    <n v="0"/>
    <n v="0"/>
    <n v="2918796.02"/>
    <n v="2255239.84"/>
    <n v="0"/>
    <n v="0"/>
    <n v="0"/>
    <n v="0"/>
    <x v="24"/>
  </r>
  <r>
    <n v="-1"/>
    <n v="1"/>
    <s v="0001 -Florida Power &amp; Light Company"/>
    <n v="0"/>
    <n v="3"/>
    <x v="24"/>
    <n v="2005"/>
    <n v="86"/>
    <n v="2014"/>
    <s v="V2005 Bonus-50%"/>
    <n v="367"/>
    <s v="06. Transmission"/>
    <s v="Function"/>
    <n v="9861732.2899999991"/>
    <n v="0"/>
    <n v="0"/>
    <n v="9925336.2799999993"/>
    <n v="221247.39"/>
    <n v="7446780.5800000001"/>
    <n v="-128349.05"/>
    <n v="29388.68"/>
    <n v="9988940.2599999998"/>
    <n v="7572113.1699999999"/>
    <n v="-1904.48"/>
    <n v="0"/>
    <n v="29388.68"/>
    <n v="0"/>
    <x v="24"/>
  </r>
  <r>
    <n v="-1"/>
    <n v="1"/>
    <s v="0001 -Florida Power &amp; Light Company"/>
    <n v="0"/>
    <n v="3"/>
    <x v="24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24"/>
  </r>
  <r>
    <n v="-1"/>
    <n v="1"/>
    <s v="0001 -Florida Power &amp; Light Company"/>
    <n v="0"/>
    <n v="3"/>
    <x v="24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24"/>
  </r>
  <r>
    <n v="-1"/>
    <n v="1"/>
    <s v="0001 -Florida Power &amp; Light Company"/>
    <n v="0"/>
    <n v="3"/>
    <x v="24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24"/>
  </r>
  <r>
    <n v="-1"/>
    <n v="1"/>
    <s v="0001 -Florida Power &amp; Light Company"/>
    <n v="0"/>
    <n v="3"/>
    <x v="24"/>
    <n v="2008"/>
    <n v="239"/>
    <n v="2014"/>
    <s v="V2008 Bonus - 50%"/>
    <n v="367"/>
    <s v="06. Transmission"/>
    <s v="Function"/>
    <n v="5054106.6399999997"/>
    <n v="0"/>
    <n v="0"/>
    <n v="5054106.6399999997"/>
    <n v="149222.5"/>
    <n v="2371715.34"/>
    <n v="0"/>
    <n v="0"/>
    <n v="5054106.6399999997"/>
    <n v="2520937.84"/>
    <n v="0"/>
    <n v="0"/>
    <n v="0"/>
    <n v="0"/>
    <x v="24"/>
  </r>
  <r>
    <n v="-1"/>
    <n v="1"/>
    <s v="0001 -Florida Power &amp; Light Company"/>
    <n v="0"/>
    <n v="3"/>
    <x v="24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24"/>
  </r>
  <r>
    <n v="-1"/>
    <n v="1"/>
    <s v="0001 -Florida Power &amp; Light Company"/>
    <n v="0"/>
    <n v="3"/>
    <x v="24"/>
    <n v="2008"/>
    <n v="168"/>
    <n v="2014"/>
    <s v="V2008 Q1 - 50% Bonus"/>
    <n v="367"/>
    <s v="06. Transmission"/>
    <s v="Function"/>
    <n v="1233149.1299999999"/>
    <n v="0"/>
    <n v="0"/>
    <n v="1234210.1599999999"/>
    <n v="36440.050000000003"/>
    <n v="902476.77"/>
    <n v="-2122.06"/>
    <n v="581.66"/>
    <n v="1235271.19"/>
    <n v="937335.14"/>
    <n v="41.28"/>
    <n v="0"/>
    <n v="581.66"/>
    <n v="0"/>
    <x v="24"/>
  </r>
  <r>
    <n v="-1"/>
    <n v="1"/>
    <s v="0001 -Florida Power &amp; Light Company"/>
    <n v="0"/>
    <n v="3"/>
    <x v="24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24"/>
  </r>
  <r>
    <n v="-1"/>
    <n v="1"/>
    <s v="0001 -Florida Power &amp; Light Company"/>
    <n v="0"/>
    <n v="3"/>
    <x v="24"/>
    <n v="2008"/>
    <n v="169"/>
    <n v="2014"/>
    <s v="V2008 Q2 - 50% Bonus"/>
    <n v="367"/>
    <s v="06. Transmission"/>
    <s v="Function"/>
    <n v="6513484.3700000001"/>
    <n v="0"/>
    <n v="0"/>
    <n v="6519088.7000000002"/>
    <n v="192476.09"/>
    <n v="4718723.24"/>
    <n v="-11208.66"/>
    <n v="2813.2"/>
    <n v="6524693.0300000003"/>
    <n v="4902927.6500000004"/>
    <n v="-123.78"/>
    <n v="0"/>
    <n v="2813.2"/>
    <n v="0"/>
    <x v="24"/>
  </r>
  <r>
    <n v="-1"/>
    <n v="1"/>
    <s v="0001 -Florida Power &amp; Light Company"/>
    <n v="0"/>
    <n v="3"/>
    <x v="24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24"/>
  </r>
  <r>
    <n v="-1"/>
    <n v="1"/>
    <s v="0001 -Florida Power &amp; Light Company"/>
    <n v="0"/>
    <n v="3"/>
    <x v="24"/>
    <n v="2008"/>
    <n v="170"/>
    <n v="2014"/>
    <s v="V2008 Q3 - 50% Bonus"/>
    <n v="367"/>
    <s v="06. Transmission"/>
    <s v="Function"/>
    <n v="14400799.609999999"/>
    <n v="0"/>
    <n v="0"/>
    <n v="14413190.35"/>
    <n v="425549.45"/>
    <n v="10326263.710000001"/>
    <n v="-24781.48"/>
    <n v="6076.26"/>
    <n v="14425581.09"/>
    <n v="10733707.99"/>
    <n v="-600.05999999999995"/>
    <n v="0"/>
    <n v="6076.26"/>
    <n v="0"/>
    <x v="24"/>
  </r>
  <r>
    <n v="-1"/>
    <n v="1"/>
    <s v="0001 -Florida Power &amp; Light Company"/>
    <n v="0"/>
    <n v="3"/>
    <x v="24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24"/>
  </r>
  <r>
    <n v="-1"/>
    <n v="1"/>
    <s v="0001 -Florida Power &amp; Light Company"/>
    <n v="0"/>
    <n v="3"/>
    <x v="24"/>
    <n v="2008"/>
    <n v="171"/>
    <n v="2014"/>
    <s v="V2008 Q4 - 50% Bonus"/>
    <n v="367"/>
    <s v="06. Transmission"/>
    <s v="Function"/>
    <n v="13165545.09"/>
    <n v="0"/>
    <n v="0"/>
    <n v="13176872.99"/>
    <n v="389047.17"/>
    <n v="9343180.9299999997"/>
    <n v="-22655.8"/>
    <n v="5853.33"/>
    <n v="13188200.890000001"/>
    <n v="9715843.1400000006"/>
    <n v="-417.51"/>
    <n v="0"/>
    <n v="5853.33"/>
    <n v="0"/>
    <x v="24"/>
  </r>
  <r>
    <n v="-1"/>
    <n v="1"/>
    <s v="0001 -Florida Power &amp; Light Company"/>
    <n v="0"/>
    <n v="3"/>
    <x v="24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24"/>
  </r>
  <r>
    <n v="-1"/>
    <n v="1"/>
    <s v="0001 -Florida Power &amp; Light Company"/>
    <n v="0"/>
    <n v="3"/>
    <x v="24"/>
    <n v="2009"/>
    <n v="189"/>
    <n v="2014"/>
    <s v="V2009 Q1 - 50% Bonus"/>
    <n v="367"/>
    <s v="06. Transmission"/>
    <s v="Function"/>
    <n v="27011517.960000001"/>
    <n v="0"/>
    <n v="0"/>
    <n v="27030911.899999999"/>
    <n v="2971643.3"/>
    <n v="16788907.579999998"/>
    <n v="-40379.94"/>
    <n v="10352.36"/>
    <n v="27050305.850000001"/>
    <n v="19734344.91"/>
    <n v="-2229.56"/>
    <n v="0"/>
    <n v="10352.36"/>
    <n v="0"/>
    <x v="24"/>
  </r>
  <r>
    <n v="-1"/>
    <n v="1"/>
    <s v="0001 -Florida Power &amp; Light Company"/>
    <n v="0"/>
    <n v="3"/>
    <x v="24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24"/>
  </r>
  <r>
    <n v="-1"/>
    <n v="1"/>
    <s v="0001 -Florida Power &amp; Light Company"/>
    <n v="0"/>
    <n v="3"/>
    <x v="24"/>
    <n v="2009"/>
    <n v="190"/>
    <n v="2014"/>
    <s v="V2009 Q2 - 50% Bonus"/>
    <n v="367"/>
    <s v="06. Transmission"/>
    <s v="Function"/>
    <n v="25168830.379999999"/>
    <n v="0"/>
    <n v="0"/>
    <n v="25186901.300000001"/>
    <n v="2789575.25"/>
    <n v="15436911.279999999"/>
    <n v="-37625.29"/>
    <n v="8901.5499999999993"/>
    <n v="25204972.23"/>
    <n v="18202349.829999998"/>
    <n v="-3103.6"/>
    <n v="0"/>
    <n v="8901.5499999999993"/>
    <n v="0"/>
    <x v="24"/>
  </r>
  <r>
    <n v="-1"/>
    <n v="1"/>
    <s v="0001 -Florida Power &amp; Light Company"/>
    <n v="0"/>
    <n v="3"/>
    <x v="24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24"/>
  </r>
  <r>
    <n v="-1"/>
    <n v="1"/>
    <s v="0001 -Florida Power &amp; Light Company"/>
    <n v="0"/>
    <n v="3"/>
    <x v="24"/>
    <n v="2009"/>
    <n v="191"/>
    <n v="2014"/>
    <s v="V2009 Q3 - 50% Bonus"/>
    <n v="367"/>
    <s v="06. Transmission"/>
    <s v="Function"/>
    <n v="48886538.259999998"/>
    <n v="0"/>
    <n v="0"/>
    <n v="48921599.57"/>
    <n v="5457129.6100000003"/>
    <n v="29574197.050000001"/>
    <n v="-73000.81"/>
    <n v="17840.64"/>
    <n v="48956660.890000001"/>
    <n v="34985042.740000002"/>
    <n v="-5998.07"/>
    <n v="0"/>
    <n v="17840.64"/>
    <n v="0"/>
    <x v="24"/>
  </r>
  <r>
    <n v="-1"/>
    <n v="1"/>
    <s v="0001 -Florida Power &amp; Light Company"/>
    <n v="0"/>
    <n v="3"/>
    <x v="24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24"/>
  </r>
  <r>
    <n v="-1"/>
    <n v="1"/>
    <s v="0001 -Florida Power &amp; Light Company"/>
    <n v="0"/>
    <n v="3"/>
    <x v="24"/>
    <n v="2009"/>
    <n v="192"/>
    <n v="2014"/>
    <s v="V2009 Q4 - 50% Bonus"/>
    <n v="367"/>
    <s v="06. Transmission"/>
    <s v="Function"/>
    <n v="41159316.18"/>
    <n v="0"/>
    <n v="0"/>
    <n v="41188864.32"/>
    <n v="4629291.91"/>
    <n v="24567695.140000001"/>
    <n v="-61521.89"/>
    <n v="15096.74"/>
    <n v="41218412.460000001"/>
    <n v="29158441.350000001"/>
    <n v="-5453.85"/>
    <n v="0"/>
    <n v="15096.74"/>
    <n v="0"/>
    <x v="24"/>
  </r>
  <r>
    <n v="-1"/>
    <n v="1"/>
    <s v="0001 -Florida Power &amp; Light Company"/>
    <n v="0"/>
    <n v="3"/>
    <x v="24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24"/>
  </r>
  <r>
    <n v="-1"/>
    <n v="1"/>
    <s v="0001 -Florida Power &amp; Light Company"/>
    <n v="0"/>
    <n v="3"/>
    <x v="24"/>
    <n v="2010"/>
    <n v="215"/>
    <n v="2014"/>
    <s v="V2010 Q1 - 50% Bonus"/>
    <n v="367"/>
    <s v="06. Transmission"/>
    <s v="Function"/>
    <n v="19271879.440000001"/>
    <n v="0"/>
    <n v="0"/>
    <n v="19287171.879999999"/>
    <n v="2184465.09"/>
    <n v="9793973.8800000008"/>
    <n v="-31090.97"/>
    <n v="8766.4"/>
    <n v="19302464.329999998"/>
    <n v="11961188.32"/>
    <n v="-4567.8500000000004"/>
    <n v="0"/>
    <n v="8766.4"/>
    <n v="0"/>
    <x v="24"/>
  </r>
  <r>
    <n v="-1"/>
    <n v="1"/>
    <s v="0001 -Florida Power &amp; Light Company"/>
    <n v="0"/>
    <n v="3"/>
    <x v="24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24"/>
  </r>
  <r>
    <n v="-1"/>
    <n v="1"/>
    <s v="0001 -Florida Power &amp; Light Company"/>
    <n v="0"/>
    <n v="3"/>
    <x v="24"/>
    <n v="2010"/>
    <n v="216"/>
    <n v="2014"/>
    <s v="V2010 Q2 - 50% Bonus"/>
    <n v="367"/>
    <s v="06. Transmission"/>
    <s v="Function"/>
    <n v="16175355.9"/>
    <n v="0"/>
    <n v="0"/>
    <n v="16188191.220000001"/>
    <n v="1848205.79"/>
    <n v="8072728.5"/>
    <n v="-26095.4"/>
    <n v="6998.76"/>
    <n v="16201026.539999999"/>
    <n v="9906677.5899999999"/>
    <n v="-4415.18"/>
    <n v="0"/>
    <n v="6998.76"/>
    <n v="0"/>
    <x v="24"/>
  </r>
  <r>
    <n v="-1"/>
    <n v="1"/>
    <s v="0001 -Florida Power &amp; Light Company"/>
    <n v="0"/>
    <n v="3"/>
    <x v="24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24"/>
  </r>
  <r>
    <n v="-1"/>
    <n v="1"/>
    <s v="0001 -Florida Power &amp; Light Company"/>
    <n v="0"/>
    <n v="3"/>
    <x v="24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7"/>
    <n v="2014"/>
    <s v="V2010 Q3 - 50% Bonus"/>
    <n v="367"/>
    <s v="06. Transmission"/>
    <s v="Function"/>
    <n v="17866740.43"/>
    <n v="0"/>
    <n v="0"/>
    <n v="17880748.379999999"/>
    <n v="2057805.93"/>
    <n v="8753577.9600000009"/>
    <n v="-28823.55"/>
    <n v="7155.21"/>
    <n v="17894756.329999998"/>
    <n v="10796067.24"/>
    <n v="-5544.05"/>
    <n v="0"/>
    <n v="7155.21"/>
    <n v="0"/>
    <x v="24"/>
  </r>
  <r>
    <n v="-1"/>
    <n v="1"/>
    <s v="0001 -Florida Power &amp; Light Company"/>
    <n v="0"/>
    <n v="3"/>
    <x v="24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24"/>
  </r>
  <r>
    <n v="-1"/>
    <n v="1"/>
    <s v="0001 -Florida Power &amp; Light Company"/>
    <n v="0"/>
    <n v="3"/>
    <x v="24"/>
    <n v="2010"/>
    <n v="224"/>
    <n v="2014"/>
    <s v="V2010 Q4 - 100% Bonus"/>
    <n v="367"/>
    <s v="06. Transmission"/>
    <s v="Function"/>
    <n v="7722476.5499999998"/>
    <n v="0"/>
    <n v="0"/>
    <n v="7728604.4100000001"/>
    <n v="1236576.71"/>
    <n v="5259617.9400000004"/>
    <n v="-12458.52"/>
    <n v="3272.94"/>
    <n v="7734732.2800000003"/>
    <n v="6486880.29"/>
    <n v="331.56"/>
    <n v="0"/>
    <n v="3272.94"/>
    <n v="0"/>
    <x v="24"/>
  </r>
  <r>
    <n v="-1"/>
    <n v="1"/>
    <s v="0001 -Florida Power &amp; Light Company"/>
    <n v="0"/>
    <n v="3"/>
    <x v="24"/>
    <n v="2010"/>
    <n v="218"/>
    <n v="2014"/>
    <s v="V2010 Q4 - 50% Bonus"/>
    <n v="367"/>
    <s v="06. Transmission"/>
    <s v="Function"/>
    <n v="19119521.469999999"/>
    <n v="0"/>
    <n v="0"/>
    <n v="19134693.02"/>
    <n v="2219528.7200000002"/>
    <n v="9193083.9800000004"/>
    <n v="-30845.18"/>
    <n v="8103.25"/>
    <n v="19149864.57"/>
    <n v="11396286.369999999"/>
    <n v="-5913.52"/>
    <n v="0"/>
    <n v="8103.25"/>
    <n v="0"/>
    <x v="24"/>
  </r>
  <r>
    <n v="-1"/>
    <n v="1"/>
    <s v="0001 -Florida Power &amp; Light Company"/>
    <n v="0"/>
    <n v="3"/>
    <x v="24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24"/>
  </r>
  <r>
    <n v="-1"/>
    <n v="1"/>
    <s v="0001 -Florida Power &amp; Light Company"/>
    <n v="0"/>
    <n v="3"/>
    <x v="24"/>
    <n v="2011"/>
    <n v="233"/>
    <n v="2014"/>
    <s v="V2011 - 100% Bonus"/>
    <n v="367"/>
    <s v="06. Transmission"/>
    <s v="Function"/>
    <n v="45263051.149999999"/>
    <n v="0"/>
    <n v="0"/>
    <n v="45509526.670000002"/>
    <n v="7281524.2699999996"/>
    <n v="7327738.21"/>
    <n v="-492979.93"/>
    <n v="140163.19"/>
    <n v="45756002.18"/>
    <n v="14490881.210000001"/>
    <n v="-234406.57"/>
    <n v="0"/>
    <n v="140163.19"/>
    <n v="0"/>
    <x v="24"/>
  </r>
  <r>
    <n v="-1"/>
    <n v="1"/>
    <s v="0001 -Florida Power &amp; Light Company"/>
    <n v="0"/>
    <n v="3"/>
    <x v="24"/>
    <n v="2011"/>
    <n v="234"/>
    <n v="2014"/>
    <s v="V2011 - 50% Bonus"/>
    <n v="367"/>
    <s v="06. Transmission"/>
    <s v="Function"/>
    <n v="72234317.069999993"/>
    <n v="0"/>
    <n v="0"/>
    <n v="72626477.840000004"/>
    <n v="8602938.5"/>
    <n v="14251450.24"/>
    <n v="-784572.21"/>
    <n v="223010.01"/>
    <n v="73018638.609999999"/>
    <n v="22654788.710000001"/>
    <n v="-361711.5"/>
    <n v="0"/>
    <n v="223010.01"/>
    <n v="0"/>
    <x v="24"/>
  </r>
  <r>
    <n v="-1"/>
    <n v="1"/>
    <s v="0001 -Florida Power &amp; Light Company"/>
    <n v="0"/>
    <n v="3"/>
    <x v="24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8"/>
    <n v="2014"/>
    <s v="V2012 Q1 - 50% Bonus"/>
    <n v="367"/>
    <s v="06. Transmission"/>
    <s v="Function"/>
    <n v="19975598.75"/>
    <n v="0"/>
    <n v="0"/>
    <n v="20034135.030000001"/>
    <n v="2425421.67"/>
    <n v="3403170.31"/>
    <n v="-117198.7"/>
    <n v="32682.14"/>
    <n v="20092671.300000001"/>
    <n v="5801676.1299999999"/>
    <n v="-57474.55"/>
    <n v="0"/>
    <n v="32682.14"/>
    <n v="0"/>
    <x v="24"/>
  </r>
  <r>
    <n v="-1"/>
    <n v="1"/>
    <s v="0001 -Florida Power &amp; Light Company"/>
    <n v="0"/>
    <n v="3"/>
    <x v="24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24"/>
  </r>
  <r>
    <n v="-1"/>
    <n v="1"/>
    <s v="0001 -Florida Power &amp; Light Company"/>
    <n v="0"/>
    <n v="3"/>
    <x v="24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9"/>
    <n v="2014"/>
    <s v="V2012 Q2 - 50% Bonus"/>
    <n v="367"/>
    <s v="06. Transmission"/>
    <s v="Function"/>
    <n v="58741531.649999999"/>
    <n v="0"/>
    <n v="0"/>
    <n v="58912958.520000003"/>
    <n v="7196859.21"/>
    <n v="9339231.1300000008"/>
    <n v="-343565.7"/>
    <n v="89182.14"/>
    <n v="59084385.399999999"/>
    <n v="16460929.939999999"/>
    <n v="-178511.21"/>
    <n v="0"/>
    <n v="89182.14"/>
    <n v="0"/>
    <x v="24"/>
  </r>
  <r>
    <n v="-1"/>
    <n v="1"/>
    <s v="0001 -Florida Power &amp; Light Company"/>
    <n v="0"/>
    <n v="3"/>
    <x v="24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0"/>
    <n v="2014"/>
    <s v="V2012 Q3 - 50% Bonus"/>
    <n v="367"/>
    <s v="06. Transmission"/>
    <s v="Function"/>
    <n v="12390083.17"/>
    <n v="0"/>
    <n v="0"/>
    <n v="12426270.970000001"/>
    <n v="1531957.35"/>
    <n v="1829722.98"/>
    <n v="-72453.58"/>
    <n v="22114"/>
    <n v="12462458.77"/>
    <n v="3346587.66"/>
    <n v="-35168.94"/>
    <n v="0"/>
    <n v="22114"/>
    <n v="0"/>
    <x v="24"/>
  </r>
  <r>
    <n v="-1"/>
    <n v="1"/>
    <s v="0001 -Florida Power &amp; Light Company"/>
    <n v="0"/>
    <n v="3"/>
    <x v="24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1"/>
    <n v="2014"/>
    <s v="V2012 Q4 - 50% Bonus"/>
    <n v="367"/>
    <s v="06. Transmission"/>
    <s v="Function"/>
    <n v="59408299.340000004"/>
    <n v="0"/>
    <n v="0"/>
    <n v="59582300.479999997"/>
    <n v="7414069.6500000004"/>
    <n v="8103978.7999999998"/>
    <n v="-348377.28"/>
    <n v="96328.16"/>
    <n v="59756301.630000003"/>
    <n v="15449197.939999999"/>
    <n v="-182823.62"/>
    <n v="0"/>
    <n v="96328.16"/>
    <n v="0"/>
    <x v="24"/>
  </r>
  <r>
    <n v="-1"/>
    <n v="1"/>
    <s v="0001 -Florida Power &amp; Light Company"/>
    <n v="0"/>
    <n v="3"/>
    <x v="24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24"/>
  </r>
  <r>
    <n v="-1"/>
    <n v="1"/>
    <s v="0001 -Florida Power &amp; Light Company"/>
    <n v="0"/>
    <n v="3"/>
    <x v="24"/>
    <n v="2013"/>
    <n v="231"/>
    <n v="2014"/>
    <s v="V2013 - 50% Bonus"/>
    <n v="367"/>
    <s v="06. Transmission"/>
    <s v="Function"/>
    <n v="107746526.09999999"/>
    <n v="0"/>
    <n v="0"/>
    <n v="107847871.73"/>
    <n v="13750603.65"/>
    <n v="13493652.17"/>
    <n v="-252109.44"/>
    <n v="62449.27"/>
    <n v="107949217.37"/>
    <n v="27205997.84"/>
    <n v="-101984.02"/>
    <n v="0"/>
    <n v="62449.27"/>
    <n v="0"/>
    <x v="24"/>
  </r>
  <r>
    <n v="-1"/>
    <n v="1"/>
    <s v="0001 -Florida Power &amp; Light Company"/>
    <n v="0"/>
    <n v="3"/>
    <x v="24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24"/>
  </r>
  <r>
    <n v="-1"/>
    <n v="1"/>
    <s v="0001 -Florida Power &amp; Light Company"/>
    <n v="0"/>
    <n v="3"/>
    <x v="24"/>
    <n v="2014"/>
    <n v="363"/>
    <n v="2014"/>
    <s v="V2014 - 50% Bonus"/>
    <n v="367"/>
    <s v="06. Transmission"/>
    <s v="Function"/>
    <n v="250909191.91999999"/>
    <n v="250909191.91999999"/>
    <n v="0"/>
    <n v="250909191.91999999"/>
    <n v="31359729.949999999"/>
    <n v="0"/>
    <n v="250909191.91999999"/>
    <n v="0"/>
    <n v="0"/>
    <n v="31359729.949999999"/>
    <n v="0"/>
    <n v="0"/>
    <n v="0"/>
    <n v="0"/>
    <x v="24"/>
  </r>
  <r>
    <n v="-1"/>
    <n v="1"/>
    <s v="0001 -Florida Power &amp; Light Company"/>
    <n v="0"/>
    <n v="3"/>
    <x v="24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24"/>
  </r>
  <r>
    <n v="-1"/>
    <n v="1"/>
    <s v="0001 -Florida Power &amp; Light Company"/>
    <n v="0"/>
    <n v="3"/>
    <x v="24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24"/>
  </r>
  <r>
    <n v="-1"/>
    <n v="1"/>
    <s v="0001 -Florida Power &amp; Light Company"/>
    <n v="0"/>
    <n v="3"/>
    <x v="24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24"/>
  </r>
  <r>
    <n v="-1"/>
    <n v="1"/>
    <s v="0001 -Florida Power &amp; Light Company"/>
    <n v="0"/>
    <n v="3"/>
    <x v="24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24"/>
  </r>
  <r>
    <n v="-1"/>
    <n v="1"/>
    <s v="0001 -Florida Power &amp; Light Company"/>
    <n v="0"/>
    <n v="3"/>
    <x v="24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24"/>
  </r>
  <r>
    <n v="-1"/>
    <n v="1"/>
    <s v="0001 -Florida Power &amp; Light Company"/>
    <n v="0"/>
    <n v="3"/>
    <x v="24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24"/>
  </r>
  <r>
    <n v="-1"/>
    <n v="1"/>
    <s v="0001 -Florida Power &amp; Light Company"/>
    <n v="0"/>
    <n v="3"/>
    <x v="24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24"/>
  </r>
  <r>
    <n v="-1"/>
    <n v="1"/>
    <s v="0001 -Florida Power &amp; Light Company"/>
    <n v="0"/>
    <n v="3"/>
    <x v="24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24"/>
  </r>
  <r>
    <n v="-1"/>
    <n v="1"/>
    <s v="0001 -Florida Power &amp; Light Company"/>
    <n v="0"/>
    <n v="3"/>
    <x v="24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24"/>
  </r>
  <r>
    <n v="-1"/>
    <n v="1"/>
    <s v="0001 -Florida Power &amp; Light Company"/>
    <n v="0"/>
    <n v="3"/>
    <x v="24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24"/>
  </r>
  <r>
    <n v="-1"/>
    <n v="1"/>
    <s v="0001 -Florida Power &amp; Light Company"/>
    <n v="0"/>
    <n v="3"/>
    <x v="24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24"/>
  </r>
  <r>
    <n v="-1"/>
    <n v="1"/>
    <s v="0001 -Florida Power &amp; Light Company"/>
    <n v="0"/>
    <n v="3"/>
    <x v="24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24"/>
  </r>
  <r>
    <n v="-1"/>
    <n v="1"/>
    <s v="0001 -Florida Power &amp; Light Company"/>
    <n v="0"/>
    <n v="3"/>
    <x v="24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24"/>
  </r>
  <r>
    <n v="-1"/>
    <n v="1"/>
    <s v="0001 -Florida Power &amp; Light Company"/>
    <n v="0"/>
    <n v="3"/>
    <x v="24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24"/>
  </r>
  <r>
    <n v="-1"/>
    <n v="1"/>
    <s v="0001 -Florida Power &amp; Light Company"/>
    <n v="0"/>
    <n v="3"/>
    <x v="24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24"/>
  </r>
  <r>
    <n v="-1"/>
    <n v="1"/>
    <s v="0001 -Florida Power &amp; Light Company"/>
    <n v="0"/>
    <n v="3"/>
    <x v="24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24"/>
  </r>
  <r>
    <n v="-1"/>
    <n v="1"/>
    <s v="0001 -Florida Power &amp; Light Company"/>
    <n v="0"/>
    <n v="3"/>
    <x v="24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24"/>
  </r>
  <r>
    <n v="-1"/>
    <n v="1"/>
    <s v="0001 -Florida Power &amp; Light Company"/>
    <n v="0"/>
    <n v="3"/>
    <x v="24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24"/>
  </r>
  <r>
    <n v="-1"/>
    <n v="1"/>
    <s v="0001 -Florida Power &amp; Light Company"/>
    <n v="0"/>
    <n v="3"/>
    <x v="24"/>
    <n v="1987"/>
    <n v="22"/>
    <n v="2014"/>
    <s v="V1987"/>
    <n v="367"/>
    <s v="07. Distribution"/>
    <s v="Function"/>
    <n v="130553579.65000001"/>
    <n v="0"/>
    <n v="0"/>
    <n v="0"/>
    <n v="0"/>
    <n v="132411780.11"/>
    <n v="-2279060.27"/>
    <n v="84541.91"/>
    <n v="132411780.11"/>
    <n v="130553579.65000001"/>
    <n v="84541.91"/>
    <n v="0"/>
    <n v="84541.91"/>
    <n v="0"/>
    <x v="24"/>
  </r>
  <r>
    <n v="-1"/>
    <n v="1"/>
    <s v="0001 -Florida Power &amp; Light Company"/>
    <n v="0"/>
    <n v="3"/>
    <x v="24"/>
    <n v="1988"/>
    <n v="24"/>
    <n v="2014"/>
    <s v="V1988"/>
    <n v="367"/>
    <s v="07. Distribution"/>
    <s v="Function"/>
    <n v="116154884.12"/>
    <n v="0"/>
    <n v="0"/>
    <n v="0"/>
    <n v="0"/>
    <n v="117751052.70999999"/>
    <n v="-2181992.75"/>
    <n v="89115.97"/>
    <n v="117751052.70999999"/>
    <n v="116154884.12"/>
    <n v="89115.97"/>
    <n v="0"/>
    <n v="89115.97"/>
    <n v="0"/>
    <x v="24"/>
  </r>
  <r>
    <n v="-1"/>
    <n v="1"/>
    <s v="0001 -Florida Power &amp; Light Company"/>
    <n v="0"/>
    <n v="3"/>
    <x v="24"/>
    <n v="1989"/>
    <n v="26"/>
    <n v="2014"/>
    <s v="V1989"/>
    <n v="367"/>
    <s v="07. Distribution"/>
    <s v="Function"/>
    <n v="140834623.44999999"/>
    <n v="0"/>
    <n v="0"/>
    <n v="0"/>
    <n v="0"/>
    <n v="142736444.99000001"/>
    <n v="-2475031.41"/>
    <n v="123671.37"/>
    <n v="142736444.99000001"/>
    <n v="140834623.44999999"/>
    <n v="123671.37"/>
    <n v="0"/>
    <n v="123671.37"/>
    <n v="0"/>
    <x v="24"/>
  </r>
  <r>
    <n v="-1"/>
    <n v="1"/>
    <s v="0001 -Florida Power &amp; Light Company"/>
    <n v="0"/>
    <n v="3"/>
    <x v="24"/>
    <n v="1990"/>
    <n v="28"/>
    <n v="2014"/>
    <s v="V1990"/>
    <n v="367"/>
    <s v="07. Distribution"/>
    <s v="Function"/>
    <n v="168591581.12"/>
    <n v="0"/>
    <n v="0"/>
    <n v="0"/>
    <n v="0"/>
    <n v="170652686.11000001"/>
    <n v="-2773184.34"/>
    <n v="123880.99"/>
    <n v="170652686.11000001"/>
    <n v="168591581.12"/>
    <n v="123880.99"/>
    <n v="0"/>
    <n v="123880.99"/>
    <n v="0"/>
    <x v="24"/>
  </r>
  <r>
    <n v="-1"/>
    <n v="1"/>
    <s v="0001 -Florida Power &amp; Light Company"/>
    <n v="0"/>
    <n v="3"/>
    <x v="24"/>
    <n v="1991"/>
    <n v="29"/>
    <n v="2014"/>
    <s v="V1991"/>
    <n v="367"/>
    <s v="07. Distribution"/>
    <s v="Function"/>
    <n v="191742932.66999999"/>
    <n v="0"/>
    <n v="0"/>
    <n v="0"/>
    <n v="0"/>
    <n v="194209386.75"/>
    <n v="-2942589.08"/>
    <n v="117232.78"/>
    <n v="194209386.75"/>
    <n v="191742932.66999999"/>
    <n v="117232.78"/>
    <n v="0"/>
    <n v="117232.78"/>
    <n v="0"/>
    <x v="24"/>
  </r>
  <r>
    <n v="-1"/>
    <n v="1"/>
    <s v="0001 -Florida Power &amp; Light Company"/>
    <n v="0"/>
    <n v="3"/>
    <x v="24"/>
    <n v="1992"/>
    <n v="30"/>
    <n v="2014"/>
    <s v="V1992"/>
    <n v="367"/>
    <s v="07. Distribution"/>
    <s v="Function"/>
    <n v="162455271.56"/>
    <n v="0"/>
    <n v="0"/>
    <n v="0"/>
    <n v="0"/>
    <n v="164676853.80000001"/>
    <n v="-2733764.45"/>
    <n v="108728.97"/>
    <n v="164676853.80000001"/>
    <n v="162455271.56"/>
    <n v="108728.97"/>
    <n v="0"/>
    <n v="108728.97"/>
    <n v="0"/>
    <x v="24"/>
  </r>
  <r>
    <n v="-1"/>
    <n v="1"/>
    <s v="0001 -Florida Power &amp; Light Company"/>
    <n v="0"/>
    <n v="3"/>
    <x v="24"/>
    <n v="1993"/>
    <n v="31"/>
    <n v="2014"/>
    <s v="V1993"/>
    <n v="367"/>
    <s v="07. Distribution"/>
    <s v="Function"/>
    <n v="165467175.25"/>
    <n v="0"/>
    <n v="0"/>
    <n v="0"/>
    <n v="0"/>
    <n v="166993165.38999999"/>
    <n v="-2027470.25"/>
    <n v="71296.19"/>
    <n v="166993165.38999999"/>
    <n v="165467175.25"/>
    <n v="71296.19"/>
    <n v="0"/>
    <n v="71296.19"/>
    <n v="0"/>
    <x v="24"/>
  </r>
  <r>
    <n v="-1"/>
    <n v="1"/>
    <s v="0001 -Florida Power &amp; Light Company"/>
    <n v="0"/>
    <n v="3"/>
    <x v="24"/>
    <n v="1994"/>
    <n v="32"/>
    <n v="2014"/>
    <s v="V1994"/>
    <n v="367"/>
    <s v="07. Distribution"/>
    <s v="Function"/>
    <n v="161128705.11000001"/>
    <n v="0"/>
    <n v="0"/>
    <n v="3168200.88"/>
    <n v="3168200.88"/>
    <n v="159827223.94999999"/>
    <n v="-2365730.77"/>
    <n v="78776.850000000006"/>
    <n v="163015783.80000001"/>
    <n v="161128705.11000001"/>
    <n v="58417.88"/>
    <n v="0"/>
    <n v="78776.850000000006"/>
    <n v="0"/>
    <x v="24"/>
  </r>
  <r>
    <n v="-1"/>
    <n v="1"/>
    <s v="0001 -Florida Power &amp; Light Company"/>
    <n v="0"/>
    <n v="3"/>
    <x v="24"/>
    <n v="1995"/>
    <n v="33"/>
    <n v="2014"/>
    <s v="V1995"/>
    <n v="367"/>
    <s v="07. Distribution"/>
    <s v="Function"/>
    <n v="158750898.63"/>
    <n v="0"/>
    <n v="0"/>
    <n v="8267718.4400000004"/>
    <n v="5511815.0499999998"/>
    <n v="152279069.13999999"/>
    <n v="-2278511.11"/>
    <n v="87088.24"/>
    <n v="160607169.68000001"/>
    <n v="156015122.58000001"/>
    <n v="6578.8"/>
    <n v="0"/>
    <n v="87088.24"/>
    <n v="0"/>
    <x v="24"/>
  </r>
  <r>
    <n v="-1"/>
    <n v="1"/>
    <s v="0001 -Florida Power &amp; Light Company"/>
    <n v="0"/>
    <n v="3"/>
    <x v="24"/>
    <n v="1996"/>
    <n v="34"/>
    <n v="2014"/>
    <s v="V1996"/>
    <n v="367"/>
    <s v="07. Distribution"/>
    <s v="Function"/>
    <n v="181731163.56999999"/>
    <n v="0"/>
    <n v="0"/>
    <n v="17860988.109999999"/>
    <n v="7144395.2400000002"/>
    <n v="165559754.24000001"/>
    <n v="-2382091.8199999998"/>
    <n v="72784.509999999995"/>
    <n v="183517640.21000001"/>
    <n v="171072709.41999999"/>
    <n v="-82252.06"/>
    <n v="0"/>
    <n v="72784.509999999995"/>
    <n v="0"/>
    <x v="24"/>
  </r>
  <r>
    <n v="-1"/>
    <n v="1"/>
    <s v="0001 -Florida Power &amp; Light Company"/>
    <n v="0"/>
    <n v="3"/>
    <x v="24"/>
    <n v="1997"/>
    <n v="35"/>
    <n v="2014"/>
    <s v="V1997"/>
    <n v="367"/>
    <s v="07. Distribution"/>
    <s v="Function"/>
    <n v="175235814.47"/>
    <n v="0"/>
    <n v="0"/>
    <n v="13650613.07"/>
    <n v="6257886.5899999999"/>
    <n v="155028507.90000001"/>
    <n v="-2343752.6"/>
    <n v="86680.13"/>
    <n v="177068124.50999999"/>
    <n v="159689176.13"/>
    <n v="-148411.54999999999"/>
    <n v="0"/>
    <n v="86680.13"/>
    <n v="0"/>
    <x v="24"/>
  </r>
  <r>
    <n v="-1"/>
    <n v="1"/>
    <s v="0001 -Florida Power &amp; Light Company"/>
    <n v="0"/>
    <n v="3"/>
    <x v="24"/>
    <n v="1998"/>
    <n v="59"/>
    <n v="2014"/>
    <s v="V1998"/>
    <n v="367"/>
    <s v="07. Distribution"/>
    <s v="Function"/>
    <n v="239989950.03"/>
    <n v="0"/>
    <n v="0"/>
    <n v="61762205.840000004"/>
    <n v="8887827.25"/>
    <n v="202042884"/>
    <n v="-2770543.98"/>
    <n v="109277.11"/>
    <n v="242258945.47"/>
    <n v="209055225.24000001"/>
    <n v="-284232.32000000001"/>
    <n v="0"/>
    <n v="109277.11"/>
    <n v="0"/>
    <x v="24"/>
  </r>
  <r>
    <n v="-1"/>
    <n v="1"/>
    <s v="0001 -Florida Power &amp; Light Company"/>
    <n v="0"/>
    <n v="3"/>
    <x v="24"/>
    <n v="1999"/>
    <n v="60"/>
    <n v="2014"/>
    <s v="V1999"/>
    <n v="367"/>
    <s v="07. Distribution"/>
    <s v="Function"/>
    <n v="177326188.69999999"/>
    <n v="0"/>
    <n v="0"/>
    <n v="31084318.609999999"/>
    <n v="6935375.54"/>
    <n v="143351961.53999999"/>
    <n v="-2613025.31"/>
    <n v="125066.56"/>
    <n v="179344802.19999999"/>
    <n v="148703123.91"/>
    <n v="-309333.76000000001"/>
    <n v="0"/>
    <n v="125066.56"/>
    <n v="0"/>
    <x v="24"/>
  </r>
  <r>
    <n v="-1"/>
    <n v="1"/>
    <s v="0001 -Florida Power &amp; Light Company"/>
    <n v="0"/>
    <n v="3"/>
    <x v="24"/>
    <n v="2000"/>
    <n v="61"/>
    <n v="2014"/>
    <s v="V2000"/>
    <n v="367"/>
    <s v="07. Distribution"/>
    <s v="Function"/>
    <n v="219411511.28999999"/>
    <n v="0"/>
    <n v="0"/>
    <n v="27773971.82"/>
    <n v="6092687.4500000002"/>
    <n v="188000428.38"/>
    <n v="-2424074.62"/>
    <n v="105949.51"/>
    <n v="221091533.71000001"/>
    <n v="192668671.00999999"/>
    <n v="-149628.10999999999"/>
    <n v="0"/>
    <n v="105949.51"/>
    <n v="0"/>
    <x v="24"/>
  </r>
  <r>
    <n v="-1"/>
    <n v="1"/>
    <s v="0001 -Florida Power &amp; Light Company"/>
    <n v="0"/>
    <n v="3"/>
    <x v="24"/>
    <n v="2001"/>
    <n v="62"/>
    <n v="2014"/>
    <s v="V2001"/>
    <n v="367"/>
    <s v="07. Distribution"/>
    <s v="Function"/>
    <n v="219598222.13"/>
    <n v="0"/>
    <n v="0"/>
    <n v="69543251.819999993"/>
    <n v="9221924.9399999995"/>
    <n v="153118660.61000001"/>
    <n v="-3453288.04"/>
    <n v="142483.6"/>
    <n v="222528169.30000001"/>
    <n v="160308909.87"/>
    <n v="-755787.91"/>
    <n v="0"/>
    <n v="142483.6"/>
    <n v="0"/>
    <x v="24"/>
  </r>
  <r>
    <n v="-1"/>
    <n v="1"/>
    <s v="0001 -Florida Power &amp; Light Company"/>
    <n v="0"/>
    <n v="3"/>
    <x v="24"/>
    <n v="2001"/>
    <n v="69"/>
    <n v="2014"/>
    <s v="V2001 Bonus"/>
    <n v="367"/>
    <s v="07. Distribution"/>
    <s v="Function"/>
    <n v="34243009.579999998"/>
    <n v="0"/>
    <n v="0"/>
    <n v="10462565.560000001"/>
    <n v="1388833.26"/>
    <n v="24218550.079999998"/>
    <n v="-599716.93999999994"/>
    <n v="22129.200000000001"/>
    <n v="34708760.420000002"/>
    <n v="25279639.739999998"/>
    <n v="-115878.05"/>
    <n v="0"/>
    <n v="22129.200000000001"/>
    <n v="0"/>
    <x v="24"/>
  </r>
  <r>
    <n v="-1"/>
    <n v="1"/>
    <s v="0001 -Florida Power &amp; Light Company"/>
    <n v="0"/>
    <n v="3"/>
    <x v="24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24"/>
  </r>
  <r>
    <n v="-1"/>
    <n v="1"/>
    <s v="0001 -Florida Power &amp; Light Company"/>
    <n v="0"/>
    <n v="3"/>
    <x v="24"/>
    <n v="2002"/>
    <n v="68"/>
    <n v="2014"/>
    <s v="V2002 Bonus"/>
    <n v="367"/>
    <s v="07. Distribution"/>
    <s v="Function"/>
    <n v="12710777.07"/>
    <n v="0"/>
    <n v="0"/>
    <n v="12710777.07"/>
    <n v="394034.09"/>
    <n v="7371360.9500000002"/>
    <n v="0"/>
    <n v="0"/>
    <n v="12710777.07"/>
    <n v="7765395.04"/>
    <n v="0"/>
    <n v="0"/>
    <n v="0"/>
    <n v="0"/>
    <x v="24"/>
  </r>
  <r>
    <n v="-1"/>
    <n v="1"/>
    <s v="0001 -Florida Power &amp; Light Company"/>
    <n v="0"/>
    <n v="3"/>
    <x v="24"/>
    <n v="2002"/>
    <n v="80"/>
    <n v="2014"/>
    <s v="V2002 Bonus Q1"/>
    <n v="367"/>
    <s v="07. Distribution"/>
    <s v="Function"/>
    <n v="77291059.980000004"/>
    <n v="0"/>
    <n v="0"/>
    <n v="77646230.090000004"/>
    <n v="2336783.11"/>
    <n v="49687625.409999996"/>
    <n v="-855952.95"/>
    <n v="25039.63"/>
    <n v="78001400.189999998"/>
    <n v="51582653.609999999"/>
    <n v="-243545.67"/>
    <n v="0"/>
    <n v="25039.63"/>
    <n v="0"/>
    <x v="24"/>
  </r>
  <r>
    <n v="-1"/>
    <n v="1"/>
    <s v="0001 -Florida Power &amp; Light Company"/>
    <n v="0"/>
    <n v="3"/>
    <x v="24"/>
    <n v="2002"/>
    <n v="81"/>
    <n v="2014"/>
    <s v="V2002 Bonus Q2"/>
    <n v="367"/>
    <s v="07. Distribution"/>
    <s v="Function"/>
    <n v="96411729.569999993"/>
    <n v="0"/>
    <n v="0"/>
    <n v="96852771.819999993"/>
    <n v="2890128.28"/>
    <n v="61065075.079999998"/>
    <n v="-1067941.4099999999"/>
    <n v="31256.1"/>
    <n v="97293814.069999993"/>
    <n v="63416995.399999999"/>
    <n v="-312620.44"/>
    <n v="0"/>
    <n v="31256.1"/>
    <n v="0"/>
    <x v="24"/>
  </r>
  <r>
    <n v="-1"/>
    <n v="1"/>
    <s v="0001 -Florida Power &amp; Light Company"/>
    <n v="0"/>
    <n v="3"/>
    <x v="24"/>
    <n v="2002"/>
    <n v="82"/>
    <n v="2014"/>
    <s v="V2002 Bonus Q3"/>
    <n v="367"/>
    <s v="07. Distribution"/>
    <s v="Function"/>
    <n v="81169333.780000001"/>
    <n v="0"/>
    <n v="0"/>
    <n v="81543196.870000005"/>
    <n v="2438399.13"/>
    <n v="50315315.5"/>
    <n v="-903259.8"/>
    <n v="26505.18"/>
    <n v="81917059.950000003"/>
    <n v="52306630.729999997"/>
    <n v="-274137.09000000003"/>
    <n v="0"/>
    <n v="26505.18"/>
    <n v="0"/>
    <x v="24"/>
  </r>
  <r>
    <n v="-1"/>
    <n v="1"/>
    <s v="0001 -Florida Power &amp; Light Company"/>
    <n v="0"/>
    <n v="3"/>
    <x v="24"/>
    <n v="2002"/>
    <n v="83"/>
    <n v="2014"/>
    <s v="V2002 Bonus Q4"/>
    <n v="367"/>
    <s v="07. Distribution"/>
    <s v="Function"/>
    <n v="106304346.16"/>
    <n v="0"/>
    <n v="0"/>
    <n v="106798150.02"/>
    <n v="3259098.55"/>
    <n v="63916377.990000002"/>
    <n v="-1174526.8600000001"/>
    <n v="34758.47"/>
    <n v="107291953.87"/>
    <n v="66599182.939999998"/>
    <n v="-376555.64"/>
    <n v="0"/>
    <n v="34758.47"/>
    <n v="0"/>
    <x v="24"/>
  </r>
  <r>
    <n v="-1"/>
    <n v="1"/>
    <s v="0001 -Florida Power &amp; Light Company"/>
    <n v="0"/>
    <n v="3"/>
    <x v="24"/>
    <n v="2002"/>
    <n v="76"/>
    <n v="2014"/>
    <s v="V2002 Q1"/>
    <n v="367"/>
    <s v="07. Distribution"/>
    <s v="Function"/>
    <n v="1443454.24"/>
    <n v="0"/>
    <n v="0"/>
    <n v="1446361.99"/>
    <n v="42437.58"/>
    <n v="662281.53"/>
    <n v="-4624.74"/>
    <n v="4672.82"/>
    <n v="1449269.75"/>
    <n v="698888.41"/>
    <n v="4688.01"/>
    <n v="0"/>
    <n v="4672.82"/>
    <n v="0"/>
    <x v="24"/>
  </r>
  <r>
    <n v="-1"/>
    <n v="1"/>
    <s v="0001 -Florida Power &amp; Light Company"/>
    <n v="0"/>
    <n v="3"/>
    <x v="24"/>
    <n v="2002"/>
    <n v="77"/>
    <n v="2014"/>
    <s v="V2002 Q2"/>
    <n v="367"/>
    <s v="07. Distribution"/>
    <s v="Function"/>
    <n v="4674163.71"/>
    <n v="0"/>
    <n v="0"/>
    <n v="4675581.74"/>
    <n v="293501.90000000002"/>
    <n v="4360265.25"/>
    <n v="-5956.32"/>
    <n v="1773.59"/>
    <n v="4676999.7699999996"/>
    <n v="4651276.91"/>
    <n v="1427.78"/>
    <n v="0"/>
    <n v="1773.59"/>
    <n v="0"/>
    <x v="24"/>
  </r>
  <r>
    <n v="-1"/>
    <n v="1"/>
    <s v="0001 -Florida Power &amp; Light Company"/>
    <n v="0"/>
    <n v="3"/>
    <x v="24"/>
    <n v="2002"/>
    <n v="78"/>
    <n v="2014"/>
    <s v="V2002 Q3"/>
    <n v="367"/>
    <s v="07. Distribution"/>
    <s v="Function"/>
    <n v="3032576.94"/>
    <n v="0"/>
    <n v="0"/>
    <n v="3030018.06"/>
    <n v="31690.17"/>
    <n v="2415025.13"/>
    <n v="5849.64"/>
    <n v="524.14"/>
    <n v="3027459.18"/>
    <n v="2451814.98"/>
    <n v="542.22"/>
    <n v="0"/>
    <n v="524.14"/>
    <n v="0"/>
    <x v="24"/>
  </r>
  <r>
    <n v="-1"/>
    <n v="1"/>
    <s v="0001 -Florida Power &amp; Light Company"/>
    <n v="0"/>
    <n v="3"/>
    <x v="24"/>
    <n v="2002"/>
    <n v="79"/>
    <n v="2014"/>
    <s v="V2002 Q4"/>
    <n v="367"/>
    <s v="07. Distribution"/>
    <s v="Function"/>
    <n v="1402921.74"/>
    <n v="0"/>
    <n v="0"/>
    <n v="1405004.8"/>
    <n v="165021.07"/>
    <n v="1275721.92"/>
    <n v="-11683.57"/>
    <n v="4868.66"/>
    <n v="1407087.86"/>
    <n v="1436557.34"/>
    <n v="4888.1899999999996"/>
    <n v="0"/>
    <n v="4868.66"/>
    <n v="0"/>
    <x v="24"/>
  </r>
  <r>
    <n v="-1"/>
    <n v="1"/>
    <s v="0001 -Florida Power &amp; Light Company"/>
    <n v="0"/>
    <n v="3"/>
    <x v="24"/>
    <n v="2003"/>
    <n v="64"/>
    <n v="2014"/>
    <s v="V2003"/>
    <n v="367"/>
    <s v="07. Distribution"/>
    <s v="Function"/>
    <n v="12116082.439999999"/>
    <n v="0"/>
    <n v="0"/>
    <n v="6796609.3499999996"/>
    <n v="583392.73"/>
    <n v="7008607.0199999996"/>
    <n v="-2027.43"/>
    <n v="20.45"/>
    <n v="12116694.34"/>
    <n v="7591532.3700000001"/>
    <n v="-124.08"/>
    <n v="0"/>
    <n v="20.45"/>
    <n v="0"/>
    <x v="24"/>
  </r>
  <r>
    <n v="-1"/>
    <n v="1"/>
    <s v="0001 -Florida Power &amp; Light Company"/>
    <n v="0"/>
    <n v="3"/>
    <x v="24"/>
    <n v="2003"/>
    <n v="70"/>
    <n v="2014"/>
    <s v="V2003 Bonus-30%"/>
    <n v="367"/>
    <s v="07. Distribution"/>
    <s v="Function"/>
    <n v="241629219.25"/>
    <n v="0"/>
    <n v="0"/>
    <n v="242493794.93000001"/>
    <n v="7260083.7199999997"/>
    <n v="176398851.49000001"/>
    <n v="-2158472.5099999998"/>
    <n v="66854.64"/>
    <n v="243358370.59999999"/>
    <n v="182404558.13"/>
    <n v="-407919.64"/>
    <n v="0"/>
    <n v="66854.64"/>
    <n v="0"/>
    <x v="24"/>
  </r>
  <r>
    <n v="-1"/>
    <n v="1"/>
    <s v="0001 -Florida Power &amp; Light Company"/>
    <n v="0"/>
    <n v="3"/>
    <x v="24"/>
    <n v="2003"/>
    <n v="84"/>
    <n v="2014"/>
    <s v="V2003 Bonus-50%"/>
    <n v="367"/>
    <s v="07. Distribution"/>
    <s v="Function"/>
    <n v="161824951.81999999"/>
    <n v="0"/>
    <n v="0"/>
    <n v="162481399.44"/>
    <n v="3546316.26"/>
    <n v="131257461.86"/>
    <n v="-1600427.56"/>
    <n v="50598.63"/>
    <n v="163137847.03999999"/>
    <n v="133738132.16"/>
    <n v="-196650.64"/>
    <n v="0"/>
    <n v="50598.63"/>
    <n v="0"/>
    <x v="24"/>
  </r>
  <r>
    <n v="-1"/>
    <n v="1"/>
    <s v="0001 -Florida Power &amp; Light Company"/>
    <n v="0"/>
    <n v="3"/>
    <x v="24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24"/>
  </r>
  <r>
    <n v="-1"/>
    <n v="1"/>
    <s v="0001 -Florida Power &amp; Light Company"/>
    <n v="0"/>
    <n v="3"/>
    <x v="24"/>
    <n v="2004"/>
    <n v="71"/>
    <n v="2014"/>
    <s v="V2004 Bonus-30%"/>
    <n v="367"/>
    <s v="07. Distribution"/>
    <s v="Function"/>
    <n v="1016074.4"/>
    <n v="0"/>
    <n v="0"/>
    <n v="1016074.4"/>
    <n v="31498.31"/>
    <n v="682802"/>
    <n v="0"/>
    <n v="0"/>
    <n v="1016074.4"/>
    <n v="714300.31"/>
    <n v="0"/>
    <n v="0"/>
    <n v="0"/>
    <n v="0"/>
    <x v="24"/>
  </r>
  <r>
    <n v="-1"/>
    <n v="1"/>
    <s v="0001 -Florida Power &amp; Light Company"/>
    <n v="0"/>
    <n v="3"/>
    <x v="24"/>
    <n v="2004"/>
    <n v="85"/>
    <n v="2014"/>
    <s v="V2004 Bonus-50%"/>
    <n v="367"/>
    <s v="07. Distribution"/>
    <s v="Function"/>
    <n v="283779073.19999999"/>
    <n v="0"/>
    <n v="0"/>
    <n v="283779073.19999999"/>
    <n v="178829.09"/>
    <n v="281868853.31999999"/>
    <n v="0"/>
    <n v="0"/>
    <n v="283779073.19999999"/>
    <n v="282047682.41000003"/>
    <n v="0"/>
    <n v="0"/>
    <n v="0"/>
    <n v="0"/>
    <x v="24"/>
  </r>
  <r>
    <n v="-1"/>
    <n v="1"/>
    <s v="0001 -Florida Power &amp; Light Company"/>
    <n v="0"/>
    <n v="3"/>
    <x v="24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24"/>
  </r>
  <r>
    <n v="-1"/>
    <n v="1"/>
    <s v="0001 -Florida Power &amp; Light Company"/>
    <n v="0"/>
    <n v="3"/>
    <x v="24"/>
    <n v="2004"/>
    <n v="96"/>
    <n v="2014"/>
    <s v="V2004 Q1 - 30% Bonus"/>
    <n v="367"/>
    <s v="07. Distribution"/>
    <s v="Function"/>
    <n v="12062344.92"/>
    <n v="0"/>
    <n v="0"/>
    <n v="12125557.18"/>
    <n v="372266.9"/>
    <n v="8362001.8899999997"/>
    <n v="-142974.97"/>
    <n v="4150.07"/>
    <n v="12188769.43"/>
    <n v="8645961.2699999996"/>
    <n v="-33966.92"/>
    <n v="0"/>
    <n v="4150.07"/>
    <n v="0"/>
    <x v="24"/>
  </r>
  <r>
    <n v="-1"/>
    <n v="1"/>
    <s v="0001 -Florida Power &amp; Light Company"/>
    <n v="0"/>
    <n v="3"/>
    <x v="24"/>
    <n v="2004"/>
    <n v="100"/>
    <n v="2014"/>
    <s v="V2004 Q1 - 50% Bonus"/>
    <n v="367"/>
    <s v="07. Distribution"/>
    <s v="Function"/>
    <n v="96133776.359999999"/>
    <n v="0"/>
    <n v="0"/>
    <n v="96625415.129999995"/>
    <n v="2054755.46"/>
    <n v="75898001.069999993"/>
    <n v="-1147422.19"/>
    <n v="32272.03"/>
    <n v="97117053.909999996"/>
    <n v="77180883.650000006"/>
    <n v="-179132.64"/>
    <n v="0"/>
    <n v="32272.03"/>
    <n v="0"/>
    <x v="24"/>
  </r>
  <r>
    <n v="-1"/>
    <n v="1"/>
    <s v="0001 -Florida Power &amp; Light Company"/>
    <n v="0"/>
    <n v="3"/>
    <x v="24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24"/>
  </r>
  <r>
    <n v="-1"/>
    <n v="1"/>
    <s v="0001 -Florida Power &amp; Light Company"/>
    <n v="0"/>
    <n v="3"/>
    <x v="24"/>
    <n v="2004"/>
    <n v="97"/>
    <n v="2014"/>
    <s v="V2004 Q2 - 30% Bonus"/>
    <n v="367"/>
    <s v="07. Distribution"/>
    <s v="Function"/>
    <n v="9847169.3399999999"/>
    <n v="0"/>
    <n v="0"/>
    <n v="9899286.8499999996"/>
    <n v="306928.03999999998"/>
    <n v="6726625.1799999997"/>
    <n v="-117124.52"/>
    <n v="3505.63"/>
    <n v="9951404.3599999994"/>
    <n v="6961474.7000000002"/>
    <n v="-28650.87"/>
    <n v="0"/>
    <n v="3505.63"/>
    <n v="0"/>
    <x v="24"/>
  </r>
  <r>
    <n v="-1"/>
    <n v="1"/>
    <s v="0001 -Florida Power &amp; Light Company"/>
    <n v="0"/>
    <n v="3"/>
    <x v="24"/>
    <n v="2004"/>
    <n v="101"/>
    <n v="2014"/>
    <s v="V2004 Q2 - 50% Bonus"/>
    <n v="367"/>
    <s v="07. Distribution"/>
    <s v="Function"/>
    <n v="92111450.980000004"/>
    <n v="0"/>
    <n v="0"/>
    <n v="92556679.469999999"/>
    <n v="1962723.85"/>
    <n v="72111139.829999998"/>
    <n v="-1100138.01"/>
    <n v="29947.84"/>
    <n v="93001907.959999993"/>
    <n v="73381088.150000006"/>
    <n v="-167733.60999999999"/>
    <n v="0"/>
    <n v="29947.84"/>
    <n v="0"/>
    <x v="24"/>
  </r>
  <r>
    <n v="-1"/>
    <n v="1"/>
    <s v="0001 -Florida Power &amp; Light Company"/>
    <n v="0"/>
    <n v="3"/>
    <x v="24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24"/>
  </r>
  <r>
    <n v="-1"/>
    <n v="1"/>
    <s v="0001 -Florida Power &amp; Light Company"/>
    <n v="0"/>
    <n v="3"/>
    <x v="24"/>
    <n v="2004"/>
    <n v="98"/>
    <n v="2014"/>
    <s v="V2004 Q3 - 30% Bonus"/>
    <n v="367"/>
    <s v="07. Distribution"/>
    <s v="Function"/>
    <n v="1570516.37"/>
    <n v="0"/>
    <n v="0"/>
    <n v="1575401.19"/>
    <n v="28760.21"/>
    <n v="1270651.6399999999"/>
    <n v="-13951.92"/>
    <n v="329.22"/>
    <n v="1580286.01"/>
    <n v="1292734.3"/>
    <n v="-2762.87"/>
    <n v="0"/>
    <n v="329.22"/>
    <n v="0"/>
    <x v="24"/>
  </r>
  <r>
    <n v="-1"/>
    <n v="1"/>
    <s v="0001 -Florida Power &amp; Light Company"/>
    <n v="0"/>
    <n v="3"/>
    <x v="24"/>
    <n v="2004"/>
    <n v="102"/>
    <n v="2014"/>
    <s v="V2004 Q3 - 50% Bonus"/>
    <n v="367"/>
    <s v="07. Distribution"/>
    <s v="Function"/>
    <n v="67247145.120000005"/>
    <n v="0"/>
    <n v="0"/>
    <n v="67586677.719999999"/>
    <n v="1419042.55"/>
    <n v="52558782.710000001"/>
    <n v="-798505.26"/>
    <n v="22883.73"/>
    <n v="67926210.319999993"/>
    <n v="53452228.799999997"/>
    <n v="-130585"/>
    <n v="0"/>
    <n v="22883.73"/>
    <n v="0"/>
    <x v="24"/>
  </r>
  <r>
    <n v="-1"/>
    <n v="1"/>
    <s v="0001 -Florida Power &amp; Light Company"/>
    <n v="0"/>
    <n v="3"/>
    <x v="24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24"/>
  </r>
  <r>
    <n v="-1"/>
    <n v="1"/>
    <s v="0001 -Florida Power &amp; Light Company"/>
    <n v="0"/>
    <n v="3"/>
    <x v="24"/>
    <n v="2004"/>
    <n v="99"/>
    <n v="2014"/>
    <s v="V2004 Q4 - 30% Bonus"/>
    <n v="367"/>
    <s v="07. Distribution"/>
    <s v="Function"/>
    <n v="7220002.21"/>
    <n v="0"/>
    <n v="0"/>
    <n v="7253017.4800000004"/>
    <n v="206496.03"/>
    <n v="5010012.3499999996"/>
    <n v="-82723.16"/>
    <n v="2158.33"/>
    <n v="7286032.7400000002"/>
    <n v="5171904.76"/>
    <n v="-19268.580000000002"/>
    <n v="0"/>
    <n v="2158.33"/>
    <n v="0"/>
    <x v="24"/>
  </r>
  <r>
    <n v="-1"/>
    <n v="1"/>
    <s v="0001 -Florida Power &amp; Light Company"/>
    <n v="0"/>
    <n v="3"/>
    <x v="24"/>
    <n v="2004"/>
    <n v="103"/>
    <n v="2014"/>
    <s v="V2004 Q4 - 50% Bonus"/>
    <n v="367"/>
    <s v="07. Distribution"/>
    <s v="Function"/>
    <n v="142922058.13"/>
    <n v="0"/>
    <n v="0"/>
    <n v="143656445.55000001"/>
    <n v="3069523.56"/>
    <n v="110167835.70999999"/>
    <n v="-1692356.87"/>
    <n v="47853.47"/>
    <n v="144390832.97"/>
    <n v="112110808.97"/>
    <n v="-294371.07"/>
    <n v="0"/>
    <n v="47853.47"/>
    <n v="0"/>
    <x v="24"/>
  </r>
  <r>
    <n v="-1"/>
    <n v="1"/>
    <s v="0001 -Florida Power &amp; Light Company"/>
    <n v="0"/>
    <n v="3"/>
    <x v="24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24"/>
  </r>
  <r>
    <n v="-1"/>
    <n v="1"/>
    <s v="0001 -Florida Power &amp; Light Company"/>
    <n v="0"/>
    <n v="3"/>
    <x v="24"/>
    <n v="2005"/>
    <n v="72"/>
    <n v="2014"/>
    <s v="V2005 Bonus-30%"/>
    <n v="367"/>
    <s v="07. Distribution"/>
    <s v="Function"/>
    <n v="4700570.21"/>
    <n v="0"/>
    <n v="0"/>
    <n v="4719894.49"/>
    <n v="146316.73000000001"/>
    <n v="3037839.22"/>
    <n v="-44453.95"/>
    <n v="1216.9000000000001"/>
    <n v="4739218.7699999996"/>
    <n v="3158783.17"/>
    <n v="-12058.88"/>
    <n v="0"/>
    <n v="1216.9000000000001"/>
    <n v="0"/>
    <x v="24"/>
  </r>
  <r>
    <n v="-1"/>
    <n v="1"/>
    <s v="0001 -Florida Power &amp; Light Company"/>
    <n v="0"/>
    <n v="3"/>
    <x v="24"/>
    <n v="2005"/>
    <n v="86"/>
    <n v="2014"/>
    <s v="V2005 Bonus-50%"/>
    <n v="367"/>
    <s v="07. Distribution"/>
    <s v="Function"/>
    <n v="9544868.4700000007"/>
    <n v="0"/>
    <n v="0"/>
    <n v="9601695.2100000009"/>
    <n v="211237.29"/>
    <n v="7176281.8300000001"/>
    <n v="-130733.04"/>
    <n v="3879.18"/>
    <n v="9658521.9499999993"/>
    <n v="7301824.4000000004"/>
    <n v="-24079.58"/>
    <n v="0"/>
    <n v="3879.18"/>
    <n v="0"/>
    <x v="24"/>
  </r>
  <r>
    <n v="-1"/>
    <n v="1"/>
    <s v="0001 -Florida Power &amp; Light Company"/>
    <n v="0"/>
    <n v="3"/>
    <x v="24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24"/>
  </r>
  <r>
    <n v="-1"/>
    <n v="1"/>
    <s v="0001 -Florida Power &amp; Light Company"/>
    <n v="0"/>
    <n v="3"/>
    <x v="24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24"/>
  </r>
  <r>
    <n v="-1"/>
    <n v="1"/>
    <s v="0001 -Florida Power &amp; Light Company"/>
    <n v="0"/>
    <n v="3"/>
    <x v="24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239"/>
    <n v="2014"/>
    <s v="V2008 Bonus - 50%"/>
    <n v="367"/>
    <s v="07. Distribution"/>
    <s v="Function"/>
    <n v="12002734"/>
    <n v="0"/>
    <n v="0"/>
    <n v="12002734"/>
    <n v="535622"/>
    <n v="6759399.6600000001"/>
    <n v="0"/>
    <n v="0"/>
    <n v="12002734"/>
    <n v="7295021.6600000001"/>
    <n v="0"/>
    <n v="0"/>
    <n v="0"/>
    <n v="0"/>
    <x v="24"/>
  </r>
  <r>
    <n v="-1"/>
    <n v="1"/>
    <s v="0001 -Florida Power &amp; Light Company"/>
    <n v="0"/>
    <n v="3"/>
    <x v="24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24"/>
  </r>
  <r>
    <n v="-1"/>
    <n v="1"/>
    <s v="0001 -Florida Power &amp; Light Company"/>
    <n v="0"/>
    <n v="3"/>
    <x v="24"/>
    <n v="2008"/>
    <n v="168"/>
    <n v="2014"/>
    <s v="V2008 Q1 - 50% Bonus"/>
    <n v="367"/>
    <s v="07. Distribution"/>
    <s v="Function"/>
    <n v="20587751.829999998"/>
    <n v="0"/>
    <n v="0"/>
    <n v="20655972.100000001"/>
    <n v="580147.96"/>
    <n v="15111651.74"/>
    <n v="-386936.29"/>
    <n v="4961.2700000000004"/>
    <n v="20724192.390000001"/>
    <n v="15596561.060000001"/>
    <n v="-36240.660000000003"/>
    <n v="0"/>
    <n v="4961.2700000000004"/>
    <n v="0"/>
    <x v="24"/>
  </r>
  <r>
    <n v="-1"/>
    <n v="1"/>
    <s v="0001 -Florida Power &amp; Light Company"/>
    <n v="0"/>
    <n v="3"/>
    <x v="24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24"/>
  </r>
  <r>
    <n v="-1"/>
    <n v="1"/>
    <s v="0001 -Florida Power &amp; Light Company"/>
    <n v="0"/>
    <n v="3"/>
    <x v="24"/>
    <n v="2008"/>
    <n v="169"/>
    <n v="2014"/>
    <s v="V2008 Q2 - 50% Bonus"/>
    <n v="367"/>
    <s v="07. Distribution"/>
    <s v="Function"/>
    <n v="69115731.340000004"/>
    <n v="0"/>
    <n v="0"/>
    <n v="69379509.359999999"/>
    <n v="1745379.37"/>
    <n v="48699162.689999998"/>
    <n v="-817621.17"/>
    <n v="21045.25"/>
    <n v="69643287.400000006"/>
    <n v="50079903.359999999"/>
    <n v="-141872.12"/>
    <n v="0"/>
    <n v="21045.25"/>
    <n v="0"/>
    <x v="24"/>
  </r>
  <r>
    <n v="-1"/>
    <n v="1"/>
    <s v="0001 -Florida Power &amp; Light Company"/>
    <n v="0"/>
    <n v="3"/>
    <x v="24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24"/>
  </r>
  <r>
    <n v="-1"/>
    <n v="1"/>
    <s v="0001 -Florida Power &amp; Light Company"/>
    <n v="0"/>
    <n v="3"/>
    <x v="24"/>
    <n v="2008"/>
    <n v="170"/>
    <n v="2014"/>
    <s v="V2008 Q3 - 50% Bonus"/>
    <n v="367"/>
    <s v="07. Distribution"/>
    <s v="Function"/>
    <n v="49775253.020000003"/>
    <n v="0"/>
    <n v="0"/>
    <n v="49967692.700000003"/>
    <n v="1293684.8"/>
    <n v="34349375.75"/>
    <n v="-435832.79"/>
    <n v="14106.45"/>
    <n v="50160132.399999999"/>
    <n v="35379326.789999999"/>
    <n v="-107039.17"/>
    <n v="0"/>
    <n v="14106.45"/>
    <n v="0"/>
    <x v="24"/>
  </r>
  <r>
    <n v="-1"/>
    <n v="1"/>
    <s v="0001 -Florida Power &amp; Light Company"/>
    <n v="0"/>
    <n v="3"/>
    <x v="24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24"/>
  </r>
  <r>
    <n v="-1"/>
    <n v="1"/>
    <s v="0001 -Florida Power &amp; Light Company"/>
    <n v="0"/>
    <n v="3"/>
    <x v="24"/>
    <n v="2008"/>
    <n v="171"/>
    <n v="2014"/>
    <s v="V2008 Q4 - 50% Bonus"/>
    <n v="367"/>
    <s v="07. Distribution"/>
    <s v="Function"/>
    <n v="42082861.039999999"/>
    <n v="0"/>
    <n v="0"/>
    <n v="42232429.740000002"/>
    <n v="1186188.53"/>
    <n v="29285074.73"/>
    <n v="-499992.87"/>
    <n v="12215.61"/>
    <n v="42381998.439999998"/>
    <n v="30268166.289999999"/>
    <n v="-83824.820000000007"/>
    <n v="0"/>
    <n v="12215.61"/>
    <n v="0"/>
    <x v="24"/>
  </r>
  <r>
    <n v="-1"/>
    <n v="1"/>
    <s v="0001 -Florida Power &amp; Light Company"/>
    <n v="0"/>
    <n v="3"/>
    <x v="24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24"/>
  </r>
  <r>
    <n v="-1"/>
    <n v="1"/>
    <s v="0001 -Florida Power &amp; Light Company"/>
    <n v="0"/>
    <n v="3"/>
    <x v="24"/>
    <n v="2009"/>
    <n v="189"/>
    <n v="2014"/>
    <s v="V2009 Q1 - 50% Bonus"/>
    <n v="367"/>
    <s v="07. Distribution"/>
    <s v="Function"/>
    <n v="66365363.310000002"/>
    <n v="0"/>
    <n v="0"/>
    <n v="66924608.200000003"/>
    <n v="7148332.2400000002"/>
    <n v="39808944.149999999"/>
    <n v="-3051513.21"/>
    <n v="46523.199999999997"/>
    <n v="67483853.079999998"/>
    <n v="46250602.509999998"/>
    <n v="-365292.68"/>
    <n v="0"/>
    <n v="46523.199999999997"/>
    <n v="0"/>
    <x v="24"/>
  </r>
  <r>
    <n v="-1"/>
    <n v="1"/>
    <s v="0001 -Florida Power &amp; Light Company"/>
    <n v="0"/>
    <n v="3"/>
    <x v="24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24"/>
  </r>
  <r>
    <n v="-1"/>
    <n v="1"/>
    <s v="0001 -Florida Power &amp; Light Company"/>
    <n v="0"/>
    <n v="3"/>
    <x v="24"/>
    <n v="2009"/>
    <n v="190"/>
    <n v="2014"/>
    <s v="V2009 Q2 - 50% Bonus"/>
    <n v="367"/>
    <s v="07. Distribution"/>
    <s v="Function"/>
    <n v="60336851.840000004"/>
    <n v="0"/>
    <n v="0"/>
    <n v="60857660.700000003"/>
    <n v="6478639.0700000003"/>
    <n v="35427341.539999999"/>
    <n v="-1127086.4099999999"/>
    <n v="39877.800000000003"/>
    <n v="61378469.57"/>
    <n v="41255143.759999998"/>
    <n v="-350903.08"/>
    <n v="0"/>
    <n v="39877.800000000003"/>
    <n v="0"/>
    <x v="24"/>
  </r>
  <r>
    <n v="-1"/>
    <n v="1"/>
    <s v="0001 -Florida Power &amp; Light Company"/>
    <n v="0"/>
    <n v="3"/>
    <x v="24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24"/>
  </r>
  <r>
    <n v="-1"/>
    <n v="1"/>
    <s v="0001 -Florida Power &amp; Light Company"/>
    <n v="0"/>
    <n v="3"/>
    <x v="24"/>
    <n v="2009"/>
    <n v="191"/>
    <n v="2014"/>
    <s v="V2009 Q3 - 50% Bonus"/>
    <n v="367"/>
    <s v="07. Distribution"/>
    <s v="Function"/>
    <n v="75460055.079999998"/>
    <n v="0"/>
    <n v="0"/>
    <n v="76064878.400000006"/>
    <n v="8271001.9000000004"/>
    <n v="45564149.789999999"/>
    <n v="-6168813.6900000004"/>
    <n v="46465.03"/>
    <n v="76669701.730000004"/>
    <n v="53077823.619999997"/>
    <n v="-405853.55"/>
    <n v="0"/>
    <n v="46465.03"/>
    <n v="0"/>
    <x v="24"/>
  </r>
  <r>
    <n v="-1"/>
    <n v="1"/>
    <s v="0001 -Florida Power &amp; Light Company"/>
    <n v="0"/>
    <n v="3"/>
    <x v="24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24"/>
  </r>
  <r>
    <n v="-1"/>
    <n v="1"/>
    <s v="0001 -Florida Power &amp; Light Company"/>
    <n v="0"/>
    <n v="3"/>
    <x v="24"/>
    <n v="2009"/>
    <n v="192"/>
    <n v="2014"/>
    <s v="V2009 Q4 - 50% Bonus"/>
    <n v="367"/>
    <s v="07. Distribution"/>
    <s v="Function"/>
    <n v="87479530.290000007"/>
    <n v="0"/>
    <n v="0"/>
    <n v="88211396.25"/>
    <n v="9657942.4700000007"/>
    <n v="52823424.219999999"/>
    <n v="-1823693.83"/>
    <n v="58898.51"/>
    <n v="88943262.209999993"/>
    <n v="61552348.399999999"/>
    <n v="-475815.12"/>
    <n v="0"/>
    <n v="58898.51"/>
    <n v="0"/>
    <x v="24"/>
  </r>
  <r>
    <n v="-1"/>
    <n v="1"/>
    <s v="0001 -Florida Power &amp; Light Company"/>
    <n v="0"/>
    <n v="3"/>
    <x v="24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24"/>
  </r>
  <r>
    <n v="-1"/>
    <n v="1"/>
    <s v="0001 -Florida Power &amp; Light Company"/>
    <n v="0"/>
    <n v="3"/>
    <x v="24"/>
    <n v="2010"/>
    <n v="215"/>
    <n v="2014"/>
    <s v="V2010 Q1 - 50% Bonus"/>
    <n v="367"/>
    <s v="07. Distribution"/>
    <s v="Function"/>
    <n v="66983963.32"/>
    <n v="0"/>
    <n v="0"/>
    <n v="67464521.510000005"/>
    <n v="7486682.6100000003"/>
    <n v="34230549.920000002"/>
    <n v="-1077771.24"/>
    <n v="43497.63"/>
    <n v="67945079.730000004"/>
    <n v="41204225.439999998"/>
    <n v="-404611.69"/>
    <n v="0"/>
    <n v="43497.63"/>
    <n v="0"/>
    <x v="24"/>
  </r>
  <r>
    <n v="-1"/>
    <n v="1"/>
    <s v="0001 -Florida Power &amp; Light Company"/>
    <n v="0"/>
    <n v="3"/>
    <x v="24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24"/>
  </r>
  <r>
    <n v="-1"/>
    <n v="1"/>
    <s v="0001 -Florida Power &amp; Light Company"/>
    <n v="0"/>
    <n v="3"/>
    <x v="24"/>
    <n v="2010"/>
    <n v="216"/>
    <n v="2014"/>
    <s v="V2010 Q2 - 50% Bonus"/>
    <n v="367"/>
    <s v="07. Distribution"/>
    <s v="Function"/>
    <n v="64984606.520000003"/>
    <n v="0"/>
    <n v="0"/>
    <n v="65393377.829999998"/>
    <n v="7460604.1900000004"/>
    <n v="34711862.960000001"/>
    <n v="-1143160.03"/>
    <n v="35115.370000000003"/>
    <n v="65802149.140000001"/>
    <n v="41748498.140000001"/>
    <n v="-358458.25"/>
    <n v="0"/>
    <n v="35115.370000000003"/>
    <n v="0"/>
    <x v="24"/>
  </r>
  <r>
    <n v="-1"/>
    <n v="1"/>
    <s v="0001 -Florida Power &amp; Light Company"/>
    <n v="0"/>
    <n v="3"/>
    <x v="24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24"/>
  </r>
  <r>
    <n v="-1"/>
    <n v="1"/>
    <s v="0001 -Florida Power &amp; Light Company"/>
    <n v="0"/>
    <n v="3"/>
    <x v="24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7"/>
    <n v="2014"/>
    <s v="V2010 Q3 - 50% Bonus"/>
    <n v="367"/>
    <s v="07. Distribution"/>
    <s v="Function"/>
    <n v="68950133.859999999"/>
    <n v="0"/>
    <n v="0"/>
    <n v="69302409.409999996"/>
    <n v="7963377.9100000001"/>
    <n v="36013341.32"/>
    <n v="-933711.63"/>
    <n v="29574.61"/>
    <n v="69654684.959999993"/>
    <n v="43615544.5"/>
    <n v="-313801.75"/>
    <n v="0"/>
    <n v="29574.61"/>
    <n v="0"/>
    <x v="24"/>
  </r>
  <r>
    <n v="-1"/>
    <n v="1"/>
    <s v="0001 -Florida Power &amp; Light Company"/>
    <n v="0"/>
    <n v="3"/>
    <x v="24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24"/>
  </r>
  <r>
    <n v="-1"/>
    <n v="1"/>
    <s v="0001 -Florida Power &amp; Light Company"/>
    <n v="0"/>
    <n v="3"/>
    <x v="24"/>
    <n v="2010"/>
    <n v="224"/>
    <n v="2014"/>
    <s v="V2010 Q4 - 100% Bonus"/>
    <n v="367"/>
    <s v="07. Distribution"/>
    <s v="Function"/>
    <n v="32907123.039999999"/>
    <n v="0"/>
    <n v="0"/>
    <n v="33062751.379999999"/>
    <n v="5290040.22"/>
    <n v="22588498.190000001"/>
    <n v="-373632.98"/>
    <n v="12890.82"/>
    <n v="33218379.690000001"/>
    <n v="27641983.350000001"/>
    <n v="-61810.77"/>
    <n v="0"/>
    <n v="12890.82"/>
    <n v="0"/>
    <x v="24"/>
  </r>
  <r>
    <n v="-1"/>
    <n v="1"/>
    <s v="0001 -Florida Power &amp; Light Company"/>
    <n v="0"/>
    <n v="3"/>
    <x v="24"/>
    <n v="2010"/>
    <n v="218"/>
    <n v="2014"/>
    <s v="V2010 Q4 - 50% Bonus"/>
    <n v="367"/>
    <s v="07. Distribution"/>
    <s v="Function"/>
    <n v="24930081.579999998"/>
    <n v="0"/>
    <n v="0"/>
    <n v="25115884.66"/>
    <n v="2806635.66"/>
    <n v="12038195.01"/>
    <n v="-453832.97"/>
    <n v="15371.15"/>
    <n v="25301687.73"/>
    <n v="14656325.52"/>
    <n v="-167729.84"/>
    <n v="0"/>
    <n v="15371.15"/>
    <n v="0"/>
    <x v="24"/>
  </r>
  <r>
    <n v="-1"/>
    <n v="1"/>
    <s v="0001 -Florida Power &amp; Light Company"/>
    <n v="0"/>
    <n v="3"/>
    <x v="24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24"/>
  </r>
  <r>
    <n v="-1"/>
    <n v="1"/>
    <s v="0001 -Florida Power &amp; Light Company"/>
    <n v="0"/>
    <n v="3"/>
    <x v="24"/>
    <n v="2011"/>
    <n v="233"/>
    <n v="2014"/>
    <s v="V2011 - 100% Bonus"/>
    <n v="367"/>
    <s v="07. Distribution"/>
    <s v="Function"/>
    <n v="275592674.24000001"/>
    <n v="0"/>
    <n v="0"/>
    <n v="276873091.77999997"/>
    <n v="44299694.689999998"/>
    <n v="44647459.479999997"/>
    <n v="-3464913.17"/>
    <n v="113944.9"/>
    <n v="278153509.31999999"/>
    <n v="88331171.549999997"/>
    <n v="-1830907.57"/>
    <n v="0"/>
    <n v="113944.9"/>
    <n v="0"/>
    <x v="24"/>
  </r>
  <r>
    <n v="-1"/>
    <n v="1"/>
    <s v="0001 -Florida Power &amp; Light Company"/>
    <n v="0"/>
    <n v="3"/>
    <x v="24"/>
    <n v="2011"/>
    <n v="234"/>
    <n v="2014"/>
    <s v="V2011 - 50% Bonus"/>
    <n v="367"/>
    <s v="07. Distribution"/>
    <s v="Function"/>
    <n v="185946273.27000001"/>
    <n v="0"/>
    <n v="0"/>
    <n v="186404790.69999999"/>
    <n v="24945675.800000001"/>
    <n v="73698689.260000005"/>
    <n v="-941063.37"/>
    <n v="35398.76"/>
    <n v="186863308.11000001"/>
    <n v="98276622.689999998"/>
    <n v="-513893.7"/>
    <n v="0"/>
    <n v="35398.76"/>
    <n v="0"/>
    <x v="24"/>
  </r>
  <r>
    <n v="-1"/>
    <n v="1"/>
    <s v="0001 -Florida Power &amp; Light Company"/>
    <n v="0"/>
    <n v="3"/>
    <x v="24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8"/>
    <n v="2014"/>
    <s v="V2012 Q1 - 50% Bonus"/>
    <n v="367"/>
    <s v="07. Distribution"/>
    <s v="Function"/>
    <n v="130286589.23"/>
    <n v="0"/>
    <n v="0"/>
    <n v="130550867.31"/>
    <n v="18471118.010000002"/>
    <n v="38527322.109999999"/>
    <n v="-604888.55000000005"/>
    <n v="24345.67"/>
    <n v="130815145.39"/>
    <n v="56796173.439999998"/>
    <n v="-301943.81"/>
    <n v="0"/>
    <n v="24345.67"/>
    <n v="0"/>
    <x v="24"/>
  </r>
  <r>
    <n v="-1"/>
    <n v="1"/>
    <s v="0001 -Florida Power &amp; Light Company"/>
    <n v="0"/>
    <n v="3"/>
    <x v="24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9"/>
    <n v="2014"/>
    <s v="V2012 Q2 - 50% Bonus"/>
    <n v="367"/>
    <s v="07. Distribution"/>
    <s v="Function"/>
    <n v="145650569.71000001"/>
    <n v="0"/>
    <n v="0"/>
    <n v="145949865.94"/>
    <n v="20834238.289999999"/>
    <n v="36364088.869999997"/>
    <n v="-683001.47"/>
    <n v="24771.93"/>
    <n v="146249162.15000001"/>
    <n v="57000107.619999997"/>
    <n v="-375600.97"/>
    <n v="0"/>
    <n v="24771.93"/>
    <n v="0"/>
    <x v="24"/>
  </r>
  <r>
    <n v="-1"/>
    <n v="1"/>
    <s v="0001 -Florida Power &amp; Light Company"/>
    <n v="0"/>
    <n v="3"/>
    <x v="24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0"/>
    <n v="2014"/>
    <s v="V2012 Q3 - 50% Bonus"/>
    <n v="367"/>
    <s v="07. Distribution"/>
    <s v="Function"/>
    <n v="139296962.03999999"/>
    <n v="0"/>
    <n v="0"/>
    <n v="139590648.80000001"/>
    <n v="21412525.73"/>
    <n v="33678641.409999996"/>
    <n v="-670959.46"/>
    <n v="22932.41"/>
    <n v="139884335.53"/>
    <n v="54900335.219999999"/>
    <n v="-373609.14"/>
    <n v="0"/>
    <n v="22932.41"/>
    <n v="0"/>
    <x v="24"/>
  </r>
  <r>
    <n v="-1"/>
    <n v="1"/>
    <s v="0001 -Florida Power &amp; Light Company"/>
    <n v="0"/>
    <n v="3"/>
    <x v="24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1"/>
    <n v="2014"/>
    <s v="V2012 Q4 - 50% Bonus"/>
    <n v="367"/>
    <s v="07. Distribution"/>
    <s v="Function"/>
    <n v="124891089.72"/>
    <n v="0"/>
    <n v="0"/>
    <n v="125119674.31999999"/>
    <n v="20703904.420000002"/>
    <n v="28839673.350000001"/>
    <n v="-543992.81000000006"/>
    <n v="20429.41"/>
    <n v="125348258.91"/>
    <n v="49388583.700000003"/>
    <n v="-281745.71000000002"/>
    <n v="0"/>
    <n v="20429.41"/>
    <n v="0"/>
    <x v="24"/>
  </r>
  <r>
    <n v="-1"/>
    <n v="1"/>
    <s v="0001 -Florida Power &amp; Light Company"/>
    <n v="0"/>
    <n v="3"/>
    <x v="24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24"/>
  </r>
  <r>
    <n v="-1"/>
    <n v="1"/>
    <s v="0001 -Florida Power &amp; Light Company"/>
    <n v="0"/>
    <n v="3"/>
    <x v="24"/>
    <n v="2013"/>
    <n v="231"/>
    <n v="2014"/>
    <s v="V2013 - 50% Bonus"/>
    <n v="367"/>
    <s v="07. Distribution"/>
    <s v="Function"/>
    <n v="435465023.38999999"/>
    <n v="0"/>
    <n v="0"/>
    <n v="437209951.12"/>
    <n v="58813626.509999998"/>
    <n v="57364148.609999999"/>
    <n v="-3949069.95"/>
    <n v="152838.39000000001"/>
    <n v="438954878.86000001"/>
    <n v="115543189.93000001"/>
    <n v="-2702431.89"/>
    <n v="0"/>
    <n v="152838.39000000001"/>
    <n v="0"/>
    <x v="24"/>
  </r>
  <r>
    <n v="-1"/>
    <n v="1"/>
    <s v="0001 -Florida Power &amp; Light Company"/>
    <n v="0"/>
    <n v="3"/>
    <x v="24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4"/>
    <n v="363"/>
    <n v="2014"/>
    <s v="V2014 - 50% Bonus"/>
    <n v="367"/>
    <s v="07. Distribution"/>
    <s v="Function"/>
    <n v="434436074.14999998"/>
    <n v="434436074.14999998"/>
    <n v="0"/>
    <n v="434436074.14999998"/>
    <n v="57162744.219999999"/>
    <n v="0"/>
    <n v="434436074.14999998"/>
    <n v="0"/>
    <n v="0"/>
    <n v="57162744.219999999"/>
    <n v="0"/>
    <n v="0"/>
    <n v="0"/>
    <n v="0"/>
    <x v="24"/>
  </r>
  <r>
    <n v="-1"/>
    <n v="1"/>
    <s v="0001 -Florida Power &amp; Light Company"/>
    <n v="0"/>
    <n v="3"/>
    <x v="24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24"/>
  </r>
  <r>
    <n v="-1"/>
    <n v="1"/>
    <s v="0001 -Florida Power &amp; Light Company"/>
    <n v="0"/>
    <n v="3"/>
    <x v="24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24"/>
  </r>
  <r>
    <n v="-1"/>
    <n v="1"/>
    <s v="0001 -Florida Power &amp; Light Company"/>
    <n v="0"/>
    <n v="3"/>
    <x v="24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24"/>
  </r>
  <r>
    <n v="-1"/>
    <n v="1"/>
    <s v="0001 -Florida Power &amp; Light Company"/>
    <n v="0"/>
    <n v="3"/>
    <x v="24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24"/>
  </r>
  <r>
    <n v="-1"/>
    <n v="1"/>
    <s v="0001 -Florida Power &amp; Light Company"/>
    <n v="0"/>
    <n v="3"/>
    <x v="24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24"/>
  </r>
  <r>
    <n v="-1"/>
    <n v="1"/>
    <s v="0001 -Florida Power &amp; Light Company"/>
    <n v="0"/>
    <n v="3"/>
    <x v="24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24"/>
  </r>
  <r>
    <n v="-1"/>
    <n v="1"/>
    <s v="0001 -Florida Power &amp; Light Company"/>
    <n v="0"/>
    <n v="3"/>
    <x v="24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24"/>
  </r>
  <r>
    <n v="-1"/>
    <n v="1"/>
    <s v="0001 -Florida Power &amp; Light Company"/>
    <n v="0"/>
    <n v="3"/>
    <x v="24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24"/>
  </r>
  <r>
    <n v="-1"/>
    <n v="1"/>
    <s v="0001 -Florida Power &amp; Light Company"/>
    <n v="0"/>
    <n v="3"/>
    <x v="24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24"/>
  </r>
  <r>
    <n v="-1"/>
    <n v="1"/>
    <s v="0001 -Florida Power &amp; Light Company"/>
    <n v="0"/>
    <n v="3"/>
    <x v="24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24"/>
  </r>
  <r>
    <n v="-1"/>
    <n v="1"/>
    <s v="0001 -Florida Power &amp; Light Company"/>
    <n v="0"/>
    <n v="3"/>
    <x v="24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24"/>
  </r>
  <r>
    <n v="-1"/>
    <n v="1"/>
    <s v="0001 -Florida Power &amp; Light Company"/>
    <n v="0"/>
    <n v="3"/>
    <x v="24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24"/>
  </r>
  <r>
    <n v="-1"/>
    <n v="1"/>
    <s v="0001 -Florida Power &amp; Light Company"/>
    <n v="0"/>
    <n v="3"/>
    <x v="24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24"/>
  </r>
  <r>
    <n v="-1"/>
    <n v="1"/>
    <s v="0001 -Florida Power &amp; Light Company"/>
    <n v="0"/>
    <n v="3"/>
    <x v="24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24"/>
  </r>
  <r>
    <n v="-1"/>
    <n v="1"/>
    <s v="0001 -Florida Power &amp; Light Company"/>
    <n v="0"/>
    <n v="3"/>
    <x v="24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24"/>
  </r>
  <r>
    <n v="-1"/>
    <n v="1"/>
    <s v="0001 -Florida Power &amp; Light Company"/>
    <n v="0"/>
    <n v="3"/>
    <x v="24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24"/>
  </r>
  <r>
    <n v="-1"/>
    <n v="1"/>
    <s v="0001 -Florida Power &amp; Light Company"/>
    <n v="0"/>
    <n v="3"/>
    <x v="24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24"/>
  </r>
  <r>
    <n v="-1"/>
    <n v="1"/>
    <s v="0001 -Florida Power &amp; Light Company"/>
    <n v="0"/>
    <n v="3"/>
    <x v="24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24"/>
  </r>
  <r>
    <n v="-1"/>
    <n v="1"/>
    <s v="0001 -Florida Power &amp; Light Company"/>
    <n v="0"/>
    <n v="3"/>
    <x v="24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24"/>
  </r>
  <r>
    <n v="-1"/>
    <n v="1"/>
    <s v="0001 -Florida Power &amp; Light Company"/>
    <n v="0"/>
    <n v="3"/>
    <x v="24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24"/>
  </r>
  <r>
    <n v="-1"/>
    <n v="1"/>
    <s v="0001 -Florida Power &amp; Light Company"/>
    <n v="0"/>
    <n v="3"/>
    <x v="24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24"/>
  </r>
  <r>
    <n v="-1"/>
    <n v="1"/>
    <s v="0001 -Florida Power &amp; Light Company"/>
    <n v="0"/>
    <n v="3"/>
    <x v="24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24"/>
  </r>
  <r>
    <n v="-1"/>
    <n v="1"/>
    <s v="0001 -Florida Power &amp; Light Company"/>
    <n v="0"/>
    <n v="3"/>
    <x v="24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24"/>
  </r>
  <r>
    <n v="-1"/>
    <n v="1"/>
    <s v="0001 -Florida Power &amp; Light Company"/>
    <n v="0"/>
    <n v="3"/>
    <x v="24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24"/>
  </r>
  <r>
    <n v="-1"/>
    <n v="1"/>
    <s v="0001 -Florida Power &amp; Light Company"/>
    <n v="0"/>
    <n v="3"/>
    <x v="24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24"/>
  </r>
  <r>
    <n v="-1"/>
    <n v="1"/>
    <s v="0001 -Florida Power &amp; Light Company"/>
    <n v="0"/>
    <n v="3"/>
    <x v="24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24"/>
  </r>
  <r>
    <n v="-1"/>
    <n v="1"/>
    <s v="0001 -Florida Power &amp; Light Company"/>
    <n v="0"/>
    <n v="3"/>
    <x v="24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24"/>
  </r>
  <r>
    <n v="-1"/>
    <n v="1"/>
    <s v="0001 -Florida Power &amp; Light Company"/>
    <n v="0"/>
    <n v="3"/>
    <x v="24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24"/>
  </r>
  <r>
    <n v="-1"/>
    <n v="1"/>
    <s v="0001 -Florida Power &amp; Light Company"/>
    <n v="0"/>
    <n v="3"/>
    <x v="24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24"/>
  </r>
  <r>
    <n v="-1"/>
    <n v="1"/>
    <s v="0001 -Florida Power &amp; Light Company"/>
    <n v="0"/>
    <n v="3"/>
    <x v="24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24"/>
  </r>
  <r>
    <n v="-1"/>
    <n v="1"/>
    <s v="0001 -Florida Power &amp; Light Company"/>
    <n v="0"/>
    <n v="3"/>
    <x v="24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24"/>
  </r>
  <r>
    <n v="-1"/>
    <n v="1"/>
    <s v="0001 -Florida Power &amp; Light Company"/>
    <n v="0"/>
    <n v="3"/>
    <x v="24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24"/>
  </r>
  <r>
    <n v="-1"/>
    <n v="1"/>
    <s v="0001 -Florida Power &amp; Light Company"/>
    <n v="0"/>
    <n v="3"/>
    <x v="24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24"/>
  </r>
  <r>
    <n v="-1"/>
    <n v="1"/>
    <s v="0001 -Florida Power &amp; Light Company"/>
    <n v="0"/>
    <n v="3"/>
    <x v="24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24"/>
  </r>
  <r>
    <n v="-1"/>
    <n v="1"/>
    <s v="0001 -Florida Power &amp; Light Company"/>
    <n v="0"/>
    <n v="3"/>
    <x v="24"/>
    <n v="2001"/>
    <n v="69"/>
    <n v="2014"/>
    <s v="V2001 Bonus"/>
    <n v="367"/>
    <s v="08. General Plant"/>
    <s v="Function"/>
    <n v="8069151.71"/>
    <n v="0"/>
    <n v="0"/>
    <n v="0"/>
    <n v="0"/>
    <n v="8069512.9699999997"/>
    <n v="-365.32"/>
    <n v="33.81"/>
    <n v="8069512.9699999997"/>
    <n v="8069151.71"/>
    <n v="33.81"/>
    <n v="0"/>
    <n v="33.81"/>
    <n v="0"/>
    <x v="24"/>
  </r>
  <r>
    <n v="-1"/>
    <n v="1"/>
    <s v="0001 -Florida Power &amp; Light Company"/>
    <n v="0"/>
    <n v="3"/>
    <x v="24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24"/>
  </r>
  <r>
    <n v="-1"/>
    <n v="1"/>
    <s v="0001 -Florida Power &amp; Light Company"/>
    <n v="0"/>
    <n v="3"/>
    <x v="24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24"/>
  </r>
  <r>
    <n v="-1"/>
    <n v="1"/>
    <s v="0001 -Florida Power &amp; Light Company"/>
    <n v="0"/>
    <n v="3"/>
    <x v="24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24"/>
  </r>
  <r>
    <n v="-1"/>
    <n v="1"/>
    <s v="0001 -Florida Power &amp; Light Company"/>
    <n v="0"/>
    <n v="3"/>
    <x v="24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24"/>
  </r>
  <r>
    <n v="-1"/>
    <n v="1"/>
    <s v="0001 -Florida Power &amp; Light Company"/>
    <n v="0"/>
    <n v="3"/>
    <x v="24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24"/>
  </r>
  <r>
    <n v="-1"/>
    <n v="1"/>
    <s v="0001 -Florida Power &amp; Light Company"/>
    <n v="0"/>
    <n v="3"/>
    <x v="24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24"/>
  </r>
  <r>
    <n v="-1"/>
    <n v="1"/>
    <s v="0001 -Florida Power &amp; Light Company"/>
    <n v="0"/>
    <n v="3"/>
    <x v="24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24"/>
  </r>
  <r>
    <n v="-1"/>
    <n v="1"/>
    <s v="0001 -Florida Power &amp; Light Company"/>
    <n v="0"/>
    <n v="3"/>
    <x v="24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24"/>
  </r>
  <r>
    <n v="-1"/>
    <n v="1"/>
    <s v="0001 -Florida Power &amp; Light Company"/>
    <n v="0"/>
    <n v="3"/>
    <x v="24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24"/>
  </r>
  <r>
    <n v="-1"/>
    <n v="1"/>
    <s v="0001 -Florida Power &amp; Light Company"/>
    <n v="0"/>
    <n v="3"/>
    <x v="24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24"/>
  </r>
  <r>
    <n v="-1"/>
    <n v="1"/>
    <s v="0001 -Florida Power &amp; Light Company"/>
    <n v="0"/>
    <n v="3"/>
    <x v="24"/>
    <n v="2003"/>
    <n v="70"/>
    <n v="2014"/>
    <s v="V2003 Bonus-30%"/>
    <n v="367"/>
    <s v="08. General Plant"/>
    <s v="Function"/>
    <n v="15631591.76"/>
    <n v="0"/>
    <n v="0"/>
    <n v="15529787.619999999"/>
    <n v="0"/>
    <n v="15731196.310000001"/>
    <n v="-99604.55"/>
    <n v="9348.1"/>
    <n v="15731196.310000001"/>
    <n v="15631591.76"/>
    <n v="9348.1"/>
    <n v="0"/>
    <n v="9348.1"/>
    <n v="0"/>
    <x v="24"/>
  </r>
  <r>
    <n v="-1"/>
    <n v="1"/>
    <s v="0001 -Florida Power &amp; Light Company"/>
    <n v="0"/>
    <n v="3"/>
    <x v="24"/>
    <n v="2003"/>
    <n v="84"/>
    <n v="2014"/>
    <s v="V2003 Bonus-50%"/>
    <n v="367"/>
    <s v="08. General Plant"/>
    <s v="Function"/>
    <n v="7961146.21"/>
    <n v="0"/>
    <n v="0"/>
    <n v="7984266.5800000001"/>
    <n v="0"/>
    <n v="8007386.9299999997"/>
    <n v="-46240.72"/>
    <n v="350.1"/>
    <n v="8007386.9299999997"/>
    <n v="7961146.21"/>
    <n v="350.1"/>
    <n v="0"/>
    <n v="350.1"/>
    <n v="0"/>
    <x v="24"/>
  </r>
  <r>
    <n v="-1"/>
    <n v="1"/>
    <s v="0001 -Florida Power &amp; Light Company"/>
    <n v="0"/>
    <n v="3"/>
    <x v="24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24"/>
  </r>
  <r>
    <n v="-1"/>
    <n v="1"/>
    <s v="0001 -Florida Power &amp; Light Company"/>
    <n v="0"/>
    <n v="3"/>
    <x v="24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24"/>
  </r>
  <r>
    <n v="-1"/>
    <n v="1"/>
    <s v="0001 -Florida Power &amp; Light Company"/>
    <n v="0"/>
    <n v="3"/>
    <x v="24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24"/>
  </r>
  <r>
    <n v="-1"/>
    <n v="1"/>
    <s v="0001 -Florida Power &amp; Light Company"/>
    <n v="0"/>
    <n v="3"/>
    <x v="24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24"/>
  </r>
  <r>
    <n v="-1"/>
    <n v="1"/>
    <s v="0001 -Florida Power &amp; Light Company"/>
    <n v="0"/>
    <n v="3"/>
    <x v="24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24"/>
  </r>
  <r>
    <n v="-1"/>
    <n v="1"/>
    <s v="0001 -Florida Power &amp; Light Company"/>
    <n v="0"/>
    <n v="3"/>
    <x v="24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24"/>
  </r>
  <r>
    <n v="-1"/>
    <n v="1"/>
    <s v="0001 -Florida Power &amp; Light Company"/>
    <n v="0"/>
    <n v="3"/>
    <x v="24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24"/>
  </r>
  <r>
    <n v="-1"/>
    <n v="1"/>
    <s v="0001 -Florida Power &amp; Light Company"/>
    <n v="0"/>
    <n v="3"/>
    <x v="24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24"/>
  </r>
  <r>
    <n v="-1"/>
    <n v="1"/>
    <s v="0001 -Florida Power &amp; Light Company"/>
    <n v="0"/>
    <n v="3"/>
    <x v="24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24"/>
  </r>
  <r>
    <n v="-1"/>
    <n v="1"/>
    <s v="0001 -Florida Power &amp; Light Company"/>
    <n v="0"/>
    <n v="3"/>
    <x v="24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24"/>
  </r>
  <r>
    <n v="-1"/>
    <n v="1"/>
    <s v="0001 -Florida Power &amp; Light Company"/>
    <n v="0"/>
    <n v="3"/>
    <x v="24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24"/>
  </r>
  <r>
    <n v="-1"/>
    <n v="1"/>
    <s v="0001 -Florida Power &amp; Light Company"/>
    <n v="0"/>
    <n v="3"/>
    <x v="24"/>
    <n v="2004"/>
    <n v="103"/>
    <n v="2014"/>
    <s v="V2004 Q4 - 50% Bonus"/>
    <n v="367"/>
    <s v="08. General Plant"/>
    <s v="Function"/>
    <n v="13548738.130000001"/>
    <n v="0"/>
    <n v="0"/>
    <n v="13781671.42"/>
    <n v="8096.26"/>
    <n v="13768802.300000001"/>
    <n v="-484783.09"/>
    <n v="44190.06"/>
    <n v="14014604.710000001"/>
    <n v="13318732.189999999"/>
    <n v="36489.85"/>
    <n v="0"/>
    <n v="44190.06"/>
    <n v="0"/>
    <x v="24"/>
  </r>
  <r>
    <n v="-1"/>
    <n v="1"/>
    <s v="0001 -Florida Power &amp; Light Company"/>
    <n v="0"/>
    <n v="3"/>
    <x v="24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24"/>
  </r>
  <r>
    <n v="-1"/>
    <n v="1"/>
    <s v="0001 -Florida Power &amp; Light Company"/>
    <n v="0"/>
    <n v="3"/>
    <x v="24"/>
    <n v="2005"/>
    <n v="72"/>
    <n v="2014"/>
    <s v="V2005 Bonus-30%"/>
    <n v="367"/>
    <s v="08. General Plant"/>
    <s v="Function"/>
    <n v="15692.83"/>
    <n v="0"/>
    <n v="0"/>
    <n v="15692.83"/>
    <n v="0"/>
    <n v="15692.83"/>
    <n v="0"/>
    <n v="0"/>
    <n v="15692.83"/>
    <n v="15692.83"/>
    <n v="0"/>
    <n v="0"/>
    <n v="0"/>
    <n v="0"/>
    <x v="24"/>
  </r>
  <r>
    <n v="-1"/>
    <n v="1"/>
    <s v="0001 -Florida Power &amp; Light Company"/>
    <n v="0"/>
    <n v="3"/>
    <x v="24"/>
    <n v="2005"/>
    <n v="86"/>
    <n v="2014"/>
    <s v="V2005 Bonus-50%"/>
    <n v="367"/>
    <s v="08. General Plant"/>
    <s v="Function"/>
    <n v="2172259.2599999998"/>
    <n v="0"/>
    <n v="0"/>
    <n v="2172259.2599999998"/>
    <n v="0"/>
    <n v="2172259.2599999998"/>
    <n v="0"/>
    <n v="0"/>
    <n v="2172259.2599999998"/>
    <n v="2172259.2599999998"/>
    <n v="0"/>
    <n v="0"/>
    <n v="0"/>
    <n v="0"/>
    <x v="24"/>
  </r>
  <r>
    <n v="-1"/>
    <n v="1"/>
    <s v="0001 -Florida Power &amp; Light Company"/>
    <n v="0"/>
    <n v="3"/>
    <x v="24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24"/>
  </r>
  <r>
    <n v="-1"/>
    <n v="1"/>
    <s v="0001 -Florida Power &amp; Light Company"/>
    <n v="0"/>
    <n v="3"/>
    <x v="24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24"/>
  </r>
  <r>
    <n v="-1"/>
    <n v="1"/>
    <s v="0001 -Florida Power &amp; Light Company"/>
    <n v="0"/>
    <n v="3"/>
    <x v="24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24"/>
  </r>
  <r>
    <n v="-1"/>
    <n v="1"/>
    <s v="0001 -Florida Power &amp; Light Company"/>
    <n v="0"/>
    <n v="3"/>
    <x v="24"/>
    <n v="2008"/>
    <n v="168"/>
    <n v="2014"/>
    <s v="V2008 Q1 - 50% Bonus"/>
    <n v="367"/>
    <s v="08. General Plant"/>
    <s v="Function"/>
    <n v="3179519.21"/>
    <n v="0"/>
    <n v="0"/>
    <n v="3205876.89"/>
    <n v="9593.5400000000009"/>
    <n v="3221442.24"/>
    <n v="-137905.01"/>
    <n v="5202.8"/>
    <n v="3232234.56"/>
    <n v="3178320.43"/>
    <n v="5202.8"/>
    <n v="0"/>
    <n v="5202.8"/>
    <n v="0"/>
    <x v="24"/>
  </r>
  <r>
    <n v="-1"/>
    <n v="1"/>
    <s v="0001 -Florida Power &amp; Light Company"/>
    <n v="0"/>
    <n v="3"/>
    <x v="24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24"/>
  </r>
  <r>
    <n v="-1"/>
    <n v="1"/>
    <s v="0001 -Florida Power &amp; Light Company"/>
    <n v="0"/>
    <n v="3"/>
    <x v="24"/>
    <n v="2008"/>
    <n v="169"/>
    <n v="2014"/>
    <s v="V2008 Q2 - 50% Bonus"/>
    <n v="367"/>
    <s v="08. General Plant"/>
    <s v="Function"/>
    <n v="4682045.6500000004"/>
    <n v="0"/>
    <n v="0"/>
    <n v="4725236.3899999997"/>
    <n v="74337.919999999998"/>
    <n v="4666214.67"/>
    <n v="-349275.63"/>
    <n v="8915.48"/>
    <n v="4768427.1399999997"/>
    <n v="4654171.0999999996"/>
    <n v="8915.48"/>
    <n v="0"/>
    <n v="8915.48"/>
    <n v="0"/>
    <x v="24"/>
  </r>
  <r>
    <n v="-1"/>
    <n v="1"/>
    <s v="0001 -Florida Power &amp; Light Company"/>
    <n v="0"/>
    <n v="3"/>
    <x v="24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24"/>
  </r>
  <r>
    <n v="-1"/>
    <n v="1"/>
    <s v="0001 -Florida Power &amp; Light Company"/>
    <n v="0"/>
    <n v="3"/>
    <x v="24"/>
    <n v="2008"/>
    <n v="170"/>
    <n v="2014"/>
    <s v="V2008 Q3 - 50% Bonus"/>
    <n v="367"/>
    <s v="08. General Plant"/>
    <s v="Function"/>
    <n v="5117839.68"/>
    <n v="0"/>
    <n v="0"/>
    <n v="5119588.4800000004"/>
    <n v="87056.75"/>
    <n v="4979867.58"/>
    <n v="-342488.27"/>
    <n v="360.99"/>
    <n v="5121337.28"/>
    <n v="5063426.7300000004"/>
    <n v="360.99"/>
    <n v="0"/>
    <n v="360.99"/>
    <n v="0"/>
    <x v="24"/>
  </r>
  <r>
    <n v="-1"/>
    <n v="1"/>
    <s v="0001 -Florida Power &amp; Light Company"/>
    <n v="0"/>
    <n v="3"/>
    <x v="24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24"/>
  </r>
  <r>
    <n v="-1"/>
    <n v="1"/>
    <s v="0001 -Florida Power &amp; Light Company"/>
    <n v="0"/>
    <n v="3"/>
    <x v="24"/>
    <n v="2008"/>
    <n v="171"/>
    <n v="2014"/>
    <s v="V2008 Q4 - 50% Bonus"/>
    <n v="367"/>
    <s v="08. General Plant"/>
    <s v="Function"/>
    <n v="19663837.050000001"/>
    <n v="0"/>
    <n v="0"/>
    <n v="19671652.129999999"/>
    <n v="615903.37"/>
    <n v="18524692.5"/>
    <n v="-552715.99"/>
    <n v="1613.2"/>
    <n v="19679467.219999999"/>
    <n v="19124965.699999999"/>
    <n v="1613.2"/>
    <n v="0"/>
    <n v="1613.2"/>
    <n v="0"/>
    <x v="24"/>
  </r>
  <r>
    <n v="-1"/>
    <n v="1"/>
    <s v="0001 -Florida Power &amp; Light Company"/>
    <n v="0"/>
    <n v="3"/>
    <x v="24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24"/>
  </r>
  <r>
    <n v="-1"/>
    <n v="1"/>
    <s v="0001 -Florida Power &amp; Light Company"/>
    <n v="0"/>
    <n v="3"/>
    <x v="24"/>
    <n v="2009"/>
    <n v="189"/>
    <n v="2014"/>
    <s v="V2009 Q1 - 50% Bonus"/>
    <n v="367"/>
    <s v="08. General Plant"/>
    <s v="Function"/>
    <n v="8036107.1600000001"/>
    <n v="0"/>
    <n v="0"/>
    <n v="8036107.1600000001"/>
    <n v="832714.62"/>
    <n v="7037603.0700000003"/>
    <n v="-687631.04"/>
    <n v="0"/>
    <n v="8036107.1600000001"/>
    <n v="7870317.6900000004"/>
    <n v="0"/>
    <n v="0"/>
    <n v="0"/>
    <n v="0"/>
    <x v="24"/>
  </r>
  <r>
    <n v="-1"/>
    <n v="1"/>
    <s v="0001 -Florida Power &amp; Light Company"/>
    <n v="0"/>
    <n v="3"/>
    <x v="24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24"/>
  </r>
  <r>
    <n v="-1"/>
    <n v="1"/>
    <s v="0001 -Florida Power &amp; Light Company"/>
    <n v="0"/>
    <n v="3"/>
    <x v="24"/>
    <n v="2009"/>
    <n v="190"/>
    <n v="2014"/>
    <s v="V2009 Q2 - 50% Bonus"/>
    <n v="367"/>
    <s v="08. General Plant"/>
    <s v="Function"/>
    <n v="13738222.1"/>
    <n v="0"/>
    <n v="0"/>
    <n v="13759440.289999999"/>
    <n v="1531781.84"/>
    <n v="11705504.800000001"/>
    <n v="-3037176.66"/>
    <n v="4504.54"/>
    <n v="13780658.49"/>
    <n v="13201457.130000001"/>
    <n v="-2102.34"/>
    <n v="0"/>
    <n v="4504.54"/>
    <n v="0"/>
    <x v="24"/>
  </r>
  <r>
    <n v="-1"/>
    <n v="1"/>
    <s v="0001 -Florida Power &amp; Light Company"/>
    <n v="0"/>
    <n v="3"/>
    <x v="24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24"/>
  </r>
  <r>
    <n v="-1"/>
    <n v="1"/>
    <s v="0001 -Florida Power &amp; Light Company"/>
    <n v="0"/>
    <n v="3"/>
    <x v="24"/>
    <n v="2009"/>
    <n v="191"/>
    <n v="2014"/>
    <s v="V2009 Q3 - 50% Bonus"/>
    <n v="367"/>
    <s v="08. General Plant"/>
    <s v="Function"/>
    <n v="7465779.1200000001"/>
    <n v="0"/>
    <n v="0"/>
    <n v="7469186.1500000004"/>
    <n v="901097.84"/>
    <n v="6115338.3399999999"/>
    <n v="-1004110.71"/>
    <n v="989.05"/>
    <n v="7472593.1799999997"/>
    <n v="7012868.5099999998"/>
    <n v="-2257.34"/>
    <n v="0"/>
    <n v="989.05"/>
    <n v="0"/>
    <x v="24"/>
  </r>
  <r>
    <n v="-1"/>
    <n v="1"/>
    <s v="0001 -Florida Power &amp; Light Company"/>
    <n v="0"/>
    <n v="3"/>
    <x v="24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24"/>
  </r>
  <r>
    <n v="-1"/>
    <n v="1"/>
    <s v="0001 -Florida Power &amp; Light Company"/>
    <n v="0"/>
    <n v="3"/>
    <x v="24"/>
    <n v="2009"/>
    <n v="192"/>
    <n v="2014"/>
    <s v="V2009 Q4 - 50% Bonus"/>
    <n v="367"/>
    <s v="08. General Plant"/>
    <s v="Function"/>
    <n v="12133151.369999999"/>
    <n v="0"/>
    <n v="0"/>
    <n v="12135573.33"/>
    <n v="1532208.68"/>
    <n v="10245461.609999999"/>
    <n v="-4100505.55"/>
    <n v="705.58"/>
    <n v="12137995.289999999"/>
    <n v="11775154.869999999"/>
    <n v="-1622.92"/>
    <n v="0"/>
    <n v="705.58"/>
    <n v="0"/>
    <x v="24"/>
  </r>
  <r>
    <n v="-1"/>
    <n v="1"/>
    <s v="0001 -Florida Power &amp; Light Company"/>
    <n v="0"/>
    <n v="3"/>
    <x v="24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24"/>
  </r>
  <r>
    <n v="-1"/>
    <n v="1"/>
    <s v="0001 -Florida Power &amp; Light Company"/>
    <n v="0"/>
    <n v="3"/>
    <x v="24"/>
    <n v="2010"/>
    <n v="215"/>
    <n v="2014"/>
    <s v="V2010 Q1 - 50% Bonus"/>
    <n v="367"/>
    <s v="08. General Plant"/>
    <s v="Function"/>
    <n v="2544333.5299999998"/>
    <n v="0"/>
    <n v="0"/>
    <n v="2544333.5299999998"/>
    <n v="322725.71999999997"/>
    <n v="1841967.86"/>
    <n v="-40805.83"/>
    <n v="0"/>
    <n v="2544333.5299999998"/>
    <n v="2164693.58"/>
    <n v="0"/>
    <n v="0"/>
    <n v="0"/>
    <n v="0"/>
    <x v="24"/>
  </r>
  <r>
    <n v="-1"/>
    <n v="1"/>
    <s v="0001 -Florida Power &amp; Light Company"/>
    <n v="0"/>
    <n v="3"/>
    <x v="24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24"/>
  </r>
  <r>
    <n v="-1"/>
    <n v="1"/>
    <s v="0001 -Florida Power &amp; Light Company"/>
    <n v="0"/>
    <n v="3"/>
    <x v="24"/>
    <n v="2010"/>
    <n v="216"/>
    <n v="2014"/>
    <s v="V2010 Q2 - 50% Bonus"/>
    <n v="367"/>
    <s v="08. General Plant"/>
    <s v="Function"/>
    <n v="2347842.58"/>
    <n v="0"/>
    <n v="0"/>
    <n v="2349065.92"/>
    <n v="305282.49"/>
    <n v="1697200.73"/>
    <n v="-60699.68"/>
    <n v="228.86"/>
    <n v="2350289.25"/>
    <n v="2000451.26"/>
    <n v="-185.85"/>
    <n v="0"/>
    <n v="228.86"/>
    <n v="0"/>
    <x v="24"/>
  </r>
  <r>
    <n v="-1"/>
    <n v="1"/>
    <s v="0001 -Florida Power &amp; Light Company"/>
    <n v="0"/>
    <n v="3"/>
    <x v="24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24"/>
  </r>
  <r>
    <n v="-1"/>
    <n v="1"/>
    <s v="0001 -Florida Power &amp; Light Company"/>
    <n v="0"/>
    <n v="3"/>
    <x v="24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7"/>
    <n v="2014"/>
    <s v="V2010 Q3 - 50% Bonus"/>
    <n v="367"/>
    <s v="08. General Plant"/>
    <s v="Function"/>
    <n v="13492075.65"/>
    <n v="0"/>
    <n v="0"/>
    <n v="13501264.67"/>
    <n v="1742658.34"/>
    <n v="9411027.2100000009"/>
    <n v="-205957.22"/>
    <n v="1719.06"/>
    <n v="13510453.68"/>
    <n v="11138689.08"/>
    <n v="-1662.5"/>
    <n v="0"/>
    <n v="1719.06"/>
    <n v="0"/>
    <x v="24"/>
  </r>
  <r>
    <n v="-1"/>
    <n v="1"/>
    <s v="0001 -Florida Power &amp; Light Company"/>
    <n v="0"/>
    <n v="3"/>
    <x v="24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24"/>
  </r>
  <r>
    <n v="-1"/>
    <n v="1"/>
    <s v="0001 -Florida Power &amp; Light Company"/>
    <n v="0"/>
    <n v="3"/>
    <x v="24"/>
    <n v="2010"/>
    <n v="224"/>
    <n v="2014"/>
    <s v="V2010 Q4 - 100% Bonus"/>
    <n v="367"/>
    <s v="08. General Plant"/>
    <s v="Function"/>
    <n v="1811158.4"/>
    <n v="0"/>
    <n v="0"/>
    <n v="1811158.4"/>
    <n v="289785.34000000003"/>
    <n v="1231587.7"/>
    <n v="0"/>
    <n v="0"/>
    <n v="1811158.4"/>
    <n v="1521373.04"/>
    <n v="0"/>
    <n v="0"/>
    <n v="0"/>
    <n v="0"/>
    <x v="24"/>
  </r>
  <r>
    <n v="-1"/>
    <n v="1"/>
    <s v="0001 -Florida Power &amp; Light Company"/>
    <n v="0"/>
    <n v="3"/>
    <x v="24"/>
    <n v="2010"/>
    <n v="218"/>
    <n v="2014"/>
    <s v="V2010 Q4 - 50% Bonus"/>
    <n v="367"/>
    <s v="08. General Plant"/>
    <s v="Function"/>
    <n v="10931455.84"/>
    <n v="0"/>
    <n v="0"/>
    <n v="10931455.84"/>
    <n v="1459088.8"/>
    <n v="7803889.9800000004"/>
    <n v="-472999.28"/>
    <n v="0"/>
    <n v="10931455.84"/>
    <n v="9262978.7799999993"/>
    <n v="0"/>
    <n v="0"/>
    <n v="0"/>
    <n v="0"/>
    <x v="24"/>
  </r>
  <r>
    <n v="-1"/>
    <n v="1"/>
    <s v="0001 -Florida Power &amp; Light Company"/>
    <n v="0"/>
    <n v="3"/>
    <x v="24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24"/>
  </r>
  <r>
    <n v="-1"/>
    <n v="1"/>
    <s v="0001 -Florida Power &amp; Light Company"/>
    <n v="0"/>
    <n v="3"/>
    <x v="24"/>
    <n v="2011"/>
    <n v="233"/>
    <n v="2014"/>
    <s v="V2011 - 100% Bonus"/>
    <n v="367"/>
    <s v="08. General Plant"/>
    <s v="Function"/>
    <n v="69747400.069999993"/>
    <n v="0"/>
    <n v="0"/>
    <n v="69880407.870000005"/>
    <n v="11180865.27"/>
    <n v="11203117.43"/>
    <n v="-5832684.7800000003"/>
    <n v="36649.339999999997"/>
    <n v="70013415.680000007"/>
    <n v="22320121.010000002"/>
    <n v="-165504.57"/>
    <n v="0"/>
    <n v="36649.339999999997"/>
    <n v="0"/>
    <x v="24"/>
  </r>
  <r>
    <n v="-1"/>
    <n v="1"/>
    <s v="0001 -Florida Power &amp; Light Company"/>
    <n v="0"/>
    <n v="3"/>
    <x v="24"/>
    <n v="2011"/>
    <n v="234"/>
    <n v="2014"/>
    <s v="V2011 - 50% Bonus"/>
    <n v="367"/>
    <s v="08. General Plant"/>
    <s v="Function"/>
    <n v="52361.9"/>
    <n v="0"/>
    <n v="0"/>
    <n v="52361.9"/>
    <n v="7460.26"/>
    <n v="18920.310000000001"/>
    <n v="0"/>
    <n v="0"/>
    <n v="52361.9"/>
    <n v="26380.57"/>
    <n v="0"/>
    <n v="0"/>
    <n v="0"/>
    <n v="0"/>
    <x v="24"/>
  </r>
  <r>
    <n v="-1"/>
    <n v="1"/>
    <s v="0001 -Florida Power &amp; Light Company"/>
    <n v="0"/>
    <n v="3"/>
    <x v="24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24"/>
  </r>
  <r>
    <n v="-1"/>
    <n v="1"/>
    <s v="0001 -Florida Power &amp; Light Company"/>
    <n v="0"/>
    <n v="3"/>
    <x v="24"/>
    <n v="2012"/>
    <n v="248"/>
    <n v="2014"/>
    <s v="V2012 Q1 - 50% Bonus"/>
    <n v="367"/>
    <s v="08. General Plant"/>
    <s v="Function"/>
    <n v="14854317.52"/>
    <n v="0"/>
    <n v="0"/>
    <n v="15041107.15"/>
    <n v="2360985.8199999998"/>
    <n v="5094089.6500000004"/>
    <n v="-373579.24"/>
    <n v="35428.74"/>
    <n v="15227896.76"/>
    <n v="7281734.71"/>
    <n v="-164809.73000000001"/>
    <n v="0"/>
    <n v="35428.74"/>
    <n v="0"/>
    <x v="24"/>
  </r>
  <r>
    <n v="-1"/>
    <n v="1"/>
    <s v="0001 -Florida Power &amp; Light Company"/>
    <n v="0"/>
    <n v="3"/>
    <x v="24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24"/>
  </r>
  <r>
    <n v="-1"/>
    <n v="1"/>
    <s v="0001 -Florida Power &amp; Light Company"/>
    <n v="0"/>
    <n v="3"/>
    <x v="24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9"/>
    <n v="2014"/>
    <s v="V2012 Q2 - 50% Bonus"/>
    <n v="367"/>
    <s v="08. General Plant"/>
    <s v="Function"/>
    <n v="13376604.189999999"/>
    <n v="0"/>
    <n v="0"/>
    <n v="13437876.560000001"/>
    <n v="2230682.0499999998"/>
    <n v="4197478.9800000004"/>
    <n v="-122544.72"/>
    <n v="11619.94"/>
    <n v="13499148.91"/>
    <n v="6374241.3600000003"/>
    <n v="-57005.1"/>
    <n v="0"/>
    <n v="11619.94"/>
    <n v="0"/>
    <x v="24"/>
  </r>
  <r>
    <n v="-1"/>
    <n v="1"/>
    <s v="0001 -Florida Power &amp; Light Company"/>
    <n v="0"/>
    <n v="3"/>
    <x v="24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24"/>
  </r>
  <r>
    <n v="-1"/>
    <n v="1"/>
    <s v="0001 -Florida Power &amp; Light Company"/>
    <n v="0"/>
    <n v="3"/>
    <x v="24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0"/>
    <n v="2014"/>
    <s v="V2012 Q3 - 50% Bonus"/>
    <n v="367"/>
    <s v="08. General Plant"/>
    <s v="Function"/>
    <n v="10330275.470000001"/>
    <n v="0"/>
    <n v="0"/>
    <n v="10372315.07"/>
    <n v="1824513.42"/>
    <n v="3013657.27"/>
    <n v="-84079.21"/>
    <n v="7967.74"/>
    <n v="10414354.68"/>
    <n v="4803193.7300000004"/>
    <n v="-41134.519999999997"/>
    <n v="0"/>
    <n v="7967.74"/>
    <n v="0"/>
    <x v="24"/>
  </r>
  <r>
    <n v="-1"/>
    <n v="1"/>
    <s v="0001 -Florida Power &amp; Light Company"/>
    <n v="0"/>
    <n v="3"/>
    <x v="24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24"/>
  </r>
  <r>
    <n v="-1"/>
    <n v="1"/>
    <s v="0001 -Florida Power &amp; Light Company"/>
    <n v="0"/>
    <n v="3"/>
    <x v="24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1"/>
    <n v="2014"/>
    <s v="V2012 Q4 - 50% Bonus"/>
    <n v="367"/>
    <s v="08. General Plant"/>
    <s v="Function"/>
    <n v="95750088.849999994"/>
    <n v="0"/>
    <n v="0"/>
    <n v="100604948.67"/>
    <n v="19296232.52"/>
    <n v="30269069.329999998"/>
    <n v="-10106910.59"/>
    <n v="920905.18"/>
    <n v="105459808.48999999"/>
    <n v="45759091.740000002"/>
    <n v="-4982604.38"/>
    <n v="0"/>
    <n v="920905.18"/>
    <n v="0"/>
    <x v="24"/>
  </r>
  <r>
    <n v="-1"/>
    <n v="1"/>
    <s v="0001 -Florida Power &amp; Light Company"/>
    <n v="0"/>
    <n v="3"/>
    <x v="24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24"/>
  </r>
  <r>
    <n v="-1"/>
    <n v="1"/>
    <s v="0001 -Florida Power &amp; Light Company"/>
    <n v="0"/>
    <n v="3"/>
    <x v="24"/>
    <n v="2013"/>
    <n v="231"/>
    <n v="2014"/>
    <s v="V2013 - 50% Bonus"/>
    <n v="367"/>
    <s v="08. General Plant"/>
    <s v="Function"/>
    <n v="80605104.689999998"/>
    <n v="0"/>
    <n v="0"/>
    <n v="81000892.040000007"/>
    <n v="18106482.530000001"/>
    <n v="15264563.289999999"/>
    <n v="-819268.04"/>
    <n v="78447.679999999993"/>
    <n v="81396679.379999995"/>
    <n v="33117741.93"/>
    <n v="-459823.1"/>
    <n v="0"/>
    <n v="78447.679999999993"/>
    <n v="0"/>
    <x v="24"/>
  </r>
  <r>
    <n v="-1"/>
    <n v="1"/>
    <s v="0001 -Florida Power &amp; Light Company"/>
    <n v="0"/>
    <n v="3"/>
    <x v="24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24"/>
  </r>
  <r>
    <n v="-1"/>
    <n v="1"/>
    <s v="0001 -Florida Power &amp; Light Company"/>
    <n v="0"/>
    <n v="3"/>
    <x v="24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9759766.190000001"/>
    <n v="0"/>
    <n v="103419822.79000001"/>
    <n v="0"/>
    <n v="0"/>
    <n v="19759766.190000001"/>
    <n v="0"/>
    <n v="0"/>
    <n v="0"/>
    <n v="0"/>
    <x v="24"/>
  </r>
  <r>
    <n v="-1"/>
    <n v="1"/>
    <s v="0001 -Florida Power &amp; Light Company"/>
    <n v="0"/>
    <n v="3"/>
    <x v="24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24"/>
  </r>
  <r>
    <n v="-1"/>
    <n v="1"/>
    <s v="0001 -Florida Power &amp; Light Company"/>
    <n v="0"/>
    <n v="3"/>
    <x v="24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24"/>
  </r>
  <r>
    <n v="-1"/>
    <n v="1"/>
    <s v="0001 -Florida Power &amp; Light Company"/>
    <n v="0"/>
    <n v="3"/>
    <x v="24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24"/>
  </r>
  <r>
    <n v="-1"/>
    <n v="1"/>
    <s v="0001 -Florida Power &amp; Light Company"/>
    <n v="0"/>
    <n v="3"/>
    <x v="24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24"/>
  </r>
  <r>
    <n v="-1"/>
    <n v="1"/>
    <s v="0001 -Florida Power &amp; Light Company"/>
    <n v="0"/>
    <n v="3"/>
    <x v="24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24"/>
  </r>
  <r>
    <n v="-1"/>
    <n v="1"/>
    <s v="0001 -Florida Power &amp; Light Company"/>
    <n v="0"/>
    <n v="3"/>
    <x v="24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24"/>
  </r>
  <r>
    <n v="-1"/>
    <n v="1"/>
    <s v="0001 -Florida Power &amp; Light Company"/>
    <n v="0"/>
    <n v="3"/>
    <x v="24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24"/>
  </r>
  <r>
    <n v="-1"/>
    <n v="1"/>
    <s v="0001 -Florida Power &amp; Light Company"/>
    <n v="0"/>
    <n v="3"/>
    <x v="24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24"/>
  </r>
  <r>
    <n v="-1"/>
    <n v="1"/>
    <s v="0001 -Florida Power &amp; Light Company"/>
    <n v="0"/>
    <n v="3"/>
    <x v="24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24"/>
  </r>
  <r>
    <n v="-1"/>
    <n v="1"/>
    <s v="0001 -Florida Power &amp; Light Company"/>
    <n v="0"/>
    <n v="3"/>
    <x v="24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24"/>
  </r>
  <r>
    <n v="-1"/>
    <n v="1"/>
    <s v="0001 -Florida Power &amp; Light Company"/>
    <n v="0"/>
    <n v="3"/>
    <x v="24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24"/>
  </r>
  <r>
    <n v="-1"/>
    <n v="1"/>
    <s v="0001 -Florida Power &amp; Light Company"/>
    <n v="0"/>
    <n v="3"/>
    <x v="24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24"/>
  </r>
  <r>
    <n v="-1"/>
    <n v="1"/>
    <s v="0001 -Florida Power &amp; Light Company"/>
    <n v="0"/>
    <n v="3"/>
    <x v="24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24"/>
  </r>
  <r>
    <n v="-1"/>
    <n v="1"/>
    <s v="0001 -Florida Power &amp; Light Company"/>
    <n v="0"/>
    <n v="3"/>
    <x v="24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24"/>
  </r>
  <r>
    <n v="-1"/>
    <n v="1"/>
    <s v="0001 -Florida Power &amp; Light Company"/>
    <n v="0"/>
    <n v="3"/>
    <x v="24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24"/>
  </r>
  <r>
    <n v="-1"/>
    <n v="1"/>
    <s v="0001 -Florida Power &amp; Light Company"/>
    <n v="0"/>
    <n v="3"/>
    <x v="24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24"/>
  </r>
  <r>
    <n v="-1"/>
    <n v="1"/>
    <s v="0001 -Florida Power &amp; Light Company"/>
    <n v="0"/>
    <n v="3"/>
    <x v="24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24"/>
  </r>
  <r>
    <n v="-1"/>
    <n v="1"/>
    <s v="0001 -Florida Power &amp; Light Company"/>
    <n v="0"/>
    <n v="3"/>
    <x v="24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24"/>
  </r>
  <r>
    <n v="-1"/>
    <n v="1"/>
    <s v="0001 -Florida Power &amp; Light Company"/>
    <n v="0"/>
    <n v="3"/>
    <x v="24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24"/>
  </r>
  <r>
    <n v="-1"/>
    <n v="1"/>
    <s v="0001 -Florida Power &amp; Light Company"/>
    <n v="0"/>
    <n v="3"/>
    <x v="24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24"/>
  </r>
  <r>
    <n v="-1"/>
    <n v="1"/>
    <s v="0001 -Florida Power &amp; Light Company"/>
    <n v="0"/>
    <n v="3"/>
    <x v="24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24"/>
  </r>
  <r>
    <n v="-1"/>
    <n v="1"/>
    <s v="0001 -Florida Power &amp; Light Company"/>
    <n v="0"/>
    <n v="3"/>
    <x v="24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24"/>
  </r>
  <r>
    <n v="-1"/>
    <n v="1"/>
    <s v="0001 -Florida Power &amp; Light Company"/>
    <n v="0"/>
    <n v="3"/>
    <x v="24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24"/>
  </r>
  <r>
    <n v="-1"/>
    <n v="1"/>
    <s v="0001 -Florida Power &amp; Light Company"/>
    <n v="0"/>
    <n v="3"/>
    <x v="24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24"/>
  </r>
  <r>
    <n v="-1"/>
    <n v="1"/>
    <s v="0001 -Florida Power &amp; Light Company"/>
    <n v="0"/>
    <n v="3"/>
    <x v="24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24"/>
  </r>
  <r>
    <n v="-1"/>
    <n v="1"/>
    <s v="0001 -Florida Power &amp; Light Company"/>
    <n v="0"/>
    <n v="3"/>
    <x v="24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24"/>
  </r>
  <r>
    <n v="-1"/>
    <n v="1"/>
    <s v="0001 -Florida Power &amp; Light Company"/>
    <n v="0"/>
    <n v="3"/>
    <x v="24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24"/>
  </r>
  <r>
    <n v="-1"/>
    <n v="1"/>
    <s v="0001 -Florida Power &amp; Light Company"/>
    <n v="0"/>
    <n v="3"/>
    <x v="24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24"/>
  </r>
  <r>
    <n v="-1"/>
    <n v="1"/>
    <s v="0001 -Florida Power &amp; Light Company"/>
    <n v="0"/>
    <n v="3"/>
    <x v="24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24"/>
  </r>
  <r>
    <n v="-1"/>
    <n v="1"/>
    <s v="0001 -Florida Power &amp; Light Company"/>
    <n v="0"/>
    <n v="3"/>
    <x v="24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24"/>
  </r>
  <r>
    <n v="-1"/>
    <n v="1"/>
    <s v="0001 -Florida Power &amp; Light Company"/>
    <n v="0"/>
    <n v="3"/>
    <x v="24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24"/>
  </r>
  <r>
    <n v="-1"/>
    <n v="1"/>
    <s v="0001 -Florida Power &amp; Light Company"/>
    <n v="0"/>
    <n v="3"/>
    <x v="24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24"/>
  </r>
  <r>
    <n v="-1"/>
    <n v="1"/>
    <s v="0001 -Florida Power &amp; Light Company"/>
    <n v="0"/>
    <n v="3"/>
    <x v="24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24"/>
  </r>
  <r>
    <n v="-1"/>
    <n v="1"/>
    <s v="0001 -Florida Power &amp; Light Company"/>
    <n v="0"/>
    <n v="3"/>
    <x v="24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24"/>
  </r>
  <r>
    <n v="-1"/>
    <n v="1"/>
    <s v="0001 -Florida Power &amp; Light Company"/>
    <n v="0"/>
    <n v="3"/>
    <x v="24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24"/>
  </r>
  <r>
    <n v="-1"/>
    <n v="1"/>
    <s v="0001 -Florida Power &amp; Light Company"/>
    <n v="0"/>
    <n v="3"/>
    <x v="24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24"/>
  </r>
  <r>
    <n v="-1"/>
    <n v="1"/>
    <s v="0001 -Florida Power &amp; Light Company"/>
    <n v="0"/>
    <n v="3"/>
    <x v="24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24"/>
  </r>
  <r>
    <n v="-1"/>
    <n v="1"/>
    <s v="0001 -Florida Power &amp; Light Company"/>
    <n v="0"/>
    <n v="3"/>
    <x v="24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24"/>
  </r>
  <r>
    <n v="-1"/>
    <n v="1"/>
    <s v="0001 -Florida Power &amp; Light Company"/>
    <n v="0"/>
    <n v="3"/>
    <x v="24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24"/>
  </r>
  <r>
    <n v="-1"/>
    <n v="1"/>
    <s v="0001 -Florida Power &amp; Light Company"/>
    <n v="0"/>
    <n v="3"/>
    <x v="24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24"/>
  </r>
  <r>
    <n v="-1"/>
    <n v="1"/>
    <s v="0001 -Florida Power &amp; Light Company"/>
    <n v="0"/>
    <n v="3"/>
    <x v="24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24"/>
  </r>
  <r>
    <n v="-1"/>
    <n v="1"/>
    <s v="0001 -Florida Power &amp; Light Company"/>
    <n v="0"/>
    <n v="3"/>
    <x v="24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24"/>
  </r>
  <r>
    <n v="-1"/>
    <n v="1"/>
    <s v="0001 -Florida Power &amp; Light Company"/>
    <n v="0"/>
    <n v="3"/>
    <x v="24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24"/>
  </r>
  <r>
    <n v="-1"/>
    <n v="1"/>
    <s v="0001 -Florida Power &amp; Light Company"/>
    <n v="0"/>
    <n v="3"/>
    <x v="24"/>
    <n v="2009"/>
    <n v="189"/>
    <n v="2014"/>
    <s v="V2009 Q1 - 50% Bonus"/>
    <n v="367"/>
    <s v="09. Land"/>
    <s v="Function"/>
    <n v="34168.339999999997"/>
    <n v="0"/>
    <n v="0"/>
    <n v="34168.339999999997"/>
    <n v="0"/>
    <n v="34168.339999999997"/>
    <n v="0"/>
    <n v="0"/>
    <n v="34168.339999999997"/>
    <n v="34168.339999999997"/>
    <n v="0"/>
    <n v="0"/>
    <n v="0"/>
    <n v="0"/>
    <x v="24"/>
  </r>
  <r>
    <n v="-1"/>
    <n v="1"/>
    <s v="0001 -Florida Power &amp; Light Company"/>
    <n v="0"/>
    <n v="3"/>
    <x v="24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24"/>
  </r>
  <r>
    <n v="-1"/>
    <n v="1"/>
    <s v="0001 -Florida Power &amp; Light Company"/>
    <n v="0"/>
    <n v="3"/>
    <x v="24"/>
    <n v="2009"/>
    <n v="190"/>
    <n v="2014"/>
    <s v="V2009 Q2 - 50% Bonus"/>
    <n v="367"/>
    <s v="09. Land"/>
    <s v="Function"/>
    <n v="78009.36"/>
    <n v="0"/>
    <n v="0"/>
    <n v="78009.36"/>
    <n v="0"/>
    <n v="78009.36"/>
    <n v="0"/>
    <n v="0"/>
    <n v="78009.36"/>
    <n v="78009.36"/>
    <n v="0"/>
    <n v="0"/>
    <n v="0"/>
    <n v="0"/>
    <x v="24"/>
  </r>
  <r>
    <n v="-1"/>
    <n v="1"/>
    <s v="0001 -Florida Power &amp; Light Company"/>
    <n v="0"/>
    <n v="3"/>
    <x v="24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24"/>
  </r>
  <r>
    <n v="-1"/>
    <n v="1"/>
    <s v="0001 -Florida Power &amp; Light Company"/>
    <n v="0"/>
    <n v="3"/>
    <x v="24"/>
    <n v="2009"/>
    <n v="191"/>
    <n v="2014"/>
    <s v="V2009 Q3 - 50% Bonus"/>
    <n v="367"/>
    <s v="09. Land"/>
    <s v="Function"/>
    <n v="233702.71"/>
    <n v="0"/>
    <n v="0"/>
    <n v="233702.71"/>
    <n v="0"/>
    <n v="233702.71"/>
    <n v="0"/>
    <n v="0"/>
    <n v="233702.71"/>
    <n v="233702.71"/>
    <n v="0"/>
    <n v="0"/>
    <n v="0"/>
    <n v="0"/>
    <x v="24"/>
  </r>
  <r>
    <n v="-1"/>
    <n v="1"/>
    <s v="0001 -Florida Power &amp; Light Company"/>
    <n v="0"/>
    <n v="3"/>
    <x v="24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24"/>
  </r>
  <r>
    <n v="-1"/>
    <n v="1"/>
    <s v="0001 -Florida Power &amp; Light Company"/>
    <n v="0"/>
    <n v="3"/>
    <x v="24"/>
    <n v="2009"/>
    <n v="192"/>
    <n v="2014"/>
    <s v="V2009 Q4 - 50% Bonus"/>
    <n v="367"/>
    <s v="09. Land"/>
    <s v="Function"/>
    <n v="709.45"/>
    <n v="0"/>
    <n v="0"/>
    <n v="709.45"/>
    <n v="0"/>
    <n v="709.45"/>
    <n v="0"/>
    <n v="0"/>
    <n v="709.45"/>
    <n v="709.45"/>
    <n v="0"/>
    <n v="0"/>
    <n v="0"/>
    <n v="0"/>
    <x v="24"/>
  </r>
  <r>
    <n v="-1"/>
    <n v="1"/>
    <s v="0001 -Florida Power &amp; Light Company"/>
    <n v="0"/>
    <n v="3"/>
    <x v="24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24"/>
  </r>
  <r>
    <n v="-1"/>
    <n v="1"/>
    <s v="0001 -Florida Power &amp; Light Company"/>
    <n v="0"/>
    <n v="3"/>
    <x v="24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24"/>
  </r>
  <r>
    <n v="-1"/>
    <n v="1"/>
    <s v="0001 -Florida Power &amp; Light Company"/>
    <n v="0"/>
    <n v="3"/>
    <x v="24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24"/>
  </r>
  <r>
    <n v="-1"/>
    <n v="1"/>
    <s v="0001 -Florida Power &amp; Light Company"/>
    <n v="0"/>
    <n v="3"/>
    <x v="24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24"/>
  </r>
  <r>
    <n v="-1"/>
    <n v="1"/>
    <s v="0001 -Florida Power &amp; Light Company"/>
    <n v="0"/>
    <n v="3"/>
    <x v="24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24"/>
  </r>
  <r>
    <n v="-1"/>
    <n v="1"/>
    <s v="0001 -Florida Power &amp; Light Company"/>
    <n v="0"/>
    <n v="3"/>
    <x v="24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24"/>
  </r>
  <r>
    <n v="-1"/>
    <n v="1"/>
    <s v="0001 -Florida Power &amp; Light Company"/>
    <n v="0"/>
    <n v="3"/>
    <x v="24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24"/>
  </r>
  <r>
    <n v="-1"/>
    <n v="1"/>
    <s v="0001 -Florida Power &amp; Light Company"/>
    <n v="0"/>
    <n v="3"/>
    <x v="24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24"/>
  </r>
  <r>
    <n v="-1"/>
    <n v="1"/>
    <s v="0001 -Florida Power &amp; Light Company"/>
    <n v="0"/>
    <n v="3"/>
    <x v="24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24"/>
  </r>
  <r>
    <n v="-1"/>
    <n v="1"/>
    <s v="0001 -Florida Power &amp; Light Company"/>
    <n v="0"/>
    <n v="3"/>
    <x v="24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24"/>
  </r>
  <r>
    <n v="-1"/>
    <n v="1"/>
    <s v="0001 -Florida Power &amp; Light Company"/>
    <n v="0"/>
    <n v="3"/>
    <x v="24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24"/>
  </r>
  <r>
    <n v="-1"/>
    <n v="1"/>
    <s v="0001 -Florida Power &amp; Light Company"/>
    <n v="0"/>
    <n v="3"/>
    <x v="24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24"/>
  </r>
  <r>
    <n v="-1"/>
    <n v="1"/>
    <s v="0001 -Florida Power &amp; Light Company"/>
    <n v="0"/>
    <n v="3"/>
    <x v="24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24"/>
  </r>
  <r>
    <n v="-1"/>
    <n v="1"/>
    <s v="0001 -Florida Power &amp; Light Company"/>
    <n v="0"/>
    <n v="3"/>
    <x v="24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24"/>
  </r>
  <r>
    <n v="-1"/>
    <n v="1"/>
    <s v="0001 -Florida Power &amp; Light Company"/>
    <n v="0"/>
    <n v="3"/>
    <x v="24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24"/>
  </r>
  <r>
    <n v="-1"/>
    <n v="1"/>
    <s v="0001 -Florida Power &amp; Light Company"/>
    <n v="0"/>
    <n v="3"/>
    <x v="24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24"/>
  </r>
  <r>
    <n v="-1"/>
    <n v="1"/>
    <s v="0001 -Florida Power &amp; Light Company"/>
    <n v="0"/>
    <n v="3"/>
    <x v="24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24"/>
  </r>
  <r>
    <n v="-1"/>
    <n v="1"/>
    <s v="0001 -Florida Power &amp; Light Company"/>
    <n v="0"/>
    <n v="3"/>
    <x v="24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24"/>
  </r>
  <r>
    <n v="-1"/>
    <n v="1"/>
    <s v="0001 -Florida Power &amp; Light Company"/>
    <n v="0"/>
    <n v="3"/>
    <x v="24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24"/>
  </r>
  <r>
    <n v="-1"/>
    <n v="1"/>
    <s v="0001 -Florida Power &amp; Light Company"/>
    <n v="0"/>
    <n v="3"/>
    <x v="24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24"/>
  </r>
  <r>
    <n v="-1"/>
    <n v="1"/>
    <s v="0001 -Florida Power &amp; Light Company"/>
    <n v="0"/>
    <n v="3"/>
    <x v="24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24"/>
  </r>
  <r>
    <n v="-1"/>
    <n v="1"/>
    <s v="0001 -Florida Power &amp; Light Company"/>
    <n v="0"/>
    <n v="3"/>
    <x v="24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24"/>
  </r>
  <r>
    <n v="-1"/>
    <n v="1"/>
    <s v="0001 -Florida Power &amp; Light Company"/>
    <n v="0"/>
    <n v="3"/>
    <x v="24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24"/>
  </r>
  <r>
    <n v="-1"/>
    <n v="1"/>
    <s v="0001 -Florida Power &amp; Light Company"/>
    <n v="0"/>
    <n v="3"/>
    <x v="24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24"/>
  </r>
  <r>
    <n v="-1"/>
    <n v="1"/>
    <s v="0001 -Florida Power &amp; Light Company"/>
    <n v="0"/>
    <n v="3"/>
    <x v="24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24"/>
  </r>
  <r>
    <n v="-1"/>
    <n v="1"/>
    <s v="0001 -Florida Power &amp; Light Company"/>
    <n v="0"/>
    <n v="3"/>
    <x v="24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24"/>
  </r>
  <r>
    <n v="-1"/>
    <n v="1"/>
    <s v="0001 -Florida Power &amp; Light Company"/>
    <n v="0"/>
    <n v="3"/>
    <x v="24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24"/>
  </r>
  <r>
    <n v="-1"/>
    <n v="1"/>
    <s v="0001 -Florida Power &amp; Light Company"/>
    <n v="0"/>
    <n v="3"/>
    <x v="24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24"/>
  </r>
  <r>
    <n v="-1"/>
    <n v="1"/>
    <s v="0001 -Florida Power &amp; Light Company"/>
    <n v="0"/>
    <n v="3"/>
    <x v="24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24"/>
  </r>
  <r>
    <n v="-1"/>
    <n v="1"/>
    <s v="0001 -Florida Power &amp; Light Company"/>
    <n v="0"/>
    <n v="3"/>
    <x v="24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24"/>
  </r>
  <r>
    <n v="-1"/>
    <n v="1"/>
    <s v="0001 -Florida Power &amp; Light Company"/>
    <n v="0"/>
    <n v="3"/>
    <x v="24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24"/>
  </r>
  <r>
    <n v="-1"/>
    <n v="1"/>
    <s v="0001 -Florida Power &amp; Light Company"/>
    <n v="0"/>
    <n v="3"/>
    <x v="24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24"/>
  </r>
  <r>
    <n v="-1"/>
    <n v="1"/>
    <s v="0001 -Florida Power &amp; Light Company"/>
    <n v="0"/>
    <n v="3"/>
    <x v="24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24"/>
  </r>
  <r>
    <n v="-1"/>
    <n v="1"/>
    <s v="0001 -Florida Power &amp; Light Company"/>
    <n v="0"/>
    <n v="3"/>
    <x v="24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24"/>
  </r>
  <r>
    <n v="-1"/>
    <n v="1"/>
    <s v="0001 -Florida Power &amp; Light Company"/>
    <n v="0"/>
    <n v="3"/>
    <x v="24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24"/>
  </r>
  <r>
    <n v="-1"/>
    <n v="1"/>
    <s v="0001 -Florida Power &amp; Light Company"/>
    <n v="0"/>
    <n v="3"/>
    <x v="24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24"/>
  </r>
  <r>
    <n v="-1"/>
    <n v="1"/>
    <s v="0001 -Florida Power &amp; Light Company"/>
    <n v="0"/>
    <n v="3"/>
    <x v="24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24"/>
  </r>
  <r>
    <n v="-1"/>
    <n v="1"/>
    <s v="0001 -Florida Power &amp; Light Company"/>
    <n v="0"/>
    <n v="3"/>
    <x v="24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24"/>
  </r>
  <r>
    <n v="-1"/>
    <n v="1"/>
    <s v="0001 -Florida Power &amp; Light Company"/>
    <n v="0"/>
    <n v="3"/>
    <x v="24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24"/>
  </r>
  <r>
    <n v="-1"/>
    <n v="1"/>
    <s v="0001 -Florida Power &amp; Light Company"/>
    <n v="0"/>
    <n v="3"/>
    <x v="24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24"/>
  </r>
  <r>
    <n v="-1"/>
    <n v="1"/>
    <s v="0001 -Florida Power &amp; Light Company"/>
    <n v="0"/>
    <n v="3"/>
    <x v="24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24"/>
  </r>
  <r>
    <n v="-1"/>
    <n v="1"/>
    <s v="0001 -Florida Power &amp; Light Company"/>
    <n v="0"/>
    <n v="3"/>
    <x v="24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24"/>
  </r>
  <r>
    <n v="-1"/>
    <n v="1"/>
    <s v="0001 -Florida Power &amp; Light Company"/>
    <n v="0"/>
    <n v="3"/>
    <x v="24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24"/>
  </r>
  <r>
    <n v="-1"/>
    <n v="1"/>
    <s v="0001 -Florida Power &amp; Light Company"/>
    <n v="0"/>
    <n v="3"/>
    <x v="24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24"/>
  </r>
  <r>
    <n v="-1"/>
    <n v="1"/>
    <s v="0001 -Florida Power &amp; Light Company"/>
    <n v="0"/>
    <n v="3"/>
    <x v="24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24"/>
  </r>
  <r>
    <n v="-1"/>
    <n v="1"/>
    <s v="0001 -Florida Power &amp; Light Company"/>
    <n v="0"/>
    <n v="3"/>
    <x v="24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24"/>
  </r>
  <r>
    <n v="-1"/>
    <n v="1"/>
    <s v="0001 -Florida Power &amp; Light Company"/>
    <n v="0"/>
    <n v="3"/>
    <x v="24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24"/>
  </r>
  <r>
    <n v="-1"/>
    <n v="1"/>
    <s v="0001 -Florida Power &amp; Light Company"/>
    <n v="0"/>
    <n v="3"/>
    <x v="24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24"/>
  </r>
  <r>
    <n v="-1"/>
    <n v="1"/>
    <s v="0001 -Florida Power &amp; Light Company"/>
    <n v="0"/>
    <n v="3"/>
    <x v="24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24"/>
  </r>
  <r>
    <n v="-1"/>
    <n v="1"/>
    <s v="0001 -Florida Power &amp; Light Company"/>
    <n v="0"/>
    <n v="3"/>
    <x v="24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24"/>
  </r>
  <r>
    <n v="-1"/>
    <n v="1"/>
    <s v="0001 -Florida Power &amp; Light Company"/>
    <n v="0"/>
    <n v="3"/>
    <x v="24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24"/>
  </r>
  <r>
    <n v="-1"/>
    <n v="1"/>
    <s v="0001 -Florida Power &amp; Light Company"/>
    <n v="0"/>
    <n v="3"/>
    <x v="24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24"/>
  </r>
  <r>
    <n v="-1"/>
    <n v="1"/>
    <s v="0001 -Florida Power &amp; Light Company"/>
    <n v="0"/>
    <n v="3"/>
    <x v="24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24"/>
  </r>
  <r>
    <n v="-1"/>
    <n v="1"/>
    <s v="0001 -Florida Power &amp; Light Company"/>
    <n v="0"/>
    <n v="3"/>
    <x v="24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24"/>
  </r>
  <r>
    <n v="-1"/>
    <n v="1"/>
    <s v="0001 -Florida Power &amp; Light Company"/>
    <n v="0"/>
    <n v="3"/>
    <x v="24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24"/>
  </r>
  <r>
    <n v="-1"/>
    <n v="1"/>
    <s v="0001 -Florida Power &amp; Light Company"/>
    <n v="0"/>
    <n v="3"/>
    <x v="24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24"/>
  </r>
  <r>
    <n v="-1"/>
    <n v="1"/>
    <s v="0001 -Florida Power &amp; Light Company"/>
    <n v="0"/>
    <n v="3"/>
    <x v="24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24"/>
  </r>
  <r>
    <n v="-1"/>
    <n v="1"/>
    <s v="0001 -Florida Power &amp; Light Company"/>
    <n v="0"/>
    <n v="3"/>
    <x v="24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24"/>
  </r>
  <r>
    <n v="-1"/>
    <n v="1"/>
    <s v="0001 -Florida Power &amp; Light Company"/>
    <n v="0"/>
    <n v="3"/>
    <x v="24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24"/>
  </r>
  <r>
    <n v="-1"/>
    <n v="1"/>
    <s v="0001 -Florida Power &amp; Light Company"/>
    <n v="0"/>
    <n v="3"/>
    <x v="24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24"/>
  </r>
  <r>
    <n v="-1"/>
    <n v="1"/>
    <s v="0001 -Florida Power &amp; Light Company"/>
    <n v="0"/>
    <n v="3"/>
    <x v="24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24"/>
  </r>
  <r>
    <n v="-1"/>
    <n v="1"/>
    <s v="0001 -Florida Power &amp; Light Company"/>
    <n v="0"/>
    <n v="3"/>
    <x v="24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24"/>
  </r>
  <r>
    <n v="-1"/>
    <n v="1"/>
    <s v="0001 -Florida Power &amp; Light Company"/>
    <n v="0"/>
    <n v="3"/>
    <x v="24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24"/>
  </r>
  <r>
    <n v="-1"/>
    <n v="1"/>
    <s v="0001 -Florida Power &amp; Light Company"/>
    <n v="0"/>
    <n v="3"/>
    <x v="24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24"/>
  </r>
  <r>
    <n v="-1"/>
    <n v="1"/>
    <s v="0001 -Florida Power &amp; Light Company"/>
    <n v="0"/>
    <n v="3"/>
    <x v="24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24"/>
  </r>
  <r>
    <n v="-1"/>
    <n v="1"/>
    <s v="0001 -Florida Power &amp; Light Company"/>
    <n v="0"/>
    <n v="3"/>
    <x v="24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24"/>
  </r>
  <r>
    <n v="-1"/>
    <n v="1"/>
    <s v="0001 -Florida Power &amp; Light Company"/>
    <n v="0"/>
    <n v="3"/>
    <x v="24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24"/>
  </r>
  <r>
    <n v="-1"/>
    <n v="1"/>
    <s v="0001 -Florida Power &amp; Light Company"/>
    <n v="0"/>
    <n v="3"/>
    <x v="24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24"/>
  </r>
  <r>
    <n v="-1"/>
    <n v="1"/>
    <s v="0001 -Florida Power &amp; Light Company"/>
    <n v="0"/>
    <n v="3"/>
    <x v="24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24"/>
  </r>
  <r>
    <n v="-1"/>
    <n v="1"/>
    <s v="0001 -Florida Power &amp; Light Company"/>
    <n v="0"/>
    <n v="3"/>
    <x v="24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24"/>
  </r>
  <r>
    <n v="-1"/>
    <n v="1"/>
    <s v="0001 -Florida Power &amp; Light Company"/>
    <n v="0"/>
    <n v="3"/>
    <x v="24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24"/>
  </r>
  <r>
    <n v="-1"/>
    <n v="1"/>
    <s v="0001 -Florida Power &amp; Light Company"/>
    <n v="0"/>
    <n v="3"/>
    <x v="24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24"/>
  </r>
  <r>
    <n v="-1"/>
    <n v="1"/>
    <s v="0001 -Florida Power &amp; Light Company"/>
    <n v="0"/>
    <n v="3"/>
    <x v="24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24"/>
  </r>
  <r>
    <n v="-1"/>
    <n v="1"/>
    <s v="0001 -Florida Power &amp; Light Company"/>
    <n v="0"/>
    <n v="3"/>
    <x v="24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24"/>
  </r>
  <r>
    <n v="-1"/>
    <n v="1"/>
    <s v="0001 -Florida Power &amp; Light Company"/>
    <n v="0"/>
    <n v="3"/>
    <x v="24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24"/>
  </r>
  <r>
    <n v="-1"/>
    <n v="1"/>
    <s v="0001 -Florida Power &amp; Light Company"/>
    <n v="0"/>
    <n v="3"/>
    <x v="24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24"/>
  </r>
  <r>
    <n v="-1"/>
    <n v="1"/>
    <s v="0001 -Florida Power &amp; Light Company"/>
    <n v="0"/>
    <n v="3"/>
    <x v="24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24"/>
  </r>
  <r>
    <n v="-1"/>
    <n v="1"/>
    <s v="0001 -Florida Power &amp; Light Company"/>
    <n v="0"/>
    <n v="3"/>
    <x v="24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24"/>
  </r>
  <r>
    <n v="-1"/>
    <n v="1"/>
    <s v="0001 -Florida Power &amp; Light Company"/>
    <n v="0"/>
    <n v="3"/>
    <x v="24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24"/>
  </r>
  <r>
    <n v="-1"/>
    <n v="1"/>
    <s v="0001 -Florida Power &amp; Light Company"/>
    <n v="0"/>
    <n v="3"/>
    <x v="24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24"/>
  </r>
  <r>
    <n v="-1"/>
    <n v="1"/>
    <s v="0001 -Florida Power &amp; Light Company"/>
    <n v="0"/>
    <n v="3"/>
    <x v="24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24"/>
  </r>
  <r>
    <n v="-1"/>
    <n v="1"/>
    <s v="0001 -Florida Power &amp; Light Company"/>
    <n v="0"/>
    <n v="3"/>
    <x v="24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24"/>
  </r>
  <r>
    <n v="-1"/>
    <n v="1"/>
    <s v="0001 -Florida Power &amp; Light Company"/>
    <n v="0"/>
    <n v="3"/>
    <x v="24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24"/>
  </r>
  <r>
    <n v="-1"/>
    <n v="1"/>
    <s v="0001 -Florida Power &amp; Light Company"/>
    <n v="0"/>
    <n v="3"/>
    <x v="24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24"/>
  </r>
  <r>
    <n v="-1"/>
    <n v="1"/>
    <s v="0001 -Florida Power &amp; Light Company"/>
    <n v="0"/>
    <n v="3"/>
    <x v="24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24"/>
  </r>
  <r>
    <n v="-1"/>
    <n v="1"/>
    <s v="0001 -Florida Power &amp; Light Company"/>
    <n v="0"/>
    <n v="3"/>
    <x v="24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24"/>
  </r>
  <r>
    <n v="-1"/>
    <n v="1"/>
    <s v="0001 -Florida Power &amp; Light Company"/>
    <n v="0"/>
    <n v="3"/>
    <x v="24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24"/>
  </r>
  <r>
    <n v="-1"/>
    <n v="1"/>
    <s v="0001 -Florida Power &amp; Light Company"/>
    <n v="0"/>
    <n v="3"/>
    <x v="24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24"/>
  </r>
  <r>
    <n v="-1"/>
    <n v="1"/>
    <s v="0001 -Florida Power &amp; Light Company"/>
    <n v="0"/>
    <n v="3"/>
    <x v="24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24"/>
  </r>
  <r>
    <n v="-1"/>
    <n v="1"/>
    <s v="0001 -Florida Power &amp; Light Company"/>
    <n v="0"/>
    <n v="3"/>
    <x v="24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24"/>
  </r>
  <r>
    <n v="-1"/>
    <n v="1"/>
    <s v="0001 -Florida Power &amp; Light Company"/>
    <n v="0"/>
    <n v="3"/>
    <x v="24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24"/>
  </r>
  <r>
    <n v="-1"/>
    <n v="1"/>
    <s v="0001 -Florida Power &amp; Light Company"/>
    <n v="0"/>
    <n v="3"/>
    <x v="24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24"/>
  </r>
  <r>
    <n v="-1"/>
    <n v="1"/>
    <s v="0001 -Florida Power &amp; Light Company"/>
    <n v="0"/>
    <n v="3"/>
    <x v="24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24"/>
  </r>
  <r>
    <n v="-1"/>
    <n v="1"/>
    <s v="0001 -Florida Power &amp; Light Company"/>
    <n v="0"/>
    <n v="3"/>
    <x v="24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24"/>
  </r>
  <r>
    <n v="-1"/>
    <n v="1"/>
    <s v="0001 -Florida Power &amp; Light Company"/>
    <n v="0"/>
    <n v="3"/>
    <x v="24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24"/>
  </r>
  <r>
    <n v="-1"/>
    <n v="1"/>
    <s v="0001 -Florida Power &amp; Light Company"/>
    <n v="0"/>
    <n v="3"/>
    <x v="24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4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24"/>
  </r>
  <r>
    <n v="-1"/>
    <n v="1"/>
    <s v="0001 -Florida Power &amp; Light Company"/>
    <n v="0"/>
    <n v="3"/>
    <x v="24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24"/>
  </r>
  <r>
    <n v="-1"/>
    <n v="1"/>
    <s v="0001 -Florida Power &amp; Light Company"/>
    <n v="0"/>
    <n v="3"/>
    <x v="24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24"/>
  </r>
  <r>
    <n v="-1"/>
    <n v="1"/>
    <s v="0001 -Florida Power &amp; Light Company"/>
    <n v="0"/>
    <n v="3"/>
    <x v="25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25"/>
  </r>
  <r>
    <n v="-1"/>
    <n v="1"/>
    <s v="0001 -Florida Power &amp; Light Company"/>
    <n v="0"/>
    <n v="3"/>
    <x v="25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25"/>
  </r>
  <r>
    <n v="-1"/>
    <n v="1"/>
    <s v="0001 -Florida Power &amp; Light Company"/>
    <n v="0"/>
    <n v="3"/>
    <x v="25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25"/>
  </r>
  <r>
    <n v="-1"/>
    <n v="1"/>
    <s v="0001 -Florida Power &amp; Light Company"/>
    <n v="0"/>
    <n v="3"/>
    <x v="25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25"/>
  </r>
  <r>
    <n v="-1"/>
    <n v="1"/>
    <s v="0001 -Florida Power &amp; Light Company"/>
    <n v="0"/>
    <n v="3"/>
    <x v="25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25"/>
  </r>
  <r>
    <n v="-1"/>
    <n v="1"/>
    <s v="0001 -Florida Power &amp; Light Company"/>
    <n v="0"/>
    <n v="3"/>
    <x v="25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25"/>
  </r>
  <r>
    <n v="-1"/>
    <n v="1"/>
    <s v="0001 -Florida Power &amp; Light Company"/>
    <n v="0"/>
    <n v="3"/>
    <x v="25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25"/>
  </r>
  <r>
    <n v="-1"/>
    <n v="1"/>
    <s v="0001 -Florida Power &amp; Light Company"/>
    <n v="0"/>
    <n v="3"/>
    <x v="25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25"/>
  </r>
  <r>
    <n v="-1"/>
    <n v="1"/>
    <s v="0001 -Florida Power &amp; Light Company"/>
    <n v="0"/>
    <n v="3"/>
    <x v="25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25"/>
  </r>
  <r>
    <n v="-1"/>
    <n v="1"/>
    <s v="0001 -Florida Power &amp; Light Company"/>
    <n v="0"/>
    <n v="3"/>
    <x v="25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25"/>
  </r>
  <r>
    <n v="-1"/>
    <n v="1"/>
    <s v="0001 -Florida Power &amp; Light Company"/>
    <n v="0"/>
    <n v="3"/>
    <x v="25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25"/>
  </r>
  <r>
    <n v="-1"/>
    <n v="1"/>
    <s v="0001 -Florida Power &amp; Light Company"/>
    <n v="0"/>
    <n v="3"/>
    <x v="25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25"/>
  </r>
  <r>
    <n v="-1"/>
    <n v="1"/>
    <s v="0001 -Florida Power &amp; Light Company"/>
    <n v="0"/>
    <n v="3"/>
    <x v="25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25"/>
  </r>
  <r>
    <n v="-1"/>
    <n v="1"/>
    <s v="0001 -Florida Power &amp; Light Company"/>
    <n v="0"/>
    <n v="3"/>
    <x v="25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25"/>
  </r>
  <r>
    <n v="-1"/>
    <n v="1"/>
    <s v="0001 -Florida Power &amp; Light Company"/>
    <n v="0"/>
    <n v="3"/>
    <x v="25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25"/>
  </r>
  <r>
    <n v="-1"/>
    <n v="1"/>
    <s v="0001 -Florida Power &amp; Light Company"/>
    <n v="0"/>
    <n v="3"/>
    <x v="25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25"/>
  </r>
  <r>
    <n v="-1"/>
    <n v="1"/>
    <s v="0001 -Florida Power &amp; Light Company"/>
    <n v="0"/>
    <n v="3"/>
    <x v="25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25"/>
  </r>
  <r>
    <n v="-1"/>
    <n v="1"/>
    <s v="0001 -Florida Power &amp; Light Company"/>
    <n v="0"/>
    <n v="3"/>
    <x v="25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25"/>
  </r>
  <r>
    <n v="-1"/>
    <n v="1"/>
    <s v="0001 -Florida Power &amp; Light Company"/>
    <n v="0"/>
    <n v="3"/>
    <x v="25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25"/>
  </r>
  <r>
    <n v="-1"/>
    <n v="1"/>
    <s v="0001 -Florida Power &amp; Light Company"/>
    <n v="0"/>
    <n v="3"/>
    <x v="25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25"/>
  </r>
  <r>
    <n v="-1"/>
    <n v="1"/>
    <s v="0001 -Florida Power &amp; Light Company"/>
    <n v="0"/>
    <n v="3"/>
    <x v="25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25"/>
  </r>
  <r>
    <n v="-1"/>
    <n v="1"/>
    <s v="0001 -Florida Power &amp; Light Company"/>
    <n v="0"/>
    <n v="3"/>
    <x v="25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25"/>
  </r>
  <r>
    <n v="-1"/>
    <n v="1"/>
    <s v="0001 -Florida Power &amp; Light Company"/>
    <n v="0"/>
    <n v="3"/>
    <x v="25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25"/>
  </r>
  <r>
    <n v="-1"/>
    <n v="1"/>
    <s v="0001 -Florida Power &amp; Light Company"/>
    <n v="0"/>
    <n v="3"/>
    <x v="25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25"/>
  </r>
  <r>
    <n v="-1"/>
    <n v="1"/>
    <s v="0001 -Florida Power &amp; Light Company"/>
    <n v="0"/>
    <n v="3"/>
    <x v="25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25"/>
  </r>
  <r>
    <n v="-1"/>
    <n v="1"/>
    <s v="0001 -Florida Power &amp; Light Company"/>
    <n v="0"/>
    <n v="3"/>
    <x v="25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25"/>
  </r>
  <r>
    <n v="-1"/>
    <n v="1"/>
    <s v="0001 -Florida Power &amp; Light Company"/>
    <n v="0"/>
    <n v="3"/>
    <x v="25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25"/>
  </r>
  <r>
    <n v="-1"/>
    <n v="1"/>
    <s v="0001 -Florida Power &amp; Light Company"/>
    <n v="0"/>
    <n v="3"/>
    <x v="25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25"/>
  </r>
  <r>
    <n v="-1"/>
    <n v="1"/>
    <s v="0001 -Florida Power &amp; Light Company"/>
    <n v="0"/>
    <n v="3"/>
    <x v="25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25"/>
  </r>
  <r>
    <n v="-1"/>
    <n v="1"/>
    <s v="0001 -Florida Power &amp; Light Company"/>
    <n v="0"/>
    <n v="3"/>
    <x v="25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25"/>
  </r>
  <r>
    <n v="-1"/>
    <n v="1"/>
    <s v="0001 -Florida Power &amp; Light Company"/>
    <n v="0"/>
    <n v="3"/>
    <x v="25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25"/>
  </r>
  <r>
    <n v="-1"/>
    <n v="1"/>
    <s v="0001 -Florida Power &amp; Light Company"/>
    <n v="0"/>
    <n v="3"/>
    <x v="25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25"/>
  </r>
  <r>
    <n v="-1"/>
    <n v="1"/>
    <s v="0001 -Florida Power &amp; Light Company"/>
    <n v="0"/>
    <n v="3"/>
    <x v="25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25"/>
  </r>
  <r>
    <n v="-1"/>
    <n v="1"/>
    <s v="0001 -Florida Power &amp; Light Company"/>
    <n v="0"/>
    <n v="3"/>
    <x v="25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25"/>
  </r>
  <r>
    <n v="-1"/>
    <n v="1"/>
    <s v="0001 -Florida Power &amp; Light Company"/>
    <n v="0"/>
    <n v="3"/>
    <x v="25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25"/>
  </r>
  <r>
    <n v="-1"/>
    <n v="1"/>
    <s v="0001 -Florida Power &amp; Light Company"/>
    <n v="0"/>
    <n v="3"/>
    <x v="25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25"/>
  </r>
  <r>
    <n v="-1"/>
    <n v="1"/>
    <s v="0001 -Florida Power &amp; Light Company"/>
    <n v="0"/>
    <n v="3"/>
    <x v="25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25"/>
  </r>
  <r>
    <n v="-1"/>
    <n v="1"/>
    <s v="0001 -Florida Power &amp; Light Company"/>
    <n v="0"/>
    <n v="3"/>
    <x v="25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25"/>
  </r>
  <r>
    <n v="-1"/>
    <n v="1"/>
    <s v="0001 -Florida Power &amp; Light Company"/>
    <n v="0"/>
    <n v="3"/>
    <x v="25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25"/>
  </r>
  <r>
    <n v="-1"/>
    <n v="1"/>
    <s v="0001 -Florida Power &amp; Light Company"/>
    <n v="0"/>
    <n v="3"/>
    <x v="25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25"/>
  </r>
  <r>
    <n v="-1"/>
    <n v="1"/>
    <s v="0001 -Florida Power &amp; Light Company"/>
    <n v="0"/>
    <n v="3"/>
    <x v="25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25"/>
  </r>
  <r>
    <n v="-1"/>
    <n v="1"/>
    <s v="0001 -Florida Power &amp; Light Company"/>
    <n v="0"/>
    <n v="3"/>
    <x v="25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25"/>
  </r>
  <r>
    <n v="-1"/>
    <n v="1"/>
    <s v="0001 -Florida Power &amp; Light Company"/>
    <n v="0"/>
    <n v="3"/>
    <x v="25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25"/>
  </r>
  <r>
    <n v="-1"/>
    <n v="1"/>
    <s v="0001 -Florida Power &amp; Light Company"/>
    <n v="0"/>
    <n v="3"/>
    <x v="25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25"/>
  </r>
  <r>
    <n v="-1"/>
    <n v="1"/>
    <s v="0001 -Florida Power &amp; Light Company"/>
    <n v="0"/>
    <n v="3"/>
    <x v="25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25"/>
  </r>
  <r>
    <n v="-1"/>
    <n v="1"/>
    <s v="0001 -Florida Power &amp; Light Company"/>
    <n v="0"/>
    <n v="3"/>
    <x v="25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25"/>
  </r>
  <r>
    <n v="-1"/>
    <n v="1"/>
    <s v="0001 -Florida Power &amp; Light Company"/>
    <n v="0"/>
    <n v="3"/>
    <x v="25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25"/>
  </r>
  <r>
    <n v="-1"/>
    <n v="1"/>
    <s v="0001 -Florida Power &amp; Light Company"/>
    <n v="0"/>
    <n v="3"/>
    <x v="25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25"/>
  </r>
  <r>
    <n v="-1"/>
    <n v="1"/>
    <s v="0001 -Florida Power &amp; Light Company"/>
    <n v="0"/>
    <n v="3"/>
    <x v="25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25"/>
  </r>
  <r>
    <n v="-1"/>
    <n v="1"/>
    <s v="0001 -Florida Power &amp; Light Company"/>
    <n v="0"/>
    <n v="3"/>
    <x v="25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25"/>
  </r>
  <r>
    <n v="-1"/>
    <n v="1"/>
    <s v="0001 -Florida Power &amp; Light Company"/>
    <n v="0"/>
    <n v="3"/>
    <x v="25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25"/>
  </r>
  <r>
    <n v="-1"/>
    <n v="1"/>
    <s v="0001 -Florida Power &amp; Light Company"/>
    <n v="0"/>
    <n v="3"/>
    <x v="25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25"/>
  </r>
  <r>
    <n v="-1"/>
    <n v="1"/>
    <s v="0001 -Florida Power &amp; Light Company"/>
    <n v="0"/>
    <n v="3"/>
    <x v="25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25"/>
  </r>
  <r>
    <n v="-1"/>
    <n v="1"/>
    <s v="0001 -Florida Power &amp; Light Company"/>
    <n v="0"/>
    <n v="3"/>
    <x v="25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25"/>
  </r>
  <r>
    <n v="-1"/>
    <n v="1"/>
    <s v="0001 -Florida Power &amp; Light Company"/>
    <n v="0"/>
    <n v="3"/>
    <x v="25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25"/>
  </r>
  <r>
    <n v="-1"/>
    <n v="1"/>
    <s v="0001 -Florida Power &amp; Light Company"/>
    <n v="0"/>
    <n v="3"/>
    <x v="25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25"/>
  </r>
  <r>
    <n v="-1"/>
    <n v="1"/>
    <s v="0001 -Florida Power &amp; Light Company"/>
    <n v="0"/>
    <n v="3"/>
    <x v="25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25"/>
  </r>
  <r>
    <n v="-1"/>
    <n v="1"/>
    <s v="0001 -Florida Power &amp; Light Company"/>
    <n v="0"/>
    <n v="3"/>
    <x v="25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25"/>
  </r>
  <r>
    <n v="-1"/>
    <n v="1"/>
    <s v="0001 -Florida Power &amp; Light Company"/>
    <n v="0"/>
    <n v="3"/>
    <x v="25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25"/>
  </r>
  <r>
    <n v="-1"/>
    <n v="1"/>
    <s v="0001 -Florida Power &amp; Light Company"/>
    <n v="0"/>
    <n v="3"/>
    <x v="25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25"/>
  </r>
  <r>
    <n v="-1"/>
    <n v="1"/>
    <s v="0001 -Florida Power &amp; Light Company"/>
    <n v="0"/>
    <n v="3"/>
    <x v="25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25"/>
  </r>
  <r>
    <n v="-1"/>
    <n v="1"/>
    <s v="0001 -Florida Power &amp; Light Company"/>
    <n v="0"/>
    <n v="3"/>
    <x v="25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25"/>
  </r>
  <r>
    <n v="-1"/>
    <n v="1"/>
    <s v="0001 -Florida Power &amp; Light Company"/>
    <n v="0"/>
    <n v="3"/>
    <x v="25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25"/>
  </r>
  <r>
    <n v="-1"/>
    <n v="1"/>
    <s v="0001 -Florida Power &amp; Light Company"/>
    <n v="0"/>
    <n v="3"/>
    <x v="25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25"/>
  </r>
  <r>
    <n v="-1"/>
    <n v="1"/>
    <s v="0001 -Florida Power &amp; Light Company"/>
    <n v="0"/>
    <n v="3"/>
    <x v="25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25"/>
  </r>
  <r>
    <n v="-1"/>
    <n v="1"/>
    <s v="0001 -Florida Power &amp; Light Company"/>
    <n v="0"/>
    <n v="3"/>
    <x v="25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25"/>
  </r>
  <r>
    <n v="-1"/>
    <n v="1"/>
    <s v="0001 -Florida Power &amp; Light Company"/>
    <n v="0"/>
    <n v="3"/>
    <x v="25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25"/>
  </r>
  <r>
    <n v="-1"/>
    <n v="1"/>
    <s v="0001 -Florida Power &amp; Light Company"/>
    <n v="0"/>
    <n v="3"/>
    <x v="25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25"/>
  </r>
  <r>
    <n v="-1"/>
    <n v="1"/>
    <s v="0001 -Florida Power &amp; Light Company"/>
    <n v="0"/>
    <n v="3"/>
    <x v="25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25"/>
  </r>
  <r>
    <n v="-1"/>
    <n v="1"/>
    <s v="0001 -Florida Power &amp; Light Company"/>
    <n v="0"/>
    <n v="3"/>
    <x v="25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25"/>
  </r>
  <r>
    <n v="-1"/>
    <n v="1"/>
    <s v="0001 -Florida Power &amp; Light Company"/>
    <n v="0"/>
    <n v="3"/>
    <x v="25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25"/>
  </r>
  <r>
    <n v="-1"/>
    <n v="1"/>
    <s v="0001 -Florida Power &amp; Light Company"/>
    <n v="0"/>
    <n v="3"/>
    <x v="25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25"/>
  </r>
  <r>
    <n v="-1"/>
    <n v="1"/>
    <s v="0001 -Florida Power &amp; Light Company"/>
    <n v="0"/>
    <n v="3"/>
    <x v="25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25"/>
  </r>
  <r>
    <n v="-1"/>
    <n v="1"/>
    <s v="0001 -Florida Power &amp; Light Company"/>
    <n v="0"/>
    <n v="3"/>
    <x v="25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25"/>
  </r>
  <r>
    <n v="-1"/>
    <n v="1"/>
    <s v="0001 -Florida Power &amp; Light Company"/>
    <n v="0"/>
    <n v="3"/>
    <x v="25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25"/>
  </r>
  <r>
    <n v="-1"/>
    <n v="1"/>
    <s v="0001 -Florida Power &amp; Light Company"/>
    <n v="0"/>
    <n v="3"/>
    <x v="25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25"/>
  </r>
  <r>
    <n v="-1"/>
    <n v="1"/>
    <s v="0001 -Florida Power &amp; Light Company"/>
    <n v="0"/>
    <n v="3"/>
    <x v="25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25"/>
  </r>
  <r>
    <n v="-1"/>
    <n v="1"/>
    <s v="0001 -Florida Power &amp; Light Company"/>
    <n v="0"/>
    <n v="3"/>
    <x v="25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25"/>
  </r>
  <r>
    <n v="-1"/>
    <n v="1"/>
    <s v="0001 -Florida Power &amp; Light Company"/>
    <n v="0"/>
    <n v="3"/>
    <x v="25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25"/>
  </r>
  <r>
    <n v="-1"/>
    <n v="1"/>
    <s v="0001 -Florida Power &amp; Light Company"/>
    <n v="0"/>
    <n v="3"/>
    <x v="25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25"/>
  </r>
  <r>
    <n v="-1"/>
    <n v="1"/>
    <s v="0001 -Florida Power &amp; Light Company"/>
    <n v="0"/>
    <n v="3"/>
    <x v="25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25"/>
  </r>
  <r>
    <n v="-1"/>
    <n v="1"/>
    <s v="0001 -Florida Power &amp; Light Company"/>
    <n v="0"/>
    <n v="3"/>
    <x v="25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25"/>
  </r>
  <r>
    <n v="-1"/>
    <n v="1"/>
    <s v="0001 -Florida Power &amp; Light Company"/>
    <n v="0"/>
    <n v="3"/>
    <x v="25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25"/>
  </r>
  <r>
    <n v="-1"/>
    <n v="1"/>
    <s v="0001 -Florida Power &amp; Light Company"/>
    <n v="0"/>
    <n v="3"/>
    <x v="25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25"/>
  </r>
  <r>
    <n v="-1"/>
    <n v="1"/>
    <s v="0001 -Florida Power &amp; Light Company"/>
    <n v="0"/>
    <n v="3"/>
    <x v="25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25"/>
  </r>
  <r>
    <n v="-1"/>
    <n v="1"/>
    <s v="0001 -Florida Power &amp; Light Company"/>
    <n v="0"/>
    <n v="3"/>
    <x v="25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25"/>
  </r>
  <r>
    <n v="-1"/>
    <n v="1"/>
    <s v="0001 -Florida Power &amp; Light Company"/>
    <n v="0"/>
    <n v="3"/>
    <x v="25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25"/>
  </r>
  <r>
    <n v="-1"/>
    <n v="1"/>
    <s v="0001 -Florida Power &amp; Light Company"/>
    <n v="0"/>
    <n v="3"/>
    <x v="25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25"/>
  </r>
  <r>
    <n v="-1"/>
    <n v="1"/>
    <s v="0001 -Florida Power &amp; Light Company"/>
    <n v="0"/>
    <n v="3"/>
    <x v="25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25"/>
  </r>
  <r>
    <n v="-1"/>
    <n v="1"/>
    <s v="0001 -Florida Power &amp; Light Company"/>
    <n v="0"/>
    <n v="3"/>
    <x v="25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25"/>
  </r>
  <r>
    <n v="-1"/>
    <n v="1"/>
    <s v="0001 -Florida Power &amp; Light Company"/>
    <n v="0"/>
    <n v="3"/>
    <x v="25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25"/>
  </r>
  <r>
    <n v="-1"/>
    <n v="1"/>
    <s v="0001 -Florida Power &amp; Light Company"/>
    <n v="0"/>
    <n v="3"/>
    <x v="25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25"/>
  </r>
  <r>
    <n v="-1"/>
    <n v="1"/>
    <s v="0001 -Florida Power &amp; Light Company"/>
    <n v="0"/>
    <n v="3"/>
    <x v="25"/>
    <n v="2001"/>
    <n v="69"/>
    <n v="2014"/>
    <s v="V2001 Bonus"/>
    <n v="367"/>
    <s v="02. Steam"/>
    <s v="Function"/>
    <n v="906578.66"/>
    <n v="0"/>
    <n v="0"/>
    <n v="908177.89"/>
    <n v="132124.97"/>
    <n v="519076.57"/>
    <n v="-3198.45"/>
    <n v="0"/>
    <n v="909777.11"/>
    <n v="649001.93999999994"/>
    <n v="-998.85"/>
    <n v="0"/>
    <n v="0"/>
    <n v="0"/>
    <x v="25"/>
  </r>
  <r>
    <n v="-1"/>
    <n v="1"/>
    <s v="0001 -Florida Power &amp; Light Company"/>
    <n v="0"/>
    <n v="3"/>
    <x v="25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25"/>
  </r>
  <r>
    <n v="-1"/>
    <n v="1"/>
    <s v="0001 -Florida Power &amp; Light Company"/>
    <n v="0"/>
    <n v="3"/>
    <x v="25"/>
    <n v="2002"/>
    <n v="68"/>
    <n v="2014"/>
    <s v="V2002 Bonus"/>
    <n v="367"/>
    <s v="02. Steam"/>
    <s v="Function"/>
    <n v="11777873.33"/>
    <n v="0"/>
    <n v="0"/>
    <n v="11777873.33"/>
    <n v="557093.41"/>
    <n v="7140924.5999999996"/>
    <n v="0"/>
    <n v="0"/>
    <n v="11777873.33"/>
    <n v="7698018.0099999998"/>
    <n v="0"/>
    <n v="0"/>
    <n v="0"/>
    <n v="0"/>
    <x v="25"/>
  </r>
  <r>
    <n v="-1"/>
    <n v="1"/>
    <s v="0001 -Florida Power &amp; Light Company"/>
    <n v="0"/>
    <n v="3"/>
    <x v="25"/>
    <n v="2002"/>
    <n v="80"/>
    <n v="2014"/>
    <s v="V2002 Bonus Q1"/>
    <n v="367"/>
    <s v="02. Steam"/>
    <s v="Function"/>
    <n v="44380.89"/>
    <n v="0"/>
    <n v="0"/>
    <n v="48119.66"/>
    <n v="2252"/>
    <n v="32152.29"/>
    <n v="-7477.53"/>
    <n v="204.28"/>
    <n v="51858.42"/>
    <n v="29593.24"/>
    <n v="-2462.1999999999998"/>
    <n v="0"/>
    <n v="204.28"/>
    <n v="0"/>
    <x v="25"/>
  </r>
  <r>
    <n v="-1"/>
    <n v="1"/>
    <s v="0001 -Florida Power &amp; Light Company"/>
    <n v="0"/>
    <n v="3"/>
    <x v="25"/>
    <n v="2002"/>
    <n v="81"/>
    <n v="2014"/>
    <s v="V2002 Bonus Q2"/>
    <n v="367"/>
    <s v="02. Steam"/>
    <s v="Function"/>
    <n v="321418.84999999998"/>
    <n v="0"/>
    <n v="0"/>
    <n v="347765.35"/>
    <n v="15970.51"/>
    <n v="231367.13"/>
    <n v="-52693.01"/>
    <n v="16305.68"/>
    <n v="374111.86"/>
    <n v="213987.1"/>
    <n v="-3036.8"/>
    <n v="0"/>
    <n v="16305.68"/>
    <n v="0"/>
    <x v="25"/>
  </r>
  <r>
    <n v="-1"/>
    <n v="1"/>
    <s v="0001 -Florida Power &amp; Light Company"/>
    <n v="0"/>
    <n v="3"/>
    <x v="25"/>
    <n v="2002"/>
    <n v="82"/>
    <n v="2014"/>
    <s v="V2002 Bonus Q3"/>
    <n v="367"/>
    <s v="02. Steam"/>
    <s v="Function"/>
    <n v="281428.55"/>
    <n v="0"/>
    <n v="0"/>
    <n v="301094.81"/>
    <n v="11997.06"/>
    <n v="211444.57"/>
    <n v="-39332.519999999997"/>
    <n v="12171.33"/>
    <n v="320761.07"/>
    <n v="198940.08"/>
    <n v="-2659.63"/>
    <n v="0"/>
    <n v="12171.33"/>
    <n v="0"/>
    <x v="25"/>
  </r>
  <r>
    <n v="-1"/>
    <n v="1"/>
    <s v="0001 -Florida Power &amp; Light Company"/>
    <n v="0"/>
    <n v="3"/>
    <x v="25"/>
    <n v="2002"/>
    <n v="83"/>
    <n v="2014"/>
    <s v="V2002 Bonus Q4"/>
    <n v="367"/>
    <s v="02. Steam"/>
    <s v="Function"/>
    <n v="1289655.3500000001"/>
    <n v="0"/>
    <n v="0"/>
    <n v="1372614.02"/>
    <n v="50927.98"/>
    <n v="982659.96"/>
    <n v="-165917.34"/>
    <n v="2756.67"/>
    <n v="1455572.69"/>
    <n v="931905.97"/>
    <n v="-61478.71"/>
    <n v="0"/>
    <n v="2756.67"/>
    <n v="0"/>
    <x v="25"/>
  </r>
  <r>
    <n v="-1"/>
    <n v="1"/>
    <s v="0001 -Florida Power &amp; Light Company"/>
    <n v="0"/>
    <n v="3"/>
    <x v="25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25"/>
  </r>
  <r>
    <n v="-1"/>
    <n v="1"/>
    <s v="0001 -Florida Power &amp; Light Company"/>
    <n v="0"/>
    <n v="3"/>
    <x v="25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25"/>
  </r>
  <r>
    <n v="-1"/>
    <n v="1"/>
    <s v="0001 -Florida Power &amp; Light Company"/>
    <n v="0"/>
    <n v="3"/>
    <x v="25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25"/>
  </r>
  <r>
    <n v="-1"/>
    <n v="1"/>
    <s v="0001 -Florida Power &amp; Light Company"/>
    <n v="0"/>
    <n v="3"/>
    <x v="25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25"/>
  </r>
  <r>
    <n v="-1"/>
    <n v="1"/>
    <s v="0001 -Florida Power &amp; Light Company"/>
    <n v="0"/>
    <n v="3"/>
    <x v="25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25"/>
  </r>
  <r>
    <n v="-1"/>
    <n v="1"/>
    <s v="0001 -Florida Power &amp; Light Company"/>
    <n v="0"/>
    <n v="3"/>
    <x v="25"/>
    <n v="2003"/>
    <n v="70"/>
    <n v="2014"/>
    <s v="V2003 Bonus-30%"/>
    <n v="367"/>
    <s v="02. Steam"/>
    <s v="Function"/>
    <n v="8384273.71"/>
    <n v="0"/>
    <n v="0"/>
    <n v="8393394.3300000001"/>
    <n v="390292.84"/>
    <n v="4758344.2300000004"/>
    <n v="-18241.25"/>
    <n v="46973.4"/>
    <n v="8402514.9600000009"/>
    <n v="5137882.9400000004"/>
    <n v="39486.28"/>
    <n v="0"/>
    <n v="46973.4"/>
    <n v="0"/>
    <x v="25"/>
  </r>
  <r>
    <n v="-1"/>
    <n v="1"/>
    <s v="0001 -Florida Power &amp; Light Company"/>
    <n v="0"/>
    <n v="3"/>
    <x v="25"/>
    <n v="2003"/>
    <n v="84"/>
    <n v="2014"/>
    <s v="V2003 Bonus-50%"/>
    <n v="367"/>
    <s v="02. Steam"/>
    <s v="Function"/>
    <n v="3550771.1"/>
    <n v="0"/>
    <n v="0"/>
    <n v="3572404.42"/>
    <n v="170403.69"/>
    <n v="2010864.11"/>
    <n v="-43266.64"/>
    <n v="9896.4599999999991"/>
    <n v="3594037.74"/>
    <n v="2156028.2000000002"/>
    <n v="-8130.58"/>
    <n v="0"/>
    <n v="9896.4599999999991"/>
    <n v="0"/>
    <x v="25"/>
  </r>
  <r>
    <n v="-1"/>
    <n v="1"/>
    <s v="0001 -Florida Power &amp; Light Company"/>
    <n v="0"/>
    <n v="3"/>
    <x v="25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25"/>
  </r>
  <r>
    <n v="-1"/>
    <n v="1"/>
    <s v="0001 -Florida Power &amp; Light Company"/>
    <n v="0"/>
    <n v="3"/>
    <x v="25"/>
    <n v="2004"/>
    <n v="71"/>
    <n v="2014"/>
    <s v="V2004 Bonus-30%"/>
    <n v="367"/>
    <s v="02. Steam"/>
    <s v="Function"/>
    <n v="1944073.92"/>
    <n v="0"/>
    <n v="0"/>
    <n v="1944073.92"/>
    <n v="90399.44"/>
    <n v="1010529.63"/>
    <n v="0"/>
    <n v="0"/>
    <n v="1944073.92"/>
    <n v="1100929.07"/>
    <n v="0"/>
    <n v="0"/>
    <n v="0"/>
    <n v="0"/>
    <x v="25"/>
  </r>
  <r>
    <n v="-1"/>
    <n v="1"/>
    <s v="0001 -Florida Power &amp; Light Company"/>
    <n v="0"/>
    <n v="3"/>
    <x v="25"/>
    <n v="2004"/>
    <n v="85"/>
    <n v="2014"/>
    <s v="V2004 Bonus-50%"/>
    <n v="367"/>
    <s v="02. Steam"/>
    <s v="Function"/>
    <n v="15552591.34"/>
    <n v="0"/>
    <n v="0"/>
    <n v="15552591.34"/>
    <n v="741858.61"/>
    <n v="7959816.25"/>
    <n v="0"/>
    <n v="0"/>
    <n v="15552591.34"/>
    <n v="8701674.8599999994"/>
    <n v="0"/>
    <n v="0"/>
    <n v="0"/>
    <n v="0"/>
    <x v="25"/>
  </r>
  <r>
    <n v="-1"/>
    <n v="1"/>
    <s v="0001 -Florida Power &amp; Light Company"/>
    <n v="0"/>
    <n v="3"/>
    <x v="25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25"/>
  </r>
  <r>
    <n v="-1"/>
    <n v="1"/>
    <s v="0001 -Florida Power &amp; Light Company"/>
    <n v="0"/>
    <n v="3"/>
    <x v="25"/>
    <n v="2004"/>
    <n v="96"/>
    <n v="2014"/>
    <s v="V2004 Q1 - 30% Bonus"/>
    <n v="367"/>
    <s v="02. Steam"/>
    <s v="Function"/>
    <n v="2156997.1800000002"/>
    <n v="0"/>
    <n v="0"/>
    <n v="2160398.0099999998"/>
    <n v="99378.31"/>
    <n v="1156246.21"/>
    <n v="-6801.66"/>
    <n v="1773.05"/>
    <n v="2163798.84"/>
    <n v="1251833.55"/>
    <n v="-1237.6400000000001"/>
    <n v="0"/>
    <n v="1773.05"/>
    <n v="0"/>
    <x v="25"/>
  </r>
  <r>
    <n v="-1"/>
    <n v="1"/>
    <s v="0001 -Florida Power &amp; Light Company"/>
    <n v="0"/>
    <n v="3"/>
    <x v="25"/>
    <n v="2004"/>
    <n v="100"/>
    <n v="2014"/>
    <s v="V2004 Q1 - 50% Bonus"/>
    <n v="367"/>
    <s v="02. Steam"/>
    <s v="Function"/>
    <n v="9508489.0399999991"/>
    <n v="0"/>
    <n v="0"/>
    <n v="9511636.4900000002"/>
    <n v="93973.32"/>
    <n v="8564035.9800000004"/>
    <n v="-6294.89"/>
    <n v="1640.94"/>
    <n v="9514783.9299999997"/>
    <n v="8654555.0600000005"/>
    <n v="-1199.7"/>
    <n v="0"/>
    <n v="1640.94"/>
    <n v="0"/>
    <x v="25"/>
  </r>
  <r>
    <n v="-1"/>
    <n v="1"/>
    <s v="0001 -Florida Power &amp; Light Company"/>
    <n v="0"/>
    <n v="3"/>
    <x v="25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25"/>
  </r>
  <r>
    <n v="-1"/>
    <n v="1"/>
    <s v="0001 -Florida Power &amp; Light Company"/>
    <n v="0"/>
    <n v="3"/>
    <x v="25"/>
    <n v="2004"/>
    <n v="97"/>
    <n v="2014"/>
    <s v="V2004 Q2 - 30% Bonus"/>
    <n v="367"/>
    <s v="02. Steam"/>
    <s v="Function"/>
    <n v="-207.41"/>
    <n v="0"/>
    <n v="0"/>
    <n v="-207.41"/>
    <n v="-9.6"/>
    <n v="-108.54"/>
    <n v="0"/>
    <n v="0"/>
    <n v="-207.41"/>
    <n v="-118.14"/>
    <n v="0"/>
    <n v="0"/>
    <n v="0"/>
    <n v="0"/>
    <x v="25"/>
  </r>
  <r>
    <n v="-1"/>
    <n v="1"/>
    <s v="0001 -Florida Power &amp; Light Company"/>
    <n v="0"/>
    <n v="3"/>
    <x v="25"/>
    <n v="2004"/>
    <n v="101"/>
    <n v="2014"/>
    <s v="V2004 Q2 - 50% Bonus"/>
    <n v="367"/>
    <s v="02. Steam"/>
    <s v="Function"/>
    <n v="1454421.35"/>
    <n v="0"/>
    <n v="0"/>
    <n v="1455894.37"/>
    <n v="62469.63"/>
    <n v="817996.82"/>
    <n v="-4138.6499999999996"/>
    <n v="770.21"/>
    <n v="1457367.39"/>
    <n v="878881.08"/>
    <n v="-590.46"/>
    <n v="0"/>
    <n v="770.21"/>
    <n v="0"/>
    <x v="25"/>
  </r>
  <r>
    <n v="-1"/>
    <n v="1"/>
    <s v="0001 -Florida Power &amp; Light Company"/>
    <n v="0"/>
    <n v="3"/>
    <x v="25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25"/>
  </r>
  <r>
    <n v="-1"/>
    <n v="1"/>
    <s v="0001 -Florida Power &amp; Light Company"/>
    <n v="0"/>
    <n v="3"/>
    <x v="25"/>
    <n v="2004"/>
    <n v="98"/>
    <n v="2014"/>
    <s v="V2004 Q3 - 30% Bonus"/>
    <n v="367"/>
    <s v="02. Steam"/>
    <s v="Function"/>
    <n v="-5512.05"/>
    <n v="0"/>
    <n v="0"/>
    <n v="-5512.05"/>
    <n v="-256.86"/>
    <n v="-2826.14"/>
    <n v="0"/>
    <n v="0"/>
    <n v="-5512.05"/>
    <n v="-3083"/>
    <n v="0"/>
    <n v="0"/>
    <n v="0"/>
    <n v="0"/>
    <x v="25"/>
  </r>
  <r>
    <n v="-1"/>
    <n v="1"/>
    <s v="0001 -Florida Power &amp; Light Company"/>
    <n v="0"/>
    <n v="3"/>
    <x v="25"/>
    <n v="2004"/>
    <n v="102"/>
    <n v="2014"/>
    <s v="V2004 Q3 - 50% Bonus"/>
    <n v="367"/>
    <s v="02. Steam"/>
    <s v="Function"/>
    <n v="717554.72"/>
    <n v="0"/>
    <n v="0"/>
    <n v="718608.62"/>
    <n v="32135.68"/>
    <n v="387025.89"/>
    <n v="-2107.79"/>
    <n v="555.30999999999995"/>
    <n v="719662.51"/>
    <n v="418048.8"/>
    <n v="-439.71"/>
    <n v="0"/>
    <n v="555.30999999999995"/>
    <n v="0"/>
    <x v="25"/>
  </r>
  <r>
    <n v="-1"/>
    <n v="1"/>
    <s v="0001 -Florida Power &amp; Light Company"/>
    <n v="0"/>
    <n v="3"/>
    <x v="25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25"/>
  </r>
  <r>
    <n v="-1"/>
    <n v="1"/>
    <s v="0001 -Florida Power &amp; Light Company"/>
    <n v="0"/>
    <n v="3"/>
    <x v="25"/>
    <n v="2004"/>
    <n v="99"/>
    <n v="2014"/>
    <s v="V2004 Q4 - 30% Bonus"/>
    <n v="367"/>
    <s v="02. Steam"/>
    <s v="Function"/>
    <n v="24171.16"/>
    <n v="0"/>
    <n v="0"/>
    <n v="24209.27"/>
    <n v="1135.4100000000001"/>
    <n v="12178.84"/>
    <n v="-76.22"/>
    <n v="20.05"/>
    <n v="24247.38"/>
    <n v="13274.18"/>
    <n v="-16.100000000000001"/>
    <n v="0"/>
    <n v="20.05"/>
    <n v="0"/>
    <x v="25"/>
  </r>
  <r>
    <n v="-1"/>
    <n v="1"/>
    <s v="0001 -Florida Power &amp; Light Company"/>
    <n v="0"/>
    <n v="3"/>
    <x v="25"/>
    <n v="2004"/>
    <n v="103"/>
    <n v="2014"/>
    <s v="V2004 Q4 - 50% Bonus"/>
    <n v="367"/>
    <s v="02. Steam"/>
    <s v="Function"/>
    <n v="1919946.76"/>
    <n v="0"/>
    <n v="0"/>
    <n v="1922715.1"/>
    <n v="85116.41"/>
    <n v="1032961.53"/>
    <n v="-5536.68"/>
    <n v="1455.58"/>
    <n v="1925483.44"/>
    <n v="1115212.81"/>
    <n v="-1215.98"/>
    <n v="0"/>
    <n v="1455.58"/>
    <n v="0"/>
    <x v="25"/>
  </r>
  <r>
    <n v="-1"/>
    <n v="1"/>
    <s v="0001 -Florida Power &amp; Light Company"/>
    <n v="0"/>
    <n v="3"/>
    <x v="25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25"/>
  </r>
  <r>
    <n v="-1"/>
    <n v="1"/>
    <s v="0001 -Florida Power &amp; Light Company"/>
    <n v="0"/>
    <n v="3"/>
    <x v="25"/>
    <n v="2005"/>
    <n v="72"/>
    <n v="2014"/>
    <s v="V2005 Bonus-30%"/>
    <n v="367"/>
    <s v="02. Steam"/>
    <s v="Function"/>
    <n v="6169458.5599999996"/>
    <n v="0"/>
    <n v="0"/>
    <n v="6169458.5599999996"/>
    <n v="286879.82"/>
    <n v="2920004.74"/>
    <n v="0"/>
    <n v="0"/>
    <n v="6169458.5599999996"/>
    <n v="3206884.56"/>
    <n v="0"/>
    <n v="0"/>
    <n v="0"/>
    <n v="0"/>
    <x v="25"/>
  </r>
  <r>
    <n v="-1"/>
    <n v="1"/>
    <s v="0001 -Florida Power &amp; Light Company"/>
    <n v="0"/>
    <n v="3"/>
    <x v="25"/>
    <n v="2005"/>
    <n v="86"/>
    <n v="2014"/>
    <s v="V2005 Bonus-50%"/>
    <n v="367"/>
    <s v="02. Steam"/>
    <s v="Function"/>
    <n v="811770.86"/>
    <n v="0"/>
    <n v="0"/>
    <n v="811770.86"/>
    <n v="38721.47"/>
    <n v="376742.86"/>
    <n v="0"/>
    <n v="0"/>
    <n v="811770.86"/>
    <n v="415464.33"/>
    <n v="0"/>
    <n v="0"/>
    <n v="0"/>
    <n v="0"/>
    <x v="25"/>
  </r>
  <r>
    <n v="-1"/>
    <n v="1"/>
    <s v="0001 -Florida Power &amp; Light Company"/>
    <n v="0"/>
    <n v="3"/>
    <x v="25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25"/>
  </r>
  <r>
    <n v="-1"/>
    <n v="1"/>
    <s v="0001 -Florida Power &amp; Light Company"/>
    <n v="0"/>
    <n v="3"/>
    <x v="25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25"/>
  </r>
  <r>
    <n v="-1"/>
    <n v="1"/>
    <s v="0001 -Florida Power &amp; Light Company"/>
    <n v="0"/>
    <n v="3"/>
    <x v="25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25"/>
  </r>
  <r>
    <n v="-1"/>
    <n v="1"/>
    <s v="0001 -Florida Power &amp; Light Company"/>
    <n v="0"/>
    <n v="3"/>
    <x v="25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25"/>
  </r>
  <r>
    <n v="-1"/>
    <n v="1"/>
    <s v="0001 -Florida Power &amp; Light Company"/>
    <n v="0"/>
    <n v="3"/>
    <x v="25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25"/>
  </r>
  <r>
    <n v="-1"/>
    <n v="1"/>
    <s v="0001 -Florida Power &amp; Light Company"/>
    <n v="0"/>
    <n v="3"/>
    <x v="25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25"/>
  </r>
  <r>
    <n v="-1"/>
    <n v="1"/>
    <s v="0001 -Florida Power &amp; Light Company"/>
    <n v="0"/>
    <n v="3"/>
    <x v="25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25"/>
  </r>
  <r>
    <n v="-1"/>
    <n v="1"/>
    <s v="0001 -Florida Power &amp; Light Company"/>
    <n v="0"/>
    <n v="3"/>
    <x v="25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25"/>
  </r>
  <r>
    <n v="-1"/>
    <n v="1"/>
    <s v="0001 -Florida Power &amp; Light Company"/>
    <n v="0"/>
    <n v="3"/>
    <x v="25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25"/>
  </r>
  <r>
    <n v="-1"/>
    <n v="1"/>
    <s v="0001 -Florida Power &amp; Light Company"/>
    <n v="0"/>
    <n v="3"/>
    <x v="25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25"/>
  </r>
  <r>
    <n v="-1"/>
    <n v="1"/>
    <s v="0001 -Florida Power &amp; Light Company"/>
    <n v="0"/>
    <n v="3"/>
    <x v="25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25"/>
  </r>
  <r>
    <n v="-1"/>
    <n v="1"/>
    <s v="0001 -Florida Power &amp; Light Company"/>
    <n v="0"/>
    <n v="3"/>
    <x v="25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25"/>
  </r>
  <r>
    <n v="-1"/>
    <n v="1"/>
    <s v="0001 -Florida Power &amp; Light Company"/>
    <n v="0"/>
    <n v="3"/>
    <x v="25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25"/>
  </r>
  <r>
    <n v="-1"/>
    <n v="1"/>
    <s v="0001 -Florida Power &amp; Light Company"/>
    <n v="0"/>
    <n v="3"/>
    <x v="25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25"/>
  </r>
  <r>
    <n v="-1"/>
    <n v="1"/>
    <s v="0001 -Florida Power &amp; Light Company"/>
    <n v="0"/>
    <n v="3"/>
    <x v="25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25"/>
  </r>
  <r>
    <n v="-1"/>
    <n v="1"/>
    <s v="0001 -Florida Power &amp; Light Company"/>
    <n v="0"/>
    <n v="3"/>
    <x v="25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25"/>
  </r>
  <r>
    <n v="-1"/>
    <n v="1"/>
    <s v="0001 -Florida Power &amp; Light Company"/>
    <n v="0"/>
    <n v="3"/>
    <x v="25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25"/>
  </r>
  <r>
    <n v="-1"/>
    <n v="1"/>
    <s v="0001 -Florida Power &amp; Light Company"/>
    <n v="0"/>
    <n v="3"/>
    <x v="25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25"/>
  </r>
  <r>
    <n v="-1"/>
    <n v="1"/>
    <s v="0001 -Florida Power &amp; Light Company"/>
    <n v="0"/>
    <n v="3"/>
    <x v="25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25"/>
  </r>
  <r>
    <n v="-1"/>
    <n v="1"/>
    <s v="0001 -Florida Power &amp; Light Company"/>
    <n v="0"/>
    <n v="3"/>
    <x v="25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25"/>
  </r>
  <r>
    <n v="-1"/>
    <n v="1"/>
    <s v="0001 -Florida Power &amp; Light Company"/>
    <n v="0"/>
    <n v="3"/>
    <x v="25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25"/>
  </r>
  <r>
    <n v="-1"/>
    <n v="1"/>
    <s v="0001 -Florida Power &amp; Light Company"/>
    <n v="0"/>
    <n v="3"/>
    <x v="25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25"/>
  </r>
  <r>
    <n v="-1"/>
    <n v="1"/>
    <s v="0001 -Florida Power &amp; Light Company"/>
    <n v="0"/>
    <n v="3"/>
    <x v="25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25"/>
  </r>
  <r>
    <n v="-1"/>
    <n v="1"/>
    <s v="0001 -Florida Power &amp; Light Company"/>
    <n v="0"/>
    <n v="3"/>
    <x v="25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25"/>
  </r>
  <r>
    <n v="-1"/>
    <n v="1"/>
    <s v="0001 -Florida Power &amp; Light Company"/>
    <n v="0"/>
    <n v="3"/>
    <x v="25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25"/>
  </r>
  <r>
    <n v="-1"/>
    <n v="1"/>
    <s v="0001 -Florida Power &amp; Light Company"/>
    <n v="0"/>
    <n v="3"/>
    <x v="25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25"/>
  </r>
  <r>
    <n v="-1"/>
    <n v="1"/>
    <s v="0001 -Florida Power &amp; Light Company"/>
    <n v="0"/>
    <n v="3"/>
    <x v="25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25"/>
  </r>
  <r>
    <n v="-1"/>
    <n v="1"/>
    <s v="0001 -Florida Power &amp; Light Company"/>
    <n v="0"/>
    <n v="3"/>
    <x v="25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25"/>
  </r>
  <r>
    <n v="-1"/>
    <n v="1"/>
    <s v="0001 -Florida Power &amp; Light Company"/>
    <n v="0"/>
    <n v="3"/>
    <x v="25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25"/>
  </r>
  <r>
    <n v="-1"/>
    <n v="1"/>
    <s v="0001 -Florida Power &amp; Light Company"/>
    <n v="0"/>
    <n v="3"/>
    <x v="25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25"/>
  </r>
  <r>
    <n v="-1"/>
    <n v="1"/>
    <s v="0001 -Florida Power &amp; Light Company"/>
    <n v="0"/>
    <n v="3"/>
    <x v="25"/>
    <n v="2011"/>
    <n v="233"/>
    <n v="2014"/>
    <s v="V2011 - 100% Bonus"/>
    <n v="367"/>
    <s v="02. Steam"/>
    <s v="Function"/>
    <n v="2978633.01"/>
    <n v="0"/>
    <n v="0"/>
    <n v="2409842.0299999998"/>
    <n v="196196.91"/>
    <n v="599666.18999999994"/>
    <n v="-66041.73"/>
    <n v="47443.21"/>
    <n v="3031121.3"/>
    <n v="784979.98"/>
    <n v="5838.04"/>
    <n v="0"/>
    <n v="47443.21"/>
    <n v="0"/>
    <x v="25"/>
  </r>
  <r>
    <n v="-1"/>
    <n v="1"/>
    <s v="0001 -Florida Power &amp; Light Company"/>
    <n v="0"/>
    <n v="3"/>
    <x v="25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25"/>
  </r>
  <r>
    <n v="-1"/>
    <n v="1"/>
    <s v="0001 -Florida Power &amp; Light Company"/>
    <n v="0"/>
    <n v="3"/>
    <x v="25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8"/>
    <n v="2014"/>
    <s v="V2012 Q1 - 50% Bonus"/>
    <n v="367"/>
    <s v="02. Steam"/>
    <s v="Function"/>
    <n v="7823365.21"/>
    <n v="0"/>
    <n v="0"/>
    <n v="7826458.8099999996"/>
    <n v="576500.30000000005"/>
    <n v="1306439.1599999999"/>
    <n v="-6187.2"/>
    <n v="2427.41"/>
    <n v="7829552.4100000001"/>
    <n v="1881899.26"/>
    <n v="-2719.6"/>
    <n v="0"/>
    <n v="2427.41"/>
    <n v="0"/>
    <x v="25"/>
  </r>
  <r>
    <n v="-1"/>
    <n v="1"/>
    <s v="0001 -Florida Power &amp; Light Company"/>
    <n v="0"/>
    <n v="3"/>
    <x v="25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9"/>
    <n v="2014"/>
    <s v="V2012 Q2 - 50% Bonus"/>
    <n v="367"/>
    <s v="02. Steam"/>
    <s v="Function"/>
    <n v="146478606.88999999"/>
    <n v="0"/>
    <n v="0"/>
    <n v="146478606.88999999"/>
    <n v="9693256.0399999991"/>
    <n v="17355387.07"/>
    <n v="-322992.34999999998"/>
    <n v="0"/>
    <n v="146478606.88999999"/>
    <n v="27048643.109999999"/>
    <n v="0"/>
    <n v="0"/>
    <n v="0"/>
    <n v="0"/>
    <x v="25"/>
  </r>
  <r>
    <n v="-1"/>
    <n v="1"/>
    <s v="0001 -Florida Power &amp; Light Company"/>
    <n v="0"/>
    <n v="3"/>
    <x v="25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25"/>
  </r>
  <r>
    <n v="-1"/>
    <n v="1"/>
    <s v="0001 -Florida Power &amp; Light Company"/>
    <n v="0"/>
    <n v="3"/>
    <x v="25"/>
    <n v="2012"/>
    <n v="250"/>
    <n v="2014"/>
    <s v="V2012 Q3 - 50% Bonus"/>
    <n v="367"/>
    <s v="02. Steam"/>
    <s v="Function"/>
    <n v="247103139.06"/>
    <n v="0"/>
    <n v="0"/>
    <n v="247210933.13999999"/>
    <n v="16680644.720000001"/>
    <n v="25006585.18"/>
    <n v="-215588.15"/>
    <n v="49812.74"/>
    <n v="247318727.21000001"/>
    <n v="41658183.710000001"/>
    <n v="-136729.22"/>
    <n v="0"/>
    <n v="49812.74"/>
    <n v="0"/>
    <x v="25"/>
  </r>
  <r>
    <n v="-1"/>
    <n v="1"/>
    <s v="0001 -Florida Power &amp; Light Company"/>
    <n v="0"/>
    <n v="3"/>
    <x v="25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25"/>
  </r>
  <r>
    <n v="-1"/>
    <n v="1"/>
    <s v="0001 -Florida Power &amp; Light Company"/>
    <n v="0"/>
    <n v="3"/>
    <x v="25"/>
    <n v="2012"/>
    <n v="251"/>
    <n v="2014"/>
    <s v="V2012 Q4 - 50% Bonus"/>
    <n v="367"/>
    <s v="02. Steam"/>
    <s v="Function"/>
    <n v="4849830.26"/>
    <n v="0"/>
    <n v="0"/>
    <n v="4851882"/>
    <n v="355049.01"/>
    <n v="440703.08"/>
    <n v="-4103.4799999999996"/>
    <n v="3266.43"/>
    <n v="4853933.74"/>
    <n v="795267.72"/>
    <n v="-352.68"/>
    <n v="0"/>
    <n v="3266.43"/>
    <n v="0"/>
    <x v="25"/>
  </r>
  <r>
    <n v="-1"/>
    <n v="1"/>
    <s v="0001 -Florida Power &amp; Light Company"/>
    <n v="0"/>
    <n v="3"/>
    <x v="25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25"/>
  </r>
  <r>
    <n v="-1"/>
    <n v="1"/>
    <s v="0001 -Florida Power &amp; Light Company"/>
    <n v="0"/>
    <n v="3"/>
    <x v="25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25"/>
  </r>
  <r>
    <n v="-1"/>
    <n v="1"/>
    <s v="0001 -Florida Power &amp; Light Company"/>
    <n v="0"/>
    <n v="3"/>
    <x v="25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25"/>
  </r>
  <r>
    <n v="-1"/>
    <n v="1"/>
    <s v="0001 -Florida Power &amp; Light Company"/>
    <n v="0"/>
    <n v="3"/>
    <x v="25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25"/>
  </r>
  <r>
    <n v="-1"/>
    <n v="1"/>
    <s v="0001 -Florida Power &amp; Light Company"/>
    <n v="0"/>
    <n v="3"/>
    <x v="25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25"/>
  </r>
  <r>
    <n v="-1"/>
    <n v="1"/>
    <s v="0001 -Florida Power &amp; Light Company"/>
    <n v="0"/>
    <n v="3"/>
    <x v="25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25"/>
  </r>
  <r>
    <n v="-1"/>
    <n v="1"/>
    <s v="0001 -Florida Power &amp; Light Company"/>
    <n v="0"/>
    <n v="3"/>
    <x v="25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25"/>
  </r>
  <r>
    <n v="-1"/>
    <n v="1"/>
    <s v="0001 -Florida Power &amp; Light Company"/>
    <n v="0"/>
    <n v="3"/>
    <x v="25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25"/>
  </r>
  <r>
    <n v="-1"/>
    <n v="1"/>
    <s v="0001 -Florida Power &amp; Light Company"/>
    <n v="0"/>
    <n v="3"/>
    <x v="25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25"/>
  </r>
  <r>
    <n v="-1"/>
    <n v="1"/>
    <s v="0001 -Florida Power &amp; Light Company"/>
    <n v="0"/>
    <n v="3"/>
    <x v="25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25"/>
  </r>
  <r>
    <n v="-1"/>
    <n v="1"/>
    <s v="0001 -Florida Power &amp; Light Company"/>
    <n v="0"/>
    <n v="3"/>
    <x v="25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25"/>
  </r>
  <r>
    <n v="-1"/>
    <n v="1"/>
    <s v="0001 -Florida Power &amp; Light Company"/>
    <n v="0"/>
    <n v="3"/>
    <x v="25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25"/>
  </r>
  <r>
    <n v="-1"/>
    <n v="1"/>
    <s v="0001 -Florida Power &amp; Light Company"/>
    <n v="0"/>
    <n v="3"/>
    <x v="25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25"/>
  </r>
  <r>
    <n v="-1"/>
    <n v="1"/>
    <s v="0001 -Florida Power &amp; Light Company"/>
    <n v="0"/>
    <n v="3"/>
    <x v="25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25"/>
  </r>
  <r>
    <n v="-1"/>
    <n v="1"/>
    <s v="0001 -Florida Power &amp; Light Company"/>
    <n v="0"/>
    <n v="3"/>
    <x v="25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25"/>
  </r>
  <r>
    <n v="-1"/>
    <n v="1"/>
    <s v="0001 -Florida Power &amp; Light Company"/>
    <n v="0"/>
    <n v="3"/>
    <x v="25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25"/>
  </r>
  <r>
    <n v="-1"/>
    <n v="1"/>
    <s v="0001 -Florida Power &amp; Light Company"/>
    <n v="0"/>
    <n v="3"/>
    <x v="25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25"/>
  </r>
  <r>
    <n v="-1"/>
    <n v="1"/>
    <s v="0001 -Florida Power &amp; Light Company"/>
    <n v="0"/>
    <n v="3"/>
    <x v="25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25"/>
  </r>
  <r>
    <n v="-1"/>
    <n v="1"/>
    <s v="0001 -Florida Power &amp; Light Company"/>
    <n v="0"/>
    <n v="3"/>
    <x v="25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25"/>
  </r>
  <r>
    <n v="-1"/>
    <n v="1"/>
    <s v="0001 -Florida Power &amp; Light Company"/>
    <n v="0"/>
    <n v="3"/>
    <x v="25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25"/>
  </r>
  <r>
    <n v="-1"/>
    <n v="1"/>
    <s v="0001 -Florida Power &amp; Light Company"/>
    <n v="0"/>
    <n v="3"/>
    <x v="25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25"/>
  </r>
  <r>
    <n v="-1"/>
    <n v="1"/>
    <s v="0001 -Florida Power &amp; Light Company"/>
    <n v="0"/>
    <n v="3"/>
    <x v="25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25"/>
  </r>
  <r>
    <n v="-1"/>
    <n v="1"/>
    <s v="0001 -Florida Power &amp; Light Company"/>
    <n v="0"/>
    <n v="3"/>
    <x v="25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25"/>
  </r>
  <r>
    <n v="-1"/>
    <n v="1"/>
    <s v="0001 -Florida Power &amp; Light Company"/>
    <n v="0"/>
    <n v="3"/>
    <x v="25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25"/>
  </r>
  <r>
    <n v="-1"/>
    <n v="1"/>
    <s v="0001 -Florida Power &amp; Light Company"/>
    <n v="0"/>
    <n v="3"/>
    <x v="25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25"/>
  </r>
  <r>
    <n v="-1"/>
    <n v="1"/>
    <s v="0001 -Florida Power &amp; Light Company"/>
    <n v="0"/>
    <n v="3"/>
    <x v="25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25"/>
  </r>
  <r>
    <n v="-1"/>
    <n v="1"/>
    <s v="0001 -Florida Power &amp; Light Company"/>
    <n v="0"/>
    <n v="3"/>
    <x v="25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25"/>
  </r>
  <r>
    <n v="-1"/>
    <n v="1"/>
    <s v="0001 -Florida Power &amp; Light Company"/>
    <n v="0"/>
    <n v="3"/>
    <x v="25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25"/>
  </r>
  <r>
    <n v="-1"/>
    <n v="1"/>
    <s v="0001 -Florida Power &amp; Light Company"/>
    <n v="0"/>
    <n v="3"/>
    <x v="25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25"/>
  </r>
  <r>
    <n v="-1"/>
    <n v="1"/>
    <s v="0001 -Florida Power &amp; Light Company"/>
    <n v="0"/>
    <n v="3"/>
    <x v="25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25"/>
  </r>
  <r>
    <n v="-1"/>
    <n v="1"/>
    <s v="0001 -Florida Power &amp; Light Company"/>
    <n v="0"/>
    <n v="3"/>
    <x v="25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25"/>
  </r>
  <r>
    <n v="-1"/>
    <n v="1"/>
    <s v="0001 -Florida Power &amp; Light Company"/>
    <n v="0"/>
    <n v="3"/>
    <x v="25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25"/>
  </r>
  <r>
    <n v="-1"/>
    <n v="1"/>
    <s v="0001 -Florida Power &amp; Light Company"/>
    <n v="0"/>
    <n v="3"/>
    <x v="25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25"/>
  </r>
  <r>
    <n v="-1"/>
    <n v="1"/>
    <s v="0001 -Florida Power &amp; Light Company"/>
    <n v="0"/>
    <n v="3"/>
    <x v="25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25"/>
  </r>
  <r>
    <n v="-1"/>
    <n v="1"/>
    <s v="0001 -Florida Power &amp; Light Company"/>
    <n v="0"/>
    <n v="3"/>
    <x v="25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25"/>
  </r>
  <r>
    <n v="-1"/>
    <n v="1"/>
    <s v="0001 -Florida Power &amp; Light Company"/>
    <n v="0"/>
    <n v="3"/>
    <x v="25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25"/>
  </r>
  <r>
    <n v="-1"/>
    <n v="1"/>
    <s v="0001 -Florida Power &amp; Light Company"/>
    <n v="0"/>
    <n v="3"/>
    <x v="25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25"/>
  </r>
  <r>
    <n v="-1"/>
    <n v="1"/>
    <s v="0001 -Florida Power &amp; Light Company"/>
    <n v="0"/>
    <n v="3"/>
    <x v="25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25"/>
  </r>
  <r>
    <n v="-1"/>
    <n v="1"/>
    <s v="0001 -Florida Power &amp; Light Company"/>
    <n v="0"/>
    <n v="3"/>
    <x v="25"/>
    <n v="2001"/>
    <n v="69"/>
    <n v="2014"/>
    <s v="V2001 Bonus"/>
    <n v="367"/>
    <s v="03. Nuclear"/>
    <s v="Function"/>
    <n v="414771.7"/>
    <n v="0"/>
    <n v="0"/>
    <n v="414771.7"/>
    <n v="3566.44"/>
    <n v="394675.11"/>
    <n v="0"/>
    <n v="0"/>
    <n v="414771.7"/>
    <n v="398241.55"/>
    <n v="0"/>
    <n v="0"/>
    <n v="0"/>
    <n v="0"/>
    <x v="25"/>
  </r>
  <r>
    <n v="-1"/>
    <n v="1"/>
    <s v="0001 -Florida Power &amp; Light Company"/>
    <n v="0"/>
    <n v="3"/>
    <x v="25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25"/>
  </r>
  <r>
    <n v="-1"/>
    <n v="1"/>
    <s v="0001 -Florida Power &amp; Light Company"/>
    <n v="0"/>
    <n v="3"/>
    <x v="25"/>
    <n v="2002"/>
    <n v="68"/>
    <n v="2014"/>
    <s v="V2002 Bonus"/>
    <n v="367"/>
    <s v="03. Nuclear"/>
    <s v="Function"/>
    <n v="749090.34"/>
    <n v="0"/>
    <n v="0"/>
    <n v="749090.34"/>
    <n v="35431.97"/>
    <n v="543539.93999999994"/>
    <n v="0"/>
    <n v="0"/>
    <n v="749090.34"/>
    <n v="578971.91"/>
    <n v="0"/>
    <n v="0"/>
    <n v="0"/>
    <n v="0"/>
    <x v="25"/>
  </r>
  <r>
    <n v="-1"/>
    <n v="1"/>
    <s v="0001 -Florida Power &amp; Light Company"/>
    <n v="0"/>
    <n v="3"/>
    <x v="25"/>
    <n v="2002"/>
    <n v="80"/>
    <n v="2014"/>
    <s v="V2002 Bonus Q1"/>
    <n v="367"/>
    <s v="03. Nuclear"/>
    <s v="Function"/>
    <n v="1196840.8400000001"/>
    <n v="0"/>
    <n v="0"/>
    <n v="1206468.1000000001"/>
    <n v="39416.81"/>
    <n v="1092455.1200000001"/>
    <n v="-19254.509999999998"/>
    <n v="12159.3"/>
    <n v="1216095.3500000001"/>
    <n v="1115728.83"/>
    <n v="9047.8799999999992"/>
    <n v="0"/>
    <n v="12159.3"/>
    <n v="0"/>
    <x v="25"/>
  </r>
  <r>
    <n v="-1"/>
    <n v="1"/>
    <s v="0001 -Florida Power &amp; Light Company"/>
    <n v="0"/>
    <n v="3"/>
    <x v="25"/>
    <n v="2002"/>
    <n v="81"/>
    <n v="2014"/>
    <s v="V2002 Bonus Q2"/>
    <n v="367"/>
    <s v="03. Nuclear"/>
    <s v="Function"/>
    <n v="1395805.46"/>
    <n v="0"/>
    <n v="0"/>
    <n v="1410754.75"/>
    <n v="61736.69"/>
    <n v="1221798.1000000001"/>
    <n v="-29898.58"/>
    <n v="18828.68"/>
    <n v="1425704.04"/>
    <n v="1258822.17"/>
    <n v="13642.72"/>
    <n v="0"/>
    <n v="18828.68"/>
    <n v="0"/>
    <x v="25"/>
  </r>
  <r>
    <n v="-1"/>
    <n v="1"/>
    <s v="0001 -Florida Power &amp; Light Company"/>
    <n v="0"/>
    <n v="3"/>
    <x v="25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25"/>
  </r>
  <r>
    <n v="-1"/>
    <n v="1"/>
    <s v="0001 -Florida Power &amp; Light Company"/>
    <n v="0"/>
    <n v="3"/>
    <x v="25"/>
    <n v="2002"/>
    <n v="83"/>
    <n v="2014"/>
    <s v="V2002 Bonus Q4"/>
    <n v="367"/>
    <s v="03. Nuclear"/>
    <s v="Function"/>
    <n v="3010432.79"/>
    <n v="0"/>
    <n v="0"/>
    <n v="3019686.91"/>
    <n v="42913.71"/>
    <n v="2868606.16"/>
    <n v="-18508.240000000002"/>
    <n v="15195.75"/>
    <n v="3028941.03"/>
    <n v="2896790.57"/>
    <n v="11416.81"/>
    <n v="0"/>
    <n v="15195.75"/>
    <n v="0"/>
    <x v="25"/>
  </r>
  <r>
    <n v="-1"/>
    <n v="1"/>
    <s v="0001 -Florida Power &amp; Light Company"/>
    <n v="0"/>
    <n v="3"/>
    <x v="25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25"/>
  </r>
  <r>
    <n v="-1"/>
    <n v="1"/>
    <s v="0001 -Florida Power &amp; Light Company"/>
    <n v="0"/>
    <n v="3"/>
    <x v="25"/>
    <n v="2003"/>
    <n v="70"/>
    <n v="2014"/>
    <s v="V2003 Bonus-30%"/>
    <n v="367"/>
    <s v="03. Nuclear"/>
    <s v="Function"/>
    <n v="11017011.41"/>
    <n v="0"/>
    <n v="0"/>
    <n v="11017011.41"/>
    <n v="511435.9"/>
    <n v="8791117.0099999998"/>
    <n v="0"/>
    <n v="0"/>
    <n v="11017011.41"/>
    <n v="9302552.9100000001"/>
    <n v="0"/>
    <n v="0"/>
    <n v="0"/>
    <n v="0"/>
    <x v="25"/>
  </r>
  <r>
    <n v="-1"/>
    <n v="1"/>
    <s v="0001 -Florida Power &amp; Light Company"/>
    <n v="0"/>
    <n v="3"/>
    <x v="25"/>
    <n v="2003"/>
    <n v="84"/>
    <n v="2014"/>
    <s v="V2003 Bonus-50%"/>
    <n v="367"/>
    <s v="03. Nuclear"/>
    <s v="Function"/>
    <n v="4804877.79"/>
    <n v="0"/>
    <n v="0"/>
    <n v="4804877.79"/>
    <n v="209292.2"/>
    <n v="3914473.58"/>
    <n v="0"/>
    <n v="0"/>
    <n v="4804877.79"/>
    <n v="4123765.78"/>
    <n v="0"/>
    <n v="0"/>
    <n v="0"/>
    <n v="0"/>
    <x v="25"/>
  </r>
  <r>
    <n v="-1"/>
    <n v="1"/>
    <s v="0001 -Florida Power &amp; Light Company"/>
    <n v="0"/>
    <n v="3"/>
    <x v="25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25"/>
  </r>
  <r>
    <n v="-1"/>
    <n v="1"/>
    <s v="0001 -Florida Power &amp; Light Company"/>
    <n v="0"/>
    <n v="3"/>
    <x v="25"/>
    <n v="2004"/>
    <n v="71"/>
    <n v="2014"/>
    <s v="V2004 Bonus-30%"/>
    <n v="367"/>
    <s v="03. Nuclear"/>
    <s v="Function"/>
    <n v="1137364.31"/>
    <n v="0"/>
    <n v="0"/>
    <n v="1137364.31"/>
    <n v="70744.06"/>
    <n v="760214.29"/>
    <n v="0"/>
    <n v="0"/>
    <n v="1137364.31"/>
    <n v="830958.35"/>
    <n v="0"/>
    <n v="0"/>
    <n v="0"/>
    <n v="0"/>
    <x v="25"/>
  </r>
  <r>
    <n v="-1"/>
    <n v="1"/>
    <s v="0001 -Florida Power &amp; Light Company"/>
    <n v="0"/>
    <n v="3"/>
    <x v="25"/>
    <n v="2004"/>
    <n v="85"/>
    <n v="2014"/>
    <s v="V2004 Bonus-50%"/>
    <n v="367"/>
    <s v="03. Nuclear"/>
    <s v="Function"/>
    <n v="9098914.4399999995"/>
    <n v="0"/>
    <n v="0"/>
    <n v="9098914.4399999995"/>
    <n v="585060.19999999995"/>
    <n v="6042589.0899999999"/>
    <n v="0"/>
    <n v="0"/>
    <n v="9098914.4399999995"/>
    <n v="6627649.29"/>
    <n v="0"/>
    <n v="0"/>
    <n v="0"/>
    <n v="0"/>
    <x v="25"/>
  </r>
  <r>
    <n v="-1"/>
    <n v="1"/>
    <s v="0001 -Florida Power &amp; Light Company"/>
    <n v="0"/>
    <n v="3"/>
    <x v="25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25"/>
  </r>
  <r>
    <n v="-1"/>
    <n v="1"/>
    <s v="0001 -Florida Power &amp; Light Company"/>
    <n v="0"/>
    <n v="3"/>
    <x v="25"/>
    <n v="2004"/>
    <n v="96"/>
    <n v="2014"/>
    <s v="V2004 Q1 - 30% Bonus"/>
    <n v="367"/>
    <s v="03. Nuclear"/>
    <s v="Function"/>
    <n v="-704144.38"/>
    <n v="0"/>
    <n v="0"/>
    <n v="-704144.38"/>
    <n v="-42527.27"/>
    <n v="-486533.86"/>
    <n v="0"/>
    <n v="0"/>
    <n v="-704144.38"/>
    <n v="-529061.13"/>
    <n v="0"/>
    <n v="0"/>
    <n v="0"/>
    <n v="0"/>
    <x v="25"/>
  </r>
  <r>
    <n v="-1"/>
    <n v="1"/>
    <s v="0001 -Florida Power &amp; Light Company"/>
    <n v="0"/>
    <n v="3"/>
    <x v="25"/>
    <n v="2004"/>
    <n v="100"/>
    <n v="2014"/>
    <s v="V2004 Q1 - 50% Bonus"/>
    <n v="367"/>
    <s v="03. Nuclear"/>
    <s v="Function"/>
    <n v="621978.24"/>
    <n v="0"/>
    <n v="0"/>
    <n v="622051.81000000006"/>
    <n v="4324.58"/>
    <n v="599988.14"/>
    <n v="-202.56"/>
    <n v="96.01"/>
    <n v="622125.38"/>
    <n v="604208.22"/>
    <n v="53.38"/>
    <n v="0"/>
    <n v="96.01"/>
    <n v="0"/>
    <x v="25"/>
  </r>
  <r>
    <n v="-1"/>
    <n v="1"/>
    <s v="0001 -Florida Power &amp; Light Company"/>
    <n v="0"/>
    <n v="3"/>
    <x v="25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25"/>
  </r>
  <r>
    <n v="-1"/>
    <n v="1"/>
    <s v="0001 -Florida Power &amp; Light Company"/>
    <n v="0"/>
    <n v="3"/>
    <x v="25"/>
    <n v="2004"/>
    <n v="97"/>
    <n v="2014"/>
    <s v="V2004 Q2 - 30% Bonus"/>
    <n v="367"/>
    <s v="03. Nuclear"/>
    <s v="Function"/>
    <n v="4668688.63"/>
    <n v="0"/>
    <n v="0"/>
    <n v="4673745.8600000003"/>
    <n v="289304.87"/>
    <n v="3147617.17"/>
    <n v="-10114.469999999999"/>
    <n v="6237.12"/>
    <n v="4678803.0999999996"/>
    <n v="3429804.59"/>
    <n v="3240.1"/>
    <n v="0"/>
    <n v="6237.12"/>
    <n v="0"/>
    <x v="25"/>
  </r>
  <r>
    <n v="-1"/>
    <n v="1"/>
    <s v="0001 -Florida Power &amp; Light Company"/>
    <n v="0"/>
    <n v="3"/>
    <x v="25"/>
    <n v="2004"/>
    <n v="101"/>
    <n v="2014"/>
    <s v="V2004 Q2 - 50% Bonus"/>
    <n v="367"/>
    <s v="03. Nuclear"/>
    <s v="Function"/>
    <n v="6393264.6200000001"/>
    <n v="0"/>
    <n v="0"/>
    <n v="6393264.6200000001"/>
    <n v="358008.75"/>
    <n v="4523440.0599999996"/>
    <n v="-971918.75"/>
    <n v="0"/>
    <n v="6393264.6200000001"/>
    <n v="4881448.8099999996"/>
    <n v="0"/>
    <n v="0"/>
    <n v="0"/>
    <n v="0"/>
    <x v="25"/>
  </r>
  <r>
    <n v="-1"/>
    <n v="1"/>
    <s v="0001 -Florida Power &amp; Light Company"/>
    <n v="0"/>
    <n v="3"/>
    <x v="25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25"/>
  </r>
  <r>
    <n v="-1"/>
    <n v="1"/>
    <s v="0001 -Florida Power &amp; Light Company"/>
    <n v="0"/>
    <n v="3"/>
    <x v="25"/>
    <n v="2004"/>
    <n v="98"/>
    <n v="2014"/>
    <s v="V2004 Q3 - 30% Bonus"/>
    <n v="367"/>
    <s v="03. Nuclear"/>
    <s v="Function"/>
    <n v="53037.53"/>
    <n v="0"/>
    <n v="0"/>
    <n v="53095.02"/>
    <n v="3318.44"/>
    <n v="35080.94"/>
    <n v="-114.99"/>
    <n v="76.58"/>
    <n v="53152.52"/>
    <n v="38319.89"/>
    <n v="41.08"/>
    <n v="0"/>
    <n v="76.58"/>
    <n v="0"/>
    <x v="25"/>
  </r>
  <r>
    <n v="-1"/>
    <n v="1"/>
    <s v="0001 -Florida Power &amp; Light Company"/>
    <n v="0"/>
    <n v="3"/>
    <x v="25"/>
    <n v="2004"/>
    <n v="102"/>
    <n v="2014"/>
    <s v="V2004 Q3 - 50% Bonus"/>
    <n v="367"/>
    <s v="03. Nuclear"/>
    <s v="Function"/>
    <n v="1572178.72"/>
    <n v="0"/>
    <n v="0"/>
    <n v="1573070.64"/>
    <n v="53288.97"/>
    <n v="1288088.55"/>
    <n v="-1869.7"/>
    <n v="1182.93"/>
    <n v="1573962.56"/>
    <n v="1340154.45"/>
    <n v="622.16"/>
    <n v="0"/>
    <n v="1182.93"/>
    <n v="0"/>
    <x v="25"/>
  </r>
  <r>
    <n v="-1"/>
    <n v="1"/>
    <s v="0001 -Florida Power &amp; Light Company"/>
    <n v="0"/>
    <n v="3"/>
    <x v="25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25"/>
  </r>
  <r>
    <n v="-1"/>
    <n v="1"/>
    <s v="0001 -Florida Power &amp; Light Company"/>
    <n v="0"/>
    <n v="3"/>
    <x v="25"/>
    <n v="2004"/>
    <n v="99"/>
    <n v="2014"/>
    <s v="V2004 Q4 - 30% Bonus"/>
    <n v="367"/>
    <s v="03. Nuclear"/>
    <s v="Function"/>
    <n v="21065909.059999999"/>
    <n v="0"/>
    <n v="0"/>
    <n v="21088746.010000002"/>
    <n v="1326482.1200000001"/>
    <n v="13651998.01"/>
    <n v="-45673.9"/>
    <n v="29804.67"/>
    <n v="21111582.960000001"/>
    <n v="14947508.24"/>
    <n v="15102.66"/>
    <n v="0"/>
    <n v="29804.67"/>
    <n v="0"/>
    <x v="25"/>
  </r>
  <r>
    <n v="-1"/>
    <n v="1"/>
    <s v="0001 -Florida Power &amp; Light Company"/>
    <n v="0"/>
    <n v="3"/>
    <x v="25"/>
    <n v="2004"/>
    <n v="103"/>
    <n v="2014"/>
    <s v="V2004 Q4 - 50% Bonus"/>
    <n v="367"/>
    <s v="03. Nuclear"/>
    <s v="Function"/>
    <n v="46632564.119999997"/>
    <n v="0"/>
    <n v="0"/>
    <n v="46676245"/>
    <n v="2663985.79"/>
    <n v="32198068.280000001"/>
    <n v="-87880.58"/>
    <n v="56012.54"/>
    <n v="46719925.880000003"/>
    <n v="34803033.600000001"/>
    <n v="27671.25"/>
    <n v="0"/>
    <n v="56012.54"/>
    <n v="0"/>
    <x v="25"/>
  </r>
  <r>
    <n v="-1"/>
    <n v="1"/>
    <s v="0001 -Florida Power &amp; Light Company"/>
    <n v="0"/>
    <n v="3"/>
    <x v="25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25"/>
  </r>
  <r>
    <n v="-1"/>
    <n v="1"/>
    <s v="0001 -Florida Power &amp; Light Company"/>
    <n v="0"/>
    <n v="3"/>
    <x v="25"/>
    <n v="2005"/>
    <n v="72"/>
    <n v="2014"/>
    <s v="V2005 Bonus-30%"/>
    <n v="367"/>
    <s v="03. Nuclear"/>
    <s v="Function"/>
    <n v="9291456.2400000002"/>
    <n v="0"/>
    <n v="0"/>
    <n v="9294648.9299999997"/>
    <n v="577197.69999999995"/>
    <n v="5637281.2999999998"/>
    <n v="-6385.37"/>
    <n v="34913.57"/>
    <n v="9297841.6099999994"/>
    <n v="6210409.2800000003"/>
    <n v="32597.919999999998"/>
    <n v="0"/>
    <n v="34913.57"/>
    <n v="0"/>
    <x v="25"/>
  </r>
  <r>
    <n v="-1"/>
    <n v="1"/>
    <s v="0001 -Florida Power &amp; Light Company"/>
    <n v="0"/>
    <n v="3"/>
    <x v="25"/>
    <n v="2005"/>
    <n v="86"/>
    <n v="2014"/>
    <s v="V2005 Bonus-50%"/>
    <n v="367"/>
    <s v="03. Nuclear"/>
    <s v="Function"/>
    <n v="52340785.840000004"/>
    <n v="0"/>
    <n v="0"/>
    <n v="52624782.68"/>
    <n v="3378511.05"/>
    <n v="31739976.850000001"/>
    <n v="-567993.68000000005"/>
    <n v="390970.62"/>
    <n v="52908779.520000003"/>
    <n v="34759515.899999999"/>
    <n v="181948.95"/>
    <n v="0"/>
    <n v="390970.62"/>
    <n v="0"/>
    <x v="25"/>
  </r>
  <r>
    <n v="-1"/>
    <n v="1"/>
    <s v="0001 -Florida Power &amp; Light Company"/>
    <n v="0"/>
    <n v="3"/>
    <x v="25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25"/>
  </r>
  <r>
    <n v="-1"/>
    <n v="1"/>
    <s v="0001 -Florida Power &amp; Light Company"/>
    <n v="0"/>
    <n v="3"/>
    <x v="25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25"/>
  </r>
  <r>
    <n v="-1"/>
    <n v="1"/>
    <s v="0001 -Florida Power &amp; Light Company"/>
    <n v="0"/>
    <n v="3"/>
    <x v="25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25"/>
  </r>
  <r>
    <n v="-1"/>
    <n v="1"/>
    <s v="0001 -Florida Power &amp; Light Company"/>
    <n v="0"/>
    <n v="3"/>
    <x v="25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25"/>
  </r>
  <r>
    <n v="-1"/>
    <n v="1"/>
    <s v="0001 -Florida Power &amp; Light Company"/>
    <n v="0"/>
    <n v="3"/>
    <x v="25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25"/>
  </r>
  <r>
    <n v="-1"/>
    <n v="1"/>
    <s v="0001 -Florida Power &amp; Light Company"/>
    <n v="0"/>
    <n v="3"/>
    <x v="25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25"/>
  </r>
  <r>
    <n v="-1"/>
    <n v="1"/>
    <s v="0001 -Florida Power &amp; Light Company"/>
    <n v="0"/>
    <n v="3"/>
    <x v="25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25"/>
  </r>
  <r>
    <n v="-1"/>
    <n v="1"/>
    <s v="0001 -Florida Power &amp; Light Company"/>
    <n v="0"/>
    <n v="3"/>
    <x v="25"/>
    <n v="2008"/>
    <n v="169"/>
    <n v="2014"/>
    <s v="V2008 Q2 - 50% Bonus"/>
    <n v="367"/>
    <s v="03. Nuclear"/>
    <s v="Function"/>
    <n v="1941959.86"/>
    <n v="0"/>
    <n v="0"/>
    <n v="1942176.45"/>
    <n v="135647.54999999999"/>
    <n v="1370944.44"/>
    <n v="-218750.41"/>
    <n v="435.36"/>
    <n v="1942393.04"/>
    <n v="1506385.76"/>
    <n v="208.41"/>
    <n v="0"/>
    <n v="435.36"/>
    <n v="0"/>
    <x v="25"/>
  </r>
  <r>
    <n v="-1"/>
    <n v="1"/>
    <s v="0001 -Florida Power &amp; Light Company"/>
    <n v="0"/>
    <n v="3"/>
    <x v="25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25"/>
  </r>
  <r>
    <n v="-1"/>
    <n v="1"/>
    <s v="0001 -Florida Power &amp; Light Company"/>
    <n v="0"/>
    <n v="3"/>
    <x v="25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100000003"/>
    <n v="-221973.24"/>
    <n v="4263.74"/>
    <n v="9005108.8499999996"/>
    <n v="4882660.13"/>
    <n v="1977.51"/>
    <n v="0"/>
    <n v="4263.74"/>
    <n v="0"/>
    <x v="25"/>
  </r>
  <r>
    <n v="-1"/>
    <n v="1"/>
    <s v="0001 -Florida Power &amp; Light Company"/>
    <n v="0"/>
    <n v="3"/>
    <x v="25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25"/>
  </r>
  <r>
    <n v="-1"/>
    <n v="1"/>
    <s v="0001 -Florida Power &amp; Light Company"/>
    <n v="0"/>
    <n v="3"/>
    <x v="25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900000002"/>
    <n v="-430664.44"/>
    <n v="5824.67"/>
    <n v="11951843.880000001"/>
    <n v="6638512.0800000001"/>
    <n v="2933.38"/>
    <n v="0"/>
    <n v="5824.67"/>
    <n v="0"/>
    <x v="25"/>
  </r>
  <r>
    <n v="-1"/>
    <n v="1"/>
    <s v="0001 -Florida Power &amp; Light Company"/>
    <n v="0"/>
    <n v="3"/>
    <x v="25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25"/>
  </r>
  <r>
    <n v="-1"/>
    <n v="1"/>
    <s v="0001 -Florida Power &amp; Light Company"/>
    <n v="0"/>
    <n v="3"/>
    <x v="25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25"/>
  </r>
  <r>
    <n v="-1"/>
    <n v="1"/>
    <s v="0001 -Florida Power &amp; Light Company"/>
    <n v="0"/>
    <n v="3"/>
    <x v="25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25"/>
  </r>
  <r>
    <n v="-1"/>
    <n v="1"/>
    <s v="0001 -Florida Power &amp; Light Company"/>
    <n v="0"/>
    <n v="3"/>
    <x v="25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25"/>
  </r>
  <r>
    <n v="-1"/>
    <n v="1"/>
    <s v="0001 -Florida Power &amp; Light Company"/>
    <n v="0"/>
    <n v="3"/>
    <x v="25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25"/>
  </r>
  <r>
    <n v="-1"/>
    <n v="1"/>
    <s v="0001 -Florida Power &amp; Light Company"/>
    <n v="0"/>
    <n v="3"/>
    <x v="25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25"/>
  </r>
  <r>
    <n v="-1"/>
    <n v="1"/>
    <s v="0001 -Florida Power &amp; Light Company"/>
    <n v="0"/>
    <n v="3"/>
    <x v="25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25"/>
  </r>
  <r>
    <n v="-1"/>
    <n v="1"/>
    <s v="0001 -Florida Power &amp; Light Company"/>
    <n v="0"/>
    <n v="3"/>
    <x v="25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25"/>
  </r>
  <r>
    <n v="-1"/>
    <n v="1"/>
    <s v="0001 -Florida Power &amp; Light Company"/>
    <n v="0"/>
    <n v="3"/>
    <x v="25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25"/>
  </r>
  <r>
    <n v="-1"/>
    <n v="1"/>
    <s v="0001 -Florida Power &amp; Light Company"/>
    <n v="0"/>
    <n v="3"/>
    <x v="25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25"/>
  </r>
  <r>
    <n v="-1"/>
    <n v="1"/>
    <s v="0001 -Florida Power &amp; Light Company"/>
    <n v="0"/>
    <n v="3"/>
    <x v="25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25"/>
  </r>
  <r>
    <n v="-1"/>
    <n v="1"/>
    <s v="0001 -Florida Power &amp; Light Company"/>
    <n v="0"/>
    <n v="3"/>
    <x v="25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25"/>
  </r>
  <r>
    <n v="-1"/>
    <n v="1"/>
    <s v="0001 -Florida Power &amp; Light Company"/>
    <n v="0"/>
    <n v="3"/>
    <x v="25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25"/>
  </r>
  <r>
    <n v="-1"/>
    <n v="1"/>
    <s v="0001 -Florida Power &amp; Light Company"/>
    <n v="0"/>
    <n v="3"/>
    <x v="25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25"/>
  </r>
  <r>
    <n v="-1"/>
    <n v="1"/>
    <s v="0001 -Florida Power &amp; Light Company"/>
    <n v="0"/>
    <n v="3"/>
    <x v="25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25"/>
  </r>
  <r>
    <n v="-1"/>
    <n v="1"/>
    <s v="0001 -Florida Power &amp; Light Company"/>
    <n v="0"/>
    <n v="3"/>
    <x v="25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25"/>
  </r>
  <r>
    <n v="-1"/>
    <n v="1"/>
    <s v="0001 -Florida Power &amp; Light Company"/>
    <n v="0"/>
    <n v="3"/>
    <x v="25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25"/>
  </r>
  <r>
    <n v="-1"/>
    <n v="1"/>
    <s v="0001 -Florida Power &amp; Light Company"/>
    <n v="0"/>
    <n v="3"/>
    <x v="25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25"/>
  </r>
  <r>
    <n v="-1"/>
    <n v="1"/>
    <s v="0001 -Florida Power &amp; Light Company"/>
    <n v="0"/>
    <n v="3"/>
    <x v="25"/>
    <n v="2011"/>
    <n v="233"/>
    <n v="2014"/>
    <s v="V2011 - 100% Bonus"/>
    <n v="367"/>
    <s v="03. Nuclear"/>
    <s v="Function"/>
    <n v="40205004.920000002"/>
    <n v="0"/>
    <n v="0"/>
    <n v="30100913.309999999"/>
    <n v="3218025.06"/>
    <n v="10206016.859999999"/>
    <n v="-532205.51"/>
    <n v="313950.15999999997"/>
    <n v="40370669.689999998"/>
    <n v="13379482.24"/>
    <n v="192845.07"/>
    <n v="0"/>
    <n v="313950.15999999997"/>
    <n v="0"/>
    <x v="25"/>
  </r>
  <r>
    <n v="-1"/>
    <n v="1"/>
    <s v="0001 -Florida Power &amp; Light Company"/>
    <n v="0"/>
    <n v="3"/>
    <x v="25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25"/>
  </r>
  <r>
    <n v="-1"/>
    <n v="1"/>
    <s v="0001 -Florida Power &amp; Light Company"/>
    <n v="0"/>
    <n v="3"/>
    <x v="25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8"/>
    <n v="2014"/>
    <s v="V2012 Q1 - 50% Bonus"/>
    <n v="367"/>
    <s v="03. Nuclear"/>
    <s v="Function"/>
    <n v="12499296.52"/>
    <n v="0"/>
    <n v="0"/>
    <n v="12544462.390000001"/>
    <n v="1201078.99"/>
    <n v="2972479.55"/>
    <n v="-90331.74"/>
    <n v="142667.4"/>
    <n v="12589628.26"/>
    <n v="4153702.27"/>
    <n v="72191.929999999993"/>
    <n v="0"/>
    <n v="142667.4"/>
    <n v="0"/>
    <x v="25"/>
  </r>
  <r>
    <n v="-1"/>
    <n v="1"/>
    <s v="0001 -Florida Power &amp; Light Company"/>
    <n v="0"/>
    <n v="3"/>
    <x v="25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25"/>
  </r>
  <r>
    <n v="-1"/>
    <n v="1"/>
    <s v="0001 -Florida Power &amp; Light Company"/>
    <n v="0"/>
    <n v="3"/>
    <x v="25"/>
    <n v="2012"/>
    <n v="249"/>
    <n v="2014"/>
    <s v="V2012 Q2 - 50% Bonus"/>
    <n v="367"/>
    <s v="03. Nuclear"/>
    <s v="Function"/>
    <n v="339162196.69999999"/>
    <n v="0"/>
    <n v="0"/>
    <n v="340425180.70999998"/>
    <n v="28792511.710000001"/>
    <n v="53602664.770000003"/>
    <n v="-3021202.65"/>
    <n v="1612277.91"/>
    <n v="341688164.70999998"/>
    <n v="81893923.390000001"/>
    <n v="-412437.01"/>
    <n v="0"/>
    <n v="1612277.91"/>
    <n v="0"/>
    <x v="25"/>
  </r>
  <r>
    <n v="-1"/>
    <n v="1"/>
    <s v="0001 -Florida Power &amp; Light Company"/>
    <n v="0"/>
    <n v="3"/>
    <x v="25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25"/>
  </r>
  <r>
    <n v="-1"/>
    <n v="1"/>
    <s v="0001 -Florida Power &amp; Light Company"/>
    <n v="0"/>
    <n v="3"/>
    <x v="25"/>
    <n v="2012"/>
    <n v="250"/>
    <n v="2014"/>
    <s v="V2012 Q3 - 50% Bonus"/>
    <n v="367"/>
    <s v="03. Nuclear"/>
    <s v="Function"/>
    <n v="637156324.63999999"/>
    <n v="0"/>
    <n v="0"/>
    <n v="639989807.92999995"/>
    <n v="55769412.799999997"/>
    <n v="86763121.450000003"/>
    <n v="-5666966.5800000001"/>
    <n v="3573248.49"/>
    <n v="642823291.22000003"/>
    <n v="141529112.81"/>
    <n v="-1090296.6499999999"/>
    <n v="0"/>
    <n v="3573248.49"/>
    <n v="0"/>
    <x v="25"/>
  </r>
  <r>
    <n v="-1"/>
    <n v="1"/>
    <s v="0001 -Florida Power &amp; Light Company"/>
    <n v="0"/>
    <n v="3"/>
    <x v="25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25"/>
  </r>
  <r>
    <n v="-1"/>
    <n v="1"/>
    <s v="0001 -Florida Power &amp; Light Company"/>
    <n v="0"/>
    <n v="3"/>
    <x v="25"/>
    <n v="2012"/>
    <n v="251"/>
    <n v="2014"/>
    <s v="V2012 Q4 - 50% Bonus"/>
    <n v="367"/>
    <s v="03. Nuclear"/>
    <s v="Function"/>
    <n v="187116412.41"/>
    <n v="0"/>
    <n v="0"/>
    <n v="187942044.86000001"/>
    <n v="16970821.829999998"/>
    <n v="21497901.25"/>
    <n v="-1651264.89"/>
    <n v="1095640.93"/>
    <n v="188767677.30000001"/>
    <n v="38211637.649999999"/>
    <n v="-298538.53000000003"/>
    <n v="0"/>
    <n v="1095640.93"/>
    <n v="0"/>
    <x v="25"/>
  </r>
  <r>
    <n v="-1"/>
    <n v="1"/>
    <s v="0001 -Florida Power &amp; Light Company"/>
    <n v="0"/>
    <n v="3"/>
    <x v="25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25"/>
  </r>
  <r>
    <n v="-1"/>
    <n v="1"/>
    <s v="0001 -Florida Power &amp; Light Company"/>
    <n v="0"/>
    <n v="3"/>
    <x v="25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25"/>
  </r>
  <r>
    <n v="-1"/>
    <n v="1"/>
    <s v="0001 -Florida Power &amp; Light Company"/>
    <n v="0"/>
    <n v="3"/>
    <x v="25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25"/>
  </r>
  <r>
    <n v="-1"/>
    <n v="1"/>
    <s v="0001 -Florida Power &amp; Light Company"/>
    <n v="0"/>
    <n v="3"/>
    <x v="25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25"/>
  </r>
  <r>
    <n v="-1"/>
    <n v="1"/>
    <s v="0001 -Florida Power &amp; Light Company"/>
    <n v="0"/>
    <n v="3"/>
    <x v="25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25"/>
  </r>
  <r>
    <n v="-1"/>
    <n v="1"/>
    <s v="0001 -Florida Power &amp; Light Company"/>
    <n v="0"/>
    <n v="3"/>
    <x v="25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25"/>
  </r>
  <r>
    <n v="-1"/>
    <n v="1"/>
    <s v="0001 -Florida Power &amp; Light Company"/>
    <n v="0"/>
    <n v="3"/>
    <x v="25"/>
    <n v="2003"/>
    <n v="70"/>
    <n v="2014"/>
    <s v="V2003 Bonus-30%"/>
    <n v="367"/>
    <s v="04. Nuclear Fuel"/>
    <s v="Function"/>
    <n v="19633992.75"/>
    <n v="0"/>
    <n v="0"/>
    <n v="19633992.75"/>
    <n v="0"/>
    <n v="19633992.75"/>
    <n v="0"/>
    <n v="0"/>
    <n v="19633992.75"/>
    <n v="19633992.75"/>
    <n v="0"/>
    <n v="0"/>
    <n v="0"/>
    <n v="0"/>
    <x v="25"/>
  </r>
  <r>
    <n v="-1"/>
    <n v="1"/>
    <s v="0001 -Florida Power &amp; Light Company"/>
    <n v="0"/>
    <n v="3"/>
    <x v="25"/>
    <n v="2004"/>
    <n v="100"/>
    <n v="2014"/>
    <s v="V2004 Q1 - 50% Bonus"/>
    <n v="367"/>
    <s v="04. Nuclear Fuel"/>
    <s v="Function"/>
    <n v="101501.39"/>
    <n v="0"/>
    <n v="0"/>
    <n v="101501.39"/>
    <n v="0"/>
    <n v="101501.39"/>
    <n v="0"/>
    <n v="0"/>
    <n v="101501.39"/>
    <n v="101501.39"/>
    <n v="0"/>
    <n v="0"/>
    <n v="0"/>
    <n v="0"/>
    <x v="25"/>
  </r>
  <r>
    <n v="-1"/>
    <n v="1"/>
    <s v="0001 -Florida Power &amp; Light Company"/>
    <n v="0"/>
    <n v="3"/>
    <x v="25"/>
    <n v="2004"/>
    <n v="101"/>
    <n v="2014"/>
    <s v="V2004 Q2 - 50% Bonus"/>
    <n v="367"/>
    <s v="04. Nuclear Fuel"/>
    <s v="Function"/>
    <n v="17738298.93"/>
    <n v="0"/>
    <n v="0"/>
    <n v="17738298.93"/>
    <n v="0"/>
    <n v="17738298.93"/>
    <n v="0"/>
    <n v="0"/>
    <n v="17738298.93"/>
    <n v="17738298.93"/>
    <n v="0"/>
    <n v="0"/>
    <n v="0"/>
    <n v="0"/>
    <x v="25"/>
  </r>
  <r>
    <n v="-1"/>
    <n v="1"/>
    <s v="0001 -Florida Power &amp; Light Company"/>
    <n v="0"/>
    <n v="3"/>
    <x v="25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25"/>
  </r>
  <r>
    <n v="-1"/>
    <n v="1"/>
    <s v="0001 -Florida Power &amp; Light Company"/>
    <n v="0"/>
    <n v="3"/>
    <x v="25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25"/>
  </r>
  <r>
    <n v="-1"/>
    <n v="1"/>
    <s v="0001 -Florida Power &amp; Light Company"/>
    <n v="0"/>
    <n v="3"/>
    <x v="25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25"/>
  </r>
  <r>
    <n v="-1"/>
    <n v="1"/>
    <s v="0001 -Florida Power &amp; Light Company"/>
    <n v="0"/>
    <n v="3"/>
    <x v="25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25"/>
  </r>
  <r>
    <n v="-1"/>
    <n v="1"/>
    <s v="0001 -Florida Power &amp; Light Company"/>
    <n v="0"/>
    <n v="3"/>
    <x v="25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25"/>
  </r>
  <r>
    <n v="-1"/>
    <n v="1"/>
    <s v="0001 -Florida Power &amp; Light Company"/>
    <n v="0"/>
    <n v="3"/>
    <x v="25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25"/>
  </r>
  <r>
    <n v="-1"/>
    <n v="1"/>
    <s v="0001 -Florida Power &amp; Light Company"/>
    <n v="0"/>
    <n v="3"/>
    <x v="25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25"/>
  </r>
  <r>
    <n v="-1"/>
    <n v="1"/>
    <s v="0001 -Florida Power &amp; Light Company"/>
    <n v="0"/>
    <n v="3"/>
    <x v="25"/>
    <n v="2011"/>
    <n v="233"/>
    <n v="2014"/>
    <s v="V2011 - 100% Bonus"/>
    <n v="367"/>
    <s v="04. Nuclear Fuel"/>
    <s v="Function"/>
    <n v="17637780.75"/>
    <n v="0"/>
    <n v="0"/>
    <n v="5079680.8600000003"/>
    <n v="2031872.34"/>
    <n v="12558099.890000001"/>
    <n v="0"/>
    <n v="0"/>
    <n v="17637780.75"/>
    <n v="14589972.23"/>
    <n v="0"/>
    <n v="0"/>
    <n v="0"/>
    <n v="0"/>
    <x v="25"/>
  </r>
  <r>
    <n v="-1"/>
    <n v="1"/>
    <s v="0001 -Florida Power &amp; Light Company"/>
    <n v="0"/>
    <n v="3"/>
    <x v="25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25"/>
  </r>
  <r>
    <n v="-1"/>
    <n v="1"/>
    <s v="0001 -Florida Power &amp; Light Company"/>
    <n v="0"/>
    <n v="3"/>
    <x v="25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9"/>
    <n v="2014"/>
    <s v="V2012 Q2 - 50% Bonus"/>
    <n v="367"/>
    <s v="04. Nuclear Fuel"/>
    <s v="Function"/>
    <n v="87460092"/>
    <n v="0"/>
    <n v="0"/>
    <n v="87460092"/>
    <n v="15742816.560000001"/>
    <n v="48103050.600000001"/>
    <n v="0"/>
    <n v="0"/>
    <n v="87460092"/>
    <n v="63845867.159999996"/>
    <n v="0"/>
    <n v="0"/>
    <n v="0"/>
    <n v="0"/>
    <x v="25"/>
  </r>
  <r>
    <n v="-1"/>
    <n v="1"/>
    <s v="0001 -Florida Power &amp; Light Company"/>
    <n v="0"/>
    <n v="3"/>
    <x v="25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0"/>
    <n v="2014"/>
    <s v="V2012 Q3 - 50% Bonus"/>
    <n v="367"/>
    <s v="04. Nuclear Fuel"/>
    <s v="Function"/>
    <n v="83960296"/>
    <n v="0"/>
    <n v="0"/>
    <n v="83960296"/>
    <n v="17127900.379999999"/>
    <n v="41140545.039999999"/>
    <n v="0"/>
    <n v="0"/>
    <n v="83960296"/>
    <n v="58268445.420000002"/>
    <n v="0"/>
    <n v="0"/>
    <n v="0"/>
    <n v="0"/>
    <x v="25"/>
  </r>
  <r>
    <n v="-1"/>
    <n v="1"/>
    <s v="0001 -Florida Power &amp; Light Company"/>
    <n v="0"/>
    <n v="3"/>
    <x v="25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1"/>
    <n v="2014"/>
    <s v="V2012 Q4 - 50% Bonus"/>
    <n v="367"/>
    <s v="04. Nuclear Fuel"/>
    <s v="Function"/>
    <n v="62840883"/>
    <n v="0"/>
    <n v="0"/>
    <n v="62840883"/>
    <n v="14327721.32"/>
    <n v="27021579.690000001"/>
    <n v="0"/>
    <n v="0"/>
    <n v="62840883"/>
    <n v="41349301.009999998"/>
    <n v="0"/>
    <n v="0"/>
    <n v="0"/>
    <n v="0"/>
    <x v="25"/>
  </r>
  <r>
    <n v="-1"/>
    <n v="1"/>
    <s v="0001 -Florida Power &amp; Light Company"/>
    <n v="0"/>
    <n v="3"/>
    <x v="25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25"/>
  </r>
  <r>
    <n v="-1"/>
    <n v="1"/>
    <s v="0001 -Florida Power &amp; Light Company"/>
    <n v="0"/>
    <n v="3"/>
    <x v="25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25"/>
  </r>
  <r>
    <n v="-1"/>
    <n v="1"/>
    <s v="0001 -Florida Power &amp; Light Company"/>
    <n v="0"/>
    <n v="3"/>
    <x v="25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25"/>
  </r>
  <r>
    <n v="-1"/>
    <n v="1"/>
    <s v="0001 -Florida Power &amp; Light Company"/>
    <n v="0"/>
    <n v="3"/>
    <x v="25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25"/>
  </r>
  <r>
    <n v="-1"/>
    <n v="1"/>
    <s v="0001 -Florida Power &amp; Light Company"/>
    <n v="0"/>
    <n v="3"/>
    <x v="25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25"/>
  </r>
  <r>
    <n v="-1"/>
    <n v="1"/>
    <s v="0001 -Florida Power &amp; Light Company"/>
    <n v="0"/>
    <n v="3"/>
    <x v="25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25"/>
  </r>
  <r>
    <n v="-1"/>
    <n v="1"/>
    <s v="0001 -Florida Power &amp; Light Company"/>
    <n v="0"/>
    <n v="3"/>
    <x v="25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25"/>
  </r>
  <r>
    <n v="-1"/>
    <n v="1"/>
    <s v="0001 -Florida Power &amp; Light Company"/>
    <n v="0"/>
    <n v="3"/>
    <x v="25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25"/>
  </r>
  <r>
    <n v="-1"/>
    <n v="1"/>
    <s v="0001 -Florida Power &amp; Light Company"/>
    <n v="0"/>
    <n v="3"/>
    <x v="25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25"/>
  </r>
  <r>
    <n v="-1"/>
    <n v="1"/>
    <s v="0001 -Florida Power &amp; Light Company"/>
    <n v="0"/>
    <n v="3"/>
    <x v="25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25"/>
  </r>
  <r>
    <n v="-1"/>
    <n v="1"/>
    <s v="0001 -Florida Power &amp; Light Company"/>
    <n v="0"/>
    <n v="3"/>
    <x v="25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25"/>
  </r>
  <r>
    <n v="-1"/>
    <n v="1"/>
    <s v="0001 -Florida Power &amp; Light Company"/>
    <n v="0"/>
    <n v="3"/>
    <x v="25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25"/>
  </r>
  <r>
    <n v="-1"/>
    <n v="1"/>
    <s v="0001 -Florida Power &amp; Light Company"/>
    <n v="0"/>
    <n v="3"/>
    <x v="25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25"/>
  </r>
  <r>
    <n v="-1"/>
    <n v="1"/>
    <s v="0001 -Florida Power &amp; Light Company"/>
    <n v="0"/>
    <n v="3"/>
    <x v="25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25"/>
  </r>
  <r>
    <n v="-1"/>
    <n v="1"/>
    <s v="0001 -Florida Power &amp; Light Company"/>
    <n v="0"/>
    <n v="3"/>
    <x v="25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25"/>
  </r>
  <r>
    <n v="-1"/>
    <n v="1"/>
    <s v="0001 -Florida Power &amp; Light Company"/>
    <n v="0"/>
    <n v="3"/>
    <x v="25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25"/>
  </r>
  <r>
    <n v="-1"/>
    <n v="1"/>
    <s v="0001 -Florida Power &amp; Light Company"/>
    <n v="0"/>
    <n v="3"/>
    <x v="25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25"/>
  </r>
  <r>
    <n v="-1"/>
    <n v="1"/>
    <s v="0001 -Florida Power &amp; Light Company"/>
    <n v="0"/>
    <n v="3"/>
    <x v="25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25"/>
  </r>
  <r>
    <n v="-1"/>
    <n v="1"/>
    <s v="0001 -Florida Power &amp; Light Company"/>
    <n v="0"/>
    <n v="3"/>
    <x v="25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25"/>
  </r>
  <r>
    <n v="-1"/>
    <n v="1"/>
    <s v="0001 -Florida Power &amp; Light Company"/>
    <n v="0"/>
    <n v="3"/>
    <x v="25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25"/>
  </r>
  <r>
    <n v="-1"/>
    <n v="1"/>
    <s v="0001 -Florida Power &amp; Light Company"/>
    <n v="0"/>
    <n v="3"/>
    <x v="25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25"/>
  </r>
  <r>
    <n v="-1"/>
    <n v="1"/>
    <s v="0001 -Florida Power &amp; Light Company"/>
    <n v="0"/>
    <n v="3"/>
    <x v="25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25"/>
  </r>
  <r>
    <n v="-1"/>
    <n v="1"/>
    <s v="0001 -Florida Power &amp; Light Company"/>
    <n v="0"/>
    <n v="3"/>
    <x v="25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25"/>
  </r>
  <r>
    <n v="-1"/>
    <n v="1"/>
    <s v="0001 -Florida Power &amp; Light Company"/>
    <n v="0"/>
    <n v="3"/>
    <x v="25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25"/>
  </r>
  <r>
    <n v="-1"/>
    <n v="1"/>
    <s v="0001 -Florida Power &amp; Light Company"/>
    <n v="0"/>
    <n v="3"/>
    <x v="25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25"/>
  </r>
  <r>
    <n v="-1"/>
    <n v="1"/>
    <s v="0001 -Florida Power &amp; Light Company"/>
    <n v="0"/>
    <n v="3"/>
    <x v="25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25"/>
  </r>
  <r>
    <n v="-1"/>
    <n v="1"/>
    <s v="0001 -Florida Power &amp; Light Company"/>
    <n v="0"/>
    <n v="3"/>
    <x v="25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25"/>
  </r>
  <r>
    <n v="-1"/>
    <n v="1"/>
    <s v="0001 -Florida Power &amp; Light Company"/>
    <n v="0"/>
    <n v="3"/>
    <x v="25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25"/>
  </r>
  <r>
    <n v="-1"/>
    <n v="1"/>
    <s v="0001 -Florida Power &amp; Light Company"/>
    <n v="0"/>
    <n v="3"/>
    <x v="25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25"/>
  </r>
  <r>
    <n v="-1"/>
    <n v="1"/>
    <s v="0001 -Florida Power &amp; Light Company"/>
    <n v="0"/>
    <n v="3"/>
    <x v="25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25"/>
  </r>
  <r>
    <n v="-1"/>
    <n v="1"/>
    <s v="0001 -Florida Power &amp; Light Company"/>
    <n v="0"/>
    <n v="3"/>
    <x v="25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25"/>
  </r>
  <r>
    <n v="-1"/>
    <n v="1"/>
    <s v="0001 -Florida Power &amp; Light Company"/>
    <n v="0"/>
    <n v="3"/>
    <x v="25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25"/>
  </r>
  <r>
    <n v="-1"/>
    <n v="1"/>
    <s v="0001 -Florida Power &amp; Light Company"/>
    <n v="0"/>
    <n v="3"/>
    <x v="25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25"/>
  </r>
  <r>
    <n v="-1"/>
    <n v="1"/>
    <s v="0001 -Florida Power &amp; Light Company"/>
    <n v="0"/>
    <n v="3"/>
    <x v="25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25"/>
  </r>
  <r>
    <n v="-1"/>
    <n v="1"/>
    <s v="0001 -Florida Power &amp; Light Company"/>
    <n v="0"/>
    <n v="3"/>
    <x v="25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25"/>
  </r>
  <r>
    <n v="-1"/>
    <n v="1"/>
    <s v="0001 -Florida Power &amp; Light Company"/>
    <n v="0"/>
    <n v="3"/>
    <x v="25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25"/>
  </r>
  <r>
    <n v="-1"/>
    <n v="1"/>
    <s v="0001 -Florida Power &amp; Light Company"/>
    <n v="0"/>
    <n v="3"/>
    <x v="25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25"/>
  </r>
  <r>
    <n v="-1"/>
    <n v="1"/>
    <s v="0001 -Florida Power &amp; Light Company"/>
    <n v="0"/>
    <n v="3"/>
    <x v="25"/>
    <n v="2001"/>
    <n v="69"/>
    <n v="2014"/>
    <s v="V2001 Bonus"/>
    <n v="367"/>
    <s v="05. Other Production"/>
    <s v="Function"/>
    <n v="3307356.98"/>
    <n v="0"/>
    <n v="0"/>
    <n v="3319998.04"/>
    <n v="140536.76999999999"/>
    <n v="2274310.25"/>
    <n v="-25282.12"/>
    <n v="7804.97"/>
    <n v="3332639.1"/>
    <n v="2397460.34"/>
    <n v="-90.47"/>
    <n v="0"/>
    <n v="7804.97"/>
    <n v="0"/>
    <x v="25"/>
  </r>
  <r>
    <n v="-1"/>
    <n v="1"/>
    <s v="0001 -Florida Power &amp; Light Company"/>
    <n v="0"/>
    <n v="3"/>
    <x v="25"/>
    <n v="2002"/>
    <n v="80"/>
    <n v="2014"/>
    <s v="V2002 Bonus Q1"/>
    <n v="367"/>
    <s v="05. Other Production"/>
    <s v="Function"/>
    <n v="2817208.08"/>
    <n v="0"/>
    <n v="0"/>
    <n v="2839863.87"/>
    <n v="132905.63"/>
    <n v="1774371.3"/>
    <n v="-45311.58"/>
    <n v="7602.04"/>
    <n v="2862519.66"/>
    <n v="1878129.65"/>
    <n v="-8562.26"/>
    <n v="0"/>
    <n v="7602.04"/>
    <n v="0"/>
    <x v="25"/>
  </r>
  <r>
    <n v="-1"/>
    <n v="1"/>
    <s v="0001 -Florida Power &amp; Light Company"/>
    <n v="0"/>
    <n v="3"/>
    <x v="25"/>
    <n v="2002"/>
    <n v="81"/>
    <n v="2014"/>
    <s v="V2002 Bonus Q2"/>
    <n v="367"/>
    <s v="05. Other Production"/>
    <s v="Function"/>
    <n v="12247602.119999999"/>
    <n v="0"/>
    <n v="0"/>
    <n v="12346456.42"/>
    <n v="584907.85"/>
    <n v="7624732.0499999998"/>
    <n v="-197708.62"/>
    <n v="18236.650000000001"/>
    <n v="12445310.74"/>
    <n v="8083562.9100000001"/>
    <n v="-53394.98"/>
    <n v="0"/>
    <n v="18236.650000000001"/>
    <n v="0"/>
    <x v="25"/>
  </r>
  <r>
    <n v="-1"/>
    <n v="1"/>
    <s v="0001 -Florida Power &amp; Light Company"/>
    <n v="0"/>
    <n v="3"/>
    <x v="25"/>
    <n v="2002"/>
    <n v="82"/>
    <n v="2014"/>
    <s v="V2002 Bonus Q3"/>
    <n v="367"/>
    <s v="05. Other Production"/>
    <s v="Function"/>
    <n v="13784434.9"/>
    <n v="0"/>
    <n v="0"/>
    <n v="13910769.18"/>
    <n v="640845.80000000005"/>
    <n v="8573587.4800000004"/>
    <n v="-252668.56"/>
    <n v="42371.91"/>
    <n v="14037103.460000001"/>
    <n v="9043135.6199999992"/>
    <n v="-38998.99"/>
    <n v="0"/>
    <n v="42371.91"/>
    <n v="0"/>
    <x v="25"/>
  </r>
  <r>
    <n v="-1"/>
    <n v="1"/>
    <s v="0001 -Florida Power &amp; Light Company"/>
    <n v="0"/>
    <n v="3"/>
    <x v="25"/>
    <n v="2002"/>
    <n v="83"/>
    <n v="2014"/>
    <s v="V2002 Bonus Q4"/>
    <n v="367"/>
    <s v="05. Other Production"/>
    <s v="Function"/>
    <n v="18262450.640000001"/>
    <n v="0"/>
    <n v="0"/>
    <n v="18420092.84"/>
    <n v="880829.83"/>
    <n v="11256896.23"/>
    <n v="-315284.40000000002"/>
    <n v="52963.55"/>
    <n v="18577735.039999999"/>
    <n v="11931336.1"/>
    <n v="-55930.89"/>
    <n v="0"/>
    <n v="52963.55"/>
    <n v="0"/>
    <x v="25"/>
  </r>
  <r>
    <n v="-1"/>
    <n v="1"/>
    <s v="0001 -Florida Power &amp; Light Company"/>
    <n v="0"/>
    <n v="3"/>
    <x v="25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25"/>
  </r>
  <r>
    <n v="-1"/>
    <n v="1"/>
    <s v="0001 -Florida Power &amp; Light Company"/>
    <n v="0"/>
    <n v="3"/>
    <x v="25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25"/>
  </r>
  <r>
    <n v="-1"/>
    <n v="1"/>
    <s v="0001 -Florida Power &amp; Light Company"/>
    <n v="0"/>
    <n v="3"/>
    <x v="25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25"/>
  </r>
  <r>
    <n v="-1"/>
    <n v="1"/>
    <s v="0001 -Florida Power &amp; Light Company"/>
    <n v="0"/>
    <n v="3"/>
    <x v="25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25"/>
  </r>
  <r>
    <n v="-1"/>
    <n v="1"/>
    <s v="0001 -Florida Power &amp; Light Company"/>
    <n v="0"/>
    <n v="3"/>
    <x v="25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25"/>
  </r>
  <r>
    <n v="-1"/>
    <n v="1"/>
    <s v="0001 -Florida Power &amp; Light Company"/>
    <n v="0"/>
    <n v="3"/>
    <x v="25"/>
    <n v="2003"/>
    <n v="70"/>
    <n v="2014"/>
    <s v="V2003 Bonus-30%"/>
    <n v="367"/>
    <s v="05. Other Production"/>
    <s v="Function"/>
    <n v="139320678.06999999"/>
    <n v="0"/>
    <n v="0"/>
    <n v="142159864.03999999"/>
    <n v="6584216.9100000001"/>
    <n v="82193047.689999998"/>
    <n v="-5678371.9500000002"/>
    <n v="1088967.18"/>
    <n v="144999050.02000001"/>
    <n v="85436045.060000002"/>
    <n v="-1248185.24"/>
    <n v="0"/>
    <n v="1088967.18"/>
    <n v="0"/>
    <x v="25"/>
  </r>
  <r>
    <n v="-1"/>
    <n v="1"/>
    <s v="0001 -Florida Power &amp; Light Company"/>
    <n v="0"/>
    <n v="3"/>
    <x v="25"/>
    <n v="2003"/>
    <n v="84"/>
    <n v="2014"/>
    <s v="V2003 Bonus-50%"/>
    <n v="367"/>
    <s v="05. Other Production"/>
    <s v="Function"/>
    <n v="69508401.180000007"/>
    <n v="0"/>
    <n v="0"/>
    <n v="70918125.170000002"/>
    <n v="3357038.54"/>
    <n v="40569406.109999999"/>
    <n v="-2819447.98"/>
    <n v="547917.37"/>
    <n v="72327849.159999996"/>
    <n v="42287056.210000001"/>
    <n v="-632142.17000000004"/>
    <n v="0"/>
    <n v="547917.37"/>
    <n v="0"/>
    <x v="25"/>
  </r>
  <r>
    <n v="-1"/>
    <n v="1"/>
    <s v="0001 -Florida Power &amp; Light Company"/>
    <n v="0"/>
    <n v="3"/>
    <x v="25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25"/>
  </r>
  <r>
    <n v="-1"/>
    <n v="1"/>
    <s v="0001 -Florida Power &amp; Light Company"/>
    <n v="0"/>
    <n v="3"/>
    <x v="25"/>
    <n v="2004"/>
    <n v="96"/>
    <n v="2014"/>
    <s v="V2004 Q1 - 30% Bonus"/>
    <n v="367"/>
    <s v="05. Other Production"/>
    <s v="Function"/>
    <n v="-3104168.67"/>
    <n v="0"/>
    <n v="0"/>
    <n v="-3101522.37"/>
    <n v="-182363.51999999999"/>
    <n v="-1254641.5900000001"/>
    <n v="-5292.6"/>
    <n v="860.48"/>
    <n v="-3098876.07"/>
    <n v="-1442297.71"/>
    <n v="860.48"/>
    <n v="0"/>
    <n v="860.48"/>
    <n v="0"/>
    <x v="25"/>
  </r>
  <r>
    <n v="-1"/>
    <n v="1"/>
    <s v="0001 -Florida Power &amp; Light Company"/>
    <n v="0"/>
    <n v="3"/>
    <x v="25"/>
    <n v="2004"/>
    <n v="100"/>
    <n v="2014"/>
    <s v="V2004 Q1 - 50% Bonus"/>
    <n v="367"/>
    <s v="05. Other Production"/>
    <s v="Function"/>
    <n v="14429524.15"/>
    <n v="0"/>
    <n v="0"/>
    <n v="14931901.939999999"/>
    <n v="709528.76"/>
    <n v="8263306.3300000001"/>
    <n v="-1004802.23"/>
    <n v="274786.71999999997"/>
    <n v="15434279.73"/>
    <n v="8413100.0299999993"/>
    <n v="-170233.79"/>
    <n v="0"/>
    <n v="274786.71999999997"/>
    <n v="0"/>
    <x v="25"/>
  </r>
  <r>
    <n v="-1"/>
    <n v="1"/>
    <s v="0001 -Florida Power &amp; Light Company"/>
    <n v="0"/>
    <n v="3"/>
    <x v="25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25"/>
  </r>
  <r>
    <n v="-1"/>
    <n v="1"/>
    <s v="0001 -Florida Power &amp; Light Company"/>
    <n v="0"/>
    <n v="3"/>
    <x v="25"/>
    <n v="2004"/>
    <n v="97"/>
    <n v="2014"/>
    <s v="V2004 Q2 - 30% Bonus"/>
    <n v="367"/>
    <s v="05. Other Production"/>
    <s v="Function"/>
    <n v="266733.77"/>
    <n v="0"/>
    <n v="0"/>
    <n v="276057.93"/>
    <n v="12781.48"/>
    <n v="149345.65"/>
    <n v="-18648.32"/>
    <n v="5127"/>
    <n v="285382.09000000003"/>
    <n v="151936.42000000001"/>
    <n v="-3330.61"/>
    <n v="0"/>
    <n v="5127"/>
    <n v="0"/>
    <x v="25"/>
  </r>
  <r>
    <n v="-1"/>
    <n v="1"/>
    <s v="0001 -Florida Power &amp; Light Company"/>
    <n v="0"/>
    <n v="3"/>
    <x v="25"/>
    <n v="2004"/>
    <n v="101"/>
    <n v="2014"/>
    <s v="V2004 Q2 - 50% Bonus"/>
    <n v="367"/>
    <s v="05. Other Production"/>
    <s v="Function"/>
    <n v="14711349.93"/>
    <n v="0"/>
    <n v="0"/>
    <n v="15203377.76"/>
    <n v="719013.08"/>
    <n v="8105770.71"/>
    <n v="-1021292"/>
    <n v="270544.38"/>
    <n v="15695405.59"/>
    <n v="8295236.5700000003"/>
    <n v="-183964.06"/>
    <n v="0"/>
    <n v="270544.38"/>
    <n v="0"/>
    <x v="25"/>
  </r>
  <r>
    <n v="-1"/>
    <n v="1"/>
    <s v="0001 -Florida Power &amp; Light Company"/>
    <n v="0"/>
    <n v="3"/>
    <x v="25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25"/>
  </r>
  <r>
    <n v="-1"/>
    <n v="1"/>
    <s v="0001 -Florida Power &amp; Light Company"/>
    <n v="0"/>
    <n v="3"/>
    <x v="25"/>
    <n v="2004"/>
    <n v="98"/>
    <n v="2014"/>
    <s v="V2004 Q3 - 30% Bonus"/>
    <n v="367"/>
    <s v="05. Other Production"/>
    <s v="Function"/>
    <n v="16182.99"/>
    <n v="0"/>
    <n v="0"/>
    <n v="16748.689999999999"/>
    <n v="780.49"/>
    <n v="8876.7900000000009"/>
    <n v="-1131.4100000000001"/>
    <n v="321"/>
    <n v="17314.400000000001"/>
    <n v="9050.86"/>
    <n v="-204"/>
    <n v="0"/>
    <n v="321"/>
    <n v="0"/>
    <x v="25"/>
  </r>
  <r>
    <n v="-1"/>
    <n v="1"/>
    <s v="0001 -Florida Power &amp; Light Company"/>
    <n v="0"/>
    <n v="3"/>
    <x v="25"/>
    <n v="2004"/>
    <n v="102"/>
    <n v="2014"/>
    <s v="V2004 Q3 - 50% Bonus"/>
    <n v="367"/>
    <s v="05. Other Production"/>
    <s v="Function"/>
    <n v="7576487.7699999996"/>
    <n v="0"/>
    <n v="0"/>
    <n v="7839471.6500000004"/>
    <n v="373926.15"/>
    <n v="4111637.49"/>
    <n v="-525976.31999999995"/>
    <n v="149172.56"/>
    <n v="8102455.54"/>
    <n v="4207755.78"/>
    <n v="-98987.36"/>
    <n v="0"/>
    <n v="149172.56"/>
    <n v="0"/>
    <x v="25"/>
  </r>
  <r>
    <n v="-1"/>
    <n v="1"/>
    <s v="0001 -Florida Power &amp; Light Company"/>
    <n v="0"/>
    <n v="3"/>
    <x v="25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25"/>
  </r>
  <r>
    <n v="-1"/>
    <n v="1"/>
    <s v="0001 -Florida Power &amp; Light Company"/>
    <n v="0"/>
    <n v="3"/>
    <x v="25"/>
    <n v="2004"/>
    <n v="99"/>
    <n v="2014"/>
    <s v="V2004 Q4 - 30% Bonus"/>
    <n v="367"/>
    <s v="05. Other Production"/>
    <s v="Function"/>
    <n v="-60611.01"/>
    <n v="0"/>
    <n v="0"/>
    <n v="-60287.68"/>
    <n v="-9229.23"/>
    <n v="37888.410000000003"/>
    <n v="-646.65"/>
    <n v="102.31"/>
    <n v="-59964.36"/>
    <n v="28012.53"/>
    <n v="102.31"/>
    <n v="0"/>
    <n v="102.31"/>
    <n v="0"/>
    <x v="25"/>
  </r>
  <r>
    <n v="-1"/>
    <n v="1"/>
    <s v="0001 -Florida Power &amp; Light Company"/>
    <n v="0"/>
    <n v="3"/>
    <x v="25"/>
    <n v="2004"/>
    <n v="103"/>
    <n v="2014"/>
    <s v="V2004 Q4 - 50% Bonus"/>
    <n v="367"/>
    <s v="05. Other Production"/>
    <s v="Function"/>
    <n v="46600929.259999998"/>
    <n v="0"/>
    <n v="0"/>
    <n v="48274086.280000001"/>
    <n v="2328755"/>
    <n v="24720366.620000001"/>
    <n v="-3346375.61"/>
    <n v="514180.23"/>
    <n v="49947243.299999997"/>
    <n v="25317849.609999999"/>
    <n v="-1100861.8"/>
    <n v="0"/>
    <n v="514180.23"/>
    <n v="0"/>
    <x v="25"/>
  </r>
  <r>
    <n v="-1"/>
    <n v="1"/>
    <s v="0001 -Florida Power &amp; Light Company"/>
    <n v="0"/>
    <n v="3"/>
    <x v="25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25"/>
  </r>
  <r>
    <n v="-1"/>
    <n v="1"/>
    <s v="0001 -Florida Power &amp; Light Company"/>
    <n v="0"/>
    <n v="3"/>
    <x v="25"/>
    <n v="2005"/>
    <n v="72"/>
    <n v="2014"/>
    <s v="V2005 Bonus-30%"/>
    <n v="367"/>
    <s v="05. Other Production"/>
    <s v="Function"/>
    <n v="633797081.99000001"/>
    <n v="0"/>
    <n v="0"/>
    <n v="639731933.47000003"/>
    <n v="29747534.91"/>
    <n v="305594089.31999999"/>
    <n v="-11869702.960000001"/>
    <n v="2417763.31"/>
    <n v="645666784.95000005"/>
    <n v="329447723.22000003"/>
    <n v="-3558038.65"/>
    <n v="0"/>
    <n v="2417763.31"/>
    <n v="0"/>
    <x v="25"/>
  </r>
  <r>
    <n v="-1"/>
    <n v="1"/>
    <s v="0001 -Florida Power &amp; Light Company"/>
    <n v="0"/>
    <n v="3"/>
    <x v="25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25"/>
  </r>
  <r>
    <n v="-1"/>
    <n v="1"/>
    <s v="0001 -Florida Power &amp; Light Company"/>
    <n v="0"/>
    <n v="3"/>
    <x v="25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25"/>
  </r>
  <r>
    <n v="-1"/>
    <n v="1"/>
    <s v="0001 -Florida Power &amp; Light Company"/>
    <n v="0"/>
    <n v="3"/>
    <x v="25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25"/>
  </r>
  <r>
    <n v="-1"/>
    <n v="1"/>
    <s v="0001 -Florida Power &amp; Light Company"/>
    <n v="0"/>
    <n v="3"/>
    <x v="25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3"/>
    <n v="-122076.34"/>
    <n v="29527.08"/>
    <n v="420882.18"/>
    <n v="221069.13"/>
    <n v="-16332.02"/>
    <n v="0"/>
    <n v="29527.08"/>
    <n v="0"/>
    <x v="25"/>
  </r>
  <r>
    <n v="-1"/>
    <n v="1"/>
    <s v="0001 -Florida Power &amp; Light Company"/>
    <n v="0"/>
    <n v="3"/>
    <x v="25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25"/>
  </r>
  <r>
    <n v="-1"/>
    <n v="1"/>
    <s v="0001 -Florida Power &amp; Light Company"/>
    <n v="0"/>
    <n v="3"/>
    <x v="25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25"/>
  </r>
  <r>
    <n v="-1"/>
    <n v="1"/>
    <s v="0001 -Florida Power &amp; Light Company"/>
    <n v="0"/>
    <n v="3"/>
    <x v="25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25"/>
  </r>
  <r>
    <n v="-1"/>
    <n v="1"/>
    <s v="0001 -Florida Power &amp; Light Company"/>
    <n v="0"/>
    <n v="3"/>
    <x v="25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25"/>
  </r>
  <r>
    <n v="-1"/>
    <n v="1"/>
    <s v="0001 -Florida Power &amp; Light Company"/>
    <n v="0"/>
    <n v="3"/>
    <x v="25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25"/>
  </r>
  <r>
    <n v="-1"/>
    <n v="1"/>
    <s v="0001 -Florida Power &amp; Light Company"/>
    <n v="0"/>
    <n v="3"/>
    <x v="25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25"/>
  </r>
  <r>
    <n v="-1"/>
    <n v="1"/>
    <s v="0001 -Florida Power &amp; Light Company"/>
    <n v="0"/>
    <n v="3"/>
    <x v="25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25"/>
  </r>
  <r>
    <n v="-1"/>
    <n v="1"/>
    <s v="0001 -Florida Power &amp; Light Company"/>
    <n v="0"/>
    <n v="3"/>
    <x v="25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25"/>
  </r>
  <r>
    <n v="-1"/>
    <n v="1"/>
    <s v="0001 -Florida Power &amp; Light Company"/>
    <n v="0"/>
    <n v="3"/>
    <x v="25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25"/>
  </r>
  <r>
    <n v="-1"/>
    <n v="1"/>
    <s v="0001 -Florida Power &amp; Light Company"/>
    <n v="0"/>
    <n v="3"/>
    <x v="25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25"/>
  </r>
  <r>
    <n v="-1"/>
    <n v="1"/>
    <s v="0001 -Florida Power &amp; Light Company"/>
    <n v="0"/>
    <n v="3"/>
    <x v="25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25"/>
  </r>
  <r>
    <n v="-1"/>
    <n v="1"/>
    <s v="0001 -Florida Power &amp; Light Company"/>
    <n v="0"/>
    <n v="3"/>
    <x v="25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25"/>
  </r>
  <r>
    <n v="-1"/>
    <n v="1"/>
    <s v="0001 -Florida Power &amp; Light Company"/>
    <n v="0"/>
    <n v="3"/>
    <x v="25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25"/>
  </r>
  <r>
    <n v="-1"/>
    <n v="1"/>
    <s v="0001 -Florida Power &amp; Light Company"/>
    <n v="0"/>
    <n v="3"/>
    <x v="25"/>
    <n v="2009"/>
    <n v="192"/>
    <n v="2014"/>
    <s v="V2009 Q4 - 50% Bonus"/>
    <n v="367"/>
    <s v="05. Other Production"/>
    <s v="Function"/>
    <n v="176297402"/>
    <n v="0"/>
    <n v="0"/>
    <n v="177775322.86000001"/>
    <n v="14741024.35"/>
    <n v="126422155.03"/>
    <n v="-2969711.91"/>
    <n v="549240.05000000005"/>
    <n v="179253243.71000001"/>
    <n v="140270618.63999999"/>
    <n v="-1514040.92"/>
    <n v="0"/>
    <n v="549240.05000000005"/>
    <n v="0"/>
    <x v="25"/>
  </r>
  <r>
    <n v="-1"/>
    <n v="1"/>
    <s v="0001 -Florida Power &amp; Light Company"/>
    <n v="0"/>
    <n v="3"/>
    <x v="25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25"/>
  </r>
  <r>
    <n v="-1"/>
    <n v="1"/>
    <s v="0001 -Florida Power &amp; Light Company"/>
    <n v="0"/>
    <n v="3"/>
    <x v="25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25"/>
  </r>
  <r>
    <n v="-1"/>
    <n v="1"/>
    <s v="0001 -Florida Power &amp; Light Company"/>
    <n v="0"/>
    <n v="3"/>
    <x v="25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25"/>
  </r>
  <r>
    <n v="-1"/>
    <n v="1"/>
    <s v="0001 -Florida Power &amp; Light Company"/>
    <n v="0"/>
    <n v="3"/>
    <x v="25"/>
    <n v="2010"/>
    <n v="216"/>
    <n v="2014"/>
    <s v="V2010 Q2 - 50% Bonus"/>
    <n v="367"/>
    <s v="05. Other Production"/>
    <s v="Function"/>
    <n v="76033772.469999999"/>
    <n v="0"/>
    <n v="0"/>
    <n v="89360012.700000003"/>
    <n v="8031620.3499999996"/>
    <n v="56428984.890000001"/>
    <n v="-26664658.75"/>
    <n v="11112437.83"/>
    <n v="102686252.93000001"/>
    <n v="57148910.579999998"/>
    <n v="-8228347.96"/>
    <n v="0"/>
    <n v="11112437.83"/>
    <n v="0"/>
    <x v="25"/>
  </r>
  <r>
    <n v="-1"/>
    <n v="1"/>
    <s v="0001 -Florida Power &amp; Light Company"/>
    <n v="0"/>
    <n v="3"/>
    <x v="25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25"/>
  </r>
  <r>
    <n v="-1"/>
    <n v="1"/>
    <s v="0001 -Florida Power &amp; Light Company"/>
    <n v="0"/>
    <n v="3"/>
    <x v="25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25"/>
  </r>
  <r>
    <n v="-1"/>
    <n v="1"/>
    <s v="0001 -Florida Power &amp; Light Company"/>
    <n v="0"/>
    <n v="3"/>
    <x v="25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25"/>
  </r>
  <r>
    <n v="-1"/>
    <n v="1"/>
    <s v="0001 -Florida Power &amp; Light Company"/>
    <n v="0"/>
    <n v="3"/>
    <x v="25"/>
    <n v="2010"/>
    <n v="224"/>
    <n v="2014"/>
    <s v="V2010 Q4 - 100% Bonus"/>
    <n v="367"/>
    <s v="05. Other Production"/>
    <s v="Function"/>
    <n v="59396716.359999999"/>
    <n v="0"/>
    <n v="0"/>
    <n v="63223608.140000001"/>
    <n v="6380424.0999999996"/>
    <n v="44923389.920000002"/>
    <n v="-7655023.8700000001"/>
    <n v="1455739.9"/>
    <n v="67050499.93"/>
    <n v="49415277.729999997"/>
    <n v="-4309507.38"/>
    <n v="0"/>
    <n v="1455739.9"/>
    <n v="0"/>
    <x v="25"/>
  </r>
  <r>
    <n v="-1"/>
    <n v="1"/>
    <s v="0001 -Florida Power &amp; Light Company"/>
    <n v="0"/>
    <n v="3"/>
    <x v="25"/>
    <n v="2010"/>
    <n v="218"/>
    <n v="2014"/>
    <s v="V2010 Q4 - 50% Bonus"/>
    <n v="367"/>
    <s v="05. Other Production"/>
    <s v="Function"/>
    <n v="291225535.94"/>
    <n v="0"/>
    <n v="0"/>
    <n v="299676126.13"/>
    <n v="31609399.870000001"/>
    <n v="226458973.56999999"/>
    <n v="-16908575.84"/>
    <n v="3215359.84"/>
    <n v="308126716.31"/>
    <n v="253866046.11000001"/>
    <n v="-9483493.2100000009"/>
    <n v="0"/>
    <n v="3215359.84"/>
    <n v="0"/>
    <x v="25"/>
  </r>
  <r>
    <n v="-1"/>
    <n v="1"/>
    <s v="0001 -Florida Power &amp; Light Company"/>
    <n v="0"/>
    <n v="3"/>
    <x v="25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25"/>
  </r>
  <r>
    <n v="-1"/>
    <n v="1"/>
    <s v="0001 -Florida Power &amp; Light Company"/>
    <n v="0"/>
    <n v="3"/>
    <x v="25"/>
    <n v="2011"/>
    <n v="233"/>
    <n v="2014"/>
    <s v="V2011 - 100% Bonus"/>
    <n v="367"/>
    <s v="05. Other Production"/>
    <s v="Function"/>
    <n v="533647945.37"/>
    <n v="0"/>
    <n v="0"/>
    <n v="448598737.99000001"/>
    <n v="34463580.450000003"/>
    <n v="104746093.12"/>
    <n v="-33498427.940000001"/>
    <n v="6665336.5499999998"/>
    <n v="567132925.80999994"/>
    <n v="132266775.43000001"/>
    <n v="-19876745.739999998"/>
    <n v="0"/>
    <n v="6665336.5499999998"/>
    <n v="0"/>
    <x v="25"/>
  </r>
  <r>
    <n v="-1"/>
    <n v="1"/>
    <s v="0001 -Florida Power &amp; Light Company"/>
    <n v="0"/>
    <n v="3"/>
    <x v="25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25"/>
  </r>
  <r>
    <n v="-1"/>
    <n v="1"/>
    <s v="0001 -Florida Power &amp; Light Company"/>
    <n v="0"/>
    <n v="3"/>
    <x v="25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8"/>
    <n v="2014"/>
    <s v="V2012 Q1 - 50% Bonus"/>
    <n v="367"/>
    <s v="05. Other Production"/>
    <s v="Function"/>
    <n v="22212074.260000002"/>
    <n v="0"/>
    <n v="0"/>
    <n v="24188312.73"/>
    <n v="1734375.88"/>
    <n v="4385634.79"/>
    <n v="-3971330.96"/>
    <n v="1075982.3700000001"/>
    <n v="26164551.210000001"/>
    <n v="5453421.6200000001"/>
    <n v="-2209905.54"/>
    <n v="0"/>
    <n v="1075982.3700000001"/>
    <n v="0"/>
    <x v="25"/>
  </r>
  <r>
    <n v="-1"/>
    <n v="1"/>
    <s v="0001 -Florida Power &amp; Light Company"/>
    <n v="0"/>
    <n v="3"/>
    <x v="25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9"/>
    <n v="2014"/>
    <s v="V2012 Q2 - 50% Bonus"/>
    <n v="367"/>
    <s v="05. Other Production"/>
    <s v="Function"/>
    <n v="48003560.439999998"/>
    <n v="0"/>
    <n v="0"/>
    <n v="51894017.57"/>
    <n v="4143454.68"/>
    <n v="9259566.3000000007"/>
    <n v="-8061953.0499999998"/>
    <n v="2223407.39"/>
    <n v="55784474.700000003"/>
    <n v="12224834.939999999"/>
    <n v="-4379320.83"/>
    <n v="0"/>
    <n v="2223407.39"/>
    <n v="0"/>
    <x v="25"/>
  </r>
  <r>
    <n v="-1"/>
    <n v="1"/>
    <s v="0001 -Florida Power &amp; Light Company"/>
    <n v="0"/>
    <n v="3"/>
    <x v="25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25"/>
  </r>
  <r>
    <n v="-1"/>
    <n v="1"/>
    <s v="0001 -Florida Power &amp; Light Company"/>
    <n v="0"/>
    <n v="3"/>
    <x v="25"/>
    <n v="2012"/>
    <n v="250"/>
    <n v="2014"/>
    <s v="V2012 Q3 - 50% Bonus"/>
    <n v="367"/>
    <s v="05. Other Production"/>
    <s v="Function"/>
    <n v="13032844.57"/>
    <n v="0"/>
    <n v="0"/>
    <n v="13762537.699999999"/>
    <n v="1686439.31"/>
    <n v="3616907.42"/>
    <n v="-1469814.93"/>
    <n v="742987.79"/>
    <n v="14492230.83"/>
    <n v="5100368.2300000004"/>
    <n v="-513419.98"/>
    <n v="0"/>
    <n v="742987.79"/>
    <n v="0"/>
    <x v="25"/>
  </r>
  <r>
    <n v="-1"/>
    <n v="1"/>
    <s v="0001 -Florida Power &amp; Light Company"/>
    <n v="0"/>
    <n v="3"/>
    <x v="25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1"/>
    <n v="2014"/>
    <s v="V2012 Q4 - 50% Bonus"/>
    <n v="367"/>
    <s v="05. Other Production"/>
    <s v="Function"/>
    <n v="31516124.510000002"/>
    <n v="0"/>
    <n v="0"/>
    <n v="34041045.039999999"/>
    <n v="3205935.34"/>
    <n v="4924704.8899999997"/>
    <n v="-5081738.04"/>
    <n v="1480413.57"/>
    <n v="36565965.579999998"/>
    <n v="7529028.7999999998"/>
    <n v="-2967816.07"/>
    <n v="0"/>
    <n v="1480413.57"/>
    <n v="0"/>
    <x v="25"/>
  </r>
  <r>
    <n v="-1"/>
    <n v="1"/>
    <s v="0001 -Florida Power &amp; Light Company"/>
    <n v="0"/>
    <n v="3"/>
    <x v="25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25"/>
  </r>
  <r>
    <n v="-1"/>
    <n v="1"/>
    <s v="0001 -Florida Power &amp; Light Company"/>
    <n v="0"/>
    <n v="3"/>
    <x v="25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25"/>
  </r>
  <r>
    <n v="-1"/>
    <n v="1"/>
    <s v="0001 -Florida Power &amp; Light Company"/>
    <n v="0"/>
    <n v="3"/>
    <x v="25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25"/>
  </r>
  <r>
    <n v="-1"/>
    <n v="1"/>
    <s v="0001 -Florida Power &amp; Light Company"/>
    <n v="0"/>
    <n v="3"/>
    <x v="25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25"/>
  </r>
  <r>
    <n v="-1"/>
    <n v="1"/>
    <s v="0001 -Florida Power &amp; Light Company"/>
    <n v="0"/>
    <n v="3"/>
    <x v="25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25"/>
  </r>
  <r>
    <n v="-1"/>
    <n v="1"/>
    <s v="0001 -Florida Power &amp; Light Company"/>
    <n v="0"/>
    <n v="3"/>
    <x v="25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25"/>
  </r>
  <r>
    <n v="-1"/>
    <n v="1"/>
    <s v="0001 -Florida Power &amp; Light Company"/>
    <n v="0"/>
    <n v="3"/>
    <x v="25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25"/>
  </r>
  <r>
    <n v="-1"/>
    <n v="1"/>
    <s v="0001 -Florida Power &amp; Light Company"/>
    <n v="0"/>
    <n v="3"/>
    <x v="25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25"/>
  </r>
  <r>
    <n v="-1"/>
    <n v="1"/>
    <s v="0001 -Florida Power &amp; Light Company"/>
    <n v="0"/>
    <n v="3"/>
    <x v="25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25"/>
  </r>
  <r>
    <n v="-1"/>
    <n v="1"/>
    <s v="0001 -Florida Power &amp; Light Company"/>
    <n v="0"/>
    <n v="3"/>
    <x v="25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25"/>
  </r>
  <r>
    <n v="-1"/>
    <n v="1"/>
    <s v="0001 -Florida Power &amp; Light Company"/>
    <n v="0"/>
    <n v="3"/>
    <x v="25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25"/>
  </r>
  <r>
    <n v="-1"/>
    <n v="1"/>
    <s v="0001 -Florida Power &amp; Light Company"/>
    <n v="0"/>
    <n v="3"/>
    <x v="25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25"/>
  </r>
  <r>
    <n v="-1"/>
    <n v="1"/>
    <s v="0001 -Florida Power &amp; Light Company"/>
    <n v="0"/>
    <n v="3"/>
    <x v="25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25"/>
  </r>
  <r>
    <n v="-1"/>
    <n v="1"/>
    <s v="0001 -Florida Power &amp; Light Company"/>
    <n v="0"/>
    <n v="3"/>
    <x v="25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25"/>
  </r>
  <r>
    <n v="-1"/>
    <n v="1"/>
    <s v="0001 -Florida Power &amp; Light Company"/>
    <n v="0"/>
    <n v="3"/>
    <x v="25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25"/>
  </r>
  <r>
    <n v="-1"/>
    <n v="1"/>
    <s v="0001 -Florida Power &amp; Light Company"/>
    <n v="0"/>
    <n v="3"/>
    <x v="25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25"/>
  </r>
  <r>
    <n v="-1"/>
    <n v="1"/>
    <s v="0001 -Florida Power &amp; Light Company"/>
    <n v="0"/>
    <n v="3"/>
    <x v="25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25"/>
  </r>
  <r>
    <n v="-1"/>
    <n v="1"/>
    <s v="0001 -Florida Power &amp; Light Company"/>
    <n v="0"/>
    <n v="3"/>
    <x v="25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25"/>
  </r>
  <r>
    <n v="-1"/>
    <n v="1"/>
    <s v="0001 -Florida Power &amp; Light Company"/>
    <n v="0"/>
    <n v="3"/>
    <x v="25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25"/>
  </r>
  <r>
    <n v="-1"/>
    <n v="1"/>
    <s v="0001 -Florida Power &amp; Light Company"/>
    <n v="0"/>
    <n v="3"/>
    <x v="25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25"/>
  </r>
  <r>
    <n v="-1"/>
    <n v="1"/>
    <s v="0001 -Florida Power &amp; Light Company"/>
    <n v="0"/>
    <n v="3"/>
    <x v="25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25"/>
  </r>
  <r>
    <n v="-1"/>
    <n v="1"/>
    <s v="0001 -Florida Power &amp; Light Company"/>
    <n v="0"/>
    <n v="3"/>
    <x v="25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25"/>
  </r>
  <r>
    <n v="-1"/>
    <n v="1"/>
    <s v="0001 -Florida Power &amp; Light Company"/>
    <n v="0"/>
    <n v="3"/>
    <x v="25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25"/>
  </r>
  <r>
    <n v="-1"/>
    <n v="1"/>
    <s v="0001 -Florida Power &amp; Light Company"/>
    <n v="0"/>
    <n v="3"/>
    <x v="25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25"/>
  </r>
  <r>
    <n v="-1"/>
    <n v="1"/>
    <s v="0001 -Florida Power &amp; Light Company"/>
    <n v="0"/>
    <n v="3"/>
    <x v="25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25"/>
  </r>
  <r>
    <n v="-1"/>
    <n v="1"/>
    <s v="0001 -Florida Power &amp; Light Company"/>
    <n v="0"/>
    <n v="3"/>
    <x v="25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25"/>
  </r>
  <r>
    <n v="-1"/>
    <n v="1"/>
    <s v="0001 -Florida Power &amp; Light Company"/>
    <n v="0"/>
    <n v="3"/>
    <x v="25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25"/>
  </r>
  <r>
    <n v="-1"/>
    <n v="1"/>
    <s v="0001 -Florida Power &amp; Light Company"/>
    <n v="0"/>
    <n v="3"/>
    <x v="25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25"/>
  </r>
  <r>
    <n v="-1"/>
    <n v="1"/>
    <s v="0001 -Florida Power &amp; Light Company"/>
    <n v="0"/>
    <n v="3"/>
    <x v="25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25"/>
  </r>
  <r>
    <n v="-1"/>
    <n v="1"/>
    <s v="0001 -Florida Power &amp; Light Company"/>
    <n v="0"/>
    <n v="3"/>
    <x v="25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25"/>
  </r>
  <r>
    <n v="-1"/>
    <n v="1"/>
    <s v="0001 -Florida Power &amp; Light Company"/>
    <n v="0"/>
    <n v="3"/>
    <x v="25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25"/>
  </r>
  <r>
    <n v="-1"/>
    <n v="1"/>
    <s v="0001 -Florida Power &amp; Light Company"/>
    <n v="0"/>
    <n v="3"/>
    <x v="25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25"/>
  </r>
  <r>
    <n v="-1"/>
    <n v="1"/>
    <s v="0001 -Florida Power &amp; Light Company"/>
    <n v="0"/>
    <n v="3"/>
    <x v="25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25"/>
  </r>
  <r>
    <n v="-1"/>
    <n v="1"/>
    <s v="0001 -Florida Power &amp; Light Company"/>
    <n v="0"/>
    <n v="3"/>
    <x v="25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25"/>
  </r>
  <r>
    <n v="-1"/>
    <n v="1"/>
    <s v="0001 -Florida Power &amp; Light Company"/>
    <n v="0"/>
    <n v="3"/>
    <x v="25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25"/>
  </r>
  <r>
    <n v="-1"/>
    <n v="1"/>
    <s v="0001 -Florida Power &amp; Light Company"/>
    <n v="0"/>
    <n v="3"/>
    <x v="25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25"/>
  </r>
  <r>
    <n v="-1"/>
    <n v="1"/>
    <s v="0001 -Florida Power &amp; Light Company"/>
    <n v="0"/>
    <n v="3"/>
    <x v="25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25"/>
  </r>
  <r>
    <n v="-1"/>
    <n v="1"/>
    <s v="0001 -Florida Power &amp; Light Company"/>
    <n v="0"/>
    <n v="3"/>
    <x v="25"/>
    <n v="2001"/>
    <n v="69"/>
    <n v="2014"/>
    <s v="V2001 Bonus"/>
    <n v="367"/>
    <s v="06. Transmission"/>
    <s v="Function"/>
    <n v="1089891.7"/>
    <n v="0"/>
    <n v="0"/>
    <n v="1093722.99"/>
    <n v="48790.98"/>
    <n v="953777.41"/>
    <n v="-7935.96"/>
    <n v="3819.67"/>
    <n v="1097554.28"/>
    <n v="995738.68"/>
    <n v="2986.81"/>
    <n v="0"/>
    <n v="3819.67"/>
    <n v="0"/>
    <x v="25"/>
  </r>
  <r>
    <n v="-1"/>
    <n v="1"/>
    <s v="0001 -Florida Power &amp; Light Company"/>
    <n v="0"/>
    <n v="3"/>
    <x v="25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25"/>
  </r>
  <r>
    <n v="-1"/>
    <n v="1"/>
    <s v="0001 -Florida Power &amp; Light Company"/>
    <n v="0"/>
    <n v="3"/>
    <x v="25"/>
    <n v="2002"/>
    <n v="80"/>
    <n v="2014"/>
    <s v="V2002 Bonus Q1"/>
    <n v="367"/>
    <s v="06. Transmission"/>
    <s v="Function"/>
    <n v="11607443.689999999"/>
    <n v="0"/>
    <n v="0"/>
    <n v="11699077.5"/>
    <n v="547516.82999999996"/>
    <n v="7007747.3899999997"/>
    <n v="-184629"/>
    <n v="33805.24"/>
    <n v="11790711.310000001"/>
    <n v="7442051.6100000003"/>
    <n v="-36249.769999999997"/>
    <n v="0"/>
    <n v="33805.24"/>
    <n v="0"/>
    <x v="25"/>
  </r>
  <r>
    <n v="-1"/>
    <n v="1"/>
    <s v="0001 -Florida Power &amp; Light Company"/>
    <n v="0"/>
    <n v="3"/>
    <x v="25"/>
    <n v="2002"/>
    <n v="81"/>
    <n v="2014"/>
    <s v="V2002 Bonus Q2"/>
    <n v="367"/>
    <s v="06. Transmission"/>
    <s v="Function"/>
    <n v="10955824.26"/>
    <n v="0"/>
    <n v="0"/>
    <n v="11042313.949999999"/>
    <n v="520092.99"/>
    <n v="6484566.4100000001"/>
    <n v="-174264.33"/>
    <n v="32366.21"/>
    <n v="11128803.65"/>
    <n v="6899793.5499999998"/>
    <n v="-35747.339999999997"/>
    <n v="0"/>
    <n v="32366.21"/>
    <n v="0"/>
    <x v="25"/>
  </r>
  <r>
    <n v="-1"/>
    <n v="1"/>
    <s v="0001 -Florida Power &amp; Light Company"/>
    <n v="0"/>
    <n v="3"/>
    <x v="25"/>
    <n v="2002"/>
    <n v="82"/>
    <n v="2014"/>
    <s v="V2002 Bonus Q3"/>
    <n v="367"/>
    <s v="06. Transmission"/>
    <s v="Function"/>
    <n v="8070253.79"/>
    <n v="0"/>
    <n v="0"/>
    <n v="8133963.6399999997"/>
    <n v="385549.88"/>
    <n v="4689255.4000000004"/>
    <n v="-128366.22"/>
    <n v="23841.53"/>
    <n v="8197673.5"/>
    <n v="4998898.46"/>
    <n v="-27671.37"/>
    <n v="0"/>
    <n v="23841.53"/>
    <n v="0"/>
    <x v="25"/>
  </r>
  <r>
    <n v="-1"/>
    <n v="1"/>
    <s v="0001 -Florida Power &amp; Light Company"/>
    <n v="0"/>
    <n v="3"/>
    <x v="25"/>
    <n v="2002"/>
    <n v="83"/>
    <n v="2014"/>
    <s v="V2002 Bonus Q4"/>
    <n v="367"/>
    <s v="06. Transmission"/>
    <s v="Function"/>
    <n v="10770948.17"/>
    <n v="0"/>
    <n v="0"/>
    <n v="10855978.35"/>
    <n v="517830.17"/>
    <n v="6140882.3099999996"/>
    <n v="-171323.64"/>
    <n v="31820.03"/>
    <n v="10941008.539999999"/>
    <n v="6559206.4000000004"/>
    <n v="-38734.269999999997"/>
    <n v="0"/>
    <n v="31820.03"/>
    <n v="0"/>
    <x v="25"/>
  </r>
  <r>
    <n v="-1"/>
    <n v="1"/>
    <s v="0001 -Florida Power &amp; Light Company"/>
    <n v="0"/>
    <n v="3"/>
    <x v="25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25"/>
  </r>
  <r>
    <n v="-1"/>
    <n v="1"/>
    <s v="0001 -Florida Power &amp; Light Company"/>
    <n v="0"/>
    <n v="3"/>
    <x v="25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25"/>
  </r>
  <r>
    <n v="-1"/>
    <n v="1"/>
    <s v="0001 -Florida Power &amp; Light Company"/>
    <n v="0"/>
    <n v="3"/>
    <x v="25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25"/>
  </r>
  <r>
    <n v="-1"/>
    <n v="1"/>
    <s v="0001 -Florida Power &amp; Light Company"/>
    <n v="0"/>
    <n v="3"/>
    <x v="25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25"/>
  </r>
  <r>
    <n v="-1"/>
    <n v="1"/>
    <s v="0001 -Florida Power &amp; Light Company"/>
    <n v="0"/>
    <n v="3"/>
    <x v="25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25"/>
  </r>
  <r>
    <n v="-1"/>
    <n v="1"/>
    <s v="0001 -Florida Power &amp; Light Company"/>
    <n v="0"/>
    <n v="3"/>
    <x v="25"/>
    <n v="2003"/>
    <n v="70"/>
    <n v="2014"/>
    <s v="V2003 Bonus-30%"/>
    <n v="367"/>
    <s v="06. Transmission"/>
    <s v="Function"/>
    <n v="62285003.520000003"/>
    <n v="0"/>
    <n v="0"/>
    <n v="63039848.159999996"/>
    <n v="2929956.62"/>
    <n v="33039178.620000001"/>
    <n v="-1519253.84"/>
    <n v="455470.59"/>
    <n v="63794692.799999997"/>
    <n v="35152511.829999998"/>
    <n v="-237595.28"/>
    <n v="0"/>
    <n v="455470.59"/>
    <n v="0"/>
    <x v="25"/>
  </r>
  <r>
    <n v="-1"/>
    <n v="1"/>
    <s v="0001 -Florida Power &amp; Light Company"/>
    <n v="0"/>
    <n v="3"/>
    <x v="25"/>
    <n v="2003"/>
    <n v="84"/>
    <n v="2014"/>
    <s v="V2003 Bonus-50%"/>
    <n v="367"/>
    <s v="06. Transmission"/>
    <s v="Function"/>
    <n v="8595048.1300000008"/>
    <n v="0"/>
    <n v="0"/>
    <n v="8699261.9900000002"/>
    <n v="558492.62"/>
    <n v="5539409.9199999999"/>
    <n v="-209748.2"/>
    <n v="82203.48"/>
    <n v="8803475.8499999996"/>
    <n v="5960063.0599999996"/>
    <n v="11615.24"/>
    <n v="0"/>
    <n v="82203.48"/>
    <n v="0"/>
    <x v="25"/>
  </r>
  <r>
    <n v="-1"/>
    <n v="1"/>
    <s v="0001 -Florida Power &amp; Light Company"/>
    <n v="0"/>
    <n v="3"/>
    <x v="25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25"/>
  </r>
  <r>
    <n v="-1"/>
    <n v="1"/>
    <s v="0001 -Florida Power &amp; Light Company"/>
    <n v="0"/>
    <n v="3"/>
    <x v="25"/>
    <n v="2004"/>
    <n v="96"/>
    <n v="2014"/>
    <s v="V2004 Q1 - 30% Bonus"/>
    <n v="367"/>
    <s v="06. Transmission"/>
    <s v="Function"/>
    <n v="6849299.7699999996"/>
    <n v="0"/>
    <n v="0"/>
    <n v="6876151.0300000003"/>
    <n v="310365.73"/>
    <n v="3768954.91"/>
    <n v="-53704.45"/>
    <n v="11190.81"/>
    <n v="6903002.2800000003"/>
    <n v="4049229.14"/>
    <n v="-12420.19"/>
    <n v="0"/>
    <n v="11190.81"/>
    <n v="0"/>
    <x v="25"/>
  </r>
  <r>
    <n v="-1"/>
    <n v="1"/>
    <s v="0001 -Florida Power &amp; Light Company"/>
    <n v="0"/>
    <n v="3"/>
    <x v="25"/>
    <n v="2004"/>
    <n v="100"/>
    <n v="2014"/>
    <s v="V2004 Q1 - 50% Bonus"/>
    <n v="367"/>
    <s v="06. Transmission"/>
    <s v="Function"/>
    <n v="18552570.300000001"/>
    <n v="0"/>
    <n v="0"/>
    <n v="18626698.699999999"/>
    <n v="875454.84"/>
    <n v="9914980.4299999997"/>
    <n v="-148262.12"/>
    <n v="30894.58"/>
    <n v="18700827.09"/>
    <n v="10708347.060000001"/>
    <n v="-35273.99"/>
    <n v="0"/>
    <n v="30894.58"/>
    <n v="0"/>
    <x v="25"/>
  </r>
  <r>
    <n v="-1"/>
    <n v="1"/>
    <s v="0001 -Florida Power &amp; Light Company"/>
    <n v="0"/>
    <n v="3"/>
    <x v="25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25"/>
  </r>
  <r>
    <n v="-1"/>
    <n v="1"/>
    <s v="0001 -Florida Power &amp; Light Company"/>
    <n v="0"/>
    <n v="3"/>
    <x v="25"/>
    <n v="2004"/>
    <n v="97"/>
    <n v="2014"/>
    <s v="V2004 Q2 - 30% Bonus"/>
    <n v="367"/>
    <s v="06. Transmission"/>
    <s v="Function"/>
    <n v="979838.81"/>
    <n v="0"/>
    <n v="0"/>
    <n v="983753.83"/>
    <n v="45547.8"/>
    <n v="519869.62"/>
    <n v="-7830.33"/>
    <n v="1684.75"/>
    <n v="987668.85"/>
    <n v="561114.73"/>
    <n v="-1842.6"/>
    <n v="0"/>
    <n v="1684.75"/>
    <n v="0"/>
    <x v="25"/>
  </r>
  <r>
    <n v="-1"/>
    <n v="1"/>
    <s v="0001 -Florida Power &amp; Light Company"/>
    <n v="0"/>
    <n v="3"/>
    <x v="25"/>
    <n v="2004"/>
    <n v="101"/>
    <n v="2014"/>
    <s v="V2004 Q2 - 50% Bonus"/>
    <n v="367"/>
    <s v="06. Transmission"/>
    <s v="Function"/>
    <n v="19755402.59"/>
    <n v="0"/>
    <n v="0"/>
    <n v="19755402.59"/>
    <n v="937973.98"/>
    <n v="10265837.130000001"/>
    <n v="-174536.41"/>
    <n v="0"/>
    <n v="19755402.59"/>
    <n v="11203811.109999999"/>
    <n v="0"/>
    <n v="0"/>
    <n v="0"/>
    <n v="0"/>
    <x v="25"/>
  </r>
  <r>
    <n v="-1"/>
    <n v="1"/>
    <s v="0001 -Florida Power &amp; Light Company"/>
    <n v="0"/>
    <n v="3"/>
    <x v="25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25"/>
  </r>
  <r>
    <n v="-1"/>
    <n v="1"/>
    <s v="0001 -Florida Power &amp; Light Company"/>
    <n v="0"/>
    <n v="3"/>
    <x v="25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25"/>
  </r>
  <r>
    <n v="-1"/>
    <n v="1"/>
    <s v="0001 -Florida Power &amp; Light Company"/>
    <n v="0"/>
    <n v="3"/>
    <x v="25"/>
    <n v="2004"/>
    <n v="102"/>
    <n v="2014"/>
    <s v="V2004 Q3 - 50% Bonus"/>
    <n v="367"/>
    <s v="06. Transmission"/>
    <s v="Function"/>
    <n v="29662523.09"/>
    <n v="0"/>
    <n v="0"/>
    <n v="29771664.210000001"/>
    <n v="1429039.88"/>
    <n v="15211826.939999999"/>
    <n v="-218290.76"/>
    <n v="45387.4"/>
    <n v="29880805.329999998"/>
    <n v="16524504.15"/>
    <n v="-56532.160000000003"/>
    <n v="0"/>
    <n v="45387.4"/>
    <n v="0"/>
    <x v="25"/>
  </r>
  <r>
    <n v="-1"/>
    <n v="1"/>
    <s v="0001 -Florida Power &amp; Light Company"/>
    <n v="0"/>
    <n v="3"/>
    <x v="25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25"/>
  </r>
  <r>
    <n v="-1"/>
    <n v="1"/>
    <s v="0001 -Florida Power &amp; Light Company"/>
    <n v="0"/>
    <n v="3"/>
    <x v="25"/>
    <n v="2004"/>
    <n v="99"/>
    <n v="2014"/>
    <s v="V2004 Q4 - 30% Bonus"/>
    <n v="367"/>
    <s v="06. Transmission"/>
    <s v="Function"/>
    <n v="240766.49"/>
    <n v="0"/>
    <n v="0"/>
    <n v="241645.25"/>
    <n v="11333.16"/>
    <n v="122543.94"/>
    <n v="-1757.58"/>
    <n v="369.55"/>
    <n v="242524.01"/>
    <n v="132947.60999999999"/>
    <n v="-458.48"/>
    <n v="0"/>
    <n v="369.55"/>
    <n v="0"/>
    <x v="25"/>
  </r>
  <r>
    <n v="-1"/>
    <n v="1"/>
    <s v="0001 -Florida Power &amp; Light Company"/>
    <n v="0"/>
    <n v="3"/>
    <x v="25"/>
    <n v="2004"/>
    <n v="103"/>
    <n v="2014"/>
    <s v="V2004 Q4 - 50% Bonus"/>
    <n v="367"/>
    <s v="06. Transmission"/>
    <s v="Function"/>
    <n v="27141070.91"/>
    <n v="0"/>
    <n v="0"/>
    <n v="27249497.280000001"/>
    <n v="1318875.67"/>
    <n v="13638925.029999999"/>
    <n v="-216860.54"/>
    <n v="45599.32"/>
    <n v="27357923.649999999"/>
    <n v="14844443.75"/>
    <n v="-57896.480000000003"/>
    <n v="0"/>
    <n v="45599.32"/>
    <n v="0"/>
    <x v="25"/>
  </r>
  <r>
    <n v="-1"/>
    <n v="1"/>
    <s v="0001 -Florida Power &amp; Light Company"/>
    <n v="0"/>
    <n v="3"/>
    <x v="25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25"/>
  </r>
  <r>
    <n v="-1"/>
    <n v="1"/>
    <s v="0001 -Florida Power &amp; Light Company"/>
    <n v="0"/>
    <n v="3"/>
    <x v="25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5"/>
  </r>
  <r>
    <n v="-1"/>
    <n v="1"/>
    <s v="0001 -Florida Power &amp; Light Company"/>
    <n v="0"/>
    <n v="3"/>
    <x v="25"/>
    <n v="2005"/>
    <n v="72"/>
    <n v="2014"/>
    <s v="V2005 Bonus-30%"/>
    <n v="367"/>
    <s v="06. Transmission"/>
    <s v="Function"/>
    <n v="2918796.02"/>
    <n v="0"/>
    <n v="0"/>
    <n v="2918796.02"/>
    <n v="181257.23"/>
    <n v="1769666.02"/>
    <n v="0"/>
    <n v="0"/>
    <n v="2918796.02"/>
    <n v="1950923.25"/>
    <n v="0"/>
    <n v="0"/>
    <n v="0"/>
    <n v="0"/>
    <x v="25"/>
  </r>
  <r>
    <n v="-1"/>
    <n v="1"/>
    <s v="0001 -Florida Power &amp; Light Company"/>
    <n v="0"/>
    <n v="3"/>
    <x v="25"/>
    <n v="2005"/>
    <n v="86"/>
    <n v="2014"/>
    <s v="V2005 Bonus-50%"/>
    <n v="367"/>
    <s v="06. Transmission"/>
    <s v="Function"/>
    <n v="9861732.2899999991"/>
    <n v="0"/>
    <n v="0"/>
    <n v="9925336.2799999993"/>
    <n v="479775.41"/>
    <n v="4688021.43"/>
    <n v="-128349.05"/>
    <n v="29388.68"/>
    <n v="9988940.2599999998"/>
    <n v="5105725.71"/>
    <n v="-35748.160000000003"/>
    <n v="0"/>
    <n v="29388.68"/>
    <n v="0"/>
    <x v="25"/>
  </r>
  <r>
    <n v="-1"/>
    <n v="1"/>
    <s v="0001 -Florida Power &amp; Light Company"/>
    <n v="0"/>
    <n v="3"/>
    <x v="25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25"/>
  </r>
  <r>
    <n v="-1"/>
    <n v="1"/>
    <s v="0001 -Florida Power &amp; Light Company"/>
    <n v="0"/>
    <n v="3"/>
    <x v="25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25"/>
  </r>
  <r>
    <n v="-1"/>
    <n v="1"/>
    <s v="0001 -Florida Power &amp; Light Company"/>
    <n v="0"/>
    <n v="3"/>
    <x v="25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25"/>
  </r>
  <r>
    <n v="-1"/>
    <n v="1"/>
    <s v="0001 -Florida Power &amp; Light Company"/>
    <n v="0"/>
    <n v="3"/>
    <x v="25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25"/>
  </r>
  <r>
    <n v="-1"/>
    <n v="1"/>
    <s v="0001 -Florida Power &amp; Light Company"/>
    <n v="0"/>
    <n v="3"/>
    <x v="25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25"/>
  </r>
  <r>
    <n v="-1"/>
    <n v="1"/>
    <s v="0001 -Florida Power &amp; Light Company"/>
    <n v="0"/>
    <n v="3"/>
    <x v="25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25"/>
  </r>
  <r>
    <n v="-1"/>
    <n v="1"/>
    <s v="0001 -Florida Power &amp; Light Company"/>
    <n v="0"/>
    <n v="3"/>
    <x v="25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25"/>
  </r>
  <r>
    <n v="-1"/>
    <n v="1"/>
    <s v="0001 -Florida Power &amp; Light Company"/>
    <n v="0"/>
    <n v="3"/>
    <x v="25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25"/>
  </r>
  <r>
    <n v="-1"/>
    <n v="1"/>
    <s v="0001 -Florida Power &amp; Light Company"/>
    <n v="0"/>
    <n v="3"/>
    <x v="25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25"/>
  </r>
  <r>
    <n v="-1"/>
    <n v="1"/>
    <s v="0001 -Florida Power &amp; Light Company"/>
    <n v="0"/>
    <n v="3"/>
    <x v="25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25"/>
  </r>
  <r>
    <n v="-1"/>
    <n v="1"/>
    <s v="0001 -Florida Power &amp; Light Company"/>
    <n v="0"/>
    <n v="3"/>
    <x v="25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25"/>
  </r>
  <r>
    <n v="-1"/>
    <n v="1"/>
    <s v="0001 -Florida Power &amp; Light Company"/>
    <n v="0"/>
    <n v="3"/>
    <x v="25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25"/>
  </r>
  <r>
    <n v="-1"/>
    <n v="1"/>
    <s v="0001 -Florida Power &amp; Light Company"/>
    <n v="0"/>
    <n v="3"/>
    <x v="25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25"/>
  </r>
  <r>
    <n v="-1"/>
    <n v="1"/>
    <s v="0001 -Florida Power &amp; Light Company"/>
    <n v="0"/>
    <n v="3"/>
    <x v="25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25"/>
  </r>
  <r>
    <n v="-1"/>
    <n v="1"/>
    <s v="0001 -Florida Power &amp; Light Company"/>
    <n v="0"/>
    <n v="3"/>
    <x v="25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25"/>
  </r>
  <r>
    <n v="-1"/>
    <n v="1"/>
    <s v="0001 -Florida Power &amp; Light Company"/>
    <n v="0"/>
    <n v="3"/>
    <x v="25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25"/>
  </r>
  <r>
    <n v="-1"/>
    <n v="1"/>
    <s v="0001 -Florida Power &amp; Light Company"/>
    <n v="0"/>
    <n v="3"/>
    <x v="25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25"/>
  </r>
  <r>
    <n v="-1"/>
    <n v="1"/>
    <s v="0001 -Florida Power &amp; Light Company"/>
    <n v="0"/>
    <n v="3"/>
    <x v="25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25"/>
  </r>
  <r>
    <n v="-1"/>
    <n v="1"/>
    <s v="0001 -Florida Power &amp; Light Company"/>
    <n v="0"/>
    <n v="3"/>
    <x v="25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25"/>
  </r>
  <r>
    <n v="-1"/>
    <n v="1"/>
    <s v="0001 -Florida Power &amp; Light Company"/>
    <n v="0"/>
    <n v="3"/>
    <x v="25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25"/>
  </r>
  <r>
    <n v="-1"/>
    <n v="1"/>
    <s v="0001 -Florida Power &amp; Light Company"/>
    <n v="0"/>
    <n v="3"/>
    <x v="25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25"/>
  </r>
  <r>
    <n v="-1"/>
    <n v="1"/>
    <s v="0001 -Florida Power &amp; Light Company"/>
    <n v="0"/>
    <n v="3"/>
    <x v="25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25"/>
  </r>
  <r>
    <n v="-1"/>
    <n v="1"/>
    <s v="0001 -Florida Power &amp; Light Company"/>
    <n v="0"/>
    <n v="3"/>
    <x v="25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25"/>
  </r>
  <r>
    <n v="-1"/>
    <n v="1"/>
    <s v="0001 -Florida Power &amp; Light Company"/>
    <n v="0"/>
    <n v="3"/>
    <x v="25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25"/>
  </r>
  <r>
    <n v="-1"/>
    <n v="1"/>
    <s v="0001 -Florida Power &amp; Light Company"/>
    <n v="0"/>
    <n v="3"/>
    <x v="25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25"/>
  </r>
  <r>
    <n v="-1"/>
    <n v="1"/>
    <s v="0001 -Florida Power &amp; Light Company"/>
    <n v="0"/>
    <n v="3"/>
    <x v="25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25"/>
  </r>
  <r>
    <n v="-1"/>
    <n v="1"/>
    <s v="0001 -Florida Power &amp; Light Company"/>
    <n v="0"/>
    <n v="3"/>
    <x v="25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25"/>
  </r>
  <r>
    <n v="-1"/>
    <n v="1"/>
    <s v="0001 -Florida Power &amp; Light Company"/>
    <n v="0"/>
    <n v="3"/>
    <x v="25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25"/>
  </r>
  <r>
    <n v="-1"/>
    <n v="1"/>
    <s v="0001 -Florida Power &amp; Light Company"/>
    <n v="0"/>
    <n v="3"/>
    <x v="25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25"/>
  </r>
  <r>
    <n v="-1"/>
    <n v="1"/>
    <s v="0001 -Florida Power &amp; Light Company"/>
    <n v="0"/>
    <n v="3"/>
    <x v="25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25"/>
  </r>
  <r>
    <n v="-1"/>
    <n v="1"/>
    <s v="0001 -Florida Power &amp; Light Company"/>
    <n v="0"/>
    <n v="3"/>
    <x v="25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25"/>
  </r>
  <r>
    <n v="-1"/>
    <n v="1"/>
    <s v="0001 -Florida Power &amp; Light Company"/>
    <n v="0"/>
    <n v="3"/>
    <x v="25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25"/>
  </r>
  <r>
    <n v="-1"/>
    <n v="1"/>
    <s v="0001 -Florida Power &amp; Light Company"/>
    <n v="0"/>
    <n v="3"/>
    <x v="25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25"/>
  </r>
  <r>
    <n v="-1"/>
    <n v="1"/>
    <s v="0001 -Florida Power &amp; Light Company"/>
    <n v="0"/>
    <n v="3"/>
    <x v="25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25"/>
  </r>
  <r>
    <n v="-1"/>
    <n v="1"/>
    <s v="0001 -Florida Power &amp; Light Company"/>
    <n v="0"/>
    <n v="3"/>
    <x v="25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25"/>
  </r>
  <r>
    <n v="-1"/>
    <n v="1"/>
    <s v="0001 -Florida Power &amp; Light Company"/>
    <n v="0"/>
    <n v="3"/>
    <x v="25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25"/>
  </r>
  <r>
    <n v="-1"/>
    <n v="1"/>
    <s v="0001 -Florida Power &amp; Light Company"/>
    <n v="0"/>
    <n v="3"/>
    <x v="25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25"/>
  </r>
  <r>
    <n v="-1"/>
    <n v="1"/>
    <s v="0001 -Florida Power &amp; Light Company"/>
    <n v="0"/>
    <n v="3"/>
    <x v="25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25"/>
  </r>
  <r>
    <n v="-1"/>
    <n v="1"/>
    <s v="0001 -Florida Power &amp; Light Company"/>
    <n v="0"/>
    <n v="3"/>
    <x v="25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25"/>
  </r>
  <r>
    <n v="-1"/>
    <n v="1"/>
    <s v="0001 -Florida Power &amp; Light Company"/>
    <n v="0"/>
    <n v="3"/>
    <x v="25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25"/>
  </r>
  <r>
    <n v="-1"/>
    <n v="1"/>
    <s v="0001 -Florida Power &amp; Light Company"/>
    <n v="0"/>
    <n v="3"/>
    <x v="25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25"/>
  </r>
  <r>
    <n v="-1"/>
    <n v="1"/>
    <s v="0001 -Florida Power &amp; Light Company"/>
    <n v="0"/>
    <n v="3"/>
    <x v="25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25"/>
  </r>
  <r>
    <n v="-1"/>
    <n v="1"/>
    <s v="0001 -Florida Power &amp; Light Company"/>
    <n v="0"/>
    <n v="3"/>
    <x v="25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25"/>
  </r>
  <r>
    <n v="-1"/>
    <n v="1"/>
    <s v="0001 -Florida Power &amp; Light Company"/>
    <n v="0"/>
    <n v="3"/>
    <x v="25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25"/>
  </r>
  <r>
    <n v="-1"/>
    <n v="1"/>
    <s v="0001 -Florida Power &amp; Light Company"/>
    <n v="0"/>
    <n v="3"/>
    <x v="25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25"/>
  </r>
  <r>
    <n v="-1"/>
    <n v="1"/>
    <s v="0001 -Florida Power &amp; Light Company"/>
    <n v="0"/>
    <n v="3"/>
    <x v="25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25"/>
  </r>
  <r>
    <n v="-1"/>
    <n v="1"/>
    <s v="0001 -Florida Power &amp; Light Company"/>
    <n v="0"/>
    <n v="3"/>
    <x v="25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25"/>
  </r>
  <r>
    <n v="-1"/>
    <n v="1"/>
    <s v="0001 -Florida Power &amp; Light Company"/>
    <n v="0"/>
    <n v="3"/>
    <x v="25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25"/>
  </r>
  <r>
    <n v="-1"/>
    <n v="1"/>
    <s v="0001 -Florida Power &amp; Light Company"/>
    <n v="0"/>
    <n v="3"/>
    <x v="25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25"/>
  </r>
  <r>
    <n v="-1"/>
    <n v="1"/>
    <s v="0001 -Florida Power &amp; Light Company"/>
    <n v="0"/>
    <n v="3"/>
    <x v="25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25"/>
  </r>
  <r>
    <n v="-1"/>
    <n v="1"/>
    <s v="0001 -Florida Power &amp; Light Company"/>
    <n v="0"/>
    <n v="3"/>
    <x v="25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25"/>
  </r>
  <r>
    <n v="-1"/>
    <n v="1"/>
    <s v="0001 -Florida Power &amp; Light Company"/>
    <n v="0"/>
    <n v="3"/>
    <x v="25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25"/>
  </r>
  <r>
    <n v="-1"/>
    <n v="1"/>
    <s v="0001 -Florida Power &amp; Light Company"/>
    <n v="0"/>
    <n v="3"/>
    <x v="25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25"/>
  </r>
  <r>
    <n v="-1"/>
    <n v="1"/>
    <s v="0001 -Florida Power &amp; Light Company"/>
    <n v="0"/>
    <n v="3"/>
    <x v="25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25"/>
  </r>
  <r>
    <n v="-1"/>
    <n v="1"/>
    <s v="0001 -Florida Power &amp; Light Company"/>
    <n v="0"/>
    <n v="3"/>
    <x v="25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25"/>
  </r>
  <r>
    <n v="-1"/>
    <n v="1"/>
    <s v="0001 -Florida Power &amp; Light Company"/>
    <n v="0"/>
    <n v="3"/>
    <x v="25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25"/>
  </r>
  <r>
    <n v="-1"/>
    <n v="1"/>
    <s v="0001 -Florida Power &amp; Light Company"/>
    <n v="0"/>
    <n v="3"/>
    <x v="25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25"/>
  </r>
  <r>
    <n v="-1"/>
    <n v="1"/>
    <s v="0001 -Florida Power &amp; Light Company"/>
    <n v="0"/>
    <n v="3"/>
    <x v="25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25"/>
  </r>
  <r>
    <n v="-1"/>
    <n v="1"/>
    <s v="0001 -Florida Power &amp; Light Company"/>
    <n v="0"/>
    <n v="3"/>
    <x v="25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25"/>
  </r>
  <r>
    <n v="-1"/>
    <n v="1"/>
    <s v="0001 -Florida Power &amp; Light Company"/>
    <n v="0"/>
    <n v="3"/>
    <x v="25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25"/>
  </r>
  <r>
    <n v="-1"/>
    <n v="1"/>
    <s v="0001 -Florida Power &amp; Light Company"/>
    <n v="0"/>
    <n v="3"/>
    <x v="25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25"/>
  </r>
  <r>
    <n v="-1"/>
    <n v="1"/>
    <s v="0001 -Florida Power &amp; Light Company"/>
    <n v="0"/>
    <n v="3"/>
    <x v="25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25"/>
  </r>
  <r>
    <n v="-1"/>
    <n v="1"/>
    <s v="0001 -Florida Power &amp; Light Company"/>
    <n v="0"/>
    <n v="3"/>
    <x v="25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25"/>
  </r>
  <r>
    <n v="-1"/>
    <n v="1"/>
    <s v="0001 -Florida Power &amp; Light Company"/>
    <n v="0"/>
    <n v="3"/>
    <x v="25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25"/>
  </r>
  <r>
    <n v="-1"/>
    <n v="1"/>
    <s v="0001 -Florida Power &amp; Light Company"/>
    <n v="0"/>
    <n v="3"/>
    <x v="25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25"/>
  </r>
  <r>
    <n v="-1"/>
    <n v="1"/>
    <s v="0001 -Florida Power &amp; Light Company"/>
    <n v="0"/>
    <n v="3"/>
    <x v="25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25"/>
  </r>
  <r>
    <n v="-1"/>
    <n v="1"/>
    <s v="0001 -Florida Power &amp; Light Company"/>
    <n v="0"/>
    <n v="3"/>
    <x v="25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25"/>
  </r>
  <r>
    <n v="-1"/>
    <n v="1"/>
    <s v="0001 -Florida Power &amp; Light Company"/>
    <n v="0"/>
    <n v="3"/>
    <x v="25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25"/>
  </r>
  <r>
    <n v="-1"/>
    <n v="1"/>
    <s v="0001 -Florida Power &amp; Light Company"/>
    <n v="0"/>
    <n v="3"/>
    <x v="25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25"/>
  </r>
  <r>
    <n v="-1"/>
    <n v="1"/>
    <s v="0001 -Florida Power &amp; Light Company"/>
    <n v="0"/>
    <n v="3"/>
    <x v="25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25"/>
  </r>
  <r>
    <n v="-1"/>
    <n v="1"/>
    <s v="0001 -Florida Power &amp; Light Company"/>
    <n v="0"/>
    <n v="3"/>
    <x v="25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25"/>
  </r>
  <r>
    <n v="-1"/>
    <n v="1"/>
    <s v="0001 -Florida Power &amp; Light Company"/>
    <n v="0"/>
    <n v="3"/>
    <x v="25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25"/>
  </r>
  <r>
    <n v="-1"/>
    <n v="1"/>
    <s v="0001 -Florida Power &amp; Light Company"/>
    <n v="0"/>
    <n v="3"/>
    <x v="25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25"/>
  </r>
  <r>
    <n v="-1"/>
    <n v="1"/>
    <s v="0001 -Florida Power &amp; Light Company"/>
    <n v="0"/>
    <n v="3"/>
    <x v="25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25"/>
  </r>
  <r>
    <n v="-1"/>
    <n v="1"/>
    <s v="0001 -Florida Power &amp; Light Company"/>
    <n v="0"/>
    <n v="3"/>
    <x v="25"/>
    <n v="2001"/>
    <n v="69"/>
    <n v="2014"/>
    <s v="V2001 Bonus"/>
    <n v="367"/>
    <s v="07. Distribution"/>
    <s v="Function"/>
    <n v="23874184.77"/>
    <n v="0"/>
    <n v="0"/>
    <n v="24036286.719999999"/>
    <n v="970717.91"/>
    <n v="18840154.809999999"/>
    <n v="-418193.17"/>
    <n v="22129.200000000001"/>
    <n v="24198388.670000002"/>
    <n v="19553685.550000001"/>
    <n v="-44887.519999999997"/>
    <n v="0"/>
    <n v="22129.200000000001"/>
    <n v="0"/>
    <x v="25"/>
  </r>
  <r>
    <n v="-1"/>
    <n v="1"/>
    <s v="0001 -Florida Power &amp; Light Company"/>
    <n v="0"/>
    <n v="3"/>
    <x v="25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25"/>
  </r>
  <r>
    <n v="-1"/>
    <n v="1"/>
    <s v="0001 -Florida Power &amp; Light Company"/>
    <n v="0"/>
    <n v="3"/>
    <x v="25"/>
    <n v="2002"/>
    <n v="68"/>
    <n v="2014"/>
    <s v="V2002 Bonus"/>
    <n v="367"/>
    <s v="07. Distribution"/>
    <s v="Function"/>
    <n v="12710777.07"/>
    <n v="0"/>
    <n v="0"/>
    <n v="12710777.07"/>
    <n v="601219.76"/>
    <n v="7706544.1600000001"/>
    <n v="0"/>
    <n v="0"/>
    <n v="12710777.07"/>
    <n v="8307763.9199999999"/>
    <n v="0"/>
    <n v="0"/>
    <n v="0"/>
    <n v="0"/>
    <x v="25"/>
  </r>
  <r>
    <n v="-1"/>
    <n v="1"/>
    <s v="0001 -Florida Power &amp; Light Company"/>
    <n v="0"/>
    <n v="3"/>
    <x v="25"/>
    <n v="2002"/>
    <n v="80"/>
    <n v="2014"/>
    <s v="V2002 Bonus Q1"/>
    <n v="367"/>
    <s v="07. Distribution"/>
    <s v="Function"/>
    <n v="76299166.090000004"/>
    <n v="0"/>
    <n v="0"/>
    <n v="76649097.579999998"/>
    <n v="3481105.29"/>
    <n v="48103339.100000001"/>
    <n v="-843902.28"/>
    <n v="25039.63"/>
    <n v="76999029.069999993"/>
    <n v="51157217.109999999"/>
    <n v="-247596.07"/>
    <n v="0"/>
    <n v="25039.63"/>
    <n v="0"/>
    <x v="25"/>
  </r>
  <r>
    <n v="-1"/>
    <n v="1"/>
    <s v="0001 -Florida Power &amp; Light Company"/>
    <n v="0"/>
    <n v="3"/>
    <x v="25"/>
    <n v="2002"/>
    <n v="81"/>
    <n v="2014"/>
    <s v="V2002 Bonus Q2"/>
    <n v="367"/>
    <s v="07. Distribution"/>
    <s v="Function"/>
    <n v="95181347.549999997"/>
    <n v="0"/>
    <n v="0"/>
    <n v="95615891.629999995"/>
    <n v="4334554.66"/>
    <n v="59127633.520000003"/>
    <n v="-1052993.33"/>
    <n v="31256.1"/>
    <n v="96050435.709999993"/>
    <n v="62941731.539999999"/>
    <n v="-317375.40999999997"/>
    <n v="0"/>
    <n v="31256.1"/>
    <n v="0"/>
    <x v="25"/>
  </r>
  <r>
    <n v="-1"/>
    <n v="1"/>
    <s v="0001 -Florida Power &amp; Light Company"/>
    <n v="0"/>
    <n v="3"/>
    <x v="25"/>
    <n v="2002"/>
    <n v="82"/>
    <n v="2014"/>
    <s v="V2002 Bonus Q3"/>
    <n v="367"/>
    <s v="07. Distribution"/>
    <s v="Function"/>
    <n v="80125181.739999995"/>
    <n v="0"/>
    <n v="0"/>
    <n v="80493530.209999993"/>
    <n v="3681371.22"/>
    <n v="48668114.600000001"/>
    <n v="-890574.24"/>
    <n v="26505.18"/>
    <n v="80861878.680000007"/>
    <n v="51917330.100000001"/>
    <n v="-278036.03999999998"/>
    <n v="0"/>
    <n v="26505.18"/>
    <n v="0"/>
    <x v="25"/>
  </r>
  <r>
    <n v="-1"/>
    <n v="1"/>
    <s v="0001 -Florida Power &amp; Light Company"/>
    <n v="0"/>
    <n v="3"/>
    <x v="25"/>
    <n v="2002"/>
    <n v="83"/>
    <n v="2014"/>
    <s v="V2002 Bonus Q4"/>
    <n v="367"/>
    <s v="07. Distribution"/>
    <s v="Function"/>
    <n v="104916889.20999999"/>
    <n v="0"/>
    <n v="0"/>
    <n v="105403365.31"/>
    <n v="4953051.32"/>
    <n v="61786879.189999998"/>
    <n v="-1157670.45"/>
    <n v="34758.47"/>
    <n v="105889841.42"/>
    <n v="66183326.520000003"/>
    <n v="-381589.75"/>
    <n v="0"/>
    <n v="34758.47"/>
    <n v="0"/>
    <x v="25"/>
  </r>
  <r>
    <n v="-1"/>
    <n v="1"/>
    <s v="0001 -Florida Power &amp; Light Company"/>
    <n v="0"/>
    <n v="3"/>
    <x v="25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25"/>
  </r>
  <r>
    <n v="-1"/>
    <n v="1"/>
    <s v="0001 -Florida Power &amp; Light Company"/>
    <n v="0"/>
    <n v="3"/>
    <x v="25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25"/>
  </r>
  <r>
    <n v="-1"/>
    <n v="1"/>
    <s v="0001 -Florida Power &amp; Light Company"/>
    <n v="0"/>
    <n v="3"/>
    <x v="25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25"/>
  </r>
  <r>
    <n v="-1"/>
    <n v="1"/>
    <s v="0001 -Florida Power &amp; Light Company"/>
    <n v="0"/>
    <n v="3"/>
    <x v="25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25"/>
  </r>
  <r>
    <n v="-1"/>
    <n v="1"/>
    <s v="0001 -Florida Power &amp; Light Company"/>
    <n v="0"/>
    <n v="3"/>
    <x v="25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25"/>
  </r>
  <r>
    <n v="-1"/>
    <n v="1"/>
    <s v="0001 -Florida Power &amp; Light Company"/>
    <n v="0"/>
    <n v="3"/>
    <x v="25"/>
    <n v="2003"/>
    <n v="70"/>
    <n v="2014"/>
    <s v="V2003 Bonus-30%"/>
    <n v="367"/>
    <s v="07. Distribution"/>
    <s v="Function"/>
    <n v="238739442.47"/>
    <n v="0"/>
    <n v="0"/>
    <n v="239592483.84"/>
    <n v="10756536.460000001"/>
    <n v="135433289.91999999"/>
    <n v="-2131132.35"/>
    <n v="66854.64"/>
    <n v="240445525.22"/>
    <n v="145234141.21000001"/>
    <n v="-683542.94"/>
    <n v="0"/>
    <n v="66854.64"/>
    <n v="0"/>
    <x v="25"/>
  </r>
  <r>
    <n v="-1"/>
    <n v="1"/>
    <s v="0001 -Florida Power &amp; Light Company"/>
    <n v="0"/>
    <n v="3"/>
    <x v="25"/>
    <n v="2003"/>
    <n v="84"/>
    <n v="2014"/>
    <s v="V2003 Bonus-50%"/>
    <n v="367"/>
    <s v="07. Distribution"/>
    <s v="Function"/>
    <n v="159955333.58000001"/>
    <n v="0"/>
    <n v="0"/>
    <n v="160603421.90000001"/>
    <n v="7602594.7800000003"/>
    <n v="87012923.659999996"/>
    <n v="-1580942.75"/>
    <n v="50598.63"/>
    <n v="161251510.22"/>
    <n v="93904006.959999993"/>
    <n v="-534066.52"/>
    <n v="0"/>
    <n v="50598.63"/>
    <n v="0"/>
    <x v="25"/>
  </r>
  <r>
    <n v="-1"/>
    <n v="1"/>
    <s v="0001 -Florida Power &amp; Light Company"/>
    <n v="0"/>
    <n v="3"/>
    <x v="25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25"/>
  </r>
  <r>
    <n v="-1"/>
    <n v="1"/>
    <s v="0001 -Florida Power &amp; Light Company"/>
    <n v="0"/>
    <n v="3"/>
    <x v="25"/>
    <n v="2004"/>
    <n v="71"/>
    <n v="2014"/>
    <s v="V2004 Bonus-30%"/>
    <n v="367"/>
    <s v="07. Distribution"/>
    <s v="Function"/>
    <n v="1016074.4"/>
    <n v="0"/>
    <n v="0"/>
    <n v="1016074.4"/>
    <n v="47247.46"/>
    <n v="528155.47"/>
    <n v="0"/>
    <n v="0"/>
    <n v="1016074.4"/>
    <n v="575402.93000000005"/>
    <n v="0"/>
    <n v="0"/>
    <n v="0"/>
    <n v="0"/>
    <x v="25"/>
  </r>
  <r>
    <n v="-1"/>
    <n v="1"/>
    <s v="0001 -Florida Power &amp; Light Company"/>
    <n v="0"/>
    <n v="3"/>
    <x v="25"/>
    <n v="2004"/>
    <n v="85"/>
    <n v="2014"/>
    <s v="V2004 Bonus-50%"/>
    <n v="367"/>
    <s v="07. Distribution"/>
    <s v="Function"/>
    <n v="283779073.19999999"/>
    <n v="0"/>
    <n v="0"/>
    <n v="283779073.19999999"/>
    <n v="387733.99"/>
    <n v="279810693.01999998"/>
    <n v="0"/>
    <n v="0"/>
    <n v="283779073.19999999"/>
    <n v="280198427.00999999"/>
    <n v="0"/>
    <n v="0"/>
    <n v="0"/>
    <n v="0"/>
    <x v="25"/>
  </r>
  <r>
    <n v="-1"/>
    <n v="1"/>
    <s v="0001 -Florida Power &amp; Light Company"/>
    <n v="0"/>
    <n v="3"/>
    <x v="25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25"/>
  </r>
  <r>
    <n v="-1"/>
    <n v="1"/>
    <s v="0001 -Florida Power &amp; Light Company"/>
    <n v="0"/>
    <n v="3"/>
    <x v="25"/>
    <n v="2004"/>
    <n v="96"/>
    <n v="2014"/>
    <s v="V2004 Q1 - 30% Bonus"/>
    <n v="367"/>
    <s v="07. Distribution"/>
    <s v="Function"/>
    <n v="12062344.92"/>
    <n v="0"/>
    <n v="0"/>
    <n v="12125557.18"/>
    <n v="552396.04"/>
    <n v="6591891.8600000003"/>
    <n v="-142974.97"/>
    <n v="4150.07"/>
    <n v="12188769.43"/>
    <n v="7073570.0300000003"/>
    <n v="-51556.56"/>
    <n v="0"/>
    <n v="4150.07"/>
    <n v="0"/>
    <x v="25"/>
  </r>
  <r>
    <n v="-1"/>
    <n v="1"/>
    <s v="0001 -Florida Power &amp; Light Company"/>
    <n v="0"/>
    <n v="3"/>
    <x v="25"/>
    <n v="2004"/>
    <n v="100"/>
    <n v="2014"/>
    <s v="V2004 Q1 - 50% Bonus"/>
    <n v="367"/>
    <s v="07. Distribution"/>
    <s v="Function"/>
    <n v="96133776.359999999"/>
    <n v="0"/>
    <n v="0"/>
    <n v="96625415.129999995"/>
    <n v="4389704.8499999996"/>
    <n v="52935585.119999997"/>
    <n v="-1147422.19"/>
    <n v="32272.03"/>
    <n v="97117053.909999996"/>
    <n v="56781604.560000002"/>
    <n v="-407320.12"/>
    <n v="0"/>
    <n v="32272.03"/>
    <n v="0"/>
    <x v="25"/>
  </r>
  <r>
    <n v="-1"/>
    <n v="1"/>
    <s v="0001 -Florida Power &amp; Light Company"/>
    <n v="0"/>
    <n v="3"/>
    <x v="25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25"/>
  </r>
  <r>
    <n v="-1"/>
    <n v="1"/>
    <s v="0001 -Florida Power &amp; Light Company"/>
    <n v="0"/>
    <n v="3"/>
    <x v="25"/>
    <n v="2004"/>
    <n v="97"/>
    <n v="2014"/>
    <s v="V2004 Q2 - 30% Bonus"/>
    <n v="367"/>
    <s v="07. Distribution"/>
    <s v="Function"/>
    <n v="9847169.3399999999"/>
    <n v="0"/>
    <n v="0"/>
    <n v="9899286.8499999996"/>
    <n v="458411.88"/>
    <n v="5226033.24"/>
    <n v="-117124.52"/>
    <n v="3505.63"/>
    <n v="9951404.3599999994"/>
    <n v="5627284.46"/>
    <n v="-43568.73"/>
    <n v="0"/>
    <n v="3505.63"/>
    <n v="0"/>
    <x v="25"/>
  </r>
  <r>
    <n v="-1"/>
    <n v="1"/>
    <s v="0001 -Florida Power &amp; Light Company"/>
    <n v="0"/>
    <n v="3"/>
    <x v="25"/>
    <n v="2004"/>
    <n v="101"/>
    <n v="2014"/>
    <s v="V2004 Q2 - 50% Bonus"/>
    <n v="367"/>
    <s v="07. Distribution"/>
    <s v="Function"/>
    <n v="92102479.609999999"/>
    <n v="0"/>
    <n v="0"/>
    <n v="92547708.099999994"/>
    <n v="4237699.2300000004"/>
    <n v="49723070.869999997"/>
    <n v="-1100138.01"/>
    <n v="29947.84"/>
    <n v="92992936.590000004"/>
    <n v="53478899.049999997"/>
    <n v="-378638.09"/>
    <n v="0"/>
    <n v="29947.84"/>
    <n v="0"/>
    <x v="25"/>
  </r>
  <r>
    <n v="-1"/>
    <n v="1"/>
    <s v="0001 -Florida Power &amp; Light Company"/>
    <n v="0"/>
    <n v="3"/>
    <x v="25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25"/>
  </r>
  <r>
    <n v="-1"/>
    <n v="1"/>
    <s v="0001 -Florida Power &amp; Light Company"/>
    <n v="0"/>
    <n v="3"/>
    <x v="25"/>
    <n v="2004"/>
    <n v="98"/>
    <n v="2014"/>
    <s v="V2004 Q3 - 30% Bonus"/>
    <n v="367"/>
    <s v="07. Distribution"/>
    <s v="Function"/>
    <n v="1570516.37"/>
    <n v="0"/>
    <n v="0"/>
    <n v="1575401.19"/>
    <n v="43233.09"/>
    <n v="1127079.71"/>
    <n v="-13951.92"/>
    <n v="329.22"/>
    <n v="1580286.01"/>
    <n v="1165063.01"/>
    <n v="-4190.63"/>
    <n v="0"/>
    <n v="329.22"/>
    <n v="0"/>
    <x v="25"/>
  </r>
  <r>
    <n v="-1"/>
    <n v="1"/>
    <s v="0001 -Florida Power &amp; Light Company"/>
    <n v="0"/>
    <n v="3"/>
    <x v="25"/>
    <n v="2004"/>
    <n v="102"/>
    <n v="2014"/>
    <s v="V2004 Q3 - 50% Bonus"/>
    <n v="367"/>
    <s v="07. Distribution"/>
    <s v="Function"/>
    <n v="67188639.129999995"/>
    <n v="0"/>
    <n v="0"/>
    <n v="67528171.730000004"/>
    <n v="3096092.84"/>
    <n v="35863735.640000001"/>
    <n v="-798505.26"/>
    <n v="22883.73"/>
    <n v="67867704.329999998"/>
    <n v="38599633.659999996"/>
    <n v="-295986.65000000002"/>
    <n v="0"/>
    <n v="22883.73"/>
    <n v="0"/>
    <x v="25"/>
  </r>
  <r>
    <n v="-1"/>
    <n v="1"/>
    <s v="0001 -Florida Power &amp; Light Company"/>
    <n v="0"/>
    <n v="3"/>
    <x v="25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25"/>
  </r>
  <r>
    <n v="-1"/>
    <n v="1"/>
    <s v="0001 -Florida Power &amp; Light Company"/>
    <n v="0"/>
    <n v="3"/>
    <x v="25"/>
    <n v="2004"/>
    <n v="99"/>
    <n v="2014"/>
    <s v="V2004 Q4 - 30% Bonus"/>
    <n v="367"/>
    <s v="07. Distribution"/>
    <s v="Function"/>
    <n v="7220002.21"/>
    <n v="0"/>
    <n v="0"/>
    <n v="7253017.4800000004"/>
    <n v="312408.51"/>
    <n v="3965697"/>
    <n v="-82723.16"/>
    <n v="2158.33"/>
    <n v="7286032.7400000002"/>
    <n v="4243277.55"/>
    <n v="-29044.240000000002"/>
    <n v="0"/>
    <n v="2158.33"/>
    <n v="0"/>
    <x v="25"/>
  </r>
  <r>
    <n v="-1"/>
    <n v="1"/>
    <s v="0001 -Florida Power &amp; Light Company"/>
    <n v="0"/>
    <n v="3"/>
    <x v="25"/>
    <n v="2004"/>
    <n v="103"/>
    <n v="2014"/>
    <s v="V2004 Q4 - 50% Bonus"/>
    <n v="367"/>
    <s v="07. Distribution"/>
    <s v="Function"/>
    <n v="142922058.13"/>
    <n v="0"/>
    <n v="0"/>
    <n v="143656445.55000001"/>
    <n v="6752951.8300000001"/>
    <n v="73724745.349999994"/>
    <n v="-1692356.87"/>
    <n v="47853.47"/>
    <n v="144390832.97"/>
    <n v="79713388.760000005"/>
    <n v="-656612.96"/>
    <n v="0"/>
    <n v="47853.47"/>
    <n v="0"/>
    <x v="25"/>
  </r>
  <r>
    <n v="-1"/>
    <n v="1"/>
    <s v="0001 -Florida Power &amp; Light Company"/>
    <n v="0"/>
    <n v="3"/>
    <x v="25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25"/>
  </r>
  <r>
    <n v="-1"/>
    <n v="1"/>
    <s v="0001 -Florida Power &amp; Light Company"/>
    <n v="0"/>
    <n v="3"/>
    <x v="25"/>
    <n v="2005"/>
    <n v="72"/>
    <n v="2014"/>
    <s v="V2005 Bonus-30%"/>
    <n v="367"/>
    <s v="07. Distribution"/>
    <s v="Function"/>
    <n v="4700570.21"/>
    <n v="0"/>
    <n v="0"/>
    <n v="4719894.49"/>
    <n v="219475.1"/>
    <n v="2243072.2400000002"/>
    <n v="-44453.95"/>
    <n v="1216.9000000000001"/>
    <n v="4739218.7699999996"/>
    <n v="2443356.4"/>
    <n v="-18240.72"/>
    <n v="0"/>
    <n v="1216.9000000000001"/>
    <n v="0"/>
    <x v="25"/>
  </r>
  <r>
    <n v="-1"/>
    <n v="1"/>
    <s v="0001 -Florida Power &amp; Light Company"/>
    <n v="0"/>
    <n v="3"/>
    <x v="25"/>
    <n v="2005"/>
    <n v="86"/>
    <n v="2014"/>
    <s v="V2005 Bonus-50%"/>
    <n v="367"/>
    <s v="07. Distribution"/>
    <s v="Function"/>
    <n v="9544868.4700000007"/>
    <n v="0"/>
    <n v="0"/>
    <n v="9601695.2100000009"/>
    <n v="458000.86"/>
    <n v="4482520.04"/>
    <n v="-130733.04"/>
    <n v="3879.18"/>
    <n v="9658521.9499999993"/>
    <n v="4885063.6799999997"/>
    <n v="-54317.08"/>
    <n v="0"/>
    <n v="3879.18"/>
    <n v="0"/>
    <x v="25"/>
  </r>
  <r>
    <n v="-1"/>
    <n v="1"/>
    <s v="0001 -Florida Power &amp; Light Company"/>
    <n v="0"/>
    <n v="3"/>
    <x v="25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25"/>
  </r>
  <r>
    <n v="-1"/>
    <n v="1"/>
    <s v="0001 -Florida Power &amp; Light Company"/>
    <n v="0"/>
    <n v="3"/>
    <x v="25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25"/>
  </r>
  <r>
    <n v="-1"/>
    <n v="1"/>
    <s v="0001 -Florida Power &amp; Light Company"/>
    <n v="0"/>
    <n v="3"/>
    <x v="25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25"/>
  </r>
  <r>
    <n v="-1"/>
    <n v="1"/>
    <s v="0001 -Florida Power &amp; Light Company"/>
    <n v="0"/>
    <n v="3"/>
    <x v="25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09999999"/>
    <n v="-494790.53"/>
    <n v="14943.57"/>
    <n v="61816115.399999999"/>
    <n v="29199340.809999999"/>
    <n v="-232127.35"/>
    <n v="0"/>
    <n v="14943.57"/>
    <n v="0"/>
    <x v="25"/>
  </r>
  <r>
    <n v="-1"/>
    <n v="1"/>
    <s v="0001 -Florida Power &amp; Light Company"/>
    <n v="0"/>
    <n v="3"/>
    <x v="25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600000001"/>
    <n v="-386936.29"/>
    <n v="4961.2700000000004"/>
    <n v="20724192.390000001"/>
    <n v="10585094.720000001"/>
    <n v="-77579.710000000006"/>
    <n v="0"/>
    <n v="4961.2700000000004"/>
    <n v="0"/>
    <x v="25"/>
  </r>
  <r>
    <n v="-1"/>
    <n v="1"/>
    <s v="0001 -Florida Power &amp; Light Company"/>
    <n v="0"/>
    <n v="3"/>
    <x v="25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25"/>
  </r>
  <r>
    <n v="-1"/>
    <n v="1"/>
    <s v="0001 -Florida Power &amp; Light Company"/>
    <n v="0"/>
    <n v="3"/>
    <x v="25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25"/>
  </r>
  <r>
    <n v="-1"/>
    <n v="1"/>
    <s v="0001 -Florida Power &amp; Light Company"/>
    <n v="0"/>
    <n v="3"/>
    <x v="25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25"/>
  </r>
  <r>
    <n v="-1"/>
    <n v="1"/>
    <s v="0001 -Florida Power &amp; Light Company"/>
    <n v="0"/>
    <n v="3"/>
    <x v="25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0000001"/>
    <n v="-435832.79"/>
    <n v="14106.45"/>
    <n v="50160132.399999999"/>
    <n v="20948704.84"/>
    <n v="-228359.79"/>
    <n v="0"/>
    <n v="14106.45"/>
    <n v="0"/>
    <x v="25"/>
  </r>
  <r>
    <n v="-1"/>
    <n v="1"/>
    <s v="0001 -Florida Power &amp; Light Company"/>
    <n v="0"/>
    <n v="3"/>
    <x v="25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25"/>
  </r>
  <r>
    <n v="-1"/>
    <n v="1"/>
    <s v="0001 -Florida Power &amp; Light Company"/>
    <n v="0"/>
    <n v="3"/>
    <x v="25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25"/>
  </r>
  <r>
    <n v="-1"/>
    <n v="1"/>
    <s v="0001 -Florida Power &amp; Light Company"/>
    <n v="0"/>
    <n v="3"/>
    <x v="25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25"/>
  </r>
  <r>
    <n v="-1"/>
    <n v="1"/>
    <s v="0001 -Florida Power &amp; Light Company"/>
    <n v="0"/>
    <n v="3"/>
    <x v="25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25"/>
  </r>
  <r>
    <n v="-1"/>
    <n v="1"/>
    <s v="0001 -Florida Power &amp; Light Company"/>
    <n v="0"/>
    <n v="3"/>
    <x v="25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25"/>
  </r>
  <r>
    <n v="-1"/>
    <n v="1"/>
    <s v="0001 -Florida Power &amp; Light Company"/>
    <n v="0"/>
    <n v="3"/>
    <x v="25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25"/>
  </r>
  <r>
    <n v="-1"/>
    <n v="1"/>
    <s v="0001 -Florida Power &amp; Light Company"/>
    <n v="0"/>
    <n v="3"/>
    <x v="25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25"/>
  </r>
  <r>
    <n v="-1"/>
    <n v="1"/>
    <s v="0001 -Florida Power &amp; Light Company"/>
    <n v="0"/>
    <n v="3"/>
    <x v="25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25"/>
  </r>
  <r>
    <n v="-1"/>
    <n v="1"/>
    <s v="0001 -Florida Power &amp; Light Company"/>
    <n v="0"/>
    <n v="3"/>
    <x v="25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25"/>
  </r>
  <r>
    <n v="-1"/>
    <n v="1"/>
    <s v="0001 -Florida Power &amp; Light Company"/>
    <n v="0"/>
    <n v="3"/>
    <x v="25"/>
    <n v="2009"/>
    <n v="192"/>
    <n v="2014"/>
    <s v="V2009 Q4 - 50% Bonus"/>
    <n v="367"/>
    <s v="07. Distribution"/>
    <s v="Function"/>
    <n v="87479530.290000007"/>
    <n v="0"/>
    <n v="0"/>
    <n v="88211396.25"/>
    <n v="5230106.08"/>
    <n v="30996722.23"/>
    <n v="-1823693.83"/>
    <n v="58898.51"/>
    <n v="88943262.209999993"/>
    <n v="35714105.649999999"/>
    <n v="-892110.74"/>
    <n v="0"/>
    <n v="58898.51"/>
    <n v="0"/>
    <x v="25"/>
  </r>
  <r>
    <n v="-1"/>
    <n v="1"/>
    <s v="0001 -Florida Power &amp; Light Company"/>
    <n v="0"/>
    <n v="3"/>
    <x v="25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25"/>
  </r>
  <r>
    <n v="-1"/>
    <n v="1"/>
    <s v="0001 -Florida Power &amp; Light Company"/>
    <n v="0"/>
    <n v="3"/>
    <x v="25"/>
    <n v="2010"/>
    <n v="215"/>
    <n v="2014"/>
    <s v="V2010 Q1 - 50% Bonus"/>
    <n v="367"/>
    <s v="07. Distribution"/>
    <s v="Function"/>
    <n v="66983963.32"/>
    <n v="0"/>
    <n v="0"/>
    <n v="67464521.510000005"/>
    <n v="4149734.63"/>
    <n v="22286490.690000001"/>
    <n v="-1077771.24"/>
    <n v="43497.63"/>
    <n v="67945079.730000004"/>
    <n v="26140451.030000001"/>
    <n v="-621844.5"/>
    <n v="0"/>
    <n v="43497.63"/>
    <n v="0"/>
    <x v="25"/>
  </r>
  <r>
    <n v="-1"/>
    <n v="1"/>
    <s v="0001 -Florida Power &amp; Light Company"/>
    <n v="0"/>
    <n v="3"/>
    <x v="25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25"/>
  </r>
  <r>
    <n v="-1"/>
    <n v="1"/>
    <s v="0001 -Florida Power &amp; Light Company"/>
    <n v="0"/>
    <n v="3"/>
    <x v="25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25"/>
  </r>
  <r>
    <n v="-1"/>
    <n v="1"/>
    <s v="0001 -Florida Power &amp; Light Company"/>
    <n v="0"/>
    <n v="3"/>
    <x v="25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25"/>
  </r>
  <r>
    <n v="-1"/>
    <n v="1"/>
    <s v="0001 -Florida Power &amp; Light Company"/>
    <n v="0"/>
    <n v="3"/>
    <x v="25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7"/>
    <n v="2014"/>
    <s v="V2010 Q3 - 50% Bonus"/>
    <n v="367"/>
    <s v="07. Distribution"/>
    <s v="Function"/>
    <n v="68950133.859999999"/>
    <n v="0"/>
    <n v="0"/>
    <n v="69302409.409999996"/>
    <n v="4834451.32"/>
    <n v="24703679.829999998"/>
    <n v="-933711.63"/>
    <n v="29574.61"/>
    <n v="69654684.959999993"/>
    <n v="29350788.75"/>
    <n v="-487634.09"/>
    <n v="0"/>
    <n v="29574.61"/>
    <n v="0"/>
    <x v="25"/>
  </r>
  <r>
    <n v="-1"/>
    <n v="1"/>
    <s v="0001 -Florida Power &amp; Light Company"/>
    <n v="0"/>
    <n v="3"/>
    <x v="25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25"/>
  </r>
  <r>
    <n v="-1"/>
    <n v="1"/>
    <s v="0001 -Florida Power &amp; Light Company"/>
    <n v="0"/>
    <n v="3"/>
    <x v="25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"/>
    <n v="-373632.98"/>
    <n v="12890.82"/>
    <n v="33218379.690000001"/>
    <n v="13955636.65"/>
    <n v="-219033.21"/>
    <n v="0"/>
    <n v="12890.82"/>
    <n v="0"/>
    <x v="25"/>
  </r>
  <r>
    <n v="-1"/>
    <n v="1"/>
    <s v="0001 -Florida Power &amp; Light Company"/>
    <n v="0"/>
    <n v="3"/>
    <x v="25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25"/>
  </r>
  <r>
    <n v="-1"/>
    <n v="1"/>
    <s v="0001 -Florida Power &amp; Light Company"/>
    <n v="0"/>
    <n v="3"/>
    <x v="25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25"/>
  </r>
  <r>
    <n v="-1"/>
    <n v="1"/>
    <s v="0001 -Florida Power &amp; Light Company"/>
    <n v="0"/>
    <n v="3"/>
    <x v="25"/>
    <n v="2011"/>
    <n v="233"/>
    <n v="2014"/>
    <s v="V2011 - 100% Bonus"/>
    <n v="367"/>
    <s v="07. Distribution"/>
    <s v="Function"/>
    <n v="275702843.68000001"/>
    <n v="0"/>
    <n v="0"/>
    <n v="216108513.69999999"/>
    <n v="19333821.600000001"/>
    <n v="61114571"/>
    <n v="-3464913.17"/>
    <n v="113944.9"/>
    <n v="278263678.75999999"/>
    <n v="79887331.409999996"/>
    <n v="-1885828.99"/>
    <n v="0"/>
    <n v="113944.9"/>
    <n v="0"/>
    <x v="25"/>
  </r>
  <r>
    <n v="-1"/>
    <n v="1"/>
    <s v="0001 -Florida Power &amp; Light Company"/>
    <n v="0"/>
    <n v="3"/>
    <x v="25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25"/>
  </r>
  <r>
    <n v="-1"/>
    <n v="1"/>
    <s v="0001 -Florida Power &amp; Light Company"/>
    <n v="0"/>
    <n v="3"/>
    <x v="25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8"/>
    <n v="2014"/>
    <s v="V2012 Q1 - 50% Bonus"/>
    <n v="367"/>
    <s v="07. Distribution"/>
    <s v="Function"/>
    <n v="130286589.20999999"/>
    <n v="0"/>
    <n v="0"/>
    <n v="130550867.29000001"/>
    <n v="16080537.970000001"/>
    <n v="56126806.770000003"/>
    <n v="-604888.55000000005"/>
    <n v="24345.67"/>
    <n v="130815145.37"/>
    <n v="71929588.5"/>
    <n v="-226454.26"/>
    <n v="0"/>
    <n v="24345.67"/>
    <n v="0"/>
    <x v="25"/>
  </r>
  <r>
    <n v="-1"/>
    <n v="1"/>
    <s v="0001 -Florida Power &amp; Light Company"/>
    <n v="0"/>
    <n v="3"/>
    <x v="25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9"/>
    <n v="2014"/>
    <s v="V2012 Q2 - 50% Bonus"/>
    <n v="367"/>
    <s v="07. Distribution"/>
    <s v="Function"/>
    <n v="145650569.69999999"/>
    <n v="0"/>
    <n v="0"/>
    <n v="145949865.93000001"/>
    <n v="18322804.309999999"/>
    <n v="49300917.719999999"/>
    <n v="-683001.47"/>
    <n v="24771.93"/>
    <n v="146249162.13999999"/>
    <n v="67371063.310000002"/>
    <n v="-321161.78999999998"/>
    <n v="0"/>
    <n v="24771.93"/>
    <n v="0"/>
    <x v="25"/>
  </r>
  <r>
    <n v="-1"/>
    <n v="1"/>
    <s v="0001 -Florida Power &amp; Light Company"/>
    <n v="0"/>
    <n v="3"/>
    <x v="25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0"/>
    <n v="2014"/>
    <s v="V2012 Q3 - 50% Bonus"/>
    <n v="367"/>
    <s v="07. Distribution"/>
    <s v="Function"/>
    <n v="139296962.03"/>
    <n v="0"/>
    <n v="0"/>
    <n v="139590648.78999999"/>
    <n v="20464117.420000002"/>
    <n v="45016446.18"/>
    <n v="-670959.46"/>
    <n v="22932.41"/>
    <n v="139884335.52000001"/>
    <n v="65239734.090000004"/>
    <n v="-323611.56"/>
    <n v="0"/>
    <n v="22932.41"/>
    <n v="0"/>
    <x v="25"/>
  </r>
  <r>
    <n v="-1"/>
    <n v="1"/>
    <s v="0001 -Florida Power &amp; Light Company"/>
    <n v="0"/>
    <n v="3"/>
    <x v="25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1"/>
    <n v="2014"/>
    <s v="V2012 Q4 - 50% Bonus"/>
    <n v="367"/>
    <s v="07. Distribution"/>
    <s v="Function"/>
    <n v="124891089.72"/>
    <n v="0"/>
    <n v="0"/>
    <n v="125119674.31999999"/>
    <n v="21403167.969999999"/>
    <n v="37629684.789999999"/>
    <n v="-543992.81000000006"/>
    <n v="20429.41"/>
    <n v="125348258.91"/>
    <n v="58832519.399999999"/>
    <n v="-236406.42"/>
    <n v="0"/>
    <n v="20429.41"/>
    <n v="0"/>
    <x v="25"/>
  </r>
  <r>
    <n v="-1"/>
    <n v="1"/>
    <s v="0001 -Florida Power &amp; Light Company"/>
    <n v="0"/>
    <n v="3"/>
    <x v="25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25"/>
  </r>
  <r>
    <n v="-1"/>
    <n v="1"/>
    <s v="0001 -Florida Power &amp; Light Company"/>
    <n v="0"/>
    <n v="3"/>
    <x v="25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25"/>
  </r>
  <r>
    <n v="-1"/>
    <n v="1"/>
    <s v="0001 -Florida Power &amp; Light Company"/>
    <n v="0"/>
    <n v="3"/>
    <x v="25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25"/>
  </r>
  <r>
    <n v="-1"/>
    <n v="1"/>
    <s v="0001 -Florida Power &amp; Light Company"/>
    <n v="0"/>
    <n v="3"/>
    <x v="25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25"/>
  </r>
  <r>
    <n v="-1"/>
    <n v="1"/>
    <s v="0001 -Florida Power &amp; Light Company"/>
    <n v="0"/>
    <n v="3"/>
    <x v="25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25"/>
  </r>
  <r>
    <n v="-1"/>
    <n v="1"/>
    <s v="0001 -Florida Power &amp; Light Company"/>
    <n v="0"/>
    <n v="3"/>
    <x v="25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25"/>
  </r>
  <r>
    <n v="-1"/>
    <n v="1"/>
    <s v="0001 -Florida Power &amp; Light Company"/>
    <n v="0"/>
    <n v="3"/>
    <x v="25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25"/>
  </r>
  <r>
    <n v="-1"/>
    <n v="1"/>
    <s v="0001 -Florida Power &amp; Light Company"/>
    <n v="0"/>
    <n v="3"/>
    <x v="25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25"/>
  </r>
  <r>
    <n v="-1"/>
    <n v="1"/>
    <s v="0001 -Florida Power &amp; Light Company"/>
    <n v="0"/>
    <n v="3"/>
    <x v="25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25"/>
  </r>
  <r>
    <n v="-1"/>
    <n v="1"/>
    <s v="0001 -Florida Power &amp; Light Company"/>
    <n v="0"/>
    <n v="3"/>
    <x v="25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25"/>
  </r>
  <r>
    <n v="-1"/>
    <n v="1"/>
    <s v="0001 -Florida Power &amp; Light Company"/>
    <n v="0"/>
    <n v="3"/>
    <x v="25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25"/>
  </r>
  <r>
    <n v="-1"/>
    <n v="1"/>
    <s v="0001 -Florida Power &amp; Light Company"/>
    <n v="0"/>
    <n v="3"/>
    <x v="25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25"/>
  </r>
  <r>
    <n v="-1"/>
    <n v="1"/>
    <s v="0001 -Florida Power &amp; Light Company"/>
    <n v="0"/>
    <n v="3"/>
    <x v="25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25"/>
  </r>
  <r>
    <n v="-1"/>
    <n v="1"/>
    <s v="0001 -Florida Power &amp; Light Company"/>
    <n v="0"/>
    <n v="3"/>
    <x v="25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25"/>
  </r>
  <r>
    <n v="-1"/>
    <n v="1"/>
    <s v="0001 -Florida Power &amp; Light Company"/>
    <n v="0"/>
    <n v="3"/>
    <x v="25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25"/>
  </r>
  <r>
    <n v="-1"/>
    <n v="1"/>
    <s v="0001 -Florida Power &amp; Light Company"/>
    <n v="0"/>
    <n v="3"/>
    <x v="25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25"/>
  </r>
  <r>
    <n v="-1"/>
    <n v="1"/>
    <s v="0001 -Florida Power &amp; Light Company"/>
    <n v="0"/>
    <n v="3"/>
    <x v="25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25"/>
  </r>
  <r>
    <n v="-1"/>
    <n v="1"/>
    <s v="0001 -Florida Power &amp; Light Company"/>
    <n v="0"/>
    <n v="3"/>
    <x v="25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25"/>
  </r>
  <r>
    <n v="-1"/>
    <n v="1"/>
    <s v="0001 -Florida Power &amp; Light Company"/>
    <n v="0"/>
    <n v="3"/>
    <x v="25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25"/>
  </r>
  <r>
    <n v="-1"/>
    <n v="1"/>
    <s v="0001 -Florida Power &amp; Light Company"/>
    <n v="0"/>
    <n v="3"/>
    <x v="25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25"/>
  </r>
  <r>
    <n v="-1"/>
    <n v="1"/>
    <s v="0001 -Florida Power &amp; Light Company"/>
    <n v="0"/>
    <n v="3"/>
    <x v="25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25"/>
  </r>
  <r>
    <n v="-1"/>
    <n v="1"/>
    <s v="0001 -Florida Power &amp; Light Company"/>
    <n v="0"/>
    <n v="3"/>
    <x v="25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25"/>
  </r>
  <r>
    <n v="-1"/>
    <n v="1"/>
    <s v="0001 -Florida Power &amp; Light Company"/>
    <n v="0"/>
    <n v="3"/>
    <x v="25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25"/>
  </r>
  <r>
    <n v="-1"/>
    <n v="1"/>
    <s v="0001 -Florida Power &amp; Light Company"/>
    <n v="0"/>
    <n v="3"/>
    <x v="25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25"/>
  </r>
  <r>
    <n v="-1"/>
    <n v="1"/>
    <s v="0001 -Florida Power &amp; Light Company"/>
    <n v="0"/>
    <n v="3"/>
    <x v="25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25"/>
  </r>
  <r>
    <n v="-1"/>
    <n v="1"/>
    <s v="0001 -Florida Power &amp; Light Company"/>
    <n v="0"/>
    <n v="3"/>
    <x v="25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25"/>
  </r>
  <r>
    <n v="-1"/>
    <n v="1"/>
    <s v="0001 -Florida Power &amp; Light Company"/>
    <n v="0"/>
    <n v="3"/>
    <x v="25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25"/>
  </r>
  <r>
    <n v="-1"/>
    <n v="1"/>
    <s v="0001 -Florida Power &amp; Light Company"/>
    <n v="0"/>
    <n v="3"/>
    <x v="25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25"/>
  </r>
  <r>
    <n v="-1"/>
    <n v="1"/>
    <s v="0001 -Florida Power &amp; Light Company"/>
    <n v="0"/>
    <n v="3"/>
    <x v="25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25"/>
  </r>
  <r>
    <n v="-1"/>
    <n v="1"/>
    <s v="0001 -Florida Power &amp; Light Company"/>
    <n v="0"/>
    <n v="3"/>
    <x v="25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25"/>
  </r>
  <r>
    <n v="-1"/>
    <n v="1"/>
    <s v="0001 -Florida Power &amp; Light Company"/>
    <n v="0"/>
    <n v="3"/>
    <x v="25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25"/>
  </r>
  <r>
    <n v="-1"/>
    <n v="1"/>
    <s v="0001 -Florida Power &amp; Light Company"/>
    <n v="0"/>
    <n v="3"/>
    <x v="25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25"/>
  </r>
  <r>
    <n v="-1"/>
    <n v="1"/>
    <s v="0001 -Florida Power &amp; Light Company"/>
    <n v="0"/>
    <n v="3"/>
    <x v="25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25"/>
  </r>
  <r>
    <n v="-1"/>
    <n v="1"/>
    <s v="0001 -Florida Power &amp; Light Company"/>
    <n v="0"/>
    <n v="3"/>
    <x v="25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25"/>
  </r>
  <r>
    <n v="-1"/>
    <n v="1"/>
    <s v="0001 -Florida Power &amp; Light Company"/>
    <n v="0"/>
    <n v="3"/>
    <x v="25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25"/>
  </r>
  <r>
    <n v="-1"/>
    <n v="1"/>
    <s v="0001 -Florida Power &amp; Light Company"/>
    <n v="0"/>
    <n v="3"/>
    <x v="25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25"/>
  </r>
  <r>
    <n v="-1"/>
    <n v="1"/>
    <s v="0001 -Florida Power &amp; Light Company"/>
    <n v="0"/>
    <n v="3"/>
    <x v="25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25"/>
  </r>
  <r>
    <n v="-1"/>
    <n v="1"/>
    <s v="0001 -Florida Power &amp; Light Company"/>
    <n v="0"/>
    <n v="3"/>
    <x v="25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25"/>
  </r>
  <r>
    <n v="-1"/>
    <n v="1"/>
    <s v="0001 -Florida Power &amp; Light Company"/>
    <n v="0"/>
    <n v="3"/>
    <x v="25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25"/>
  </r>
  <r>
    <n v="-1"/>
    <n v="1"/>
    <s v="0001 -Florida Power &amp; Light Company"/>
    <n v="0"/>
    <n v="3"/>
    <x v="25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25"/>
  </r>
  <r>
    <n v="-1"/>
    <n v="1"/>
    <s v="0001 -Florida Power &amp; Light Company"/>
    <n v="0"/>
    <n v="3"/>
    <x v="25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25"/>
  </r>
  <r>
    <n v="-1"/>
    <n v="1"/>
    <s v="0001 -Florida Power &amp; Light Company"/>
    <n v="0"/>
    <n v="3"/>
    <x v="25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25"/>
  </r>
  <r>
    <n v="-1"/>
    <n v="1"/>
    <s v="0001 -Florida Power &amp; Light Company"/>
    <n v="0"/>
    <n v="3"/>
    <x v="25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25"/>
  </r>
  <r>
    <n v="-1"/>
    <n v="1"/>
    <s v="0001 -Florida Power &amp; Light Company"/>
    <n v="0"/>
    <n v="3"/>
    <x v="25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25"/>
  </r>
  <r>
    <n v="-1"/>
    <n v="1"/>
    <s v="0001 -Florida Power &amp; Light Company"/>
    <n v="0"/>
    <n v="3"/>
    <x v="25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25"/>
  </r>
  <r>
    <n v="-1"/>
    <n v="1"/>
    <s v="0001 -Florida Power &amp; Light Company"/>
    <n v="0"/>
    <n v="3"/>
    <x v="25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25"/>
  </r>
  <r>
    <n v="-1"/>
    <n v="1"/>
    <s v="0001 -Florida Power &amp; Light Company"/>
    <n v="0"/>
    <n v="3"/>
    <x v="25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25"/>
  </r>
  <r>
    <n v="-1"/>
    <n v="1"/>
    <s v="0001 -Florida Power &amp; Light Company"/>
    <n v="0"/>
    <n v="3"/>
    <x v="25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25"/>
  </r>
  <r>
    <n v="-1"/>
    <n v="1"/>
    <s v="0001 -Florida Power &amp; Light Company"/>
    <n v="0"/>
    <n v="3"/>
    <x v="25"/>
    <n v="2003"/>
    <n v="70"/>
    <n v="2014"/>
    <s v="V2003 Bonus-30%"/>
    <n v="367"/>
    <s v="08. General Plant"/>
    <s v="Function"/>
    <n v="15631591.76"/>
    <n v="0"/>
    <n v="0"/>
    <n v="15681394.029999999"/>
    <n v="0"/>
    <n v="15731196.310000001"/>
    <n v="-99604.55"/>
    <n v="9348.1"/>
    <n v="15731196.310000001"/>
    <n v="15631591.76"/>
    <n v="9348.1"/>
    <n v="0"/>
    <n v="9348.1"/>
    <n v="0"/>
    <x v="25"/>
  </r>
  <r>
    <n v="-1"/>
    <n v="1"/>
    <s v="0001 -Florida Power &amp; Light Company"/>
    <n v="0"/>
    <n v="3"/>
    <x v="25"/>
    <n v="2003"/>
    <n v="84"/>
    <n v="2014"/>
    <s v="V2003 Bonus-50%"/>
    <n v="367"/>
    <s v="08. General Plant"/>
    <s v="Function"/>
    <n v="7961146.21"/>
    <n v="0"/>
    <n v="0"/>
    <n v="7984266.5800000001"/>
    <n v="0"/>
    <n v="8007386.9299999997"/>
    <n v="-46240.72"/>
    <n v="350.1"/>
    <n v="8007386.9299999997"/>
    <n v="7961146.21"/>
    <n v="350.1"/>
    <n v="0"/>
    <n v="350.1"/>
    <n v="0"/>
    <x v="25"/>
  </r>
  <r>
    <n v="-1"/>
    <n v="1"/>
    <s v="0001 -Florida Power &amp; Light Company"/>
    <n v="0"/>
    <n v="3"/>
    <x v="25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25"/>
  </r>
  <r>
    <n v="-1"/>
    <n v="1"/>
    <s v="0001 -Florida Power &amp; Light Company"/>
    <n v="0"/>
    <n v="3"/>
    <x v="25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25"/>
  </r>
  <r>
    <n v="-1"/>
    <n v="1"/>
    <s v="0001 -Florida Power &amp; Light Company"/>
    <n v="0"/>
    <n v="3"/>
    <x v="25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25"/>
  </r>
  <r>
    <n v="-1"/>
    <n v="1"/>
    <s v="0001 -Florida Power &amp; Light Company"/>
    <n v="0"/>
    <n v="3"/>
    <x v="25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25"/>
  </r>
  <r>
    <n v="-1"/>
    <n v="1"/>
    <s v="0001 -Florida Power &amp; Light Company"/>
    <n v="0"/>
    <n v="3"/>
    <x v="25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25"/>
  </r>
  <r>
    <n v="-1"/>
    <n v="1"/>
    <s v="0001 -Florida Power &amp; Light Company"/>
    <n v="0"/>
    <n v="3"/>
    <x v="25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25"/>
  </r>
  <r>
    <n v="-1"/>
    <n v="1"/>
    <s v="0001 -Florida Power &amp; Light Company"/>
    <n v="0"/>
    <n v="3"/>
    <x v="25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25"/>
  </r>
  <r>
    <n v="-1"/>
    <n v="1"/>
    <s v="0001 -Florida Power &amp; Light Company"/>
    <n v="0"/>
    <n v="3"/>
    <x v="25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25"/>
  </r>
  <r>
    <n v="-1"/>
    <n v="1"/>
    <s v="0001 -Florida Power &amp; Light Company"/>
    <n v="0"/>
    <n v="3"/>
    <x v="25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25"/>
  </r>
  <r>
    <n v="-1"/>
    <n v="1"/>
    <s v="0001 -Florida Power &amp; Light Company"/>
    <n v="0"/>
    <n v="3"/>
    <x v="25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25"/>
  </r>
  <r>
    <n v="-1"/>
    <n v="1"/>
    <s v="0001 -Florida Power &amp; Light Company"/>
    <n v="0"/>
    <n v="3"/>
    <x v="25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25"/>
  </r>
  <r>
    <n v="-1"/>
    <n v="1"/>
    <s v="0001 -Florida Power &amp; Light Company"/>
    <n v="0"/>
    <n v="3"/>
    <x v="25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25"/>
  </r>
  <r>
    <n v="-1"/>
    <n v="1"/>
    <s v="0001 -Florida Power &amp; Light Company"/>
    <n v="0"/>
    <n v="3"/>
    <x v="25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25"/>
  </r>
  <r>
    <n v="-1"/>
    <n v="1"/>
    <s v="0001 -Florida Power &amp; Light Company"/>
    <n v="0"/>
    <n v="3"/>
    <x v="25"/>
    <n v="2005"/>
    <n v="72"/>
    <n v="2014"/>
    <s v="V2005 Bonus-30%"/>
    <n v="367"/>
    <s v="08. General Plant"/>
    <s v="Function"/>
    <n v="15692.83"/>
    <n v="0"/>
    <n v="0"/>
    <n v="15692.83"/>
    <n v="0"/>
    <n v="15692.83"/>
    <n v="0"/>
    <n v="0"/>
    <n v="15692.83"/>
    <n v="15692.83"/>
    <n v="0"/>
    <n v="0"/>
    <n v="0"/>
    <n v="0"/>
    <x v="25"/>
  </r>
  <r>
    <n v="-1"/>
    <n v="1"/>
    <s v="0001 -Florida Power &amp; Light Company"/>
    <n v="0"/>
    <n v="3"/>
    <x v="25"/>
    <n v="2005"/>
    <n v="86"/>
    <n v="2014"/>
    <s v="V2005 Bonus-50%"/>
    <n v="367"/>
    <s v="08. General Plant"/>
    <s v="Function"/>
    <n v="2172259.2599999998"/>
    <n v="0"/>
    <n v="0"/>
    <n v="2172259.2599999998"/>
    <n v="0"/>
    <n v="2172259.2599999998"/>
    <n v="0"/>
    <n v="0"/>
    <n v="2172259.2599999998"/>
    <n v="2172259.2599999998"/>
    <n v="0"/>
    <n v="0"/>
    <n v="0"/>
    <n v="0"/>
    <x v="25"/>
  </r>
  <r>
    <n v="-1"/>
    <n v="1"/>
    <s v="0001 -Florida Power &amp; Light Company"/>
    <n v="0"/>
    <n v="3"/>
    <x v="25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25"/>
  </r>
  <r>
    <n v="-1"/>
    <n v="1"/>
    <s v="0001 -Florida Power &amp; Light Company"/>
    <n v="0"/>
    <n v="3"/>
    <x v="25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25"/>
  </r>
  <r>
    <n v="-1"/>
    <n v="1"/>
    <s v="0001 -Florida Power &amp; Light Company"/>
    <n v="0"/>
    <n v="3"/>
    <x v="25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25"/>
  </r>
  <r>
    <n v="-1"/>
    <n v="1"/>
    <s v="0001 -Florida Power &amp; Light Company"/>
    <n v="0"/>
    <n v="3"/>
    <x v="25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1"/>
    <n v="-137905.01"/>
    <n v="5202.8"/>
    <n v="3232234.56"/>
    <n v="3177121.65"/>
    <n v="5202.8"/>
    <n v="0"/>
    <n v="5202.8"/>
    <n v="0"/>
    <x v="25"/>
  </r>
  <r>
    <n v="-1"/>
    <n v="1"/>
    <s v="0001 -Florida Power &amp; Light Company"/>
    <n v="0"/>
    <n v="3"/>
    <x v="25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25"/>
  </r>
  <r>
    <n v="-1"/>
    <n v="1"/>
    <s v="0001 -Florida Power &amp; Light Company"/>
    <n v="0"/>
    <n v="3"/>
    <x v="25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25"/>
  </r>
  <r>
    <n v="-1"/>
    <n v="1"/>
    <s v="0001 -Florida Power &amp; Light Company"/>
    <n v="0"/>
    <n v="3"/>
    <x v="25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25"/>
  </r>
  <r>
    <n v="-1"/>
    <n v="1"/>
    <s v="0001 -Florida Power &amp; Light Company"/>
    <n v="0"/>
    <n v="3"/>
    <x v="25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"/>
    <n v="-342488.27"/>
    <n v="360.99"/>
    <n v="5121337.28"/>
    <n v="5009013.8"/>
    <n v="360.99"/>
    <n v="0"/>
    <n v="360.99"/>
    <n v="0"/>
    <x v="25"/>
  </r>
  <r>
    <n v="-1"/>
    <n v="1"/>
    <s v="0001 -Florida Power &amp; Light Company"/>
    <n v="0"/>
    <n v="3"/>
    <x v="25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25"/>
  </r>
  <r>
    <n v="-1"/>
    <n v="1"/>
    <s v="0001 -Florida Power &amp; Light Company"/>
    <n v="0"/>
    <n v="3"/>
    <x v="25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7"/>
    <n v="-552715.99"/>
    <n v="1613.2"/>
    <n v="19679467.219999999"/>
    <n v="18586094.32"/>
    <n v="1613.2"/>
    <n v="0"/>
    <n v="1613.2"/>
    <n v="0"/>
    <x v="25"/>
  </r>
  <r>
    <n v="-1"/>
    <n v="1"/>
    <s v="0001 -Florida Power &amp; Light Company"/>
    <n v="0"/>
    <n v="3"/>
    <x v="25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25"/>
  </r>
  <r>
    <n v="-1"/>
    <n v="1"/>
    <s v="0001 -Florida Power &amp; Light Company"/>
    <n v="0"/>
    <n v="3"/>
    <x v="25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25"/>
  </r>
  <r>
    <n v="-1"/>
    <n v="1"/>
    <s v="0001 -Florida Power &amp; Light Company"/>
    <n v="0"/>
    <n v="3"/>
    <x v="25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25"/>
  </r>
  <r>
    <n v="-1"/>
    <n v="1"/>
    <s v="0001 -Florida Power &amp; Light Company"/>
    <n v="0"/>
    <n v="3"/>
    <x v="25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25"/>
  </r>
  <r>
    <n v="-1"/>
    <n v="1"/>
    <s v="0001 -Florida Power &amp; Light Company"/>
    <n v="0"/>
    <n v="3"/>
    <x v="25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25"/>
  </r>
  <r>
    <n v="-1"/>
    <n v="1"/>
    <s v="0001 -Florida Power &amp; Light Company"/>
    <n v="0"/>
    <n v="3"/>
    <x v="25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25"/>
  </r>
  <r>
    <n v="-1"/>
    <n v="1"/>
    <s v="0001 -Florida Power &amp; Light Company"/>
    <n v="0"/>
    <n v="3"/>
    <x v="25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25"/>
  </r>
  <r>
    <n v="-1"/>
    <n v="1"/>
    <s v="0001 -Florida Power &amp; Light Company"/>
    <n v="0"/>
    <n v="3"/>
    <x v="25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25"/>
  </r>
  <r>
    <n v="-1"/>
    <n v="1"/>
    <s v="0001 -Florida Power &amp; Light Company"/>
    <n v="0"/>
    <n v="3"/>
    <x v="25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25"/>
  </r>
  <r>
    <n v="-1"/>
    <n v="1"/>
    <s v="0001 -Florida Power &amp; Light Company"/>
    <n v="0"/>
    <n v="3"/>
    <x v="25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25"/>
  </r>
  <r>
    <n v="-1"/>
    <n v="1"/>
    <s v="0001 -Florida Power &amp; Light Company"/>
    <n v="0"/>
    <n v="3"/>
    <x v="25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25"/>
  </r>
  <r>
    <n v="-1"/>
    <n v="1"/>
    <s v="0001 -Florida Power &amp; Light Company"/>
    <n v="0"/>
    <n v="3"/>
    <x v="25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25"/>
  </r>
  <r>
    <n v="-1"/>
    <n v="1"/>
    <s v="0001 -Florida Power &amp; Light Company"/>
    <n v="0"/>
    <n v="3"/>
    <x v="25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25"/>
  </r>
  <r>
    <n v="-1"/>
    <n v="1"/>
    <s v="0001 -Florida Power &amp; Light Company"/>
    <n v="0"/>
    <n v="3"/>
    <x v="25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25"/>
  </r>
  <r>
    <n v="-1"/>
    <n v="1"/>
    <s v="0001 -Florida Power &amp; Light Company"/>
    <n v="0"/>
    <n v="3"/>
    <x v="25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25"/>
  </r>
  <r>
    <n v="-1"/>
    <n v="1"/>
    <s v="0001 -Florida Power &amp; Light Company"/>
    <n v="0"/>
    <n v="3"/>
    <x v="25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25"/>
  </r>
  <r>
    <n v="-1"/>
    <n v="1"/>
    <s v="0001 -Florida Power &amp; Light Company"/>
    <n v="0"/>
    <n v="3"/>
    <x v="25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25"/>
  </r>
  <r>
    <n v="-1"/>
    <n v="1"/>
    <s v="0001 -Florida Power &amp; Light Company"/>
    <n v="0"/>
    <n v="3"/>
    <x v="25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25"/>
  </r>
  <r>
    <n v="-1"/>
    <n v="1"/>
    <s v="0001 -Florida Power &amp; Light Company"/>
    <n v="0"/>
    <n v="3"/>
    <x v="25"/>
    <n v="2011"/>
    <n v="233"/>
    <n v="2014"/>
    <s v="V2011 - 100% Bonus"/>
    <n v="367"/>
    <s v="08. General Plant"/>
    <s v="Function"/>
    <n v="69885814.689999998"/>
    <n v="0"/>
    <n v="0"/>
    <n v="32968695.16"/>
    <n v="7214295.1100000003"/>
    <n v="37818166.43"/>
    <n v="-5832684.7800000003"/>
    <n v="36649.339999999997"/>
    <n v="70151830.299999997"/>
    <n v="44986054.020000003"/>
    <n v="-182958.74"/>
    <n v="0"/>
    <n v="36649.339999999997"/>
    <n v="0"/>
    <x v="25"/>
  </r>
  <r>
    <n v="-1"/>
    <n v="1"/>
    <s v="0001 -Florida Power &amp; Light Company"/>
    <n v="0"/>
    <n v="3"/>
    <x v="25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25"/>
  </r>
  <r>
    <n v="-1"/>
    <n v="1"/>
    <s v="0001 -Florida Power &amp; Light Company"/>
    <n v="0"/>
    <n v="3"/>
    <x v="25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25"/>
  </r>
  <r>
    <n v="-1"/>
    <n v="1"/>
    <s v="0001 -Florida Power &amp; Light Company"/>
    <n v="0"/>
    <n v="3"/>
    <x v="25"/>
    <n v="2012"/>
    <n v="248"/>
    <n v="2014"/>
    <s v="V2012 Q1 - 50% Bonus"/>
    <n v="367"/>
    <s v="08. General Plant"/>
    <s v="Function"/>
    <n v="14854317.460000001"/>
    <n v="0"/>
    <n v="0"/>
    <n v="15041107.09"/>
    <n v="2315394.4700000002"/>
    <n v="7751715.8300000001"/>
    <n v="-373579.24"/>
    <n v="35428.74"/>
    <n v="15227896.699999999"/>
    <n v="9810087.7899999991"/>
    <n v="-81127.98"/>
    <n v="0"/>
    <n v="35428.74"/>
    <n v="0"/>
    <x v="25"/>
  </r>
  <r>
    <n v="-1"/>
    <n v="1"/>
    <s v="0001 -Florida Power &amp; Light Company"/>
    <n v="0"/>
    <n v="3"/>
    <x v="25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25"/>
  </r>
  <r>
    <n v="-1"/>
    <n v="1"/>
    <s v="0001 -Florida Power &amp; Light Company"/>
    <n v="0"/>
    <n v="3"/>
    <x v="25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9"/>
    <n v="2014"/>
    <s v="V2012 Q2 - 50% Bonus"/>
    <n v="367"/>
    <s v="08. General Plant"/>
    <s v="Function"/>
    <n v="13376604.17"/>
    <n v="0"/>
    <n v="0"/>
    <n v="13437876.539999999"/>
    <n v="2311303.86"/>
    <n v="6235094.1200000001"/>
    <n v="-122544.72"/>
    <n v="11619.94"/>
    <n v="13499148.890000001"/>
    <n v="8467969.3599999994"/>
    <n v="-32496.16"/>
    <n v="0"/>
    <n v="11619.94"/>
    <n v="0"/>
    <x v="25"/>
  </r>
  <r>
    <n v="-1"/>
    <n v="1"/>
    <s v="0001 -Florida Power &amp; Light Company"/>
    <n v="0"/>
    <n v="3"/>
    <x v="25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25"/>
  </r>
  <r>
    <n v="-1"/>
    <n v="1"/>
    <s v="0001 -Florida Power &amp; Light Company"/>
    <n v="0"/>
    <n v="3"/>
    <x v="25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0"/>
    <n v="2014"/>
    <s v="V2012 Q3 - 50% Bonus"/>
    <n v="367"/>
    <s v="08. General Plant"/>
    <s v="Function"/>
    <n v="10330275.439999999"/>
    <n v="0"/>
    <n v="0"/>
    <n v="10372315.039999999"/>
    <n v="1989456.43"/>
    <n v="4361017.76"/>
    <n v="-84079.21"/>
    <n v="7967.74"/>
    <n v="10414354.65"/>
    <n v="6300699.29"/>
    <n v="-26336.57"/>
    <n v="0"/>
    <n v="7967.74"/>
    <n v="0"/>
    <x v="25"/>
  </r>
  <r>
    <n v="-1"/>
    <n v="1"/>
    <s v="0001 -Florida Power &amp; Light Company"/>
    <n v="0"/>
    <n v="3"/>
    <x v="25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25"/>
  </r>
  <r>
    <n v="-1"/>
    <n v="1"/>
    <s v="0001 -Florida Power &amp; Light Company"/>
    <n v="0"/>
    <n v="3"/>
    <x v="25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1"/>
    <n v="2014"/>
    <s v="V2012 Q4 - 50% Bonus"/>
    <n v="367"/>
    <s v="08. General Plant"/>
    <s v="Function"/>
    <n v="95750088.810000002"/>
    <n v="0"/>
    <n v="0"/>
    <n v="100604948.63"/>
    <n v="22495673.18"/>
    <n v="43664569.259999998"/>
    <n v="-10106910.59"/>
    <n v="920905.18"/>
    <n v="105459808.45"/>
    <n v="60878154.960000001"/>
    <n v="-3506726.97"/>
    <n v="0"/>
    <n v="920905.18"/>
    <n v="0"/>
    <x v="25"/>
  </r>
  <r>
    <n v="-1"/>
    <n v="1"/>
    <s v="0001 -Florida Power &amp; Light Company"/>
    <n v="0"/>
    <n v="3"/>
    <x v="25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25"/>
  </r>
  <r>
    <n v="-1"/>
    <n v="1"/>
    <s v="0001 -Florida Power &amp; Light Company"/>
    <n v="0"/>
    <n v="3"/>
    <x v="25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25"/>
  </r>
  <r>
    <n v="-1"/>
    <n v="1"/>
    <s v="0001 -Florida Power &amp; Light Company"/>
    <n v="0"/>
    <n v="3"/>
    <x v="25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25"/>
  </r>
  <r>
    <n v="-1"/>
    <n v="1"/>
    <s v="0001 -Florida Power &amp; Light Company"/>
    <n v="0"/>
    <n v="3"/>
    <x v="25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25"/>
  </r>
  <r>
    <n v="-1"/>
    <n v="1"/>
    <s v="0001 -Florida Power &amp; Light Company"/>
    <n v="0"/>
    <n v="3"/>
    <x v="25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25"/>
  </r>
  <r>
    <n v="-1"/>
    <n v="1"/>
    <s v="0001 -Florida Power &amp; Light Company"/>
    <n v="0"/>
    <n v="3"/>
    <x v="25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25"/>
  </r>
  <r>
    <n v="-1"/>
    <n v="1"/>
    <s v="0001 -Florida Power &amp; Light Company"/>
    <n v="0"/>
    <n v="3"/>
    <x v="25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25"/>
  </r>
  <r>
    <n v="-1"/>
    <n v="1"/>
    <s v="0001 -Florida Power &amp; Light Company"/>
    <n v="0"/>
    <n v="3"/>
    <x v="25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25"/>
  </r>
  <r>
    <n v="-1"/>
    <n v="1"/>
    <s v="0001 -Florida Power &amp; Light Company"/>
    <n v="0"/>
    <n v="3"/>
    <x v="25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25"/>
  </r>
  <r>
    <n v="-1"/>
    <n v="1"/>
    <s v="0001 -Florida Power &amp; Light Company"/>
    <n v="0"/>
    <n v="3"/>
    <x v="25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25"/>
  </r>
  <r>
    <n v="-1"/>
    <n v="1"/>
    <s v="0001 -Florida Power &amp; Light Company"/>
    <n v="0"/>
    <n v="3"/>
    <x v="25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25"/>
  </r>
  <r>
    <n v="-1"/>
    <n v="1"/>
    <s v="0001 -Florida Power &amp; Light Company"/>
    <n v="0"/>
    <n v="3"/>
    <x v="25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25"/>
  </r>
  <r>
    <n v="-1"/>
    <n v="1"/>
    <s v="0001 -Florida Power &amp; Light Company"/>
    <n v="0"/>
    <n v="3"/>
    <x v="25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25"/>
  </r>
  <r>
    <n v="-1"/>
    <n v="1"/>
    <s v="0001 -Florida Power &amp; Light Company"/>
    <n v="0"/>
    <n v="3"/>
    <x v="25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25"/>
  </r>
  <r>
    <n v="-1"/>
    <n v="1"/>
    <s v="0001 -Florida Power &amp; Light Company"/>
    <n v="0"/>
    <n v="3"/>
    <x v="25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25"/>
  </r>
  <r>
    <n v="-1"/>
    <n v="1"/>
    <s v="0001 -Florida Power &amp; Light Company"/>
    <n v="0"/>
    <n v="3"/>
    <x v="25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25"/>
  </r>
  <r>
    <n v="-1"/>
    <n v="1"/>
    <s v="0001 -Florida Power &amp; Light Company"/>
    <n v="0"/>
    <n v="3"/>
    <x v="25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25"/>
  </r>
  <r>
    <n v="-1"/>
    <n v="1"/>
    <s v="0001 -Florida Power &amp; Light Company"/>
    <n v="0"/>
    <n v="3"/>
    <x v="25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25"/>
  </r>
  <r>
    <n v="-1"/>
    <n v="1"/>
    <s v="0001 -Florida Power &amp; Light Company"/>
    <n v="0"/>
    <n v="3"/>
    <x v="25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25"/>
  </r>
  <r>
    <n v="-1"/>
    <n v="1"/>
    <s v="0001 -Florida Power &amp; Light Company"/>
    <n v="0"/>
    <n v="3"/>
    <x v="25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25"/>
  </r>
  <r>
    <n v="-1"/>
    <n v="1"/>
    <s v="0001 -Florida Power &amp; Light Company"/>
    <n v="0"/>
    <n v="3"/>
    <x v="25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25"/>
  </r>
  <r>
    <n v="-1"/>
    <n v="1"/>
    <s v="0001 -Florida Power &amp; Light Company"/>
    <n v="0"/>
    <n v="3"/>
    <x v="25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25"/>
  </r>
  <r>
    <n v="-1"/>
    <n v="1"/>
    <s v="0001 -Florida Power &amp; Light Company"/>
    <n v="0"/>
    <n v="3"/>
    <x v="25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25"/>
  </r>
  <r>
    <n v="-1"/>
    <n v="1"/>
    <s v="0001 -Florida Power &amp; Light Company"/>
    <n v="0"/>
    <n v="3"/>
    <x v="25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25"/>
  </r>
  <r>
    <n v="-1"/>
    <n v="1"/>
    <s v="0001 -Florida Power &amp; Light Company"/>
    <n v="0"/>
    <n v="3"/>
    <x v="25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25"/>
  </r>
  <r>
    <n v="-1"/>
    <n v="1"/>
    <s v="0001 -Florida Power &amp; Light Company"/>
    <n v="0"/>
    <n v="3"/>
    <x v="25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25"/>
  </r>
  <r>
    <n v="-1"/>
    <n v="1"/>
    <s v="0001 -Florida Power &amp; Light Company"/>
    <n v="0"/>
    <n v="3"/>
    <x v="25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25"/>
  </r>
  <r>
    <n v="-1"/>
    <n v="1"/>
    <s v="0001 -Florida Power &amp; Light Company"/>
    <n v="0"/>
    <n v="3"/>
    <x v="25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25"/>
  </r>
  <r>
    <n v="-1"/>
    <n v="1"/>
    <s v="0001 -Florida Power &amp; Light Company"/>
    <n v="0"/>
    <n v="3"/>
    <x v="25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25"/>
  </r>
  <r>
    <n v="-1"/>
    <n v="1"/>
    <s v="0001 -Florida Power &amp; Light Company"/>
    <n v="0"/>
    <n v="3"/>
    <x v="25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25"/>
  </r>
  <r>
    <n v="-1"/>
    <n v="1"/>
    <s v="0001 -Florida Power &amp; Light Company"/>
    <n v="0"/>
    <n v="3"/>
    <x v="25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25"/>
  </r>
  <r>
    <n v="-1"/>
    <n v="1"/>
    <s v="0001 -Florida Power &amp; Light Company"/>
    <n v="0"/>
    <n v="3"/>
    <x v="25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25"/>
  </r>
  <r>
    <n v="-1"/>
    <n v="1"/>
    <s v="0001 -Florida Power &amp; Light Company"/>
    <n v="0"/>
    <n v="3"/>
    <x v="25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25"/>
  </r>
  <r>
    <n v="-1"/>
    <n v="1"/>
    <s v="0001 -Florida Power &amp; Light Company"/>
    <n v="0"/>
    <n v="3"/>
    <x v="25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25"/>
  </r>
  <r>
    <n v="-1"/>
    <n v="1"/>
    <s v="0001 -Florida Power &amp; Light Company"/>
    <n v="0"/>
    <n v="3"/>
    <x v="25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25"/>
  </r>
  <r>
    <n v="-1"/>
    <n v="1"/>
    <s v="0001 -Florida Power &amp; Light Company"/>
    <n v="0"/>
    <n v="3"/>
    <x v="25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25"/>
  </r>
  <r>
    <n v="-1"/>
    <n v="1"/>
    <s v="0001 -Florida Power &amp; Light Company"/>
    <n v="0"/>
    <n v="3"/>
    <x v="25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25"/>
  </r>
  <r>
    <n v="-1"/>
    <n v="1"/>
    <s v="0001 -Florida Power &amp; Light Company"/>
    <n v="0"/>
    <n v="3"/>
    <x v="25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25"/>
  </r>
  <r>
    <n v="-1"/>
    <n v="1"/>
    <s v="0001 -Florida Power &amp; Light Company"/>
    <n v="0"/>
    <n v="3"/>
    <x v="25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25"/>
  </r>
  <r>
    <n v="-1"/>
    <n v="1"/>
    <s v="0001 -Florida Power &amp; Light Company"/>
    <n v="0"/>
    <n v="3"/>
    <x v="25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25"/>
  </r>
  <r>
    <n v="-1"/>
    <n v="1"/>
    <s v="0001 -Florida Power &amp; Light Company"/>
    <n v="0"/>
    <n v="3"/>
    <x v="25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25"/>
  </r>
  <r>
    <n v="-1"/>
    <n v="1"/>
    <s v="0001 -Florida Power &amp; Light Company"/>
    <n v="0"/>
    <n v="3"/>
    <x v="25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25"/>
  </r>
  <r>
    <n v="-1"/>
    <n v="1"/>
    <s v="0001 -Florida Power &amp; Light Company"/>
    <n v="0"/>
    <n v="3"/>
    <x v="25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25"/>
  </r>
  <r>
    <n v="-1"/>
    <n v="1"/>
    <s v="0001 -Florida Power &amp; Light Company"/>
    <n v="0"/>
    <n v="3"/>
    <x v="25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25"/>
  </r>
  <r>
    <n v="-1"/>
    <n v="1"/>
    <s v="0001 -Florida Power &amp; Light Company"/>
    <n v="0"/>
    <n v="3"/>
    <x v="25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25"/>
  </r>
  <r>
    <n v="-1"/>
    <n v="1"/>
    <s v="0001 -Florida Power &amp; Light Company"/>
    <n v="0"/>
    <n v="3"/>
    <x v="25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25"/>
  </r>
  <r>
    <n v="-1"/>
    <n v="1"/>
    <s v="0001 -Florida Power &amp; Light Company"/>
    <n v="0"/>
    <n v="3"/>
    <x v="25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25"/>
  </r>
  <r>
    <n v="-1"/>
    <n v="1"/>
    <s v="0001 -Florida Power &amp; Light Company"/>
    <n v="0"/>
    <n v="3"/>
    <x v="25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25"/>
  </r>
  <r>
    <n v="-1"/>
    <n v="1"/>
    <s v="0001 -Florida Power &amp; Light Company"/>
    <n v="0"/>
    <n v="3"/>
    <x v="25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25"/>
  </r>
  <r>
    <n v="-1"/>
    <n v="1"/>
    <s v="0001 -Florida Power &amp; Light Company"/>
    <n v="0"/>
    <n v="3"/>
    <x v="25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25"/>
  </r>
  <r>
    <n v="-1"/>
    <n v="1"/>
    <s v="0001 -Florida Power &amp; Light Company"/>
    <n v="0"/>
    <n v="3"/>
    <x v="25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25"/>
  </r>
  <r>
    <n v="-1"/>
    <n v="1"/>
    <s v="0001 -Florida Power &amp; Light Company"/>
    <n v="0"/>
    <n v="3"/>
    <x v="25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25"/>
  </r>
  <r>
    <n v="-1"/>
    <n v="1"/>
    <s v="0001 -Florida Power &amp; Light Company"/>
    <n v="0"/>
    <n v="3"/>
    <x v="25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25"/>
  </r>
  <r>
    <n v="-1"/>
    <n v="1"/>
    <s v="0001 -Florida Power &amp; Light Company"/>
    <n v="0"/>
    <n v="3"/>
    <x v="25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25"/>
  </r>
  <r>
    <n v="-1"/>
    <n v="1"/>
    <s v="0001 -Florida Power &amp; Light Company"/>
    <n v="0"/>
    <n v="3"/>
    <x v="25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25"/>
  </r>
  <r>
    <n v="-1"/>
    <n v="1"/>
    <s v="0001 -Florida Power &amp; Light Company"/>
    <n v="0"/>
    <n v="3"/>
    <x v="25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25"/>
  </r>
  <r>
    <n v="-1"/>
    <n v="1"/>
    <s v="0001 -Florida Power &amp; Light Company"/>
    <n v="0"/>
    <n v="3"/>
    <x v="25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25"/>
  </r>
  <r>
    <n v="-1"/>
    <n v="1"/>
    <s v="0001 -Florida Power &amp; Light Company"/>
    <n v="0"/>
    <n v="3"/>
    <x v="25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25"/>
  </r>
  <r>
    <n v="-1"/>
    <n v="1"/>
    <s v="0001 -Florida Power &amp; Light Company"/>
    <n v="0"/>
    <n v="3"/>
    <x v="25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25"/>
  </r>
  <r>
    <n v="-1"/>
    <n v="1"/>
    <s v="0001 -Florida Power &amp; Light Company"/>
    <n v="0"/>
    <n v="3"/>
    <x v="25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25"/>
  </r>
  <r>
    <n v="-1"/>
    <n v="1"/>
    <s v="0001 -Florida Power &amp; Light Company"/>
    <n v="0"/>
    <n v="3"/>
    <x v="25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25"/>
  </r>
  <r>
    <n v="-1"/>
    <n v="1"/>
    <s v="0001 -Florida Power &amp; Light Company"/>
    <n v="0"/>
    <n v="3"/>
    <x v="25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25"/>
  </r>
  <r>
    <n v="-1"/>
    <n v="1"/>
    <s v="0001 -Florida Power &amp; Light Company"/>
    <n v="0"/>
    <n v="3"/>
    <x v="25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25"/>
  </r>
  <r>
    <n v="-1"/>
    <n v="1"/>
    <s v="0001 -Florida Power &amp; Light Company"/>
    <n v="0"/>
    <n v="3"/>
    <x v="25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25"/>
  </r>
  <r>
    <n v="-1"/>
    <n v="1"/>
    <s v="0001 -Florida Power &amp; Light Company"/>
    <n v="0"/>
    <n v="3"/>
    <x v="25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25"/>
  </r>
  <r>
    <n v="-1"/>
    <n v="1"/>
    <s v="0001 -Florida Power &amp; Light Company"/>
    <n v="0"/>
    <n v="3"/>
    <x v="25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25"/>
  </r>
  <r>
    <n v="-1"/>
    <n v="1"/>
    <s v="0001 -Florida Power &amp; Light Company"/>
    <n v="0"/>
    <n v="3"/>
    <x v="25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25"/>
  </r>
  <r>
    <n v="-1"/>
    <n v="1"/>
    <s v="0001 -Florida Power &amp; Light Company"/>
    <n v="0"/>
    <n v="3"/>
    <x v="25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25"/>
  </r>
  <r>
    <n v="-1"/>
    <n v="1"/>
    <s v="0001 -Florida Power &amp; Light Company"/>
    <n v="0"/>
    <n v="3"/>
    <x v="25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25"/>
  </r>
  <r>
    <n v="-1"/>
    <n v="1"/>
    <s v="0001 -Florida Power &amp; Light Company"/>
    <n v="0"/>
    <n v="3"/>
    <x v="25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25"/>
  </r>
  <r>
    <n v="-1"/>
    <n v="1"/>
    <s v="0001 -Florida Power &amp; Light Company"/>
    <n v="0"/>
    <n v="3"/>
    <x v="25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25"/>
  </r>
  <r>
    <n v="-1"/>
    <n v="1"/>
    <s v="0001 -Florida Power &amp; Light Company"/>
    <n v="0"/>
    <n v="3"/>
    <x v="25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25"/>
  </r>
  <r>
    <n v="-1"/>
    <n v="1"/>
    <s v="0001 -Florida Power &amp; Light Company"/>
    <n v="0"/>
    <n v="3"/>
    <x v="25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25"/>
  </r>
  <r>
    <n v="-1"/>
    <n v="1"/>
    <s v="0001 -Florida Power &amp; Light Company"/>
    <n v="0"/>
    <n v="3"/>
    <x v="25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25"/>
  </r>
  <r>
    <n v="-1"/>
    <n v="1"/>
    <s v="0001 -Florida Power &amp; Light Company"/>
    <n v="0"/>
    <n v="3"/>
    <x v="25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25"/>
  </r>
  <r>
    <n v="-1"/>
    <n v="1"/>
    <s v="0001 -Florida Power &amp; Light Company"/>
    <n v="0"/>
    <n v="3"/>
    <x v="25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25"/>
  </r>
  <r>
    <n v="-1"/>
    <n v="1"/>
    <s v="0001 -Florida Power &amp; Light Company"/>
    <n v="0"/>
    <n v="3"/>
    <x v="25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25"/>
  </r>
  <r>
    <n v="-1"/>
    <n v="1"/>
    <s v="0001 -Florida Power &amp; Light Company"/>
    <n v="0"/>
    <n v="3"/>
    <x v="25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25"/>
  </r>
  <r>
    <n v="-1"/>
    <n v="1"/>
    <s v="0001 -Florida Power &amp; Light Company"/>
    <n v="0"/>
    <n v="3"/>
    <x v="25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25"/>
  </r>
  <r>
    <n v="-1"/>
    <n v="1"/>
    <s v="0001 -Florida Power &amp; Light Company"/>
    <n v="0"/>
    <n v="3"/>
    <x v="25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25"/>
  </r>
  <r>
    <n v="-1"/>
    <n v="1"/>
    <s v="0001 -Florida Power &amp; Light Company"/>
    <n v="0"/>
    <n v="3"/>
    <x v="25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25"/>
  </r>
  <r>
    <n v="-1"/>
    <n v="1"/>
    <s v="0001 -Florida Power &amp; Light Company"/>
    <n v="0"/>
    <n v="3"/>
    <x v="25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25"/>
  </r>
  <r>
    <n v="-1"/>
    <n v="1"/>
    <s v="0001 -Florida Power &amp; Light Company"/>
    <n v="0"/>
    <n v="3"/>
    <x v="25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25"/>
  </r>
  <r>
    <n v="-1"/>
    <n v="1"/>
    <s v="0001 -Florida Power &amp; Light Company"/>
    <n v="0"/>
    <n v="3"/>
    <x v="25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25"/>
  </r>
  <r>
    <n v="-1"/>
    <n v="1"/>
    <s v="0001 -Florida Power &amp; Light Company"/>
    <n v="0"/>
    <n v="3"/>
    <x v="25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25"/>
  </r>
  <r>
    <n v="-1"/>
    <n v="1"/>
    <s v="0001 -Florida Power &amp; Light Company"/>
    <n v="0"/>
    <n v="3"/>
    <x v="25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25"/>
  </r>
  <r>
    <n v="-1"/>
    <n v="1"/>
    <s v="0001 -Florida Power &amp; Light Company"/>
    <n v="0"/>
    <n v="3"/>
    <x v="25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25"/>
  </r>
  <r>
    <n v="-1"/>
    <n v="1"/>
    <s v="0001 -Florida Power &amp; Light Company"/>
    <n v="0"/>
    <n v="3"/>
    <x v="25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25"/>
  </r>
  <r>
    <n v="-1"/>
    <n v="1"/>
    <s v="0001 -Florida Power &amp; Light Company"/>
    <n v="0"/>
    <n v="3"/>
    <x v="25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25"/>
  </r>
  <r>
    <n v="-1"/>
    <n v="1"/>
    <s v="0001 -Florida Power &amp; Light Company"/>
    <n v="0"/>
    <n v="3"/>
    <x v="25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25"/>
  </r>
  <r>
    <n v="-1"/>
    <n v="1"/>
    <s v="0001 -Florida Power &amp; Light Company"/>
    <n v="0"/>
    <n v="3"/>
    <x v="25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25"/>
  </r>
  <r>
    <n v="-1"/>
    <n v="1"/>
    <s v="0001 -Florida Power &amp; Light Company"/>
    <n v="0"/>
    <n v="3"/>
    <x v="25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25"/>
  </r>
  <r>
    <n v="-1"/>
    <n v="1"/>
    <s v="0001 -Florida Power &amp; Light Company"/>
    <n v="0"/>
    <n v="3"/>
    <x v="25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25"/>
  </r>
  <r>
    <n v="-1"/>
    <n v="1"/>
    <s v="0001 -Florida Power &amp; Light Company"/>
    <n v="0"/>
    <n v="3"/>
    <x v="25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25"/>
  </r>
  <r>
    <n v="-1"/>
    <n v="1"/>
    <s v="0001 -Florida Power &amp; Light Company"/>
    <n v="0"/>
    <n v="3"/>
    <x v="25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25"/>
  </r>
  <r>
    <n v="-1"/>
    <n v="1"/>
    <s v="0001 -Florida Power &amp; Light Company"/>
    <n v="0"/>
    <n v="3"/>
    <x v="25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25"/>
  </r>
  <r>
    <n v="-1"/>
    <n v="1"/>
    <s v="0001 -Florida Power &amp; Light Company"/>
    <n v="0"/>
    <n v="3"/>
    <x v="25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25"/>
  </r>
  <r>
    <n v="-1"/>
    <n v="1"/>
    <s v="0001 -Florida Power &amp; Light Company"/>
    <n v="0"/>
    <n v="3"/>
    <x v="25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25"/>
  </r>
  <r>
    <n v="-1"/>
    <n v="1"/>
    <s v="0001 -Florida Power &amp; Light Company"/>
    <n v="0"/>
    <n v="3"/>
    <x v="25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25"/>
  </r>
  <r>
    <n v="-1"/>
    <n v="1"/>
    <s v="0001 -Florida Power &amp; Light Company"/>
    <n v="0"/>
    <n v="3"/>
    <x v="25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25"/>
  </r>
  <r>
    <n v="-1"/>
    <n v="1"/>
    <s v="0001 -Florida Power &amp; Light Company"/>
    <n v="0"/>
    <n v="3"/>
    <x v="25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25"/>
  </r>
  <r>
    <n v="-1"/>
    <n v="1"/>
    <s v="0001 -Florida Power &amp; Light Company"/>
    <n v="0"/>
    <n v="3"/>
    <x v="25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25"/>
  </r>
  <r>
    <n v="-1"/>
    <n v="1"/>
    <s v="0001 -Florida Power &amp; Light Company"/>
    <n v="0"/>
    <n v="3"/>
    <x v="25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25"/>
  </r>
  <r>
    <n v="-1"/>
    <n v="1"/>
    <s v="0001 -Florida Power &amp; Light Company"/>
    <n v="0"/>
    <n v="3"/>
    <x v="25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25"/>
  </r>
  <r>
    <n v="-1"/>
    <n v="1"/>
    <s v="0001 -Florida Power &amp; Light Company"/>
    <n v="0"/>
    <n v="3"/>
    <x v="25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25"/>
  </r>
  <r>
    <n v="-1"/>
    <n v="1"/>
    <s v="0001 -Florida Power &amp; Light Company"/>
    <n v="0"/>
    <n v="3"/>
    <x v="25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25"/>
  </r>
  <r>
    <n v="-1"/>
    <n v="1"/>
    <s v="0001 -Florida Power &amp; Light Company"/>
    <n v="0"/>
    <n v="3"/>
    <x v="25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25"/>
  </r>
  <r>
    <n v="-1"/>
    <n v="1"/>
    <s v="0001 -Florida Power &amp; Light Company"/>
    <n v="0"/>
    <n v="3"/>
    <x v="25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25"/>
  </r>
  <r>
    <n v="-1"/>
    <n v="1"/>
    <s v="0001 -Florida Power &amp; Light Company"/>
    <n v="0"/>
    <n v="3"/>
    <x v="25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25"/>
  </r>
  <r>
    <n v="-1"/>
    <n v="1"/>
    <s v="0001 -Florida Power &amp; Light Company"/>
    <n v="0"/>
    <n v="3"/>
    <x v="25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25"/>
  </r>
  <r>
    <n v="-1"/>
    <n v="1"/>
    <s v="0001 -Florida Power &amp; Light Company"/>
    <n v="0"/>
    <n v="3"/>
    <x v="25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25"/>
  </r>
  <r>
    <n v="-1"/>
    <n v="1"/>
    <s v="0001 -Florida Power &amp; Light Company"/>
    <n v="0"/>
    <n v="3"/>
    <x v="25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25"/>
  </r>
  <r>
    <n v="-1"/>
    <n v="1"/>
    <s v="0001 -Florida Power &amp; Light Company"/>
    <n v="0"/>
    <n v="3"/>
    <x v="25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25"/>
  </r>
  <r>
    <n v="-1"/>
    <n v="1"/>
    <s v="0001 -Florida Power &amp; Light Company"/>
    <n v="0"/>
    <n v="3"/>
    <x v="25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25"/>
  </r>
  <r>
    <n v="-1"/>
    <n v="1"/>
    <s v="0001 -Florida Power &amp; Light Company"/>
    <n v="0"/>
    <n v="3"/>
    <x v="25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25"/>
  </r>
  <r>
    <n v="-1"/>
    <n v="1"/>
    <s v="0001 -Florida Power &amp; Light Company"/>
    <n v="0"/>
    <n v="3"/>
    <x v="25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25"/>
  </r>
  <r>
    <n v="-1"/>
    <n v="1"/>
    <s v="0001 -Florida Power &amp; Light Company"/>
    <n v="0"/>
    <n v="3"/>
    <x v="25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25"/>
  </r>
  <r>
    <n v="-1"/>
    <n v="1"/>
    <s v="0001 -Florida Power &amp; Light Company"/>
    <n v="0"/>
    <n v="3"/>
    <x v="25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25"/>
  </r>
  <r>
    <n v="-1"/>
    <n v="1"/>
    <s v="0001 -Florida Power &amp; Light Company"/>
    <n v="0"/>
    <n v="3"/>
    <x v="25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25"/>
  </r>
  <r>
    <n v="-1"/>
    <n v="1"/>
    <s v="0001 -Florida Power &amp; Light Company"/>
    <n v="0"/>
    <n v="3"/>
    <x v="25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25"/>
  </r>
  <r>
    <n v="-1"/>
    <n v="1"/>
    <s v="0001 -Florida Power &amp; Light Company"/>
    <n v="0"/>
    <n v="3"/>
    <x v="25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25"/>
  </r>
  <r>
    <n v="-1"/>
    <n v="1"/>
    <s v="0001 -Florida Power &amp; Light Company"/>
    <n v="0"/>
    <n v="3"/>
    <x v="25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25"/>
  </r>
  <r>
    <n v="-1"/>
    <n v="1"/>
    <s v="0001 -Florida Power &amp; Light Company"/>
    <n v="0"/>
    <n v="3"/>
    <x v="25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25"/>
  </r>
  <r>
    <n v="-1"/>
    <n v="1"/>
    <s v="0001 -Florida Power &amp; Light Company"/>
    <n v="0"/>
    <n v="3"/>
    <x v="25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25"/>
  </r>
  <r>
    <n v="-1"/>
    <n v="1"/>
    <s v="0001 -Florida Power &amp; Light Company"/>
    <n v="0"/>
    <n v="3"/>
    <x v="25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25"/>
  </r>
  <r>
    <n v="-1"/>
    <n v="1"/>
    <s v="0001 -Florida Power &amp; Light Company"/>
    <n v="0"/>
    <n v="3"/>
    <x v="25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25"/>
  </r>
  <r>
    <n v="-1"/>
    <n v="1"/>
    <s v="0001 -Florida Power &amp; Light Company"/>
    <n v="0"/>
    <n v="3"/>
    <x v="25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25"/>
  </r>
  <r>
    <n v="-1"/>
    <n v="1"/>
    <s v="0001 -Florida Power &amp; Light Company"/>
    <n v="0"/>
    <n v="3"/>
    <x v="25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25"/>
  </r>
  <r>
    <n v="-1"/>
    <n v="1"/>
    <s v="0001 -Florida Power &amp; Light Company"/>
    <n v="0"/>
    <n v="3"/>
    <x v="25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25"/>
  </r>
  <r>
    <n v="-1"/>
    <n v="1"/>
    <s v="0001 -Florida Power &amp; Light Company"/>
    <n v="0"/>
    <n v="3"/>
    <x v="25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25"/>
  </r>
  <r>
    <n v="-1"/>
    <n v="1"/>
    <s v="0001 -Florida Power &amp; Light Company"/>
    <n v="0"/>
    <n v="3"/>
    <x v="25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25"/>
  </r>
  <r>
    <n v="-1"/>
    <n v="1"/>
    <s v="0001 -Florida Power &amp; Light Company"/>
    <n v="0"/>
    <n v="3"/>
    <x v="25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25"/>
  </r>
  <r>
    <n v="-1"/>
    <n v="1"/>
    <s v="0001 -Florida Power &amp; Light Company"/>
    <n v="0"/>
    <n v="3"/>
    <x v="25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25"/>
  </r>
  <r>
    <n v="-1"/>
    <n v="1"/>
    <s v="0001 -Florida Power &amp; Light Company"/>
    <n v="0"/>
    <n v="3"/>
    <x v="25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25"/>
  </r>
  <r>
    <n v="-1"/>
    <n v="1"/>
    <s v="0001 -Florida Power &amp; Light Company"/>
    <n v="0"/>
    <n v="3"/>
    <x v="25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25"/>
  </r>
  <r>
    <n v="-1"/>
    <n v="1"/>
    <s v="0001 -Florida Power &amp; Light Company"/>
    <n v="0"/>
    <n v="3"/>
    <x v="25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25"/>
  </r>
  <r>
    <n v="-1"/>
    <n v="1"/>
    <s v="0001 -Florida Power &amp; Light Company"/>
    <n v="0"/>
    <n v="3"/>
    <x v="25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25"/>
  </r>
  <r>
    <n v="-1"/>
    <n v="1"/>
    <s v="0001 -Florida Power &amp; Light Company"/>
    <n v="0"/>
    <n v="3"/>
    <x v="25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25"/>
  </r>
  <r>
    <n v="-1"/>
    <n v="1"/>
    <s v="0001 -Florida Power &amp; Light Company"/>
    <n v="0"/>
    <n v="3"/>
    <x v="25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25"/>
  </r>
  <r>
    <n v="-1"/>
    <n v="1"/>
    <s v="0001 -Florida Power &amp; Light Company"/>
    <n v="0"/>
    <n v="3"/>
    <x v="25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25"/>
  </r>
  <r>
    <n v="-1"/>
    <n v="1"/>
    <s v="0001 -Florida Power &amp; Light Company"/>
    <n v="0"/>
    <n v="3"/>
    <x v="25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25"/>
  </r>
  <r>
    <n v="-1"/>
    <n v="1"/>
    <s v="0001 -Florida Power &amp; Light Company"/>
    <n v="0"/>
    <n v="3"/>
    <x v="25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25"/>
  </r>
  <r>
    <n v="-1"/>
    <n v="1"/>
    <s v="0001 -Florida Power &amp; Light Company"/>
    <n v="0"/>
    <n v="3"/>
    <x v="25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25"/>
  </r>
  <r>
    <n v="-1"/>
    <n v="1"/>
    <s v="0001 -Florida Power &amp; Light Company"/>
    <n v="0"/>
    <n v="3"/>
    <x v="25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25"/>
  </r>
  <r>
    <n v="-1"/>
    <n v="1"/>
    <s v="0001 -Florida Power &amp; Light Company"/>
    <n v="0"/>
    <n v="3"/>
    <x v="25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25"/>
  </r>
  <r>
    <n v="-1"/>
    <n v="1"/>
    <s v="0001 -Florida Power &amp; Light Company"/>
    <n v="0"/>
    <n v="3"/>
    <x v="25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25"/>
  </r>
  <r>
    <n v="-1"/>
    <n v="1"/>
    <s v="0001 -Florida Power &amp; Light Company"/>
    <n v="0"/>
    <n v="3"/>
    <x v="25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25"/>
  </r>
  <r>
    <n v="-1"/>
    <n v="1"/>
    <s v="0001 -Florida Power &amp; Light Company"/>
    <n v="0"/>
    <n v="3"/>
    <x v="25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25"/>
  </r>
  <r>
    <n v="-1"/>
    <n v="1"/>
    <s v="0001 -Florida Power &amp; Light Company"/>
    <n v="0"/>
    <n v="3"/>
    <x v="25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25"/>
  </r>
  <r>
    <n v="-1"/>
    <n v="1"/>
    <s v="0001 -Florida Power &amp; Light Company"/>
    <n v="0"/>
    <n v="3"/>
    <x v="25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5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25"/>
  </r>
  <r>
    <n v="-1"/>
    <n v="1"/>
    <s v="0001 -Florida Power &amp; Light Company"/>
    <n v="0"/>
    <n v="3"/>
    <x v="25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25"/>
  </r>
  <r>
    <n v="-1"/>
    <n v="1"/>
    <s v="0001 -Florida Power &amp; Light Company"/>
    <n v="0"/>
    <n v="3"/>
    <x v="25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25"/>
  </r>
  <r>
    <n v="-1"/>
    <n v="1"/>
    <s v="0001 -Florida Power &amp; Light Company"/>
    <n v="0"/>
    <n v="3"/>
    <x v="26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26"/>
  </r>
  <r>
    <n v="-1"/>
    <n v="1"/>
    <s v="0001 -Florida Power &amp; Light Company"/>
    <n v="0"/>
    <n v="3"/>
    <x v="26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26"/>
  </r>
  <r>
    <n v="-1"/>
    <n v="1"/>
    <s v="0001 -Florida Power &amp; Light Company"/>
    <n v="0"/>
    <n v="3"/>
    <x v="26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26"/>
  </r>
  <r>
    <n v="-1"/>
    <n v="1"/>
    <s v="0001 -Florida Power &amp; Light Company"/>
    <n v="0"/>
    <n v="3"/>
    <x v="26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26"/>
  </r>
  <r>
    <n v="-1"/>
    <n v="1"/>
    <s v="0001 -Florida Power &amp; Light Company"/>
    <n v="0"/>
    <n v="3"/>
    <x v="26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26"/>
  </r>
  <r>
    <n v="-1"/>
    <n v="1"/>
    <s v="0001 -Florida Power &amp; Light Company"/>
    <n v="0"/>
    <n v="3"/>
    <x v="26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26"/>
  </r>
  <r>
    <n v="-1"/>
    <n v="1"/>
    <s v="0001 -Florida Power &amp; Light Company"/>
    <n v="0"/>
    <n v="3"/>
    <x v="26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26"/>
  </r>
  <r>
    <n v="-1"/>
    <n v="1"/>
    <s v="0001 -Florida Power &amp; Light Company"/>
    <n v="0"/>
    <n v="3"/>
    <x v="26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26"/>
  </r>
  <r>
    <n v="-1"/>
    <n v="1"/>
    <s v="0001 -Florida Power &amp; Light Company"/>
    <n v="0"/>
    <n v="3"/>
    <x v="26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26"/>
  </r>
  <r>
    <n v="-1"/>
    <n v="1"/>
    <s v="0001 -Florida Power &amp; Light Company"/>
    <n v="0"/>
    <n v="3"/>
    <x v="26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26"/>
  </r>
  <r>
    <n v="-1"/>
    <n v="1"/>
    <s v="0001 -Florida Power &amp; Light Company"/>
    <n v="0"/>
    <n v="3"/>
    <x v="26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26"/>
  </r>
  <r>
    <n v="-1"/>
    <n v="1"/>
    <s v="0001 -Florida Power &amp; Light Company"/>
    <n v="0"/>
    <n v="3"/>
    <x v="26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26"/>
  </r>
  <r>
    <n v="-1"/>
    <n v="1"/>
    <s v="0001 -Florida Power &amp; Light Company"/>
    <n v="0"/>
    <n v="3"/>
    <x v="26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26"/>
  </r>
  <r>
    <n v="-1"/>
    <n v="1"/>
    <s v="0001 -Florida Power &amp; Light Company"/>
    <n v="0"/>
    <n v="3"/>
    <x v="26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26"/>
  </r>
  <r>
    <n v="-1"/>
    <n v="1"/>
    <s v="0001 -Florida Power &amp; Light Company"/>
    <n v="0"/>
    <n v="3"/>
    <x v="26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26"/>
  </r>
  <r>
    <n v="-1"/>
    <n v="1"/>
    <s v="0001 -Florida Power &amp; Light Company"/>
    <n v="0"/>
    <n v="3"/>
    <x v="26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26"/>
  </r>
  <r>
    <n v="-1"/>
    <n v="1"/>
    <s v="0001 -Florida Power &amp; Light Company"/>
    <n v="0"/>
    <n v="3"/>
    <x v="26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26"/>
  </r>
  <r>
    <n v="-1"/>
    <n v="1"/>
    <s v="0001 -Florida Power &amp; Light Company"/>
    <n v="0"/>
    <n v="3"/>
    <x v="26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26"/>
  </r>
  <r>
    <n v="-1"/>
    <n v="1"/>
    <s v="0001 -Florida Power &amp; Light Company"/>
    <n v="0"/>
    <n v="3"/>
    <x v="26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26"/>
  </r>
  <r>
    <n v="-1"/>
    <n v="1"/>
    <s v="0001 -Florida Power &amp; Light Company"/>
    <n v="0"/>
    <n v="3"/>
    <x v="26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26"/>
  </r>
  <r>
    <n v="-1"/>
    <n v="1"/>
    <s v="0001 -Florida Power &amp; Light Company"/>
    <n v="0"/>
    <n v="3"/>
    <x v="26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26"/>
  </r>
  <r>
    <n v="-1"/>
    <n v="1"/>
    <s v="0001 -Florida Power &amp; Light Company"/>
    <n v="0"/>
    <n v="3"/>
    <x v="26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26"/>
  </r>
  <r>
    <n v="-1"/>
    <n v="1"/>
    <s v="0001 -Florida Power &amp; Light Company"/>
    <n v="0"/>
    <n v="3"/>
    <x v="26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26"/>
  </r>
  <r>
    <n v="-1"/>
    <n v="1"/>
    <s v="0001 -Florida Power &amp; Light Company"/>
    <n v="0"/>
    <n v="3"/>
    <x v="26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26"/>
  </r>
  <r>
    <n v="-1"/>
    <n v="1"/>
    <s v="0001 -Florida Power &amp; Light Company"/>
    <n v="0"/>
    <n v="3"/>
    <x v="26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26"/>
  </r>
  <r>
    <n v="-1"/>
    <n v="1"/>
    <s v="0001 -Florida Power &amp; Light Company"/>
    <n v="0"/>
    <n v="3"/>
    <x v="26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26"/>
  </r>
  <r>
    <n v="-1"/>
    <n v="1"/>
    <s v="0001 -Florida Power &amp; Light Company"/>
    <n v="0"/>
    <n v="3"/>
    <x v="26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26"/>
  </r>
  <r>
    <n v="-1"/>
    <n v="1"/>
    <s v="0001 -Florida Power &amp; Light Company"/>
    <n v="0"/>
    <n v="3"/>
    <x v="26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26"/>
  </r>
  <r>
    <n v="-1"/>
    <n v="1"/>
    <s v="0001 -Florida Power &amp; Light Company"/>
    <n v="0"/>
    <n v="3"/>
    <x v="26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26"/>
  </r>
  <r>
    <n v="-1"/>
    <n v="1"/>
    <s v="0001 -Florida Power &amp; Light Company"/>
    <n v="0"/>
    <n v="3"/>
    <x v="26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26"/>
  </r>
  <r>
    <n v="-1"/>
    <n v="1"/>
    <s v="0001 -Florida Power &amp; Light Company"/>
    <n v="0"/>
    <n v="3"/>
    <x v="26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26"/>
  </r>
  <r>
    <n v="-1"/>
    <n v="1"/>
    <s v="0001 -Florida Power &amp; Light Company"/>
    <n v="0"/>
    <n v="3"/>
    <x v="26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26"/>
  </r>
  <r>
    <n v="-1"/>
    <n v="1"/>
    <s v="0001 -Florida Power &amp; Light Company"/>
    <n v="0"/>
    <n v="3"/>
    <x v="26"/>
    <n v="2009"/>
    <n v="191"/>
    <n v="2014"/>
    <s v="V2009 Q3 - 50% Bonus"/>
    <n v="367"/>
    <s v="01. Intangible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  <x v="26"/>
  </r>
  <r>
    <n v="-1"/>
    <n v="1"/>
    <s v="0001 -Florida Power &amp; Light Company"/>
    <n v="0"/>
    <n v="3"/>
    <x v="26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26"/>
  </r>
  <r>
    <n v="-1"/>
    <n v="1"/>
    <s v="0001 -Florida Power &amp; Light Company"/>
    <n v="0"/>
    <n v="3"/>
    <x v="26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26"/>
  </r>
  <r>
    <n v="-1"/>
    <n v="1"/>
    <s v="0001 -Florida Power &amp; Light Company"/>
    <n v="0"/>
    <n v="3"/>
    <x v="26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26"/>
  </r>
  <r>
    <n v="-1"/>
    <n v="1"/>
    <s v="0001 -Florida Power &amp; Light Company"/>
    <n v="0"/>
    <n v="3"/>
    <x v="26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26"/>
  </r>
  <r>
    <n v="-1"/>
    <n v="1"/>
    <s v="0001 -Florida Power &amp; Light Company"/>
    <n v="0"/>
    <n v="3"/>
    <x v="26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26"/>
  </r>
  <r>
    <n v="-1"/>
    <n v="1"/>
    <s v="0001 -Florida Power &amp; Light Company"/>
    <n v="0"/>
    <n v="3"/>
    <x v="26"/>
    <n v="2010"/>
    <n v="216"/>
    <n v="2014"/>
    <s v="V2010 Q2 - 50% Bonus"/>
    <n v="367"/>
    <s v="01. Intangible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  <x v="26"/>
  </r>
  <r>
    <n v="-1"/>
    <n v="1"/>
    <s v="0001 -Florida Power &amp; Light Company"/>
    <n v="0"/>
    <n v="3"/>
    <x v="26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26"/>
  </r>
  <r>
    <n v="-1"/>
    <n v="1"/>
    <s v="0001 -Florida Power &amp; Light Company"/>
    <n v="0"/>
    <n v="3"/>
    <x v="26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26"/>
  </r>
  <r>
    <n v="-1"/>
    <n v="1"/>
    <s v="0001 -Florida Power &amp; Light Company"/>
    <n v="0"/>
    <n v="3"/>
    <x v="26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26"/>
  </r>
  <r>
    <n v="-1"/>
    <n v="1"/>
    <s v="0001 -Florida Power &amp; Light Company"/>
    <n v="0"/>
    <n v="3"/>
    <x v="26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26"/>
  </r>
  <r>
    <n v="-1"/>
    <n v="1"/>
    <s v="0001 -Florida Power &amp; Light Company"/>
    <n v="0"/>
    <n v="3"/>
    <x v="26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26"/>
  </r>
  <r>
    <n v="-1"/>
    <n v="1"/>
    <s v="0001 -Florida Power &amp; Light Company"/>
    <n v="0"/>
    <n v="3"/>
    <x v="26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26"/>
  </r>
  <r>
    <n v="-1"/>
    <n v="1"/>
    <s v="0001 -Florida Power &amp; Light Company"/>
    <n v="0"/>
    <n v="3"/>
    <x v="26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26"/>
  </r>
  <r>
    <n v="-1"/>
    <n v="1"/>
    <s v="0001 -Florida Power &amp; Light Company"/>
    <n v="0"/>
    <n v="3"/>
    <x v="26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26"/>
  </r>
  <r>
    <n v="-1"/>
    <n v="1"/>
    <s v="0001 -Florida Power &amp; Light Company"/>
    <n v="0"/>
    <n v="3"/>
    <x v="26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26"/>
  </r>
  <r>
    <n v="-1"/>
    <n v="1"/>
    <s v="0001 -Florida Power &amp; Light Company"/>
    <n v="0"/>
    <n v="3"/>
    <x v="26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26"/>
  </r>
  <r>
    <n v="-1"/>
    <n v="1"/>
    <s v="0001 -Florida Power &amp; Light Company"/>
    <n v="0"/>
    <n v="3"/>
    <x v="26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26"/>
  </r>
  <r>
    <n v="-1"/>
    <n v="1"/>
    <s v="0001 -Florida Power &amp; Light Company"/>
    <n v="0"/>
    <n v="3"/>
    <x v="26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26"/>
  </r>
  <r>
    <n v="-1"/>
    <n v="1"/>
    <s v="0001 -Florida Power &amp; Light Company"/>
    <n v="0"/>
    <n v="3"/>
    <x v="26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26"/>
  </r>
  <r>
    <n v="-1"/>
    <n v="1"/>
    <s v="0001 -Florida Power &amp; Light Company"/>
    <n v="0"/>
    <n v="3"/>
    <x v="26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26"/>
  </r>
  <r>
    <n v="-1"/>
    <n v="1"/>
    <s v="0001 -Florida Power &amp; Light Company"/>
    <n v="0"/>
    <n v="3"/>
    <x v="26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26"/>
  </r>
  <r>
    <n v="-1"/>
    <n v="1"/>
    <s v="0001 -Florida Power &amp; Light Company"/>
    <n v="0"/>
    <n v="3"/>
    <x v="26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26"/>
  </r>
  <r>
    <n v="-1"/>
    <n v="1"/>
    <s v="0001 -Florida Power &amp; Light Company"/>
    <n v="0"/>
    <n v="3"/>
    <x v="26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26"/>
  </r>
  <r>
    <n v="-1"/>
    <n v="1"/>
    <s v="0001 -Florida Power &amp; Light Company"/>
    <n v="0"/>
    <n v="3"/>
    <x v="26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26"/>
  </r>
  <r>
    <n v="-1"/>
    <n v="1"/>
    <s v="0001 -Florida Power &amp; Light Company"/>
    <n v="0"/>
    <n v="3"/>
    <x v="26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26"/>
  </r>
  <r>
    <n v="-1"/>
    <n v="1"/>
    <s v="0001 -Florida Power &amp; Light Company"/>
    <n v="0"/>
    <n v="3"/>
    <x v="26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26"/>
  </r>
  <r>
    <n v="-1"/>
    <n v="1"/>
    <s v="0001 -Florida Power &amp; Light Company"/>
    <n v="0"/>
    <n v="3"/>
    <x v="26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26"/>
  </r>
  <r>
    <n v="-1"/>
    <n v="1"/>
    <s v="0001 -Florida Power &amp; Light Company"/>
    <n v="0"/>
    <n v="3"/>
    <x v="26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26"/>
  </r>
  <r>
    <n v="-1"/>
    <n v="1"/>
    <s v="0001 -Florida Power &amp; Light Company"/>
    <n v="0"/>
    <n v="3"/>
    <x v="26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26"/>
  </r>
  <r>
    <n v="-1"/>
    <n v="1"/>
    <s v="0001 -Florida Power &amp; Light Company"/>
    <n v="0"/>
    <n v="3"/>
    <x v="26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26"/>
  </r>
  <r>
    <n v="-1"/>
    <n v="1"/>
    <s v="0001 -Florida Power &amp; Light Company"/>
    <n v="0"/>
    <n v="3"/>
    <x v="26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26"/>
  </r>
  <r>
    <n v="-1"/>
    <n v="1"/>
    <s v="0001 -Florida Power &amp; Light Company"/>
    <n v="0"/>
    <n v="3"/>
    <x v="26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26"/>
  </r>
  <r>
    <n v="-1"/>
    <n v="1"/>
    <s v="0001 -Florida Power &amp; Light Company"/>
    <n v="0"/>
    <n v="3"/>
    <x v="26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26"/>
  </r>
  <r>
    <n v="-1"/>
    <n v="1"/>
    <s v="0001 -Florida Power &amp; Light Company"/>
    <n v="0"/>
    <n v="3"/>
    <x v="26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26"/>
  </r>
  <r>
    <n v="-1"/>
    <n v="1"/>
    <s v="0001 -Florida Power &amp; Light Company"/>
    <n v="0"/>
    <n v="3"/>
    <x v="26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26"/>
  </r>
  <r>
    <n v="-1"/>
    <n v="1"/>
    <s v="0001 -Florida Power &amp; Light Company"/>
    <n v="0"/>
    <n v="3"/>
    <x v="26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26"/>
  </r>
  <r>
    <n v="-1"/>
    <n v="1"/>
    <s v="0001 -Florida Power &amp; Light Company"/>
    <n v="0"/>
    <n v="3"/>
    <x v="26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26"/>
  </r>
  <r>
    <n v="-1"/>
    <n v="1"/>
    <s v="0001 -Florida Power &amp; Light Company"/>
    <n v="0"/>
    <n v="3"/>
    <x v="26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26"/>
  </r>
  <r>
    <n v="-1"/>
    <n v="1"/>
    <s v="0001 -Florida Power &amp; Light Company"/>
    <n v="0"/>
    <n v="3"/>
    <x v="26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26"/>
  </r>
  <r>
    <n v="-1"/>
    <n v="1"/>
    <s v="0001 -Florida Power &amp; Light Company"/>
    <n v="0"/>
    <n v="3"/>
    <x v="26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26"/>
  </r>
  <r>
    <n v="-1"/>
    <n v="1"/>
    <s v="0001 -Florida Power &amp; Light Company"/>
    <n v="0"/>
    <n v="3"/>
    <x v="26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26"/>
  </r>
  <r>
    <n v="-1"/>
    <n v="1"/>
    <s v="0001 -Florida Power &amp; Light Company"/>
    <n v="0"/>
    <n v="3"/>
    <x v="26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26"/>
  </r>
  <r>
    <n v="-1"/>
    <n v="1"/>
    <s v="0001 -Florida Power &amp; Light Company"/>
    <n v="0"/>
    <n v="3"/>
    <x v="26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26"/>
  </r>
  <r>
    <n v="-1"/>
    <n v="1"/>
    <s v="0001 -Florida Power &amp; Light Company"/>
    <n v="0"/>
    <n v="3"/>
    <x v="26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26"/>
  </r>
  <r>
    <n v="-1"/>
    <n v="1"/>
    <s v="0001 -Florida Power &amp; Light Company"/>
    <n v="0"/>
    <n v="3"/>
    <x v="26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26"/>
  </r>
  <r>
    <n v="-1"/>
    <n v="1"/>
    <s v="0001 -Florida Power &amp; Light Company"/>
    <n v="0"/>
    <n v="3"/>
    <x v="26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26"/>
  </r>
  <r>
    <n v="-1"/>
    <n v="1"/>
    <s v="0001 -Florida Power &amp; Light Company"/>
    <n v="0"/>
    <n v="3"/>
    <x v="26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26"/>
  </r>
  <r>
    <n v="-1"/>
    <n v="1"/>
    <s v="0001 -Florida Power &amp; Light Company"/>
    <n v="0"/>
    <n v="3"/>
    <x v="26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26"/>
  </r>
  <r>
    <n v="-1"/>
    <n v="1"/>
    <s v="0001 -Florida Power &amp; Light Company"/>
    <n v="0"/>
    <n v="3"/>
    <x v="26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26"/>
  </r>
  <r>
    <n v="-1"/>
    <n v="1"/>
    <s v="0001 -Florida Power &amp; Light Company"/>
    <n v="0"/>
    <n v="3"/>
    <x v="26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26"/>
  </r>
  <r>
    <n v="-1"/>
    <n v="1"/>
    <s v="0001 -Florida Power &amp; Light Company"/>
    <n v="0"/>
    <n v="3"/>
    <x v="26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26"/>
  </r>
  <r>
    <n v="-1"/>
    <n v="1"/>
    <s v="0001 -Florida Power &amp; Light Company"/>
    <n v="0"/>
    <n v="3"/>
    <x v="26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26"/>
  </r>
  <r>
    <n v="-1"/>
    <n v="1"/>
    <s v="0001 -Florida Power &amp; Light Company"/>
    <n v="0"/>
    <n v="3"/>
    <x v="26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26"/>
  </r>
  <r>
    <n v="-1"/>
    <n v="1"/>
    <s v="0001 -Florida Power &amp; Light Company"/>
    <n v="0"/>
    <n v="3"/>
    <x v="26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26"/>
  </r>
  <r>
    <n v="-1"/>
    <n v="1"/>
    <s v="0001 -Florida Power &amp; Light Company"/>
    <n v="0"/>
    <n v="3"/>
    <x v="26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26"/>
  </r>
  <r>
    <n v="-1"/>
    <n v="1"/>
    <s v="0001 -Florida Power &amp; Light Company"/>
    <n v="0"/>
    <n v="3"/>
    <x v="26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26"/>
  </r>
  <r>
    <n v="-1"/>
    <n v="1"/>
    <s v="0001 -Florida Power &amp; Light Company"/>
    <n v="0"/>
    <n v="3"/>
    <x v="26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26"/>
  </r>
  <r>
    <n v="-1"/>
    <n v="1"/>
    <s v="0001 -Florida Power &amp; Light Company"/>
    <n v="0"/>
    <n v="3"/>
    <x v="26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26"/>
  </r>
  <r>
    <n v="-1"/>
    <n v="1"/>
    <s v="0001 -Florida Power &amp; Light Company"/>
    <n v="0"/>
    <n v="3"/>
    <x v="26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26"/>
  </r>
  <r>
    <n v="-1"/>
    <n v="1"/>
    <s v="0001 -Florida Power &amp; Light Company"/>
    <n v="0"/>
    <n v="3"/>
    <x v="26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26"/>
  </r>
  <r>
    <n v="-1"/>
    <n v="1"/>
    <s v="0001 -Florida Power &amp; Light Company"/>
    <n v="0"/>
    <n v="3"/>
    <x v="26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26"/>
  </r>
  <r>
    <n v="-1"/>
    <n v="1"/>
    <s v="0001 -Florida Power &amp; Light Company"/>
    <n v="0"/>
    <n v="3"/>
    <x v="26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26"/>
  </r>
  <r>
    <n v="-1"/>
    <n v="1"/>
    <s v="0001 -Florida Power &amp; Light Company"/>
    <n v="0"/>
    <n v="3"/>
    <x v="26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26"/>
  </r>
  <r>
    <n v="-1"/>
    <n v="1"/>
    <s v="0001 -Florida Power &amp; Light Company"/>
    <n v="0"/>
    <n v="3"/>
    <x v="26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26"/>
  </r>
  <r>
    <n v="-1"/>
    <n v="1"/>
    <s v="0001 -Florida Power &amp; Light Company"/>
    <n v="0"/>
    <n v="3"/>
    <x v="26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26"/>
  </r>
  <r>
    <n v="-1"/>
    <n v="1"/>
    <s v="0001 -Florida Power &amp; Light Company"/>
    <n v="0"/>
    <n v="3"/>
    <x v="26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26"/>
  </r>
  <r>
    <n v="-1"/>
    <n v="1"/>
    <s v="0001 -Florida Power &amp; Light Company"/>
    <n v="0"/>
    <n v="3"/>
    <x v="26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26"/>
  </r>
  <r>
    <n v="-1"/>
    <n v="1"/>
    <s v="0001 -Florida Power &amp; Light Company"/>
    <n v="0"/>
    <n v="3"/>
    <x v="26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26"/>
  </r>
  <r>
    <n v="-1"/>
    <n v="1"/>
    <s v="0001 -Florida Power &amp; Light Company"/>
    <n v="0"/>
    <n v="3"/>
    <x v="26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26"/>
  </r>
  <r>
    <n v="-1"/>
    <n v="1"/>
    <s v="0001 -Florida Power &amp; Light Company"/>
    <n v="0"/>
    <n v="3"/>
    <x v="26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26"/>
  </r>
  <r>
    <n v="-1"/>
    <n v="1"/>
    <s v="0001 -Florida Power &amp; Light Company"/>
    <n v="0"/>
    <n v="3"/>
    <x v="26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26"/>
  </r>
  <r>
    <n v="-1"/>
    <n v="1"/>
    <s v="0001 -Florida Power &amp; Light Company"/>
    <n v="0"/>
    <n v="3"/>
    <x v="26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26"/>
  </r>
  <r>
    <n v="-1"/>
    <n v="1"/>
    <s v="0001 -Florida Power &amp; Light Company"/>
    <n v="0"/>
    <n v="3"/>
    <x v="26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26"/>
  </r>
  <r>
    <n v="-1"/>
    <n v="1"/>
    <s v="0001 -Florida Power &amp; Light Company"/>
    <n v="0"/>
    <n v="3"/>
    <x v="26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26"/>
  </r>
  <r>
    <n v="-1"/>
    <n v="1"/>
    <s v="0001 -Florida Power &amp; Light Company"/>
    <n v="0"/>
    <n v="3"/>
    <x v="26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26"/>
  </r>
  <r>
    <n v="-1"/>
    <n v="1"/>
    <s v="0001 -Florida Power &amp; Light Company"/>
    <n v="0"/>
    <n v="3"/>
    <x v="26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26"/>
  </r>
  <r>
    <n v="-1"/>
    <n v="1"/>
    <s v="0001 -Florida Power &amp; Light Company"/>
    <n v="0"/>
    <n v="3"/>
    <x v="26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26"/>
  </r>
  <r>
    <n v="-1"/>
    <n v="1"/>
    <s v="0001 -Florida Power &amp; Light Company"/>
    <n v="0"/>
    <n v="3"/>
    <x v="26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26"/>
  </r>
  <r>
    <n v="-1"/>
    <n v="1"/>
    <s v="0001 -Florida Power &amp; Light Company"/>
    <n v="0"/>
    <n v="3"/>
    <x v="26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26"/>
  </r>
  <r>
    <n v="-1"/>
    <n v="1"/>
    <s v="0001 -Florida Power &amp; Light Company"/>
    <n v="0"/>
    <n v="3"/>
    <x v="26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26"/>
  </r>
  <r>
    <n v="-1"/>
    <n v="1"/>
    <s v="0001 -Florida Power &amp; Light Company"/>
    <n v="0"/>
    <n v="3"/>
    <x v="26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26"/>
  </r>
  <r>
    <n v="-1"/>
    <n v="1"/>
    <s v="0001 -Florida Power &amp; Light Company"/>
    <n v="0"/>
    <n v="3"/>
    <x v="26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26"/>
  </r>
  <r>
    <n v="-1"/>
    <n v="1"/>
    <s v="0001 -Florida Power &amp; Light Company"/>
    <n v="0"/>
    <n v="3"/>
    <x v="26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26"/>
  </r>
  <r>
    <n v="-1"/>
    <n v="1"/>
    <s v="0001 -Florida Power &amp; Light Company"/>
    <n v="0"/>
    <n v="3"/>
    <x v="26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26"/>
  </r>
  <r>
    <n v="-1"/>
    <n v="1"/>
    <s v="0001 -Florida Power &amp; Light Company"/>
    <n v="0"/>
    <n v="3"/>
    <x v="26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26"/>
  </r>
  <r>
    <n v="-1"/>
    <n v="1"/>
    <s v="0001 -Florida Power &amp; Light Company"/>
    <n v="0"/>
    <n v="3"/>
    <x v="26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26"/>
  </r>
  <r>
    <n v="-1"/>
    <n v="1"/>
    <s v="0001 -Florida Power &amp; Light Company"/>
    <n v="0"/>
    <n v="3"/>
    <x v="26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26"/>
  </r>
  <r>
    <n v="-1"/>
    <n v="1"/>
    <s v="0001 -Florida Power &amp; Light Company"/>
    <n v="0"/>
    <n v="3"/>
    <x v="26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26"/>
  </r>
  <r>
    <n v="-1"/>
    <n v="1"/>
    <s v="0001 -Florida Power &amp; Light Company"/>
    <n v="0"/>
    <n v="3"/>
    <x v="26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26"/>
  </r>
  <r>
    <n v="-1"/>
    <n v="1"/>
    <s v="0001 -Florida Power &amp; Light Company"/>
    <n v="0"/>
    <n v="3"/>
    <x v="26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26"/>
  </r>
  <r>
    <n v="-1"/>
    <n v="1"/>
    <s v="0001 -Florida Power &amp; Light Company"/>
    <n v="0"/>
    <n v="3"/>
    <x v="26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26"/>
  </r>
  <r>
    <n v="-1"/>
    <n v="1"/>
    <s v="0001 -Florida Power &amp; Light Company"/>
    <n v="0"/>
    <n v="3"/>
    <x v="26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26"/>
  </r>
  <r>
    <n v="-1"/>
    <n v="1"/>
    <s v="0001 -Florida Power &amp; Light Company"/>
    <n v="0"/>
    <n v="3"/>
    <x v="26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26"/>
  </r>
  <r>
    <n v="-1"/>
    <n v="1"/>
    <s v="0001 -Florida Power &amp; Light Company"/>
    <n v="0"/>
    <n v="3"/>
    <x v="26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26"/>
  </r>
  <r>
    <n v="-1"/>
    <n v="1"/>
    <s v="0001 -Florida Power &amp; Light Company"/>
    <n v="0"/>
    <n v="3"/>
    <x v="26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26"/>
  </r>
  <r>
    <n v="-1"/>
    <n v="1"/>
    <s v="0001 -Florida Power &amp; Light Company"/>
    <n v="0"/>
    <n v="3"/>
    <x v="26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26"/>
  </r>
  <r>
    <n v="-1"/>
    <n v="1"/>
    <s v="0001 -Florida Power &amp; Light Company"/>
    <n v="0"/>
    <n v="3"/>
    <x v="26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26"/>
  </r>
  <r>
    <n v="-1"/>
    <n v="1"/>
    <s v="0001 -Florida Power &amp; Light Company"/>
    <n v="0"/>
    <n v="3"/>
    <x v="26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26"/>
  </r>
  <r>
    <n v="-1"/>
    <n v="1"/>
    <s v="0001 -Florida Power &amp; Light Company"/>
    <n v="0"/>
    <n v="3"/>
    <x v="26"/>
    <n v="2008"/>
    <n v="170"/>
    <n v="2014"/>
    <s v="V2008 Q3 - 50% Bonus"/>
    <n v="367"/>
    <s v="02. Steam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  <x v="26"/>
  </r>
  <r>
    <n v="-1"/>
    <n v="1"/>
    <s v="0001 -Florida Power &amp; Light Company"/>
    <n v="0"/>
    <n v="3"/>
    <x v="26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26"/>
  </r>
  <r>
    <n v="-1"/>
    <n v="1"/>
    <s v="0001 -Florida Power &amp; Light Company"/>
    <n v="0"/>
    <n v="3"/>
    <x v="26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26"/>
  </r>
  <r>
    <n v="-1"/>
    <n v="1"/>
    <s v="0001 -Florida Power &amp; Light Company"/>
    <n v="0"/>
    <n v="3"/>
    <x v="26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26"/>
  </r>
  <r>
    <n v="-1"/>
    <n v="1"/>
    <s v="0001 -Florida Power &amp; Light Company"/>
    <n v="0"/>
    <n v="3"/>
    <x v="26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26"/>
  </r>
  <r>
    <n v="-1"/>
    <n v="1"/>
    <s v="0001 -Florida Power &amp; Light Company"/>
    <n v="0"/>
    <n v="3"/>
    <x v="26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26"/>
  </r>
  <r>
    <n v="-1"/>
    <n v="1"/>
    <s v="0001 -Florida Power &amp; Light Company"/>
    <n v="0"/>
    <n v="3"/>
    <x v="26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26"/>
  </r>
  <r>
    <n v="-1"/>
    <n v="1"/>
    <s v="0001 -Florida Power &amp; Light Company"/>
    <n v="0"/>
    <n v="3"/>
    <x v="26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26"/>
  </r>
  <r>
    <n v="-1"/>
    <n v="1"/>
    <s v="0001 -Florida Power &amp; Light Company"/>
    <n v="0"/>
    <n v="3"/>
    <x v="26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26"/>
  </r>
  <r>
    <n v="-1"/>
    <n v="1"/>
    <s v="0001 -Florida Power &amp; Light Company"/>
    <n v="0"/>
    <n v="3"/>
    <x v="26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26"/>
  </r>
  <r>
    <n v="-1"/>
    <n v="1"/>
    <s v="0001 -Florida Power &amp; Light Company"/>
    <n v="0"/>
    <n v="3"/>
    <x v="26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26"/>
  </r>
  <r>
    <n v="-1"/>
    <n v="1"/>
    <s v="0001 -Florida Power &amp; Light Company"/>
    <n v="0"/>
    <n v="3"/>
    <x v="26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26"/>
  </r>
  <r>
    <n v="-1"/>
    <n v="1"/>
    <s v="0001 -Florida Power &amp; Light Company"/>
    <n v="0"/>
    <n v="3"/>
    <x v="26"/>
    <n v="2010"/>
    <n v="215"/>
    <n v="2014"/>
    <s v="V2010 Q1 - 50% Bonus"/>
    <n v="367"/>
    <s v="02. Steam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  <x v="26"/>
  </r>
  <r>
    <n v="-1"/>
    <n v="1"/>
    <s v="0001 -Florida Power &amp; Light Company"/>
    <n v="0"/>
    <n v="3"/>
    <x v="26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26"/>
  </r>
  <r>
    <n v="-1"/>
    <n v="1"/>
    <s v="0001 -Florida Power &amp; Light Company"/>
    <n v="0"/>
    <n v="3"/>
    <x v="26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26"/>
  </r>
  <r>
    <n v="-1"/>
    <n v="1"/>
    <s v="0001 -Florida Power &amp; Light Company"/>
    <n v="0"/>
    <n v="3"/>
    <x v="26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26"/>
  </r>
  <r>
    <n v="-1"/>
    <n v="1"/>
    <s v="0001 -Florida Power &amp; Light Company"/>
    <n v="0"/>
    <n v="3"/>
    <x v="26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7"/>
    <n v="2014"/>
    <s v="V2010 Q3 - 50% Bonus"/>
    <n v="367"/>
    <s v="02. Steam"/>
    <s v="Function"/>
    <n v="2821903.45"/>
    <n v="0"/>
    <n v="0"/>
    <n v="2821903.45"/>
    <n v="163638.71"/>
    <n v="686665.8"/>
    <n v="-117606.44"/>
    <n v="0"/>
    <n v="2821903.45"/>
    <n v="850304.51"/>
    <n v="0"/>
    <n v="0"/>
    <n v="0"/>
    <n v="0"/>
    <x v="26"/>
  </r>
  <r>
    <n v="-1"/>
    <n v="1"/>
    <s v="0001 -Florida Power &amp; Light Company"/>
    <n v="0"/>
    <n v="3"/>
    <x v="26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26"/>
  </r>
  <r>
    <n v="-1"/>
    <n v="1"/>
    <s v="0001 -Florida Power &amp; Light Company"/>
    <n v="0"/>
    <n v="3"/>
    <x v="26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26"/>
  </r>
  <r>
    <n v="-1"/>
    <n v="1"/>
    <s v="0001 -Florida Power &amp; Light Company"/>
    <n v="0"/>
    <n v="3"/>
    <x v="26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26"/>
  </r>
  <r>
    <n v="-1"/>
    <n v="1"/>
    <s v="0001 -Florida Power &amp; Light Company"/>
    <n v="0"/>
    <n v="3"/>
    <x v="26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26"/>
  </r>
  <r>
    <n v="-1"/>
    <n v="1"/>
    <s v="0001 -Florida Power &amp; Light Company"/>
    <n v="0"/>
    <n v="3"/>
    <x v="26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26"/>
  </r>
  <r>
    <n v="-1"/>
    <n v="1"/>
    <s v="0001 -Florida Power &amp; Light Company"/>
    <n v="0"/>
    <n v="3"/>
    <x v="26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26"/>
  </r>
  <r>
    <n v="-1"/>
    <n v="1"/>
    <s v="0001 -Florida Power &amp; Light Company"/>
    <n v="0"/>
    <n v="3"/>
    <x v="26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26"/>
  </r>
  <r>
    <n v="-1"/>
    <n v="1"/>
    <s v="0001 -Florida Power &amp; Light Company"/>
    <n v="0"/>
    <n v="3"/>
    <x v="26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26"/>
  </r>
  <r>
    <n v="-1"/>
    <n v="1"/>
    <s v="0001 -Florida Power &amp; Light Company"/>
    <n v="0"/>
    <n v="3"/>
    <x v="26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26"/>
  </r>
  <r>
    <n v="-1"/>
    <n v="1"/>
    <s v="0001 -Florida Power &amp; Light Company"/>
    <n v="0"/>
    <n v="3"/>
    <x v="26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26"/>
  </r>
  <r>
    <n v="-1"/>
    <n v="1"/>
    <s v="0001 -Florida Power &amp; Light Company"/>
    <n v="0"/>
    <n v="3"/>
    <x v="26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26"/>
  </r>
  <r>
    <n v="-1"/>
    <n v="1"/>
    <s v="0001 -Florida Power &amp; Light Company"/>
    <n v="0"/>
    <n v="3"/>
    <x v="26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26"/>
  </r>
  <r>
    <n v="-1"/>
    <n v="1"/>
    <s v="0001 -Florida Power &amp; Light Company"/>
    <n v="0"/>
    <n v="3"/>
    <x v="26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26"/>
  </r>
  <r>
    <n v="-1"/>
    <n v="1"/>
    <s v="0001 -Florida Power &amp; Light Company"/>
    <n v="0"/>
    <n v="3"/>
    <x v="26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26"/>
  </r>
  <r>
    <n v="-1"/>
    <n v="1"/>
    <s v="0001 -Florida Power &amp; Light Company"/>
    <n v="0"/>
    <n v="3"/>
    <x v="26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26"/>
  </r>
  <r>
    <n v="-1"/>
    <n v="1"/>
    <s v="0001 -Florida Power &amp; Light Company"/>
    <n v="0"/>
    <n v="3"/>
    <x v="26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26"/>
  </r>
  <r>
    <n v="-1"/>
    <n v="1"/>
    <s v="0001 -Florida Power &amp; Light Company"/>
    <n v="0"/>
    <n v="3"/>
    <x v="26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26"/>
  </r>
  <r>
    <n v="-1"/>
    <n v="1"/>
    <s v="0001 -Florida Power &amp; Light Company"/>
    <n v="0"/>
    <n v="3"/>
    <x v="26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26"/>
  </r>
  <r>
    <n v="-1"/>
    <n v="1"/>
    <s v="0001 -Florida Power &amp; Light Company"/>
    <n v="0"/>
    <n v="3"/>
    <x v="26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26"/>
  </r>
  <r>
    <n v="-1"/>
    <n v="1"/>
    <s v="0001 -Florida Power &amp; Light Company"/>
    <n v="0"/>
    <n v="3"/>
    <x v="26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26"/>
  </r>
  <r>
    <n v="-1"/>
    <n v="1"/>
    <s v="0001 -Florida Power &amp; Light Company"/>
    <n v="0"/>
    <n v="3"/>
    <x v="26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26"/>
  </r>
  <r>
    <n v="-1"/>
    <n v="1"/>
    <s v="0001 -Florida Power &amp; Light Company"/>
    <n v="0"/>
    <n v="3"/>
    <x v="26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26"/>
  </r>
  <r>
    <n v="-1"/>
    <n v="1"/>
    <s v="0001 -Florida Power &amp; Light Company"/>
    <n v="0"/>
    <n v="3"/>
    <x v="26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26"/>
  </r>
  <r>
    <n v="-1"/>
    <n v="1"/>
    <s v="0001 -Florida Power &amp; Light Company"/>
    <n v="0"/>
    <n v="3"/>
    <x v="26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26"/>
  </r>
  <r>
    <n v="-1"/>
    <n v="1"/>
    <s v="0001 -Florida Power &amp; Light Company"/>
    <n v="0"/>
    <n v="3"/>
    <x v="26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26"/>
  </r>
  <r>
    <n v="-1"/>
    <n v="1"/>
    <s v="0001 -Florida Power &amp; Light Company"/>
    <n v="0"/>
    <n v="3"/>
    <x v="26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26"/>
  </r>
  <r>
    <n v="-1"/>
    <n v="1"/>
    <s v="0001 -Florida Power &amp; Light Company"/>
    <n v="0"/>
    <n v="3"/>
    <x v="26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26"/>
  </r>
  <r>
    <n v="-1"/>
    <n v="1"/>
    <s v="0001 -Florida Power &amp; Light Company"/>
    <n v="0"/>
    <n v="3"/>
    <x v="26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26"/>
  </r>
  <r>
    <n v="-1"/>
    <n v="1"/>
    <s v="0001 -Florida Power &amp; Light Company"/>
    <n v="0"/>
    <n v="3"/>
    <x v="26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26"/>
  </r>
  <r>
    <n v="-1"/>
    <n v="1"/>
    <s v="0001 -Florida Power &amp; Light Company"/>
    <n v="0"/>
    <n v="3"/>
    <x v="26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26"/>
  </r>
  <r>
    <n v="-1"/>
    <n v="1"/>
    <s v="0001 -Florida Power &amp; Light Company"/>
    <n v="0"/>
    <n v="3"/>
    <x v="26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26"/>
  </r>
  <r>
    <n v="-1"/>
    <n v="1"/>
    <s v="0001 -Florida Power &amp; Light Company"/>
    <n v="0"/>
    <n v="3"/>
    <x v="26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26"/>
  </r>
  <r>
    <n v="-1"/>
    <n v="1"/>
    <s v="0001 -Florida Power &amp; Light Company"/>
    <n v="0"/>
    <n v="3"/>
    <x v="26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26"/>
  </r>
  <r>
    <n v="-1"/>
    <n v="1"/>
    <s v="0001 -Florida Power &amp; Light Company"/>
    <n v="0"/>
    <n v="3"/>
    <x v="26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26"/>
  </r>
  <r>
    <n v="-1"/>
    <n v="1"/>
    <s v="0001 -Florida Power &amp; Light Company"/>
    <n v="0"/>
    <n v="3"/>
    <x v="26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26"/>
  </r>
  <r>
    <n v="-1"/>
    <n v="1"/>
    <s v="0001 -Florida Power &amp; Light Company"/>
    <n v="0"/>
    <n v="3"/>
    <x v="26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26"/>
  </r>
  <r>
    <n v="-1"/>
    <n v="1"/>
    <s v="0001 -Florida Power &amp; Light Company"/>
    <n v="0"/>
    <n v="3"/>
    <x v="26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26"/>
  </r>
  <r>
    <n v="-1"/>
    <n v="1"/>
    <s v="0001 -Florida Power &amp; Light Company"/>
    <n v="0"/>
    <n v="3"/>
    <x v="26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26"/>
  </r>
  <r>
    <n v="-1"/>
    <n v="1"/>
    <s v="0001 -Florida Power &amp; Light Company"/>
    <n v="0"/>
    <n v="3"/>
    <x v="26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26"/>
  </r>
  <r>
    <n v="-1"/>
    <n v="1"/>
    <s v="0001 -Florida Power &amp; Light Company"/>
    <n v="0"/>
    <n v="3"/>
    <x v="26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26"/>
  </r>
  <r>
    <n v="-1"/>
    <n v="1"/>
    <s v="0001 -Florida Power &amp; Light Company"/>
    <n v="0"/>
    <n v="3"/>
    <x v="26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26"/>
  </r>
  <r>
    <n v="-1"/>
    <n v="1"/>
    <s v="0001 -Florida Power &amp; Light Company"/>
    <n v="0"/>
    <n v="3"/>
    <x v="26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26"/>
  </r>
  <r>
    <n v="-1"/>
    <n v="1"/>
    <s v="0001 -Florida Power &amp; Light Company"/>
    <n v="0"/>
    <n v="3"/>
    <x v="26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26"/>
  </r>
  <r>
    <n v="-1"/>
    <n v="1"/>
    <s v="0001 -Florida Power &amp; Light Company"/>
    <n v="0"/>
    <n v="3"/>
    <x v="26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26"/>
  </r>
  <r>
    <n v="-1"/>
    <n v="1"/>
    <s v="0001 -Florida Power &amp; Light Company"/>
    <n v="0"/>
    <n v="3"/>
    <x v="26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26"/>
  </r>
  <r>
    <n v="-1"/>
    <n v="1"/>
    <s v="0001 -Florida Power &amp; Light Company"/>
    <n v="0"/>
    <n v="3"/>
    <x v="26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26"/>
  </r>
  <r>
    <n v="-1"/>
    <n v="1"/>
    <s v="0001 -Florida Power &amp; Light Company"/>
    <n v="0"/>
    <n v="3"/>
    <x v="26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26"/>
  </r>
  <r>
    <n v="-1"/>
    <n v="1"/>
    <s v="0001 -Florida Power &amp; Light Company"/>
    <n v="0"/>
    <n v="3"/>
    <x v="26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26"/>
  </r>
  <r>
    <n v="-1"/>
    <n v="1"/>
    <s v="0001 -Florida Power &amp; Light Company"/>
    <n v="0"/>
    <n v="3"/>
    <x v="26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26"/>
  </r>
  <r>
    <n v="-1"/>
    <n v="1"/>
    <s v="0001 -Florida Power &amp; Light Company"/>
    <n v="0"/>
    <n v="3"/>
    <x v="26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26"/>
  </r>
  <r>
    <n v="-1"/>
    <n v="1"/>
    <s v="0001 -Florida Power &amp; Light Company"/>
    <n v="0"/>
    <n v="3"/>
    <x v="26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26"/>
  </r>
  <r>
    <n v="-1"/>
    <n v="1"/>
    <s v="0001 -Florida Power &amp; Light Company"/>
    <n v="0"/>
    <n v="3"/>
    <x v="26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26"/>
  </r>
  <r>
    <n v="-1"/>
    <n v="1"/>
    <s v="0001 -Florida Power &amp; Light Company"/>
    <n v="0"/>
    <n v="3"/>
    <x v="26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26"/>
  </r>
  <r>
    <n v="-1"/>
    <n v="1"/>
    <s v="0001 -Florida Power &amp; Light Company"/>
    <n v="0"/>
    <n v="3"/>
    <x v="26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26"/>
  </r>
  <r>
    <n v="-1"/>
    <n v="1"/>
    <s v="0001 -Florida Power &amp; Light Company"/>
    <n v="0"/>
    <n v="3"/>
    <x v="26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26"/>
  </r>
  <r>
    <n v="-1"/>
    <n v="1"/>
    <s v="0001 -Florida Power &amp; Light Company"/>
    <n v="0"/>
    <n v="3"/>
    <x v="26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26"/>
  </r>
  <r>
    <n v="-1"/>
    <n v="1"/>
    <s v="0001 -Florida Power &amp; Light Company"/>
    <n v="0"/>
    <n v="3"/>
    <x v="26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26"/>
  </r>
  <r>
    <n v="-1"/>
    <n v="1"/>
    <s v="0001 -Florida Power &amp; Light Company"/>
    <n v="0"/>
    <n v="3"/>
    <x v="26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26"/>
  </r>
  <r>
    <n v="-1"/>
    <n v="1"/>
    <s v="0001 -Florida Power &amp; Light Company"/>
    <n v="0"/>
    <n v="3"/>
    <x v="26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26"/>
  </r>
  <r>
    <n v="-1"/>
    <n v="1"/>
    <s v="0001 -Florida Power &amp; Light Company"/>
    <n v="0"/>
    <n v="3"/>
    <x v="26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26"/>
  </r>
  <r>
    <n v="-1"/>
    <n v="1"/>
    <s v="0001 -Florida Power &amp; Light Company"/>
    <n v="0"/>
    <n v="3"/>
    <x v="26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26"/>
  </r>
  <r>
    <n v="-1"/>
    <n v="1"/>
    <s v="0001 -Florida Power &amp; Light Company"/>
    <n v="0"/>
    <n v="3"/>
    <x v="26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26"/>
  </r>
  <r>
    <n v="-1"/>
    <n v="1"/>
    <s v="0001 -Florida Power &amp; Light Company"/>
    <n v="0"/>
    <n v="3"/>
    <x v="26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26"/>
  </r>
  <r>
    <n v="-1"/>
    <n v="1"/>
    <s v="0001 -Florida Power &amp; Light Company"/>
    <n v="0"/>
    <n v="3"/>
    <x v="26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26"/>
  </r>
  <r>
    <n v="-1"/>
    <n v="1"/>
    <s v="0001 -Florida Power &amp; Light Company"/>
    <n v="0"/>
    <n v="3"/>
    <x v="26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26"/>
  </r>
  <r>
    <n v="-1"/>
    <n v="1"/>
    <s v="0001 -Florida Power &amp; Light Company"/>
    <n v="0"/>
    <n v="3"/>
    <x v="26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26"/>
  </r>
  <r>
    <n v="-1"/>
    <n v="1"/>
    <s v="0001 -Florida Power &amp; Light Company"/>
    <n v="0"/>
    <n v="3"/>
    <x v="26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26"/>
  </r>
  <r>
    <n v="-1"/>
    <n v="1"/>
    <s v="0001 -Florida Power &amp; Light Company"/>
    <n v="0"/>
    <n v="3"/>
    <x v="26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26"/>
  </r>
  <r>
    <n v="-1"/>
    <n v="1"/>
    <s v="0001 -Florida Power &amp; Light Company"/>
    <n v="0"/>
    <n v="3"/>
    <x v="26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26"/>
  </r>
  <r>
    <n v="-1"/>
    <n v="1"/>
    <s v="0001 -Florida Power &amp; Light Company"/>
    <n v="0"/>
    <n v="3"/>
    <x v="26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26"/>
  </r>
  <r>
    <n v="-1"/>
    <n v="1"/>
    <s v="0001 -Florida Power &amp; Light Company"/>
    <n v="0"/>
    <n v="3"/>
    <x v="26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26"/>
  </r>
  <r>
    <n v="-1"/>
    <n v="1"/>
    <s v="0001 -Florida Power &amp; Light Company"/>
    <n v="0"/>
    <n v="3"/>
    <x v="26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26"/>
  </r>
  <r>
    <n v="-1"/>
    <n v="1"/>
    <s v="0001 -Florida Power &amp; Light Company"/>
    <n v="0"/>
    <n v="3"/>
    <x v="26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26"/>
  </r>
  <r>
    <n v="-1"/>
    <n v="1"/>
    <s v="0001 -Florida Power &amp; Light Company"/>
    <n v="0"/>
    <n v="3"/>
    <x v="26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26"/>
  </r>
  <r>
    <n v="-1"/>
    <n v="1"/>
    <s v="0001 -Florida Power &amp; Light Company"/>
    <n v="0"/>
    <n v="3"/>
    <x v="26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26"/>
  </r>
  <r>
    <n v="-1"/>
    <n v="1"/>
    <s v="0001 -Florida Power &amp; Light Company"/>
    <n v="0"/>
    <n v="3"/>
    <x v="26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26"/>
  </r>
  <r>
    <n v="-1"/>
    <n v="1"/>
    <s v="0001 -Florida Power &amp; Light Company"/>
    <n v="0"/>
    <n v="3"/>
    <x v="26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26"/>
  </r>
  <r>
    <n v="-1"/>
    <n v="1"/>
    <s v="0001 -Florida Power &amp; Light Company"/>
    <n v="0"/>
    <n v="3"/>
    <x v="26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26"/>
  </r>
  <r>
    <n v="-1"/>
    <n v="1"/>
    <s v="0001 -Florida Power &amp; Light Company"/>
    <n v="0"/>
    <n v="3"/>
    <x v="26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26"/>
  </r>
  <r>
    <n v="-1"/>
    <n v="1"/>
    <s v="0001 -Florida Power &amp; Light Company"/>
    <n v="0"/>
    <n v="3"/>
    <x v="26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26"/>
  </r>
  <r>
    <n v="-1"/>
    <n v="1"/>
    <s v="0001 -Florida Power &amp; Light Company"/>
    <n v="0"/>
    <n v="3"/>
    <x v="26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26"/>
  </r>
  <r>
    <n v="-1"/>
    <n v="1"/>
    <s v="0001 -Florida Power &amp; Light Company"/>
    <n v="0"/>
    <n v="3"/>
    <x v="26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26"/>
  </r>
  <r>
    <n v="-1"/>
    <n v="1"/>
    <s v="0001 -Florida Power &amp; Light Company"/>
    <n v="0"/>
    <n v="3"/>
    <x v="26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26"/>
  </r>
  <r>
    <n v="-1"/>
    <n v="1"/>
    <s v="0001 -Florida Power &amp; Light Company"/>
    <n v="0"/>
    <n v="3"/>
    <x v="26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26"/>
  </r>
  <r>
    <n v="-1"/>
    <n v="1"/>
    <s v="0001 -Florida Power &amp; Light Company"/>
    <n v="0"/>
    <n v="3"/>
    <x v="26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26"/>
  </r>
  <r>
    <n v="-1"/>
    <n v="1"/>
    <s v="0001 -Florida Power &amp; Light Company"/>
    <n v="0"/>
    <n v="3"/>
    <x v="26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26"/>
  </r>
  <r>
    <n v="-1"/>
    <n v="1"/>
    <s v="0001 -Florida Power &amp; Light Company"/>
    <n v="0"/>
    <n v="3"/>
    <x v="26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26"/>
  </r>
  <r>
    <n v="-1"/>
    <n v="1"/>
    <s v="0001 -Florida Power &amp; Light Company"/>
    <n v="0"/>
    <n v="3"/>
    <x v="26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26"/>
  </r>
  <r>
    <n v="-1"/>
    <n v="1"/>
    <s v="0001 -Florida Power &amp; Light Company"/>
    <n v="0"/>
    <n v="3"/>
    <x v="26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26"/>
  </r>
  <r>
    <n v="-1"/>
    <n v="1"/>
    <s v="0001 -Florida Power &amp; Light Company"/>
    <n v="0"/>
    <n v="3"/>
    <x v="26"/>
    <n v="2008"/>
    <n v="171"/>
    <n v="2014"/>
    <s v="V2008 Q4 - 50% Bonus"/>
    <n v="367"/>
    <s v="03. Nuclear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  <x v="26"/>
  </r>
  <r>
    <n v="-1"/>
    <n v="1"/>
    <s v="0001 -Florida Power &amp; Light Company"/>
    <n v="0"/>
    <n v="3"/>
    <x v="26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26"/>
  </r>
  <r>
    <n v="-1"/>
    <n v="1"/>
    <s v="0001 -Florida Power &amp; Light Company"/>
    <n v="0"/>
    <n v="3"/>
    <x v="26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26"/>
  </r>
  <r>
    <n v="-1"/>
    <n v="1"/>
    <s v="0001 -Florida Power &amp; Light Company"/>
    <n v="0"/>
    <n v="3"/>
    <x v="26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26"/>
  </r>
  <r>
    <n v="-1"/>
    <n v="1"/>
    <s v="0001 -Florida Power &amp; Light Company"/>
    <n v="0"/>
    <n v="3"/>
    <x v="26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26"/>
  </r>
  <r>
    <n v="-1"/>
    <n v="1"/>
    <s v="0001 -Florida Power &amp; Light Company"/>
    <n v="0"/>
    <n v="3"/>
    <x v="26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26"/>
  </r>
  <r>
    <n v="-1"/>
    <n v="1"/>
    <s v="0001 -Florida Power &amp; Light Company"/>
    <n v="0"/>
    <n v="3"/>
    <x v="26"/>
    <n v="2009"/>
    <n v="191"/>
    <n v="2014"/>
    <s v="V2009 Q3 - 50% Bonus"/>
    <n v="367"/>
    <s v="03. Nuclear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  <x v="26"/>
  </r>
  <r>
    <n v="-1"/>
    <n v="1"/>
    <s v="0001 -Florida Power &amp; Light Company"/>
    <n v="0"/>
    <n v="3"/>
    <x v="26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26"/>
  </r>
  <r>
    <n v="-1"/>
    <n v="1"/>
    <s v="0001 -Florida Power &amp; Light Company"/>
    <n v="0"/>
    <n v="3"/>
    <x v="26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26"/>
  </r>
  <r>
    <n v="-1"/>
    <n v="1"/>
    <s v="0001 -Florida Power &amp; Light Company"/>
    <n v="0"/>
    <n v="3"/>
    <x v="26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26"/>
  </r>
  <r>
    <n v="-1"/>
    <n v="1"/>
    <s v="0001 -Florida Power &amp; Light Company"/>
    <n v="0"/>
    <n v="3"/>
    <x v="26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26"/>
  </r>
  <r>
    <n v="-1"/>
    <n v="1"/>
    <s v="0001 -Florida Power &amp; Light Company"/>
    <n v="0"/>
    <n v="3"/>
    <x v="26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26"/>
  </r>
  <r>
    <n v="-1"/>
    <n v="1"/>
    <s v="0001 -Florida Power &amp; Light Company"/>
    <n v="0"/>
    <n v="3"/>
    <x v="26"/>
    <n v="2010"/>
    <n v="216"/>
    <n v="2014"/>
    <s v="V2010 Q2 - 50% Bonus"/>
    <n v="367"/>
    <s v="03. Nuclear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  <x v="26"/>
  </r>
  <r>
    <n v="-1"/>
    <n v="1"/>
    <s v="0001 -Florida Power &amp; Light Company"/>
    <n v="0"/>
    <n v="3"/>
    <x v="26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26"/>
  </r>
  <r>
    <n v="-1"/>
    <n v="1"/>
    <s v="0001 -Florida Power &amp; Light Company"/>
    <n v="0"/>
    <n v="3"/>
    <x v="26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7"/>
    <n v="2014"/>
    <s v="V2010 Q3 - 50% Bonus"/>
    <n v="367"/>
    <s v="03. Nuclear"/>
    <s v="Function"/>
    <n v="3676493.34"/>
    <n v="0"/>
    <n v="0"/>
    <n v="3676493.34"/>
    <n v="270963.62"/>
    <n v="1306464.9099999999"/>
    <n v="-218285.37"/>
    <n v="0"/>
    <n v="3676493.34"/>
    <n v="1577428.53"/>
    <n v="0"/>
    <n v="0"/>
    <n v="0"/>
    <n v="0"/>
    <x v="26"/>
  </r>
  <r>
    <n v="-1"/>
    <n v="1"/>
    <s v="0001 -Florida Power &amp; Light Company"/>
    <n v="0"/>
    <n v="3"/>
    <x v="26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26"/>
  </r>
  <r>
    <n v="-1"/>
    <n v="1"/>
    <s v="0001 -Florida Power &amp; Light Company"/>
    <n v="0"/>
    <n v="3"/>
    <x v="26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26"/>
  </r>
  <r>
    <n v="-1"/>
    <n v="1"/>
    <s v="0001 -Florida Power &amp; Light Company"/>
    <n v="0"/>
    <n v="3"/>
    <x v="26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26"/>
  </r>
  <r>
    <n v="-1"/>
    <n v="1"/>
    <s v="0001 -Florida Power &amp; Light Company"/>
    <n v="0"/>
    <n v="3"/>
    <x v="26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26"/>
  </r>
  <r>
    <n v="-1"/>
    <n v="1"/>
    <s v="0001 -Florida Power &amp; Light Company"/>
    <n v="0"/>
    <n v="3"/>
    <x v="26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26"/>
  </r>
  <r>
    <n v="-1"/>
    <n v="1"/>
    <s v="0001 -Florida Power &amp; Light Company"/>
    <n v="0"/>
    <n v="3"/>
    <x v="26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26"/>
  </r>
  <r>
    <n v="-1"/>
    <n v="1"/>
    <s v="0001 -Florida Power &amp; Light Company"/>
    <n v="0"/>
    <n v="3"/>
    <x v="26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26"/>
  </r>
  <r>
    <n v="-1"/>
    <n v="1"/>
    <s v="0001 -Florida Power &amp; Light Company"/>
    <n v="0"/>
    <n v="3"/>
    <x v="26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26"/>
  </r>
  <r>
    <n v="-1"/>
    <n v="1"/>
    <s v="0001 -Florida Power &amp; Light Company"/>
    <n v="0"/>
    <n v="3"/>
    <x v="26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26"/>
  </r>
  <r>
    <n v="-1"/>
    <n v="1"/>
    <s v="0001 -Florida Power &amp; Light Company"/>
    <n v="0"/>
    <n v="3"/>
    <x v="26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26"/>
  </r>
  <r>
    <n v="-1"/>
    <n v="1"/>
    <s v="0001 -Florida Power &amp; Light Company"/>
    <n v="0"/>
    <n v="3"/>
    <x v="26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26"/>
  </r>
  <r>
    <n v="-1"/>
    <n v="1"/>
    <s v="0001 -Florida Power &amp; Light Company"/>
    <n v="0"/>
    <n v="3"/>
    <x v="26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26"/>
  </r>
  <r>
    <n v="-1"/>
    <n v="1"/>
    <s v="0001 -Florida Power &amp; Light Company"/>
    <n v="0"/>
    <n v="3"/>
    <x v="26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26"/>
  </r>
  <r>
    <n v="-1"/>
    <n v="1"/>
    <s v="0001 -Florida Power &amp; Light Company"/>
    <n v="0"/>
    <n v="3"/>
    <x v="26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26"/>
  </r>
  <r>
    <n v="-1"/>
    <n v="1"/>
    <s v="0001 -Florida Power &amp; Light Company"/>
    <n v="0"/>
    <n v="3"/>
    <x v="26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26"/>
  </r>
  <r>
    <n v="-1"/>
    <n v="1"/>
    <s v="0001 -Florida Power &amp; Light Company"/>
    <n v="0"/>
    <n v="3"/>
    <x v="26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26"/>
  </r>
  <r>
    <n v="-1"/>
    <n v="1"/>
    <s v="0001 -Florida Power &amp; Light Company"/>
    <n v="0"/>
    <n v="3"/>
    <x v="26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26"/>
  </r>
  <r>
    <n v="-1"/>
    <n v="1"/>
    <s v="0001 -Florida Power &amp; Light Company"/>
    <n v="0"/>
    <n v="3"/>
    <x v="26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26"/>
  </r>
  <r>
    <n v="-1"/>
    <n v="1"/>
    <s v="0001 -Florida Power &amp; Light Company"/>
    <n v="0"/>
    <n v="3"/>
    <x v="26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26"/>
  </r>
  <r>
    <n v="-1"/>
    <n v="1"/>
    <s v="0001 -Florida Power &amp; Light Company"/>
    <n v="0"/>
    <n v="3"/>
    <x v="26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26"/>
  </r>
  <r>
    <n v="-1"/>
    <n v="1"/>
    <s v="0001 -Florida Power &amp; Light Company"/>
    <n v="0"/>
    <n v="3"/>
    <x v="26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26"/>
  </r>
  <r>
    <n v="-1"/>
    <n v="1"/>
    <s v="0001 -Florida Power &amp; Light Company"/>
    <n v="0"/>
    <n v="3"/>
    <x v="26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6"/>
  </r>
  <r>
    <n v="-1"/>
    <n v="1"/>
    <s v="0001 -Florida Power &amp; Light Company"/>
    <n v="0"/>
    <n v="3"/>
    <x v="26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26"/>
  </r>
  <r>
    <n v="-1"/>
    <n v="1"/>
    <s v="0001 -Florida Power &amp; Light Company"/>
    <n v="0"/>
    <n v="3"/>
    <x v="26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26"/>
  </r>
  <r>
    <n v="-1"/>
    <n v="1"/>
    <s v="0001 -Florida Power &amp; Light Company"/>
    <n v="0"/>
    <n v="3"/>
    <x v="26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26"/>
  </r>
  <r>
    <n v="-1"/>
    <n v="1"/>
    <s v="0001 -Florida Power &amp; Light Company"/>
    <n v="0"/>
    <n v="3"/>
    <x v="26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26"/>
  </r>
  <r>
    <n v="-1"/>
    <n v="1"/>
    <s v="0001 -Florida Power &amp; Light Company"/>
    <n v="0"/>
    <n v="3"/>
    <x v="26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26"/>
  </r>
  <r>
    <n v="-1"/>
    <n v="1"/>
    <s v="0001 -Florida Power &amp; Light Company"/>
    <n v="0"/>
    <n v="3"/>
    <x v="26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26"/>
  </r>
  <r>
    <n v="-1"/>
    <n v="1"/>
    <s v="0001 -Florida Power &amp; Light Company"/>
    <n v="0"/>
    <n v="3"/>
    <x v="26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26"/>
  </r>
  <r>
    <n v="-1"/>
    <n v="1"/>
    <s v="0001 -Florida Power &amp; Light Company"/>
    <n v="0"/>
    <n v="3"/>
    <x v="26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26"/>
  </r>
  <r>
    <n v="-1"/>
    <n v="1"/>
    <s v="0001 -Florida Power &amp; Light Company"/>
    <n v="0"/>
    <n v="3"/>
    <x v="26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26"/>
  </r>
  <r>
    <n v="-1"/>
    <n v="1"/>
    <s v="0001 -Florida Power &amp; Light Company"/>
    <n v="0"/>
    <n v="3"/>
    <x v="26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26"/>
  </r>
  <r>
    <n v="-1"/>
    <n v="1"/>
    <s v="0001 -Florida Power &amp; Light Company"/>
    <n v="0"/>
    <n v="3"/>
    <x v="26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26"/>
  </r>
  <r>
    <n v="-1"/>
    <n v="1"/>
    <s v="0001 -Florida Power &amp; Light Company"/>
    <n v="0"/>
    <n v="3"/>
    <x v="26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26"/>
  </r>
  <r>
    <n v="-1"/>
    <n v="1"/>
    <s v="0001 -Florida Power &amp; Light Company"/>
    <n v="0"/>
    <n v="3"/>
    <x v="26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26"/>
  </r>
  <r>
    <n v="-1"/>
    <n v="1"/>
    <s v="0001 -Florida Power &amp; Light Company"/>
    <n v="0"/>
    <n v="3"/>
    <x v="26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26"/>
  </r>
  <r>
    <n v="-1"/>
    <n v="1"/>
    <s v="0001 -Florida Power &amp; Light Company"/>
    <n v="0"/>
    <n v="3"/>
    <x v="26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26"/>
  </r>
  <r>
    <n v="-1"/>
    <n v="1"/>
    <s v="0001 -Florida Power &amp; Light Company"/>
    <n v="0"/>
    <n v="3"/>
    <x v="26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26"/>
  </r>
  <r>
    <n v="-1"/>
    <n v="1"/>
    <s v="0001 -Florida Power &amp; Light Company"/>
    <n v="0"/>
    <n v="3"/>
    <x v="26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26"/>
  </r>
  <r>
    <n v="-1"/>
    <n v="1"/>
    <s v="0001 -Florida Power &amp; Light Company"/>
    <n v="0"/>
    <n v="3"/>
    <x v="26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26"/>
  </r>
  <r>
    <n v="-1"/>
    <n v="1"/>
    <s v="0001 -Florida Power &amp; Light Company"/>
    <n v="0"/>
    <n v="3"/>
    <x v="26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26"/>
  </r>
  <r>
    <n v="-1"/>
    <n v="1"/>
    <s v="0001 -Florida Power &amp; Light Company"/>
    <n v="0"/>
    <n v="3"/>
    <x v="26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26"/>
  </r>
  <r>
    <n v="-1"/>
    <n v="1"/>
    <s v="0001 -Florida Power &amp; Light Company"/>
    <n v="0"/>
    <n v="3"/>
    <x v="26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26"/>
  </r>
  <r>
    <n v="-1"/>
    <n v="1"/>
    <s v="0001 -Florida Power &amp; Light Company"/>
    <n v="0"/>
    <n v="3"/>
    <x v="26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26"/>
  </r>
  <r>
    <n v="-1"/>
    <n v="1"/>
    <s v="0001 -Florida Power &amp; Light Company"/>
    <n v="0"/>
    <n v="3"/>
    <x v="26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26"/>
  </r>
  <r>
    <n v="-1"/>
    <n v="1"/>
    <s v="0001 -Florida Power &amp; Light Company"/>
    <n v="0"/>
    <n v="3"/>
    <x v="26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26"/>
  </r>
  <r>
    <n v="-1"/>
    <n v="1"/>
    <s v="0001 -Florida Power &amp; Light Company"/>
    <n v="0"/>
    <n v="3"/>
    <x v="26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26"/>
  </r>
  <r>
    <n v="-1"/>
    <n v="1"/>
    <s v="0001 -Florida Power &amp; Light Company"/>
    <n v="0"/>
    <n v="3"/>
    <x v="26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26"/>
  </r>
  <r>
    <n v="-1"/>
    <n v="1"/>
    <s v="0001 -Florida Power &amp; Light Company"/>
    <n v="0"/>
    <n v="3"/>
    <x v="26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26"/>
  </r>
  <r>
    <n v="-1"/>
    <n v="1"/>
    <s v="0001 -Florida Power &amp; Light Company"/>
    <n v="0"/>
    <n v="3"/>
    <x v="26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26"/>
  </r>
  <r>
    <n v="-1"/>
    <n v="1"/>
    <s v="0001 -Florida Power &amp; Light Company"/>
    <n v="0"/>
    <n v="3"/>
    <x v="26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26"/>
  </r>
  <r>
    <n v="-1"/>
    <n v="1"/>
    <s v="0001 -Florida Power &amp; Light Company"/>
    <n v="0"/>
    <n v="3"/>
    <x v="26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26"/>
  </r>
  <r>
    <n v="-1"/>
    <n v="1"/>
    <s v="0001 -Florida Power &amp; Light Company"/>
    <n v="0"/>
    <n v="3"/>
    <x v="26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26"/>
  </r>
  <r>
    <n v="-1"/>
    <n v="1"/>
    <s v="0001 -Florida Power &amp; Light Company"/>
    <n v="0"/>
    <n v="3"/>
    <x v="26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26"/>
  </r>
  <r>
    <n v="-1"/>
    <n v="1"/>
    <s v="0001 -Florida Power &amp; Light Company"/>
    <n v="0"/>
    <n v="3"/>
    <x v="26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26"/>
  </r>
  <r>
    <n v="-1"/>
    <n v="1"/>
    <s v="0001 -Florida Power &amp; Light Company"/>
    <n v="0"/>
    <n v="3"/>
    <x v="26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26"/>
  </r>
  <r>
    <n v="-1"/>
    <n v="1"/>
    <s v="0001 -Florida Power &amp; Light Company"/>
    <n v="0"/>
    <n v="3"/>
    <x v="26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26"/>
  </r>
  <r>
    <n v="-1"/>
    <n v="1"/>
    <s v="0001 -Florida Power &amp; Light Company"/>
    <n v="0"/>
    <n v="3"/>
    <x v="26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26"/>
  </r>
  <r>
    <n v="-1"/>
    <n v="1"/>
    <s v="0001 -Florida Power &amp; Light Company"/>
    <n v="0"/>
    <n v="3"/>
    <x v="26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26"/>
  </r>
  <r>
    <n v="-1"/>
    <n v="1"/>
    <s v="0001 -Florida Power &amp; Light Company"/>
    <n v="0"/>
    <n v="3"/>
    <x v="26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26"/>
  </r>
  <r>
    <n v="-1"/>
    <n v="1"/>
    <s v="0001 -Florida Power &amp; Light Company"/>
    <n v="0"/>
    <n v="3"/>
    <x v="26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26"/>
  </r>
  <r>
    <n v="-1"/>
    <n v="1"/>
    <s v="0001 -Florida Power &amp; Light Company"/>
    <n v="0"/>
    <n v="3"/>
    <x v="26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26"/>
  </r>
  <r>
    <n v="-1"/>
    <n v="1"/>
    <s v="0001 -Florida Power &amp; Light Company"/>
    <n v="0"/>
    <n v="3"/>
    <x v="26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26"/>
  </r>
  <r>
    <n v="-1"/>
    <n v="1"/>
    <s v="0001 -Florida Power &amp; Light Company"/>
    <n v="0"/>
    <n v="3"/>
    <x v="26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26"/>
  </r>
  <r>
    <n v="-1"/>
    <n v="1"/>
    <s v="0001 -Florida Power &amp; Light Company"/>
    <n v="0"/>
    <n v="3"/>
    <x v="26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26"/>
  </r>
  <r>
    <n v="-1"/>
    <n v="1"/>
    <s v="0001 -Florida Power &amp; Light Company"/>
    <n v="0"/>
    <n v="3"/>
    <x v="26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26"/>
  </r>
  <r>
    <n v="-1"/>
    <n v="1"/>
    <s v="0001 -Florida Power &amp; Light Company"/>
    <n v="0"/>
    <n v="3"/>
    <x v="26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26"/>
  </r>
  <r>
    <n v="-1"/>
    <n v="1"/>
    <s v="0001 -Florida Power &amp; Light Company"/>
    <n v="0"/>
    <n v="3"/>
    <x v="26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26"/>
  </r>
  <r>
    <n v="-1"/>
    <n v="1"/>
    <s v="0001 -Florida Power &amp; Light Company"/>
    <n v="0"/>
    <n v="3"/>
    <x v="26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26"/>
  </r>
  <r>
    <n v="-1"/>
    <n v="1"/>
    <s v="0001 -Florida Power &amp; Light Company"/>
    <n v="0"/>
    <n v="3"/>
    <x v="26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26"/>
  </r>
  <r>
    <n v="-1"/>
    <n v="1"/>
    <s v="0001 -Florida Power &amp; Light Company"/>
    <n v="0"/>
    <n v="3"/>
    <x v="26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26"/>
  </r>
  <r>
    <n v="-1"/>
    <n v="1"/>
    <s v="0001 -Florida Power &amp; Light Company"/>
    <n v="0"/>
    <n v="3"/>
    <x v="26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26"/>
  </r>
  <r>
    <n v="-1"/>
    <n v="1"/>
    <s v="0001 -Florida Power &amp; Light Company"/>
    <n v="0"/>
    <n v="3"/>
    <x v="26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26"/>
  </r>
  <r>
    <n v="-1"/>
    <n v="1"/>
    <s v="0001 -Florida Power &amp; Light Company"/>
    <n v="0"/>
    <n v="3"/>
    <x v="26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26"/>
  </r>
  <r>
    <n v="-1"/>
    <n v="1"/>
    <s v="0001 -Florida Power &amp; Light Company"/>
    <n v="0"/>
    <n v="3"/>
    <x v="26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26"/>
  </r>
  <r>
    <n v="-1"/>
    <n v="1"/>
    <s v="0001 -Florida Power &amp; Light Company"/>
    <n v="0"/>
    <n v="3"/>
    <x v="26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26"/>
  </r>
  <r>
    <n v="-1"/>
    <n v="1"/>
    <s v="0001 -Florida Power &amp; Light Company"/>
    <n v="0"/>
    <n v="3"/>
    <x v="26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26"/>
  </r>
  <r>
    <n v="-1"/>
    <n v="1"/>
    <s v="0001 -Florida Power &amp; Light Company"/>
    <n v="0"/>
    <n v="3"/>
    <x v="26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26"/>
  </r>
  <r>
    <n v="-1"/>
    <n v="1"/>
    <s v="0001 -Florida Power &amp; Light Company"/>
    <n v="0"/>
    <n v="3"/>
    <x v="26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26"/>
  </r>
  <r>
    <n v="-1"/>
    <n v="1"/>
    <s v="0001 -Florida Power &amp; Light Company"/>
    <n v="0"/>
    <n v="3"/>
    <x v="26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26"/>
  </r>
  <r>
    <n v="-1"/>
    <n v="1"/>
    <s v="0001 -Florida Power &amp; Light Company"/>
    <n v="0"/>
    <n v="3"/>
    <x v="26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26"/>
  </r>
  <r>
    <n v="-1"/>
    <n v="1"/>
    <s v="0001 -Florida Power &amp; Light Company"/>
    <n v="0"/>
    <n v="3"/>
    <x v="26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26"/>
  </r>
  <r>
    <n v="-1"/>
    <n v="1"/>
    <s v="0001 -Florida Power &amp; Light Company"/>
    <n v="0"/>
    <n v="3"/>
    <x v="26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26"/>
  </r>
  <r>
    <n v="-1"/>
    <n v="1"/>
    <s v="0001 -Florida Power &amp; Light Company"/>
    <n v="0"/>
    <n v="3"/>
    <x v="26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26"/>
  </r>
  <r>
    <n v="-1"/>
    <n v="1"/>
    <s v="0001 -Florida Power &amp; Light Company"/>
    <n v="0"/>
    <n v="3"/>
    <x v="26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26"/>
  </r>
  <r>
    <n v="-1"/>
    <n v="1"/>
    <s v="0001 -Florida Power &amp; Light Company"/>
    <n v="0"/>
    <n v="3"/>
    <x v="26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26"/>
  </r>
  <r>
    <n v="-1"/>
    <n v="1"/>
    <s v="0001 -Florida Power &amp; Light Company"/>
    <n v="0"/>
    <n v="3"/>
    <x v="26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26"/>
  </r>
  <r>
    <n v="-1"/>
    <n v="1"/>
    <s v="0001 -Florida Power &amp; Light Company"/>
    <n v="0"/>
    <n v="3"/>
    <x v="26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26"/>
  </r>
  <r>
    <n v="-1"/>
    <n v="1"/>
    <s v="0001 -Florida Power &amp; Light Company"/>
    <n v="0"/>
    <n v="3"/>
    <x v="26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26"/>
  </r>
  <r>
    <n v="-1"/>
    <n v="1"/>
    <s v="0001 -Florida Power &amp; Light Company"/>
    <n v="0"/>
    <n v="3"/>
    <x v="26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26"/>
  </r>
  <r>
    <n v="-1"/>
    <n v="1"/>
    <s v="0001 -Florida Power &amp; Light Company"/>
    <n v="0"/>
    <n v="3"/>
    <x v="26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26"/>
  </r>
  <r>
    <n v="-1"/>
    <n v="1"/>
    <s v="0001 -Florida Power &amp; Light Company"/>
    <n v="0"/>
    <n v="3"/>
    <x v="26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26"/>
  </r>
  <r>
    <n v="-1"/>
    <n v="1"/>
    <s v="0001 -Florida Power &amp; Light Company"/>
    <n v="0"/>
    <n v="3"/>
    <x v="26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26"/>
  </r>
  <r>
    <n v="-1"/>
    <n v="1"/>
    <s v="0001 -Florida Power &amp; Light Company"/>
    <n v="0"/>
    <n v="3"/>
    <x v="26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26"/>
  </r>
  <r>
    <n v="-1"/>
    <n v="1"/>
    <s v="0001 -Florida Power &amp; Light Company"/>
    <n v="0"/>
    <n v="3"/>
    <x v="26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26"/>
  </r>
  <r>
    <n v="-1"/>
    <n v="1"/>
    <s v="0001 -Florida Power &amp; Light Company"/>
    <n v="0"/>
    <n v="3"/>
    <x v="26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26"/>
  </r>
  <r>
    <n v="-1"/>
    <n v="1"/>
    <s v="0001 -Florida Power &amp; Light Company"/>
    <n v="0"/>
    <n v="3"/>
    <x v="26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26"/>
  </r>
  <r>
    <n v="-1"/>
    <n v="1"/>
    <s v="0001 -Florida Power &amp; Light Company"/>
    <n v="0"/>
    <n v="3"/>
    <x v="26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26"/>
  </r>
  <r>
    <n v="-1"/>
    <n v="1"/>
    <s v="0001 -Florida Power &amp; Light Company"/>
    <n v="0"/>
    <n v="3"/>
    <x v="26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26"/>
  </r>
  <r>
    <n v="-1"/>
    <n v="1"/>
    <s v="0001 -Florida Power &amp; Light Company"/>
    <n v="0"/>
    <n v="3"/>
    <x v="26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26"/>
  </r>
  <r>
    <n v="-1"/>
    <n v="1"/>
    <s v="0001 -Florida Power &amp; Light Company"/>
    <n v="0"/>
    <n v="3"/>
    <x v="26"/>
    <n v="2008"/>
    <n v="168"/>
    <n v="2014"/>
    <s v="V2008 Q1 - 50% Bonus"/>
    <n v="367"/>
    <s v="05. Other Production"/>
    <s v="Function"/>
    <n v="172791.21"/>
    <n v="0"/>
    <n v="0"/>
    <n v="191616.16"/>
    <n v="11711.62"/>
    <n v="113543.31"/>
    <n v="-61038.17"/>
    <n v="29527.08"/>
    <n v="210441.12"/>
    <n v="110534.57"/>
    <n v="6597.53"/>
    <n v="0"/>
    <n v="29527.08"/>
    <n v="0"/>
    <x v="26"/>
  </r>
  <r>
    <n v="-1"/>
    <n v="1"/>
    <s v="0001 -Florida Power &amp; Light Company"/>
    <n v="0"/>
    <n v="3"/>
    <x v="26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26"/>
  </r>
  <r>
    <n v="-1"/>
    <n v="1"/>
    <s v="0001 -Florida Power &amp; Light Company"/>
    <n v="0"/>
    <n v="3"/>
    <x v="26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26"/>
  </r>
  <r>
    <n v="-1"/>
    <n v="1"/>
    <s v="0001 -Florida Power &amp; Light Company"/>
    <n v="0"/>
    <n v="3"/>
    <x v="26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26"/>
  </r>
  <r>
    <n v="-1"/>
    <n v="1"/>
    <s v="0001 -Florida Power &amp; Light Company"/>
    <n v="0"/>
    <n v="3"/>
    <x v="26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26"/>
  </r>
  <r>
    <n v="-1"/>
    <n v="1"/>
    <s v="0001 -Florida Power &amp; Light Company"/>
    <n v="0"/>
    <n v="3"/>
    <x v="26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26"/>
  </r>
  <r>
    <n v="-1"/>
    <n v="1"/>
    <s v="0001 -Florida Power &amp; Light Company"/>
    <n v="0"/>
    <n v="3"/>
    <x v="26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26"/>
  </r>
  <r>
    <n v="-1"/>
    <n v="1"/>
    <s v="0001 -Florida Power &amp; Light Company"/>
    <n v="0"/>
    <n v="3"/>
    <x v="26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26"/>
  </r>
  <r>
    <n v="-1"/>
    <n v="1"/>
    <s v="0001 -Florida Power &amp; Light Company"/>
    <n v="0"/>
    <n v="3"/>
    <x v="26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26"/>
  </r>
  <r>
    <n v="-1"/>
    <n v="1"/>
    <s v="0001 -Florida Power &amp; Light Company"/>
    <n v="0"/>
    <n v="3"/>
    <x v="26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26"/>
  </r>
  <r>
    <n v="-1"/>
    <n v="1"/>
    <s v="0001 -Florida Power &amp; Light Company"/>
    <n v="0"/>
    <n v="3"/>
    <x v="26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26"/>
  </r>
  <r>
    <n v="-1"/>
    <n v="1"/>
    <s v="0001 -Florida Power &amp; Light Company"/>
    <n v="0"/>
    <n v="3"/>
    <x v="26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26"/>
  </r>
  <r>
    <n v="-1"/>
    <n v="1"/>
    <s v="0001 -Florida Power &amp; Light Company"/>
    <n v="0"/>
    <n v="3"/>
    <x v="26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9999998"/>
    <n v="-8286314.9699999997"/>
    <n v="3441252.09"/>
    <n v="158695911.62"/>
    <n v="51462521.759999998"/>
    <n v="-2227638.16"/>
    <n v="0"/>
    <n v="3441252.09"/>
    <n v="0"/>
    <x v="26"/>
  </r>
  <r>
    <n v="-1"/>
    <n v="1"/>
    <s v="0001 -Florida Power &amp; Light Company"/>
    <n v="0"/>
    <n v="3"/>
    <x v="26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26"/>
  </r>
  <r>
    <n v="-1"/>
    <n v="1"/>
    <s v="0001 -Florida Power &amp; Light Company"/>
    <n v="0"/>
    <n v="3"/>
    <x v="26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26"/>
  </r>
  <r>
    <n v="-1"/>
    <n v="1"/>
    <s v="0001 -Florida Power &amp; Light Company"/>
    <n v="0"/>
    <n v="3"/>
    <x v="26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26"/>
  </r>
  <r>
    <n v="-1"/>
    <n v="1"/>
    <s v="0001 -Florida Power &amp; Light Company"/>
    <n v="0"/>
    <n v="3"/>
    <x v="26"/>
    <n v="2010"/>
    <n v="215"/>
    <n v="2014"/>
    <s v="V2010 Q1 - 50% Bonus"/>
    <n v="367"/>
    <s v="05. Other Production"/>
    <s v="Function"/>
    <n v="993132.87"/>
    <n v="0"/>
    <n v="0"/>
    <n v="1207088.74"/>
    <n v="88095.88"/>
    <n v="665546.31999999995"/>
    <n v="-472862.22"/>
    <n v="1232150.23"/>
    <n v="1421044.62"/>
    <n v="630294.41"/>
    <n v="927586.25"/>
    <n v="0"/>
    <n v="1232150.23"/>
    <n v="0"/>
    <x v="26"/>
  </r>
  <r>
    <n v="-1"/>
    <n v="1"/>
    <s v="0001 -Florida Power &amp; Light Company"/>
    <n v="0"/>
    <n v="3"/>
    <x v="26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26"/>
  </r>
  <r>
    <n v="-1"/>
    <n v="1"/>
    <s v="0001 -Florida Power &amp; Light Company"/>
    <n v="0"/>
    <n v="3"/>
    <x v="26"/>
    <n v="2010"/>
    <n v="216"/>
    <n v="2014"/>
    <s v="V2010 Q2 - 50% Bonus"/>
    <n v="367"/>
    <s v="05. Other Production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  <x v="26"/>
  </r>
  <r>
    <n v="-1"/>
    <n v="1"/>
    <s v="0001 -Florida Power &amp; Light Company"/>
    <n v="0"/>
    <n v="3"/>
    <x v="26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26"/>
  </r>
  <r>
    <n v="-1"/>
    <n v="1"/>
    <s v="0001 -Florida Power &amp; Light Company"/>
    <n v="0"/>
    <n v="3"/>
    <x v="26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  <x v="26"/>
  </r>
  <r>
    <n v="-1"/>
    <n v="1"/>
    <s v="0001 -Florida Power &amp; Light Company"/>
    <n v="0"/>
    <n v="3"/>
    <x v="26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26"/>
  </r>
  <r>
    <n v="-1"/>
    <n v="1"/>
    <s v="0001 -Florida Power &amp; Light Company"/>
    <n v="0"/>
    <n v="3"/>
    <x v="26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26"/>
  </r>
  <r>
    <n v="-1"/>
    <n v="1"/>
    <s v="0001 -Florida Power &amp; Light Company"/>
    <n v="0"/>
    <n v="3"/>
    <x v="26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26"/>
  </r>
  <r>
    <n v="-1"/>
    <n v="1"/>
    <s v="0001 -Florida Power &amp; Light Company"/>
    <n v="0"/>
    <n v="3"/>
    <x v="26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26"/>
  </r>
  <r>
    <n v="-1"/>
    <n v="1"/>
    <s v="0001 -Florida Power &amp; Light Company"/>
    <n v="0"/>
    <n v="3"/>
    <x v="26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26"/>
  </r>
  <r>
    <n v="-1"/>
    <n v="1"/>
    <s v="0001 -Florida Power &amp; Light Company"/>
    <n v="0"/>
    <n v="3"/>
    <x v="26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26"/>
  </r>
  <r>
    <n v="-1"/>
    <n v="1"/>
    <s v="0001 -Florida Power &amp; Light Company"/>
    <n v="0"/>
    <n v="3"/>
    <x v="26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26"/>
  </r>
  <r>
    <n v="-1"/>
    <n v="1"/>
    <s v="0001 -Florida Power &amp; Light Company"/>
    <n v="0"/>
    <n v="3"/>
    <x v="26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26"/>
  </r>
  <r>
    <n v="-1"/>
    <n v="1"/>
    <s v="0001 -Florida Power &amp; Light Company"/>
    <n v="0"/>
    <n v="3"/>
    <x v="26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26"/>
  </r>
  <r>
    <n v="-1"/>
    <n v="1"/>
    <s v="0001 -Florida Power &amp; Light Company"/>
    <n v="0"/>
    <n v="3"/>
    <x v="26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26"/>
  </r>
  <r>
    <n v="-1"/>
    <n v="1"/>
    <s v="0001 -Florida Power &amp; Light Company"/>
    <n v="0"/>
    <n v="3"/>
    <x v="26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26"/>
  </r>
  <r>
    <n v="-1"/>
    <n v="1"/>
    <s v="0001 -Florida Power &amp; Light Company"/>
    <n v="0"/>
    <n v="3"/>
    <x v="26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3"/>
    <n v="231"/>
    <n v="2014"/>
    <s v="V2013 - 50% Bonus"/>
    <n v="367"/>
    <s v="05. Other Production"/>
    <s v="Function"/>
    <n v="554724161.60000002"/>
    <n v="0"/>
    <n v="0"/>
    <n v="539162394.28999996"/>
    <n v="41349878.229999997"/>
    <n v="21814960.920000002"/>
    <n v="-12288771.23"/>
    <n v="4656521.0999999996"/>
    <n v="566778472.20000005"/>
    <n v="62277646.780000001"/>
    <n v="-6510597.1200000001"/>
    <n v="0"/>
    <n v="4656521.0999999996"/>
    <n v="0"/>
    <x v="26"/>
  </r>
  <r>
    <n v="-1"/>
    <n v="1"/>
    <s v="0001 -Florida Power &amp; Light Company"/>
    <n v="0"/>
    <n v="3"/>
    <x v="26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4"/>
    <n v="363"/>
    <n v="2014"/>
    <s v="V2014 - 50% Bonus"/>
    <n v="367"/>
    <s v="05. Other Production"/>
    <s v="Function"/>
    <n v="710675278.23000002"/>
    <n v="710675278.24000001"/>
    <n v="0"/>
    <n v="710675278.24000001"/>
    <n v="722108177.27999997"/>
    <n v="0"/>
    <n v="710675278.24000001"/>
    <n v="0"/>
    <n v="0"/>
    <n v="30613703.050000001"/>
    <n v="0"/>
    <n v="0"/>
    <n v="0"/>
    <n v="0"/>
    <x v="26"/>
  </r>
  <r>
    <n v="-1"/>
    <n v="1"/>
    <s v="0001 -Florida Power &amp; Light Company"/>
    <n v="0"/>
    <n v="3"/>
    <x v="26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26"/>
  </r>
  <r>
    <n v="-1"/>
    <n v="1"/>
    <s v="0001 -Florida Power &amp; Light Company"/>
    <n v="0"/>
    <n v="3"/>
    <x v="26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26"/>
  </r>
  <r>
    <n v="-1"/>
    <n v="1"/>
    <s v="0001 -Florida Power &amp; Light Company"/>
    <n v="0"/>
    <n v="3"/>
    <x v="26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26"/>
  </r>
  <r>
    <n v="-1"/>
    <n v="1"/>
    <s v="0001 -Florida Power &amp; Light Company"/>
    <n v="0"/>
    <n v="3"/>
    <x v="26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26"/>
  </r>
  <r>
    <n v="-1"/>
    <n v="1"/>
    <s v="0001 -Florida Power &amp; Light Company"/>
    <n v="0"/>
    <n v="3"/>
    <x v="26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26"/>
  </r>
  <r>
    <n v="-1"/>
    <n v="1"/>
    <s v="0001 -Florida Power &amp; Light Company"/>
    <n v="0"/>
    <n v="3"/>
    <x v="26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26"/>
  </r>
  <r>
    <n v="-1"/>
    <n v="1"/>
    <s v="0001 -Florida Power &amp; Light Company"/>
    <n v="0"/>
    <n v="3"/>
    <x v="26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26"/>
  </r>
  <r>
    <n v="-1"/>
    <n v="1"/>
    <s v="0001 -Florida Power &amp; Light Company"/>
    <n v="0"/>
    <n v="3"/>
    <x v="26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26"/>
  </r>
  <r>
    <n v="-1"/>
    <n v="1"/>
    <s v="0001 -Florida Power &amp; Light Company"/>
    <n v="0"/>
    <n v="3"/>
    <x v="26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26"/>
  </r>
  <r>
    <n v="-1"/>
    <n v="1"/>
    <s v="0001 -Florida Power &amp; Light Company"/>
    <n v="0"/>
    <n v="3"/>
    <x v="26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26"/>
  </r>
  <r>
    <n v="-1"/>
    <n v="1"/>
    <s v="0001 -Florida Power &amp; Light Company"/>
    <n v="0"/>
    <n v="3"/>
    <x v="26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26"/>
  </r>
  <r>
    <n v="-1"/>
    <n v="1"/>
    <s v="0001 -Florida Power &amp; Light Company"/>
    <n v="0"/>
    <n v="3"/>
    <x v="26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26"/>
  </r>
  <r>
    <n v="-1"/>
    <n v="1"/>
    <s v="0001 -Florida Power &amp; Light Company"/>
    <n v="0"/>
    <n v="3"/>
    <x v="26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26"/>
  </r>
  <r>
    <n v="-1"/>
    <n v="1"/>
    <s v="0001 -Florida Power &amp; Light Company"/>
    <n v="0"/>
    <n v="3"/>
    <x v="26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26"/>
  </r>
  <r>
    <n v="-1"/>
    <n v="1"/>
    <s v="0001 -Florida Power &amp; Light Company"/>
    <n v="0"/>
    <n v="3"/>
    <x v="26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26"/>
  </r>
  <r>
    <n v="-1"/>
    <n v="1"/>
    <s v="0001 -Florida Power &amp; Light Company"/>
    <n v="0"/>
    <n v="3"/>
    <x v="26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26"/>
  </r>
  <r>
    <n v="-1"/>
    <n v="1"/>
    <s v="0001 -Florida Power &amp; Light Company"/>
    <n v="0"/>
    <n v="3"/>
    <x v="26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26"/>
  </r>
  <r>
    <n v="-1"/>
    <n v="1"/>
    <s v="0001 -Florida Power &amp; Light Company"/>
    <n v="0"/>
    <n v="3"/>
    <x v="26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26"/>
  </r>
  <r>
    <n v="-1"/>
    <n v="1"/>
    <s v="0001 -Florida Power &amp; Light Company"/>
    <n v="0"/>
    <n v="3"/>
    <x v="26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26"/>
  </r>
  <r>
    <n v="-1"/>
    <n v="1"/>
    <s v="0001 -Florida Power &amp; Light Company"/>
    <n v="0"/>
    <n v="3"/>
    <x v="26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26"/>
  </r>
  <r>
    <n v="-1"/>
    <n v="1"/>
    <s v="0001 -Florida Power &amp; Light Company"/>
    <n v="0"/>
    <n v="3"/>
    <x v="26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26"/>
  </r>
  <r>
    <n v="-1"/>
    <n v="1"/>
    <s v="0001 -Florida Power &amp; Light Company"/>
    <n v="0"/>
    <n v="3"/>
    <x v="26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26"/>
  </r>
  <r>
    <n v="-1"/>
    <n v="1"/>
    <s v="0001 -Florida Power &amp; Light Company"/>
    <n v="0"/>
    <n v="3"/>
    <x v="26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26"/>
  </r>
  <r>
    <n v="-1"/>
    <n v="1"/>
    <s v="0001 -Florida Power &amp; Light Company"/>
    <n v="0"/>
    <n v="3"/>
    <x v="26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26"/>
  </r>
  <r>
    <n v="-1"/>
    <n v="1"/>
    <s v="0001 -Florida Power &amp; Light Company"/>
    <n v="0"/>
    <n v="3"/>
    <x v="26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26"/>
  </r>
  <r>
    <n v="-1"/>
    <n v="1"/>
    <s v="0001 -Florida Power &amp; Light Company"/>
    <n v="0"/>
    <n v="3"/>
    <x v="26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26"/>
  </r>
  <r>
    <n v="-1"/>
    <n v="1"/>
    <s v="0001 -Florida Power &amp; Light Company"/>
    <n v="0"/>
    <n v="3"/>
    <x v="26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26"/>
  </r>
  <r>
    <n v="-1"/>
    <n v="1"/>
    <s v="0001 -Florida Power &amp; Light Company"/>
    <n v="0"/>
    <n v="3"/>
    <x v="26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26"/>
  </r>
  <r>
    <n v="-1"/>
    <n v="1"/>
    <s v="0001 -Florida Power &amp; Light Company"/>
    <n v="0"/>
    <n v="3"/>
    <x v="26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26"/>
  </r>
  <r>
    <n v="-1"/>
    <n v="1"/>
    <s v="0001 -Florida Power &amp; Light Company"/>
    <n v="0"/>
    <n v="3"/>
    <x v="26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26"/>
  </r>
  <r>
    <n v="-1"/>
    <n v="1"/>
    <s v="0001 -Florida Power &amp; Light Company"/>
    <n v="0"/>
    <n v="3"/>
    <x v="26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26"/>
  </r>
  <r>
    <n v="-1"/>
    <n v="1"/>
    <s v="0001 -Florida Power &amp; Light Company"/>
    <n v="0"/>
    <n v="3"/>
    <x v="26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26"/>
  </r>
  <r>
    <n v="-1"/>
    <n v="1"/>
    <s v="0001 -Florida Power &amp; Light Company"/>
    <n v="0"/>
    <n v="3"/>
    <x v="26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26"/>
  </r>
  <r>
    <n v="-1"/>
    <n v="1"/>
    <s v="0001 -Florida Power &amp; Light Company"/>
    <n v="0"/>
    <n v="3"/>
    <x v="26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26"/>
  </r>
  <r>
    <n v="-1"/>
    <n v="1"/>
    <s v="0001 -Florida Power &amp; Light Company"/>
    <n v="0"/>
    <n v="3"/>
    <x v="26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26"/>
  </r>
  <r>
    <n v="-1"/>
    <n v="1"/>
    <s v="0001 -Florida Power &amp; Light Company"/>
    <n v="0"/>
    <n v="3"/>
    <x v="26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26"/>
  </r>
  <r>
    <n v="-1"/>
    <n v="1"/>
    <s v="0001 -Florida Power &amp; Light Company"/>
    <n v="0"/>
    <n v="3"/>
    <x v="26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26"/>
  </r>
  <r>
    <n v="-1"/>
    <n v="1"/>
    <s v="0001 -Florida Power &amp; Light Company"/>
    <n v="0"/>
    <n v="3"/>
    <x v="26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26"/>
  </r>
  <r>
    <n v="-1"/>
    <n v="1"/>
    <s v="0001 -Florida Power &amp; Light Company"/>
    <n v="0"/>
    <n v="3"/>
    <x v="26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26"/>
  </r>
  <r>
    <n v="-1"/>
    <n v="1"/>
    <s v="0001 -Florida Power &amp; Light Company"/>
    <n v="0"/>
    <n v="3"/>
    <x v="26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26"/>
  </r>
  <r>
    <n v="-1"/>
    <n v="1"/>
    <s v="0001 -Florida Power &amp; Light Company"/>
    <n v="0"/>
    <n v="3"/>
    <x v="26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26"/>
  </r>
  <r>
    <n v="-1"/>
    <n v="1"/>
    <s v="0001 -Florida Power &amp; Light Company"/>
    <n v="0"/>
    <n v="3"/>
    <x v="26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26"/>
  </r>
  <r>
    <n v="-1"/>
    <n v="1"/>
    <s v="0001 -Florida Power &amp; Light Company"/>
    <n v="0"/>
    <n v="3"/>
    <x v="26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26"/>
  </r>
  <r>
    <n v="-1"/>
    <n v="1"/>
    <s v="0001 -Florida Power &amp; Light Company"/>
    <n v="0"/>
    <n v="3"/>
    <x v="26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26"/>
  </r>
  <r>
    <n v="-1"/>
    <n v="1"/>
    <s v="0001 -Florida Power &amp; Light Company"/>
    <n v="0"/>
    <n v="3"/>
    <x v="26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26"/>
  </r>
  <r>
    <n v="-1"/>
    <n v="1"/>
    <s v="0001 -Florida Power &amp; Light Company"/>
    <n v="0"/>
    <n v="3"/>
    <x v="26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26"/>
  </r>
  <r>
    <n v="-1"/>
    <n v="1"/>
    <s v="0001 -Florida Power &amp; Light Company"/>
    <n v="0"/>
    <n v="3"/>
    <x v="26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26"/>
  </r>
  <r>
    <n v="-1"/>
    <n v="1"/>
    <s v="0001 -Florida Power &amp; Light Company"/>
    <n v="0"/>
    <n v="3"/>
    <x v="26"/>
    <n v="2003"/>
    <n v="84"/>
    <n v="2014"/>
    <s v="V2003 Bonus-50%"/>
    <n v="367"/>
    <s v="06. Transmission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  <x v="26"/>
  </r>
  <r>
    <n v="-1"/>
    <n v="1"/>
    <s v="0001 -Florida Power &amp; Light Company"/>
    <n v="0"/>
    <n v="3"/>
    <x v="26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26"/>
  </r>
  <r>
    <n v="-1"/>
    <n v="1"/>
    <s v="0001 -Florida Power &amp; Light Company"/>
    <n v="0"/>
    <n v="3"/>
    <x v="26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26"/>
  </r>
  <r>
    <n v="-1"/>
    <n v="1"/>
    <s v="0001 -Florida Power &amp; Light Company"/>
    <n v="0"/>
    <n v="3"/>
    <x v="26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26"/>
  </r>
  <r>
    <n v="-1"/>
    <n v="1"/>
    <s v="0001 -Florida Power &amp; Light Company"/>
    <n v="0"/>
    <n v="3"/>
    <x v="26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26"/>
  </r>
  <r>
    <n v="-1"/>
    <n v="1"/>
    <s v="0001 -Florida Power &amp; Light Company"/>
    <n v="0"/>
    <n v="3"/>
    <x v="26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26"/>
  </r>
  <r>
    <n v="-1"/>
    <n v="1"/>
    <s v="0001 -Florida Power &amp; Light Company"/>
    <n v="0"/>
    <n v="3"/>
    <x v="26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26"/>
  </r>
  <r>
    <n v="-1"/>
    <n v="1"/>
    <s v="0001 -Florida Power &amp; Light Company"/>
    <n v="0"/>
    <n v="3"/>
    <x v="26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26"/>
  </r>
  <r>
    <n v="-1"/>
    <n v="1"/>
    <s v="0001 -Florida Power &amp; Light Company"/>
    <n v="0"/>
    <n v="3"/>
    <x v="26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26"/>
  </r>
  <r>
    <n v="-1"/>
    <n v="1"/>
    <s v="0001 -Florida Power &amp; Light Company"/>
    <n v="0"/>
    <n v="3"/>
    <x v="26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26"/>
  </r>
  <r>
    <n v="-1"/>
    <n v="1"/>
    <s v="0001 -Florida Power &amp; Light Company"/>
    <n v="0"/>
    <n v="3"/>
    <x v="26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26"/>
  </r>
  <r>
    <n v="-1"/>
    <n v="1"/>
    <s v="0001 -Florida Power &amp; Light Company"/>
    <n v="0"/>
    <n v="3"/>
    <x v="26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26"/>
  </r>
  <r>
    <n v="-1"/>
    <n v="1"/>
    <s v="0001 -Florida Power &amp; Light Company"/>
    <n v="0"/>
    <n v="3"/>
    <x v="26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26"/>
  </r>
  <r>
    <n v="-1"/>
    <n v="1"/>
    <s v="0001 -Florida Power &amp; Light Company"/>
    <n v="0"/>
    <n v="3"/>
    <x v="26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26"/>
  </r>
  <r>
    <n v="-1"/>
    <n v="1"/>
    <s v="0001 -Florida Power &amp; Light Company"/>
    <n v="0"/>
    <n v="3"/>
    <x v="26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6"/>
  </r>
  <r>
    <n v="-1"/>
    <n v="1"/>
    <s v="0001 -Florida Power &amp; Light Company"/>
    <n v="0"/>
    <n v="3"/>
    <x v="26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26"/>
  </r>
  <r>
    <n v="-1"/>
    <n v="1"/>
    <s v="0001 -Florida Power &amp; Light Company"/>
    <n v="0"/>
    <n v="3"/>
    <x v="26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26"/>
  </r>
  <r>
    <n v="-1"/>
    <n v="1"/>
    <s v="0001 -Florida Power &amp; Light Company"/>
    <n v="0"/>
    <n v="3"/>
    <x v="26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26"/>
  </r>
  <r>
    <n v="-1"/>
    <n v="1"/>
    <s v="0001 -Florida Power &amp; Light Company"/>
    <n v="0"/>
    <n v="3"/>
    <x v="26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26"/>
  </r>
  <r>
    <n v="-1"/>
    <n v="1"/>
    <s v="0001 -Florida Power &amp; Light Company"/>
    <n v="0"/>
    <n v="3"/>
    <x v="26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26"/>
  </r>
  <r>
    <n v="-1"/>
    <n v="1"/>
    <s v="0001 -Florida Power &amp; Light Company"/>
    <n v="0"/>
    <n v="3"/>
    <x v="26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26"/>
  </r>
  <r>
    <n v="-1"/>
    <n v="1"/>
    <s v="0001 -Florida Power &amp; Light Company"/>
    <n v="0"/>
    <n v="3"/>
    <x v="26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26"/>
  </r>
  <r>
    <n v="-1"/>
    <n v="1"/>
    <s v="0001 -Florida Power &amp; Light Company"/>
    <n v="0"/>
    <n v="3"/>
    <x v="26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26"/>
  </r>
  <r>
    <n v="-1"/>
    <n v="1"/>
    <s v="0001 -Florida Power &amp; Light Company"/>
    <n v="0"/>
    <n v="3"/>
    <x v="26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26"/>
  </r>
  <r>
    <n v="-1"/>
    <n v="1"/>
    <s v="0001 -Florida Power &amp; Light Company"/>
    <n v="0"/>
    <n v="3"/>
    <x v="26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26"/>
  </r>
  <r>
    <n v="-1"/>
    <n v="1"/>
    <s v="0001 -Florida Power &amp; Light Company"/>
    <n v="0"/>
    <n v="3"/>
    <x v="26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26"/>
  </r>
  <r>
    <n v="-1"/>
    <n v="1"/>
    <s v="0001 -Florida Power &amp; Light Company"/>
    <n v="0"/>
    <n v="3"/>
    <x v="26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26"/>
  </r>
  <r>
    <n v="-1"/>
    <n v="1"/>
    <s v="0001 -Florida Power &amp; Light Company"/>
    <n v="0"/>
    <n v="3"/>
    <x v="26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26"/>
  </r>
  <r>
    <n v="-1"/>
    <n v="1"/>
    <s v="0001 -Florida Power &amp; Light Company"/>
    <n v="0"/>
    <n v="3"/>
    <x v="26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26"/>
  </r>
  <r>
    <n v="-1"/>
    <n v="1"/>
    <s v="0001 -Florida Power &amp; Light Company"/>
    <n v="0"/>
    <n v="3"/>
    <x v="26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26"/>
  </r>
  <r>
    <n v="-1"/>
    <n v="1"/>
    <s v="0001 -Florida Power &amp; Light Company"/>
    <n v="0"/>
    <n v="3"/>
    <x v="26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26"/>
  </r>
  <r>
    <n v="-1"/>
    <n v="1"/>
    <s v="0001 -Florida Power &amp; Light Company"/>
    <n v="0"/>
    <n v="3"/>
    <x v="26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26"/>
  </r>
  <r>
    <n v="-1"/>
    <n v="1"/>
    <s v="0001 -Florida Power &amp; Light Company"/>
    <n v="0"/>
    <n v="3"/>
    <x v="26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26"/>
  </r>
  <r>
    <n v="-1"/>
    <n v="1"/>
    <s v="0001 -Florida Power &amp; Light Company"/>
    <n v="0"/>
    <n v="3"/>
    <x v="26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26"/>
  </r>
  <r>
    <n v="-1"/>
    <n v="1"/>
    <s v="0001 -Florida Power &amp; Light Company"/>
    <n v="0"/>
    <n v="3"/>
    <x v="26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26"/>
  </r>
  <r>
    <n v="-1"/>
    <n v="1"/>
    <s v="0001 -Florida Power &amp; Light Company"/>
    <n v="0"/>
    <n v="3"/>
    <x v="26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26"/>
  </r>
  <r>
    <n v="-1"/>
    <n v="1"/>
    <s v="0001 -Florida Power &amp; Light Company"/>
    <n v="0"/>
    <n v="3"/>
    <x v="26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26"/>
  </r>
  <r>
    <n v="-1"/>
    <n v="1"/>
    <s v="0001 -Florida Power &amp; Light Company"/>
    <n v="0"/>
    <n v="3"/>
    <x v="26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26"/>
  </r>
  <r>
    <n v="-1"/>
    <n v="1"/>
    <s v="0001 -Florida Power &amp; Light Company"/>
    <n v="0"/>
    <n v="3"/>
    <x v="26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26"/>
  </r>
  <r>
    <n v="-1"/>
    <n v="1"/>
    <s v="0001 -Florida Power &amp; Light Company"/>
    <n v="0"/>
    <n v="3"/>
    <x v="26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26"/>
  </r>
  <r>
    <n v="-1"/>
    <n v="1"/>
    <s v="0001 -Florida Power &amp; Light Company"/>
    <n v="0"/>
    <n v="3"/>
    <x v="26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26"/>
  </r>
  <r>
    <n v="-1"/>
    <n v="1"/>
    <s v="0001 -Florida Power &amp; Light Company"/>
    <n v="0"/>
    <n v="3"/>
    <x v="26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26"/>
  </r>
  <r>
    <n v="-1"/>
    <n v="1"/>
    <s v="0001 -Florida Power &amp; Light Company"/>
    <n v="0"/>
    <n v="3"/>
    <x v="26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26"/>
  </r>
  <r>
    <n v="-1"/>
    <n v="1"/>
    <s v="0001 -Florida Power &amp; Light Company"/>
    <n v="0"/>
    <n v="3"/>
    <x v="26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26"/>
  </r>
  <r>
    <n v="-1"/>
    <n v="1"/>
    <s v="0001 -Florida Power &amp; Light Company"/>
    <n v="0"/>
    <n v="3"/>
    <x v="26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26"/>
  </r>
  <r>
    <n v="-1"/>
    <n v="1"/>
    <s v="0001 -Florida Power &amp; Light Company"/>
    <n v="0"/>
    <n v="3"/>
    <x v="26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26"/>
  </r>
  <r>
    <n v="-1"/>
    <n v="1"/>
    <s v="0001 -Florida Power &amp; Light Company"/>
    <n v="0"/>
    <n v="3"/>
    <x v="26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26"/>
  </r>
  <r>
    <n v="-1"/>
    <n v="1"/>
    <s v="0001 -Florida Power &amp; Light Company"/>
    <n v="0"/>
    <n v="3"/>
    <x v="26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26"/>
  </r>
  <r>
    <n v="-1"/>
    <n v="1"/>
    <s v="0001 -Florida Power &amp; Light Company"/>
    <n v="0"/>
    <n v="3"/>
    <x v="26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26"/>
  </r>
  <r>
    <n v="-1"/>
    <n v="1"/>
    <s v="0001 -Florida Power &amp; Light Company"/>
    <n v="0"/>
    <n v="3"/>
    <x v="26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26"/>
  </r>
  <r>
    <n v="-1"/>
    <n v="1"/>
    <s v="0001 -Florida Power &amp; Light Company"/>
    <n v="0"/>
    <n v="3"/>
    <x v="26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26"/>
  </r>
  <r>
    <n v="-1"/>
    <n v="1"/>
    <s v="0001 -Florida Power &amp; Light Company"/>
    <n v="0"/>
    <n v="3"/>
    <x v="26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26"/>
  </r>
  <r>
    <n v="-1"/>
    <n v="1"/>
    <s v="0001 -Florida Power &amp; Light Company"/>
    <n v="0"/>
    <n v="3"/>
    <x v="26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26"/>
  </r>
  <r>
    <n v="-1"/>
    <n v="1"/>
    <s v="0001 -Florida Power &amp; Light Company"/>
    <n v="0"/>
    <n v="3"/>
    <x v="26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26"/>
  </r>
  <r>
    <n v="-1"/>
    <n v="1"/>
    <s v="0001 -Florida Power &amp; Light Company"/>
    <n v="0"/>
    <n v="3"/>
    <x v="26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26"/>
  </r>
  <r>
    <n v="-1"/>
    <n v="1"/>
    <s v="0001 -Florida Power &amp; Light Company"/>
    <n v="0"/>
    <n v="3"/>
    <x v="26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26"/>
  </r>
  <r>
    <n v="-1"/>
    <n v="1"/>
    <s v="0001 -Florida Power &amp; Light Company"/>
    <n v="0"/>
    <n v="3"/>
    <x v="26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26"/>
  </r>
  <r>
    <n v="-1"/>
    <n v="1"/>
    <s v="0001 -Florida Power &amp; Light Company"/>
    <n v="0"/>
    <n v="3"/>
    <x v="26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26"/>
  </r>
  <r>
    <n v="-1"/>
    <n v="1"/>
    <s v="0001 -Florida Power &amp; Light Company"/>
    <n v="0"/>
    <n v="3"/>
    <x v="26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26"/>
  </r>
  <r>
    <n v="-1"/>
    <n v="1"/>
    <s v="0001 -Florida Power &amp; Light Company"/>
    <n v="0"/>
    <n v="3"/>
    <x v="26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26"/>
  </r>
  <r>
    <n v="-1"/>
    <n v="1"/>
    <s v="0001 -Florida Power &amp; Light Company"/>
    <n v="0"/>
    <n v="3"/>
    <x v="26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26"/>
  </r>
  <r>
    <n v="-1"/>
    <n v="1"/>
    <s v="0001 -Florida Power &amp; Light Company"/>
    <n v="0"/>
    <n v="3"/>
    <x v="26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26"/>
  </r>
  <r>
    <n v="-1"/>
    <n v="1"/>
    <s v="0001 -Florida Power &amp; Light Company"/>
    <n v="0"/>
    <n v="3"/>
    <x v="26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26"/>
  </r>
  <r>
    <n v="-1"/>
    <n v="1"/>
    <s v="0001 -Florida Power &amp; Light Company"/>
    <n v="0"/>
    <n v="3"/>
    <x v="26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26"/>
  </r>
  <r>
    <n v="-1"/>
    <n v="1"/>
    <s v="0001 -Florida Power &amp; Light Company"/>
    <n v="0"/>
    <n v="3"/>
    <x v="26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26"/>
  </r>
  <r>
    <n v="-1"/>
    <n v="1"/>
    <s v="0001 -Florida Power &amp; Light Company"/>
    <n v="0"/>
    <n v="3"/>
    <x v="26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26"/>
  </r>
  <r>
    <n v="-1"/>
    <n v="1"/>
    <s v="0001 -Florida Power &amp; Light Company"/>
    <n v="0"/>
    <n v="3"/>
    <x v="26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26"/>
  </r>
  <r>
    <n v="-1"/>
    <n v="1"/>
    <s v="0001 -Florida Power &amp; Light Company"/>
    <n v="0"/>
    <n v="3"/>
    <x v="26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26"/>
  </r>
  <r>
    <n v="-1"/>
    <n v="1"/>
    <s v="0001 -Florida Power &amp; Light Company"/>
    <n v="0"/>
    <n v="3"/>
    <x v="26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26"/>
  </r>
  <r>
    <n v="-1"/>
    <n v="1"/>
    <s v="0001 -Florida Power &amp; Light Company"/>
    <n v="0"/>
    <n v="3"/>
    <x v="26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26"/>
  </r>
  <r>
    <n v="-1"/>
    <n v="1"/>
    <s v="0001 -Florida Power &amp; Light Company"/>
    <n v="0"/>
    <n v="3"/>
    <x v="26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26"/>
  </r>
  <r>
    <n v="-1"/>
    <n v="1"/>
    <s v="0001 -Florida Power &amp; Light Company"/>
    <n v="0"/>
    <n v="3"/>
    <x v="26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26"/>
  </r>
  <r>
    <n v="-1"/>
    <n v="1"/>
    <s v="0001 -Florida Power &amp; Light Company"/>
    <n v="0"/>
    <n v="3"/>
    <x v="26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26"/>
  </r>
  <r>
    <n v="-1"/>
    <n v="1"/>
    <s v="0001 -Florida Power &amp; Light Company"/>
    <n v="0"/>
    <n v="3"/>
    <x v="26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26"/>
  </r>
  <r>
    <n v="-1"/>
    <n v="1"/>
    <s v="0001 -Florida Power &amp; Light Company"/>
    <n v="0"/>
    <n v="3"/>
    <x v="26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26"/>
  </r>
  <r>
    <n v="-1"/>
    <n v="1"/>
    <s v="0001 -Florida Power &amp; Light Company"/>
    <n v="0"/>
    <n v="3"/>
    <x v="26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26"/>
  </r>
  <r>
    <n v="-1"/>
    <n v="1"/>
    <s v="0001 -Florida Power &amp; Light Company"/>
    <n v="0"/>
    <n v="3"/>
    <x v="26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26"/>
  </r>
  <r>
    <n v="-1"/>
    <n v="1"/>
    <s v="0001 -Florida Power &amp; Light Company"/>
    <n v="0"/>
    <n v="3"/>
    <x v="26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26"/>
  </r>
  <r>
    <n v="-1"/>
    <n v="1"/>
    <s v="0001 -Florida Power &amp; Light Company"/>
    <n v="0"/>
    <n v="3"/>
    <x v="26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26"/>
  </r>
  <r>
    <n v="-1"/>
    <n v="1"/>
    <s v="0001 -Florida Power &amp; Light Company"/>
    <n v="0"/>
    <n v="3"/>
    <x v="26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26"/>
  </r>
  <r>
    <n v="-1"/>
    <n v="1"/>
    <s v="0001 -Florida Power &amp; Light Company"/>
    <n v="0"/>
    <n v="3"/>
    <x v="26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26"/>
  </r>
  <r>
    <n v="-1"/>
    <n v="1"/>
    <s v="0001 -Florida Power &amp; Light Company"/>
    <n v="0"/>
    <n v="3"/>
    <x v="26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26"/>
  </r>
  <r>
    <n v="-1"/>
    <n v="1"/>
    <s v="0001 -Florida Power &amp; Light Company"/>
    <n v="0"/>
    <n v="3"/>
    <x v="26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26"/>
  </r>
  <r>
    <n v="-1"/>
    <n v="1"/>
    <s v="0001 -Florida Power &amp; Light Company"/>
    <n v="0"/>
    <n v="3"/>
    <x v="26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26"/>
  </r>
  <r>
    <n v="-1"/>
    <n v="1"/>
    <s v="0001 -Florida Power &amp; Light Company"/>
    <n v="0"/>
    <n v="3"/>
    <x v="26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26"/>
  </r>
  <r>
    <n v="-1"/>
    <n v="1"/>
    <s v="0001 -Florida Power &amp; Light Company"/>
    <n v="0"/>
    <n v="3"/>
    <x v="26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26"/>
  </r>
  <r>
    <n v="-1"/>
    <n v="1"/>
    <s v="0001 -Florida Power &amp; Light Company"/>
    <n v="0"/>
    <n v="3"/>
    <x v="26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26"/>
  </r>
  <r>
    <n v="-1"/>
    <n v="1"/>
    <s v="0001 -Florida Power &amp; Light Company"/>
    <n v="0"/>
    <n v="3"/>
    <x v="26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26"/>
  </r>
  <r>
    <n v="-1"/>
    <n v="1"/>
    <s v="0001 -Florida Power &amp; Light Company"/>
    <n v="0"/>
    <n v="3"/>
    <x v="26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26"/>
  </r>
  <r>
    <n v="-1"/>
    <n v="1"/>
    <s v="0001 -Florida Power &amp; Light Company"/>
    <n v="0"/>
    <n v="3"/>
    <x v="26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26"/>
  </r>
  <r>
    <n v="-1"/>
    <n v="1"/>
    <s v="0001 -Florida Power &amp; Light Company"/>
    <n v="0"/>
    <n v="3"/>
    <x v="26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26"/>
  </r>
  <r>
    <n v="-1"/>
    <n v="1"/>
    <s v="0001 -Florida Power &amp; Light Company"/>
    <n v="0"/>
    <n v="3"/>
    <x v="26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26"/>
  </r>
  <r>
    <n v="-1"/>
    <n v="1"/>
    <s v="0001 -Florida Power &amp; Light Company"/>
    <n v="0"/>
    <n v="3"/>
    <x v="26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26"/>
  </r>
  <r>
    <n v="-1"/>
    <n v="1"/>
    <s v="0001 -Florida Power &amp; Light Company"/>
    <n v="0"/>
    <n v="3"/>
    <x v="26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26"/>
  </r>
  <r>
    <n v="-1"/>
    <n v="1"/>
    <s v="0001 -Florida Power &amp; Light Company"/>
    <n v="0"/>
    <n v="3"/>
    <x v="26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26"/>
  </r>
  <r>
    <n v="-1"/>
    <n v="1"/>
    <s v="0001 -Florida Power &amp; Light Company"/>
    <n v="0"/>
    <n v="3"/>
    <x v="26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26"/>
  </r>
  <r>
    <n v="-1"/>
    <n v="1"/>
    <s v="0001 -Florida Power &amp; Light Company"/>
    <n v="0"/>
    <n v="3"/>
    <x v="26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26"/>
  </r>
  <r>
    <n v="-1"/>
    <n v="1"/>
    <s v="0001 -Florida Power &amp; Light Company"/>
    <n v="0"/>
    <n v="3"/>
    <x v="26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26"/>
  </r>
  <r>
    <n v="-1"/>
    <n v="1"/>
    <s v="0001 -Florida Power &amp; Light Company"/>
    <n v="0"/>
    <n v="3"/>
    <x v="26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26"/>
  </r>
  <r>
    <n v="-1"/>
    <n v="1"/>
    <s v="0001 -Florida Power &amp; Light Company"/>
    <n v="0"/>
    <n v="3"/>
    <x v="26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26"/>
  </r>
  <r>
    <n v="-1"/>
    <n v="1"/>
    <s v="0001 -Florida Power &amp; Light Company"/>
    <n v="0"/>
    <n v="3"/>
    <x v="26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26"/>
  </r>
  <r>
    <n v="-1"/>
    <n v="1"/>
    <s v="0001 -Florida Power &amp; Light Company"/>
    <n v="0"/>
    <n v="3"/>
    <x v="26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26"/>
  </r>
  <r>
    <n v="-1"/>
    <n v="1"/>
    <s v="0001 -Florida Power &amp; Light Company"/>
    <n v="0"/>
    <n v="3"/>
    <x v="26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26"/>
  </r>
  <r>
    <n v="-1"/>
    <n v="1"/>
    <s v="0001 -Florida Power &amp; Light Company"/>
    <n v="0"/>
    <n v="3"/>
    <x v="26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26"/>
  </r>
  <r>
    <n v="-1"/>
    <n v="1"/>
    <s v="0001 -Florida Power &amp; Light Company"/>
    <n v="0"/>
    <n v="3"/>
    <x v="26"/>
    <n v="2003"/>
    <n v="84"/>
    <n v="2014"/>
    <s v="V2003 Bonus-50%"/>
    <n v="367"/>
    <s v="07. Distribution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  <x v="26"/>
  </r>
  <r>
    <n v="-1"/>
    <n v="1"/>
    <s v="0001 -Florida Power &amp; Light Company"/>
    <n v="0"/>
    <n v="3"/>
    <x v="26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26"/>
  </r>
  <r>
    <n v="-1"/>
    <n v="1"/>
    <s v="0001 -Florida Power &amp; Light Company"/>
    <n v="0"/>
    <n v="3"/>
    <x v="26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26"/>
  </r>
  <r>
    <n v="-1"/>
    <n v="1"/>
    <s v="0001 -Florida Power &amp; Light Company"/>
    <n v="0"/>
    <n v="3"/>
    <x v="26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26"/>
  </r>
  <r>
    <n v="-1"/>
    <n v="1"/>
    <s v="0001 -Florida Power &amp; Light Company"/>
    <n v="0"/>
    <n v="3"/>
    <x v="26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26"/>
  </r>
  <r>
    <n v="-1"/>
    <n v="1"/>
    <s v="0001 -Florida Power &amp; Light Company"/>
    <n v="0"/>
    <n v="3"/>
    <x v="26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26"/>
  </r>
  <r>
    <n v="-1"/>
    <n v="1"/>
    <s v="0001 -Florida Power &amp; Light Company"/>
    <n v="0"/>
    <n v="3"/>
    <x v="26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26"/>
  </r>
  <r>
    <n v="-1"/>
    <n v="1"/>
    <s v="0001 -Florida Power &amp; Light Company"/>
    <n v="0"/>
    <n v="3"/>
    <x v="26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26"/>
  </r>
  <r>
    <n v="-1"/>
    <n v="1"/>
    <s v="0001 -Florida Power &amp; Light Company"/>
    <n v="0"/>
    <n v="3"/>
    <x v="26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26"/>
  </r>
  <r>
    <n v="-1"/>
    <n v="1"/>
    <s v="0001 -Florida Power &amp; Light Company"/>
    <n v="0"/>
    <n v="3"/>
    <x v="26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26"/>
  </r>
  <r>
    <n v="-1"/>
    <n v="1"/>
    <s v="0001 -Florida Power &amp; Light Company"/>
    <n v="0"/>
    <n v="3"/>
    <x v="26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26"/>
  </r>
  <r>
    <n v="-1"/>
    <n v="1"/>
    <s v="0001 -Florida Power &amp; Light Company"/>
    <n v="0"/>
    <n v="3"/>
    <x v="26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26"/>
  </r>
  <r>
    <n v="-1"/>
    <n v="1"/>
    <s v="0001 -Florida Power &amp; Light Company"/>
    <n v="0"/>
    <n v="3"/>
    <x v="26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26"/>
  </r>
  <r>
    <n v="-1"/>
    <n v="1"/>
    <s v="0001 -Florida Power &amp; Light Company"/>
    <n v="0"/>
    <n v="3"/>
    <x v="26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26"/>
  </r>
  <r>
    <n v="-1"/>
    <n v="1"/>
    <s v="0001 -Florida Power &amp; Light Company"/>
    <n v="0"/>
    <n v="3"/>
    <x v="26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26"/>
  </r>
  <r>
    <n v="-1"/>
    <n v="1"/>
    <s v="0001 -Florida Power &amp; Light Company"/>
    <n v="0"/>
    <n v="3"/>
    <x v="26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26"/>
  </r>
  <r>
    <n v="-1"/>
    <n v="1"/>
    <s v="0001 -Florida Power &amp; Light Company"/>
    <n v="0"/>
    <n v="3"/>
    <x v="26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26"/>
  </r>
  <r>
    <n v="-1"/>
    <n v="1"/>
    <s v="0001 -Florida Power &amp; Light Company"/>
    <n v="0"/>
    <n v="3"/>
    <x v="26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26"/>
  </r>
  <r>
    <n v="-1"/>
    <n v="1"/>
    <s v="0001 -Florida Power &amp; Light Company"/>
    <n v="0"/>
    <n v="3"/>
    <x v="26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26"/>
  </r>
  <r>
    <n v="-1"/>
    <n v="1"/>
    <s v="0001 -Florida Power &amp; Light Company"/>
    <n v="0"/>
    <n v="3"/>
    <x v="26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26"/>
  </r>
  <r>
    <n v="-1"/>
    <n v="1"/>
    <s v="0001 -Florida Power &amp; Light Company"/>
    <n v="0"/>
    <n v="3"/>
    <x v="26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26"/>
  </r>
  <r>
    <n v="-1"/>
    <n v="1"/>
    <s v="0001 -Florida Power &amp; Light Company"/>
    <n v="0"/>
    <n v="3"/>
    <x v="26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26"/>
  </r>
  <r>
    <n v="-1"/>
    <n v="1"/>
    <s v="0001 -Florida Power &amp; Light Company"/>
    <n v="0"/>
    <n v="3"/>
    <x v="26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26"/>
  </r>
  <r>
    <n v="-1"/>
    <n v="1"/>
    <s v="0001 -Florida Power &amp; Light Company"/>
    <n v="0"/>
    <n v="3"/>
    <x v="26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26"/>
  </r>
  <r>
    <n v="-1"/>
    <n v="1"/>
    <s v="0001 -Florida Power &amp; Light Company"/>
    <n v="0"/>
    <n v="3"/>
    <x v="26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26"/>
  </r>
  <r>
    <n v="-1"/>
    <n v="1"/>
    <s v="0001 -Florida Power &amp; Light Company"/>
    <n v="0"/>
    <n v="3"/>
    <x v="26"/>
    <n v="2008"/>
    <n v="169"/>
    <n v="2014"/>
    <s v="V2008 Q2 - 50% Bonus"/>
    <n v="367"/>
    <s v="07. Distribution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  <x v="26"/>
  </r>
  <r>
    <n v="-1"/>
    <n v="1"/>
    <s v="0001 -Florida Power &amp; Light Company"/>
    <n v="0"/>
    <n v="3"/>
    <x v="26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26"/>
  </r>
  <r>
    <n v="-1"/>
    <n v="1"/>
    <s v="0001 -Florida Power &amp; Light Company"/>
    <n v="0"/>
    <n v="3"/>
    <x v="26"/>
    <n v="2008"/>
    <n v="170"/>
    <n v="2014"/>
    <s v="V2008 Q3 - 50% Bonus"/>
    <n v="367"/>
    <s v="07. Distribution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  <x v="26"/>
  </r>
  <r>
    <n v="-1"/>
    <n v="1"/>
    <s v="0001 -Florida Power &amp; Light Company"/>
    <n v="0"/>
    <n v="3"/>
    <x v="26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26"/>
  </r>
  <r>
    <n v="-1"/>
    <n v="1"/>
    <s v="0001 -Florida Power &amp; Light Company"/>
    <n v="0"/>
    <n v="3"/>
    <x v="26"/>
    <n v="2008"/>
    <n v="171"/>
    <n v="2014"/>
    <s v="V2008 Q4 - 50% Bonus"/>
    <n v="367"/>
    <s v="07. Distribution"/>
    <s v="Function"/>
    <n v="21041430.5"/>
    <n v="0"/>
    <n v="0"/>
    <n v="21116214.850000001"/>
    <n v="1191551.82"/>
    <n v="8114230.2000000002"/>
    <n v="-249996.44"/>
    <n v="12215.61"/>
    <n v="21190999.199999999"/>
    <n v="9252060.3800000008"/>
    <n v="-83631.460000000006"/>
    <n v="0"/>
    <n v="12215.61"/>
    <n v="0"/>
    <x v="26"/>
  </r>
  <r>
    <n v="-1"/>
    <n v="1"/>
    <s v="0001 -Florida Power &amp; Light Company"/>
    <n v="0"/>
    <n v="3"/>
    <x v="26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26"/>
  </r>
  <r>
    <n v="-1"/>
    <n v="1"/>
    <s v="0001 -Florida Power &amp; Light Company"/>
    <n v="0"/>
    <n v="3"/>
    <x v="26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26"/>
  </r>
  <r>
    <n v="-1"/>
    <n v="1"/>
    <s v="0001 -Florida Power &amp; Light Company"/>
    <n v="0"/>
    <n v="3"/>
    <x v="26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26"/>
  </r>
  <r>
    <n v="-1"/>
    <n v="1"/>
    <s v="0001 -Florida Power &amp; Light Company"/>
    <n v="0"/>
    <n v="3"/>
    <x v="26"/>
    <n v="2009"/>
    <n v="190"/>
    <n v="2014"/>
    <s v="V2009 Q2 - 50% Bonus"/>
    <n v="367"/>
    <s v="07. Distribution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  <x v="26"/>
  </r>
  <r>
    <n v="-1"/>
    <n v="1"/>
    <s v="0001 -Florida Power &amp; Light Company"/>
    <n v="0"/>
    <n v="3"/>
    <x v="26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26"/>
  </r>
  <r>
    <n v="-1"/>
    <n v="1"/>
    <s v="0001 -Florida Power &amp; Light Company"/>
    <n v="0"/>
    <n v="3"/>
    <x v="26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26"/>
  </r>
  <r>
    <n v="-1"/>
    <n v="1"/>
    <s v="0001 -Florida Power &amp; Light Company"/>
    <n v="0"/>
    <n v="3"/>
    <x v="26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26"/>
  </r>
  <r>
    <n v="-1"/>
    <n v="1"/>
    <s v="0001 -Florida Power &amp; Light Company"/>
    <n v="0"/>
    <n v="3"/>
    <x v="26"/>
    <n v="2009"/>
    <n v="192"/>
    <n v="2014"/>
    <s v="V2009 Q4 - 50% Bonus"/>
    <n v="367"/>
    <s v="07. Distribution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  <x v="26"/>
  </r>
  <r>
    <n v="-1"/>
    <n v="1"/>
    <s v="0001 -Florida Power &amp; Light Company"/>
    <n v="0"/>
    <n v="3"/>
    <x v="26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26"/>
  </r>
  <r>
    <n v="-1"/>
    <n v="1"/>
    <s v="0001 -Florida Power &amp; Light Company"/>
    <n v="0"/>
    <n v="3"/>
    <x v="26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26"/>
  </r>
  <r>
    <n v="-1"/>
    <n v="1"/>
    <s v="0001 -Florida Power &amp; Light Company"/>
    <n v="0"/>
    <n v="3"/>
    <x v="26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26"/>
  </r>
  <r>
    <n v="-1"/>
    <n v="1"/>
    <s v="0001 -Florida Power &amp; Light Company"/>
    <n v="0"/>
    <n v="3"/>
    <x v="26"/>
    <n v="2010"/>
    <n v="216"/>
    <n v="2014"/>
    <s v="V2010 Q2 - 50% Bonus"/>
    <n v="367"/>
    <s v="07. Distribution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  <x v="26"/>
  </r>
  <r>
    <n v="-1"/>
    <n v="1"/>
    <s v="0001 -Florida Power &amp; Light Company"/>
    <n v="0"/>
    <n v="3"/>
    <x v="26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26"/>
  </r>
  <r>
    <n v="-1"/>
    <n v="1"/>
    <s v="0001 -Florida Power &amp; Light Company"/>
    <n v="0"/>
    <n v="3"/>
    <x v="26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7"/>
    <n v="2014"/>
    <s v="V2010 Q3 - 50% Bonus"/>
    <n v="367"/>
    <s v="07. Distribution"/>
    <s v="Function"/>
    <n v="34475066.939999998"/>
    <n v="0"/>
    <n v="0"/>
    <n v="34651204.710000001"/>
    <n v="2417225.65"/>
    <n v="12351839.92"/>
    <n v="-466855.82"/>
    <n v="29574.61"/>
    <n v="34827342.490000002"/>
    <n v="14675394.380000001"/>
    <n v="-229029.74"/>
    <n v="0"/>
    <n v="29574.61"/>
    <n v="0"/>
    <x v="26"/>
  </r>
  <r>
    <n v="-1"/>
    <n v="1"/>
    <s v="0001 -Florida Power &amp; Light Company"/>
    <n v="0"/>
    <n v="3"/>
    <x v="26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26"/>
  </r>
  <r>
    <n v="-1"/>
    <n v="1"/>
    <s v="0001 -Florida Power &amp; Light Company"/>
    <n v="0"/>
    <n v="3"/>
    <x v="26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26"/>
  </r>
  <r>
    <n v="-1"/>
    <n v="1"/>
    <s v="0001 -Florida Power &amp; Light Company"/>
    <n v="0"/>
    <n v="3"/>
    <x v="26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26"/>
  </r>
  <r>
    <n v="-1"/>
    <n v="1"/>
    <s v="0001 -Florida Power &amp; Light Company"/>
    <n v="0"/>
    <n v="3"/>
    <x v="26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26"/>
  </r>
  <r>
    <n v="-1"/>
    <n v="1"/>
    <s v="0001 -Florida Power &amp; Light Company"/>
    <n v="0"/>
    <n v="3"/>
    <x v="26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26"/>
  </r>
  <r>
    <n v="-1"/>
    <n v="1"/>
    <s v="0001 -Florida Power &amp; Light Company"/>
    <n v="0"/>
    <n v="3"/>
    <x v="26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26"/>
  </r>
  <r>
    <n v="-1"/>
    <n v="1"/>
    <s v="0001 -Florida Power &amp; Light Company"/>
    <n v="0"/>
    <n v="3"/>
    <x v="26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26"/>
  </r>
  <r>
    <n v="-1"/>
    <n v="1"/>
    <s v="0001 -Florida Power &amp; Light Company"/>
    <n v="0"/>
    <n v="3"/>
    <x v="26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26"/>
  </r>
  <r>
    <n v="-1"/>
    <n v="1"/>
    <s v="0001 -Florida Power &amp; Light Company"/>
    <n v="0"/>
    <n v="3"/>
    <x v="26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26"/>
  </r>
  <r>
    <n v="-1"/>
    <n v="1"/>
    <s v="0001 -Florida Power &amp; Light Company"/>
    <n v="0"/>
    <n v="3"/>
    <x v="26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26"/>
  </r>
  <r>
    <n v="-1"/>
    <n v="1"/>
    <s v="0001 -Florida Power &amp; Light Company"/>
    <n v="0"/>
    <n v="3"/>
    <x v="26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26"/>
  </r>
  <r>
    <n v="-1"/>
    <n v="1"/>
    <s v="0001 -Florida Power &amp; Light Company"/>
    <n v="0"/>
    <n v="3"/>
    <x v="26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26"/>
  </r>
  <r>
    <n v="-1"/>
    <n v="1"/>
    <s v="0001 -Florida Power &amp; Light Company"/>
    <n v="0"/>
    <n v="3"/>
    <x v="26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26"/>
  </r>
  <r>
    <n v="-1"/>
    <n v="1"/>
    <s v="0001 -Florida Power &amp; Light Company"/>
    <n v="0"/>
    <n v="3"/>
    <x v="26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26"/>
  </r>
  <r>
    <n v="-1"/>
    <n v="1"/>
    <s v="0001 -Florida Power &amp; Light Company"/>
    <n v="0"/>
    <n v="3"/>
    <x v="26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26"/>
  </r>
  <r>
    <n v="-1"/>
    <n v="1"/>
    <s v="0001 -Florida Power &amp; Light Company"/>
    <n v="0"/>
    <n v="3"/>
    <x v="26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26"/>
  </r>
  <r>
    <n v="-1"/>
    <n v="1"/>
    <s v="0001 -Florida Power &amp; Light Company"/>
    <n v="0"/>
    <n v="3"/>
    <x v="26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26"/>
  </r>
  <r>
    <n v="-1"/>
    <n v="1"/>
    <s v="0001 -Florida Power &amp; Light Company"/>
    <n v="0"/>
    <n v="3"/>
    <x v="26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26"/>
  </r>
  <r>
    <n v="-1"/>
    <n v="1"/>
    <s v="0001 -Florida Power &amp; Light Company"/>
    <n v="0"/>
    <n v="3"/>
    <x v="26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26"/>
  </r>
  <r>
    <n v="-1"/>
    <n v="1"/>
    <s v="0001 -Florida Power &amp; Light Company"/>
    <n v="0"/>
    <n v="3"/>
    <x v="26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26"/>
  </r>
  <r>
    <n v="-1"/>
    <n v="1"/>
    <s v="0001 -Florida Power &amp; Light Company"/>
    <n v="0"/>
    <n v="3"/>
    <x v="26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26"/>
  </r>
  <r>
    <n v="-1"/>
    <n v="1"/>
    <s v="0001 -Florida Power &amp; Light Company"/>
    <n v="0"/>
    <n v="3"/>
    <x v="26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26"/>
  </r>
  <r>
    <n v="-1"/>
    <n v="1"/>
    <s v="0001 -Florida Power &amp; Light Company"/>
    <n v="0"/>
    <n v="3"/>
    <x v="26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26"/>
  </r>
  <r>
    <n v="-1"/>
    <n v="1"/>
    <s v="0001 -Florida Power &amp; Light Company"/>
    <n v="0"/>
    <n v="3"/>
    <x v="26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26"/>
  </r>
  <r>
    <n v="-1"/>
    <n v="1"/>
    <s v="0001 -Florida Power &amp; Light Company"/>
    <n v="0"/>
    <n v="3"/>
    <x v="26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26"/>
  </r>
  <r>
    <n v="-1"/>
    <n v="1"/>
    <s v="0001 -Florida Power &amp; Light Company"/>
    <n v="0"/>
    <n v="3"/>
    <x v="26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26"/>
  </r>
  <r>
    <n v="-1"/>
    <n v="1"/>
    <s v="0001 -Florida Power &amp; Light Company"/>
    <n v="0"/>
    <n v="3"/>
    <x v="26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26"/>
  </r>
  <r>
    <n v="-1"/>
    <n v="1"/>
    <s v="0001 -Florida Power &amp; Light Company"/>
    <n v="0"/>
    <n v="3"/>
    <x v="26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26"/>
  </r>
  <r>
    <n v="-1"/>
    <n v="1"/>
    <s v="0001 -Florida Power &amp; Light Company"/>
    <n v="0"/>
    <n v="3"/>
    <x v="26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26"/>
  </r>
  <r>
    <n v="-1"/>
    <n v="1"/>
    <s v="0001 -Florida Power &amp; Light Company"/>
    <n v="0"/>
    <n v="3"/>
    <x v="26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26"/>
  </r>
  <r>
    <n v="-1"/>
    <n v="1"/>
    <s v="0001 -Florida Power &amp; Light Company"/>
    <n v="0"/>
    <n v="3"/>
    <x v="26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26"/>
  </r>
  <r>
    <n v="-1"/>
    <n v="1"/>
    <s v="0001 -Florida Power &amp; Light Company"/>
    <n v="0"/>
    <n v="3"/>
    <x v="26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26"/>
  </r>
  <r>
    <n v="-1"/>
    <n v="1"/>
    <s v="0001 -Florida Power &amp; Light Company"/>
    <n v="0"/>
    <n v="3"/>
    <x v="26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26"/>
  </r>
  <r>
    <n v="-1"/>
    <n v="1"/>
    <s v="0001 -Florida Power &amp; Light Company"/>
    <n v="0"/>
    <n v="3"/>
    <x v="26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26"/>
  </r>
  <r>
    <n v="-1"/>
    <n v="1"/>
    <s v="0001 -Florida Power &amp; Light Company"/>
    <n v="0"/>
    <n v="3"/>
    <x v="26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26"/>
  </r>
  <r>
    <n v="-1"/>
    <n v="1"/>
    <s v="0001 -Florida Power &amp; Light Company"/>
    <n v="0"/>
    <n v="3"/>
    <x v="26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26"/>
  </r>
  <r>
    <n v="-1"/>
    <n v="1"/>
    <s v="0001 -Florida Power &amp; Light Company"/>
    <n v="0"/>
    <n v="3"/>
    <x v="26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26"/>
  </r>
  <r>
    <n v="-1"/>
    <n v="1"/>
    <s v="0001 -Florida Power &amp; Light Company"/>
    <n v="0"/>
    <n v="3"/>
    <x v="26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26"/>
  </r>
  <r>
    <n v="-1"/>
    <n v="1"/>
    <s v="0001 -Florida Power &amp; Light Company"/>
    <n v="0"/>
    <n v="3"/>
    <x v="26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26"/>
  </r>
  <r>
    <n v="-1"/>
    <n v="1"/>
    <s v="0001 -Florida Power &amp; Light Company"/>
    <n v="0"/>
    <n v="3"/>
    <x v="26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26"/>
  </r>
  <r>
    <n v="-1"/>
    <n v="1"/>
    <s v="0001 -Florida Power &amp; Light Company"/>
    <n v="0"/>
    <n v="3"/>
    <x v="26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26"/>
  </r>
  <r>
    <n v="-1"/>
    <n v="1"/>
    <s v="0001 -Florida Power &amp; Light Company"/>
    <n v="0"/>
    <n v="3"/>
    <x v="26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26"/>
  </r>
  <r>
    <n v="-1"/>
    <n v="1"/>
    <s v="0001 -Florida Power &amp; Light Company"/>
    <n v="0"/>
    <n v="3"/>
    <x v="26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26"/>
  </r>
  <r>
    <n v="-1"/>
    <n v="1"/>
    <s v="0001 -Florida Power &amp; Light Company"/>
    <n v="0"/>
    <n v="3"/>
    <x v="26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26"/>
  </r>
  <r>
    <n v="-1"/>
    <n v="1"/>
    <s v="0001 -Florida Power &amp; Light Company"/>
    <n v="0"/>
    <n v="3"/>
    <x v="26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26"/>
  </r>
  <r>
    <n v="-1"/>
    <n v="1"/>
    <s v="0001 -Florida Power &amp; Light Company"/>
    <n v="0"/>
    <n v="3"/>
    <x v="26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26"/>
  </r>
  <r>
    <n v="-1"/>
    <n v="1"/>
    <s v="0001 -Florida Power &amp; Light Company"/>
    <n v="0"/>
    <n v="3"/>
    <x v="26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26"/>
  </r>
  <r>
    <n v="-1"/>
    <n v="1"/>
    <s v="0001 -Florida Power &amp; Light Company"/>
    <n v="0"/>
    <n v="3"/>
    <x v="26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26"/>
  </r>
  <r>
    <n v="-1"/>
    <n v="1"/>
    <s v="0001 -Florida Power &amp; Light Company"/>
    <n v="0"/>
    <n v="3"/>
    <x v="26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26"/>
  </r>
  <r>
    <n v="-1"/>
    <n v="1"/>
    <s v="0001 -Florida Power &amp; Light Company"/>
    <n v="0"/>
    <n v="3"/>
    <x v="26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26"/>
  </r>
  <r>
    <n v="-1"/>
    <n v="1"/>
    <s v="0001 -Florida Power &amp; Light Company"/>
    <n v="0"/>
    <n v="3"/>
    <x v="26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26"/>
  </r>
  <r>
    <n v="-1"/>
    <n v="1"/>
    <s v="0001 -Florida Power &amp; Light Company"/>
    <n v="0"/>
    <n v="3"/>
    <x v="26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26"/>
  </r>
  <r>
    <n v="-1"/>
    <n v="1"/>
    <s v="0001 -Florida Power &amp; Light Company"/>
    <n v="0"/>
    <n v="3"/>
    <x v="26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26"/>
  </r>
  <r>
    <n v="-1"/>
    <n v="1"/>
    <s v="0001 -Florida Power &amp; Light Company"/>
    <n v="0"/>
    <n v="3"/>
    <x v="26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26"/>
  </r>
  <r>
    <n v="-1"/>
    <n v="1"/>
    <s v="0001 -Florida Power &amp; Light Company"/>
    <n v="0"/>
    <n v="3"/>
    <x v="26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26"/>
  </r>
  <r>
    <n v="-1"/>
    <n v="1"/>
    <s v="0001 -Florida Power &amp; Light Company"/>
    <n v="0"/>
    <n v="3"/>
    <x v="26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26"/>
  </r>
  <r>
    <n v="-1"/>
    <n v="1"/>
    <s v="0001 -Florida Power &amp; Light Company"/>
    <n v="0"/>
    <n v="3"/>
    <x v="26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26"/>
  </r>
  <r>
    <n v="-1"/>
    <n v="1"/>
    <s v="0001 -Florida Power &amp; Light Company"/>
    <n v="0"/>
    <n v="3"/>
    <x v="26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26"/>
  </r>
  <r>
    <n v="-1"/>
    <n v="1"/>
    <s v="0001 -Florida Power &amp; Light Company"/>
    <n v="0"/>
    <n v="3"/>
    <x v="26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26"/>
  </r>
  <r>
    <n v="-1"/>
    <n v="1"/>
    <s v="0001 -Florida Power &amp; Light Company"/>
    <n v="0"/>
    <n v="3"/>
    <x v="26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26"/>
  </r>
  <r>
    <n v="-1"/>
    <n v="1"/>
    <s v="0001 -Florida Power &amp; Light Company"/>
    <n v="0"/>
    <n v="3"/>
    <x v="26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26"/>
  </r>
  <r>
    <n v="-1"/>
    <n v="1"/>
    <s v="0001 -Florida Power &amp; Light Company"/>
    <n v="0"/>
    <n v="3"/>
    <x v="26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26"/>
  </r>
  <r>
    <n v="-1"/>
    <n v="1"/>
    <s v="0001 -Florida Power &amp; Light Company"/>
    <n v="0"/>
    <n v="3"/>
    <x v="26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26"/>
  </r>
  <r>
    <n v="-1"/>
    <n v="1"/>
    <s v="0001 -Florida Power &amp; Light Company"/>
    <n v="0"/>
    <n v="3"/>
    <x v="26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26"/>
  </r>
  <r>
    <n v="-1"/>
    <n v="1"/>
    <s v="0001 -Florida Power &amp; Light Company"/>
    <n v="0"/>
    <n v="3"/>
    <x v="26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26"/>
  </r>
  <r>
    <n v="-1"/>
    <n v="1"/>
    <s v="0001 -Florida Power &amp; Light Company"/>
    <n v="0"/>
    <n v="3"/>
    <x v="26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26"/>
  </r>
  <r>
    <n v="-1"/>
    <n v="1"/>
    <s v="0001 -Florida Power &amp; Light Company"/>
    <n v="0"/>
    <n v="3"/>
    <x v="26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26"/>
  </r>
  <r>
    <n v="-1"/>
    <n v="1"/>
    <s v="0001 -Florida Power &amp; Light Company"/>
    <n v="0"/>
    <n v="3"/>
    <x v="26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26"/>
  </r>
  <r>
    <n v="-1"/>
    <n v="1"/>
    <s v="0001 -Florida Power &amp; Light Company"/>
    <n v="0"/>
    <n v="3"/>
    <x v="26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26"/>
  </r>
  <r>
    <n v="-1"/>
    <n v="1"/>
    <s v="0001 -Florida Power &amp; Light Company"/>
    <n v="0"/>
    <n v="3"/>
    <x v="26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26"/>
  </r>
  <r>
    <n v="-1"/>
    <n v="1"/>
    <s v="0001 -Florida Power &amp; Light Company"/>
    <n v="0"/>
    <n v="3"/>
    <x v="26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26"/>
  </r>
  <r>
    <n v="-1"/>
    <n v="1"/>
    <s v="0001 -Florida Power &amp; Light Company"/>
    <n v="0"/>
    <n v="3"/>
    <x v="26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26"/>
  </r>
  <r>
    <n v="-1"/>
    <n v="1"/>
    <s v="0001 -Florida Power &amp; Light Company"/>
    <n v="0"/>
    <n v="3"/>
    <x v="26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26"/>
  </r>
  <r>
    <n v="-1"/>
    <n v="1"/>
    <s v="0001 -Florida Power &amp; Light Company"/>
    <n v="0"/>
    <n v="3"/>
    <x v="26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26"/>
  </r>
  <r>
    <n v="-1"/>
    <n v="1"/>
    <s v="0001 -Florida Power &amp; Light Company"/>
    <n v="0"/>
    <n v="3"/>
    <x v="26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26"/>
  </r>
  <r>
    <n v="-1"/>
    <n v="1"/>
    <s v="0001 -Florida Power &amp; Light Company"/>
    <n v="0"/>
    <n v="3"/>
    <x v="26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26"/>
  </r>
  <r>
    <n v="-1"/>
    <n v="1"/>
    <s v="0001 -Florida Power &amp; Light Company"/>
    <n v="0"/>
    <n v="3"/>
    <x v="26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26"/>
  </r>
  <r>
    <n v="-1"/>
    <n v="1"/>
    <s v="0001 -Florida Power &amp; Light Company"/>
    <n v="0"/>
    <n v="3"/>
    <x v="26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26"/>
  </r>
  <r>
    <n v="-1"/>
    <n v="1"/>
    <s v="0001 -Florida Power &amp; Light Company"/>
    <n v="0"/>
    <n v="3"/>
    <x v="26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  <x v="26"/>
  </r>
  <r>
    <n v="-1"/>
    <n v="1"/>
    <s v="0001 -Florida Power &amp; Light Company"/>
    <n v="0"/>
    <n v="3"/>
    <x v="26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26"/>
  </r>
  <r>
    <n v="-1"/>
    <n v="1"/>
    <s v="0001 -Florida Power &amp; Light Company"/>
    <n v="0"/>
    <n v="3"/>
    <x v="26"/>
    <n v="2008"/>
    <n v="169"/>
    <n v="2014"/>
    <s v="V2008 Q2 - 50% Bonus"/>
    <n v="367"/>
    <s v="08. General Plant"/>
    <s v="Function"/>
    <n v="2341022.7999999998"/>
    <n v="0"/>
    <n v="0"/>
    <n v="2362618.1800000002"/>
    <n v="74337.919999999998"/>
    <n v="2282001.0699999998"/>
    <n v="-174637.82"/>
    <n v="8915.48"/>
    <n v="2384213.5499999998"/>
    <n v="2313148.2400000002"/>
    <n v="8915.48"/>
    <n v="0"/>
    <n v="8915.48"/>
    <n v="0"/>
    <x v="26"/>
  </r>
  <r>
    <n v="-1"/>
    <n v="1"/>
    <s v="0001 -Florida Power &amp; Light Company"/>
    <n v="0"/>
    <n v="3"/>
    <x v="26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26"/>
  </r>
  <r>
    <n v="-1"/>
    <n v="1"/>
    <s v="0001 -Florida Power &amp; Light Company"/>
    <n v="0"/>
    <n v="3"/>
    <x v="26"/>
    <n v="2008"/>
    <n v="170"/>
    <n v="2014"/>
    <s v="V2008 Q3 - 50% Bonus"/>
    <n v="367"/>
    <s v="08. General Plant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  <x v="26"/>
  </r>
  <r>
    <n v="-1"/>
    <n v="1"/>
    <s v="0001 -Florida Power &amp; Light Company"/>
    <n v="0"/>
    <n v="3"/>
    <x v="26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26"/>
  </r>
  <r>
    <n v="-1"/>
    <n v="1"/>
    <s v="0001 -Florida Power &amp; Light Company"/>
    <n v="0"/>
    <n v="3"/>
    <x v="26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26"/>
  </r>
  <r>
    <n v="-1"/>
    <n v="1"/>
    <s v="0001 -Florida Power &amp; Light Company"/>
    <n v="0"/>
    <n v="3"/>
    <x v="26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26"/>
  </r>
  <r>
    <n v="-1"/>
    <n v="1"/>
    <s v="0001 -Florida Power &amp; Light Company"/>
    <n v="0"/>
    <n v="3"/>
    <x v="26"/>
    <n v="2009"/>
    <n v="189"/>
    <n v="2014"/>
    <s v="V2009 Q1 - 50% Bonus"/>
    <n v="367"/>
    <s v="08. General Plant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  <x v="26"/>
  </r>
  <r>
    <n v="-1"/>
    <n v="1"/>
    <s v="0001 -Florida Power &amp; Light Company"/>
    <n v="0"/>
    <n v="3"/>
    <x v="26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26"/>
  </r>
  <r>
    <n v="-1"/>
    <n v="1"/>
    <s v="0001 -Florida Power &amp; Light Company"/>
    <n v="0"/>
    <n v="3"/>
    <x v="26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26"/>
  </r>
  <r>
    <n v="-1"/>
    <n v="1"/>
    <s v="0001 -Florida Power &amp; Light Company"/>
    <n v="0"/>
    <n v="3"/>
    <x v="26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26"/>
  </r>
  <r>
    <n v="-1"/>
    <n v="1"/>
    <s v="0001 -Florida Power &amp; Light Company"/>
    <n v="0"/>
    <n v="3"/>
    <x v="26"/>
    <n v="2009"/>
    <n v="191"/>
    <n v="2014"/>
    <s v="V2009 Q3 - 50% Bonus"/>
    <n v="367"/>
    <s v="08. General Plant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  <x v="26"/>
  </r>
  <r>
    <n v="-1"/>
    <n v="1"/>
    <s v="0001 -Florida Power &amp; Light Company"/>
    <n v="0"/>
    <n v="3"/>
    <x v="26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26"/>
  </r>
  <r>
    <n v="-1"/>
    <n v="1"/>
    <s v="0001 -Florida Power &amp; Light Company"/>
    <n v="0"/>
    <n v="3"/>
    <x v="26"/>
    <n v="2009"/>
    <n v="192"/>
    <n v="2014"/>
    <s v="V2009 Q4 - 50% Bonus"/>
    <n v="367"/>
    <s v="08. General Plant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  <x v="26"/>
  </r>
  <r>
    <n v="-1"/>
    <n v="1"/>
    <s v="0001 -Florida Power &amp; Light Company"/>
    <n v="0"/>
    <n v="3"/>
    <x v="26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26"/>
  </r>
  <r>
    <n v="-1"/>
    <n v="1"/>
    <s v="0001 -Florida Power &amp; Light Company"/>
    <n v="0"/>
    <n v="3"/>
    <x v="26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26"/>
  </r>
  <r>
    <n v="-1"/>
    <n v="1"/>
    <s v="0001 -Florida Power &amp; Light Company"/>
    <n v="0"/>
    <n v="3"/>
    <x v="26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26"/>
  </r>
  <r>
    <n v="-1"/>
    <n v="1"/>
    <s v="0001 -Florida Power &amp; Light Company"/>
    <n v="0"/>
    <n v="3"/>
    <x v="26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26"/>
  </r>
  <r>
    <n v="-1"/>
    <n v="1"/>
    <s v="0001 -Florida Power &amp; Light Company"/>
    <n v="0"/>
    <n v="3"/>
    <x v="26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26"/>
  </r>
  <r>
    <n v="-1"/>
    <n v="1"/>
    <s v="0001 -Florida Power &amp; Light Company"/>
    <n v="0"/>
    <n v="3"/>
    <x v="26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26"/>
  </r>
  <r>
    <n v="-1"/>
    <n v="1"/>
    <s v="0001 -Florida Power &amp; Light Company"/>
    <n v="0"/>
    <n v="3"/>
    <x v="26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26"/>
  </r>
  <r>
    <n v="-1"/>
    <n v="1"/>
    <s v="0001 -Florida Power &amp; Light Company"/>
    <n v="0"/>
    <n v="3"/>
    <x v="26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26"/>
  </r>
  <r>
    <n v="-1"/>
    <n v="1"/>
    <s v="0001 -Florida Power &amp; Light Company"/>
    <n v="0"/>
    <n v="3"/>
    <x v="26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26"/>
  </r>
  <r>
    <n v="-1"/>
    <n v="1"/>
    <s v="0001 -Florida Power &amp; Light Company"/>
    <n v="0"/>
    <n v="3"/>
    <x v="26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26"/>
  </r>
  <r>
    <n v="-1"/>
    <n v="1"/>
    <s v="0001 -Florida Power &amp; Light Company"/>
    <n v="0"/>
    <n v="3"/>
    <x v="26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26"/>
  </r>
  <r>
    <n v="-1"/>
    <n v="1"/>
    <s v="0001 -Florida Power &amp; Light Company"/>
    <n v="0"/>
    <n v="3"/>
    <x v="26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26"/>
  </r>
  <r>
    <n v="-1"/>
    <n v="1"/>
    <s v="0001 -Florida Power &amp; Light Company"/>
    <n v="0"/>
    <n v="3"/>
    <x v="26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26"/>
  </r>
  <r>
    <n v="-1"/>
    <n v="1"/>
    <s v="0001 -Florida Power &amp; Light Company"/>
    <n v="0"/>
    <n v="3"/>
    <x v="26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26"/>
  </r>
  <r>
    <n v="-1"/>
    <n v="1"/>
    <s v="0001 -Florida Power &amp; Light Company"/>
    <n v="0"/>
    <n v="3"/>
    <x v="26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26"/>
  </r>
  <r>
    <n v="-1"/>
    <n v="1"/>
    <s v="0001 -Florida Power &amp; Light Company"/>
    <n v="0"/>
    <n v="3"/>
    <x v="26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26"/>
  </r>
  <r>
    <n v="-1"/>
    <n v="1"/>
    <s v="0001 -Florida Power &amp; Light Company"/>
    <n v="0"/>
    <n v="3"/>
    <x v="26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26"/>
  </r>
  <r>
    <n v="-1"/>
    <n v="1"/>
    <s v="0001 -Florida Power &amp; Light Company"/>
    <n v="0"/>
    <n v="3"/>
    <x v="26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26"/>
  </r>
  <r>
    <n v="-1"/>
    <n v="1"/>
    <s v="0001 -Florida Power &amp; Light Company"/>
    <n v="0"/>
    <n v="3"/>
    <x v="26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26"/>
  </r>
  <r>
    <n v="-1"/>
    <n v="1"/>
    <s v="0001 -Florida Power &amp; Light Company"/>
    <n v="0"/>
    <n v="3"/>
    <x v="26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26"/>
  </r>
  <r>
    <n v="-1"/>
    <n v="1"/>
    <s v="0001 -Florida Power &amp; Light Company"/>
    <n v="0"/>
    <n v="3"/>
    <x v="26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26"/>
  </r>
  <r>
    <n v="-1"/>
    <n v="1"/>
    <s v="0001 -Florida Power &amp; Light Company"/>
    <n v="0"/>
    <n v="3"/>
    <x v="26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26"/>
  </r>
  <r>
    <n v="-1"/>
    <n v="1"/>
    <s v="0001 -Florida Power &amp; Light Company"/>
    <n v="0"/>
    <n v="3"/>
    <x v="26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26"/>
  </r>
  <r>
    <n v="-1"/>
    <n v="1"/>
    <s v="0001 -Florida Power &amp; Light Company"/>
    <n v="0"/>
    <n v="3"/>
    <x v="26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26"/>
  </r>
  <r>
    <n v="-1"/>
    <n v="1"/>
    <s v="0001 -Florida Power &amp; Light Company"/>
    <n v="0"/>
    <n v="3"/>
    <x v="26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26"/>
  </r>
  <r>
    <n v="-1"/>
    <n v="1"/>
    <s v="0001 -Florida Power &amp; Light Company"/>
    <n v="0"/>
    <n v="3"/>
    <x v="26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26"/>
  </r>
  <r>
    <n v="-1"/>
    <n v="1"/>
    <s v="0001 -Florida Power &amp; Light Company"/>
    <n v="0"/>
    <n v="3"/>
    <x v="26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26"/>
  </r>
  <r>
    <n v="-1"/>
    <n v="1"/>
    <s v="0001 -Florida Power &amp; Light Company"/>
    <n v="0"/>
    <n v="3"/>
    <x v="26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26"/>
  </r>
  <r>
    <n v="-1"/>
    <n v="1"/>
    <s v="0001 -Florida Power &amp; Light Company"/>
    <n v="0"/>
    <n v="3"/>
    <x v="26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26"/>
  </r>
  <r>
    <n v="-1"/>
    <n v="1"/>
    <s v="0001 -Florida Power &amp; Light Company"/>
    <n v="0"/>
    <n v="3"/>
    <x v="26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26"/>
  </r>
  <r>
    <n v="-1"/>
    <n v="1"/>
    <s v="0001 -Florida Power &amp; Light Company"/>
    <n v="0"/>
    <n v="3"/>
    <x v="26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26"/>
  </r>
  <r>
    <n v="-1"/>
    <n v="1"/>
    <s v="0001 -Florida Power &amp; Light Company"/>
    <n v="0"/>
    <n v="3"/>
    <x v="26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26"/>
  </r>
  <r>
    <n v="-1"/>
    <n v="1"/>
    <s v="0001 -Florida Power &amp; Light Company"/>
    <n v="0"/>
    <n v="3"/>
    <x v="26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26"/>
  </r>
  <r>
    <n v="-1"/>
    <n v="1"/>
    <s v="0001 -Florida Power &amp; Light Company"/>
    <n v="0"/>
    <n v="3"/>
    <x v="26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26"/>
  </r>
  <r>
    <n v="-1"/>
    <n v="1"/>
    <s v="0001 -Florida Power &amp; Light Company"/>
    <n v="0"/>
    <n v="3"/>
    <x v="26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26"/>
  </r>
  <r>
    <n v="-1"/>
    <n v="1"/>
    <s v="0001 -Florida Power &amp; Light Company"/>
    <n v="0"/>
    <n v="3"/>
    <x v="26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26"/>
  </r>
  <r>
    <n v="-1"/>
    <n v="1"/>
    <s v="0001 -Florida Power &amp; Light Company"/>
    <n v="0"/>
    <n v="3"/>
    <x v="26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26"/>
  </r>
  <r>
    <n v="-1"/>
    <n v="1"/>
    <s v="0001 -Florida Power &amp; Light Company"/>
    <n v="0"/>
    <n v="3"/>
    <x v="26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26"/>
  </r>
  <r>
    <n v="-1"/>
    <n v="1"/>
    <s v="0001 -Florida Power &amp; Light Company"/>
    <n v="0"/>
    <n v="3"/>
    <x v="26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26"/>
  </r>
  <r>
    <n v="-1"/>
    <n v="1"/>
    <s v="0001 -Florida Power &amp; Light Company"/>
    <n v="0"/>
    <n v="3"/>
    <x v="26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26"/>
  </r>
  <r>
    <n v="-1"/>
    <n v="1"/>
    <s v="0001 -Florida Power &amp; Light Company"/>
    <n v="0"/>
    <n v="3"/>
    <x v="26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26"/>
  </r>
  <r>
    <n v="-1"/>
    <n v="1"/>
    <s v="0001 -Florida Power &amp; Light Company"/>
    <n v="0"/>
    <n v="3"/>
    <x v="26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26"/>
  </r>
  <r>
    <n v="-1"/>
    <n v="1"/>
    <s v="0001 -Florida Power &amp; Light Company"/>
    <n v="0"/>
    <n v="3"/>
    <x v="26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26"/>
  </r>
  <r>
    <n v="-1"/>
    <n v="1"/>
    <s v="0001 -Florida Power &amp; Light Company"/>
    <n v="0"/>
    <n v="3"/>
    <x v="26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26"/>
  </r>
  <r>
    <n v="-1"/>
    <n v="1"/>
    <s v="0001 -Florida Power &amp; Light Company"/>
    <n v="0"/>
    <n v="3"/>
    <x v="26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26"/>
  </r>
  <r>
    <n v="-1"/>
    <n v="1"/>
    <s v="0001 -Florida Power &amp; Light Company"/>
    <n v="0"/>
    <n v="3"/>
    <x v="26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26"/>
  </r>
  <r>
    <n v="-1"/>
    <n v="1"/>
    <s v="0001 -Florida Power &amp; Light Company"/>
    <n v="0"/>
    <n v="3"/>
    <x v="26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26"/>
  </r>
  <r>
    <n v="-1"/>
    <n v="1"/>
    <s v="0001 -Florida Power &amp; Light Company"/>
    <n v="0"/>
    <n v="3"/>
    <x v="26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26"/>
  </r>
  <r>
    <n v="-1"/>
    <n v="1"/>
    <s v="0001 -Florida Power &amp; Light Company"/>
    <n v="0"/>
    <n v="3"/>
    <x v="26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26"/>
  </r>
  <r>
    <n v="-1"/>
    <n v="1"/>
    <s v="0001 -Florida Power &amp; Light Company"/>
    <n v="0"/>
    <n v="3"/>
    <x v="26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26"/>
  </r>
  <r>
    <n v="-1"/>
    <n v="1"/>
    <s v="0001 -Florida Power &amp; Light Company"/>
    <n v="0"/>
    <n v="3"/>
    <x v="26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26"/>
  </r>
  <r>
    <n v="-1"/>
    <n v="1"/>
    <s v="0001 -Florida Power &amp; Light Company"/>
    <n v="0"/>
    <n v="3"/>
    <x v="26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26"/>
  </r>
  <r>
    <n v="-1"/>
    <n v="1"/>
    <s v="0001 -Florida Power &amp; Light Company"/>
    <n v="0"/>
    <n v="3"/>
    <x v="26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26"/>
  </r>
  <r>
    <n v="-1"/>
    <n v="1"/>
    <s v="0001 -Florida Power &amp; Light Company"/>
    <n v="0"/>
    <n v="3"/>
    <x v="26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26"/>
  </r>
  <r>
    <n v="-1"/>
    <n v="1"/>
    <s v="0001 -Florida Power &amp; Light Company"/>
    <n v="0"/>
    <n v="3"/>
    <x v="26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26"/>
  </r>
  <r>
    <n v="-1"/>
    <n v="1"/>
    <s v="0001 -Florida Power &amp; Light Company"/>
    <n v="0"/>
    <n v="3"/>
    <x v="26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26"/>
  </r>
  <r>
    <n v="-1"/>
    <n v="1"/>
    <s v="0001 -Florida Power &amp; Light Company"/>
    <n v="0"/>
    <n v="3"/>
    <x v="26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26"/>
  </r>
  <r>
    <n v="-1"/>
    <n v="1"/>
    <s v="0001 -Florida Power &amp; Light Company"/>
    <n v="0"/>
    <n v="3"/>
    <x v="26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26"/>
  </r>
  <r>
    <n v="-1"/>
    <n v="1"/>
    <s v="0001 -Florida Power &amp; Light Company"/>
    <n v="0"/>
    <n v="3"/>
    <x v="26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26"/>
  </r>
  <r>
    <n v="-1"/>
    <n v="1"/>
    <s v="0001 -Florida Power &amp; Light Company"/>
    <n v="0"/>
    <n v="3"/>
    <x v="26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26"/>
  </r>
  <r>
    <n v="-1"/>
    <n v="1"/>
    <s v="0001 -Florida Power &amp; Light Company"/>
    <n v="0"/>
    <n v="3"/>
    <x v="26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26"/>
  </r>
  <r>
    <n v="-1"/>
    <n v="1"/>
    <s v="0001 -Florida Power &amp; Light Company"/>
    <n v="0"/>
    <n v="3"/>
    <x v="26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26"/>
  </r>
  <r>
    <n v="-1"/>
    <n v="1"/>
    <s v="0001 -Florida Power &amp; Light Company"/>
    <n v="0"/>
    <n v="3"/>
    <x v="26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26"/>
  </r>
  <r>
    <n v="-1"/>
    <n v="1"/>
    <s v="0001 -Florida Power &amp; Light Company"/>
    <n v="0"/>
    <n v="3"/>
    <x v="26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26"/>
  </r>
  <r>
    <n v="-1"/>
    <n v="1"/>
    <s v="0001 -Florida Power &amp; Light Company"/>
    <n v="0"/>
    <n v="3"/>
    <x v="26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26"/>
  </r>
  <r>
    <n v="-1"/>
    <n v="1"/>
    <s v="0001 -Florida Power &amp; Light Company"/>
    <n v="0"/>
    <n v="3"/>
    <x v="26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26"/>
  </r>
  <r>
    <n v="-1"/>
    <n v="1"/>
    <s v="0001 -Florida Power &amp; Light Company"/>
    <n v="0"/>
    <n v="3"/>
    <x v="26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26"/>
  </r>
  <r>
    <n v="-1"/>
    <n v="1"/>
    <s v="0001 -Florida Power &amp; Light Company"/>
    <n v="0"/>
    <n v="3"/>
    <x v="26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26"/>
  </r>
  <r>
    <n v="-1"/>
    <n v="1"/>
    <s v="0001 -Florida Power &amp; Light Company"/>
    <n v="0"/>
    <n v="3"/>
    <x v="26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26"/>
  </r>
  <r>
    <n v="-1"/>
    <n v="1"/>
    <s v="0001 -Florida Power &amp; Light Company"/>
    <n v="0"/>
    <n v="3"/>
    <x v="26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26"/>
  </r>
  <r>
    <n v="-1"/>
    <n v="1"/>
    <s v="0001 -Florida Power &amp; Light Company"/>
    <n v="0"/>
    <n v="3"/>
    <x v="26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26"/>
  </r>
  <r>
    <n v="-1"/>
    <n v="1"/>
    <s v="0001 -Florida Power &amp; Light Company"/>
    <n v="0"/>
    <n v="3"/>
    <x v="26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26"/>
  </r>
  <r>
    <n v="-1"/>
    <n v="1"/>
    <s v="0001 -Florida Power &amp; Light Company"/>
    <n v="0"/>
    <n v="3"/>
    <x v="26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26"/>
  </r>
  <r>
    <n v="-1"/>
    <n v="1"/>
    <s v="0001 -Florida Power &amp; Light Company"/>
    <n v="0"/>
    <n v="3"/>
    <x v="26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26"/>
  </r>
  <r>
    <n v="-1"/>
    <n v="1"/>
    <s v="0001 -Florida Power &amp; Light Company"/>
    <n v="0"/>
    <n v="3"/>
    <x v="26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26"/>
  </r>
  <r>
    <n v="-1"/>
    <n v="1"/>
    <s v="0001 -Florida Power &amp; Light Company"/>
    <n v="0"/>
    <n v="3"/>
    <x v="26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26"/>
  </r>
  <r>
    <n v="-1"/>
    <n v="1"/>
    <s v="0001 -Florida Power &amp; Light Company"/>
    <n v="0"/>
    <n v="3"/>
    <x v="26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26"/>
  </r>
  <r>
    <n v="-1"/>
    <n v="1"/>
    <s v="0001 -Florida Power &amp; Light Company"/>
    <n v="0"/>
    <n v="3"/>
    <x v="26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26"/>
  </r>
  <r>
    <n v="-1"/>
    <n v="1"/>
    <s v="0001 -Florida Power &amp; Light Company"/>
    <n v="0"/>
    <n v="3"/>
    <x v="26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26"/>
  </r>
  <r>
    <n v="-1"/>
    <n v="1"/>
    <s v="0001 -Florida Power &amp; Light Company"/>
    <n v="0"/>
    <n v="3"/>
    <x v="26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26"/>
  </r>
  <r>
    <n v="-1"/>
    <n v="1"/>
    <s v="0001 -Florida Power &amp; Light Company"/>
    <n v="0"/>
    <n v="3"/>
    <x v="26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26"/>
  </r>
  <r>
    <n v="-1"/>
    <n v="1"/>
    <s v="0001 -Florida Power &amp; Light Company"/>
    <n v="0"/>
    <n v="3"/>
    <x v="26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26"/>
  </r>
  <r>
    <n v="-1"/>
    <n v="1"/>
    <s v="0001 -Florida Power &amp; Light Company"/>
    <n v="0"/>
    <n v="3"/>
    <x v="26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26"/>
  </r>
  <r>
    <n v="-1"/>
    <n v="1"/>
    <s v="0001 -Florida Power &amp; Light Company"/>
    <n v="0"/>
    <n v="3"/>
    <x v="26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26"/>
  </r>
  <r>
    <n v="-1"/>
    <n v="1"/>
    <s v="0001 -Florida Power &amp; Light Company"/>
    <n v="0"/>
    <n v="3"/>
    <x v="26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26"/>
  </r>
  <r>
    <n v="-1"/>
    <n v="1"/>
    <s v="0001 -Florida Power &amp; Light Company"/>
    <n v="0"/>
    <n v="3"/>
    <x v="26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26"/>
  </r>
  <r>
    <n v="-1"/>
    <n v="1"/>
    <s v="0001 -Florida Power &amp; Light Company"/>
    <n v="0"/>
    <n v="3"/>
    <x v="26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26"/>
  </r>
  <r>
    <n v="-1"/>
    <n v="1"/>
    <s v="0001 -Florida Power &amp; Light Company"/>
    <n v="0"/>
    <n v="3"/>
    <x v="26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26"/>
  </r>
  <r>
    <n v="-1"/>
    <n v="1"/>
    <s v="0001 -Florida Power &amp; Light Company"/>
    <n v="0"/>
    <n v="3"/>
    <x v="26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26"/>
  </r>
  <r>
    <n v="-1"/>
    <n v="1"/>
    <s v="0001 -Florida Power &amp; Light Company"/>
    <n v="0"/>
    <n v="3"/>
    <x v="26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26"/>
  </r>
  <r>
    <n v="-1"/>
    <n v="1"/>
    <s v="0001 -Florida Power &amp; Light Company"/>
    <n v="0"/>
    <n v="3"/>
    <x v="26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26"/>
  </r>
  <r>
    <n v="-1"/>
    <n v="1"/>
    <s v="0001 -Florida Power &amp; Light Company"/>
    <n v="0"/>
    <n v="3"/>
    <x v="26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26"/>
  </r>
  <r>
    <n v="-1"/>
    <n v="1"/>
    <s v="0001 -Florida Power &amp; Light Company"/>
    <n v="0"/>
    <n v="3"/>
    <x v="26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26"/>
  </r>
  <r>
    <n v="-1"/>
    <n v="1"/>
    <s v="0001 -Florida Power &amp; Light Company"/>
    <n v="0"/>
    <n v="3"/>
    <x v="26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26"/>
  </r>
  <r>
    <n v="-1"/>
    <n v="1"/>
    <s v="0001 -Florida Power &amp; Light Company"/>
    <n v="0"/>
    <n v="3"/>
    <x v="26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26"/>
  </r>
  <r>
    <n v="-1"/>
    <n v="1"/>
    <s v="0001 -Florida Power &amp; Light Company"/>
    <n v="0"/>
    <n v="3"/>
    <x v="26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26"/>
  </r>
  <r>
    <n v="-1"/>
    <n v="1"/>
    <s v="0001 -Florida Power &amp; Light Company"/>
    <n v="0"/>
    <n v="3"/>
    <x v="26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26"/>
  </r>
  <r>
    <n v="-1"/>
    <n v="1"/>
    <s v="0001 -Florida Power &amp; Light Company"/>
    <n v="0"/>
    <n v="3"/>
    <x v="26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26"/>
  </r>
  <r>
    <n v="-1"/>
    <n v="1"/>
    <s v="0001 -Florida Power &amp; Light Company"/>
    <n v="0"/>
    <n v="3"/>
    <x v="26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26"/>
  </r>
  <r>
    <n v="-1"/>
    <n v="1"/>
    <s v="0001 -Florida Power &amp; Light Company"/>
    <n v="0"/>
    <n v="3"/>
    <x v="26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26"/>
  </r>
  <r>
    <n v="-1"/>
    <n v="1"/>
    <s v="0001 -Florida Power &amp; Light Company"/>
    <n v="0"/>
    <n v="3"/>
    <x v="26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26"/>
  </r>
  <r>
    <n v="-1"/>
    <n v="1"/>
    <s v="0001 -Florida Power &amp; Light Company"/>
    <n v="0"/>
    <n v="3"/>
    <x v="26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26"/>
  </r>
  <r>
    <n v="-1"/>
    <n v="1"/>
    <s v="0001 -Florida Power &amp; Light Company"/>
    <n v="0"/>
    <n v="3"/>
    <x v="26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26"/>
  </r>
  <r>
    <n v="-1"/>
    <n v="1"/>
    <s v="0001 -Florida Power &amp; Light Company"/>
    <n v="0"/>
    <n v="3"/>
    <x v="26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26"/>
  </r>
  <r>
    <n v="-1"/>
    <n v="1"/>
    <s v="0001 -Florida Power &amp; Light Company"/>
    <n v="0"/>
    <n v="3"/>
    <x v="26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26"/>
  </r>
  <r>
    <n v="-1"/>
    <n v="1"/>
    <s v="0001 -Florida Power &amp; Light Company"/>
    <n v="0"/>
    <n v="3"/>
    <x v="26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26"/>
  </r>
  <r>
    <n v="-1"/>
    <n v="1"/>
    <s v="0001 -Florida Power &amp; Light Company"/>
    <n v="0"/>
    <n v="3"/>
    <x v="26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26"/>
  </r>
  <r>
    <n v="-1"/>
    <n v="1"/>
    <s v="0001 -Florida Power &amp; Light Company"/>
    <n v="0"/>
    <n v="3"/>
    <x v="26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26"/>
  </r>
  <r>
    <n v="-1"/>
    <n v="1"/>
    <s v="0001 -Florida Power &amp; Light Company"/>
    <n v="0"/>
    <n v="3"/>
    <x v="26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26"/>
  </r>
  <r>
    <n v="-1"/>
    <n v="1"/>
    <s v="0001 -Florida Power &amp; Light Company"/>
    <n v="0"/>
    <n v="3"/>
    <x v="26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26"/>
  </r>
  <r>
    <n v="-1"/>
    <n v="1"/>
    <s v="0001 -Florida Power &amp; Light Company"/>
    <n v="0"/>
    <n v="3"/>
    <x v="26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26"/>
  </r>
  <r>
    <n v="-1"/>
    <n v="1"/>
    <s v="0001 -Florida Power &amp; Light Company"/>
    <n v="0"/>
    <n v="3"/>
    <x v="26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26"/>
  </r>
  <r>
    <n v="-1"/>
    <n v="1"/>
    <s v="0001 -Florida Power &amp; Light Company"/>
    <n v="0"/>
    <n v="3"/>
    <x v="26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26"/>
  </r>
  <r>
    <n v="-1"/>
    <n v="1"/>
    <s v="0001 -Florida Power &amp; Light Company"/>
    <n v="0"/>
    <n v="3"/>
    <x v="26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26"/>
  </r>
  <r>
    <n v="-1"/>
    <n v="1"/>
    <s v="0001 -Florida Power &amp; Light Company"/>
    <n v="0"/>
    <n v="3"/>
    <x v="26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26"/>
  </r>
  <r>
    <n v="-1"/>
    <n v="1"/>
    <s v="0001 -Florida Power &amp; Light Company"/>
    <n v="0"/>
    <n v="3"/>
    <x v="26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26"/>
  </r>
  <r>
    <n v="-1"/>
    <n v="1"/>
    <s v="0001 -Florida Power &amp; Light Company"/>
    <n v="0"/>
    <n v="3"/>
    <x v="26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26"/>
  </r>
  <r>
    <n v="-1"/>
    <n v="1"/>
    <s v="0001 -Florida Power &amp; Light Company"/>
    <n v="0"/>
    <n v="3"/>
    <x v="26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26"/>
  </r>
  <r>
    <n v="-1"/>
    <n v="1"/>
    <s v="0001 -Florida Power &amp; Light Company"/>
    <n v="0"/>
    <n v="3"/>
    <x v="26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26"/>
  </r>
  <r>
    <n v="-1"/>
    <n v="1"/>
    <s v="0001 -Florida Power &amp; Light Company"/>
    <n v="0"/>
    <n v="3"/>
    <x v="26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26"/>
  </r>
  <r>
    <n v="-1"/>
    <n v="1"/>
    <s v="0001 -Florida Power &amp; Light Company"/>
    <n v="0"/>
    <n v="3"/>
    <x v="26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26"/>
  </r>
  <r>
    <n v="-1"/>
    <n v="1"/>
    <s v="0001 -Florida Power &amp; Light Company"/>
    <n v="0"/>
    <n v="3"/>
    <x v="26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26"/>
  </r>
  <r>
    <n v="-1"/>
    <n v="1"/>
    <s v="0001 -Florida Power &amp; Light Company"/>
    <n v="0"/>
    <n v="3"/>
    <x v="26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26"/>
  </r>
  <r>
    <n v="-1"/>
    <n v="1"/>
    <s v="0001 -Florida Power &amp; Light Company"/>
    <n v="0"/>
    <n v="3"/>
    <x v="26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26"/>
  </r>
  <r>
    <n v="-1"/>
    <n v="1"/>
    <s v="0001 -Florida Power &amp; Light Company"/>
    <n v="0"/>
    <n v="3"/>
    <x v="26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26"/>
  </r>
  <r>
    <n v="-1"/>
    <n v="1"/>
    <s v="0001 -Florida Power &amp; Light Company"/>
    <n v="0"/>
    <n v="3"/>
    <x v="26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26"/>
  </r>
  <r>
    <n v="-1"/>
    <n v="1"/>
    <s v="0001 -Florida Power &amp; Light Company"/>
    <n v="0"/>
    <n v="3"/>
    <x v="26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26"/>
  </r>
  <r>
    <n v="-1"/>
    <n v="1"/>
    <s v="0001 -Florida Power &amp; Light Company"/>
    <n v="0"/>
    <n v="3"/>
    <x v="26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26"/>
  </r>
  <r>
    <n v="-1"/>
    <n v="1"/>
    <s v="0001 -Florida Power &amp; Light Company"/>
    <n v="0"/>
    <n v="3"/>
    <x v="26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26"/>
  </r>
  <r>
    <n v="-1"/>
    <n v="1"/>
    <s v="0001 -Florida Power &amp; Light Company"/>
    <n v="0"/>
    <n v="3"/>
    <x v="26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26"/>
  </r>
  <r>
    <n v="-1"/>
    <n v="1"/>
    <s v="0001 -Florida Power &amp; Light Company"/>
    <n v="0"/>
    <n v="3"/>
    <x v="26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26"/>
  </r>
  <r>
    <n v="-1"/>
    <n v="1"/>
    <s v="0001 -Florida Power &amp; Light Company"/>
    <n v="0"/>
    <n v="3"/>
    <x v="26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26"/>
  </r>
  <r>
    <n v="-1"/>
    <n v="1"/>
    <s v="0001 -Florida Power &amp; Light Company"/>
    <n v="0"/>
    <n v="3"/>
    <x v="26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26"/>
  </r>
  <r>
    <n v="-1"/>
    <n v="1"/>
    <s v="0001 -Florida Power &amp; Light Company"/>
    <n v="0"/>
    <n v="3"/>
    <x v="26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26"/>
  </r>
  <r>
    <n v="-1"/>
    <n v="1"/>
    <s v="0001 -Florida Power &amp; Light Company"/>
    <n v="0"/>
    <n v="3"/>
    <x v="26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26"/>
  </r>
  <r>
    <n v="-1"/>
    <n v="1"/>
    <s v="0001 -Florida Power &amp; Light Company"/>
    <n v="0"/>
    <n v="3"/>
    <x v="26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26"/>
  </r>
  <r>
    <n v="-1"/>
    <n v="1"/>
    <s v="0001 -Florida Power &amp; Light Company"/>
    <n v="0"/>
    <n v="3"/>
    <x v="26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26"/>
  </r>
  <r>
    <n v="-1"/>
    <n v="1"/>
    <s v="0001 -Florida Power &amp; Light Company"/>
    <n v="0"/>
    <n v="3"/>
    <x v="26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26"/>
  </r>
  <r>
    <n v="-1"/>
    <n v="1"/>
    <s v="0001 -Florida Power &amp; Light Company"/>
    <n v="0"/>
    <n v="3"/>
    <x v="26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26"/>
  </r>
  <r>
    <n v="-1"/>
    <n v="1"/>
    <s v="0001 -Florida Power &amp; Light Company"/>
    <n v="0"/>
    <n v="3"/>
    <x v="26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26"/>
  </r>
  <r>
    <n v="-1"/>
    <n v="1"/>
    <s v="0001 -Florida Power &amp; Light Company"/>
    <n v="0"/>
    <n v="3"/>
    <x v="26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26"/>
  </r>
  <r>
    <n v="-1"/>
    <n v="1"/>
    <s v="0001 -Florida Power &amp; Light Company"/>
    <n v="0"/>
    <n v="3"/>
    <x v="26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26"/>
  </r>
  <r>
    <n v="-1"/>
    <n v="1"/>
    <s v="0001 -Florida Power &amp; Light Company"/>
    <n v="0"/>
    <n v="3"/>
    <x v="26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26"/>
  </r>
  <r>
    <n v="-1"/>
    <n v="1"/>
    <s v="0001 -Florida Power &amp; Light Company"/>
    <n v="0"/>
    <n v="3"/>
    <x v="26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26"/>
  </r>
  <r>
    <n v="-1"/>
    <n v="1"/>
    <s v="0001 -Florida Power &amp; Light Company"/>
    <n v="0"/>
    <n v="3"/>
    <x v="26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26"/>
  </r>
  <r>
    <n v="-1"/>
    <n v="1"/>
    <s v="0001 -Florida Power &amp; Light Company"/>
    <n v="0"/>
    <n v="3"/>
    <x v="26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26"/>
  </r>
  <r>
    <n v="-1"/>
    <n v="1"/>
    <s v="0001 -Florida Power &amp; Light Company"/>
    <n v="0"/>
    <n v="3"/>
    <x v="26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26"/>
  </r>
  <r>
    <n v="-1"/>
    <n v="1"/>
    <s v="0001 -Florida Power &amp; Light Company"/>
    <n v="0"/>
    <n v="3"/>
    <x v="26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26"/>
  </r>
  <r>
    <n v="-1"/>
    <n v="1"/>
    <s v="0001 -Florida Power &amp; Light Company"/>
    <n v="0"/>
    <n v="3"/>
    <x v="26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26"/>
  </r>
  <r>
    <n v="-1"/>
    <n v="1"/>
    <s v="0001 -Florida Power &amp; Light Company"/>
    <n v="0"/>
    <n v="3"/>
    <x v="26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26"/>
  </r>
  <r>
    <n v="-1"/>
    <n v="1"/>
    <s v="0001 -Florida Power &amp; Light Company"/>
    <n v="0"/>
    <n v="3"/>
    <x v="26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26"/>
  </r>
  <r>
    <n v="-1"/>
    <n v="1"/>
    <s v="0001 -Florida Power &amp; Light Company"/>
    <n v="0"/>
    <n v="3"/>
    <x v="26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26"/>
  </r>
  <r>
    <n v="-1"/>
    <n v="1"/>
    <s v="0001 -Florida Power &amp; Light Company"/>
    <n v="0"/>
    <n v="3"/>
    <x v="26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26"/>
  </r>
  <r>
    <n v="-1"/>
    <n v="1"/>
    <s v="0001 -Florida Power &amp; Light Company"/>
    <n v="0"/>
    <n v="3"/>
    <x v="26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26"/>
  </r>
  <r>
    <n v="-1"/>
    <n v="1"/>
    <s v="0001 -Florida Power &amp; Light Company"/>
    <n v="0"/>
    <n v="3"/>
    <x v="26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26"/>
  </r>
  <r>
    <n v="-1"/>
    <n v="1"/>
    <s v="0001 -Florida Power &amp; Light Company"/>
    <n v="0"/>
    <n v="3"/>
    <x v="26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26"/>
  </r>
  <r>
    <n v="-1"/>
    <n v="1"/>
    <s v="0001 -Florida Power &amp; Light Company"/>
    <n v="0"/>
    <n v="3"/>
    <x v="26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26"/>
  </r>
  <r>
    <n v="-1"/>
    <n v="1"/>
    <s v="0001 -Florida Power &amp; Light Company"/>
    <n v="0"/>
    <n v="3"/>
    <x v="26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26"/>
  </r>
  <r>
    <n v="-1"/>
    <n v="1"/>
    <s v="0001 -Florida Power &amp; Light Company"/>
    <n v="0"/>
    <n v="3"/>
    <x v="26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26"/>
  </r>
  <r>
    <n v="-1"/>
    <n v="1"/>
    <s v="0001 -Florida Power &amp; Light Company"/>
    <n v="0"/>
    <n v="3"/>
    <x v="26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26"/>
  </r>
  <r>
    <n v="-1"/>
    <n v="1"/>
    <s v="0001 -Florida Power &amp; Light Company"/>
    <n v="0"/>
    <n v="3"/>
    <x v="26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26"/>
  </r>
  <r>
    <n v="-1"/>
    <n v="1"/>
    <s v="0001 -Florida Power &amp; Light Company"/>
    <n v="0"/>
    <n v="3"/>
    <x v="26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26"/>
  </r>
  <r>
    <n v="-1"/>
    <n v="1"/>
    <s v="0001 -Florida Power &amp; Light Company"/>
    <n v="0"/>
    <n v="3"/>
    <x v="26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26"/>
  </r>
  <r>
    <n v="-1"/>
    <n v="1"/>
    <s v="0001 -Florida Power &amp; Light Company"/>
    <n v="0"/>
    <n v="3"/>
    <x v="26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26"/>
  </r>
  <r>
    <n v="-1"/>
    <n v="1"/>
    <s v="0001 -Florida Power &amp; Light Company"/>
    <n v="0"/>
    <n v="3"/>
    <x v="26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26"/>
  </r>
  <r>
    <n v="-1"/>
    <n v="1"/>
    <s v="0001 -Florida Power &amp; Light Company"/>
    <n v="0"/>
    <n v="3"/>
    <x v="26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26"/>
  </r>
  <r>
    <n v="-1"/>
    <n v="1"/>
    <s v="0001 -Florida Power &amp; Light Company"/>
    <n v="0"/>
    <n v="3"/>
    <x v="26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26"/>
  </r>
  <r>
    <n v="-1"/>
    <n v="1"/>
    <s v="0001 -Florida Power &amp; Light Company"/>
    <n v="0"/>
    <n v="3"/>
    <x v="26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26"/>
  </r>
  <r>
    <n v="-1"/>
    <n v="1"/>
    <s v="0001 -Florida Power &amp; Light Company"/>
    <n v="0"/>
    <n v="3"/>
    <x v="26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6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26"/>
  </r>
  <r>
    <n v="-1"/>
    <n v="1"/>
    <s v="0001 -Florida Power &amp; Light Company"/>
    <n v="0"/>
    <n v="3"/>
    <x v="26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26"/>
  </r>
  <r>
    <n v="-1"/>
    <n v="1"/>
    <s v="0001 -Florida Power &amp; Light Company"/>
    <n v="0"/>
    <n v="3"/>
    <x v="26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26"/>
  </r>
  <r>
    <n v="-1"/>
    <n v="1"/>
    <s v="0001 -Florida Power &amp; Light Company"/>
    <n v="0"/>
    <n v="3"/>
    <x v="27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27"/>
  </r>
  <r>
    <n v="-1"/>
    <n v="1"/>
    <s v="0001 -Florida Power &amp; Light Company"/>
    <n v="0"/>
    <n v="3"/>
    <x v="27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27"/>
  </r>
  <r>
    <n v="-1"/>
    <n v="1"/>
    <s v="0001 -Florida Power &amp; Light Company"/>
    <n v="0"/>
    <n v="3"/>
    <x v="27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27"/>
  </r>
  <r>
    <n v="-1"/>
    <n v="1"/>
    <s v="0001 -Florida Power &amp; Light Company"/>
    <n v="0"/>
    <n v="3"/>
    <x v="27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27"/>
  </r>
  <r>
    <n v="-1"/>
    <n v="1"/>
    <s v="0001 -Florida Power &amp; Light Company"/>
    <n v="0"/>
    <n v="3"/>
    <x v="27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27"/>
  </r>
  <r>
    <n v="-1"/>
    <n v="1"/>
    <s v="0001 -Florida Power &amp; Light Company"/>
    <n v="0"/>
    <n v="3"/>
    <x v="27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27"/>
  </r>
  <r>
    <n v="-1"/>
    <n v="1"/>
    <s v="0001 -Florida Power &amp; Light Company"/>
    <n v="0"/>
    <n v="3"/>
    <x v="27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27"/>
  </r>
  <r>
    <n v="-1"/>
    <n v="1"/>
    <s v="0001 -Florida Power &amp; Light Company"/>
    <n v="0"/>
    <n v="3"/>
    <x v="27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27"/>
  </r>
  <r>
    <n v="-1"/>
    <n v="1"/>
    <s v="0001 -Florida Power &amp; Light Company"/>
    <n v="0"/>
    <n v="3"/>
    <x v="27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27"/>
  </r>
  <r>
    <n v="-1"/>
    <n v="1"/>
    <s v="0001 -Florida Power &amp; Light Company"/>
    <n v="0"/>
    <n v="3"/>
    <x v="27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27"/>
  </r>
  <r>
    <n v="-1"/>
    <n v="1"/>
    <s v="0001 -Florida Power &amp; Light Company"/>
    <n v="0"/>
    <n v="3"/>
    <x v="27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27"/>
  </r>
  <r>
    <n v="-1"/>
    <n v="1"/>
    <s v="0001 -Florida Power &amp; Light Company"/>
    <n v="0"/>
    <n v="3"/>
    <x v="27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27"/>
  </r>
  <r>
    <n v="-1"/>
    <n v="1"/>
    <s v="0001 -Florida Power &amp; Light Company"/>
    <n v="0"/>
    <n v="3"/>
    <x v="27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27"/>
  </r>
  <r>
    <n v="-1"/>
    <n v="1"/>
    <s v="0001 -Florida Power &amp; Light Company"/>
    <n v="0"/>
    <n v="3"/>
    <x v="27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27"/>
  </r>
  <r>
    <n v="-1"/>
    <n v="1"/>
    <s v="0001 -Florida Power &amp; Light Company"/>
    <n v="0"/>
    <n v="3"/>
    <x v="27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27"/>
  </r>
  <r>
    <n v="-1"/>
    <n v="1"/>
    <s v="0001 -Florida Power &amp; Light Company"/>
    <n v="0"/>
    <n v="3"/>
    <x v="27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27"/>
  </r>
  <r>
    <n v="-1"/>
    <n v="1"/>
    <s v="0001 -Florida Power &amp; Light Company"/>
    <n v="0"/>
    <n v="3"/>
    <x v="27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27"/>
  </r>
  <r>
    <n v="-1"/>
    <n v="1"/>
    <s v="0001 -Florida Power &amp; Light Company"/>
    <n v="0"/>
    <n v="3"/>
    <x v="27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27"/>
  </r>
  <r>
    <n v="-1"/>
    <n v="1"/>
    <s v="0001 -Florida Power &amp; Light Company"/>
    <n v="0"/>
    <n v="3"/>
    <x v="27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27"/>
  </r>
  <r>
    <n v="-1"/>
    <n v="1"/>
    <s v="0001 -Florida Power &amp; Light Company"/>
    <n v="0"/>
    <n v="3"/>
    <x v="27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27"/>
  </r>
  <r>
    <n v="-1"/>
    <n v="1"/>
    <s v="0001 -Florida Power &amp; Light Company"/>
    <n v="0"/>
    <n v="3"/>
    <x v="27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27"/>
  </r>
  <r>
    <n v="-1"/>
    <n v="1"/>
    <s v="0001 -Florida Power &amp; Light Company"/>
    <n v="0"/>
    <n v="3"/>
    <x v="27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27"/>
  </r>
  <r>
    <n v="-1"/>
    <n v="1"/>
    <s v="0001 -Florida Power &amp; Light Company"/>
    <n v="0"/>
    <n v="3"/>
    <x v="27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27"/>
  </r>
  <r>
    <n v="-1"/>
    <n v="1"/>
    <s v="0001 -Florida Power &amp; Light Company"/>
    <n v="0"/>
    <n v="3"/>
    <x v="27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27"/>
  </r>
  <r>
    <n v="-1"/>
    <n v="1"/>
    <s v="0001 -Florida Power &amp; Light Company"/>
    <n v="0"/>
    <n v="3"/>
    <x v="27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27"/>
  </r>
  <r>
    <n v="-1"/>
    <n v="1"/>
    <s v="0001 -Florida Power &amp; Light Company"/>
    <n v="0"/>
    <n v="3"/>
    <x v="27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27"/>
  </r>
  <r>
    <n v="-1"/>
    <n v="1"/>
    <s v="0001 -Florida Power &amp; Light Company"/>
    <n v="0"/>
    <n v="3"/>
    <x v="27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27"/>
  </r>
  <r>
    <n v="-1"/>
    <n v="1"/>
    <s v="0001 -Florida Power &amp; Light Company"/>
    <n v="0"/>
    <n v="3"/>
    <x v="27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27"/>
  </r>
  <r>
    <n v="-1"/>
    <n v="1"/>
    <s v="0001 -Florida Power &amp; Light Company"/>
    <n v="0"/>
    <n v="3"/>
    <x v="27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27"/>
  </r>
  <r>
    <n v="-1"/>
    <n v="1"/>
    <s v="0001 -Florida Power &amp; Light Company"/>
    <n v="0"/>
    <n v="3"/>
    <x v="27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27"/>
  </r>
  <r>
    <n v="-1"/>
    <n v="1"/>
    <s v="0001 -Florida Power &amp; Light Company"/>
    <n v="0"/>
    <n v="3"/>
    <x v="27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27"/>
  </r>
  <r>
    <n v="-1"/>
    <n v="1"/>
    <s v="0001 -Florida Power &amp; Light Company"/>
    <n v="0"/>
    <n v="3"/>
    <x v="27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27"/>
  </r>
  <r>
    <n v="-1"/>
    <n v="1"/>
    <s v="0001 -Florida Power &amp; Light Company"/>
    <n v="0"/>
    <n v="3"/>
    <x v="27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27"/>
  </r>
  <r>
    <n v="-1"/>
    <n v="1"/>
    <s v="0001 -Florida Power &amp; Light Company"/>
    <n v="0"/>
    <n v="3"/>
    <x v="27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27"/>
  </r>
  <r>
    <n v="-1"/>
    <n v="1"/>
    <s v="0001 -Florida Power &amp; Light Company"/>
    <n v="0"/>
    <n v="3"/>
    <x v="27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27"/>
  </r>
  <r>
    <n v="-1"/>
    <n v="1"/>
    <s v="0001 -Florida Power &amp; Light Company"/>
    <n v="0"/>
    <n v="3"/>
    <x v="27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27"/>
  </r>
  <r>
    <n v="-1"/>
    <n v="1"/>
    <s v="0001 -Florida Power &amp; Light Company"/>
    <n v="0"/>
    <n v="3"/>
    <x v="27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27"/>
  </r>
  <r>
    <n v="-1"/>
    <n v="1"/>
    <s v="0001 -Florida Power &amp; Light Company"/>
    <n v="0"/>
    <n v="3"/>
    <x v="27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27"/>
  </r>
  <r>
    <n v="-1"/>
    <n v="1"/>
    <s v="0001 -Florida Power &amp; Light Company"/>
    <n v="0"/>
    <n v="3"/>
    <x v="27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27"/>
  </r>
  <r>
    <n v="-1"/>
    <n v="1"/>
    <s v="0001 -Florida Power &amp; Light Company"/>
    <n v="0"/>
    <n v="3"/>
    <x v="27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27"/>
  </r>
  <r>
    <n v="-1"/>
    <n v="1"/>
    <s v="0001 -Florida Power &amp; Light Company"/>
    <n v="0"/>
    <n v="3"/>
    <x v="27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27"/>
  </r>
  <r>
    <n v="-1"/>
    <n v="1"/>
    <s v="0001 -Florida Power &amp; Light Company"/>
    <n v="0"/>
    <n v="3"/>
    <x v="27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27"/>
  </r>
  <r>
    <n v="-1"/>
    <n v="1"/>
    <s v="0001 -Florida Power &amp; Light Company"/>
    <n v="0"/>
    <n v="3"/>
    <x v="27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27"/>
  </r>
  <r>
    <n v="-1"/>
    <n v="1"/>
    <s v="0001 -Florida Power &amp; Light Company"/>
    <n v="0"/>
    <n v="3"/>
    <x v="27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27"/>
  </r>
  <r>
    <n v="-1"/>
    <n v="1"/>
    <s v="0001 -Florida Power &amp; Light Company"/>
    <n v="0"/>
    <n v="3"/>
    <x v="27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27"/>
  </r>
  <r>
    <n v="-1"/>
    <n v="1"/>
    <s v="0001 -Florida Power &amp; Light Company"/>
    <n v="0"/>
    <n v="3"/>
    <x v="27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27"/>
  </r>
  <r>
    <n v="-1"/>
    <n v="1"/>
    <s v="0001 -Florida Power &amp; Light Company"/>
    <n v="0"/>
    <n v="3"/>
    <x v="27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27"/>
  </r>
  <r>
    <n v="-1"/>
    <n v="1"/>
    <s v="0001 -Florida Power &amp; Light Company"/>
    <n v="0"/>
    <n v="3"/>
    <x v="27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27"/>
  </r>
  <r>
    <n v="-1"/>
    <n v="1"/>
    <s v="0001 -Florida Power &amp; Light Company"/>
    <n v="0"/>
    <n v="3"/>
    <x v="27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27"/>
  </r>
  <r>
    <n v="-1"/>
    <n v="1"/>
    <s v="0001 -Florida Power &amp; Light Company"/>
    <n v="0"/>
    <n v="3"/>
    <x v="27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27"/>
  </r>
  <r>
    <n v="-1"/>
    <n v="1"/>
    <s v="0001 -Florida Power &amp; Light Company"/>
    <n v="0"/>
    <n v="3"/>
    <x v="27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27"/>
  </r>
  <r>
    <n v="-1"/>
    <n v="1"/>
    <s v="0001 -Florida Power &amp; Light Company"/>
    <n v="0"/>
    <n v="3"/>
    <x v="27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27"/>
  </r>
  <r>
    <n v="-1"/>
    <n v="1"/>
    <s v="0001 -Florida Power &amp; Light Company"/>
    <n v="0"/>
    <n v="3"/>
    <x v="27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27"/>
  </r>
  <r>
    <n v="-1"/>
    <n v="1"/>
    <s v="0001 -Florida Power &amp; Light Company"/>
    <n v="0"/>
    <n v="3"/>
    <x v="27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27"/>
  </r>
  <r>
    <n v="-1"/>
    <n v="1"/>
    <s v="0001 -Florida Power &amp; Light Company"/>
    <n v="0"/>
    <n v="3"/>
    <x v="27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27"/>
  </r>
  <r>
    <n v="-1"/>
    <n v="1"/>
    <s v="0001 -Florida Power &amp; Light Company"/>
    <n v="0"/>
    <n v="3"/>
    <x v="27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27"/>
  </r>
  <r>
    <n v="-1"/>
    <n v="1"/>
    <s v="0001 -Florida Power &amp; Light Company"/>
    <n v="0"/>
    <n v="3"/>
    <x v="27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27"/>
  </r>
  <r>
    <n v="-1"/>
    <n v="1"/>
    <s v="0001 -Florida Power &amp; Light Company"/>
    <n v="0"/>
    <n v="3"/>
    <x v="27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27"/>
  </r>
  <r>
    <n v="-1"/>
    <n v="1"/>
    <s v="0001 -Florida Power &amp; Light Company"/>
    <n v="0"/>
    <n v="3"/>
    <x v="27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27"/>
  </r>
  <r>
    <n v="-1"/>
    <n v="1"/>
    <s v="0001 -Florida Power &amp; Light Company"/>
    <n v="0"/>
    <n v="3"/>
    <x v="27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27"/>
  </r>
  <r>
    <n v="-1"/>
    <n v="1"/>
    <s v="0001 -Florida Power &amp; Light Company"/>
    <n v="0"/>
    <n v="3"/>
    <x v="27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27"/>
  </r>
  <r>
    <n v="-1"/>
    <n v="1"/>
    <s v="0001 -Florida Power &amp; Light Company"/>
    <n v="0"/>
    <n v="3"/>
    <x v="27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27"/>
  </r>
  <r>
    <n v="-1"/>
    <n v="1"/>
    <s v="0001 -Florida Power &amp; Light Company"/>
    <n v="0"/>
    <n v="3"/>
    <x v="27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27"/>
  </r>
  <r>
    <n v="-1"/>
    <n v="1"/>
    <s v="0001 -Florida Power &amp; Light Company"/>
    <n v="0"/>
    <n v="3"/>
    <x v="27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27"/>
  </r>
  <r>
    <n v="-1"/>
    <n v="1"/>
    <s v="0001 -Florida Power &amp; Light Company"/>
    <n v="0"/>
    <n v="3"/>
    <x v="27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27"/>
  </r>
  <r>
    <n v="-1"/>
    <n v="1"/>
    <s v="0001 -Florida Power &amp; Light Company"/>
    <n v="0"/>
    <n v="3"/>
    <x v="27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27"/>
  </r>
  <r>
    <n v="-1"/>
    <n v="1"/>
    <s v="0001 -Florida Power &amp; Light Company"/>
    <n v="0"/>
    <n v="3"/>
    <x v="27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27"/>
  </r>
  <r>
    <n v="-1"/>
    <n v="1"/>
    <s v="0001 -Florida Power &amp; Light Company"/>
    <n v="0"/>
    <n v="3"/>
    <x v="27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27"/>
  </r>
  <r>
    <n v="-1"/>
    <n v="1"/>
    <s v="0001 -Florida Power &amp; Light Company"/>
    <n v="0"/>
    <n v="3"/>
    <x v="27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27"/>
  </r>
  <r>
    <n v="-1"/>
    <n v="1"/>
    <s v="0001 -Florida Power &amp; Light Company"/>
    <n v="0"/>
    <n v="3"/>
    <x v="27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27"/>
  </r>
  <r>
    <n v="-1"/>
    <n v="1"/>
    <s v="0001 -Florida Power &amp; Light Company"/>
    <n v="0"/>
    <n v="3"/>
    <x v="27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27"/>
  </r>
  <r>
    <n v="-1"/>
    <n v="1"/>
    <s v="0001 -Florida Power &amp; Light Company"/>
    <n v="0"/>
    <n v="3"/>
    <x v="27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27"/>
  </r>
  <r>
    <n v="-1"/>
    <n v="1"/>
    <s v="0001 -Florida Power &amp; Light Company"/>
    <n v="0"/>
    <n v="3"/>
    <x v="27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27"/>
  </r>
  <r>
    <n v="-1"/>
    <n v="1"/>
    <s v="0001 -Florida Power &amp; Light Company"/>
    <n v="0"/>
    <n v="3"/>
    <x v="27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27"/>
  </r>
  <r>
    <n v="-1"/>
    <n v="1"/>
    <s v="0001 -Florida Power &amp; Light Company"/>
    <n v="0"/>
    <n v="3"/>
    <x v="27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27"/>
  </r>
  <r>
    <n v="-1"/>
    <n v="1"/>
    <s v="0001 -Florida Power &amp; Light Company"/>
    <n v="0"/>
    <n v="3"/>
    <x v="27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27"/>
  </r>
  <r>
    <n v="-1"/>
    <n v="1"/>
    <s v="0001 -Florida Power &amp; Light Company"/>
    <n v="0"/>
    <n v="3"/>
    <x v="27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27"/>
  </r>
  <r>
    <n v="-1"/>
    <n v="1"/>
    <s v="0001 -Florida Power &amp; Light Company"/>
    <n v="0"/>
    <n v="3"/>
    <x v="27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27"/>
  </r>
  <r>
    <n v="-1"/>
    <n v="1"/>
    <s v="0001 -Florida Power &amp; Light Company"/>
    <n v="0"/>
    <n v="3"/>
    <x v="27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27"/>
  </r>
  <r>
    <n v="-1"/>
    <n v="1"/>
    <s v="0001 -Florida Power &amp; Light Company"/>
    <n v="0"/>
    <n v="3"/>
    <x v="27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27"/>
  </r>
  <r>
    <n v="-1"/>
    <n v="1"/>
    <s v="0001 -Florida Power &amp; Light Company"/>
    <n v="0"/>
    <n v="3"/>
    <x v="27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27"/>
  </r>
  <r>
    <n v="-1"/>
    <n v="1"/>
    <s v="0001 -Florida Power &amp; Light Company"/>
    <n v="0"/>
    <n v="3"/>
    <x v="27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27"/>
  </r>
  <r>
    <n v="-1"/>
    <n v="1"/>
    <s v="0001 -Florida Power &amp; Light Company"/>
    <n v="0"/>
    <n v="3"/>
    <x v="27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27"/>
  </r>
  <r>
    <n v="-1"/>
    <n v="1"/>
    <s v="0001 -Florida Power &amp; Light Company"/>
    <n v="0"/>
    <n v="3"/>
    <x v="27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27"/>
  </r>
  <r>
    <n v="-1"/>
    <n v="1"/>
    <s v="0001 -Florida Power &amp; Light Company"/>
    <n v="0"/>
    <n v="3"/>
    <x v="27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27"/>
  </r>
  <r>
    <n v="-1"/>
    <n v="1"/>
    <s v="0001 -Florida Power &amp; Light Company"/>
    <n v="0"/>
    <n v="3"/>
    <x v="27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27"/>
  </r>
  <r>
    <n v="-1"/>
    <n v="1"/>
    <s v="0001 -Florida Power &amp; Light Company"/>
    <n v="0"/>
    <n v="3"/>
    <x v="27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27"/>
  </r>
  <r>
    <n v="-1"/>
    <n v="1"/>
    <s v="0001 -Florida Power &amp; Light Company"/>
    <n v="0"/>
    <n v="3"/>
    <x v="27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27"/>
  </r>
  <r>
    <n v="-1"/>
    <n v="1"/>
    <s v="0001 -Florida Power &amp; Light Company"/>
    <n v="0"/>
    <n v="3"/>
    <x v="27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27"/>
  </r>
  <r>
    <n v="-1"/>
    <n v="1"/>
    <s v="0001 -Florida Power &amp; Light Company"/>
    <n v="0"/>
    <n v="3"/>
    <x v="27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27"/>
  </r>
  <r>
    <n v="-1"/>
    <n v="1"/>
    <s v="0001 -Florida Power &amp; Light Company"/>
    <n v="0"/>
    <n v="3"/>
    <x v="27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27"/>
  </r>
  <r>
    <n v="-1"/>
    <n v="1"/>
    <s v="0001 -Florida Power &amp; Light Company"/>
    <n v="0"/>
    <n v="3"/>
    <x v="27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27"/>
  </r>
  <r>
    <n v="-1"/>
    <n v="1"/>
    <s v="0001 -Florida Power &amp; Light Company"/>
    <n v="0"/>
    <n v="3"/>
    <x v="27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27"/>
  </r>
  <r>
    <n v="-1"/>
    <n v="1"/>
    <s v="0001 -Florida Power &amp; Light Company"/>
    <n v="0"/>
    <n v="3"/>
    <x v="27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27"/>
  </r>
  <r>
    <n v="-1"/>
    <n v="1"/>
    <s v="0001 -Florida Power &amp; Light Company"/>
    <n v="0"/>
    <n v="3"/>
    <x v="27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27"/>
  </r>
  <r>
    <n v="-1"/>
    <n v="1"/>
    <s v="0001 -Florida Power &amp; Light Company"/>
    <n v="0"/>
    <n v="3"/>
    <x v="27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27"/>
  </r>
  <r>
    <n v="-1"/>
    <n v="1"/>
    <s v="0001 -Florida Power &amp; Light Company"/>
    <n v="0"/>
    <n v="3"/>
    <x v="27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27"/>
  </r>
  <r>
    <n v="-1"/>
    <n v="1"/>
    <s v="0001 -Florida Power &amp; Light Company"/>
    <n v="0"/>
    <n v="3"/>
    <x v="27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27"/>
  </r>
  <r>
    <n v="-1"/>
    <n v="1"/>
    <s v="0001 -Florida Power &amp; Light Company"/>
    <n v="0"/>
    <n v="3"/>
    <x v="27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27"/>
  </r>
  <r>
    <n v="-1"/>
    <n v="1"/>
    <s v="0001 -Florida Power &amp; Light Company"/>
    <n v="0"/>
    <n v="3"/>
    <x v="27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27"/>
  </r>
  <r>
    <n v="-1"/>
    <n v="1"/>
    <s v="0001 -Florida Power &amp; Light Company"/>
    <n v="0"/>
    <n v="3"/>
    <x v="27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27"/>
  </r>
  <r>
    <n v="-1"/>
    <n v="1"/>
    <s v="0001 -Florida Power &amp; Light Company"/>
    <n v="0"/>
    <n v="3"/>
    <x v="27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27"/>
  </r>
  <r>
    <n v="-1"/>
    <n v="1"/>
    <s v="0001 -Florida Power &amp; Light Company"/>
    <n v="0"/>
    <n v="3"/>
    <x v="27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27"/>
  </r>
  <r>
    <n v="-1"/>
    <n v="1"/>
    <s v="0001 -Florida Power &amp; Light Company"/>
    <n v="0"/>
    <n v="3"/>
    <x v="27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27"/>
  </r>
  <r>
    <n v="-1"/>
    <n v="1"/>
    <s v="0001 -Florida Power &amp; Light Company"/>
    <n v="0"/>
    <n v="3"/>
    <x v="27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27"/>
  </r>
  <r>
    <n v="-1"/>
    <n v="1"/>
    <s v="0001 -Florida Power &amp; Light Company"/>
    <n v="0"/>
    <n v="3"/>
    <x v="27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27"/>
  </r>
  <r>
    <n v="-1"/>
    <n v="1"/>
    <s v="0001 -Florida Power &amp; Light Company"/>
    <n v="0"/>
    <n v="3"/>
    <x v="27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27"/>
  </r>
  <r>
    <n v="-1"/>
    <n v="1"/>
    <s v="0001 -Florida Power &amp; Light Company"/>
    <n v="0"/>
    <n v="3"/>
    <x v="27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27"/>
  </r>
  <r>
    <n v="-1"/>
    <n v="1"/>
    <s v="0001 -Florida Power &amp; Light Company"/>
    <n v="0"/>
    <n v="3"/>
    <x v="27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27"/>
  </r>
  <r>
    <n v="-1"/>
    <n v="1"/>
    <s v="0001 -Florida Power &amp; Light Company"/>
    <n v="0"/>
    <n v="3"/>
    <x v="27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27"/>
  </r>
  <r>
    <n v="-1"/>
    <n v="1"/>
    <s v="0001 -Florida Power &amp; Light Company"/>
    <n v="0"/>
    <n v="3"/>
    <x v="27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27"/>
  </r>
  <r>
    <n v="-1"/>
    <n v="1"/>
    <s v="0001 -Florida Power &amp; Light Company"/>
    <n v="0"/>
    <n v="3"/>
    <x v="27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27"/>
  </r>
  <r>
    <n v="-1"/>
    <n v="1"/>
    <s v="0001 -Florida Power &amp; Light Company"/>
    <n v="0"/>
    <n v="3"/>
    <x v="27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27"/>
  </r>
  <r>
    <n v="-1"/>
    <n v="1"/>
    <s v="0001 -Florida Power &amp; Light Company"/>
    <n v="0"/>
    <n v="3"/>
    <x v="27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27"/>
  </r>
  <r>
    <n v="-1"/>
    <n v="1"/>
    <s v="0001 -Florida Power &amp; Light Company"/>
    <n v="0"/>
    <n v="3"/>
    <x v="27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27"/>
  </r>
  <r>
    <n v="-1"/>
    <n v="1"/>
    <s v="0001 -Florida Power &amp; Light Company"/>
    <n v="0"/>
    <n v="3"/>
    <x v="27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27"/>
  </r>
  <r>
    <n v="-1"/>
    <n v="1"/>
    <s v="0001 -Florida Power &amp; Light Company"/>
    <n v="0"/>
    <n v="3"/>
    <x v="27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27"/>
  </r>
  <r>
    <n v="-1"/>
    <n v="1"/>
    <s v="0001 -Florida Power &amp; Light Company"/>
    <n v="0"/>
    <n v="3"/>
    <x v="27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27"/>
  </r>
  <r>
    <n v="-1"/>
    <n v="1"/>
    <s v="0001 -Florida Power &amp; Light Company"/>
    <n v="0"/>
    <n v="3"/>
    <x v="27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27"/>
  </r>
  <r>
    <n v="-1"/>
    <n v="1"/>
    <s v="0001 -Florida Power &amp; Light Company"/>
    <n v="0"/>
    <n v="3"/>
    <x v="27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27"/>
  </r>
  <r>
    <n v="-1"/>
    <n v="1"/>
    <s v="0001 -Florida Power &amp; Light Company"/>
    <n v="0"/>
    <n v="3"/>
    <x v="27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27"/>
  </r>
  <r>
    <n v="-1"/>
    <n v="1"/>
    <s v="0001 -Florida Power &amp; Light Company"/>
    <n v="0"/>
    <n v="3"/>
    <x v="27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27"/>
  </r>
  <r>
    <n v="-1"/>
    <n v="1"/>
    <s v="0001 -Florida Power &amp; Light Company"/>
    <n v="0"/>
    <n v="3"/>
    <x v="27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27"/>
  </r>
  <r>
    <n v="-1"/>
    <n v="1"/>
    <s v="0001 -Florida Power &amp; Light Company"/>
    <n v="0"/>
    <n v="3"/>
    <x v="27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27"/>
  </r>
  <r>
    <n v="-1"/>
    <n v="1"/>
    <s v="0001 -Florida Power &amp; Light Company"/>
    <n v="0"/>
    <n v="3"/>
    <x v="27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27"/>
  </r>
  <r>
    <n v="-1"/>
    <n v="1"/>
    <s v="0001 -Florida Power &amp; Light Company"/>
    <n v="0"/>
    <n v="3"/>
    <x v="27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27"/>
  </r>
  <r>
    <n v="-1"/>
    <n v="1"/>
    <s v="0001 -Florida Power &amp; Light Company"/>
    <n v="0"/>
    <n v="3"/>
    <x v="27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27"/>
  </r>
  <r>
    <n v="-1"/>
    <n v="1"/>
    <s v="0001 -Florida Power &amp; Light Company"/>
    <n v="0"/>
    <n v="3"/>
    <x v="27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27"/>
  </r>
  <r>
    <n v="-1"/>
    <n v="1"/>
    <s v="0001 -Florida Power &amp; Light Company"/>
    <n v="0"/>
    <n v="3"/>
    <x v="27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27"/>
  </r>
  <r>
    <n v="-1"/>
    <n v="1"/>
    <s v="0001 -Florida Power &amp; Light Company"/>
    <n v="0"/>
    <n v="3"/>
    <x v="27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27"/>
  </r>
  <r>
    <n v="-1"/>
    <n v="1"/>
    <s v="0001 -Florida Power &amp; Light Company"/>
    <n v="0"/>
    <n v="3"/>
    <x v="27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27"/>
  </r>
  <r>
    <n v="-1"/>
    <n v="1"/>
    <s v="0001 -Florida Power &amp; Light Company"/>
    <n v="0"/>
    <n v="3"/>
    <x v="27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27"/>
  </r>
  <r>
    <n v="-1"/>
    <n v="1"/>
    <s v="0001 -Florida Power &amp; Light Company"/>
    <n v="0"/>
    <n v="3"/>
    <x v="27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27"/>
  </r>
  <r>
    <n v="-1"/>
    <n v="1"/>
    <s v="0001 -Florida Power &amp; Light Company"/>
    <n v="0"/>
    <n v="3"/>
    <x v="27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27"/>
  </r>
  <r>
    <n v="-1"/>
    <n v="1"/>
    <s v="0001 -Florida Power &amp; Light Company"/>
    <n v="0"/>
    <n v="3"/>
    <x v="27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27"/>
  </r>
  <r>
    <n v="-1"/>
    <n v="1"/>
    <s v="0001 -Florida Power &amp; Light Company"/>
    <n v="0"/>
    <n v="3"/>
    <x v="27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27"/>
  </r>
  <r>
    <n v="-1"/>
    <n v="1"/>
    <s v="0001 -Florida Power &amp; Light Company"/>
    <n v="0"/>
    <n v="3"/>
    <x v="27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27"/>
  </r>
  <r>
    <n v="-1"/>
    <n v="1"/>
    <s v="0001 -Florida Power &amp; Light Company"/>
    <n v="0"/>
    <n v="3"/>
    <x v="27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27"/>
  </r>
  <r>
    <n v="-1"/>
    <n v="1"/>
    <s v="0001 -Florida Power &amp; Light Company"/>
    <n v="0"/>
    <n v="3"/>
    <x v="27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27"/>
  </r>
  <r>
    <n v="-1"/>
    <n v="1"/>
    <s v="0001 -Florida Power &amp; Light Company"/>
    <n v="0"/>
    <n v="3"/>
    <x v="27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27"/>
  </r>
  <r>
    <n v="-1"/>
    <n v="1"/>
    <s v="0001 -Florida Power &amp; Light Company"/>
    <n v="0"/>
    <n v="3"/>
    <x v="27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27"/>
  </r>
  <r>
    <n v="-1"/>
    <n v="1"/>
    <s v="0001 -Florida Power &amp; Light Company"/>
    <n v="0"/>
    <n v="3"/>
    <x v="27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27"/>
  </r>
  <r>
    <n v="-1"/>
    <n v="1"/>
    <s v="0001 -Florida Power &amp; Light Company"/>
    <n v="0"/>
    <n v="3"/>
    <x v="27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27"/>
  </r>
  <r>
    <n v="-1"/>
    <n v="1"/>
    <s v="0001 -Florida Power &amp; Light Company"/>
    <n v="0"/>
    <n v="3"/>
    <x v="27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27"/>
  </r>
  <r>
    <n v="-1"/>
    <n v="1"/>
    <s v="0001 -Florida Power &amp; Light Company"/>
    <n v="0"/>
    <n v="3"/>
    <x v="27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27"/>
  </r>
  <r>
    <n v="-1"/>
    <n v="1"/>
    <s v="0001 -Florida Power &amp; Light Company"/>
    <n v="0"/>
    <n v="3"/>
    <x v="27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27"/>
  </r>
  <r>
    <n v="-1"/>
    <n v="1"/>
    <s v="0001 -Florida Power &amp; Light Company"/>
    <n v="0"/>
    <n v="3"/>
    <x v="27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27"/>
  </r>
  <r>
    <n v="-1"/>
    <n v="1"/>
    <s v="0001 -Florida Power &amp; Light Company"/>
    <n v="0"/>
    <n v="3"/>
    <x v="27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27"/>
  </r>
  <r>
    <n v="-1"/>
    <n v="1"/>
    <s v="0001 -Florida Power &amp; Light Company"/>
    <n v="0"/>
    <n v="3"/>
    <x v="27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27"/>
  </r>
  <r>
    <n v="-1"/>
    <n v="1"/>
    <s v="0001 -Florida Power &amp; Light Company"/>
    <n v="0"/>
    <n v="3"/>
    <x v="27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27"/>
  </r>
  <r>
    <n v="-1"/>
    <n v="1"/>
    <s v="0001 -Florida Power &amp; Light Company"/>
    <n v="0"/>
    <n v="3"/>
    <x v="27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27"/>
  </r>
  <r>
    <n v="-1"/>
    <n v="1"/>
    <s v="0001 -Florida Power &amp; Light Company"/>
    <n v="0"/>
    <n v="3"/>
    <x v="27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27"/>
  </r>
  <r>
    <n v="-1"/>
    <n v="1"/>
    <s v="0001 -Florida Power &amp; Light Company"/>
    <n v="0"/>
    <n v="3"/>
    <x v="27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27"/>
  </r>
  <r>
    <n v="-1"/>
    <n v="1"/>
    <s v="0001 -Florida Power &amp; Light Company"/>
    <n v="0"/>
    <n v="3"/>
    <x v="27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27"/>
  </r>
  <r>
    <n v="-1"/>
    <n v="1"/>
    <s v="0001 -Florida Power &amp; Light Company"/>
    <n v="0"/>
    <n v="3"/>
    <x v="27"/>
    <n v="2011"/>
    <n v="233"/>
    <n v="2014"/>
    <s v="V2011 - 100% Bonus"/>
    <n v="367"/>
    <s v="02. Steam"/>
    <s v="Function"/>
    <n v="2978633.01"/>
    <n v="0"/>
    <n v="0"/>
    <n v="2409842.0299999998"/>
    <n v="196196.91"/>
    <n v="599666.18999999994"/>
    <n v="-66041.73"/>
    <n v="47443.21"/>
    <n v="3031121.3"/>
    <n v="784979.98"/>
    <n v="5838.04"/>
    <n v="0"/>
    <n v="47443.21"/>
    <n v="0"/>
    <x v="27"/>
  </r>
  <r>
    <n v="-1"/>
    <n v="1"/>
    <s v="0001 -Florida Power &amp; Light Company"/>
    <n v="0"/>
    <n v="3"/>
    <x v="27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27"/>
  </r>
  <r>
    <n v="-1"/>
    <n v="1"/>
    <s v="0001 -Florida Power &amp; Light Company"/>
    <n v="0"/>
    <n v="3"/>
    <x v="27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8"/>
    <n v="2014"/>
    <s v="V2012 Q1 - 50% Bonus"/>
    <n v="367"/>
    <s v="02. Steam"/>
    <s v="Function"/>
    <n v="7823365.21"/>
    <n v="0"/>
    <n v="0"/>
    <n v="7826458.8099999996"/>
    <n v="576500.30000000005"/>
    <n v="1306439.1599999999"/>
    <n v="-6187.2"/>
    <n v="2427.41"/>
    <n v="7829552.4100000001"/>
    <n v="1881899.26"/>
    <n v="-2719.6"/>
    <n v="0"/>
    <n v="2427.41"/>
    <n v="0"/>
    <x v="27"/>
  </r>
  <r>
    <n v="-1"/>
    <n v="1"/>
    <s v="0001 -Florida Power &amp; Light Company"/>
    <n v="0"/>
    <n v="3"/>
    <x v="27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9"/>
    <n v="2014"/>
    <s v="V2012 Q2 - 50% Bonus"/>
    <n v="367"/>
    <s v="02. Steam"/>
    <s v="Function"/>
    <n v="146478606.88999999"/>
    <n v="0"/>
    <n v="0"/>
    <n v="146478606.88999999"/>
    <n v="9693256.0399999991"/>
    <n v="17355387.07"/>
    <n v="-322992.34999999998"/>
    <n v="0"/>
    <n v="146478606.88999999"/>
    <n v="27048643.109999999"/>
    <n v="0"/>
    <n v="0"/>
    <n v="0"/>
    <n v="0"/>
    <x v="27"/>
  </r>
  <r>
    <n v="-1"/>
    <n v="1"/>
    <s v="0001 -Florida Power &amp; Light Company"/>
    <n v="0"/>
    <n v="3"/>
    <x v="27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27"/>
  </r>
  <r>
    <n v="-1"/>
    <n v="1"/>
    <s v="0001 -Florida Power &amp; Light Company"/>
    <n v="0"/>
    <n v="3"/>
    <x v="27"/>
    <n v="2012"/>
    <n v="250"/>
    <n v="2014"/>
    <s v="V2012 Q3 - 50% Bonus"/>
    <n v="367"/>
    <s v="02. Steam"/>
    <s v="Function"/>
    <n v="247103139.06"/>
    <n v="0"/>
    <n v="0"/>
    <n v="247210933.13999999"/>
    <n v="16680644.720000001"/>
    <n v="25006585.18"/>
    <n v="-215588.15"/>
    <n v="49812.74"/>
    <n v="247318727.21000001"/>
    <n v="41658183.710000001"/>
    <n v="-136729.22"/>
    <n v="0"/>
    <n v="49812.74"/>
    <n v="0"/>
    <x v="27"/>
  </r>
  <r>
    <n v="-1"/>
    <n v="1"/>
    <s v="0001 -Florida Power &amp; Light Company"/>
    <n v="0"/>
    <n v="3"/>
    <x v="27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27"/>
  </r>
  <r>
    <n v="-1"/>
    <n v="1"/>
    <s v="0001 -Florida Power &amp; Light Company"/>
    <n v="0"/>
    <n v="3"/>
    <x v="27"/>
    <n v="2012"/>
    <n v="251"/>
    <n v="2014"/>
    <s v="V2012 Q4 - 50% Bonus"/>
    <n v="367"/>
    <s v="02. Steam"/>
    <s v="Function"/>
    <n v="4849830.26"/>
    <n v="0"/>
    <n v="0"/>
    <n v="4851882"/>
    <n v="355049.01"/>
    <n v="440703.08"/>
    <n v="-4103.4799999999996"/>
    <n v="3266.43"/>
    <n v="4853933.74"/>
    <n v="795267.72"/>
    <n v="-352.68"/>
    <n v="0"/>
    <n v="3266.43"/>
    <n v="0"/>
    <x v="27"/>
  </r>
  <r>
    <n v="-1"/>
    <n v="1"/>
    <s v="0001 -Florida Power &amp; Light Company"/>
    <n v="0"/>
    <n v="3"/>
    <x v="27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27"/>
  </r>
  <r>
    <n v="-1"/>
    <n v="1"/>
    <s v="0001 -Florida Power &amp; Light Company"/>
    <n v="0"/>
    <n v="3"/>
    <x v="27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27"/>
  </r>
  <r>
    <n v="-1"/>
    <n v="1"/>
    <s v="0001 -Florida Power &amp; Light Company"/>
    <n v="0"/>
    <n v="3"/>
    <x v="27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27"/>
  </r>
  <r>
    <n v="-1"/>
    <n v="1"/>
    <s v="0001 -Florida Power &amp; Light Company"/>
    <n v="0"/>
    <n v="3"/>
    <x v="27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27"/>
  </r>
  <r>
    <n v="-1"/>
    <n v="1"/>
    <s v="0001 -Florida Power &amp; Light Company"/>
    <n v="0"/>
    <n v="3"/>
    <x v="27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27"/>
  </r>
  <r>
    <n v="-1"/>
    <n v="1"/>
    <s v="0001 -Florida Power &amp; Light Company"/>
    <n v="0"/>
    <n v="3"/>
    <x v="27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27"/>
  </r>
  <r>
    <n v="-1"/>
    <n v="1"/>
    <s v="0001 -Florida Power &amp; Light Company"/>
    <n v="0"/>
    <n v="3"/>
    <x v="27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27"/>
  </r>
  <r>
    <n v="-1"/>
    <n v="1"/>
    <s v="0001 -Florida Power &amp; Light Company"/>
    <n v="0"/>
    <n v="3"/>
    <x v="27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27"/>
  </r>
  <r>
    <n v="-1"/>
    <n v="1"/>
    <s v="0001 -Florida Power &amp; Light Company"/>
    <n v="0"/>
    <n v="3"/>
    <x v="27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27"/>
  </r>
  <r>
    <n v="-1"/>
    <n v="1"/>
    <s v="0001 -Florida Power &amp; Light Company"/>
    <n v="0"/>
    <n v="3"/>
    <x v="27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27"/>
  </r>
  <r>
    <n v="-1"/>
    <n v="1"/>
    <s v="0001 -Florida Power &amp; Light Company"/>
    <n v="0"/>
    <n v="3"/>
    <x v="27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27"/>
  </r>
  <r>
    <n v="-1"/>
    <n v="1"/>
    <s v="0001 -Florida Power &amp; Light Company"/>
    <n v="0"/>
    <n v="3"/>
    <x v="27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27"/>
  </r>
  <r>
    <n v="-1"/>
    <n v="1"/>
    <s v="0001 -Florida Power &amp; Light Company"/>
    <n v="0"/>
    <n v="3"/>
    <x v="27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27"/>
  </r>
  <r>
    <n v="-1"/>
    <n v="1"/>
    <s v="0001 -Florida Power &amp; Light Company"/>
    <n v="0"/>
    <n v="3"/>
    <x v="27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27"/>
  </r>
  <r>
    <n v="-1"/>
    <n v="1"/>
    <s v="0001 -Florida Power &amp; Light Company"/>
    <n v="0"/>
    <n v="3"/>
    <x v="27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27"/>
  </r>
  <r>
    <n v="-1"/>
    <n v="1"/>
    <s v="0001 -Florida Power &amp; Light Company"/>
    <n v="0"/>
    <n v="3"/>
    <x v="27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27"/>
  </r>
  <r>
    <n v="-1"/>
    <n v="1"/>
    <s v="0001 -Florida Power &amp; Light Company"/>
    <n v="0"/>
    <n v="3"/>
    <x v="27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27"/>
  </r>
  <r>
    <n v="-1"/>
    <n v="1"/>
    <s v="0001 -Florida Power &amp; Light Company"/>
    <n v="0"/>
    <n v="3"/>
    <x v="27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27"/>
  </r>
  <r>
    <n v="-1"/>
    <n v="1"/>
    <s v="0001 -Florida Power &amp; Light Company"/>
    <n v="0"/>
    <n v="3"/>
    <x v="27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27"/>
  </r>
  <r>
    <n v="-1"/>
    <n v="1"/>
    <s v="0001 -Florida Power &amp; Light Company"/>
    <n v="0"/>
    <n v="3"/>
    <x v="27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27"/>
  </r>
  <r>
    <n v="-1"/>
    <n v="1"/>
    <s v="0001 -Florida Power &amp; Light Company"/>
    <n v="0"/>
    <n v="3"/>
    <x v="27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27"/>
  </r>
  <r>
    <n v="-1"/>
    <n v="1"/>
    <s v="0001 -Florida Power &amp; Light Company"/>
    <n v="0"/>
    <n v="3"/>
    <x v="27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27"/>
  </r>
  <r>
    <n v="-1"/>
    <n v="1"/>
    <s v="0001 -Florida Power &amp; Light Company"/>
    <n v="0"/>
    <n v="3"/>
    <x v="27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27"/>
  </r>
  <r>
    <n v="-1"/>
    <n v="1"/>
    <s v="0001 -Florida Power &amp; Light Company"/>
    <n v="0"/>
    <n v="3"/>
    <x v="27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27"/>
  </r>
  <r>
    <n v="-1"/>
    <n v="1"/>
    <s v="0001 -Florida Power &amp; Light Company"/>
    <n v="0"/>
    <n v="3"/>
    <x v="27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27"/>
  </r>
  <r>
    <n v="-1"/>
    <n v="1"/>
    <s v="0001 -Florida Power &amp; Light Company"/>
    <n v="0"/>
    <n v="3"/>
    <x v="27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27"/>
  </r>
  <r>
    <n v="-1"/>
    <n v="1"/>
    <s v="0001 -Florida Power &amp; Light Company"/>
    <n v="0"/>
    <n v="3"/>
    <x v="27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27"/>
  </r>
  <r>
    <n v="-1"/>
    <n v="1"/>
    <s v="0001 -Florida Power &amp; Light Company"/>
    <n v="0"/>
    <n v="3"/>
    <x v="27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27"/>
  </r>
  <r>
    <n v="-1"/>
    <n v="1"/>
    <s v="0001 -Florida Power &amp; Light Company"/>
    <n v="0"/>
    <n v="3"/>
    <x v="27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27"/>
  </r>
  <r>
    <n v="-1"/>
    <n v="1"/>
    <s v="0001 -Florida Power &amp; Light Company"/>
    <n v="0"/>
    <n v="3"/>
    <x v="27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27"/>
  </r>
  <r>
    <n v="-1"/>
    <n v="1"/>
    <s v="0001 -Florida Power &amp; Light Company"/>
    <n v="0"/>
    <n v="3"/>
    <x v="27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27"/>
  </r>
  <r>
    <n v="-1"/>
    <n v="1"/>
    <s v="0001 -Florida Power &amp; Light Company"/>
    <n v="0"/>
    <n v="3"/>
    <x v="27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27"/>
  </r>
  <r>
    <n v="-1"/>
    <n v="1"/>
    <s v="0001 -Florida Power &amp; Light Company"/>
    <n v="0"/>
    <n v="3"/>
    <x v="27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27"/>
  </r>
  <r>
    <n v="-1"/>
    <n v="1"/>
    <s v="0001 -Florida Power &amp; Light Company"/>
    <n v="0"/>
    <n v="3"/>
    <x v="27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27"/>
  </r>
  <r>
    <n v="-1"/>
    <n v="1"/>
    <s v="0001 -Florida Power &amp; Light Company"/>
    <n v="0"/>
    <n v="3"/>
    <x v="27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27"/>
  </r>
  <r>
    <n v="-1"/>
    <n v="1"/>
    <s v="0001 -Florida Power &amp; Light Company"/>
    <n v="0"/>
    <n v="3"/>
    <x v="27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27"/>
  </r>
  <r>
    <n v="-1"/>
    <n v="1"/>
    <s v="0001 -Florida Power &amp; Light Company"/>
    <n v="0"/>
    <n v="3"/>
    <x v="27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27"/>
  </r>
  <r>
    <n v="-1"/>
    <n v="1"/>
    <s v="0001 -Florida Power &amp; Light Company"/>
    <n v="0"/>
    <n v="3"/>
    <x v="27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27"/>
  </r>
  <r>
    <n v="-1"/>
    <n v="1"/>
    <s v="0001 -Florida Power &amp; Light Company"/>
    <n v="0"/>
    <n v="3"/>
    <x v="27"/>
    <n v="2001"/>
    <n v="69"/>
    <n v="2014"/>
    <s v="V2001 Bonus"/>
    <n v="367"/>
    <s v="03. Nuclear"/>
    <s v="Function"/>
    <n v="618907.68000000005"/>
    <n v="0"/>
    <n v="0"/>
    <n v="60448.13"/>
    <n v="3566.44"/>
    <n v="609985.53"/>
    <n v="0"/>
    <n v="0"/>
    <n v="618907.68000000005"/>
    <n v="613551.97"/>
    <n v="0"/>
    <n v="0"/>
    <n v="0"/>
    <n v="0"/>
    <x v="27"/>
  </r>
  <r>
    <n v="-1"/>
    <n v="1"/>
    <s v="0001 -Florida Power &amp; Light Company"/>
    <n v="0"/>
    <n v="3"/>
    <x v="27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27"/>
  </r>
  <r>
    <n v="-1"/>
    <n v="1"/>
    <s v="0001 -Florida Power &amp; Light Company"/>
    <n v="0"/>
    <n v="3"/>
    <x v="27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27"/>
  </r>
  <r>
    <n v="-1"/>
    <n v="1"/>
    <s v="0001 -Florida Power &amp; Light Company"/>
    <n v="0"/>
    <n v="3"/>
    <x v="27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27"/>
  </r>
  <r>
    <n v="-1"/>
    <n v="1"/>
    <s v="0001 -Florida Power &amp; Light Company"/>
    <n v="0"/>
    <n v="3"/>
    <x v="27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27"/>
  </r>
  <r>
    <n v="-1"/>
    <n v="1"/>
    <s v="0001 -Florida Power &amp; Light Company"/>
    <n v="0"/>
    <n v="3"/>
    <x v="27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27"/>
  </r>
  <r>
    <n v="-1"/>
    <n v="1"/>
    <s v="0001 -Florida Power &amp; Light Company"/>
    <n v="0"/>
    <n v="3"/>
    <x v="27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27"/>
  </r>
  <r>
    <n v="-1"/>
    <n v="1"/>
    <s v="0001 -Florida Power &amp; Light Company"/>
    <n v="0"/>
    <n v="3"/>
    <x v="27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27"/>
  </r>
  <r>
    <n v="-1"/>
    <n v="1"/>
    <s v="0001 -Florida Power &amp; Light Company"/>
    <n v="0"/>
    <n v="3"/>
    <x v="27"/>
    <n v="2003"/>
    <n v="70"/>
    <n v="2014"/>
    <s v="V2003 Bonus-30%"/>
    <n v="367"/>
    <s v="03. Nuclear"/>
    <s v="Function"/>
    <n v="11017011.41"/>
    <n v="0"/>
    <n v="0"/>
    <n v="3914568"/>
    <n v="486196.24"/>
    <n v="8828656.5999999996"/>
    <n v="0"/>
    <n v="0"/>
    <n v="11017011.41"/>
    <n v="9314852.8399999999"/>
    <n v="0"/>
    <n v="0"/>
    <n v="0"/>
    <n v="0"/>
    <x v="27"/>
  </r>
  <r>
    <n v="-1"/>
    <n v="1"/>
    <s v="0001 -Florida Power &amp; Light Company"/>
    <n v="0"/>
    <n v="3"/>
    <x v="27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27"/>
  </r>
  <r>
    <n v="-1"/>
    <n v="1"/>
    <s v="0001 -Florida Power &amp; Light Company"/>
    <n v="0"/>
    <n v="3"/>
    <x v="27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27"/>
  </r>
  <r>
    <n v="-1"/>
    <n v="1"/>
    <s v="0001 -Florida Power &amp; Light Company"/>
    <n v="0"/>
    <n v="3"/>
    <x v="27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27"/>
  </r>
  <r>
    <n v="-1"/>
    <n v="1"/>
    <s v="0001 -Florida Power &amp; Light Company"/>
    <n v="0"/>
    <n v="3"/>
    <x v="27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27"/>
  </r>
  <r>
    <n v="-1"/>
    <n v="1"/>
    <s v="0001 -Florida Power &amp; Light Company"/>
    <n v="0"/>
    <n v="3"/>
    <x v="27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27"/>
  </r>
  <r>
    <n v="-1"/>
    <n v="1"/>
    <s v="0001 -Florida Power &amp; Light Company"/>
    <n v="0"/>
    <n v="3"/>
    <x v="27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27"/>
  </r>
  <r>
    <n v="-1"/>
    <n v="1"/>
    <s v="0001 -Florida Power &amp; Light Company"/>
    <n v="0"/>
    <n v="3"/>
    <x v="27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27"/>
  </r>
  <r>
    <n v="-1"/>
    <n v="1"/>
    <s v="0001 -Florida Power &amp; Light Company"/>
    <n v="0"/>
    <n v="3"/>
    <x v="27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27"/>
  </r>
  <r>
    <n v="-1"/>
    <n v="1"/>
    <s v="0001 -Florida Power &amp; Light Company"/>
    <n v="0"/>
    <n v="3"/>
    <x v="27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27"/>
  </r>
  <r>
    <n v="-1"/>
    <n v="1"/>
    <s v="0001 -Florida Power &amp; Light Company"/>
    <n v="0"/>
    <n v="3"/>
    <x v="27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27"/>
  </r>
  <r>
    <n v="-1"/>
    <n v="1"/>
    <s v="0001 -Florida Power &amp; Light Company"/>
    <n v="0"/>
    <n v="3"/>
    <x v="27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27"/>
  </r>
  <r>
    <n v="-1"/>
    <n v="1"/>
    <s v="0001 -Florida Power &amp; Light Company"/>
    <n v="0"/>
    <n v="3"/>
    <x v="27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27"/>
  </r>
  <r>
    <n v="-1"/>
    <n v="1"/>
    <s v="0001 -Florida Power &amp; Light Company"/>
    <n v="0"/>
    <n v="3"/>
    <x v="27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27"/>
  </r>
  <r>
    <n v="-1"/>
    <n v="1"/>
    <s v="0001 -Florida Power &amp; Light Company"/>
    <n v="0"/>
    <n v="3"/>
    <x v="27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27"/>
  </r>
  <r>
    <n v="-1"/>
    <n v="1"/>
    <s v="0001 -Florida Power &amp; Light Company"/>
    <n v="0"/>
    <n v="3"/>
    <x v="27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27"/>
  </r>
  <r>
    <n v="-1"/>
    <n v="1"/>
    <s v="0001 -Florida Power &amp; Light Company"/>
    <n v="0"/>
    <n v="3"/>
    <x v="27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27"/>
  </r>
  <r>
    <n v="-1"/>
    <n v="1"/>
    <s v="0001 -Florida Power &amp; Light Company"/>
    <n v="0"/>
    <n v="3"/>
    <x v="27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27"/>
  </r>
  <r>
    <n v="-1"/>
    <n v="1"/>
    <s v="0001 -Florida Power &amp; Light Company"/>
    <n v="0"/>
    <n v="3"/>
    <x v="27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27"/>
  </r>
  <r>
    <n v="-1"/>
    <n v="1"/>
    <s v="0001 -Florida Power &amp; Light Company"/>
    <n v="0"/>
    <n v="3"/>
    <x v="27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27"/>
  </r>
  <r>
    <n v="-1"/>
    <n v="1"/>
    <s v="0001 -Florida Power &amp; Light Company"/>
    <n v="0"/>
    <n v="3"/>
    <x v="27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27"/>
  </r>
  <r>
    <n v="-1"/>
    <n v="1"/>
    <s v="0001 -Florida Power &amp; Light Company"/>
    <n v="0"/>
    <n v="3"/>
    <x v="27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27"/>
  </r>
  <r>
    <n v="-1"/>
    <n v="1"/>
    <s v="0001 -Florida Power &amp; Light Company"/>
    <n v="0"/>
    <n v="3"/>
    <x v="27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27"/>
  </r>
  <r>
    <n v="-1"/>
    <n v="1"/>
    <s v="0001 -Florida Power &amp; Light Company"/>
    <n v="0"/>
    <n v="3"/>
    <x v="27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27"/>
  </r>
  <r>
    <n v="-1"/>
    <n v="1"/>
    <s v="0001 -Florida Power &amp; Light Company"/>
    <n v="0"/>
    <n v="3"/>
    <x v="27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27"/>
  </r>
  <r>
    <n v="-1"/>
    <n v="1"/>
    <s v="0001 -Florida Power &amp; Light Company"/>
    <n v="0"/>
    <n v="3"/>
    <x v="27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27"/>
  </r>
  <r>
    <n v="-1"/>
    <n v="1"/>
    <s v="0001 -Florida Power &amp; Light Company"/>
    <n v="0"/>
    <n v="3"/>
    <x v="27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27"/>
  </r>
  <r>
    <n v="-1"/>
    <n v="1"/>
    <s v="0001 -Florida Power &amp; Light Company"/>
    <n v="0"/>
    <n v="3"/>
    <x v="27"/>
    <n v="2008"/>
    <n v="169"/>
    <n v="2014"/>
    <s v="V2008 Q2 - 50% Bonus"/>
    <n v="367"/>
    <s v="03. Nuclear"/>
    <s v="Function"/>
    <n v="1941959.86"/>
    <n v="0"/>
    <n v="0"/>
    <n v="1942176.45"/>
    <n v="135647.54999999999"/>
    <n v="1370944.44"/>
    <n v="-218750.41"/>
    <n v="435.36"/>
    <n v="1942393.04"/>
    <n v="1506385.76"/>
    <n v="208.41"/>
    <n v="0"/>
    <n v="435.36"/>
    <n v="0"/>
    <x v="27"/>
  </r>
  <r>
    <n v="-1"/>
    <n v="1"/>
    <s v="0001 -Florida Power &amp; Light Company"/>
    <n v="0"/>
    <n v="3"/>
    <x v="27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27"/>
  </r>
  <r>
    <n v="-1"/>
    <n v="1"/>
    <s v="0001 -Florida Power &amp; Light Company"/>
    <n v="0"/>
    <n v="3"/>
    <x v="27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100000003"/>
    <n v="-221973.24"/>
    <n v="4263.74"/>
    <n v="9005108.8499999996"/>
    <n v="4882660.13"/>
    <n v="1977.51"/>
    <n v="0"/>
    <n v="4263.74"/>
    <n v="0"/>
    <x v="27"/>
  </r>
  <r>
    <n v="-1"/>
    <n v="1"/>
    <s v="0001 -Florida Power &amp; Light Company"/>
    <n v="0"/>
    <n v="3"/>
    <x v="27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27"/>
  </r>
  <r>
    <n v="-1"/>
    <n v="1"/>
    <s v="0001 -Florida Power &amp; Light Company"/>
    <n v="0"/>
    <n v="3"/>
    <x v="27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900000002"/>
    <n v="-430664.44"/>
    <n v="5824.67"/>
    <n v="11951843.880000001"/>
    <n v="6638512.0800000001"/>
    <n v="2933.38"/>
    <n v="0"/>
    <n v="5824.67"/>
    <n v="0"/>
    <x v="27"/>
  </r>
  <r>
    <n v="-1"/>
    <n v="1"/>
    <s v="0001 -Florida Power &amp; Light Company"/>
    <n v="0"/>
    <n v="3"/>
    <x v="27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27"/>
  </r>
  <r>
    <n v="-1"/>
    <n v="1"/>
    <s v="0001 -Florida Power &amp; Light Company"/>
    <n v="0"/>
    <n v="3"/>
    <x v="27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27"/>
  </r>
  <r>
    <n v="-1"/>
    <n v="1"/>
    <s v="0001 -Florida Power &amp; Light Company"/>
    <n v="0"/>
    <n v="3"/>
    <x v="27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27"/>
  </r>
  <r>
    <n v="-1"/>
    <n v="1"/>
    <s v="0001 -Florida Power &amp; Light Company"/>
    <n v="0"/>
    <n v="3"/>
    <x v="27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27"/>
  </r>
  <r>
    <n v="-1"/>
    <n v="1"/>
    <s v="0001 -Florida Power &amp; Light Company"/>
    <n v="0"/>
    <n v="3"/>
    <x v="27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27"/>
  </r>
  <r>
    <n v="-1"/>
    <n v="1"/>
    <s v="0001 -Florida Power &amp; Light Company"/>
    <n v="0"/>
    <n v="3"/>
    <x v="27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27"/>
  </r>
  <r>
    <n v="-1"/>
    <n v="1"/>
    <s v="0001 -Florida Power &amp; Light Company"/>
    <n v="0"/>
    <n v="3"/>
    <x v="27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27"/>
  </r>
  <r>
    <n v="-1"/>
    <n v="1"/>
    <s v="0001 -Florida Power &amp; Light Company"/>
    <n v="0"/>
    <n v="3"/>
    <x v="27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27"/>
  </r>
  <r>
    <n v="-1"/>
    <n v="1"/>
    <s v="0001 -Florida Power &amp; Light Company"/>
    <n v="0"/>
    <n v="3"/>
    <x v="27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27"/>
  </r>
  <r>
    <n v="-1"/>
    <n v="1"/>
    <s v="0001 -Florida Power &amp; Light Company"/>
    <n v="0"/>
    <n v="3"/>
    <x v="27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27"/>
  </r>
  <r>
    <n v="-1"/>
    <n v="1"/>
    <s v="0001 -Florida Power &amp; Light Company"/>
    <n v="0"/>
    <n v="3"/>
    <x v="27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27"/>
  </r>
  <r>
    <n v="-1"/>
    <n v="1"/>
    <s v="0001 -Florida Power &amp; Light Company"/>
    <n v="0"/>
    <n v="3"/>
    <x v="27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27"/>
  </r>
  <r>
    <n v="-1"/>
    <n v="1"/>
    <s v="0001 -Florida Power &amp; Light Company"/>
    <n v="0"/>
    <n v="3"/>
    <x v="27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27"/>
  </r>
  <r>
    <n v="-1"/>
    <n v="1"/>
    <s v="0001 -Florida Power &amp; Light Company"/>
    <n v="0"/>
    <n v="3"/>
    <x v="27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27"/>
  </r>
  <r>
    <n v="-1"/>
    <n v="1"/>
    <s v="0001 -Florida Power &amp; Light Company"/>
    <n v="0"/>
    <n v="3"/>
    <x v="27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27"/>
  </r>
  <r>
    <n v="-1"/>
    <n v="1"/>
    <s v="0001 -Florida Power &amp; Light Company"/>
    <n v="0"/>
    <n v="3"/>
    <x v="27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27"/>
  </r>
  <r>
    <n v="-1"/>
    <n v="1"/>
    <s v="0001 -Florida Power &amp; Light Company"/>
    <n v="0"/>
    <n v="3"/>
    <x v="27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27"/>
  </r>
  <r>
    <n v="-1"/>
    <n v="1"/>
    <s v="0001 -Florida Power &amp; Light Company"/>
    <n v="0"/>
    <n v="3"/>
    <x v="27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27"/>
  </r>
  <r>
    <n v="-1"/>
    <n v="1"/>
    <s v="0001 -Florida Power &amp; Light Company"/>
    <n v="0"/>
    <n v="3"/>
    <x v="27"/>
    <n v="2011"/>
    <n v="233"/>
    <n v="2014"/>
    <s v="V2011 - 100% Bonus"/>
    <n v="367"/>
    <s v="03. Nuclear"/>
    <s v="Function"/>
    <n v="40205004.920000002"/>
    <n v="0"/>
    <n v="0"/>
    <n v="30100913.309999999"/>
    <n v="3218025.06"/>
    <n v="10206016.859999999"/>
    <n v="-532205.51"/>
    <n v="313950.15999999997"/>
    <n v="40370669.689999998"/>
    <n v="13379482.24"/>
    <n v="192845.07"/>
    <n v="0"/>
    <n v="313950.15999999997"/>
    <n v="0"/>
    <x v="27"/>
  </r>
  <r>
    <n v="-1"/>
    <n v="1"/>
    <s v="0001 -Florida Power &amp; Light Company"/>
    <n v="0"/>
    <n v="3"/>
    <x v="27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27"/>
  </r>
  <r>
    <n v="-1"/>
    <n v="1"/>
    <s v="0001 -Florida Power &amp; Light Company"/>
    <n v="0"/>
    <n v="3"/>
    <x v="27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8"/>
    <n v="2014"/>
    <s v="V2012 Q1 - 50% Bonus"/>
    <n v="367"/>
    <s v="03. Nuclear"/>
    <s v="Function"/>
    <n v="12499296.52"/>
    <n v="0"/>
    <n v="0"/>
    <n v="12544462.390000001"/>
    <n v="1201078.99"/>
    <n v="2972479.55"/>
    <n v="-90331.74"/>
    <n v="142667.4"/>
    <n v="12589628.26"/>
    <n v="4153702.27"/>
    <n v="72191.929999999993"/>
    <n v="0"/>
    <n v="142667.4"/>
    <n v="0"/>
    <x v="27"/>
  </r>
  <r>
    <n v="-1"/>
    <n v="1"/>
    <s v="0001 -Florida Power &amp; Light Company"/>
    <n v="0"/>
    <n v="3"/>
    <x v="27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27"/>
  </r>
  <r>
    <n v="-1"/>
    <n v="1"/>
    <s v="0001 -Florida Power &amp; Light Company"/>
    <n v="0"/>
    <n v="3"/>
    <x v="27"/>
    <n v="2012"/>
    <n v="249"/>
    <n v="2014"/>
    <s v="V2012 Q2 - 50% Bonus"/>
    <n v="367"/>
    <s v="03. Nuclear"/>
    <s v="Function"/>
    <n v="339162196.69999999"/>
    <n v="0"/>
    <n v="0"/>
    <n v="340425180.70999998"/>
    <n v="28792511.710000001"/>
    <n v="53602664.770000003"/>
    <n v="-3021202.65"/>
    <n v="1612277.91"/>
    <n v="341688164.70999998"/>
    <n v="81893923.390000001"/>
    <n v="-412437.01"/>
    <n v="0"/>
    <n v="1612277.91"/>
    <n v="0"/>
    <x v="27"/>
  </r>
  <r>
    <n v="-1"/>
    <n v="1"/>
    <s v="0001 -Florida Power &amp; Light Company"/>
    <n v="0"/>
    <n v="3"/>
    <x v="27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27"/>
  </r>
  <r>
    <n v="-1"/>
    <n v="1"/>
    <s v="0001 -Florida Power &amp; Light Company"/>
    <n v="0"/>
    <n v="3"/>
    <x v="27"/>
    <n v="2012"/>
    <n v="250"/>
    <n v="2014"/>
    <s v="V2012 Q3 - 50% Bonus"/>
    <n v="367"/>
    <s v="03. Nuclear"/>
    <s v="Function"/>
    <n v="637156324.63999999"/>
    <n v="0"/>
    <n v="0"/>
    <n v="639989807.92999995"/>
    <n v="55769412.799999997"/>
    <n v="86763121.450000003"/>
    <n v="-5666966.5800000001"/>
    <n v="3573248.49"/>
    <n v="642823291.22000003"/>
    <n v="141529112.81"/>
    <n v="-1090296.6499999999"/>
    <n v="0"/>
    <n v="3573248.49"/>
    <n v="0"/>
    <x v="27"/>
  </r>
  <r>
    <n v="-1"/>
    <n v="1"/>
    <s v="0001 -Florida Power &amp; Light Company"/>
    <n v="0"/>
    <n v="3"/>
    <x v="27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27"/>
  </r>
  <r>
    <n v="-1"/>
    <n v="1"/>
    <s v="0001 -Florida Power &amp; Light Company"/>
    <n v="0"/>
    <n v="3"/>
    <x v="27"/>
    <n v="2012"/>
    <n v="251"/>
    <n v="2014"/>
    <s v="V2012 Q4 - 50% Bonus"/>
    <n v="367"/>
    <s v="03. Nuclear"/>
    <s v="Function"/>
    <n v="187116412.41"/>
    <n v="0"/>
    <n v="0"/>
    <n v="187942044.86000001"/>
    <n v="16970821.829999998"/>
    <n v="21497901.25"/>
    <n v="-1651264.89"/>
    <n v="1095640.93"/>
    <n v="188767677.30000001"/>
    <n v="38211637.649999999"/>
    <n v="-298538.53000000003"/>
    <n v="0"/>
    <n v="1095640.93"/>
    <n v="0"/>
    <x v="27"/>
  </r>
  <r>
    <n v="-1"/>
    <n v="1"/>
    <s v="0001 -Florida Power &amp; Light Company"/>
    <n v="0"/>
    <n v="3"/>
    <x v="27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27"/>
  </r>
  <r>
    <n v="-1"/>
    <n v="1"/>
    <s v="0001 -Florida Power &amp; Light Company"/>
    <n v="0"/>
    <n v="3"/>
    <x v="27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27"/>
  </r>
  <r>
    <n v="-1"/>
    <n v="1"/>
    <s v="0001 -Florida Power &amp; Light Company"/>
    <n v="0"/>
    <n v="3"/>
    <x v="27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27"/>
  </r>
  <r>
    <n v="-1"/>
    <n v="1"/>
    <s v="0001 -Florida Power &amp; Light Company"/>
    <n v="0"/>
    <n v="3"/>
    <x v="27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27"/>
  </r>
  <r>
    <n v="-1"/>
    <n v="1"/>
    <s v="0001 -Florida Power &amp; Light Company"/>
    <n v="0"/>
    <n v="3"/>
    <x v="27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27"/>
  </r>
  <r>
    <n v="-1"/>
    <n v="1"/>
    <s v="0001 -Florida Power &amp; Light Company"/>
    <n v="0"/>
    <n v="3"/>
    <x v="27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27"/>
  </r>
  <r>
    <n v="-1"/>
    <n v="1"/>
    <s v="0001 -Florida Power &amp; Light Company"/>
    <n v="0"/>
    <n v="3"/>
    <x v="27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27"/>
  </r>
  <r>
    <n v="-1"/>
    <n v="1"/>
    <s v="0001 -Florida Power &amp; Light Company"/>
    <n v="0"/>
    <n v="3"/>
    <x v="27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27"/>
  </r>
  <r>
    <n v="-1"/>
    <n v="1"/>
    <s v="0001 -Florida Power &amp; Light Company"/>
    <n v="0"/>
    <n v="3"/>
    <x v="27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27"/>
  </r>
  <r>
    <n v="-1"/>
    <n v="1"/>
    <s v="0001 -Florida Power &amp; Light Company"/>
    <n v="0"/>
    <n v="3"/>
    <x v="27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27"/>
  </r>
  <r>
    <n v="-1"/>
    <n v="1"/>
    <s v="0001 -Florida Power &amp; Light Company"/>
    <n v="0"/>
    <n v="3"/>
    <x v="27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27"/>
  </r>
  <r>
    <n v="-1"/>
    <n v="1"/>
    <s v="0001 -Florida Power &amp; Light Company"/>
    <n v="0"/>
    <n v="3"/>
    <x v="27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27"/>
  </r>
  <r>
    <n v="-1"/>
    <n v="1"/>
    <s v="0001 -Florida Power &amp; Light Company"/>
    <n v="0"/>
    <n v="3"/>
    <x v="27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27"/>
  </r>
  <r>
    <n v="-1"/>
    <n v="1"/>
    <s v="0001 -Florida Power &amp; Light Company"/>
    <n v="0"/>
    <n v="3"/>
    <x v="27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27"/>
  </r>
  <r>
    <n v="-1"/>
    <n v="1"/>
    <s v="0001 -Florida Power &amp; Light Company"/>
    <n v="0"/>
    <n v="3"/>
    <x v="27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27"/>
  </r>
  <r>
    <n v="-1"/>
    <n v="1"/>
    <s v="0001 -Florida Power &amp; Light Company"/>
    <n v="0"/>
    <n v="3"/>
    <x v="27"/>
    <n v="2011"/>
    <n v="233"/>
    <n v="2014"/>
    <s v="V2011 - 100% Bonus"/>
    <n v="367"/>
    <s v="04. Nuclear Fuel"/>
    <s v="Function"/>
    <n v="17637780.75"/>
    <n v="0"/>
    <n v="0"/>
    <n v="5079680.8600000003"/>
    <n v="2031872.34"/>
    <n v="12558099.890000001"/>
    <n v="0"/>
    <n v="0"/>
    <n v="17637780.75"/>
    <n v="14589972.23"/>
    <n v="0"/>
    <n v="0"/>
    <n v="0"/>
    <n v="0"/>
    <x v="27"/>
  </r>
  <r>
    <n v="-1"/>
    <n v="1"/>
    <s v="0001 -Florida Power &amp; Light Company"/>
    <n v="0"/>
    <n v="3"/>
    <x v="27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27"/>
  </r>
  <r>
    <n v="-1"/>
    <n v="1"/>
    <s v="0001 -Florida Power &amp; Light Company"/>
    <n v="0"/>
    <n v="3"/>
    <x v="27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9"/>
    <n v="2014"/>
    <s v="V2012 Q2 - 50% Bonus"/>
    <n v="367"/>
    <s v="04. Nuclear Fuel"/>
    <s v="Function"/>
    <n v="87460092"/>
    <n v="0"/>
    <n v="0"/>
    <n v="87460092"/>
    <n v="15742816.560000001"/>
    <n v="48103050.600000001"/>
    <n v="0"/>
    <n v="0"/>
    <n v="87460092"/>
    <n v="63845867.159999996"/>
    <n v="0"/>
    <n v="0"/>
    <n v="0"/>
    <n v="0"/>
    <x v="27"/>
  </r>
  <r>
    <n v="-1"/>
    <n v="1"/>
    <s v="0001 -Florida Power &amp; Light Company"/>
    <n v="0"/>
    <n v="3"/>
    <x v="27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0"/>
    <n v="2014"/>
    <s v="V2012 Q3 - 50% Bonus"/>
    <n v="367"/>
    <s v="04. Nuclear Fuel"/>
    <s v="Function"/>
    <n v="83960296"/>
    <n v="0"/>
    <n v="0"/>
    <n v="83960296"/>
    <n v="17127900.379999999"/>
    <n v="41140545.039999999"/>
    <n v="0"/>
    <n v="0"/>
    <n v="83960296"/>
    <n v="58268445.420000002"/>
    <n v="0"/>
    <n v="0"/>
    <n v="0"/>
    <n v="0"/>
    <x v="27"/>
  </r>
  <r>
    <n v="-1"/>
    <n v="1"/>
    <s v="0001 -Florida Power &amp; Light Company"/>
    <n v="0"/>
    <n v="3"/>
    <x v="27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1"/>
    <n v="2014"/>
    <s v="V2012 Q4 - 50% Bonus"/>
    <n v="367"/>
    <s v="04. Nuclear Fuel"/>
    <s v="Function"/>
    <n v="62840883"/>
    <n v="0"/>
    <n v="0"/>
    <n v="62840883"/>
    <n v="14327721.32"/>
    <n v="27021579.690000001"/>
    <n v="0"/>
    <n v="0"/>
    <n v="62840883"/>
    <n v="41349301.009999998"/>
    <n v="0"/>
    <n v="0"/>
    <n v="0"/>
    <n v="0"/>
    <x v="27"/>
  </r>
  <r>
    <n v="-1"/>
    <n v="1"/>
    <s v="0001 -Florida Power &amp; Light Company"/>
    <n v="0"/>
    <n v="3"/>
    <x v="27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27"/>
  </r>
  <r>
    <n v="-1"/>
    <n v="1"/>
    <s v="0001 -Florida Power &amp; Light Company"/>
    <n v="0"/>
    <n v="3"/>
    <x v="27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27"/>
  </r>
  <r>
    <n v="-1"/>
    <n v="1"/>
    <s v="0001 -Florida Power &amp; Light Company"/>
    <n v="0"/>
    <n v="3"/>
    <x v="27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27"/>
  </r>
  <r>
    <n v="-1"/>
    <n v="1"/>
    <s v="0001 -Florida Power &amp; Light Company"/>
    <n v="0"/>
    <n v="3"/>
    <x v="27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27"/>
  </r>
  <r>
    <n v="-1"/>
    <n v="1"/>
    <s v="0001 -Florida Power &amp; Light Company"/>
    <n v="0"/>
    <n v="3"/>
    <x v="27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27"/>
  </r>
  <r>
    <n v="-1"/>
    <n v="1"/>
    <s v="0001 -Florida Power &amp; Light Company"/>
    <n v="0"/>
    <n v="3"/>
    <x v="27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27"/>
  </r>
  <r>
    <n v="-1"/>
    <n v="1"/>
    <s v="0001 -Florida Power &amp; Light Company"/>
    <n v="0"/>
    <n v="3"/>
    <x v="27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27"/>
  </r>
  <r>
    <n v="-1"/>
    <n v="1"/>
    <s v="0001 -Florida Power &amp; Light Company"/>
    <n v="0"/>
    <n v="3"/>
    <x v="27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27"/>
  </r>
  <r>
    <n v="-1"/>
    <n v="1"/>
    <s v="0001 -Florida Power &amp; Light Company"/>
    <n v="0"/>
    <n v="3"/>
    <x v="27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27"/>
  </r>
  <r>
    <n v="-1"/>
    <n v="1"/>
    <s v="0001 -Florida Power &amp; Light Company"/>
    <n v="0"/>
    <n v="3"/>
    <x v="27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27"/>
  </r>
  <r>
    <n v="-1"/>
    <n v="1"/>
    <s v="0001 -Florida Power &amp; Light Company"/>
    <n v="0"/>
    <n v="3"/>
    <x v="27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27"/>
  </r>
  <r>
    <n v="-1"/>
    <n v="1"/>
    <s v="0001 -Florida Power &amp; Light Company"/>
    <n v="0"/>
    <n v="3"/>
    <x v="27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27"/>
  </r>
  <r>
    <n v="-1"/>
    <n v="1"/>
    <s v="0001 -Florida Power &amp; Light Company"/>
    <n v="0"/>
    <n v="3"/>
    <x v="27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27"/>
  </r>
  <r>
    <n v="-1"/>
    <n v="1"/>
    <s v="0001 -Florida Power &amp; Light Company"/>
    <n v="0"/>
    <n v="3"/>
    <x v="27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27"/>
  </r>
  <r>
    <n v="-1"/>
    <n v="1"/>
    <s v="0001 -Florida Power &amp; Light Company"/>
    <n v="0"/>
    <n v="3"/>
    <x v="27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27"/>
  </r>
  <r>
    <n v="-1"/>
    <n v="1"/>
    <s v="0001 -Florida Power &amp; Light Company"/>
    <n v="0"/>
    <n v="3"/>
    <x v="27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27"/>
  </r>
  <r>
    <n v="-1"/>
    <n v="1"/>
    <s v="0001 -Florida Power &amp; Light Company"/>
    <n v="0"/>
    <n v="3"/>
    <x v="27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27"/>
  </r>
  <r>
    <n v="-1"/>
    <n v="1"/>
    <s v="0001 -Florida Power &amp; Light Company"/>
    <n v="0"/>
    <n v="3"/>
    <x v="27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27"/>
  </r>
  <r>
    <n v="-1"/>
    <n v="1"/>
    <s v="0001 -Florida Power &amp; Light Company"/>
    <n v="0"/>
    <n v="3"/>
    <x v="27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27"/>
  </r>
  <r>
    <n v="-1"/>
    <n v="1"/>
    <s v="0001 -Florida Power &amp; Light Company"/>
    <n v="0"/>
    <n v="3"/>
    <x v="27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27"/>
  </r>
  <r>
    <n v="-1"/>
    <n v="1"/>
    <s v="0001 -Florida Power &amp; Light Company"/>
    <n v="0"/>
    <n v="3"/>
    <x v="27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27"/>
  </r>
  <r>
    <n v="-1"/>
    <n v="1"/>
    <s v="0001 -Florida Power &amp; Light Company"/>
    <n v="0"/>
    <n v="3"/>
    <x v="27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27"/>
  </r>
  <r>
    <n v="-1"/>
    <n v="1"/>
    <s v="0001 -Florida Power &amp; Light Company"/>
    <n v="0"/>
    <n v="3"/>
    <x v="27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27"/>
  </r>
  <r>
    <n v="-1"/>
    <n v="1"/>
    <s v="0001 -Florida Power &amp; Light Company"/>
    <n v="0"/>
    <n v="3"/>
    <x v="27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27"/>
  </r>
  <r>
    <n v="-1"/>
    <n v="1"/>
    <s v="0001 -Florida Power &amp; Light Company"/>
    <n v="0"/>
    <n v="3"/>
    <x v="27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27"/>
  </r>
  <r>
    <n v="-1"/>
    <n v="1"/>
    <s v="0001 -Florida Power &amp; Light Company"/>
    <n v="0"/>
    <n v="3"/>
    <x v="27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27"/>
  </r>
  <r>
    <n v="-1"/>
    <n v="1"/>
    <s v="0001 -Florida Power &amp; Light Company"/>
    <n v="0"/>
    <n v="3"/>
    <x v="27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27"/>
  </r>
  <r>
    <n v="-1"/>
    <n v="1"/>
    <s v="0001 -Florida Power &amp; Light Company"/>
    <n v="0"/>
    <n v="3"/>
    <x v="27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27"/>
  </r>
  <r>
    <n v="-1"/>
    <n v="1"/>
    <s v="0001 -Florida Power &amp; Light Company"/>
    <n v="0"/>
    <n v="3"/>
    <x v="27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27"/>
  </r>
  <r>
    <n v="-1"/>
    <n v="1"/>
    <s v="0001 -Florida Power &amp; Light Company"/>
    <n v="0"/>
    <n v="3"/>
    <x v="27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27"/>
  </r>
  <r>
    <n v="-1"/>
    <n v="1"/>
    <s v="0001 -Florida Power &amp; Light Company"/>
    <n v="0"/>
    <n v="3"/>
    <x v="27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27"/>
  </r>
  <r>
    <n v="-1"/>
    <n v="1"/>
    <s v="0001 -Florida Power &amp; Light Company"/>
    <n v="0"/>
    <n v="3"/>
    <x v="27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27"/>
  </r>
  <r>
    <n v="-1"/>
    <n v="1"/>
    <s v="0001 -Florida Power &amp; Light Company"/>
    <n v="0"/>
    <n v="3"/>
    <x v="27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27"/>
  </r>
  <r>
    <n v="-1"/>
    <n v="1"/>
    <s v="0001 -Florida Power &amp; Light Company"/>
    <n v="0"/>
    <n v="3"/>
    <x v="27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27"/>
  </r>
  <r>
    <n v="-1"/>
    <n v="1"/>
    <s v="0001 -Florida Power &amp; Light Company"/>
    <n v="0"/>
    <n v="3"/>
    <x v="27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27"/>
  </r>
  <r>
    <n v="-1"/>
    <n v="1"/>
    <s v="0001 -Florida Power &amp; Light Company"/>
    <n v="0"/>
    <n v="3"/>
    <x v="27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27"/>
  </r>
  <r>
    <n v="-1"/>
    <n v="1"/>
    <s v="0001 -Florida Power &amp; Light Company"/>
    <n v="0"/>
    <n v="3"/>
    <x v="27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27"/>
  </r>
  <r>
    <n v="-1"/>
    <n v="1"/>
    <s v="0001 -Florida Power &amp; Light Company"/>
    <n v="0"/>
    <n v="3"/>
    <x v="27"/>
    <n v="2001"/>
    <n v="69"/>
    <n v="2014"/>
    <s v="V2001 Bonus"/>
    <n v="367"/>
    <s v="05. Other Production"/>
    <s v="Function"/>
    <n v="4954047.13"/>
    <n v="0"/>
    <n v="0"/>
    <n v="1582970.62"/>
    <n v="211062.22"/>
    <n v="3402807.21"/>
    <n v="-38106.120000000003"/>
    <n v="7804.97"/>
    <n v="4992153.25"/>
    <n v="3587664.1"/>
    <n v="-4095.82"/>
    <n v="0"/>
    <n v="7804.97"/>
    <n v="0"/>
    <x v="27"/>
  </r>
  <r>
    <n v="-1"/>
    <n v="1"/>
    <s v="0001 -Florida Power &amp; Light Company"/>
    <n v="0"/>
    <n v="3"/>
    <x v="27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27"/>
  </r>
  <r>
    <n v="-1"/>
    <n v="1"/>
    <s v="0001 -Florida Power &amp; Light Company"/>
    <n v="0"/>
    <n v="3"/>
    <x v="27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27"/>
  </r>
  <r>
    <n v="-1"/>
    <n v="1"/>
    <s v="0001 -Florida Power &amp; Light Company"/>
    <n v="0"/>
    <n v="3"/>
    <x v="27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27"/>
  </r>
  <r>
    <n v="-1"/>
    <n v="1"/>
    <s v="0001 -Florida Power &amp; Light Company"/>
    <n v="0"/>
    <n v="3"/>
    <x v="27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27"/>
  </r>
  <r>
    <n v="-1"/>
    <n v="1"/>
    <s v="0001 -Florida Power &amp; Light Company"/>
    <n v="0"/>
    <n v="3"/>
    <x v="27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27"/>
  </r>
  <r>
    <n v="-1"/>
    <n v="1"/>
    <s v="0001 -Florida Power &amp; Light Company"/>
    <n v="0"/>
    <n v="3"/>
    <x v="27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27"/>
  </r>
  <r>
    <n v="-1"/>
    <n v="1"/>
    <s v="0001 -Florida Power &amp; Light Company"/>
    <n v="0"/>
    <n v="3"/>
    <x v="27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27"/>
  </r>
  <r>
    <n v="-1"/>
    <n v="1"/>
    <s v="0001 -Florida Power &amp; Light Company"/>
    <n v="0"/>
    <n v="3"/>
    <x v="27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27"/>
  </r>
  <r>
    <n v="-1"/>
    <n v="1"/>
    <s v="0001 -Florida Power &amp; Light Company"/>
    <n v="0"/>
    <n v="3"/>
    <x v="27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27"/>
  </r>
  <r>
    <n v="-1"/>
    <n v="1"/>
    <s v="0001 -Florida Power &amp; Light Company"/>
    <n v="0"/>
    <n v="3"/>
    <x v="27"/>
    <n v="2003"/>
    <n v="70"/>
    <n v="2014"/>
    <s v="V2003 Bonus-30%"/>
    <n v="367"/>
    <s v="05. Other Production"/>
    <s v="Function"/>
    <n v="139320678.06999999"/>
    <n v="0"/>
    <n v="0"/>
    <n v="60014715.799999997"/>
    <n v="6317329.0300000003"/>
    <n v="83780960.790000007"/>
    <n v="-5678371.9500000002"/>
    <n v="1088967.18"/>
    <n v="144999050.02000001"/>
    <n v="86699994.030000001"/>
    <n v="-1191108.98"/>
    <n v="0"/>
    <n v="1088967.18"/>
    <n v="0"/>
    <x v="27"/>
  </r>
  <r>
    <n v="-1"/>
    <n v="1"/>
    <s v="0001 -Florida Power &amp; Light Company"/>
    <n v="0"/>
    <n v="3"/>
    <x v="27"/>
    <n v="2003"/>
    <n v="84"/>
    <n v="2014"/>
    <s v="V2003 Bonus-50%"/>
    <n v="367"/>
    <s v="05. Other Production"/>
    <s v="Function"/>
    <n v="69508401.180000007"/>
    <n v="0"/>
    <n v="0"/>
    <n v="29829400.5"/>
    <n v="3139932.18"/>
    <n v="41900944.869999997"/>
    <n v="-2819447.98"/>
    <n v="547917.37"/>
    <n v="72327849.159999996"/>
    <n v="43353541.619999997"/>
    <n v="-584195.18000000005"/>
    <n v="0"/>
    <n v="547917.37"/>
    <n v="0"/>
    <x v="27"/>
  </r>
  <r>
    <n v="-1"/>
    <n v="1"/>
    <s v="0001 -Florida Power &amp; Light Company"/>
    <n v="0"/>
    <n v="3"/>
    <x v="27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27"/>
  </r>
  <r>
    <n v="-1"/>
    <n v="1"/>
    <s v="0001 -Florida Power &amp; Light Company"/>
    <n v="0"/>
    <n v="3"/>
    <x v="27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27"/>
  </r>
  <r>
    <n v="-1"/>
    <n v="1"/>
    <s v="0001 -Florida Power &amp; Light Company"/>
    <n v="0"/>
    <n v="3"/>
    <x v="27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27"/>
  </r>
  <r>
    <n v="-1"/>
    <n v="1"/>
    <s v="0001 -Florida Power &amp; Light Company"/>
    <n v="0"/>
    <n v="3"/>
    <x v="27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27"/>
  </r>
  <r>
    <n v="-1"/>
    <n v="1"/>
    <s v="0001 -Florida Power &amp; Light Company"/>
    <n v="0"/>
    <n v="3"/>
    <x v="27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27"/>
  </r>
  <r>
    <n v="-1"/>
    <n v="1"/>
    <s v="0001 -Florida Power &amp; Light Company"/>
    <n v="0"/>
    <n v="3"/>
    <x v="27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27"/>
  </r>
  <r>
    <n v="-1"/>
    <n v="1"/>
    <s v="0001 -Florida Power &amp; Light Company"/>
    <n v="0"/>
    <n v="3"/>
    <x v="27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27"/>
  </r>
  <r>
    <n v="-1"/>
    <n v="1"/>
    <s v="0001 -Florida Power &amp; Light Company"/>
    <n v="0"/>
    <n v="3"/>
    <x v="27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27"/>
  </r>
  <r>
    <n v="-1"/>
    <n v="1"/>
    <s v="0001 -Florida Power &amp; Light Company"/>
    <n v="0"/>
    <n v="3"/>
    <x v="27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27"/>
  </r>
  <r>
    <n v="-1"/>
    <n v="1"/>
    <s v="0001 -Florida Power &amp; Light Company"/>
    <n v="0"/>
    <n v="3"/>
    <x v="27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27"/>
  </r>
  <r>
    <n v="-1"/>
    <n v="1"/>
    <s v="0001 -Florida Power &amp; Light Company"/>
    <n v="0"/>
    <n v="3"/>
    <x v="27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27"/>
  </r>
  <r>
    <n v="-1"/>
    <n v="1"/>
    <s v="0001 -Florida Power &amp; Light Company"/>
    <n v="0"/>
    <n v="3"/>
    <x v="27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27"/>
  </r>
  <r>
    <n v="-1"/>
    <n v="1"/>
    <s v="0001 -Florida Power &amp; Light Company"/>
    <n v="0"/>
    <n v="3"/>
    <x v="27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27"/>
  </r>
  <r>
    <n v="-1"/>
    <n v="1"/>
    <s v="0001 -Florida Power &amp; Light Company"/>
    <n v="0"/>
    <n v="3"/>
    <x v="27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27"/>
  </r>
  <r>
    <n v="-1"/>
    <n v="1"/>
    <s v="0001 -Florida Power &amp; Light Company"/>
    <n v="0"/>
    <n v="3"/>
    <x v="27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27"/>
  </r>
  <r>
    <n v="-1"/>
    <n v="1"/>
    <s v="0001 -Florida Power &amp; Light Company"/>
    <n v="0"/>
    <n v="3"/>
    <x v="27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27"/>
  </r>
  <r>
    <n v="-1"/>
    <n v="1"/>
    <s v="0001 -Florida Power &amp; Light Company"/>
    <n v="0"/>
    <n v="3"/>
    <x v="27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27"/>
  </r>
  <r>
    <n v="-1"/>
    <n v="1"/>
    <s v="0001 -Florida Power &amp; Light Company"/>
    <n v="0"/>
    <n v="3"/>
    <x v="27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3"/>
    <n v="-122076.34"/>
    <n v="29527.08"/>
    <n v="420882.18"/>
    <n v="221069.13"/>
    <n v="-16332.02"/>
    <n v="0"/>
    <n v="29527.08"/>
    <n v="0"/>
    <x v="27"/>
  </r>
  <r>
    <n v="-1"/>
    <n v="1"/>
    <s v="0001 -Florida Power &amp; Light Company"/>
    <n v="0"/>
    <n v="3"/>
    <x v="27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27"/>
  </r>
  <r>
    <n v="-1"/>
    <n v="1"/>
    <s v="0001 -Florida Power &amp; Light Company"/>
    <n v="0"/>
    <n v="3"/>
    <x v="27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27"/>
  </r>
  <r>
    <n v="-1"/>
    <n v="1"/>
    <s v="0001 -Florida Power &amp; Light Company"/>
    <n v="0"/>
    <n v="3"/>
    <x v="27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27"/>
  </r>
  <r>
    <n v="-1"/>
    <n v="1"/>
    <s v="0001 -Florida Power &amp; Light Company"/>
    <n v="0"/>
    <n v="3"/>
    <x v="27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27"/>
  </r>
  <r>
    <n v="-1"/>
    <n v="1"/>
    <s v="0001 -Florida Power &amp; Light Company"/>
    <n v="0"/>
    <n v="3"/>
    <x v="27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27"/>
  </r>
  <r>
    <n v="-1"/>
    <n v="1"/>
    <s v="0001 -Florida Power &amp; Light Company"/>
    <n v="0"/>
    <n v="3"/>
    <x v="27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27"/>
  </r>
  <r>
    <n v="-1"/>
    <n v="1"/>
    <s v="0001 -Florida Power &amp; Light Company"/>
    <n v="0"/>
    <n v="3"/>
    <x v="27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27"/>
  </r>
  <r>
    <n v="-1"/>
    <n v="1"/>
    <s v="0001 -Florida Power &amp; Light Company"/>
    <n v="0"/>
    <n v="3"/>
    <x v="27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27"/>
  </r>
  <r>
    <n v="-1"/>
    <n v="1"/>
    <s v="0001 -Florida Power &amp; Light Company"/>
    <n v="0"/>
    <n v="3"/>
    <x v="27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27"/>
  </r>
  <r>
    <n v="-1"/>
    <n v="1"/>
    <s v="0001 -Florida Power &amp; Light Company"/>
    <n v="0"/>
    <n v="3"/>
    <x v="27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27"/>
  </r>
  <r>
    <n v="-1"/>
    <n v="1"/>
    <s v="0001 -Florida Power &amp; Light Company"/>
    <n v="0"/>
    <n v="3"/>
    <x v="27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27"/>
  </r>
  <r>
    <n v="-1"/>
    <n v="1"/>
    <s v="0001 -Florida Power &amp; Light Company"/>
    <n v="0"/>
    <n v="3"/>
    <x v="27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27"/>
  </r>
  <r>
    <n v="-1"/>
    <n v="1"/>
    <s v="0001 -Florida Power &amp; Light Company"/>
    <n v="0"/>
    <n v="3"/>
    <x v="27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27"/>
  </r>
  <r>
    <n v="-1"/>
    <n v="1"/>
    <s v="0001 -Florida Power &amp; Light Company"/>
    <n v="0"/>
    <n v="3"/>
    <x v="27"/>
    <n v="2009"/>
    <n v="192"/>
    <n v="2014"/>
    <s v="V2009 Q4 - 50% Bonus"/>
    <n v="367"/>
    <s v="05. Other Production"/>
    <s v="Function"/>
    <n v="176297402"/>
    <n v="0"/>
    <n v="0"/>
    <n v="177775322.86000001"/>
    <n v="14741024.35"/>
    <n v="126422155.03"/>
    <n v="-2969711.91"/>
    <n v="549240.05000000005"/>
    <n v="179253243.71000001"/>
    <n v="140270618.63999999"/>
    <n v="-1514040.92"/>
    <n v="0"/>
    <n v="549240.05000000005"/>
    <n v="0"/>
    <x v="27"/>
  </r>
  <r>
    <n v="-1"/>
    <n v="1"/>
    <s v="0001 -Florida Power &amp; Light Company"/>
    <n v="0"/>
    <n v="3"/>
    <x v="27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27"/>
  </r>
  <r>
    <n v="-1"/>
    <n v="1"/>
    <s v="0001 -Florida Power &amp; Light Company"/>
    <n v="0"/>
    <n v="3"/>
    <x v="27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27"/>
  </r>
  <r>
    <n v="-1"/>
    <n v="1"/>
    <s v="0001 -Florida Power &amp; Light Company"/>
    <n v="0"/>
    <n v="3"/>
    <x v="27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27"/>
  </r>
  <r>
    <n v="-1"/>
    <n v="1"/>
    <s v="0001 -Florida Power &amp; Light Company"/>
    <n v="0"/>
    <n v="3"/>
    <x v="27"/>
    <n v="2010"/>
    <n v="216"/>
    <n v="2014"/>
    <s v="V2010 Q2 - 50% Bonus"/>
    <n v="367"/>
    <s v="05. Other Production"/>
    <s v="Function"/>
    <n v="76033772.469999999"/>
    <n v="0"/>
    <n v="0"/>
    <n v="89360012.700000003"/>
    <n v="8031620.3499999996"/>
    <n v="56428984.890000001"/>
    <n v="-26664658.75"/>
    <n v="11112437.83"/>
    <n v="102686252.93000001"/>
    <n v="57148910.579999998"/>
    <n v="-8228347.96"/>
    <n v="0"/>
    <n v="11112437.83"/>
    <n v="0"/>
    <x v="27"/>
  </r>
  <r>
    <n v="-1"/>
    <n v="1"/>
    <s v="0001 -Florida Power &amp; Light Company"/>
    <n v="0"/>
    <n v="3"/>
    <x v="27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27"/>
  </r>
  <r>
    <n v="-1"/>
    <n v="1"/>
    <s v="0001 -Florida Power &amp; Light Company"/>
    <n v="0"/>
    <n v="3"/>
    <x v="27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27"/>
  </r>
  <r>
    <n v="-1"/>
    <n v="1"/>
    <s v="0001 -Florida Power &amp; Light Company"/>
    <n v="0"/>
    <n v="3"/>
    <x v="27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27"/>
  </r>
  <r>
    <n v="-1"/>
    <n v="1"/>
    <s v="0001 -Florida Power &amp; Light Company"/>
    <n v="0"/>
    <n v="3"/>
    <x v="27"/>
    <n v="2010"/>
    <n v="224"/>
    <n v="2014"/>
    <s v="V2010 Q4 - 100% Bonus"/>
    <n v="367"/>
    <s v="05. Other Production"/>
    <s v="Function"/>
    <n v="59396716.359999999"/>
    <n v="0"/>
    <n v="0"/>
    <n v="63223608.140000001"/>
    <n v="6380424.0999999996"/>
    <n v="44923389.920000002"/>
    <n v="-7655023.8700000001"/>
    <n v="1455739.9"/>
    <n v="67050499.93"/>
    <n v="49415277.729999997"/>
    <n v="-4309507.38"/>
    <n v="0"/>
    <n v="1455739.9"/>
    <n v="0"/>
    <x v="27"/>
  </r>
  <r>
    <n v="-1"/>
    <n v="1"/>
    <s v="0001 -Florida Power &amp; Light Company"/>
    <n v="0"/>
    <n v="3"/>
    <x v="27"/>
    <n v="2010"/>
    <n v="218"/>
    <n v="2014"/>
    <s v="V2010 Q4 - 50% Bonus"/>
    <n v="367"/>
    <s v="05. Other Production"/>
    <s v="Function"/>
    <n v="291225535.94"/>
    <n v="0"/>
    <n v="0"/>
    <n v="299676126.13"/>
    <n v="31609399.870000001"/>
    <n v="226458973.56999999"/>
    <n v="-16908575.84"/>
    <n v="3215359.84"/>
    <n v="308126716.31"/>
    <n v="253866046.11000001"/>
    <n v="-9483493.2100000009"/>
    <n v="0"/>
    <n v="3215359.84"/>
    <n v="0"/>
    <x v="27"/>
  </r>
  <r>
    <n v="-1"/>
    <n v="1"/>
    <s v="0001 -Florida Power &amp; Light Company"/>
    <n v="0"/>
    <n v="3"/>
    <x v="27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27"/>
  </r>
  <r>
    <n v="-1"/>
    <n v="1"/>
    <s v="0001 -Florida Power &amp; Light Company"/>
    <n v="0"/>
    <n v="3"/>
    <x v="27"/>
    <n v="2011"/>
    <n v="233"/>
    <n v="2014"/>
    <s v="V2011 - 100% Bonus"/>
    <n v="367"/>
    <s v="05. Other Production"/>
    <s v="Function"/>
    <n v="533647945.37"/>
    <n v="0"/>
    <n v="0"/>
    <n v="448598737.99000001"/>
    <n v="34463580.450000003"/>
    <n v="104746093.12"/>
    <n v="-33498427.940000001"/>
    <n v="6665336.5499999998"/>
    <n v="567132925.80999994"/>
    <n v="132266775.43000001"/>
    <n v="-19876745.739999998"/>
    <n v="0"/>
    <n v="6665336.5499999998"/>
    <n v="0"/>
    <x v="27"/>
  </r>
  <r>
    <n v="-1"/>
    <n v="1"/>
    <s v="0001 -Florida Power &amp; Light Company"/>
    <n v="0"/>
    <n v="3"/>
    <x v="27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27"/>
  </r>
  <r>
    <n v="-1"/>
    <n v="1"/>
    <s v="0001 -Florida Power &amp; Light Company"/>
    <n v="0"/>
    <n v="3"/>
    <x v="27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8"/>
    <n v="2014"/>
    <s v="V2012 Q1 - 50% Bonus"/>
    <n v="367"/>
    <s v="05. Other Production"/>
    <s v="Function"/>
    <n v="22212074.260000002"/>
    <n v="0"/>
    <n v="0"/>
    <n v="24188312.73"/>
    <n v="1734375.88"/>
    <n v="4385634.79"/>
    <n v="-3971330.96"/>
    <n v="1075982.3700000001"/>
    <n v="26164551.210000001"/>
    <n v="5453421.6200000001"/>
    <n v="-2209905.54"/>
    <n v="0"/>
    <n v="1075982.3700000001"/>
    <n v="0"/>
    <x v="27"/>
  </r>
  <r>
    <n v="-1"/>
    <n v="1"/>
    <s v="0001 -Florida Power &amp; Light Company"/>
    <n v="0"/>
    <n v="3"/>
    <x v="27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9"/>
    <n v="2014"/>
    <s v="V2012 Q2 - 50% Bonus"/>
    <n v="367"/>
    <s v="05. Other Production"/>
    <s v="Function"/>
    <n v="48003560.439999998"/>
    <n v="0"/>
    <n v="0"/>
    <n v="51894017.57"/>
    <n v="4143454.68"/>
    <n v="9259566.3000000007"/>
    <n v="-8061953.0499999998"/>
    <n v="2223407.39"/>
    <n v="55784474.700000003"/>
    <n v="12224834.939999999"/>
    <n v="-4379320.83"/>
    <n v="0"/>
    <n v="2223407.39"/>
    <n v="0"/>
    <x v="27"/>
  </r>
  <r>
    <n v="-1"/>
    <n v="1"/>
    <s v="0001 -Florida Power &amp; Light Company"/>
    <n v="0"/>
    <n v="3"/>
    <x v="27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27"/>
  </r>
  <r>
    <n v="-1"/>
    <n v="1"/>
    <s v="0001 -Florida Power &amp; Light Company"/>
    <n v="0"/>
    <n v="3"/>
    <x v="27"/>
    <n v="2012"/>
    <n v="250"/>
    <n v="2014"/>
    <s v="V2012 Q3 - 50% Bonus"/>
    <n v="367"/>
    <s v="05. Other Production"/>
    <s v="Function"/>
    <n v="13032844.57"/>
    <n v="0"/>
    <n v="0"/>
    <n v="13762537.699999999"/>
    <n v="1686439.31"/>
    <n v="3616907.42"/>
    <n v="-1469814.93"/>
    <n v="742987.79"/>
    <n v="14492230.83"/>
    <n v="5100368.2300000004"/>
    <n v="-513419.98"/>
    <n v="0"/>
    <n v="742987.79"/>
    <n v="0"/>
    <x v="27"/>
  </r>
  <r>
    <n v="-1"/>
    <n v="1"/>
    <s v="0001 -Florida Power &amp; Light Company"/>
    <n v="0"/>
    <n v="3"/>
    <x v="27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1"/>
    <n v="2014"/>
    <s v="V2012 Q4 - 50% Bonus"/>
    <n v="367"/>
    <s v="05. Other Production"/>
    <s v="Function"/>
    <n v="31516124.510000002"/>
    <n v="0"/>
    <n v="0"/>
    <n v="34041045.039999999"/>
    <n v="3205935.34"/>
    <n v="4924704.8899999997"/>
    <n v="-5081738.04"/>
    <n v="1480413.57"/>
    <n v="36565965.579999998"/>
    <n v="7529028.7999999998"/>
    <n v="-2967816.07"/>
    <n v="0"/>
    <n v="1480413.57"/>
    <n v="0"/>
    <x v="27"/>
  </r>
  <r>
    <n v="-1"/>
    <n v="1"/>
    <s v="0001 -Florida Power &amp; Light Company"/>
    <n v="0"/>
    <n v="3"/>
    <x v="27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27"/>
  </r>
  <r>
    <n v="-1"/>
    <n v="1"/>
    <s v="0001 -Florida Power &amp; Light Company"/>
    <n v="0"/>
    <n v="3"/>
    <x v="27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27"/>
  </r>
  <r>
    <n v="-1"/>
    <n v="1"/>
    <s v="0001 -Florida Power &amp; Light Company"/>
    <n v="0"/>
    <n v="3"/>
    <x v="27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27"/>
  </r>
  <r>
    <n v="-1"/>
    <n v="1"/>
    <s v="0001 -Florida Power &amp; Light Company"/>
    <n v="0"/>
    <n v="3"/>
    <x v="27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27"/>
  </r>
  <r>
    <n v="-1"/>
    <n v="1"/>
    <s v="0001 -Florida Power &amp; Light Company"/>
    <n v="0"/>
    <n v="3"/>
    <x v="27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27"/>
  </r>
  <r>
    <n v="-1"/>
    <n v="1"/>
    <s v="0001 -Florida Power &amp; Light Company"/>
    <n v="0"/>
    <n v="3"/>
    <x v="27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27"/>
  </r>
  <r>
    <n v="-1"/>
    <n v="1"/>
    <s v="0001 -Florida Power &amp; Light Company"/>
    <n v="0"/>
    <n v="3"/>
    <x v="27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27"/>
  </r>
  <r>
    <n v="-1"/>
    <n v="1"/>
    <s v="0001 -Florida Power &amp; Light Company"/>
    <n v="0"/>
    <n v="3"/>
    <x v="27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27"/>
  </r>
  <r>
    <n v="-1"/>
    <n v="1"/>
    <s v="0001 -Florida Power &amp; Light Company"/>
    <n v="0"/>
    <n v="3"/>
    <x v="27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27"/>
  </r>
  <r>
    <n v="-1"/>
    <n v="1"/>
    <s v="0001 -Florida Power &amp; Light Company"/>
    <n v="0"/>
    <n v="3"/>
    <x v="27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27"/>
  </r>
  <r>
    <n v="-1"/>
    <n v="1"/>
    <s v="0001 -Florida Power &amp; Light Company"/>
    <n v="0"/>
    <n v="3"/>
    <x v="27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27"/>
  </r>
  <r>
    <n v="-1"/>
    <n v="1"/>
    <s v="0001 -Florida Power &amp; Light Company"/>
    <n v="0"/>
    <n v="3"/>
    <x v="27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27"/>
  </r>
  <r>
    <n v="-1"/>
    <n v="1"/>
    <s v="0001 -Florida Power &amp; Light Company"/>
    <n v="0"/>
    <n v="3"/>
    <x v="27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27"/>
  </r>
  <r>
    <n v="-1"/>
    <n v="1"/>
    <s v="0001 -Florida Power &amp; Light Company"/>
    <n v="0"/>
    <n v="3"/>
    <x v="27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27"/>
  </r>
  <r>
    <n v="-1"/>
    <n v="1"/>
    <s v="0001 -Florida Power &amp; Light Company"/>
    <n v="0"/>
    <n v="3"/>
    <x v="27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27"/>
  </r>
  <r>
    <n v="-1"/>
    <n v="1"/>
    <s v="0001 -Florida Power &amp; Light Company"/>
    <n v="0"/>
    <n v="3"/>
    <x v="27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27"/>
  </r>
  <r>
    <n v="-1"/>
    <n v="1"/>
    <s v="0001 -Florida Power &amp; Light Company"/>
    <n v="0"/>
    <n v="3"/>
    <x v="27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27"/>
  </r>
  <r>
    <n v="-1"/>
    <n v="1"/>
    <s v="0001 -Florida Power &amp; Light Company"/>
    <n v="0"/>
    <n v="3"/>
    <x v="27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27"/>
  </r>
  <r>
    <n v="-1"/>
    <n v="1"/>
    <s v="0001 -Florida Power &amp; Light Company"/>
    <n v="0"/>
    <n v="3"/>
    <x v="27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27"/>
  </r>
  <r>
    <n v="-1"/>
    <n v="1"/>
    <s v="0001 -Florida Power &amp; Light Company"/>
    <n v="0"/>
    <n v="3"/>
    <x v="27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27"/>
  </r>
  <r>
    <n v="-1"/>
    <n v="1"/>
    <s v="0001 -Florida Power &amp; Light Company"/>
    <n v="0"/>
    <n v="3"/>
    <x v="27"/>
    <n v="1987"/>
    <n v="22"/>
    <n v="2014"/>
    <s v="V1987"/>
    <n v="367"/>
    <s v="06. Transmission"/>
    <s v="Function"/>
    <n v="33616320.729999997"/>
    <n v="0"/>
    <n v="0"/>
    <n v="415265"/>
    <n v="6198"/>
    <n v="34081875.439999998"/>
    <n v="-954529.97"/>
    <n v="173541.88"/>
    <n v="34334084.439999998"/>
    <n v="33370309.73"/>
    <n v="173541.88"/>
    <n v="0"/>
    <n v="173541.88"/>
    <n v="0"/>
    <x v="27"/>
  </r>
  <r>
    <n v="-1"/>
    <n v="1"/>
    <s v="0001 -Florida Power &amp; Light Company"/>
    <n v="0"/>
    <n v="3"/>
    <x v="27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27"/>
  </r>
  <r>
    <n v="-1"/>
    <n v="1"/>
    <s v="0001 -Florida Power &amp; Light Company"/>
    <n v="0"/>
    <n v="3"/>
    <x v="27"/>
    <n v="1988"/>
    <n v="24"/>
    <n v="2014"/>
    <s v="V1988"/>
    <n v="367"/>
    <s v="06. Transmission"/>
    <s v="Function"/>
    <n v="58793787.57"/>
    <n v="0"/>
    <n v="0"/>
    <n v="5707039.8600000003"/>
    <n v="85179.85"/>
    <n v="55763737.869999997"/>
    <n v="-994286.33"/>
    <n v="105999.49"/>
    <n v="59213573.57"/>
    <n v="55429131.719999999"/>
    <n v="105999.49"/>
    <n v="0"/>
    <n v="105999.49"/>
    <n v="0"/>
    <x v="27"/>
  </r>
  <r>
    <n v="-1"/>
    <n v="1"/>
    <s v="0001 -Florida Power &amp; Light Company"/>
    <n v="0"/>
    <n v="3"/>
    <x v="27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27"/>
  </r>
  <r>
    <n v="-1"/>
    <n v="1"/>
    <s v="0001 -Florida Power &amp; Light Company"/>
    <n v="0"/>
    <n v="3"/>
    <x v="27"/>
    <n v="1989"/>
    <n v="26"/>
    <n v="2014"/>
    <s v="V1989"/>
    <n v="367"/>
    <s v="06. Transmission"/>
    <s v="Function"/>
    <n v="38689886"/>
    <n v="0"/>
    <n v="0"/>
    <n v="3672622"/>
    <n v="54815.35"/>
    <n v="36653712.049999997"/>
    <n v="-535293.5"/>
    <n v="69251.820000000007"/>
    <n v="38982731.75"/>
    <n v="36415681.649999999"/>
    <n v="69251.820000000007"/>
    <n v="0"/>
    <n v="69251.820000000007"/>
    <n v="0"/>
    <x v="27"/>
  </r>
  <r>
    <n v="-1"/>
    <n v="1"/>
    <s v="0001 -Florida Power &amp; Light Company"/>
    <n v="0"/>
    <n v="3"/>
    <x v="27"/>
    <n v="1990"/>
    <n v="28"/>
    <n v="2014"/>
    <s v="V1990"/>
    <n v="367"/>
    <s v="06. Transmission"/>
    <s v="Function"/>
    <n v="53237709.700000003"/>
    <n v="0"/>
    <n v="0"/>
    <n v="4652481.63"/>
    <n v="69440.149999999994"/>
    <n v="50858136.420000002"/>
    <n v="-830528.96"/>
    <n v="142008.01"/>
    <n v="53895329.57"/>
    <n v="50269956.700000003"/>
    <n v="142008.01"/>
    <n v="0"/>
    <n v="142008.01"/>
    <n v="0"/>
    <x v="27"/>
  </r>
  <r>
    <n v="-1"/>
    <n v="1"/>
    <s v="0001 -Florida Power &amp; Light Company"/>
    <n v="0"/>
    <n v="3"/>
    <x v="27"/>
    <n v="1991"/>
    <n v="29"/>
    <n v="2014"/>
    <s v="V1991"/>
    <n v="367"/>
    <s v="06. Transmission"/>
    <s v="Function"/>
    <n v="54738845.539999999"/>
    <n v="0"/>
    <n v="0"/>
    <n v="4966713"/>
    <n v="74130.179999999993"/>
    <n v="51646050.630000003"/>
    <n v="-484230.61"/>
    <n v="40768.910000000003"/>
    <n v="54942365.119999997"/>
    <n v="51516661.229999997"/>
    <n v="40768.910000000003"/>
    <n v="0"/>
    <n v="40768.910000000003"/>
    <n v="0"/>
    <x v="27"/>
  </r>
  <r>
    <n v="-1"/>
    <n v="1"/>
    <s v="0001 -Florida Power &amp; Light Company"/>
    <n v="0"/>
    <n v="3"/>
    <x v="27"/>
    <n v="1992"/>
    <n v="30"/>
    <n v="2014"/>
    <s v="V1992"/>
    <n v="367"/>
    <s v="06. Transmission"/>
    <s v="Function"/>
    <n v="55855735.700000003"/>
    <n v="0"/>
    <n v="0"/>
    <n v="583557"/>
    <n v="8709.82"/>
    <n v="56030637.759999998"/>
    <n v="-676508.73"/>
    <n v="125817.94"/>
    <n v="56399263"/>
    <n v="55495820.280000001"/>
    <n v="125817.94"/>
    <n v="0"/>
    <n v="125817.94"/>
    <n v="0"/>
    <x v="27"/>
  </r>
  <r>
    <n v="-1"/>
    <n v="1"/>
    <s v="0001 -Florida Power &amp; Light Company"/>
    <n v="0"/>
    <n v="3"/>
    <x v="27"/>
    <n v="1993"/>
    <n v="31"/>
    <n v="2014"/>
    <s v="V1993"/>
    <n v="367"/>
    <s v="06. Transmission"/>
    <s v="Function"/>
    <n v="110586439.3"/>
    <n v="0"/>
    <n v="0"/>
    <n v="12134882.050000001"/>
    <n v="181117.97"/>
    <n v="103069121.55"/>
    <n v="-1164337.33"/>
    <n v="88544.34"/>
    <n v="110963163.97"/>
    <n v="102873514.84999999"/>
    <n v="88544.34"/>
    <n v="0"/>
    <n v="88544.34"/>
    <n v="0"/>
    <x v="27"/>
  </r>
  <r>
    <n v="-1"/>
    <n v="1"/>
    <s v="0001 -Florida Power &amp; Light Company"/>
    <n v="0"/>
    <n v="3"/>
    <x v="27"/>
    <n v="1994"/>
    <n v="32"/>
    <n v="2014"/>
    <s v="V1994"/>
    <n v="367"/>
    <s v="06. Transmission"/>
    <s v="Function"/>
    <n v="102228577.7"/>
    <n v="0"/>
    <n v="0"/>
    <n v="7901850.9800000004"/>
    <n v="2248578.58"/>
    <n v="96923229.790000007"/>
    <n v="-1030670.54"/>
    <n v="231895.04000000001"/>
    <n v="103163693.61"/>
    <n v="98247122.75"/>
    <n v="221464.75"/>
    <n v="0"/>
    <n v="231895.04000000001"/>
    <n v="0"/>
    <x v="27"/>
  </r>
  <r>
    <n v="-1"/>
    <n v="1"/>
    <s v="0001 -Florida Power &amp; Light Company"/>
    <n v="0"/>
    <n v="3"/>
    <x v="27"/>
    <n v="1995"/>
    <n v="33"/>
    <n v="2014"/>
    <s v="V1995"/>
    <n v="367"/>
    <s v="06. Transmission"/>
    <s v="Function"/>
    <n v="46001219.659999996"/>
    <n v="0"/>
    <n v="0"/>
    <n v="5265657.92"/>
    <n v="1908325.1"/>
    <n v="41773979.079999998"/>
    <n v="-555661.07999999996"/>
    <n v="87963.31"/>
    <n v="46373712.020000003"/>
    <n v="43326430.68"/>
    <n v="71344.45"/>
    <n v="0"/>
    <n v="87963.31"/>
    <n v="0"/>
    <x v="27"/>
  </r>
  <r>
    <n v="-1"/>
    <n v="1"/>
    <s v="0001 -Florida Power &amp; Light Company"/>
    <n v="0"/>
    <n v="3"/>
    <x v="27"/>
    <n v="1996"/>
    <n v="34"/>
    <n v="2014"/>
    <s v="V1996"/>
    <n v="367"/>
    <s v="06. Transmission"/>
    <s v="Function"/>
    <n v="84337753.099999994"/>
    <n v="0"/>
    <n v="0"/>
    <n v="16334165.65"/>
    <n v="3432997.16"/>
    <n v="70449068.329999998"/>
    <n v="-391292.35"/>
    <n v="95689.42"/>
    <n v="84700280.920000002"/>
    <n v="73551886.200000003"/>
    <n v="63340.9"/>
    <n v="0"/>
    <n v="95689.42"/>
    <n v="0"/>
    <x v="27"/>
  </r>
  <r>
    <n v="-1"/>
    <n v="1"/>
    <s v="0001 -Florida Power &amp; Light Company"/>
    <n v="0"/>
    <n v="3"/>
    <x v="27"/>
    <n v="1997"/>
    <n v="35"/>
    <n v="2014"/>
    <s v="V1997"/>
    <n v="367"/>
    <s v="06. Transmission"/>
    <s v="Function"/>
    <n v="39830597.920000002"/>
    <n v="0"/>
    <n v="0"/>
    <n v="8347974.8600000003"/>
    <n v="1709336.95"/>
    <n v="32437871.109999999"/>
    <n v="-495257.54"/>
    <n v="84089.57"/>
    <n v="40186698.32"/>
    <n v="33838773.359999999"/>
    <n v="36423.870000000003"/>
    <n v="0"/>
    <n v="84089.57"/>
    <n v="0"/>
    <x v="27"/>
  </r>
  <r>
    <n v="-1"/>
    <n v="1"/>
    <s v="0001 -Florida Power &amp; Light Company"/>
    <n v="0"/>
    <n v="3"/>
    <x v="27"/>
    <n v="1998"/>
    <n v="59"/>
    <n v="2014"/>
    <s v="V1998"/>
    <n v="367"/>
    <s v="06. Transmission"/>
    <s v="Function"/>
    <n v="28380847.23"/>
    <n v="0"/>
    <n v="0"/>
    <n v="7074854.7000000002"/>
    <n v="1228009.6499999999"/>
    <n v="22154787.75"/>
    <n v="-661509.81000000006"/>
    <n v="115399.94"/>
    <n v="28897470.789999999"/>
    <n v="22958388.010000002"/>
    <n v="23185.77"/>
    <n v="0"/>
    <n v="115399.94"/>
    <n v="0"/>
    <x v="27"/>
  </r>
  <r>
    <n v="-1"/>
    <n v="1"/>
    <s v="0001 -Florida Power &amp; Light Company"/>
    <n v="0"/>
    <n v="3"/>
    <x v="27"/>
    <n v="1999"/>
    <n v="60"/>
    <n v="2014"/>
    <s v="V1999"/>
    <n v="367"/>
    <s v="06. Transmission"/>
    <s v="Function"/>
    <n v="54360127.799999997"/>
    <n v="0"/>
    <n v="0"/>
    <n v="14821310.220000001"/>
    <n v="2394347.33"/>
    <n v="40906469.399999999"/>
    <n v="-1333786.67"/>
    <n v="254564.01"/>
    <n v="55450704.770000003"/>
    <n v="42453509.859999999"/>
    <n v="11293.92"/>
    <n v="0"/>
    <n v="254564.01"/>
    <n v="0"/>
    <x v="27"/>
  </r>
  <r>
    <n v="-1"/>
    <n v="1"/>
    <s v="0001 -Florida Power &amp; Light Company"/>
    <n v="0"/>
    <n v="3"/>
    <x v="27"/>
    <n v="2000"/>
    <n v="61"/>
    <n v="2014"/>
    <s v="V2000"/>
    <n v="367"/>
    <s v="06. Transmission"/>
    <s v="Function"/>
    <n v="34696649.799999997"/>
    <n v="0"/>
    <n v="0"/>
    <n v="10690660.550000001"/>
    <n v="1296658.5"/>
    <n v="24699265.07"/>
    <n v="-372505.79"/>
    <n v="116761.14"/>
    <n v="34905752.090000004"/>
    <n v="25836479.600000001"/>
    <n v="67102.820000000007"/>
    <n v="0"/>
    <n v="116761.14"/>
    <n v="0"/>
    <x v="27"/>
  </r>
  <r>
    <n v="-1"/>
    <n v="1"/>
    <s v="0001 -Florida Power &amp; Light Company"/>
    <n v="0"/>
    <n v="3"/>
    <x v="27"/>
    <n v="2001"/>
    <n v="62"/>
    <n v="2014"/>
    <s v="V2001"/>
    <n v="367"/>
    <s v="06. Transmission"/>
    <s v="Function"/>
    <n v="107162123.39"/>
    <n v="0"/>
    <n v="0"/>
    <n v="36381758.719999999"/>
    <n v="4726513.24"/>
    <n v="71475426.469999999"/>
    <n v="-766284.19"/>
    <n v="136129.01"/>
    <n v="107761371.94"/>
    <n v="75789648.840000004"/>
    <n v="-50828.66"/>
    <n v="0"/>
    <n v="136129.01"/>
    <n v="0"/>
    <x v="27"/>
  </r>
  <r>
    <n v="-1"/>
    <n v="1"/>
    <s v="0001 -Florida Power &amp; Light Company"/>
    <n v="0"/>
    <n v="3"/>
    <x v="27"/>
    <n v="2001"/>
    <n v="69"/>
    <n v="2014"/>
    <s v="V2001 Bonus"/>
    <n v="367"/>
    <s v="06. Transmission"/>
    <s v="Function"/>
    <n v="2400858.17"/>
    <n v="0"/>
    <n v="0"/>
    <n v="806184.42"/>
    <n v="107490.99"/>
    <n v="1608726.68"/>
    <n v="-17478.599999999999"/>
    <n v="3819.67"/>
    <n v="2417734.65"/>
    <n v="1704611.82"/>
    <n v="-1450.97"/>
    <n v="0"/>
    <n v="3819.67"/>
    <n v="0"/>
    <x v="27"/>
  </r>
  <r>
    <n v="-1"/>
    <n v="1"/>
    <s v="0001 -Florida Power &amp; Light Company"/>
    <n v="0"/>
    <n v="3"/>
    <x v="27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27"/>
  </r>
  <r>
    <n v="-1"/>
    <n v="1"/>
    <s v="0001 -Florida Power &amp; Light Company"/>
    <n v="0"/>
    <n v="3"/>
    <x v="27"/>
    <n v="2002"/>
    <n v="80"/>
    <n v="2014"/>
    <s v="V2002 Bonus Q1"/>
    <n v="367"/>
    <s v="06. Transmission"/>
    <s v="Function"/>
    <n v="11741737.380000001"/>
    <n v="0"/>
    <n v="0"/>
    <n v="11834431.369999999"/>
    <n v="527697.29"/>
    <n v="7605570.3399999999"/>
    <n v="-186765.1"/>
    <n v="33805.24"/>
    <n v="11927125.35"/>
    <n v="8010918.0599999996"/>
    <n v="-29233.15"/>
    <n v="0"/>
    <n v="33805.24"/>
    <n v="0"/>
    <x v="27"/>
  </r>
  <r>
    <n v="-1"/>
    <n v="1"/>
    <s v="0001 -Florida Power &amp; Light Company"/>
    <n v="0"/>
    <n v="3"/>
    <x v="27"/>
    <n v="2002"/>
    <n v="81"/>
    <n v="2014"/>
    <s v="V2002 Bonus Q2"/>
    <n v="367"/>
    <s v="06. Transmission"/>
    <s v="Function"/>
    <n v="11083720.26"/>
    <n v="0"/>
    <n v="0"/>
    <n v="11171219.619999999"/>
    <n v="498571.53"/>
    <n v="7050885.1399999997"/>
    <n v="-176298.67"/>
    <n v="32366.21"/>
    <n v="11258718.99"/>
    <n v="7435956.8700000001"/>
    <n v="-29132.720000000001"/>
    <n v="0"/>
    <n v="32366.21"/>
    <n v="0"/>
    <x v="27"/>
  </r>
  <r>
    <n v="-1"/>
    <n v="1"/>
    <s v="0001 -Florida Power &amp; Light Company"/>
    <n v="0"/>
    <n v="3"/>
    <x v="27"/>
    <n v="2002"/>
    <n v="82"/>
    <n v="2014"/>
    <s v="V2002 Bonus Q3"/>
    <n v="367"/>
    <s v="06. Transmission"/>
    <s v="Function"/>
    <n v="8164464.2699999996"/>
    <n v="0"/>
    <n v="0"/>
    <n v="8228917.8600000003"/>
    <n v="367092.03"/>
    <n v="5102745.6900000004"/>
    <n v="-129864.75"/>
    <n v="23841.53"/>
    <n v="8293371.46"/>
    <n v="5387648.4199999999"/>
    <n v="-22876.37"/>
    <n v="0"/>
    <n v="23841.53"/>
    <n v="0"/>
    <x v="27"/>
  </r>
  <r>
    <n v="-1"/>
    <n v="1"/>
    <s v="0001 -Florida Power &amp; Light Company"/>
    <n v="0"/>
    <n v="3"/>
    <x v="27"/>
    <n v="2002"/>
    <n v="83"/>
    <n v="2014"/>
    <s v="V2002 Bonus Q4"/>
    <n v="367"/>
    <s v="06. Transmission"/>
    <s v="Function"/>
    <n v="10896684.560000001"/>
    <n v="0"/>
    <n v="0"/>
    <n v="10982707.369999999"/>
    <n v="489609.09"/>
    <n v="6689165.4000000004"/>
    <n v="-173323.64"/>
    <n v="31820.03"/>
    <n v="11068730.18"/>
    <n v="7070967.2800000003"/>
    <n v="-32418.37"/>
    <n v="0"/>
    <n v="31820.03"/>
    <n v="0"/>
    <x v="27"/>
  </r>
  <r>
    <n v="-1"/>
    <n v="1"/>
    <s v="0001 -Florida Power &amp; Light Company"/>
    <n v="0"/>
    <n v="3"/>
    <x v="27"/>
    <n v="2002"/>
    <n v="76"/>
    <n v="2014"/>
    <s v="V2002 Q1"/>
    <n v="367"/>
    <s v="06. Transmission"/>
    <s v="Function"/>
    <n v="22099599.190000001"/>
    <n v="0"/>
    <n v="0"/>
    <n v="22274062.32"/>
    <n v="993200.44"/>
    <n v="14314749.970000001"/>
    <n v="-351518.19"/>
    <n v="83048.92"/>
    <n v="22448525.449999999"/>
    <n v="15077671.310000001"/>
    <n v="-35598.239999999998"/>
    <n v="0"/>
    <n v="83048.92"/>
    <n v="0"/>
    <x v="27"/>
  </r>
  <r>
    <n v="-1"/>
    <n v="1"/>
    <s v="0001 -Florida Power &amp; Light Company"/>
    <n v="0"/>
    <n v="3"/>
    <x v="27"/>
    <n v="2002"/>
    <n v="77"/>
    <n v="2014"/>
    <s v="V2002 Q2"/>
    <n v="367"/>
    <s v="06. Transmission"/>
    <s v="Function"/>
    <n v="12430638.9"/>
    <n v="0"/>
    <n v="0"/>
    <n v="12499128.189999999"/>
    <n v="557836.09"/>
    <n v="7870595.9900000002"/>
    <n v="-196794.52"/>
    <n v="32937.120000000003"/>
    <n v="12567617.48"/>
    <n v="8339591.2000000002"/>
    <n v="-15200.58"/>
    <n v="0"/>
    <n v="32937.120000000003"/>
    <n v="0"/>
    <x v="27"/>
  </r>
  <r>
    <n v="-1"/>
    <n v="1"/>
    <s v="0001 -Florida Power &amp; Light Company"/>
    <n v="0"/>
    <n v="3"/>
    <x v="27"/>
    <n v="2002"/>
    <n v="78"/>
    <n v="2014"/>
    <s v="V2002 Q3"/>
    <n v="367"/>
    <s v="06. Transmission"/>
    <s v="Function"/>
    <n v="4645555.08"/>
    <n v="0"/>
    <n v="0"/>
    <n v="4679609.25"/>
    <n v="193953.82"/>
    <n v="3027889.62"/>
    <n v="-68614.27"/>
    <n v="16303.64"/>
    <n v="4713663.43"/>
    <n v="3178418.57"/>
    <n v="-8379.85"/>
    <n v="0"/>
    <n v="16303.64"/>
    <n v="0"/>
    <x v="27"/>
  </r>
  <r>
    <n v="-1"/>
    <n v="1"/>
    <s v="0001 -Florida Power &amp; Light Company"/>
    <n v="0"/>
    <n v="3"/>
    <x v="27"/>
    <n v="2002"/>
    <n v="79"/>
    <n v="2014"/>
    <s v="V2002 Q4"/>
    <n v="367"/>
    <s v="06. Transmission"/>
    <s v="Function"/>
    <n v="8854570.5700000003"/>
    <n v="0"/>
    <n v="0"/>
    <n v="8923259.9100000001"/>
    <n v="390953.52"/>
    <n v="5494861.1100000003"/>
    <n v="-138399.17000000001"/>
    <n v="32911.81"/>
    <n v="8991949.25"/>
    <n v="5799730.4000000004"/>
    <n v="-18382.64"/>
    <n v="0"/>
    <n v="32911.81"/>
    <n v="0"/>
    <x v="27"/>
  </r>
  <r>
    <n v="-1"/>
    <n v="1"/>
    <s v="0001 -Florida Power &amp; Light Company"/>
    <n v="0"/>
    <n v="3"/>
    <x v="27"/>
    <n v="2003"/>
    <n v="64"/>
    <n v="2014"/>
    <s v="V2003"/>
    <n v="367"/>
    <s v="06. Transmission"/>
    <s v="Function"/>
    <n v="3296752.59"/>
    <n v="0"/>
    <n v="0"/>
    <n v="2155187.96"/>
    <n v="95848.33"/>
    <n v="1378198.42"/>
    <n v="-39767.64"/>
    <n v="14520.75"/>
    <n v="3307689.97"/>
    <n v="1467499.94"/>
    <n v="10130.18"/>
    <n v="0"/>
    <n v="14520.75"/>
    <n v="0"/>
    <x v="27"/>
  </r>
  <r>
    <n v="-1"/>
    <n v="1"/>
    <s v="0001 -Florida Power &amp; Light Company"/>
    <n v="0"/>
    <n v="3"/>
    <x v="27"/>
    <n v="2003"/>
    <n v="70"/>
    <n v="2014"/>
    <s v="V2003 Bonus-30%"/>
    <n v="367"/>
    <s v="06. Transmission"/>
    <s v="Function"/>
    <n v="63327718.159999996"/>
    <n v="0"/>
    <n v="0"/>
    <n v="27153675.109999999"/>
    <n v="2858277.3"/>
    <n v="37383722.549999997"/>
    <n v="-1544699.6"/>
    <n v="455470.59"/>
    <n v="64862693.009999998"/>
    <n v="39323374.140000001"/>
    <n v="-160878.54"/>
    <n v="0"/>
    <n v="455470.59"/>
    <n v="0"/>
    <x v="27"/>
  </r>
  <r>
    <n v="-1"/>
    <n v="1"/>
    <s v="0001 -Florida Power &amp; Light Company"/>
    <n v="0"/>
    <n v="3"/>
    <x v="27"/>
    <n v="2003"/>
    <n v="84"/>
    <n v="2014"/>
    <s v="V2003 Bonus-50%"/>
    <n v="367"/>
    <s v="06. Transmission"/>
    <s v="Function"/>
    <n v="8783238.6199999992"/>
    <n v="0"/>
    <n v="0"/>
    <n v="2303065"/>
    <n v="511791.71"/>
    <n v="6665575.0599999996"/>
    <n v="-214340.68"/>
    <n v="82203.48"/>
    <n v="8996229.9100000001"/>
    <n v="7013424.0999999996"/>
    <n v="33154.86"/>
    <n v="0"/>
    <n v="82203.48"/>
    <n v="0"/>
    <x v="27"/>
  </r>
  <r>
    <n v="-1"/>
    <n v="1"/>
    <s v="0001 -Florida Power &amp; Light Company"/>
    <n v="0"/>
    <n v="3"/>
    <x v="27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27"/>
  </r>
  <r>
    <n v="-1"/>
    <n v="1"/>
    <s v="0001 -Florida Power &amp; Light Company"/>
    <n v="0"/>
    <n v="3"/>
    <x v="27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27"/>
  </r>
  <r>
    <n v="-1"/>
    <n v="1"/>
    <s v="0001 -Florida Power &amp; Light Company"/>
    <n v="0"/>
    <n v="3"/>
    <x v="27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27"/>
  </r>
  <r>
    <n v="-1"/>
    <n v="1"/>
    <s v="0001 -Florida Power &amp; Light Company"/>
    <n v="0"/>
    <n v="3"/>
    <x v="27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27"/>
  </r>
  <r>
    <n v="-1"/>
    <n v="1"/>
    <s v="0001 -Florida Power &amp; Light Company"/>
    <n v="0"/>
    <n v="3"/>
    <x v="27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27"/>
  </r>
  <r>
    <n v="-1"/>
    <n v="1"/>
    <s v="0001 -Florida Power &amp; Light Company"/>
    <n v="0"/>
    <n v="3"/>
    <x v="27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27"/>
  </r>
  <r>
    <n v="-1"/>
    <n v="1"/>
    <s v="0001 -Florida Power &amp; Light Company"/>
    <n v="0"/>
    <n v="3"/>
    <x v="27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27"/>
  </r>
  <r>
    <n v="-1"/>
    <n v="1"/>
    <s v="0001 -Florida Power &amp; Light Company"/>
    <n v="0"/>
    <n v="3"/>
    <x v="27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27"/>
  </r>
  <r>
    <n v="-1"/>
    <n v="1"/>
    <s v="0001 -Florida Power &amp; Light Company"/>
    <n v="0"/>
    <n v="3"/>
    <x v="27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27"/>
  </r>
  <r>
    <n v="-1"/>
    <n v="1"/>
    <s v="0001 -Florida Power &amp; Light Company"/>
    <n v="0"/>
    <n v="3"/>
    <x v="27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27"/>
  </r>
  <r>
    <n v="-1"/>
    <n v="1"/>
    <s v="0001 -Florida Power &amp; Light Company"/>
    <n v="0"/>
    <n v="3"/>
    <x v="27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27"/>
  </r>
  <r>
    <n v="-1"/>
    <n v="1"/>
    <s v="0001 -Florida Power &amp; Light Company"/>
    <n v="0"/>
    <n v="3"/>
    <x v="27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27"/>
  </r>
  <r>
    <n v="-1"/>
    <n v="1"/>
    <s v="0001 -Florida Power &amp; Light Company"/>
    <n v="0"/>
    <n v="3"/>
    <x v="27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27"/>
  </r>
  <r>
    <n v="-1"/>
    <n v="1"/>
    <s v="0001 -Florida Power &amp; Light Company"/>
    <n v="0"/>
    <n v="3"/>
    <x v="27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7"/>
  </r>
  <r>
    <n v="-1"/>
    <n v="1"/>
    <s v="0001 -Florida Power &amp; Light Company"/>
    <n v="0"/>
    <n v="3"/>
    <x v="27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27"/>
  </r>
  <r>
    <n v="-1"/>
    <n v="1"/>
    <s v="0001 -Florida Power &amp; Light Company"/>
    <n v="0"/>
    <n v="3"/>
    <x v="27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27"/>
  </r>
  <r>
    <n v="-1"/>
    <n v="1"/>
    <s v="0001 -Florida Power &amp; Light Company"/>
    <n v="0"/>
    <n v="3"/>
    <x v="27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27"/>
  </r>
  <r>
    <n v="-1"/>
    <n v="1"/>
    <s v="0001 -Florida Power &amp; Light Company"/>
    <n v="0"/>
    <n v="3"/>
    <x v="27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27"/>
  </r>
  <r>
    <n v="-1"/>
    <n v="1"/>
    <s v="0001 -Florida Power &amp; Light Company"/>
    <n v="0"/>
    <n v="3"/>
    <x v="27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27"/>
  </r>
  <r>
    <n v="-1"/>
    <n v="1"/>
    <s v="0001 -Florida Power &amp; Light Company"/>
    <n v="0"/>
    <n v="3"/>
    <x v="27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27"/>
  </r>
  <r>
    <n v="-1"/>
    <n v="1"/>
    <s v="0001 -Florida Power &amp; Light Company"/>
    <n v="0"/>
    <n v="3"/>
    <x v="27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27"/>
  </r>
  <r>
    <n v="-1"/>
    <n v="1"/>
    <s v="0001 -Florida Power &amp; Light Company"/>
    <n v="0"/>
    <n v="3"/>
    <x v="27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27"/>
  </r>
  <r>
    <n v="-1"/>
    <n v="1"/>
    <s v="0001 -Florida Power &amp; Light Company"/>
    <n v="0"/>
    <n v="3"/>
    <x v="27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27"/>
  </r>
  <r>
    <n v="-1"/>
    <n v="1"/>
    <s v="0001 -Florida Power &amp; Light Company"/>
    <n v="0"/>
    <n v="3"/>
    <x v="27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27"/>
  </r>
  <r>
    <n v="-1"/>
    <n v="1"/>
    <s v="0001 -Florida Power &amp; Light Company"/>
    <n v="0"/>
    <n v="3"/>
    <x v="27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27"/>
  </r>
  <r>
    <n v="-1"/>
    <n v="1"/>
    <s v="0001 -Florida Power &amp; Light Company"/>
    <n v="0"/>
    <n v="3"/>
    <x v="27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27"/>
  </r>
  <r>
    <n v="-1"/>
    <n v="1"/>
    <s v="0001 -Florida Power &amp; Light Company"/>
    <n v="0"/>
    <n v="3"/>
    <x v="27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27"/>
  </r>
  <r>
    <n v="-1"/>
    <n v="1"/>
    <s v="0001 -Florida Power &amp; Light Company"/>
    <n v="0"/>
    <n v="3"/>
    <x v="27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27"/>
  </r>
  <r>
    <n v="-1"/>
    <n v="1"/>
    <s v="0001 -Florida Power &amp; Light Company"/>
    <n v="0"/>
    <n v="3"/>
    <x v="27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27"/>
  </r>
  <r>
    <n v="-1"/>
    <n v="1"/>
    <s v="0001 -Florida Power &amp; Light Company"/>
    <n v="0"/>
    <n v="3"/>
    <x v="27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27"/>
  </r>
  <r>
    <n v="-1"/>
    <n v="1"/>
    <s v="0001 -Florida Power &amp; Light Company"/>
    <n v="0"/>
    <n v="3"/>
    <x v="27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27"/>
  </r>
  <r>
    <n v="-1"/>
    <n v="1"/>
    <s v="0001 -Florida Power &amp; Light Company"/>
    <n v="0"/>
    <n v="3"/>
    <x v="27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27"/>
  </r>
  <r>
    <n v="-1"/>
    <n v="1"/>
    <s v="0001 -Florida Power &amp; Light Company"/>
    <n v="0"/>
    <n v="3"/>
    <x v="27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27"/>
  </r>
  <r>
    <n v="-1"/>
    <n v="1"/>
    <s v="0001 -Florida Power &amp; Light Company"/>
    <n v="0"/>
    <n v="3"/>
    <x v="27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27"/>
  </r>
  <r>
    <n v="-1"/>
    <n v="1"/>
    <s v="0001 -Florida Power &amp; Light Company"/>
    <n v="0"/>
    <n v="3"/>
    <x v="27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27"/>
  </r>
  <r>
    <n v="-1"/>
    <n v="1"/>
    <s v="0001 -Florida Power &amp; Light Company"/>
    <n v="0"/>
    <n v="3"/>
    <x v="27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27"/>
  </r>
  <r>
    <n v="-1"/>
    <n v="1"/>
    <s v="0001 -Florida Power &amp; Light Company"/>
    <n v="0"/>
    <n v="3"/>
    <x v="27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27"/>
  </r>
  <r>
    <n v="-1"/>
    <n v="1"/>
    <s v="0001 -Florida Power &amp; Light Company"/>
    <n v="0"/>
    <n v="3"/>
    <x v="27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27"/>
  </r>
  <r>
    <n v="-1"/>
    <n v="1"/>
    <s v="0001 -Florida Power &amp; Light Company"/>
    <n v="0"/>
    <n v="3"/>
    <x v="27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27"/>
  </r>
  <r>
    <n v="-1"/>
    <n v="1"/>
    <s v="0001 -Florida Power &amp; Light Company"/>
    <n v="0"/>
    <n v="3"/>
    <x v="27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27"/>
  </r>
  <r>
    <n v="-1"/>
    <n v="1"/>
    <s v="0001 -Florida Power &amp; Light Company"/>
    <n v="0"/>
    <n v="3"/>
    <x v="27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27"/>
  </r>
  <r>
    <n v="-1"/>
    <n v="1"/>
    <s v="0001 -Florida Power &amp; Light Company"/>
    <n v="0"/>
    <n v="3"/>
    <x v="27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27"/>
  </r>
  <r>
    <n v="-1"/>
    <n v="1"/>
    <s v="0001 -Florida Power &amp; Light Company"/>
    <n v="0"/>
    <n v="3"/>
    <x v="27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27"/>
  </r>
  <r>
    <n v="-1"/>
    <n v="1"/>
    <s v="0001 -Florida Power &amp; Light Company"/>
    <n v="0"/>
    <n v="3"/>
    <x v="27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27"/>
  </r>
  <r>
    <n v="-1"/>
    <n v="1"/>
    <s v="0001 -Florida Power &amp; Light Company"/>
    <n v="0"/>
    <n v="3"/>
    <x v="27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27"/>
  </r>
  <r>
    <n v="-1"/>
    <n v="1"/>
    <s v="0001 -Florida Power &amp; Light Company"/>
    <n v="0"/>
    <n v="3"/>
    <x v="27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27"/>
  </r>
  <r>
    <n v="-1"/>
    <n v="1"/>
    <s v="0001 -Florida Power &amp; Light Company"/>
    <n v="0"/>
    <n v="3"/>
    <x v="27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27"/>
  </r>
  <r>
    <n v="-1"/>
    <n v="1"/>
    <s v="0001 -Florida Power &amp; Light Company"/>
    <n v="0"/>
    <n v="3"/>
    <x v="27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27"/>
  </r>
  <r>
    <n v="-1"/>
    <n v="1"/>
    <s v="0001 -Florida Power &amp; Light Company"/>
    <n v="0"/>
    <n v="3"/>
    <x v="27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27"/>
  </r>
  <r>
    <n v="-1"/>
    <n v="1"/>
    <s v="0001 -Florida Power &amp; Light Company"/>
    <n v="0"/>
    <n v="3"/>
    <x v="27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27"/>
  </r>
  <r>
    <n v="-1"/>
    <n v="1"/>
    <s v="0001 -Florida Power &amp; Light Company"/>
    <n v="0"/>
    <n v="3"/>
    <x v="27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27"/>
  </r>
  <r>
    <n v="-1"/>
    <n v="1"/>
    <s v="0001 -Florida Power &amp; Light Company"/>
    <n v="0"/>
    <n v="3"/>
    <x v="27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27"/>
  </r>
  <r>
    <n v="-1"/>
    <n v="1"/>
    <s v="0001 -Florida Power &amp; Light Company"/>
    <n v="0"/>
    <n v="3"/>
    <x v="27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27"/>
  </r>
  <r>
    <n v="-1"/>
    <n v="1"/>
    <s v="0001 -Florida Power &amp; Light Company"/>
    <n v="0"/>
    <n v="3"/>
    <x v="27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27"/>
  </r>
  <r>
    <n v="-1"/>
    <n v="1"/>
    <s v="0001 -Florida Power &amp; Light Company"/>
    <n v="0"/>
    <n v="3"/>
    <x v="27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27"/>
  </r>
  <r>
    <n v="-1"/>
    <n v="1"/>
    <s v="0001 -Florida Power &amp; Light Company"/>
    <n v="0"/>
    <n v="3"/>
    <x v="27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27"/>
  </r>
  <r>
    <n v="-1"/>
    <n v="1"/>
    <s v="0001 -Florida Power &amp; Light Company"/>
    <n v="0"/>
    <n v="3"/>
    <x v="27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27"/>
  </r>
  <r>
    <n v="-1"/>
    <n v="1"/>
    <s v="0001 -Florida Power &amp; Light Company"/>
    <n v="0"/>
    <n v="3"/>
    <x v="27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27"/>
  </r>
  <r>
    <n v="-1"/>
    <n v="1"/>
    <s v="0001 -Florida Power &amp; Light Company"/>
    <n v="0"/>
    <n v="3"/>
    <x v="27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27"/>
  </r>
  <r>
    <n v="-1"/>
    <n v="1"/>
    <s v="0001 -Florida Power &amp; Light Company"/>
    <n v="0"/>
    <n v="3"/>
    <x v="27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27"/>
  </r>
  <r>
    <n v="-1"/>
    <n v="1"/>
    <s v="0001 -Florida Power &amp; Light Company"/>
    <n v="0"/>
    <n v="3"/>
    <x v="27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27"/>
  </r>
  <r>
    <n v="-1"/>
    <n v="1"/>
    <s v="0001 -Florida Power &amp; Light Company"/>
    <n v="0"/>
    <n v="3"/>
    <x v="27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27"/>
  </r>
  <r>
    <n v="-1"/>
    <n v="1"/>
    <s v="0001 -Florida Power &amp; Light Company"/>
    <n v="0"/>
    <n v="3"/>
    <x v="27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27"/>
  </r>
  <r>
    <n v="-1"/>
    <n v="1"/>
    <s v="0001 -Florida Power &amp; Light Company"/>
    <n v="0"/>
    <n v="3"/>
    <x v="27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27"/>
  </r>
  <r>
    <n v="-1"/>
    <n v="1"/>
    <s v="0001 -Florida Power &amp; Light Company"/>
    <n v="0"/>
    <n v="3"/>
    <x v="27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27"/>
  </r>
  <r>
    <n v="-1"/>
    <n v="1"/>
    <s v="0001 -Florida Power &amp; Light Company"/>
    <n v="0"/>
    <n v="3"/>
    <x v="27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27"/>
  </r>
  <r>
    <n v="-1"/>
    <n v="1"/>
    <s v="0001 -Florida Power &amp; Light Company"/>
    <n v="0"/>
    <n v="3"/>
    <x v="27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27"/>
  </r>
  <r>
    <n v="-1"/>
    <n v="1"/>
    <s v="0001 -Florida Power &amp; Light Company"/>
    <n v="0"/>
    <n v="3"/>
    <x v="27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27"/>
  </r>
  <r>
    <n v="-1"/>
    <n v="1"/>
    <s v="0001 -Florida Power &amp; Light Company"/>
    <n v="0"/>
    <n v="3"/>
    <x v="27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27"/>
  </r>
  <r>
    <n v="-1"/>
    <n v="1"/>
    <s v="0001 -Florida Power &amp; Light Company"/>
    <n v="0"/>
    <n v="3"/>
    <x v="27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27"/>
  </r>
  <r>
    <n v="-1"/>
    <n v="1"/>
    <s v="0001 -Florida Power &amp; Light Company"/>
    <n v="0"/>
    <n v="3"/>
    <x v="27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27"/>
  </r>
  <r>
    <n v="-1"/>
    <n v="1"/>
    <s v="0001 -Florida Power &amp; Light Company"/>
    <n v="0"/>
    <n v="3"/>
    <x v="27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27"/>
  </r>
  <r>
    <n v="-1"/>
    <n v="1"/>
    <s v="0001 -Florida Power &amp; Light Company"/>
    <n v="0"/>
    <n v="3"/>
    <x v="27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27"/>
  </r>
  <r>
    <n v="-1"/>
    <n v="1"/>
    <s v="0001 -Florida Power &amp; Light Company"/>
    <n v="0"/>
    <n v="3"/>
    <x v="27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27"/>
  </r>
  <r>
    <n v="-1"/>
    <n v="1"/>
    <s v="0001 -Florida Power &amp; Light Company"/>
    <n v="0"/>
    <n v="3"/>
    <x v="27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27"/>
  </r>
  <r>
    <n v="-1"/>
    <n v="1"/>
    <s v="0001 -Florida Power &amp; Light Company"/>
    <n v="0"/>
    <n v="3"/>
    <x v="27"/>
    <n v="1987"/>
    <n v="22"/>
    <n v="2014"/>
    <s v="V1987"/>
    <n v="367"/>
    <s v="07. Distribution"/>
    <s v="Function"/>
    <n v="130553579.65000001"/>
    <n v="0"/>
    <n v="0"/>
    <n v="0"/>
    <n v="0"/>
    <n v="132411780.11"/>
    <n v="-2279060.27"/>
    <n v="84541.91"/>
    <n v="132411780.11"/>
    <n v="130553579.65000001"/>
    <n v="84541.91"/>
    <n v="0"/>
    <n v="84541.91"/>
    <n v="0"/>
    <x v="27"/>
  </r>
  <r>
    <n v="-1"/>
    <n v="1"/>
    <s v="0001 -Florida Power &amp; Light Company"/>
    <n v="0"/>
    <n v="3"/>
    <x v="27"/>
    <n v="1988"/>
    <n v="24"/>
    <n v="2014"/>
    <s v="V1988"/>
    <n v="367"/>
    <s v="07. Distribution"/>
    <s v="Function"/>
    <n v="116154884.12"/>
    <n v="0"/>
    <n v="0"/>
    <n v="0"/>
    <n v="0"/>
    <n v="117751052.70999999"/>
    <n v="-2181992.75"/>
    <n v="89115.97"/>
    <n v="117751052.70999999"/>
    <n v="116154884.12"/>
    <n v="89115.97"/>
    <n v="0"/>
    <n v="89115.97"/>
    <n v="0"/>
    <x v="27"/>
  </r>
  <r>
    <n v="-1"/>
    <n v="1"/>
    <s v="0001 -Florida Power &amp; Light Company"/>
    <n v="0"/>
    <n v="3"/>
    <x v="27"/>
    <n v="1989"/>
    <n v="26"/>
    <n v="2014"/>
    <s v="V1989"/>
    <n v="367"/>
    <s v="07. Distribution"/>
    <s v="Function"/>
    <n v="140834623.44999999"/>
    <n v="0"/>
    <n v="0"/>
    <n v="0"/>
    <n v="0"/>
    <n v="142736444.99000001"/>
    <n v="-2475031.41"/>
    <n v="123671.37"/>
    <n v="142736444.99000001"/>
    <n v="140834623.44999999"/>
    <n v="123671.37"/>
    <n v="0"/>
    <n v="123671.37"/>
    <n v="0"/>
    <x v="27"/>
  </r>
  <r>
    <n v="-1"/>
    <n v="1"/>
    <s v="0001 -Florida Power &amp; Light Company"/>
    <n v="0"/>
    <n v="3"/>
    <x v="27"/>
    <n v="1990"/>
    <n v="28"/>
    <n v="2014"/>
    <s v="V1990"/>
    <n v="367"/>
    <s v="07. Distribution"/>
    <s v="Function"/>
    <n v="168591581.12"/>
    <n v="0"/>
    <n v="0"/>
    <n v="0"/>
    <n v="0"/>
    <n v="170652686.11000001"/>
    <n v="-2773184.34"/>
    <n v="123880.99"/>
    <n v="170652686.11000001"/>
    <n v="168591581.12"/>
    <n v="123880.99"/>
    <n v="0"/>
    <n v="123880.99"/>
    <n v="0"/>
    <x v="27"/>
  </r>
  <r>
    <n v="-1"/>
    <n v="1"/>
    <s v="0001 -Florida Power &amp; Light Company"/>
    <n v="0"/>
    <n v="3"/>
    <x v="27"/>
    <n v="1991"/>
    <n v="29"/>
    <n v="2014"/>
    <s v="V1991"/>
    <n v="367"/>
    <s v="07. Distribution"/>
    <s v="Function"/>
    <n v="191742932.66999999"/>
    <n v="0"/>
    <n v="0"/>
    <n v="0"/>
    <n v="0"/>
    <n v="194209386.75"/>
    <n v="-2942589.08"/>
    <n v="117232.78"/>
    <n v="194209386.75"/>
    <n v="191742932.66999999"/>
    <n v="117232.78"/>
    <n v="0"/>
    <n v="117232.78"/>
    <n v="0"/>
    <x v="27"/>
  </r>
  <r>
    <n v="-1"/>
    <n v="1"/>
    <s v="0001 -Florida Power &amp; Light Company"/>
    <n v="0"/>
    <n v="3"/>
    <x v="27"/>
    <n v="1992"/>
    <n v="30"/>
    <n v="2014"/>
    <s v="V1992"/>
    <n v="367"/>
    <s v="07. Distribution"/>
    <s v="Function"/>
    <n v="162455271.56"/>
    <n v="0"/>
    <n v="0"/>
    <n v="0"/>
    <n v="0"/>
    <n v="164676853.80000001"/>
    <n v="-2733764.45"/>
    <n v="108728.97"/>
    <n v="164676853.80000001"/>
    <n v="162455271.56"/>
    <n v="108728.97"/>
    <n v="0"/>
    <n v="108728.97"/>
    <n v="0"/>
    <x v="27"/>
  </r>
  <r>
    <n v="-1"/>
    <n v="1"/>
    <s v="0001 -Florida Power &amp; Light Company"/>
    <n v="0"/>
    <n v="3"/>
    <x v="27"/>
    <n v="1993"/>
    <n v="31"/>
    <n v="2014"/>
    <s v="V1993"/>
    <n v="367"/>
    <s v="07. Distribution"/>
    <s v="Function"/>
    <n v="165467175.25"/>
    <n v="0"/>
    <n v="0"/>
    <n v="0"/>
    <n v="0"/>
    <n v="166993165.38999999"/>
    <n v="-2027470.25"/>
    <n v="71296.19"/>
    <n v="166993165.38999999"/>
    <n v="165467175.25"/>
    <n v="71296.19"/>
    <n v="0"/>
    <n v="71296.19"/>
    <n v="0"/>
    <x v="27"/>
  </r>
  <r>
    <n v="-1"/>
    <n v="1"/>
    <s v="0001 -Florida Power &amp; Light Company"/>
    <n v="0"/>
    <n v="3"/>
    <x v="27"/>
    <n v="1994"/>
    <n v="32"/>
    <n v="2014"/>
    <s v="V1994"/>
    <n v="367"/>
    <s v="07. Distribution"/>
    <s v="Function"/>
    <n v="161128705.11000001"/>
    <n v="0"/>
    <n v="0"/>
    <n v="3168200.88"/>
    <n v="3168200.88"/>
    <n v="159827223.94999999"/>
    <n v="-2365730.77"/>
    <n v="78776.850000000006"/>
    <n v="163015783.80000001"/>
    <n v="161128705.11000001"/>
    <n v="58417.88"/>
    <n v="0"/>
    <n v="78776.850000000006"/>
    <n v="0"/>
    <x v="27"/>
  </r>
  <r>
    <n v="-1"/>
    <n v="1"/>
    <s v="0001 -Florida Power &amp; Light Company"/>
    <n v="0"/>
    <n v="3"/>
    <x v="27"/>
    <n v="1995"/>
    <n v="33"/>
    <n v="2014"/>
    <s v="V1995"/>
    <n v="367"/>
    <s v="07. Distribution"/>
    <s v="Function"/>
    <n v="158750898.63"/>
    <n v="0"/>
    <n v="0"/>
    <n v="8267718.4400000004"/>
    <n v="5511815.0499999998"/>
    <n v="152279069.13999999"/>
    <n v="-2278511.11"/>
    <n v="87088.24"/>
    <n v="160607169.68000001"/>
    <n v="156015122.58000001"/>
    <n v="6578.8"/>
    <n v="0"/>
    <n v="87088.24"/>
    <n v="0"/>
    <x v="27"/>
  </r>
  <r>
    <n v="-1"/>
    <n v="1"/>
    <s v="0001 -Florida Power &amp; Light Company"/>
    <n v="0"/>
    <n v="3"/>
    <x v="27"/>
    <n v="1996"/>
    <n v="34"/>
    <n v="2014"/>
    <s v="V1996"/>
    <n v="367"/>
    <s v="07. Distribution"/>
    <s v="Function"/>
    <n v="181731163.56999999"/>
    <n v="0"/>
    <n v="0"/>
    <n v="17860988.109999999"/>
    <n v="7144395.2400000002"/>
    <n v="165559754.24000001"/>
    <n v="-2382091.8199999998"/>
    <n v="72784.509999999995"/>
    <n v="183517640.21000001"/>
    <n v="171072709.41999999"/>
    <n v="-82252.06"/>
    <n v="0"/>
    <n v="72784.509999999995"/>
    <n v="0"/>
    <x v="27"/>
  </r>
  <r>
    <n v="-1"/>
    <n v="1"/>
    <s v="0001 -Florida Power &amp; Light Company"/>
    <n v="0"/>
    <n v="3"/>
    <x v="27"/>
    <n v="1997"/>
    <n v="35"/>
    <n v="2014"/>
    <s v="V1997"/>
    <n v="367"/>
    <s v="07. Distribution"/>
    <s v="Function"/>
    <n v="175235814.47"/>
    <n v="0"/>
    <n v="0"/>
    <n v="13650613.07"/>
    <n v="6257886.5899999999"/>
    <n v="155028507.90000001"/>
    <n v="-2343752.6"/>
    <n v="86680.13"/>
    <n v="177068124.50999999"/>
    <n v="159689176.13"/>
    <n v="-148411.54999999999"/>
    <n v="0"/>
    <n v="86680.13"/>
    <n v="0"/>
    <x v="27"/>
  </r>
  <r>
    <n v="-1"/>
    <n v="1"/>
    <s v="0001 -Florida Power &amp; Light Company"/>
    <n v="0"/>
    <n v="3"/>
    <x v="27"/>
    <n v="1998"/>
    <n v="59"/>
    <n v="2014"/>
    <s v="V1998"/>
    <n v="367"/>
    <s v="07. Distribution"/>
    <s v="Function"/>
    <n v="239989950.03"/>
    <n v="0"/>
    <n v="0"/>
    <n v="61762205.840000004"/>
    <n v="8887827.25"/>
    <n v="202042884"/>
    <n v="-2770543.98"/>
    <n v="109277.11"/>
    <n v="242258945.47"/>
    <n v="209055225.24000001"/>
    <n v="-284232.32000000001"/>
    <n v="0"/>
    <n v="109277.11"/>
    <n v="0"/>
    <x v="27"/>
  </r>
  <r>
    <n v="-1"/>
    <n v="1"/>
    <s v="0001 -Florida Power &amp; Light Company"/>
    <n v="0"/>
    <n v="3"/>
    <x v="27"/>
    <n v="1999"/>
    <n v="60"/>
    <n v="2014"/>
    <s v="V1999"/>
    <n v="367"/>
    <s v="07. Distribution"/>
    <s v="Function"/>
    <n v="177326188.69999999"/>
    <n v="0"/>
    <n v="0"/>
    <n v="31084318.609999999"/>
    <n v="6935375.54"/>
    <n v="143351961.53999999"/>
    <n v="-2613025.31"/>
    <n v="125066.56"/>
    <n v="179344802.19999999"/>
    <n v="148703123.91"/>
    <n v="-309333.76000000001"/>
    <n v="0"/>
    <n v="125066.56"/>
    <n v="0"/>
    <x v="27"/>
  </r>
  <r>
    <n v="-1"/>
    <n v="1"/>
    <s v="0001 -Florida Power &amp; Light Company"/>
    <n v="0"/>
    <n v="3"/>
    <x v="27"/>
    <n v="2000"/>
    <n v="61"/>
    <n v="2014"/>
    <s v="V2000"/>
    <n v="367"/>
    <s v="07. Distribution"/>
    <s v="Function"/>
    <n v="219411511.28999999"/>
    <n v="0"/>
    <n v="0"/>
    <n v="27773971.82"/>
    <n v="6092687.4500000002"/>
    <n v="188000428.38"/>
    <n v="-2424074.62"/>
    <n v="105949.51"/>
    <n v="221091533.71000001"/>
    <n v="192668671.00999999"/>
    <n v="-149628.10999999999"/>
    <n v="0"/>
    <n v="105949.51"/>
    <n v="0"/>
    <x v="27"/>
  </r>
  <r>
    <n v="-1"/>
    <n v="1"/>
    <s v="0001 -Florida Power &amp; Light Company"/>
    <n v="0"/>
    <n v="3"/>
    <x v="27"/>
    <n v="2001"/>
    <n v="62"/>
    <n v="2014"/>
    <s v="V2001"/>
    <n v="367"/>
    <s v="07. Distribution"/>
    <s v="Function"/>
    <n v="219598222.13"/>
    <n v="0"/>
    <n v="0"/>
    <n v="69543251.819999993"/>
    <n v="9221924.9399999995"/>
    <n v="153118660.61000001"/>
    <n v="-3453288.04"/>
    <n v="142483.6"/>
    <n v="222528169.30000001"/>
    <n v="160308909.87"/>
    <n v="-755787.91"/>
    <n v="0"/>
    <n v="142483.6"/>
    <n v="0"/>
    <x v="27"/>
  </r>
  <r>
    <n v="-1"/>
    <n v="1"/>
    <s v="0001 -Florida Power &amp; Light Company"/>
    <n v="0"/>
    <n v="3"/>
    <x v="27"/>
    <n v="2001"/>
    <n v="69"/>
    <n v="2014"/>
    <s v="V2001 Bonus"/>
    <n v="367"/>
    <s v="07. Distribution"/>
    <s v="Function"/>
    <n v="34243009.579999998"/>
    <n v="0"/>
    <n v="0"/>
    <n v="10462565.560000001"/>
    <n v="1388833.26"/>
    <n v="24218550.079999998"/>
    <n v="-599716.93999999994"/>
    <n v="22129.200000000001"/>
    <n v="34708760.420000002"/>
    <n v="25279639.739999998"/>
    <n v="-115878.05"/>
    <n v="0"/>
    <n v="22129.200000000001"/>
    <n v="0"/>
    <x v="27"/>
  </r>
  <r>
    <n v="-1"/>
    <n v="1"/>
    <s v="0001 -Florida Power &amp; Light Company"/>
    <n v="0"/>
    <n v="3"/>
    <x v="27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27"/>
  </r>
  <r>
    <n v="-1"/>
    <n v="1"/>
    <s v="0001 -Florida Power &amp; Light Company"/>
    <n v="0"/>
    <n v="3"/>
    <x v="27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27"/>
  </r>
  <r>
    <n v="-1"/>
    <n v="1"/>
    <s v="0001 -Florida Power &amp; Light Company"/>
    <n v="0"/>
    <n v="3"/>
    <x v="27"/>
    <n v="2002"/>
    <n v="80"/>
    <n v="2014"/>
    <s v="V2002 Bonus Q1"/>
    <n v="367"/>
    <s v="07. Distribution"/>
    <s v="Function"/>
    <n v="77291059.980000004"/>
    <n v="0"/>
    <n v="0"/>
    <n v="77646230.090000004"/>
    <n v="3358361.33"/>
    <n v="52767265.729999997"/>
    <n v="-855952.95"/>
    <n v="25039.63"/>
    <n v="78001400.189999998"/>
    <n v="55650634.770000003"/>
    <n v="-210308.29"/>
    <n v="0"/>
    <n v="25039.63"/>
    <n v="0"/>
    <x v="27"/>
  </r>
  <r>
    <n v="-1"/>
    <n v="1"/>
    <s v="0001 -Florida Power &amp; Light Company"/>
    <n v="0"/>
    <n v="3"/>
    <x v="27"/>
    <n v="2002"/>
    <n v="81"/>
    <n v="2014"/>
    <s v="V2002 Bonus Q2"/>
    <n v="367"/>
    <s v="07. Distribution"/>
    <s v="Function"/>
    <n v="96411729.569999993"/>
    <n v="0"/>
    <n v="0"/>
    <n v="96852771.819999993"/>
    <n v="4156943.76"/>
    <n v="64883223.810000002"/>
    <n v="-1067941.4099999999"/>
    <n v="31256.1"/>
    <n v="97293814.069999993"/>
    <n v="68460654.219999999"/>
    <n v="-271315.06"/>
    <n v="0"/>
    <n v="31256.1"/>
    <n v="0"/>
    <x v="27"/>
  </r>
  <r>
    <n v="-1"/>
    <n v="1"/>
    <s v="0001 -Florida Power &amp; Light Company"/>
    <n v="0"/>
    <n v="3"/>
    <x v="27"/>
    <n v="2002"/>
    <n v="82"/>
    <n v="2014"/>
    <s v="V2002 Bonus Q3"/>
    <n v="367"/>
    <s v="07. Distribution"/>
    <s v="Function"/>
    <n v="81169333.780000001"/>
    <n v="0"/>
    <n v="0"/>
    <n v="81543196.870000005"/>
    <n v="3505960.05"/>
    <n v="53530899.299999997"/>
    <n v="-903259.8"/>
    <n v="26505.18"/>
    <n v="81917059.950000003"/>
    <n v="56554805.600000001"/>
    <n v="-239167.23"/>
    <n v="0"/>
    <n v="26505.18"/>
    <n v="0"/>
    <x v="27"/>
  </r>
  <r>
    <n v="-1"/>
    <n v="1"/>
    <s v="0001 -Florida Power &amp; Light Company"/>
    <n v="0"/>
    <n v="3"/>
    <x v="27"/>
    <n v="2002"/>
    <n v="83"/>
    <n v="2014"/>
    <s v="V2002 Bonus Q4"/>
    <n v="367"/>
    <s v="07. Distribution"/>
    <s v="Function"/>
    <n v="106304346.16"/>
    <n v="0"/>
    <n v="0"/>
    <n v="106798150.02"/>
    <n v="4683026.42"/>
    <n v="68208051.120000005"/>
    <n v="-1174526.8600000001"/>
    <n v="34758.47"/>
    <n v="107291953.87"/>
    <n v="72268375.060000002"/>
    <n v="-330146.77"/>
    <n v="0"/>
    <n v="34758.47"/>
    <n v="0"/>
    <x v="27"/>
  </r>
  <r>
    <n v="-1"/>
    <n v="1"/>
    <s v="0001 -Florida Power &amp; Light Company"/>
    <n v="0"/>
    <n v="3"/>
    <x v="27"/>
    <n v="2002"/>
    <n v="76"/>
    <n v="2014"/>
    <s v="V2002 Q1"/>
    <n v="367"/>
    <s v="07. Distribution"/>
    <s v="Function"/>
    <n v="1443454.24"/>
    <n v="0"/>
    <n v="0"/>
    <n v="1446361.99"/>
    <n v="42437.58"/>
    <n v="662281.53"/>
    <n v="-4624.74"/>
    <n v="4672.82"/>
    <n v="1449269.75"/>
    <n v="698888.41"/>
    <n v="4688.01"/>
    <n v="0"/>
    <n v="4672.82"/>
    <n v="0"/>
    <x v="27"/>
  </r>
  <r>
    <n v="-1"/>
    <n v="1"/>
    <s v="0001 -Florida Power &amp; Light Company"/>
    <n v="0"/>
    <n v="3"/>
    <x v="27"/>
    <n v="2002"/>
    <n v="77"/>
    <n v="2014"/>
    <s v="V2002 Q2"/>
    <n v="367"/>
    <s v="07. Distribution"/>
    <s v="Function"/>
    <n v="4674163.71"/>
    <n v="0"/>
    <n v="0"/>
    <n v="4675581.74"/>
    <n v="293501.90000000002"/>
    <n v="4360265.25"/>
    <n v="-5956.32"/>
    <n v="1773.59"/>
    <n v="4676999.7699999996"/>
    <n v="4651276.91"/>
    <n v="1427.78"/>
    <n v="0"/>
    <n v="1773.59"/>
    <n v="0"/>
    <x v="27"/>
  </r>
  <r>
    <n v="-1"/>
    <n v="1"/>
    <s v="0001 -Florida Power &amp; Light Company"/>
    <n v="0"/>
    <n v="3"/>
    <x v="27"/>
    <n v="2002"/>
    <n v="78"/>
    <n v="2014"/>
    <s v="V2002 Q3"/>
    <n v="367"/>
    <s v="07. Distribution"/>
    <s v="Function"/>
    <n v="3032576.94"/>
    <n v="0"/>
    <n v="0"/>
    <n v="3030018.06"/>
    <n v="31690.17"/>
    <n v="2415025.13"/>
    <n v="5849.64"/>
    <n v="524.14"/>
    <n v="3027459.18"/>
    <n v="2451814.98"/>
    <n v="542.22"/>
    <n v="0"/>
    <n v="524.14"/>
    <n v="0"/>
    <x v="27"/>
  </r>
  <r>
    <n v="-1"/>
    <n v="1"/>
    <s v="0001 -Florida Power &amp; Light Company"/>
    <n v="0"/>
    <n v="3"/>
    <x v="27"/>
    <n v="2002"/>
    <n v="79"/>
    <n v="2014"/>
    <s v="V2002 Q4"/>
    <n v="367"/>
    <s v="07. Distribution"/>
    <s v="Function"/>
    <n v="1402921.74"/>
    <n v="0"/>
    <n v="0"/>
    <n v="1405004.8"/>
    <n v="165021.07"/>
    <n v="1275721.92"/>
    <n v="-11683.57"/>
    <n v="4868.66"/>
    <n v="1407087.86"/>
    <n v="1436557.34"/>
    <n v="4888.1899999999996"/>
    <n v="0"/>
    <n v="4868.66"/>
    <n v="0"/>
    <x v="27"/>
  </r>
  <r>
    <n v="-1"/>
    <n v="1"/>
    <s v="0001 -Florida Power &amp; Light Company"/>
    <n v="0"/>
    <n v="3"/>
    <x v="27"/>
    <n v="2003"/>
    <n v="64"/>
    <n v="2014"/>
    <s v="V2003"/>
    <n v="367"/>
    <s v="07. Distribution"/>
    <s v="Function"/>
    <n v="12116082.439999999"/>
    <n v="0"/>
    <n v="0"/>
    <n v="6796609.3499999996"/>
    <n v="583392.73"/>
    <n v="7008607.0199999996"/>
    <n v="-2027.43"/>
    <n v="20.45"/>
    <n v="12116694.34"/>
    <n v="7591532.3700000001"/>
    <n v="-124.08"/>
    <n v="0"/>
    <n v="20.45"/>
    <n v="0"/>
    <x v="27"/>
  </r>
  <r>
    <n v="-1"/>
    <n v="1"/>
    <s v="0001 -Florida Power &amp; Light Company"/>
    <n v="0"/>
    <n v="3"/>
    <x v="27"/>
    <n v="2003"/>
    <n v="70"/>
    <n v="2014"/>
    <s v="V2003 Bonus-30%"/>
    <n v="367"/>
    <s v="07. Distribution"/>
    <s v="Function"/>
    <n v="241629219.25"/>
    <n v="0"/>
    <n v="0"/>
    <n v="97761743.219999999"/>
    <n v="10442706.060000001"/>
    <n v="147797644.55000001"/>
    <n v="-2158472.5099999998"/>
    <n v="66854.64"/>
    <n v="243358370.59999999"/>
    <n v="157188428.47"/>
    <n v="-610374.56000000006"/>
    <n v="0"/>
    <n v="66854.64"/>
    <n v="0"/>
    <x v="27"/>
  </r>
  <r>
    <n v="-1"/>
    <n v="1"/>
    <s v="0001 -Florida Power &amp; Light Company"/>
    <n v="0"/>
    <n v="3"/>
    <x v="27"/>
    <n v="2003"/>
    <n v="84"/>
    <n v="2014"/>
    <s v="V2003 Bonus-50%"/>
    <n v="367"/>
    <s v="07. Distribution"/>
    <s v="Function"/>
    <n v="161824951.81999999"/>
    <n v="0"/>
    <n v="0"/>
    <n v="64071297.969999999"/>
    <n v="7177815.9400000004"/>
    <n v="99676978.420000002"/>
    <n v="-1600427.56"/>
    <n v="50598.63"/>
    <n v="163137847.03999999"/>
    <n v="106033393.11"/>
    <n v="-440895.34"/>
    <n v="0"/>
    <n v="50598.63"/>
    <n v="0"/>
    <x v="27"/>
  </r>
  <r>
    <n v="-1"/>
    <n v="1"/>
    <s v="0001 -Florida Power &amp; Light Company"/>
    <n v="0"/>
    <n v="3"/>
    <x v="27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27"/>
  </r>
  <r>
    <n v="-1"/>
    <n v="1"/>
    <s v="0001 -Florida Power &amp; Light Company"/>
    <n v="0"/>
    <n v="3"/>
    <x v="27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27"/>
  </r>
  <r>
    <n v="-1"/>
    <n v="1"/>
    <s v="0001 -Florida Power &amp; Light Company"/>
    <n v="0"/>
    <n v="3"/>
    <x v="27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27"/>
  </r>
  <r>
    <n v="-1"/>
    <n v="1"/>
    <s v="0001 -Florida Power &amp; Light Company"/>
    <n v="0"/>
    <n v="3"/>
    <x v="27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27"/>
  </r>
  <r>
    <n v="-1"/>
    <n v="1"/>
    <s v="0001 -Florida Power &amp; Light Company"/>
    <n v="0"/>
    <n v="3"/>
    <x v="27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27"/>
  </r>
  <r>
    <n v="-1"/>
    <n v="1"/>
    <s v="0001 -Florida Power &amp; Light Company"/>
    <n v="0"/>
    <n v="3"/>
    <x v="27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93423.399999999"/>
    <n v="-1147422.19"/>
    <n v="32272.03"/>
    <n v="97117053.909999996"/>
    <n v="58495034.719999999"/>
    <n v="-388001.12"/>
    <n v="0"/>
    <n v="32272.03"/>
    <n v="0"/>
    <x v="27"/>
  </r>
  <r>
    <n v="-1"/>
    <n v="1"/>
    <s v="0001 -Florida Power &amp; Light Company"/>
    <n v="0"/>
    <n v="3"/>
    <x v="27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27"/>
  </r>
  <r>
    <n v="-1"/>
    <n v="1"/>
    <s v="0001 -Florida Power &amp; Light Company"/>
    <n v="0"/>
    <n v="3"/>
    <x v="27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27"/>
  </r>
  <r>
    <n v="-1"/>
    <n v="1"/>
    <s v="0001 -Florida Power &amp; Light Company"/>
    <n v="0"/>
    <n v="3"/>
    <x v="27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27"/>
  </r>
  <r>
    <n v="-1"/>
    <n v="1"/>
    <s v="0001 -Florida Power &amp; Light Company"/>
    <n v="0"/>
    <n v="3"/>
    <x v="27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27"/>
  </r>
  <r>
    <n v="-1"/>
    <n v="1"/>
    <s v="0001 -Florida Power &amp; Light Company"/>
    <n v="0"/>
    <n v="3"/>
    <x v="27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27"/>
  </r>
  <r>
    <n v="-1"/>
    <n v="1"/>
    <s v="0001 -Florida Power &amp; Light Company"/>
    <n v="0"/>
    <n v="3"/>
    <x v="27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27"/>
  </r>
  <r>
    <n v="-1"/>
    <n v="1"/>
    <s v="0001 -Florida Power &amp; Light Company"/>
    <n v="0"/>
    <n v="3"/>
    <x v="27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27"/>
  </r>
  <r>
    <n v="-1"/>
    <n v="1"/>
    <s v="0001 -Florida Power &amp; Light Company"/>
    <n v="0"/>
    <n v="3"/>
    <x v="27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27"/>
  </r>
  <r>
    <n v="-1"/>
    <n v="1"/>
    <s v="0001 -Florida Power &amp; Light Company"/>
    <n v="0"/>
    <n v="3"/>
    <x v="27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27"/>
  </r>
  <r>
    <n v="-1"/>
    <n v="1"/>
    <s v="0001 -Florida Power &amp; Light Company"/>
    <n v="0"/>
    <n v="3"/>
    <x v="27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27"/>
  </r>
  <r>
    <n v="-1"/>
    <n v="1"/>
    <s v="0001 -Florida Power &amp; Light Company"/>
    <n v="0"/>
    <n v="3"/>
    <x v="27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27"/>
  </r>
  <r>
    <n v="-1"/>
    <n v="1"/>
    <s v="0001 -Florida Power &amp; Light Company"/>
    <n v="0"/>
    <n v="3"/>
    <x v="27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27"/>
  </r>
  <r>
    <n v="-1"/>
    <n v="1"/>
    <s v="0001 -Florida Power &amp; Light Company"/>
    <n v="0"/>
    <n v="3"/>
    <x v="27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27"/>
  </r>
  <r>
    <n v="-1"/>
    <n v="1"/>
    <s v="0001 -Florida Power &amp; Light Company"/>
    <n v="0"/>
    <n v="3"/>
    <x v="27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27"/>
  </r>
  <r>
    <n v="-1"/>
    <n v="1"/>
    <s v="0001 -Florida Power &amp; Light Company"/>
    <n v="0"/>
    <n v="3"/>
    <x v="27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27"/>
  </r>
  <r>
    <n v="-1"/>
    <n v="1"/>
    <s v="0001 -Florida Power &amp; Light Company"/>
    <n v="0"/>
    <n v="3"/>
    <x v="27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09999999"/>
    <n v="-494790.53"/>
    <n v="14943.57"/>
    <n v="61816115.399999999"/>
    <n v="29199340.809999999"/>
    <n v="-232127.35"/>
    <n v="0"/>
    <n v="14943.57"/>
    <n v="0"/>
    <x v="27"/>
  </r>
  <r>
    <n v="-1"/>
    <n v="1"/>
    <s v="0001 -Florida Power &amp; Light Company"/>
    <n v="0"/>
    <n v="3"/>
    <x v="27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600000001"/>
    <n v="-386936.29"/>
    <n v="4961.2700000000004"/>
    <n v="20724192.390000001"/>
    <n v="10585094.720000001"/>
    <n v="-77579.710000000006"/>
    <n v="0"/>
    <n v="4961.2700000000004"/>
    <n v="0"/>
    <x v="27"/>
  </r>
  <r>
    <n v="-1"/>
    <n v="1"/>
    <s v="0001 -Florida Power &amp; Light Company"/>
    <n v="0"/>
    <n v="3"/>
    <x v="27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27"/>
  </r>
  <r>
    <n v="-1"/>
    <n v="1"/>
    <s v="0001 -Florida Power &amp; Light Company"/>
    <n v="0"/>
    <n v="3"/>
    <x v="27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27"/>
  </r>
  <r>
    <n v="-1"/>
    <n v="1"/>
    <s v="0001 -Florida Power &amp; Light Company"/>
    <n v="0"/>
    <n v="3"/>
    <x v="27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27"/>
  </r>
  <r>
    <n v="-1"/>
    <n v="1"/>
    <s v="0001 -Florida Power &amp; Light Company"/>
    <n v="0"/>
    <n v="3"/>
    <x v="27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0000001"/>
    <n v="-435832.79"/>
    <n v="14106.45"/>
    <n v="50160132.399999999"/>
    <n v="20948704.84"/>
    <n v="-228359.79"/>
    <n v="0"/>
    <n v="14106.45"/>
    <n v="0"/>
    <x v="27"/>
  </r>
  <r>
    <n v="-1"/>
    <n v="1"/>
    <s v="0001 -Florida Power &amp; Light Company"/>
    <n v="0"/>
    <n v="3"/>
    <x v="27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27"/>
  </r>
  <r>
    <n v="-1"/>
    <n v="1"/>
    <s v="0001 -Florida Power &amp; Light Company"/>
    <n v="0"/>
    <n v="3"/>
    <x v="27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27"/>
  </r>
  <r>
    <n v="-1"/>
    <n v="1"/>
    <s v="0001 -Florida Power &amp; Light Company"/>
    <n v="0"/>
    <n v="3"/>
    <x v="27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27"/>
  </r>
  <r>
    <n v="-1"/>
    <n v="1"/>
    <s v="0001 -Florida Power &amp; Light Company"/>
    <n v="0"/>
    <n v="3"/>
    <x v="27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27"/>
  </r>
  <r>
    <n v="-1"/>
    <n v="1"/>
    <s v="0001 -Florida Power &amp; Light Company"/>
    <n v="0"/>
    <n v="3"/>
    <x v="27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27"/>
  </r>
  <r>
    <n v="-1"/>
    <n v="1"/>
    <s v="0001 -Florida Power &amp; Light Company"/>
    <n v="0"/>
    <n v="3"/>
    <x v="27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27"/>
  </r>
  <r>
    <n v="-1"/>
    <n v="1"/>
    <s v="0001 -Florida Power &amp; Light Company"/>
    <n v="0"/>
    <n v="3"/>
    <x v="27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27"/>
  </r>
  <r>
    <n v="-1"/>
    <n v="1"/>
    <s v="0001 -Florida Power &amp; Light Company"/>
    <n v="0"/>
    <n v="3"/>
    <x v="27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27"/>
  </r>
  <r>
    <n v="-1"/>
    <n v="1"/>
    <s v="0001 -Florida Power &amp; Light Company"/>
    <n v="0"/>
    <n v="3"/>
    <x v="27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27"/>
  </r>
  <r>
    <n v="-1"/>
    <n v="1"/>
    <s v="0001 -Florida Power &amp; Light Company"/>
    <n v="0"/>
    <n v="3"/>
    <x v="27"/>
    <n v="2009"/>
    <n v="192"/>
    <n v="2014"/>
    <s v="V2009 Q4 - 50% Bonus"/>
    <n v="367"/>
    <s v="07. Distribution"/>
    <s v="Function"/>
    <n v="87479530.290000007"/>
    <n v="0"/>
    <n v="0"/>
    <n v="88211396.25"/>
    <n v="5230106.08"/>
    <n v="30996722.23"/>
    <n v="-1823693.83"/>
    <n v="58898.51"/>
    <n v="88943262.209999993"/>
    <n v="35714105.649999999"/>
    <n v="-892110.74"/>
    <n v="0"/>
    <n v="58898.51"/>
    <n v="0"/>
    <x v="27"/>
  </r>
  <r>
    <n v="-1"/>
    <n v="1"/>
    <s v="0001 -Florida Power &amp; Light Company"/>
    <n v="0"/>
    <n v="3"/>
    <x v="27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27"/>
  </r>
  <r>
    <n v="-1"/>
    <n v="1"/>
    <s v="0001 -Florida Power &amp; Light Company"/>
    <n v="0"/>
    <n v="3"/>
    <x v="27"/>
    <n v="2010"/>
    <n v="215"/>
    <n v="2014"/>
    <s v="V2010 Q1 - 50% Bonus"/>
    <n v="367"/>
    <s v="07. Distribution"/>
    <s v="Function"/>
    <n v="66983963.32"/>
    <n v="0"/>
    <n v="0"/>
    <n v="67464521.510000005"/>
    <n v="4149734.63"/>
    <n v="22286490.690000001"/>
    <n v="-1077771.24"/>
    <n v="43497.63"/>
    <n v="67945079.730000004"/>
    <n v="26140451.030000001"/>
    <n v="-621844.5"/>
    <n v="0"/>
    <n v="43497.63"/>
    <n v="0"/>
    <x v="27"/>
  </r>
  <r>
    <n v="-1"/>
    <n v="1"/>
    <s v="0001 -Florida Power &amp; Light Company"/>
    <n v="0"/>
    <n v="3"/>
    <x v="27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27"/>
  </r>
  <r>
    <n v="-1"/>
    <n v="1"/>
    <s v="0001 -Florida Power &amp; Light Company"/>
    <n v="0"/>
    <n v="3"/>
    <x v="27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27"/>
  </r>
  <r>
    <n v="-1"/>
    <n v="1"/>
    <s v="0001 -Florida Power &amp; Light Company"/>
    <n v="0"/>
    <n v="3"/>
    <x v="27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27"/>
  </r>
  <r>
    <n v="-1"/>
    <n v="1"/>
    <s v="0001 -Florida Power &amp; Light Company"/>
    <n v="0"/>
    <n v="3"/>
    <x v="27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7"/>
    <n v="2014"/>
    <s v="V2010 Q3 - 50% Bonus"/>
    <n v="367"/>
    <s v="07. Distribution"/>
    <s v="Function"/>
    <n v="68950133.859999999"/>
    <n v="0"/>
    <n v="0"/>
    <n v="69302409.409999996"/>
    <n v="4834451.32"/>
    <n v="24703679.829999998"/>
    <n v="-933711.63"/>
    <n v="29574.61"/>
    <n v="69654684.959999993"/>
    <n v="29350788.75"/>
    <n v="-487634.09"/>
    <n v="0"/>
    <n v="29574.61"/>
    <n v="0"/>
    <x v="27"/>
  </r>
  <r>
    <n v="-1"/>
    <n v="1"/>
    <s v="0001 -Florida Power &amp; Light Company"/>
    <n v="0"/>
    <n v="3"/>
    <x v="27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27"/>
  </r>
  <r>
    <n v="-1"/>
    <n v="1"/>
    <s v="0001 -Florida Power &amp; Light Company"/>
    <n v="0"/>
    <n v="3"/>
    <x v="27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"/>
    <n v="-373632.98"/>
    <n v="12890.82"/>
    <n v="33218379.690000001"/>
    <n v="13955636.65"/>
    <n v="-219033.21"/>
    <n v="0"/>
    <n v="12890.82"/>
    <n v="0"/>
    <x v="27"/>
  </r>
  <r>
    <n v="-1"/>
    <n v="1"/>
    <s v="0001 -Florida Power &amp; Light Company"/>
    <n v="0"/>
    <n v="3"/>
    <x v="27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27"/>
  </r>
  <r>
    <n v="-1"/>
    <n v="1"/>
    <s v="0001 -Florida Power &amp; Light Company"/>
    <n v="0"/>
    <n v="3"/>
    <x v="27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27"/>
  </r>
  <r>
    <n v="-1"/>
    <n v="1"/>
    <s v="0001 -Florida Power &amp; Light Company"/>
    <n v="0"/>
    <n v="3"/>
    <x v="27"/>
    <n v="2011"/>
    <n v="233"/>
    <n v="2014"/>
    <s v="V2011 - 100% Bonus"/>
    <n v="367"/>
    <s v="07. Distribution"/>
    <s v="Function"/>
    <n v="275702843.68000001"/>
    <n v="0"/>
    <n v="0"/>
    <n v="216108513.69999999"/>
    <n v="19333821.600000001"/>
    <n v="61114571"/>
    <n v="-3464913.17"/>
    <n v="113944.9"/>
    <n v="278263678.75999999"/>
    <n v="79887331.409999996"/>
    <n v="-1885828.99"/>
    <n v="0"/>
    <n v="113944.9"/>
    <n v="0"/>
    <x v="27"/>
  </r>
  <r>
    <n v="-1"/>
    <n v="1"/>
    <s v="0001 -Florida Power &amp; Light Company"/>
    <n v="0"/>
    <n v="3"/>
    <x v="27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27"/>
  </r>
  <r>
    <n v="-1"/>
    <n v="1"/>
    <s v="0001 -Florida Power &amp; Light Company"/>
    <n v="0"/>
    <n v="3"/>
    <x v="27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8"/>
    <n v="2014"/>
    <s v="V2012 Q1 - 50% Bonus"/>
    <n v="367"/>
    <s v="07. Distribution"/>
    <s v="Function"/>
    <n v="130286589.20999999"/>
    <n v="0"/>
    <n v="0"/>
    <n v="130550867.29000001"/>
    <n v="16080537.970000001"/>
    <n v="56126806.770000003"/>
    <n v="-604888.55000000005"/>
    <n v="24345.67"/>
    <n v="130815145.37"/>
    <n v="71929588.5"/>
    <n v="-226454.26"/>
    <n v="0"/>
    <n v="24345.67"/>
    <n v="0"/>
    <x v="27"/>
  </r>
  <r>
    <n v="-1"/>
    <n v="1"/>
    <s v="0001 -Florida Power &amp; Light Company"/>
    <n v="0"/>
    <n v="3"/>
    <x v="27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9"/>
    <n v="2014"/>
    <s v="V2012 Q2 - 50% Bonus"/>
    <n v="367"/>
    <s v="07. Distribution"/>
    <s v="Function"/>
    <n v="145650569.69999999"/>
    <n v="0"/>
    <n v="0"/>
    <n v="145949865.93000001"/>
    <n v="18322804.309999999"/>
    <n v="49300917.719999999"/>
    <n v="-683001.47"/>
    <n v="24771.93"/>
    <n v="146249162.13999999"/>
    <n v="67371063.310000002"/>
    <n v="-321161.78999999998"/>
    <n v="0"/>
    <n v="24771.93"/>
    <n v="0"/>
    <x v="27"/>
  </r>
  <r>
    <n v="-1"/>
    <n v="1"/>
    <s v="0001 -Florida Power &amp; Light Company"/>
    <n v="0"/>
    <n v="3"/>
    <x v="27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0"/>
    <n v="2014"/>
    <s v="V2012 Q3 - 50% Bonus"/>
    <n v="367"/>
    <s v="07. Distribution"/>
    <s v="Function"/>
    <n v="139296962.03"/>
    <n v="0"/>
    <n v="0"/>
    <n v="139590648.78999999"/>
    <n v="20464117.420000002"/>
    <n v="45016446.18"/>
    <n v="-670959.46"/>
    <n v="22932.41"/>
    <n v="139884335.52000001"/>
    <n v="65239734.090000004"/>
    <n v="-323611.56"/>
    <n v="0"/>
    <n v="22932.41"/>
    <n v="0"/>
    <x v="27"/>
  </r>
  <r>
    <n v="-1"/>
    <n v="1"/>
    <s v="0001 -Florida Power &amp; Light Company"/>
    <n v="0"/>
    <n v="3"/>
    <x v="27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1"/>
    <n v="2014"/>
    <s v="V2012 Q4 - 50% Bonus"/>
    <n v="367"/>
    <s v="07. Distribution"/>
    <s v="Function"/>
    <n v="124891089.72"/>
    <n v="0"/>
    <n v="0"/>
    <n v="125119674.31999999"/>
    <n v="21403167.969999999"/>
    <n v="37629684.789999999"/>
    <n v="-543992.81000000006"/>
    <n v="20429.41"/>
    <n v="125348258.91"/>
    <n v="58832519.399999999"/>
    <n v="-236406.42"/>
    <n v="0"/>
    <n v="20429.41"/>
    <n v="0"/>
    <x v="27"/>
  </r>
  <r>
    <n v="-1"/>
    <n v="1"/>
    <s v="0001 -Florida Power &amp; Light Company"/>
    <n v="0"/>
    <n v="3"/>
    <x v="27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27"/>
  </r>
  <r>
    <n v="-1"/>
    <n v="1"/>
    <s v="0001 -Florida Power &amp; Light Company"/>
    <n v="0"/>
    <n v="3"/>
    <x v="27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27"/>
  </r>
  <r>
    <n v="-1"/>
    <n v="1"/>
    <s v="0001 -Florida Power &amp; Light Company"/>
    <n v="0"/>
    <n v="3"/>
    <x v="27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27"/>
  </r>
  <r>
    <n v="-1"/>
    <n v="1"/>
    <s v="0001 -Florida Power &amp; Light Company"/>
    <n v="0"/>
    <n v="3"/>
    <x v="27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27"/>
  </r>
  <r>
    <n v="-1"/>
    <n v="1"/>
    <s v="0001 -Florida Power &amp; Light Company"/>
    <n v="0"/>
    <n v="3"/>
    <x v="27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27"/>
  </r>
  <r>
    <n v="-1"/>
    <n v="1"/>
    <s v="0001 -Florida Power &amp; Light Company"/>
    <n v="0"/>
    <n v="3"/>
    <x v="27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27"/>
  </r>
  <r>
    <n v="-1"/>
    <n v="1"/>
    <s v="0001 -Florida Power &amp; Light Company"/>
    <n v="0"/>
    <n v="3"/>
    <x v="27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27"/>
  </r>
  <r>
    <n v="-1"/>
    <n v="1"/>
    <s v="0001 -Florida Power &amp; Light Company"/>
    <n v="0"/>
    <n v="3"/>
    <x v="27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27"/>
  </r>
  <r>
    <n v="-1"/>
    <n v="1"/>
    <s v="0001 -Florida Power &amp; Light Company"/>
    <n v="0"/>
    <n v="3"/>
    <x v="27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27"/>
  </r>
  <r>
    <n v="-1"/>
    <n v="1"/>
    <s v="0001 -Florida Power &amp; Light Company"/>
    <n v="0"/>
    <n v="3"/>
    <x v="27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27"/>
  </r>
  <r>
    <n v="-1"/>
    <n v="1"/>
    <s v="0001 -Florida Power &amp; Light Company"/>
    <n v="0"/>
    <n v="3"/>
    <x v="27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27"/>
  </r>
  <r>
    <n v="-1"/>
    <n v="1"/>
    <s v="0001 -Florida Power &amp; Light Company"/>
    <n v="0"/>
    <n v="3"/>
    <x v="27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27"/>
  </r>
  <r>
    <n v="-1"/>
    <n v="1"/>
    <s v="0001 -Florida Power &amp; Light Company"/>
    <n v="0"/>
    <n v="3"/>
    <x v="27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27"/>
  </r>
  <r>
    <n v="-1"/>
    <n v="1"/>
    <s v="0001 -Florida Power &amp; Light Company"/>
    <n v="0"/>
    <n v="3"/>
    <x v="27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27"/>
  </r>
  <r>
    <n v="-1"/>
    <n v="1"/>
    <s v="0001 -Florida Power &amp; Light Company"/>
    <n v="0"/>
    <n v="3"/>
    <x v="27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27"/>
  </r>
  <r>
    <n v="-1"/>
    <n v="1"/>
    <s v="0001 -Florida Power &amp; Light Company"/>
    <n v="0"/>
    <n v="3"/>
    <x v="27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27"/>
  </r>
  <r>
    <n v="-1"/>
    <n v="1"/>
    <s v="0001 -Florida Power &amp; Light Company"/>
    <n v="0"/>
    <n v="3"/>
    <x v="27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27"/>
  </r>
  <r>
    <n v="-1"/>
    <n v="1"/>
    <s v="0001 -Florida Power &amp; Light Company"/>
    <n v="0"/>
    <n v="3"/>
    <x v="27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27"/>
  </r>
  <r>
    <n v="-1"/>
    <n v="1"/>
    <s v="0001 -Florida Power &amp; Light Company"/>
    <n v="0"/>
    <n v="3"/>
    <x v="27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27"/>
  </r>
  <r>
    <n v="-1"/>
    <n v="1"/>
    <s v="0001 -Florida Power &amp; Light Company"/>
    <n v="0"/>
    <n v="3"/>
    <x v="27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27"/>
  </r>
  <r>
    <n v="-1"/>
    <n v="1"/>
    <s v="0001 -Florida Power &amp; Light Company"/>
    <n v="0"/>
    <n v="3"/>
    <x v="27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27"/>
  </r>
  <r>
    <n v="-1"/>
    <n v="1"/>
    <s v="0001 -Florida Power &amp; Light Company"/>
    <n v="0"/>
    <n v="3"/>
    <x v="27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27"/>
  </r>
  <r>
    <n v="-1"/>
    <n v="1"/>
    <s v="0001 -Florida Power &amp; Light Company"/>
    <n v="0"/>
    <n v="3"/>
    <x v="27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27"/>
  </r>
  <r>
    <n v="-1"/>
    <n v="1"/>
    <s v="0001 -Florida Power &amp; Light Company"/>
    <n v="0"/>
    <n v="3"/>
    <x v="27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27"/>
  </r>
  <r>
    <n v="-1"/>
    <n v="1"/>
    <s v="0001 -Florida Power &amp; Light Company"/>
    <n v="0"/>
    <n v="3"/>
    <x v="27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27"/>
  </r>
  <r>
    <n v="-1"/>
    <n v="1"/>
    <s v="0001 -Florida Power &amp; Light Company"/>
    <n v="0"/>
    <n v="3"/>
    <x v="27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27"/>
  </r>
  <r>
    <n v="-1"/>
    <n v="1"/>
    <s v="0001 -Florida Power &amp; Light Company"/>
    <n v="0"/>
    <n v="3"/>
    <x v="27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27"/>
  </r>
  <r>
    <n v="-1"/>
    <n v="1"/>
    <s v="0001 -Florida Power &amp; Light Company"/>
    <n v="0"/>
    <n v="3"/>
    <x v="27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27"/>
  </r>
  <r>
    <n v="-1"/>
    <n v="1"/>
    <s v="0001 -Florida Power &amp; Light Company"/>
    <n v="0"/>
    <n v="3"/>
    <x v="27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27"/>
  </r>
  <r>
    <n v="-1"/>
    <n v="1"/>
    <s v="0001 -Florida Power &amp; Light Company"/>
    <n v="0"/>
    <n v="3"/>
    <x v="27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27"/>
  </r>
  <r>
    <n v="-1"/>
    <n v="1"/>
    <s v="0001 -Florida Power &amp; Light Company"/>
    <n v="0"/>
    <n v="3"/>
    <x v="27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27"/>
  </r>
  <r>
    <n v="-1"/>
    <n v="1"/>
    <s v="0001 -Florida Power &amp; Light Company"/>
    <n v="0"/>
    <n v="3"/>
    <x v="27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27"/>
  </r>
  <r>
    <n v="-1"/>
    <n v="1"/>
    <s v="0001 -Florida Power &amp; Light Company"/>
    <n v="0"/>
    <n v="3"/>
    <x v="27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27"/>
  </r>
  <r>
    <n v="-1"/>
    <n v="1"/>
    <s v="0001 -Florida Power &amp; Light Company"/>
    <n v="0"/>
    <n v="3"/>
    <x v="27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27"/>
  </r>
  <r>
    <n v="-1"/>
    <n v="1"/>
    <s v="0001 -Florida Power &amp; Light Company"/>
    <n v="0"/>
    <n v="3"/>
    <x v="27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27"/>
  </r>
  <r>
    <n v="-1"/>
    <n v="1"/>
    <s v="0001 -Florida Power &amp; Light Company"/>
    <n v="0"/>
    <n v="3"/>
    <x v="27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27"/>
  </r>
  <r>
    <n v="-1"/>
    <n v="1"/>
    <s v="0001 -Florida Power &amp; Light Company"/>
    <n v="0"/>
    <n v="3"/>
    <x v="27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27"/>
  </r>
  <r>
    <n v="-1"/>
    <n v="1"/>
    <s v="0001 -Florida Power &amp; Light Company"/>
    <n v="0"/>
    <n v="3"/>
    <x v="27"/>
    <n v="2001"/>
    <n v="69"/>
    <n v="2014"/>
    <s v="V2001 Bonus"/>
    <n v="367"/>
    <s v="08. General Plant"/>
    <s v="Function"/>
    <n v="8069151.71"/>
    <n v="0"/>
    <n v="0"/>
    <n v="0"/>
    <n v="0"/>
    <n v="8069512.9699999997"/>
    <n v="-365.32"/>
    <n v="33.81"/>
    <n v="8069512.9699999997"/>
    <n v="8069151.71"/>
    <n v="33.81"/>
    <n v="0"/>
    <n v="33.81"/>
    <n v="0"/>
    <x v="27"/>
  </r>
  <r>
    <n v="-1"/>
    <n v="1"/>
    <s v="0001 -Florida Power &amp; Light Company"/>
    <n v="0"/>
    <n v="3"/>
    <x v="27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27"/>
  </r>
  <r>
    <n v="-1"/>
    <n v="1"/>
    <s v="0001 -Florida Power &amp; Light Company"/>
    <n v="0"/>
    <n v="3"/>
    <x v="27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27"/>
  </r>
  <r>
    <n v="-1"/>
    <n v="1"/>
    <s v="0001 -Florida Power &amp; Light Company"/>
    <n v="0"/>
    <n v="3"/>
    <x v="27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27"/>
  </r>
  <r>
    <n v="-1"/>
    <n v="1"/>
    <s v="0001 -Florida Power &amp; Light Company"/>
    <n v="0"/>
    <n v="3"/>
    <x v="27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27"/>
  </r>
  <r>
    <n v="-1"/>
    <n v="1"/>
    <s v="0001 -Florida Power &amp; Light Company"/>
    <n v="0"/>
    <n v="3"/>
    <x v="27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27"/>
  </r>
  <r>
    <n v="-1"/>
    <n v="1"/>
    <s v="0001 -Florida Power &amp; Light Company"/>
    <n v="0"/>
    <n v="3"/>
    <x v="27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27"/>
  </r>
  <r>
    <n v="-1"/>
    <n v="1"/>
    <s v="0001 -Florida Power &amp; Light Company"/>
    <n v="0"/>
    <n v="3"/>
    <x v="27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27"/>
  </r>
  <r>
    <n v="-1"/>
    <n v="1"/>
    <s v="0001 -Florida Power &amp; Light Company"/>
    <n v="0"/>
    <n v="3"/>
    <x v="27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27"/>
  </r>
  <r>
    <n v="-1"/>
    <n v="1"/>
    <s v="0001 -Florida Power &amp; Light Company"/>
    <n v="0"/>
    <n v="3"/>
    <x v="27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27"/>
  </r>
  <r>
    <n v="-1"/>
    <n v="1"/>
    <s v="0001 -Florida Power &amp; Light Company"/>
    <n v="0"/>
    <n v="3"/>
    <x v="27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27"/>
  </r>
  <r>
    <n v="-1"/>
    <n v="1"/>
    <s v="0001 -Florida Power &amp; Light Company"/>
    <n v="0"/>
    <n v="3"/>
    <x v="27"/>
    <n v="2003"/>
    <n v="70"/>
    <n v="2014"/>
    <s v="V2003 Bonus-30%"/>
    <n v="367"/>
    <s v="08. General Plant"/>
    <s v="Function"/>
    <n v="15631591.76"/>
    <n v="0"/>
    <n v="0"/>
    <n v="0"/>
    <n v="0"/>
    <n v="15731196.310000001"/>
    <n v="-99604.55"/>
    <n v="9348.1"/>
    <n v="15731196.310000001"/>
    <n v="15631591.76"/>
    <n v="9348.1"/>
    <n v="0"/>
    <n v="9348.1"/>
    <n v="0"/>
    <x v="27"/>
  </r>
  <r>
    <n v="-1"/>
    <n v="1"/>
    <s v="0001 -Florida Power &amp; Light Company"/>
    <n v="0"/>
    <n v="3"/>
    <x v="27"/>
    <n v="2003"/>
    <n v="84"/>
    <n v="2014"/>
    <s v="V2003 Bonus-50%"/>
    <n v="367"/>
    <s v="08. General Plant"/>
    <s v="Function"/>
    <n v="7961146.21"/>
    <n v="0"/>
    <n v="0"/>
    <n v="0"/>
    <n v="0"/>
    <n v="8007386.9299999997"/>
    <n v="-46240.72"/>
    <n v="350.1"/>
    <n v="8007386.9299999997"/>
    <n v="7961146.21"/>
    <n v="350.1"/>
    <n v="0"/>
    <n v="350.1"/>
    <n v="0"/>
    <x v="27"/>
  </r>
  <r>
    <n v="-1"/>
    <n v="1"/>
    <s v="0001 -Florida Power &amp; Light Company"/>
    <n v="0"/>
    <n v="3"/>
    <x v="27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27"/>
  </r>
  <r>
    <n v="-1"/>
    <n v="1"/>
    <s v="0001 -Florida Power &amp; Light Company"/>
    <n v="0"/>
    <n v="3"/>
    <x v="27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27"/>
  </r>
  <r>
    <n v="-1"/>
    <n v="1"/>
    <s v="0001 -Florida Power &amp; Light Company"/>
    <n v="0"/>
    <n v="3"/>
    <x v="27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27"/>
  </r>
  <r>
    <n v="-1"/>
    <n v="1"/>
    <s v="0001 -Florida Power &amp; Light Company"/>
    <n v="0"/>
    <n v="3"/>
    <x v="27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27"/>
  </r>
  <r>
    <n v="-1"/>
    <n v="1"/>
    <s v="0001 -Florida Power &amp; Light Company"/>
    <n v="0"/>
    <n v="3"/>
    <x v="27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27"/>
  </r>
  <r>
    <n v="-1"/>
    <n v="1"/>
    <s v="0001 -Florida Power &amp; Light Company"/>
    <n v="0"/>
    <n v="3"/>
    <x v="27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27"/>
  </r>
  <r>
    <n v="-1"/>
    <n v="1"/>
    <s v="0001 -Florida Power &amp; Light Company"/>
    <n v="0"/>
    <n v="3"/>
    <x v="27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27"/>
  </r>
  <r>
    <n v="-1"/>
    <n v="1"/>
    <s v="0001 -Florida Power &amp; Light Company"/>
    <n v="0"/>
    <n v="3"/>
    <x v="27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27"/>
  </r>
  <r>
    <n v="-1"/>
    <n v="1"/>
    <s v="0001 -Florida Power &amp; Light Company"/>
    <n v="0"/>
    <n v="3"/>
    <x v="27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27"/>
  </r>
  <r>
    <n v="-1"/>
    <n v="1"/>
    <s v="0001 -Florida Power &amp; Light Company"/>
    <n v="0"/>
    <n v="3"/>
    <x v="27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27"/>
  </r>
  <r>
    <n v="-1"/>
    <n v="1"/>
    <s v="0001 -Florida Power &amp; Light Company"/>
    <n v="0"/>
    <n v="3"/>
    <x v="27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27"/>
  </r>
  <r>
    <n v="-1"/>
    <n v="1"/>
    <s v="0001 -Florida Power &amp; Light Company"/>
    <n v="0"/>
    <n v="3"/>
    <x v="27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27"/>
  </r>
  <r>
    <n v="-1"/>
    <n v="1"/>
    <s v="0001 -Florida Power &amp; Light Company"/>
    <n v="0"/>
    <n v="3"/>
    <x v="27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27"/>
  </r>
  <r>
    <n v="-1"/>
    <n v="1"/>
    <s v="0001 -Florida Power &amp; Light Company"/>
    <n v="0"/>
    <n v="3"/>
    <x v="27"/>
    <n v="2005"/>
    <n v="72"/>
    <n v="2014"/>
    <s v="V2005 Bonus-30%"/>
    <n v="367"/>
    <s v="08. General Plant"/>
    <s v="Function"/>
    <n v="15692.83"/>
    <n v="0"/>
    <n v="0"/>
    <n v="0"/>
    <n v="0"/>
    <n v="15692.83"/>
    <n v="0"/>
    <n v="0"/>
    <n v="15692.83"/>
    <n v="15692.83"/>
    <n v="0"/>
    <n v="0"/>
    <n v="0"/>
    <n v="0"/>
    <x v="27"/>
  </r>
  <r>
    <n v="-1"/>
    <n v="1"/>
    <s v="0001 -Florida Power &amp; Light Company"/>
    <n v="0"/>
    <n v="3"/>
    <x v="27"/>
    <n v="2005"/>
    <n v="86"/>
    <n v="2014"/>
    <s v="V2005 Bonus-50%"/>
    <n v="367"/>
    <s v="08. General Plant"/>
    <s v="Function"/>
    <n v="2172259.2599999998"/>
    <n v="0"/>
    <n v="0"/>
    <n v="0"/>
    <n v="0"/>
    <n v="2172259.2599999998"/>
    <n v="0"/>
    <n v="0"/>
    <n v="2172259.2599999998"/>
    <n v="2172259.2599999998"/>
    <n v="0"/>
    <n v="0"/>
    <n v="0"/>
    <n v="0"/>
    <x v="27"/>
  </r>
  <r>
    <n v="-1"/>
    <n v="1"/>
    <s v="0001 -Florida Power &amp; Light Company"/>
    <n v="0"/>
    <n v="3"/>
    <x v="27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27"/>
  </r>
  <r>
    <n v="-1"/>
    <n v="1"/>
    <s v="0001 -Florida Power &amp; Light Company"/>
    <n v="0"/>
    <n v="3"/>
    <x v="27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27"/>
  </r>
  <r>
    <n v="-1"/>
    <n v="1"/>
    <s v="0001 -Florida Power &amp; Light Company"/>
    <n v="0"/>
    <n v="3"/>
    <x v="27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27"/>
  </r>
  <r>
    <n v="-1"/>
    <n v="1"/>
    <s v="0001 -Florida Power &amp; Light Company"/>
    <n v="0"/>
    <n v="3"/>
    <x v="27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1"/>
    <n v="-137905.01"/>
    <n v="5202.8"/>
    <n v="3232234.56"/>
    <n v="3177121.65"/>
    <n v="5202.8"/>
    <n v="0"/>
    <n v="5202.8"/>
    <n v="0"/>
    <x v="27"/>
  </r>
  <r>
    <n v="-1"/>
    <n v="1"/>
    <s v="0001 -Florida Power &amp; Light Company"/>
    <n v="0"/>
    <n v="3"/>
    <x v="27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27"/>
  </r>
  <r>
    <n v="-1"/>
    <n v="1"/>
    <s v="0001 -Florida Power &amp; Light Company"/>
    <n v="0"/>
    <n v="3"/>
    <x v="27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27"/>
  </r>
  <r>
    <n v="-1"/>
    <n v="1"/>
    <s v="0001 -Florida Power &amp; Light Company"/>
    <n v="0"/>
    <n v="3"/>
    <x v="27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27"/>
  </r>
  <r>
    <n v="-1"/>
    <n v="1"/>
    <s v="0001 -Florida Power &amp; Light Company"/>
    <n v="0"/>
    <n v="3"/>
    <x v="27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"/>
    <n v="-342488.27"/>
    <n v="360.99"/>
    <n v="5121337.28"/>
    <n v="5009013.8"/>
    <n v="360.99"/>
    <n v="0"/>
    <n v="360.99"/>
    <n v="0"/>
    <x v="27"/>
  </r>
  <r>
    <n v="-1"/>
    <n v="1"/>
    <s v="0001 -Florida Power &amp; Light Company"/>
    <n v="0"/>
    <n v="3"/>
    <x v="27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27"/>
  </r>
  <r>
    <n v="-1"/>
    <n v="1"/>
    <s v="0001 -Florida Power &amp; Light Company"/>
    <n v="0"/>
    <n v="3"/>
    <x v="27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7"/>
    <n v="-552715.99"/>
    <n v="1613.2"/>
    <n v="19679467.219999999"/>
    <n v="18586094.32"/>
    <n v="1613.2"/>
    <n v="0"/>
    <n v="1613.2"/>
    <n v="0"/>
    <x v="27"/>
  </r>
  <r>
    <n v="-1"/>
    <n v="1"/>
    <s v="0001 -Florida Power &amp; Light Company"/>
    <n v="0"/>
    <n v="3"/>
    <x v="27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27"/>
  </r>
  <r>
    <n v="-1"/>
    <n v="1"/>
    <s v="0001 -Florida Power &amp; Light Company"/>
    <n v="0"/>
    <n v="3"/>
    <x v="27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27"/>
  </r>
  <r>
    <n v="-1"/>
    <n v="1"/>
    <s v="0001 -Florida Power &amp; Light Company"/>
    <n v="0"/>
    <n v="3"/>
    <x v="27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27"/>
  </r>
  <r>
    <n v="-1"/>
    <n v="1"/>
    <s v="0001 -Florida Power &amp; Light Company"/>
    <n v="0"/>
    <n v="3"/>
    <x v="27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27"/>
  </r>
  <r>
    <n v="-1"/>
    <n v="1"/>
    <s v="0001 -Florida Power &amp; Light Company"/>
    <n v="0"/>
    <n v="3"/>
    <x v="27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27"/>
  </r>
  <r>
    <n v="-1"/>
    <n v="1"/>
    <s v="0001 -Florida Power &amp; Light Company"/>
    <n v="0"/>
    <n v="3"/>
    <x v="27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27"/>
  </r>
  <r>
    <n v="-1"/>
    <n v="1"/>
    <s v="0001 -Florida Power &amp; Light Company"/>
    <n v="0"/>
    <n v="3"/>
    <x v="27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27"/>
  </r>
  <r>
    <n v="-1"/>
    <n v="1"/>
    <s v="0001 -Florida Power &amp; Light Company"/>
    <n v="0"/>
    <n v="3"/>
    <x v="27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27"/>
  </r>
  <r>
    <n v="-1"/>
    <n v="1"/>
    <s v="0001 -Florida Power &amp; Light Company"/>
    <n v="0"/>
    <n v="3"/>
    <x v="27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27"/>
  </r>
  <r>
    <n v="-1"/>
    <n v="1"/>
    <s v="0001 -Florida Power &amp; Light Company"/>
    <n v="0"/>
    <n v="3"/>
    <x v="27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27"/>
  </r>
  <r>
    <n v="-1"/>
    <n v="1"/>
    <s v="0001 -Florida Power &amp; Light Company"/>
    <n v="0"/>
    <n v="3"/>
    <x v="27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27"/>
  </r>
  <r>
    <n v="-1"/>
    <n v="1"/>
    <s v="0001 -Florida Power &amp; Light Company"/>
    <n v="0"/>
    <n v="3"/>
    <x v="27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27"/>
  </r>
  <r>
    <n v="-1"/>
    <n v="1"/>
    <s v="0001 -Florida Power &amp; Light Company"/>
    <n v="0"/>
    <n v="3"/>
    <x v="27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27"/>
  </r>
  <r>
    <n v="-1"/>
    <n v="1"/>
    <s v="0001 -Florida Power &amp; Light Company"/>
    <n v="0"/>
    <n v="3"/>
    <x v="27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27"/>
  </r>
  <r>
    <n v="-1"/>
    <n v="1"/>
    <s v="0001 -Florida Power &amp; Light Company"/>
    <n v="0"/>
    <n v="3"/>
    <x v="27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27"/>
  </r>
  <r>
    <n v="-1"/>
    <n v="1"/>
    <s v="0001 -Florida Power &amp; Light Company"/>
    <n v="0"/>
    <n v="3"/>
    <x v="27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27"/>
  </r>
  <r>
    <n v="-1"/>
    <n v="1"/>
    <s v="0001 -Florida Power &amp; Light Company"/>
    <n v="0"/>
    <n v="3"/>
    <x v="27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27"/>
  </r>
  <r>
    <n v="-1"/>
    <n v="1"/>
    <s v="0001 -Florida Power &amp; Light Company"/>
    <n v="0"/>
    <n v="3"/>
    <x v="27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27"/>
  </r>
  <r>
    <n v="-1"/>
    <n v="1"/>
    <s v="0001 -Florida Power &amp; Light Company"/>
    <n v="0"/>
    <n v="3"/>
    <x v="27"/>
    <n v="2011"/>
    <n v="233"/>
    <n v="2014"/>
    <s v="V2011 - 100% Bonus"/>
    <n v="367"/>
    <s v="08. General Plant"/>
    <s v="Function"/>
    <n v="69885814.689999998"/>
    <n v="0"/>
    <n v="0"/>
    <n v="32968695.16"/>
    <n v="7214295.1100000003"/>
    <n v="37818166.43"/>
    <n v="-5832684.7800000003"/>
    <n v="36649.339999999997"/>
    <n v="70151830.299999997"/>
    <n v="44986054.020000003"/>
    <n v="-182958.74"/>
    <n v="0"/>
    <n v="36649.339999999997"/>
    <n v="0"/>
    <x v="27"/>
  </r>
  <r>
    <n v="-1"/>
    <n v="1"/>
    <s v="0001 -Florida Power &amp; Light Company"/>
    <n v="0"/>
    <n v="3"/>
    <x v="27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27"/>
  </r>
  <r>
    <n v="-1"/>
    <n v="1"/>
    <s v="0001 -Florida Power &amp; Light Company"/>
    <n v="0"/>
    <n v="3"/>
    <x v="27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27"/>
  </r>
  <r>
    <n v="-1"/>
    <n v="1"/>
    <s v="0001 -Florida Power &amp; Light Company"/>
    <n v="0"/>
    <n v="3"/>
    <x v="27"/>
    <n v="2012"/>
    <n v="248"/>
    <n v="2014"/>
    <s v="V2012 Q1 - 50% Bonus"/>
    <n v="367"/>
    <s v="08. General Plant"/>
    <s v="Function"/>
    <n v="14854317.460000001"/>
    <n v="0"/>
    <n v="0"/>
    <n v="15041107.09"/>
    <n v="2315394.4700000002"/>
    <n v="7751715.8300000001"/>
    <n v="-373579.24"/>
    <n v="35428.74"/>
    <n v="15227896.699999999"/>
    <n v="9810087.7899999991"/>
    <n v="-81127.98"/>
    <n v="0"/>
    <n v="35428.74"/>
    <n v="0"/>
    <x v="27"/>
  </r>
  <r>
    <n v="-1"/>
    <n v="1"/>
    <s v="0001 -Florida Power &amp; Light Company"/>
    <n v="0"/>
    <n v="3"/>
    <x v="27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27"/>
  </r>
  <r>
    <n v="-1"/>
    <n v="1"/>
    <s v="0001 -Florida Power &amp; Light Company"/>
    <n v="0"/>
    <n v="3"/>
    <x v="27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9"/>
    <n v="2014"/>
    <s v="V2012 Q2 - 50% Bonus"/>
    <n v="367"/>
    <s v="08. General Plant"/>
    <s v="Function"/>
    <n v="13376604.17"/>
    <n v="0"/>
    <n v="0"/>
    <n v="13437876.539999999"/>
    <n v="2311303.86"/>
    <n v="6235094.1200000001"/>
    <n v="-122544.72"/>
    <n v="11619.94"/>
    <n v="13499148.890000001"/>
    <n v="8467969.3599999994"/>
    <n v="-32496.16"/>
    <n v="0"/>
    <n v="11619.94"/>
    <n v="0"/>
    <x v="27"/>
  </r>
  <r>
    <n v="-1"/>
    <n v="1"/>
    <s v="0001 -Florida Power &amp; Light Company"/>
    <n v="0"/>
    <n v="3"/>
    <x v="27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27"/>
  </r>
  <r>
    <n v="-1"/>
    <n v="1"/>
    <s v="0001 -Florida Power &amp; Light Company"/>
    <n v="0"/>
    <n v="3"/>
    <x v="27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0"/>
    <n v="2014"/>
    <s v="V2012 Q3 - 50% Bonus"/>
    <n v="367"/>
    <s v="08. General Plant"/>
    <s v="Function"/>
    <n v="10330275.439999999"/>
    <n v="0"/>
    <n v="0"/>
    <n v="10372315.039999999"/>
    <n v="1989456.43"/>
    <n v="4361017.76"/>
    <n v="-84079.21"/>
    <n v="7967.74"/>
    <n v="10414354.65"/>
    <n v="6300699.29"/>
    <n v="-26336.57"/>
    <n v="0"/>
    <n v="7967.74"/>
    <n v="0"/>
    <x v="27"/>
  </r>
  <r>
    <n v="-1"/>
    <n v="1"/>
    <s v="0001 -Florida Power &amp; Light Company"/>
    <n v="0"/>
    <n v="3"/>
    <x v="27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27"/>
  </r>
  <r>
    <n v="-1"/>
    <n v="1"/>
    <s v="0001 -Florida Power &amp; Light Company"/>
    <n v="0"/>
    <n v="3"/>
    <x v="27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1"/>
    <n v="2014"/>
    <s v="V2012 Q4 - 50% Bonus"/>
    <n v="367"/>
    <s v="08. General Plant"/>
    <s v="Function"/>
    <n v="95750088.810000002"/>
    <n v="0"/>
    <n v="0"/>
    <n v="100604948.63"/>
    <n v="22495673.18"/>
    <n v="43664569.259999998"/>
    <n v="-10106910.59"/>
    <n v="920905.18"/>
    <n v="105459808.45"/>
    <n v="60878154.960000001"/>
    <n v="-3506726.97"/>
    <n v="0"/>
    <n v="920905.18"/>
    <n v="0"/>
    <x v="27"/>
  </r>
  <r>
    <n v="-1"/>
    <n v="1"/>
    <s v="0001 -Florida Power &amp; Light Company"/>
    <n v="0"/>
    <n v="3"/>
    <x v="27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27"/>
  </r>
  <r>
    <n v="-1"/>
    <n v="1"/>
    <s v="0001 -Florida Power &amp; Light Company"/>
    <n v="0"/>
    <n v="3"/>
    <x v="27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27"/>
  </r>
  <r>
    <n v="-1"/>
    <n v="1"/>
    <s v="0001 -Florida Power &amp; Light Company"/>
    <n v="0"/>
    <n v="3"/>
    <x v="27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27"/>
  </r>
  <r>
    <n v="-1"/>
    <n v="1"/>
    <s v="0001 -Florida Power &amp; Light Company"/>
    <n v="0"/>
    <n v="3"/>
    <x v="27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27"/>
  </r>
  <r>
    <n v="-1"/>
    <n v="1"/>
    <s v="0001 -Florida Power &amp; Light Company"/>
    <n v="0"/>
    <n v="3"/>
    <x v="27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27"/>
  </r>
  <r>
    <n v="-1"/>
    <n v="1"/>
    <s v="0001 -Florida Power &amp; Light Company"/>
    <n v="0"/>
    <n v="3"/>
    <x v="27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27"/>
  </r>
  <r>
    <n v="-1"/>
    <n v="1"/>
    <s v="0001 -Florida Power &amp; Light Company"/>
    <n v="0"/>
    <n v="3"/>
    <x v="27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27"/>
  </r>
  <r>
    <n v="-1"/>
    <n v="1"/>
    <s v="0001 -Florida Power &amp; Light Company"/>
    <n v="0"/>
    <n v="3"/>
    <x v="27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27"/>
  </r>
  <r>
    <n v="-1"/>
    <n v="1"/>
    <s v="0001 -Florida Power &amp; Light Company"/>
    <n v="0"/>
    <n v="3"/>
    <x v="27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27"/>
  </r>
  <r>
    <n v="-1"/>
    <n v="1"/>
    <s v="0001 -Florida Power &amp; Light Company"/>
    <n v="0"/>
    <n v="3"/>
    <x v="27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27"/>
  </r>
  <r>
    <n v="-1"/>
    <n v="1"/>
    <s v="0001 -Florida Power &amp; Light Company"/>
    <n v="0"/>
    <n v="3"/>
    <x v="27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27"/>
  </r>
  <r>
    <n v="-1"/>
    <n v="1"/>
    <s v="0001 -Florida Power &amp; Light Company"/>
    <n v="0"/>
    <n v="3"/>
    <x v="27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27"/>
  </r>
  <r>
    <n v="-1"/>
    <n v="1"/>
    <s v="0001 -Florida Power &amp; Light Company"/>
    <n v="0"/>
    <n v="3"/>
    <x v="27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27"/>
  </r>
  <r>
    <n v="-1"/>
    <n v="1"/>
    <s v="0001 -Florida Power &amp; Light Company"/>
    <n v="0"/>
    <n v="3"/>
    <x v="27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27"/>
  </r>
  <r>
    <n v="-1"/>
    <n v="1"/>
    <s v="0001 -Florida Power &amp; Light Company"/>
    <n v="0"/>
    <n v="3"/>
    <x v="27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27"/>
  </r>
  <r>
    <n v="-1"/>
    <n v="1"/>
    <s v="0001 -Florida Power &amp; Light Company"/>
    <n v="0"/>
    <n v="3"/>
    <x v="27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27"/>
  </r>
  <r>
    <n v="-1"/>
    <n v="1"/>
    <s v="0001 -Florida Power &amp; Light Company"/>
    <n v="0"/>
    <n v="3"/>
    <x v="27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27"/>
  </r>
  <r>
    <n v="-1"/>
    <n v="1"/>
    <s v="0001 -Florida Power &amp; Light Company"/>
    <n v="0"/>
    <n v="3"/>
    <x v="27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27"/>
  </r>
  <r>
    <n v="-1"/>
    <n v="1"/>
    <s v="0001 -Florida Power &amp; Light Company"/>
    <n v="0"/>
    <n v="3"/>
    <x v="27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27"/>
  </r>
  <r>
    <n v="-1"/>
    <n v="1"/>
    <s v="0001 -Florida Power &amp; Light Company"/>
    <n v="0"/>
    <n v="3"/>
    <x v="27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27"/>
  </r>
  <r>
    <n v="-1"/>
    <n v="1"/>
    <s v="0001 -Florida Power &amp; Light Company"/>
    <n v="0"/>
    <n v="3"/>
    <x v="27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27"/>
  </r>
  <r>
    <n v="-1"/>
    <n v="1"/>
    <s v="0001 -Florida Power &amp; Light Company"/>
    <n v="0"/>
    <n v="3"/>
    <x v="27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27"/>
  </r>
  <r>
    <n v="-1"/>
    <n v="1"/>
    <s v="0001 -Florida Power &amp; Light Company"/>
    <n v="0"/>
    <n v="3"/>
    <x v="27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27"/>
  </r>
  <r>
    <n v="-1"/>
    <n v="1"/>
    <s v="0001 -Florida Power &amp; Light Company"/>
    <n v="0"/>
    <n v="3"/>
    <x v="27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27"/>
  </r>
  <r>
    <n v="-1"/>
    <n v="1"/>
    <s v="0001 -Florida Power &amp; Light Company"/>
    <n v="0"/>
    <n v="3"/>
    <x v="27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27"/>
  </r>
  <r>
    <n v="-1"/>
    <n v="1"/>
    <s v="0001 -Florida Power &amp; Light Company"/>
    <n v="0"/>
    <n v="3"/>
    <x v="27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27"/>
  </r>
  <r>
    <n v="-1"/>
    <n v="1"/>
    <s v="0001 -Florida Power &amp; Light Company"/>
    <n v="0"/>
    <n v="3"/>
    <x v="27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27"/>
  </r>
  <r>
    <n v="-1"/>
    <n v="1"/>
    <s v="0001 -Florida Power &amp; Light Company"/>
    <n v="0"/>
    <n v="3"/>
    <x v="27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27"/>
  </r>
  <r>
    <n v="-1"/>
    <n v="1"/>
    <s v="0001 -Florida Power &amp; Light Company"/>
    <n v="0"/>
    <n v="3"/>
    <x v="27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27"/>
  </r>
  <r>
    <n v="-1"/>
    <n v="1"/>
    <s v="0001 -Florida Power &amp; Light Company"/>
    <n v="0"/>
    <n v="3"/>
    <x v="27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27"/>
  </r>
  <r>
    <n v="-1"/>
    <n v="1"/>
    <s v="0001 -Florida Power &amp; Light Company"/>
    <n v="0"/>
    <n v="3"/>
    <x v="27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27"/>
  </r>
  <r>
    <n v="-1"/>
    <n v="1"/>
    <s v="0001 -Florida Power &amp; Light Company"/>
    <n v="0"/>
    <n v="3"/>
    <x v="27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27"/>
  </r>
  <r>
    <n v="-1"/>
    <n v="1"/>
    <s v="0001 -Florida Power &amp; Light Company"/>
    <n v="0"/>
    <n v="3"/>
    <x v="27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27"/>
  </r>
  <r>
    <n v="-1"/>
    <n v="1"/>
    <s v="0001 -Florida Power &amp; Light Company"/>
    <n v="0"/>
    <n v="3"/>
    <x v="27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27"/>
  </r>
  <r>
    <n v="-1"/>
    <n v="1"/>
    <s v="0001 -Florida Power &amp; Light Company"/>
    <n v="0"/>
    <n v="3"/>
    <x v="27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27"/>
  </r>
  <r>
    <n v="-1"/>
    <n v="1"/>
    <s v="0001 -Florida Power &amp; Light Company"/>
    <n v="0"/>
    <n v="3"/>
    <x v="27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27"/>
  </r>
  <r>
    <n v="-1"/>
    <n v="1"/>
    <s v="0001 -Florida Power &amp; Light Company"/>
    <n v="0"/>
    <n v="3"/>
    <x v="27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27"/>
  </r>
  <r>
    <n v="-1"/>
    <n v="1"/>
    <s v="0001 -Florida Power &amp; Light Company"/>
    <n v="0"/>
    <n v="3"/>
    <x v="27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27"/>
  </r>
  <r>
    <n v="-1"/>
    <n v="1"/>
    <s v="0001 -Florida Power &amp; Light Company"/>
    <n v="0"/>
    <n v="3"/>
    <x v="27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27"/>
  </r>
  <r>
    <n v="-1"/>
    <n v="1"/>
    <s v="0001 -Florida Power &amp; Light Company"/>
    <n v="0"/>
    <n v="3"/>
    <x v="27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27"/>
  </r>
  <r>
    <n v="-1"/>
    <n v="1"/>
    <s v="0001 -Florida Power &amp; Light Company"/>
    <n v="0"/>
    <n v="3"/>
    <x v="27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27"/>
  </r>
  <r>
    <n v="-1"/>
    <n v="1"/>
    <s v="0001 -Florida Power &amp; Light Company"/>
    <n v="0"/>
    <n v="3"/>
    <x v="27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27"/>
  </r>
  <r>
    <n v="-1"/>
    <n v="1"/>
    <s v="0001 -Florida Power &amp; Light Company"/>
    <n v="0"/>
    <n v="3"/>
    <x v="27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27"/>
  </r>
  <r>
    <n v="-1"/>
    <n v="1"/>
    <s v="0001 -Florida Power &amp; Light Company"/>
    <n v="0"/>
    <n v="3"/>
    <x v="27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27"/>
  </r>
  <r>
    <n v="-1"/>
    <n v="1"/>
    <s v="0001 -Florida Power &amp; Light Company"/>
    <n v="0"/>
    <n v="3"/>
    <x v="27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27"/>
  </r>
  <r>
    <n v="-1"/>
    <n v="1"/>
    <s v="0001 -Florida Power &amp; Light Company"/>
    <n v="0"/>
    <n v="3"/>
    <x v="27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27"/>
  </r>
  <r>
    <n v="-1"/>
    <n v="1"/>
    <s v="0001 -Florida Power &amp; Light Company"/>
    <n v="0"/>
    <n v="3"/>
    <x v="27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27"/>
  </r>
  <r>
    <n v="-1"/>
    <n v="1"/>
    <s v="0001 -Florida Power &amp; Light Company"/>
    <n v="0"/>
    <n v="3"/>
    <x v="27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27"/>
  </r>
  <r>
    <n v="-1"/>
    <n v="1"/>
    <s v="0001 -Florida Power &amp; Light Company"/>
    <n v="0"/>
    <n v="3"/>
    <x v="27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27"/>
  </r>
  <r>
    <n v="-1"/>
    <n v="1"/>
    <s v="0001 -Florida Power &amp; Light Company"/>
    <n v="0"/>
    <n v="3"/>
    <x v="27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27"/>
  </r>
  <r>
    <n v="-1"/>
    <n v="1"/>
    <s v="0001 -Florida Power &amp; Light Company"/>
    <n v="0"/>
    <n v="3"/>
    <x v="27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27"/>
  </r>
  <r>
    <n v="-1"/>
    <n v="1"/>
    <s v="0001 -Florida Power &amp; Light Company"/>
    <n v="0"/>
    <n v="3"/>
    <x v="27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27"/>
  </r>
  <r>
    <n v="-1"/>
    <n v="1"/>
    <s v="0001 -Florida Power &amp; Light Company"/>
    <n v="0"/>
    <n v="3"/>
    <x v="27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27"/>
  </r>
  <r>
    <n v="-1"/>
    <n v="1"/>
    <s v="0001 -Florida Power &amp; Light Company"/>
    <n v="0"/>
    <n v="3"/>
    <x v="27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27"/>
  </r>
  <r>
    <n v="-1"/>
    <n v="1"/>
    <s v="0001 -Florida Power &amp; Light Company"/>
    <n v="0"/>
    <n v="3"/>
    <x v="27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27"/>
  </r>
  <r>
    <n v="-1"/>
    <n v="1"/>
    <s v="0001 -Florida Power &amp; Light Company"/>
    <n v="0"/>
    <n v="3"/>
    <x v="27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27"/>
  </r>
  <r>
    <n v="-1"/>
    <n v="1"/>
    <s v="0001 -Florida Power &amp; Light Company"/>
    <n v="0"/>
    <n v="3"/>
    <x v="27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27"/>
  </r>
  <r>
    <n v="-1"/>
    <n v="1"/>
    <s v="0001 -Florida Power &amp; Light Company"/>
    <n v="0"/>
    <n v="3"/>
    <x v="27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27"/>
  </r>
  <r>
    <n v="-1"/>
    <n v="1"/>
    <s v="0001 -Florida Power &amp; Light Company"/>
    <n v="0"/>
    <n v="3"/>
    <x v="27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27"/>
  </r>
  <r>
    <n v="-1"/>
    <n v="1"/>
    <s v="0001 -Florida Power &amp; Light Company"/>
    <n v="0"/>
    <n v="3"/>
    <x v="27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27"/>
  </r>
  <r>
    <n v="-1"/>
    <n v="1"/>
    <s v="0001 -Florida Power &amp; Light Company"/>
    <n v="0"/>
    <n v="3"/>
    <x v="27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27"/>
  </r>
  <r>
    <n v="-1"/>
    <n v="1"/>
    <s v="0001 -Florida Power &amp; Light Company"/>
    <n v="0"/>
    <n v="3"/>
    <x v="27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27"/>
  </r>
  <r>
    <n v="-1"/>
    <n v="1"/>
    <s v="0001 -Florida Power &amp; Light Company"/>
    <n v="0"/>
    <n v="3"/>
    <x v="27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27"/>
  </r>
  <r>
    <n v="-1"/>
    <n v="1"/>
    <s v="0001 -Florida Power &amp; Light Company"/>
    <n v="0"/>
    <n v="3"/>
    <x v="27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27"/>
  </r>
  <r>
    <n v="-1"/>
    <n v="1"/>
    <s v="0001 -Florida Power &amp; Light Company"/>
    <n v="0"/>
    <n v="3"/>
    <x v="27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27"/>
  </r>
  <r>
    <n v="-1"/>
    <n v="1"/>
    <s v="0001 -Florida Power &amp; Light Company"/>
    <n v="0"/>
    <n v="3"/>
    <x v="27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27"/>
  </r>
  <r>
    <n v="-1"/>
    <n v="1"/>
    <s v="0001 -Florida Power &amp; Light Company"/>
    <n v="0"/>
    <n v="3"/>
    <x v="27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27"/>
  </r>
  <r>
    <n v="-1"/>
    <n v="1"/>
    <s v="0001 -Florida Power &amp; Light Company"/>
    <n v="0"/>
    <n v="3"/>
    <x v="27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27"/>
  </r>
  <r>
    <n v="-1"/>
    <n v="1"/>
    <s v="0001 -Florida Power &amp; Light Company"/>
    <n v="0"/>
    <n v="3"/>
    <x v="27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27"/>
  </r>
  <r>
    <n v="-1"/>
    <n v="1"/>
    <s v="0001 -Florida Power &amp; Light Company"/>
    <n v="0"/>
    <n v="3"/>
    <x v="27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27"/>
  </r>
  <r>
    <n v="-1"/>
    <n v="1"/>
    <s v="0001 -Florida Power &amp; Light Company"/>
    <n v="0"/>
    <n v="3"/>
    <x v="27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27"/>
  </r>
  <r>
    <n v="-1"/>
    <n v="1"/>
    <s v="0001 -Florida Power &amp; Light Company"/>
    <n v="0"/>
    <n v="3"/>
    <x v="27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27"/>
  </r>
  <r>
    <n v="-1"/>
    <n v="1"/>
    <s v="0001 -Florida Power &amp; Light Company"/>
    <n v="0"/>
    <n v="3"/>
    <x v="27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27"/>
  </r>
  <r>
    <n v="-1"/>
    <n v="1"/>
    <s v="0001 -Florida Power &amp; Light Company"/>
    <n v="0"/>
    <n v="3"/>
    <x v="27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27"/>
  </r>
  <r>
    <n v="-1"/>
    <n v="1"/>
    <s v="0001 -Florida Power &amp; Light Company"/>
    <n v="0"/>
    <n v="3"/>
    <x v="27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27"/>
  </r>
  <r>
    <n v="-1"/>
    <n v="1"/>
    <s v="0001 -Florida Power &amp; Light Company"/>
    <n v="0"/>
    <n v="3"/>
    <x v="27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27"/>
  </r>
  <r>
    <n v="-1"/>
    <n v="1"/>
    <s v="0001 -Florida Power &amp; Light Company"/>
    <n v="0"/>
    <n v="3"/>
    <x v="27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27"/>
  </r>
  <r>
    <n v="-1"/>
    <n v="1"/>
    <s v="0001 -Florida Power &amp; Light Company"/>
    <n v="0"/>
    <n v="3"/>
    <x v="27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27"/>
  </r>
  <r>
    <n v="-1"/>
    <n v="1"/>
    <s v="0001 -Florida Power &amp; Light Company"/>
    <n v="0"/>
    <n v="3"/>
    <x v="27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27"/>
  </r>
  <r>
    <n v="-1"/>
    <n v="1"/>
    <s v="0001 -Florida Power &amp; Light Company"/>
    <n v="0"/>
    <n v="3"/>
    <x v="27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27"/>
  </r>
  <r>
    <n v="-1"/>
    <n v="1"/>
    <s v="0001 -Florida Power &amp; Light Company"/>
    <n v="0"/>
    <n v="3"/>
    <x v="27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27"/>
  </r>
  <r>
    <n v="-1"/>
    <n v="1"/>
    <s v="0001 -Florida Power &amp; Light Company"/>
    <n v="0"/>
    <n v="3"/>
    <x v="27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27"/>
  </r>
  <r>
    <n v="-1"/>
    <n v="1"/>
    <s v="0001 -Florida Power &amp; Light Company"/>
    <n v="0"/>
    <n v="3"/>
    <x v="27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27"/>
  </r>
  <r>
    <n v="-1"/>
    <n v="1"/>
    <s v="0001 -Florida Power &amp; Light Company"/>
    <n v="0"/>
    <n v="3"/>
    <x v="27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27"/>
  </r>
  <r>
    <n v="-1"/>
    <n v="1"/>
    <s v="0001 -Florida Power &amp; Light Company"/>
    <n v="0"/>
    <n v="3"/>
    <x v="27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27"/>
  </r>
  <r>
    <n v="-1"/>
    <n v="1"/>
    <s v="0001 -Florida Power &amp; Light Company"/>
    <n v="0"/>
    <n v="3"/>
    <x v="27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27"/>
  </r>
  <r>
    <n v="-1"/>
    <n v="1"/>
    <s v="0001 -Florida Power &amp; Light Company"/>
    <n v="0"/>
    <n v="3"/>
    <x v="27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27"/>
  </r>
  <r>
    <n v="-1"/>
    <n v="1"/>
    <s v="0001 -Florida Power &amp; Light Company"/>
    <n v="0"/>
    <n v="3"/>
    <x v="27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27"/>
  </r>
  <r>
    <n v="-1"/>
    <n v="1"/>
    <s v="0001 -Florida Power &amp; Light Company"/>
    <n v="0"/>
    <n v="3"/>
    <x v="27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27"/>
  </r>
  <r>
    <n v="-1"/>
    <n v="1"/>
    <s v="0001 -Florida Power &amp; Light Company"/>
    <n v="0"/>
    <n v="3"/>
    <x v="27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27"/>
  </r>
  <r>
    <n v="-1"/>
    <n v="1"/>
    <s v="0001 -Florida Power &amp; Light Company"/>
    <n v="0"/>
    <n v="3"/>
    <x v="27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27"/>
  </r>
  <r>
    <n v="-1"/>
    <n v="1"/>
    <s v="0001 -Florida Power &amp; Light Company"/>
    <n v="0"/>
    <n v="3"/>
    <x v="27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27"/>
  </r>
  <r>
    <n v="-1"/>
    <n v="1"/>
    <s v="0001 -Florida Power &amp; Light Company"/>
    <n v="0"/>
    <n v="3"/>
    <x v="27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27"/>
  </r>
  <r>
    <n v="-1"/>
    <n v="1"/>
    <s v="0001 -Florida Power &amp; Light Company"/>
    <n v="0"/>
    <n v="3"/>
    <x v="27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27"/>
  </r>
  <r>
    <n v="-1"/>
    <n v="1"/>
    <s v="0001 -Florida Power &amp; Light Company"/>
    <n v="0"/>
    <n v="3"/>
    <x v="27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27"/>
  </r>
  <r>
    <n v="-1"/>
    <n v="1"/>
    <s v="0001 -Florida Power &amp; Light Company"/>
    <n v="0"/>
    <n v="3"/>
    <x v="27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27"/>
  </r>
  <r>
    <n v="-1"/>
    <n v="1"/>
    <s v="0001 -Florida Power &amp; Light Company"/>
    <n v="0"/>
    <n v="3"/>
    <x v="27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27"/>
  </r>
  <r>
    <n v="-1"/>
    <n v="1"/>
    <s v="0001 -Florida Power &amp; Light Company"/>
    <n v="0"/>
    <n v="3"/>
    <x v="27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27"/>
  </r>
  <r>
    <n v="-1"/>
    <n v="1"/>
    <s v="0001 -Florida Power &amp; Light Company"/>
    <n v="0"/>
    <n v="3"/>
    <x v="27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27"/>
  </r>
  <r>
    <n v="-1"/>
    <n v="1"/>
    <s v="0001 -Florida Power &amp; Light Company"/>
    <n v="0"/>
    <n v="3"/>
    <x v="27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27"/>
  </r>
  <r>
    <n v="-1"/>
    <n v="1"/>
    <s v="0001 -Florida Power &amp; Light Company"/>
    <n v="0"/>
    <n v="3"/>
    <x v="27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27"/>
  </r>
  <r>
    <n v="-1"/>
    <n v="1"/>
    <s v="0001 -Florida Power &amp; Light Company"/>
    <n v="0"/>
    <n v="3"/>
    <x v="27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27"/>
  </r>
  <r>
    <n v="-1"/>
    <n v="1"/>
    <s v="0001 -Florida Power &amp; Light Company"/>
    <n v="0"/>
    <n v="3"/>
    <x v="27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27"/>
  </r>
  <r>
    <n v="-1"/>
    <n v="1"/>
    <s v="0001 -Florida Power &amp; Light Company"/>
    <n v="0"/>
    <n v="3"/>
    <x v="27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27"/>
  </r>
  <r>
    <n v="-1"/>
    <n v="1"/>
    <s v="0001 -Florida Power &amp; Light Company"/>
    <n v="0"/>
    <n v="3"/>
    <x v="27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27"/>
  </r>
  <r>
    <n v="-1"/>
    <n v="1"/>
    <s v="0001 -Florida Power &amp; Light Company"/>
    <n v="0"/>
    <n v="3"/>
    <x v="27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27"/>
  </r>
  <r>
    <n v="-1"/>
    <n v="1"/>
    <s v="0001 -Florida Power &amp; Light Company"/>
    <n v="0"/>
    <n v="3"/>
    <x v="27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27"/>
  </r>
  <r>
    <n v="-1"/>
    <n v="1"/>
    <s v="0001 -Florida Power &amp; Light Company"/>
    <n v="0"/>
    <n v="3"/>
    <x v="27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27"/>
  </r>
  <r>
    <n v="-1"/>
    <n v="1"/>
    <s v="0001 -Florida Power &amp; Light Company"/>
    <n v="0"/>
    <n v="3"/>
    <x v="27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27"/>
  </r>
  <r>
    <n v="-1"/>
    <n v="1"/>
    <s v="0001 -Florida Power &amp; Light Company"/>
    <n v="0"/>
    <n v="3"/>
    <x v="27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27"/>
  </r>
  <r>
    <n v="-1"/>
    <n v="1"/>
    <s v="0001 -Florida Power &amp; Light Company"/>
    <n v="0"/>
    <n v="3"/>
    <x v="27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27"/>
  </r>
  <r>
    <n v="-1"/>
    <n v="1"/>
    <s v="0001 -Florida Power &amp; Light Company"/>
    <n v="0"/>
    <n v="3"/>
    <x v="27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27"/>
  </r>
  <r>
    <n v="-1"/>
    <n v="1"/>
    <s v="0001 -Florida Power &amp; Light Company"/>
    <n v="0"/>
    <n v="3"/>
    <x v="27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27"/>
  </r>
  <r>
    <n v="-1"/>
    <n v="1"/>
    <s v="0001 -Florida Power &amp; Light Company"/>
    <n v="0"/>
    <n v="3"/>
    <x v="27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27"/>
  </r>
  <r>
    <n v="-1"/>
    <n v="1"/>
    <s v="0001 -Florida Power &amp; Light Company"/>
    <n v="0"/>
    <n v="3"/>
    <x v="27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27"/>
  </r>
  <r>
    <n v="-1"/>
    <n v="1"/>
    <s v="0001 -Florida Power &amp; Light Company"/>
    <n v="0"/>
    <n v="3"/>
    <x v="27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27"/>
  </r>
  <r>
    <n v="-1"/>
    <n v="1"/>
    <s v="0001 -Florida Power &amp; Light Company"/>
    <n v="0"/>
    <n v="3"/>
    <x v="27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27"/>
  </r>
  <r>
    <n v="-1"/>
    <n v="1"/>
    <s v="0001 -Florida Power &amp; Light Company"/>
    <n v="0"/>
    <n v="3"/>
    <x v="27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27"/>
  </r>
  <r>
    <n v="-1"/>
    <n v="1"/>
    <s v="0001 -Florida Power &amp; Light Company"/>
    <n v="0"/>
    <n v="3"/>
    <x v="27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27"/>
  </r>
  <r>
    <n v="-1"/>
    <n v="1"/>
    <s v="0001 -Florida Power &amp; Light Company"/>
    <n v="0"/>
    <n v="3"/>
    <x v="27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27"/>
  </r>
  <r>
    <n v="-1"/>
    <n v="1"/>
    <s v="0001 -Florida Power &amp; Light Company"/>
    <n v="0"/>
    <n v="3"/>
    <x v="27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27"/>
  </r>
  <r>
    <n v="-1"/>
    <n v="1"/>
    <s v="0001 -Florida Power &amp; Light Company"/>
    <n v="0"/>
    <n v="3"/>
    <x v="27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27"/>
  </r>
  <r>
    <n v="-1"/>
    <n v="1"/>
    <s v="0001 -Florida Power &amp; Light Company"/>
    <n v="0"/>
    <n v="3"/>
    <x v="27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27"/>
  </r>
  <r>
    <n v="-1"/>
    <n v="1"/>
    <s v="0001 -Florida Power &amp; Light Company"/>
    <n v="0"/>
    <n v="3"/>
    <x v="27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27"/>
  </r>
  <r>
    <n v="-1"/>
    <n v="1"/>
    <s v="0001 -Florida Power &amp; Light Company"/>
    <n v="0"/>
    <n v="3"/>
    <x v="27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27"/>
  </r>
  <r>
    <n v="-1"/>
    <n v="1"/>
    <s v="0001 -Florida Power &amp; Light Company"/>
    <n v="0"/>
    <n v="3"/>
    <x v="27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27"/>
  </r>
  <r>
    <n v="-1"/>
    <n v="1"/>
    <s v="0001 -Florida Power &amp; Light Company"/>
    <n v="0"/>
    <n v="3"/>
    <x v="27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27"/>
  </r>
  <r>
    <n v="-1"/>
    <n v="1"/>
    <s v="0001 -Florida Power &amp; Light Company"/>
    <n v="0"/>
    <n v="3"/>
    <x v="27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27"/>
  </r>
  <r>
    <n v="-1"/>
    <n v="1"/>
    <s v="0001 -Florida Power &amp; Light Company"/>
    <n v="0"/>
    <n v="3"/>
    <x v="27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27"/>
  </r>
  <r>
    <n v="-1"/>
    <n v="1"/>
    <s v="0001 -Florida Power &amp; Light Company"/>
    <n v="0"/>
    <n v="3"/>
    <x v="27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27"/>
  </r>
  <r>
    <n v="-1"/>
    <n v="1"/>
    <s v="0001 -Florida Power &amp; Light Company"/>
    <n v="0"/>
    <n v="3"/>
    <x v="27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27"/>
  </r>
  <r>
    <n v="-1"/>
    <n v="1"/>
    <s v="0001 -Florida Power &amp; Light Company"/>
    <n v="0"/>
    <n v="3"/>
    <x v="27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27"/>
  </r>
  <r>
    <n v="-1"/>
    <n v="1"/>
    <s v="0001 -Florida Power &amp; Light Company"/>
    <n v="0"/>
    <n v="3"/>
    <x v="27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27"/>
  </r>
  <r>
    <n v="-1"/>
    <n v="1"/>
    <s v="0001 -Florida Power &amp; Light Company"/>
    <n v="0"/>
    <n v="3"/>
    <x v="27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27"/>
  </r>
  <r>
    <n v="-1"/>
    <n v="1"/>
    <s v="0001 -Florida Power &amp; Light Company"/>
    <n v="0"/>
    <n v="3"/>
    <x v="27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27"/>
  </r>
  <r>
    <n v="-1"/>
    <n v="1"/>
    <s v="0001 -Florida Power &amp; Light Company"/>
    <n v="0"/>
    <n v="3"/>
    <x v="27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27"/>
  </r>
  <r>
    <n v="-1"/>
    <n v="1"/>
    <s v="0001 -Florida Power &amp; Light Company"/>
    <n v="0"/>
    <n v="3"/>
    <x v="27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27"/>
  </r>
  <r>
    <n v="-1"/>
    <n v="1"/>
    <s v="0001 -Florida Power &amp; Light Company"/>
    <n v="0"/>
    <n v="3"/>
    <x v="27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27"/>
  </r>
  <r>
    <n v="-1"/>
    <n v="1"/>
    <s v="0001 -Florida Power &amp; Light Company"/>
    <n v="0"/>
    <n v="3"/>
    <x v="27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27"/>
  </r>
  <r>
    <n v="-1"/>
    <n v="1"/>
    <s v="0001 -Florida Power &amp; Light Company"/>
    <n v="0"/>
    <n v="3"/>
    <x v="27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27"/>
  </r>
  <r>
    <n v="-1"/>
    <n v="1"/>
    <s v="0001 -Florida Power &amp; Light Company"/>
    <n v="0"/>
    <n v="3"/>
    <x v="27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27"/>
  </r>
  <r>
    <n v="-1"/>
    <n v="1"/>
    <s v="0001 -Florida Power &amp; Light Company"/>
    <n v="0"/>
    <n v="3"/>
    <x v="27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27"/>
  </r>
  <r>
    <n v="-1"/>
    <n v="1"/>
    <s v="0001 -Florida Power &amp; Light Company"/>
    <n v="0"/>
    <n v="3"/>
    <x v="27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27"/>
  </r>
  <r>
    <n v="-1"/>
    <n v="1"/>
    <s v="0001 -Florida Power &amp; Light Company"/>
    <n v="0"/>
    <n v="3"/>
    <x v="27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27"/>
  </r>
  <r>
    <n v="-1"/>
    <n v="1"/>
    <s v="0001 -Florida Power &amp; Light Company"/>
    <n v="0"/>
    <n v="3"/>
    <x v="27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27"/>
  </r>
  <r>
    <n v="-1"/>
    <n v="1"/>
    <s v="0001 -Florida Power &amp; Light Company"/>
    <n v="0"/>
    <n v="3"/>
    <x v="27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27"/>
  </r>
  <r>
    <n v="-1"/>
    <n v="1"/>
    <s v="0001 -Florida Power &amp; Light Company"/>
    <n v="0"/>
    <n v="3"/>
    <x v="27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27"/>
  </r>
  <r>
    <n v="-1"/>
    <n v="1"/>
    <s v="0001 -Florida Power &amp; Light Company"/>
    <n v="0"/>
    <n v="3"/>
    <x v="27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27"/>
  </r>
  <r>
    <n v="-1"/>
    <n v="1"/>
    <s v="0001 -Florida Power &amp; Light Company"/>
    <n v="0"/>
    <n v="3"/>
    <x v="27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27"/>
  </r>
  <r>
    <n v="-1"/>
    <n v="1"/>
    <s v="0001 -Florida Power &amp; Light Company"/>
    <n v="0"/>
    <n v="3"/>
    <x v="27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7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27"/>
  </r>
  <r>
    <n v="-1"/>
    <n v="1"/>
    <s v="0001 -Florida Power &amp; Light Company"/>
    <n v="0"/>
    <n v="3"/>
    <x v="27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27"/>
  </r>
  <r>
    <n v="-1"/>
    <n v="1"/>
    <s v="0001 -Florida Power &amp; Light Company"/>
    <n v="0"/>
    <n v="3"/>
    <x v="27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27"/>
  </r>
  <r>
    <n v="-1"/>
    <n v="1"/>
    <s v="0001 -Florida Power &amp; Light Company"/>
    <n v="0"/>
    <n v="3"/>
    <x v="28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28"/>
  </r>
  <r>
    <n v="-1"/>
    <n v="1"/>
    <s v="0001 -Florida Power &amp; Light Company"/>
    <n v="0"/>
    <n v="3"/>
    <x v="28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28"/>
  </r>
  <r>
    <n v="-1"/>
    <n v="1"/>
    <s v="0001 -Florida Power &amp; Light Company"/>
    <n v="0"/>
    <n v="3"/>
    <x v="28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28"/>
  </r>
  <r>
    <n v="-1"/>
    <n v="1"/>
    <s v="0001 -Florida Power &amp; Light Company"/>
    <n v="0"/>
    <n v="3"/>
    <x v="28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28"/>
  </r>
  <r>
    <n v="-1"/>
    <n v="1"/>
    <s v="0001 -Florida Power &amp; Light Company"/>
    <n v="0"/>
    <n v="3"/>
    <x v="28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28"/>
  </r>
  <r>
    <n v="-1"/>
    <n v="1"/>
    <s v="0001 -Florida Power &amp; Light Company"/>
    <n v="0"/>
    <n v="3"/>
    <x v="28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28"/>
  </r>
  <r>
    <n v="-1"/>
    <n v="1"/>
    <s v="0001 -Florida Power &amp; Light Company"/>
    <n v="0"/>
    <n v="3"/>
    <x v="28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28"/>
  </r>
  <r>
    <n v="-1"/>
    <n v="1"/>
    <s v="0001 -Florida Power &amp; Light Company"/>
    <n v="0"/>
    <n v="3"/>
    <x v="28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28"/>
  </r>
  <r>
    <n v="-1"/>
    <n v="1"/>
    <s v="0001 -Florida Power &amp; Light Company"/>
    <n v="0"/>
    <n v="3"/>
    <x v="28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28"/>
  </r>
  <r>
    <n v="-1"/>
    <n v="1"/>
    <s v="0001 -Florida Power &amp; Light Company"/>
    <n v="0"/>
    <n v="3"/>
    <x v="28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28"/>
  </r>
  <r>
    <n v="-1"/>
    <n v="1"/>
    <s v="0001 -Florida Power &amp; Light Company"/>
    <n v="0"/>
    <n v="3"/>
    <x v="28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28"/>
  </r>
  <r>
    <n v="-1"/>
    <n v="1"/>
    <s v="0001 -Florida Power &amp; Light Company"/>
    <n v="0"/>
    <n v="3"/>
    <x v="28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28"/>
  </r>
  <r>
    <n v="-1"/>
    <n v="1"/>
    <s v="0001 -Florida Power &amp; Light Company"/>
    <n v="0"/>
    <n v="3"/>
    <x v="28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28"/>
  </r>
  <r>
    <n v="-1"/>
    <n v="1"/>
    <s v="0001 -Florida Power &amp; Light Company"/>
    <n v="0"/>
    <n v="3"/>
    <x v="28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28"/>
  </r>
  <r>
    <n v="-1"/>
    <n v="1"/>
    <s v="0001 -Florida Power &amp; Light Company"/>
    <n v="0"/>
    <n v="3"/>
    <x v="28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28"/>
  </r>
  <r>
    <n v="-1"/>
    <n v="1"/>
    <s v="0001 -Florida Power &amp; Light Company"/>
    <n v="0"/>
    <n v="3"/>
    <x v="28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28"/>
  </r>
  <r>
    <n v="-1"/>
    <n v="1"/>
    <s v="0001 -Florida Power &amp; Light Company"/>
    <n v="0"/>
    <n v="3"/>
    <x v="28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28"/>
  </r>
  <r>
    <n v="-1"/>
    <n v="1"/>
    <s v="0001 -Florida Power &amp; Light Company"/>
    <n v="0"/>
    <n v="3"/>
    <x v="28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28"/>
  </r>
  <r>
    <n v="-1"/>
    <n v="1"/>
    <s v="0001 -Florida Power &amp; Light Company"/>
    <n v="0"/>
    <n v="3"/>
    <x v="28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28"/>
  </r>
  <r>
    <n v="-1"/>
    <n v="1"/>
    <s v="0001 -Florida Power &amp; Light Company"/>
    <n v="0"/>
    <n v="3"/>
    <x v="28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28"/>
  </r>
  <r>
    <n v="-1"/>
    <n v="1"/>
    <s v="0001 -Florida Power &amp; Light Company"/>
    <n v="0"/>
    <n v="3"/>
    <x v="28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28"/>
  </r>
  <r>
    <n v="-1"/>
    <n v="1"/>
    <s v="0001 -Florida Power &amp; Light Company"/>
    <n v="0"/>
    <n v="3"/>
    <x v="28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28"/>
  </r>
  <r>
    <n v="-1"/>
    <n v="1"/>
    <s v="0001 -Florida Power &amp; Light Company"/>
    <n v="0"/>
    <n v="3"/>
    <x v="28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28"/>
  </r>
  <r>
    <n v="-1"/>
    <n v="1"/>
    <s v="0001 -Florida Power &amp; Light Company"/>
    <n v="0"/>
    <n v="3"/>
    <x v="28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28"/>
  </r>
  <r>
    <n v="-1"/>
    <n v="1"/>
    <s v="0001 -Florida Power &amp; Light Company"/>
    <n v="0"/>
    <n v="3"/>
    <x v="28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28"/>
  </r>
  <r>
    <n v="-1"/>
    <n v="1"/>
    <s v="0001 -Florida Power &amp; Light Company"/>
    <n v="0"/>
    <n v="3"/>
    <x v="28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28"/>
  </r>
  <r>
    <n v="-1"/>
    <n v="1"/>
    <s v="0001 -Florida Power &amp; Light Company"/>
    <n v="0"/>
    <n v="3"/>
    <x v="28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28"/>
  </r>
  <r>
    <n v="-1"/>
    <n v="1"/>
    <s v="0001 -Florida Power &amp; Light Company"/>
    <n v="0"/>
    <n v="3"/>
    <x v="28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28"/>
  </r>
  <r>
    <n v="-1"/>
    <n v="1"/>
    <s v="0001 -Florida Power &amp; Light Company"/>
    <n v="0"/>
    <n v="3"/>
    <x v="28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28"/>
  </r>
  <r>
    <n v="-1"/>
    <n v="1"/>
    <s v="0001 -Florida Power &amp; Light Company"/>
    <n v="0"/>
    <n v="3"/>
    <x v="28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28"/>
  </r>
  <r>
    <n v="-1"/>
    <n v="1"/>
    <s v="0001 -Florida Power &amp; Light Company"/>
    <n v="0"/>
    <n v="3"/>
    <x v="28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28"/>
  </r>
  <r>
    <n v="-1"/>
    <n v="1"/>
    <s v="0001 -Florida Power &amp; Light Company"/>
    <n v="0"/>
    <n v="3"/>
    <x v="28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28"/>
  </r>
  <r>
    <n v="-1"/>
    <n v="1"/>
    <s v="0001 -Florida Power &amp; Light Company"/>
    <n v="0"/>
    <n v="3"/>
    <x v="28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28"/>
  </r>
  <r>
    <n v="-1"/>
    <n v="1"/>
    <s v="0001 -Florida Power &amp; Light Company"/>
    <n v="0"/>
    <n v="3"/>
    <x v="28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28"/>
  </r>
  <r>
    <n v="-1"/>
    <n v="1"/>
    <s v="0001 -Florida Power &amp; Light Company"/>
    <n v="0"/>
    <n v="3"/>
    <x v="28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28"/>
  </r>
  <r>
    <n v="-1"/>
    <n v="1"/>
    <s v="0001 -Florida Power &amp; Light Company"/>
    <n v="0"/>
    <n v="3"/>
    <x v="28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28"/>
  </r>
  <r>
    <n v="-1"/>
    <n v="1"/>
    <s v="0001 -Florida Power &amp; Light Company"/>
    <n v="0"/>
    <n v="3"/>
    <x v="28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28"/>
  </r>
  <r>
    <n v="-1"/>
    <n v="1"/>
    <s v="0001 -Florida Power &amp; Light Company"/>
    <n v="0"/>
    <n v="3"/>
    <x v="28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28"/>
  </r>
  <r>
    <n v="-1"/>
    <n v="1"/>
    <s v="0001 -Florida Power &amp; Light Company"/>
    <n v="0"/>
    <n v="3"/>
    <x v="28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28"/>
  </r>
  <r>
    <n v="-1"/>
    <n v="1"/>
    <s v="0001 -Florida Power &amp; Light Company"/>
    <n v="0"/>
    <n v="3"/>
    <x v="28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28"/>
  </r>
  <r>
    <n v="-1"/>
    <n v="1"/>
    <s v="0001 -Florida Power &amp; Light Company"/>
    <n v="0"/>
    <n v="3"/>
    <x v="28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28"/>
  </r>
  <r>
    <n v="-1"/>
    <n v="1"/>
    <s v="0001 -Florida Power &amp; Light Company"/>
    <n v="0"/>
    <n v="3"/>
    <x v="28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28"/>
  </r>
  <r>
    <n v="-1"/>
    <n v="1"/>
    <s v="0001 -Florida Power &amp; Light Company"/>
    <n v="0"/>
    <n v="3"/>
    <x v="28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28"/>
  </r>
  <r>
    <n v="-1"/>
    <n v="1"/>
    <s v="0001 -Florida Power &amp; Light Company"/>
    <n v="0"/>
    <n v="3"/>
    <x v="28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28"/>
  </r>
  <r>
    <n v="-1"/>
    <n v="1"/>
    <s v="0001 -Florida Power &amp; Light Company"/>
    <n v="0"/>
    <n v="3"/>
    <x v="28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28"/>
  </r>
  <r>
    <n v="-1"/>
    <n v="1"/>
    <s v="0001 -Florida Power &amp; Light Company"/>
    <n v="0"/>
    <n v="3"/>
    <x v="28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28"/>
  </r>
  <r>
    <n v="-1"/>
    <n v="1"/>
    <s v="0001 -Florida Power &amp; Light Company"/>
    <n v="0"/>
    <n v="3"/>
    <x v="28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28"/>
  </r>
  <r>
    <n v="-1"/>
    <n v="1"/>
    <s v="0001 -Florida Power &amp; Light Company"/>
    <n v="0"/>
    <n v="3"/>
    <x v="28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28"/>
  </r>
  <r>
    <n v="-1"/>
    <n v="1"/>
    <s v="0001 -Florida Power &amp; Light Company"/>
    <n v="0"/>
    <n v="3"/>
    <x v="28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28"/>
  </r>
  <r>
    <n v="-1"/>
    <n v="1"/>
    <s v="0001 -Florida Power &amp; Light Company"/>
    <n v="0"/>
    <n v="3"/>
    <x v="28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28"/>
  </r>
  <r>
    <n v="-1"/>
    <n v="1"/>
    <s v="0001 -Florida Power &amp; Light Company"/>
    <n v="0"/>
    <n v="3"/>
    <x v="28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28"/>
  </r>
  <r>
    <n v="-1"/>
    <n v="1"/>
    <s v="0001 -Florida Power &amp; Light Company"/>
    <n v="0"/>
    <n v="3"/>
    <x v="28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28"/>
  </r>
  <r>
    <n v="-1"/>
    <n v="1"/>
    <s v="0001 -Florida Power &amp; Light Company"/>
    <n v="0"/>
    <n v="3"/>
    <x v="28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28"/>
  </r>
  <r>
    <n v="-1"/>
    <n v="1"/>
    <s v="0001 -Florida Power &amp; Light Company"/>
    <n v="0"/>
    <n v="3"/>
    <x v="28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28"/>
  </r>
  <r>
    <n v="-1"/>
    <n v="1"/>
    <s v="0001 -Florida Power &amp; Light Company"/>
    <n v="0"/>
    <n v="3"/>
    <x v="28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28"/>
  </r>
  <r>
    <n v="-1"/>
    <n v="1"/>
    <s v="0001 -Florida Power &amp; Light Company"/>
    <n v="0"/>
    <n v="3"/>
    <x v="28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28"/>
  </r>
  <r>
    <n v="-1"/>
    <n v="1"/>
    <s v="0001 -Florida Power &amp; Light Company"/>
    <n v="0"/>
    <n v="3"/>
    <x v="28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28"/>
  </r>
  <r>
    <n v="-1"/>
    <n v="1"/>
    <s v="0001 -Florida Power &amp; Light Company"/>
    <n v="0"/>
    <n v="3"/>
    <x v="28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28"/>
  </r>
  <r>
    <n v="-1"/>
    <n v="1"/>
    <s v="0001 -Florida Power &amp; Light Company"/>
    <n v="0"/>
    <n v="3"/>
    <x v="28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28"/>
  </r>
  <r>
    <n v="-1"/>
    <n v="1"/>
    <s v="0001 -Florida Power &amp; Light Company"/>
    <n v="0"/>
    <n v="3"/>
    <x v="28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28"/>
  </r>
  <r>
    <n v="-1"/>
    <n v="1"/>
    <s v="0001 -Florida Power &amp; Light Company"/>
    <n v="0"/>
    <n v="3"/>
    <x v="28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28"/>
  </r>
  <r>
    <n v="-1"/>
    <n v="1"/>
    <s v="0001 -Florida Power &amp; Light Company"/>
    <n v="0"/>
    <n v="3"/>
    <x v="28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28"/>
  </r>
  <r>
    <n v="-1"/>
    <n v="1"/>
    <s v="0001 -Florida Power &amp; Light Company"/>
    <n v="0"/>
    <n v="3"/>
    <x v="28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28"/>
  </r>
  <r>
    <n v="-1"/>
    <n v="1"/>
    <s v="0001 -Florida Power &amp; Light Company"/>
    <n v="0"/>
    <n v="3"/>
    <x v="28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28"/>
  </r>
  <r>
    <n v="-1"/>
    <n v="1"/>
    <s v="0001 -Florida Power &amp; Light Company"/>
    <n v="0"/>
    <n v="3"/>
    <x v="28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28"/>
  </r>
  <r>
    <n v="-1"/>
    <n v="1"/>
    <s v="0001 -Florida Power &amp; Light Company"/>
    <n v="0"/>
    <n v="3"/>
    <x v="28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28"/>
  </r>
  <r>
    <n v="-1"/>
    <n v="1"/>
    <s v="0001 -Florida Power &amp; Light Company"/>
    <n v="0"/>
    <n v="3"/>
    <x v="28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28"/>
  </r>
  <r>
    <n v="-1"/>
    <n v="1"/>
    <s v="0001 -Florida Power &amp; Light Company"/>
    <n v="0"/>
    <n v="3"/>
    <x v="28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28"/>
  </r>
  <r>
    <n v="-1"/>
    <n v="1"/>
    <s v="0001 -Florida Power &amp; Light Company"/>
    <n v="0"/>
    <n v="3"/>
    <x v="28"/>
    <n v="1981"/>
    <n v="15"/>
    <n v="2014"/>
    <s v="V1981"/>
    <n v="367"/>
    <s v="02. Steam"/>
    <s v="Function"/>
    <n v="60976209.509999998"/>
    <n v="0"/>
    <n v="0"/>
    <n v="60976209.509999998"/>
    <n v="0"/>
    <n v="61179905.590000004"/>
    <n v="-203696.08"/>
    <n v="184589.64"/>
    <n v="61179905.590000004"/>
    <n v="60976209.509999998"/>
    <n v="184589.64"/>
    <n v="0"/>
    <n v="184589.64"/>
    <n v="0"/>
    <x v="28"/>
  </r>
  <r>
    <n v="-1"/>
    <n v="1"/>
    <s v="0001 -Florida Power &amp; Light Company"/>
    <n v="0"/>
    <n v="3"/>
    <x v="28"/>
    <n v="1982"/>
    <n v="16"/>
    <n v="2014"/>
    <s v="V1982"/>
    <n v="367"/>
    <s v="02. Steam"/>
    <s v="Function"/>
    <n v="3740305.99"/>
    <n v="0"/>
    <n v="0"/>
    <n v="3740305.99"/>
    <n v="0"/>
    <n v="3750288.33"/>
    <n v="-11581.44"/>
    <n v="6222.91"/>
    <n v="3750288.33"/>
    <n v="3740305.99"/>
    <n v="6222.91"/>
    <n v="0"/>
    <n v="6222.91"/>
    <n v="0"/>
    <x v="28"/>
  </r>
  <r>
    <n v="-1"/>
    <n v="1"/>
    <s v="0001 -Florida Power &amp; Light Company"/>
    <n v="0"/>
    <n v="3"/>
    <x v="28"/>
    <n v="1983"/>
    <n v="17"/>
    <n v="2014"/>
    <s v="V1983"/>
    <n v="367"/>
    <s v="02. Steam"/>
    <s v="Function"/>
    <n v="574585.14"/>
    <n v="0"/>
    <n v="0"/>
    <n v="574585.14"/>
    <n v="0"/>
    <n v="574585.14"/>
    <n v="0"/>
    <n v="0"/>
    <n v="574585.14"/>
    <n v="574585.14"/>
    <n v="0"/>
    <n v="0"/>
    <n v="0"/>
    <n v="0"/>
    <x v="28"/>
  </r>
  <r>
    <n v="-1"/>
    <n v="1"/>
    <s v="0001 -Florida Power &amp; Light Company"/>
    <n v="0"/>
    <n v="3"/>
    <x v="28"/>
    <n v="1984"/>
    <n v="18"/>
    <n v="2014"/>
    <s v="V1984"/>
    <n v="367"/>
    <s v="02. Steam"/>
    <s v="Function"/>
    <n v="1779307.44"/>
    <n v="0"/>
    <n v="0"/>
    <n v="1779307.44"/>
    <n v="0"/>
    <n v="1779307.44"/>
    <n v="0"/>
    <n v="0"/>
    <n v="1779307.44"/>
    <n v="1779307.44"/>
    <n v="0"/>
    <n v="0"/>
    <n v="0"/>
    <n v="0"/>
    <x v="28"/>
  </r>
  <r>
    <n v="-1"/>
    <n v="1"/>
    <s v="0001 -Florida Power &amp; Light Company"/>
    <n v="0"/>
    <n v="3"/>
    <x v="28"/>
    <n v="1985"/>
    <n v="19"/>
    <n v="2014"/>
    <s v="V1985"/>
    <n v="367"/>
    <s v="02. Steam"/>
    <s v="Function"/>
    <n v="2716506.73"/>
    <n v="0"/>
    <n v="0"/>
    <n v="2716506.73"/>
    <n v="-0.01"/>
    <n v="2730871.36"/>
    <n v="-14364.63"/>
    <n v="8263.8700000000008"/>
    <n v="2730871.36"/>
    <n v="2716506.73"/>
    <n v="8263.8700000000008"/>
    <n v="0"/>
    <n v="8263.8700000000008"/>
    <n v="0"/>
    <x v="28"/>
  </r>
  <r>
    <n v="-1"/>
    <n v="1"/>
    <s v="0001 -Florida Power &amp; Light Company"/>
    <n v="0"/>
    <n v="3"/>
    <x v="28"/>
    <n v="1986"/>
    <n v="20"/>
    <n v="2014"/>
    <s v="V1986"/>
    <n v="367"/>
    <s v="02. Steam"/>
    <s v="Function"/>
    <n v="107622321.5"/>
    <n v="0"/>
    <n v="0"/>
    <n v="107622321.5"/>
    <n v="2000820.35"/>
    <n v="105739206.66"/>
    <n v="-119935.31"/>
    <n v="47823.94"/>
    <n v="107742256.81"/>
    <n v="107622321.5"/>
    <n v="45594.14"/>
    <n v="0"/>
    <n v="47823.94"/>
    <n v="0"/>
    <x v="28"/>
  </r>
  <r>
    <n v="-1"/>
    <n v="1"/>
    <s v="0001 -Florida Power &amp; Light Company"/>
    <n v="0"/>
    <n v="3"/>
    <x v="28"/>
    <n v="1987"/>
    <n v="22"/>
    <n v="2014"/>
    <s v="V1987"/>
    <n v="367"/>
    <s v="02. Steam"/>
    <s v="Function"/>
    <n v="253006.17"/>
    <n v="0"/>
    <n v="0"/>
    <n v="253006.17"/>
    <n v="0"/>
    <n v="253006.17"/>
    <n v="0"/>
    <n v="0"/>
    <n v="253006.17"/>
    <n v="253006.17"/>
    <n v="0"/>
    <n v="0"/>
    <n v="0"/>
    <n v="0"/>
    <x v="28"/>
  </r>
  <r>
    <n v="-1"/>
    <n v="1"/>
    <s v="0001 -Florida Power &amp; Light Company"/>
    <n v="0"/>
    <n v="3"/>
    <x v="28"/>
    <n v="1987"/>
    <n v="21"/>
    <n v="2014"/>
    <s v="V1987A"/>
    <n v="367"/>
    <s v="02. Steam"/>
    <s v="Function"/>
    <n v="6381418.5599999996"/>
    <n v="0"/>
    <n v="0"/>
    <n v="6381418.5599999996"/>
    <n v="0"/>
    <n v="6381418.5599999996"/>
    <n v="0"/>
    <n v="0"/>
    <n v="6381418.5599999996"/>
    <n v="6381418.5599999996"/>
    <n v="0"/>
    <n v="0"/>
    <n v="0"/>
    <n v="0"/>
    <x v="28"/>
  </r>
  <r>
    <n v="-1"/>
    <n v="1"/>
    <s v="0001 -Florida Power &amp; Light Company"/>
    <n v="0"/>
    <n v="3"/>
    <x v="28"/>
    <n v="1988"/>
    <n v="24"/>
    <n v="2014"/>
    <s v="V1988"/>
    <n v="367"/>
    <s v="02. Steam"/>
    <s v="Function"/>
    <n v="15108791.92"/>
    <n v="0"/>
    <n v="0"/>
    <n v="15231273.73"/>
    <n v="548965.82999999996"/>
    <n v="13552476.41"/>
    <n v="-346836.31"/>
    <n v="61772.46"/>
    <n v="15353755.539999999"/>
    <n v="13881934.720000001"/>
    <n v="36316.36"/>
    <n v="0"/>
    <n v="61772.46"/>
    <n v="0"/>
    <x v="28"/>
  </r>
  <r>
    <n v="-1"/>
    <n v="1"/>
    <s v="0001 -Florida Power &amp; Light Company"/>
    <n v="0"/>
    <n v="3"/>
    <x v="28"/>
    <n v="1988"/>
    <n v="23"/>
    <n v="2014"/>
    <s v="V1988A"/>
    <n v="367"/>
    <s v="02. Steam"/>
    <s v="Function"/>
    <n v="68115713.069999993"/>
    <n v="0"/>
    <n v="0"/>
    <n v="68115713.069999993"/>
    <n v="2570400.9300000002"/>
    <n v="63183992.390000001"/>
    <n v="-1650013.32"/>
    <n v="571185.88"/>
    <n v="69765726.390000001"/>
    <n v="64260043.090000004"/>
    <n v="415522.79"/>
    <n v="0"/>
    <n v="571185.88"/>
    <n v="0"/>
    <x v="28"/>
  </r>
  <r>
    <n v="-1"/>
    <n v="1"/>
    <s v="0001 -Florida Power &amp; Light Company"/>
    <n v="0"/>
    <n v="3"/>
    <x v="28"/>
    <n v="1989"/>
    <n v="26"/>
    <n v="2014"/>
    <s v="V1989"/>
    <n v="367"/>
    <s v="02. Steam"/>
    <s v="Function"/>
    <n v="15913923.76"/>
    <n v="0"/>
    <n v="0"/>
    <n v="16002842.789999999"/>
    <n v="580025.30000000005"/>
    <n v="13656330.880000001"/>
    <n v="-183490.58"/>
    <n v="55410.84"/>
    <n v="16091761.82"/>
    <n v="14082287.34"/>
    <n v="31641.62"/>
    <n v="0"/>
    <n v="55410.84"/>
    <n v="0"/>
    <x v="28"/>
  </r>
  <r>
    <n v="-1"/>
    <n v="1"/>
    <s v="0001 -Florida Power &amp; Light Company"/>
    <n v="0"/>
    <n v="3"/>
    <x v="28"/>
    <n v="1990"/>
    <n v="28"/>
    <n v="2014"/>
    <s v="V1990"/>
    <n v="367"/>
    <s v="02. Steam"/>
    <s v="Function"/>
    <n v="8562661.2100000009"/>
    <n v="0"/>
    <n v="0"/>
    <n v="8575319.8300000001"/>
    <n v="305345.95"/>
    <n v="6975100.6699999999"/>
    <n v="-41114.58"/>
    <n v="7324.98"/>
    <n v="8587978.4499999993"/>
    <n v="7259446.2599999998"/>
    <n v="3008.1"/>
    <n v="0"/>
    <n v="7324.98"/>
    <n v="0"/>
    <x v="28"/>
  </r>
  <r>
    <n v="-1"/>
    <n v="1"/>
    <s v="0001 -Florida Power &amp; Light Company"/>
    <n v="0"/>
    <n v="3"/>
    <x v="28"/>
    <n v="1990"/>
    <n v="27"/>
    <n v="2014"/>
    <s v="V1990A"/>
    <n v="367"/>
    <s v="02. Steam"/>
    <s v="Function"/>
    <n v="1249904.94"/>
    <n v="0"/>
    <n v="0"/>
    <n v="1249904.94"/>
    <n v="44639.48"/>
    <n v="1054141.48"/>
    <n v="-6093"/>
    <n v="1437.44"/>
    <n v="1255997.94"/>
    <n v="1093667.19"/>
    <n v="458.21"/>
    <n v="0"/>
    <n v="1437.44"/>
    <n v="0"/>
    <x v="28"/>
  </r>
  <r>
    <n v="-1"/>
    <n v="1"/>
    <s v="0001 -Florida Power &amp; Light Company"/>
    <n v="0"/>
    <n v="3"/>
    <x v="28"/>
    <n v="1991"/>
    <n v="29"/>
    <n v="2014"/>
    <s v="V1991"/>
    <n v="367"/>
    <s v="02. Steam"/>
    <s v="Function"/>
    <n v="109032583.95999999"/>
    <n v="0"/>
    <n v="0"/>
    <n v="109554981.67"/>
    <n v="3898666.08"/>
    <n v="87687938.200000003"/>
    <n v="-1044839.27"/>
    <n v="297402.52"/>
    <n v="110077379.38"/>
    <n v="90736420.560000002"/>
    <n v="102790.82"/>
    <n v="0"/>
    <n v="297402.52"/>
    <n v="0"/>
    <x v="28"/>
  </r>
  <r>
    <n v="-1"/>
    <n v="1"/>
    <s v="0001 -Florida Power &amp; Light Company"/>
    <n v="0"/>
    <n v="3"/>
    <x v="28"/>
    <n v="1992"/>
    <n v="30"/>
    <n v="2014"/>
    <s v="V1992"/>
    <n v="367"/>
    <s v="02. Steam"/>
    <s v="Function"/>
    <n v="14569955.689999999"/>
    <n v="0"/>
    <n v="0"/>
    <n v="14643986.689999999"/>
    <n v="508715.8"/>
    <n v="10809937.279999999"/>
    <n v="-426882.11"/>
    <n v="47908.94"/>
    <n v="14718017.699999999"/>
    <n v="11208360.25"/>
    <n v="10139.75"/>
    <n v="0"/>
    <n v="47908.94"/>
    <n v="0"/>
    <x v="28"/>
  </r>
  <r>
    <n v="-1"/>
    <n v="1"/>
    <s v="0001 -Florida Power &amp; Light Company"/>
    <n v="0"/>
    <n v="3"/>
    <x v="28"/>
    <n v="1993"/>
    <n v="31"/>
    <n v="2014"/>
    <s v="V1993"/>
    <n v="367"/>
    <s v="02. Steam"/>
    <s v="Function"/>
    <n v="223427991.03"/>
    <n v="0"/>
    <n v="0"/>
    <n v="223862562.71000001"/>
    <n v="7938838.8899999997"/>
    <n v="162225759.80000001"/>
    <n v="-869143.37"/>
    <n v="243779.09"/>
    <n v="224297134.40000001"/>
    <n v="169521875.83000001"/>
    <n v="17358.57"/>
    <n v="0"/>
    <n v="243779.09"/>
    <n v="0"/>
    <x v="28"/>
  </r>
  <r>
    <n v="-1"/>
    <n v="1"/>
    <s v="0001 -Florida Power &amp; Light Company"/>
    <n v="0"/>
    <n v="3"/>
    <x v="28"/>
    <n v="1994"/>
    <n v="32"/>
    <n v="2014"/>
    <s v="V1994"/>
    <n v="367"/>
    <s v="02. Steam"/>
    <s v="Function"/>
    <n v="99778848.069999993"/>
    <n v="0"/>
    <n v="0"/>
    <n v="20405217.210000001"/>
    <n v="3122598.83"/>
    <n v="73518913.719999999"/>
    <n v="-333332.46999999997"/>
    <n v="99457.83"/>
    <n v="100106300.54000001"/>
    <n v="76399877.659999996"/>
    <n v="13640.24"/>
    <n v="0"/>
    <n v="99457.83"/>
    <n v="0"/>
    <x v="28"/>
  </r>
  <r>
    <n v="-1"/>
    <n v="1"/>
    <s v="0001 -Florida Power &amp; Light Company"/>
    <n v="0"/>
    <n v="3"/>
    <x v="28"/>
    <n v="1995"/>
    <n v="33"/>
    <n v="2014"/>
    <s v="V1995"/>
    <n v="367"/>
    <s v="02. Steam"/>
    <s v="Function"/>
    <n v="87289859.790000007"/>
    <n v="0"/>
    <n v="0"/>
    <n v="17644197.649999999"/>
    <n v="2194209.4700000002"/>
    <n v="66513234.890000001"/>
    <n v="-203473.84"/>
    <n v="25163.51"/>
    <n v="87371334.980000004"/>
    <n v="68650286.560000002"/>
    <n v="846.12"/>
    <n v="0"/>
    <n v="25163.51"/>
    <n v="0"/>
    <x v="28"/>
  </r>
  <r>
    <n v="-1"/>
    <n v="1"/>
    <s v="0001 -Florida Power &amp; Light Company"/>
    <n v="0"/>
    <n v="3"/>
    <x v="28"/>
    <n v="1996"/>
    <n v="34"/>
    <n v="2014"/>
    <s v="V1996"/>
    <n v="367"/>
    <s v="02. Steam"/>
    <s v="Function"/>
    <n v="2765806.4"/>
    <n v="0"/>
    <n v="0"/>
    <n v="-1618278.5"/>
    <n v="79180.66"/>
    <n v="1941325.49"/>
    <n v="-12319.76"/>
    <n v="1782.17"/>
    <n v="2773949.4"/>
    <n v="2015036.5"/>
    <n v="-891.19"/>
    <n v="0"/>
    <n v="1782.17"/>
    <n v="0"/>
    <x v="28"/>
  </r>
  <r>
    <n v="-1"/>
    <n v="1"/>
    <s v="0001 -Florida Power &amp; Light Company"/>
    <n v="0"/>
    <n v="3"/>
    <x v="28"/>
    <n v="1997"/>
    <n v="35"/>
    <n v="2014"/>
    <s v="V1997"/>
    <n v="367"/>
    <s v="02. Steam"/>
    <s v="Function"/>
    <n v="5480628.8399999999"/>
    <n v="0"/>
    <n v="0"/>
    <n v="-23522.799999999999"/>
    <n v="141579.69"/>
    <n v="3863231.23"/>
    <n v="-36117.160000000003"/>
    <n v="3564.54"/>
    <n v="5494126.3799999999"/>
    <n v="3996210.26"/>
    <n v="-1332.34"/>
    <n v="0"/>
    <n v="3564.54"/>
    <n v="0"/>
    <x v="28"/>
  </r>
  <r>
    <n v="-1"/>
    <n v="1"/>
    <s v="0001 -Florida Power &amp; Light Company"/>
    <n v="0"/>
    <n v="3"/>
    <x v="28"/>
    <n v="1998"/>
    <n v="59"/>
    <n v="2014"/>
    <s v="V1998"/>
    <n v="367"/>
    <s v="02. Steam"/>
    <s v="Function"/>
    <n v="8599003.7899999991"/>
    <n v="0"/>
    <n v="0"/>
    <n v="8205620.79"/>
    <n v="142463.93"/>
    <n v="6819794.8499999996"/>
    <n v="-3791.92"/>
    <n v="5133.5600000000004"/>
    <n v="8601285.9800000004"/>
    <n v="6960886.1500000004"/>
    <n v="4224.01"/>
    <n v="0"/>
    <n v="5133.5600000000004"/>
    <n v="0"/>
    <x v="28"/>
  </r>
  <r>
    <n v="-1"/>
    <n v="1"/>
    <s v="0001 -Florida Power &amp; Light Company"/>
    <n v="0"/>
    <n v="3"/>
    <x v="28"/>
    <n v="1999"/>
    <n v="60"/>
    <n v="2014"/>
    <s v="V1999"/>
    <n v="367"/>
    <s v="02. Steam"/>
    <s v="Function"/>
    <n v="28094608.300000001"/>
    <n v="0"/>
    <n v="0"/>
    <n v="1413236.6"/>
    <n v="62998.14"/>
    <n v="27748083.210000001"/>
    <n v="0"/>
    <n v="0"/>
    <n v="28094608.300000001"/>
    <n v="27811081.350000001"/>
    <n v="0"/>
    <n v="0"/>
    <n v="0"/>
    <n v="0"/>
    <x v="28"/>
  </r>
  <r>
    <n v="-1"/>
    <n v="1"/>
    <s v="0001 -Florida Power &amp; Light Company"/>
    <n v="0"/>
    <n v="3"/>
    <x v="28"/>
    <n v="2000"/>
    <n v="61"/>
    <n v="2014"/>
    <s v="V2000"/>
    <n v="367"/>
    <s v="02. Steam"/>
    <s v="Function"/>
    <n v="107052.12"/>
    <n v="0"/>
    <n v="0"/>
    <n v="107052.12"/>
    <n v="3457.64"/>
    <n v="84579.8"/>
    <n v="0"/>
    <n v="0"/>
    <n v="107052.12"/>
    <n v="88037.440000000002"/>
    <n v="0"/>
    <n v="0"/>
    <n v="0"/>
    <n v="0"/>
    <x v="28"/>
  </r>
  <r>
    <n v="-1"/>
    <n v="1"/>
    <s v="0001 -Florida Power &amp; Light Company"/>
    <n v="0"/>
    <n v="3"/>
    <x v="28"/>
    <n v="2001"/>
    <n v="62"/>
    <n v="2014"/>
    <s v="V2001"/>
    <n v="367"/>
    <s v="02. Steam"/>
    <s v="Function"/>
    <n v="11551611.52"/>
    <n v="0"/>
    <n v="0"/>
    <n v="8062512.0300000003"/>
    <n v="368384.62"/>
    <n v="8788451.9000000004"/>
    <n v="0"/>
    <n v="0"/>
    <n v="11551611.52"/>
    <n v="9156836.5199999996"/>
    <n v="0"/>
    <n v="0"/>
    <n v="0"/>
    <n v="0"/>
    <x v="28"/>
  </r>
  <r>
    <n v="-1"/>
    <n v="1"/>
    <s v="0001 -Florida Power &amp; Light Company"/>
    <n v="0"/>
    <n v="3"/>
    <x v="28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28"/>
  </r>
  <r>
    <n v="-1"/>
    <n v="1"/>
    <s v="0001 -Florida Power &amp; Light Company"/>
    <n v="0"/>
    <n v="3"/>
    <x v="28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28"/>
  </r>
  <r>
    <n v="-1"/>
    <n v="1"/>
    <s v="0001 -Florida Power &amp; Light Company"/>
    <n v="0"/>
    <n v="3"/>
    <x v="28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28"/>
  </r>
  <r>
    <n v="-1"/>
    <n v="1"/>
    <s v="0001 -Florida Power &amp; Light Company"/>
    <n v="0"/>
    <n v="3"/>
    <x v="28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28"/>
  </r>
  <r>
    <n v="-1"/>
    <n v="1"/>
    <s v="0001 -Florida Power &amp; Light Company"/>
    <n v="0"/>
    <n v="3"/>
    <x v="28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28"/>
  </r>
  <r>
    <n v="-1"/>
    <n v="1"/>
    <s v="0001 -Florida Power &amp; Light Company"/>
    <n v="0"/>
    <n v="3"/>
    <x v="28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28"/>
  </r>
  <r>
    <n v="-1"/>
    <n v="1"/>
    <s v="0001 -Florida Power &amp; Light Company"/>
    <n v="0"/>
    <n v="3"/>
    <x v="28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28"/>
  </r>
  <r>
    <n v="-1"/>
    <n v="1"/>
    <s v="0001 -Florida Power &amp; Light Company"/>
    <n v="0"/>
    <n v="3"/>
    <x v="28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28"/>
  </r>
  <r>
    <n v="-1"/>
    <n v="1"/>
    <s v="0001 -Florida Power &amp; Light Company"/>
    <n v="0"/>
    <n v="3"/>
    <x v="28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28"/>
  </r>
  <r>
    <n v="-1"/>
    <n v="1"/>
    <s v="0001 -Florida Power &amp; Light Company"/>
    <n v="0"/>
    <n v="3"/>
    <x v="28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28"/>
  </r>
  <r>
    <n v="-1"/>
    <n v="1"/>
    <s v="0001 -Florida Power &amp; Light Company"/>
    <n v="0"/>
    <n v="3"/>
    <x v="28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28"/>
  </r>
  <r>
    <n v="-1"/>
    <n v="1"/>
    <s v="0001 -Florida Power &amp; Light Company"/>
    <n v="0"/>
    <n v="3"/>
    <x v="28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28"/>
  </r>
  <r>
    <n v="-1"/>
    <n v="1"/>
    <s v="0001 -Florida Power &amp; Light Company"/>
    <n v="0"/>
    <n v="3"/>
    <x v="28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28"/>
  </r>
  <r>
    <n v="-1"/>
    <n v="1"/>
    <s v="0001 -Florida Power &amp; Light Company"/>
    <n v="0"/>
    <n v="3"/>
    <x v="28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28"/>
  </r>
  <r>
    <n v="-1"/>
    <n v="1"/>
    <s v="0001 -Florida Power &amp; Light Company"/>
    <n v="0"/>
    <n v="3"/>
    <x v="28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28"/>
  </r>
  <r>
    <n v="-1"/>
    <n v="1"/>
    <s v="0001 -Florida Power &amp; Light Company"/>
    <n v="0"/>
    <n v="3"/>
    <x v="28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28"/>
  </r>
  <r>
    <n v="-1"/>
    <n v="1"/>
    <s v="0001 -Florida Power &amp; Light Company"/>
    <n v="0"/>
    <n v="3"/>
    <x v="28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28"/>
  </r>
  <r>
    <n v="-1"/>
    <n v="1"/>
    <s v="0001 -Florida Power &amp; Light Company"/>
    <n v="0"/>
    <n v="3"/>
    <x v="28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28"/>
  </r>
  <r>
    <n v="-1"/>
    <n v="1"/>
    <s v="0001 -Florida Power &amp; Light Company"/>
    <n v="0"/>
    <n v="3"/>
    <x v="28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28"/>
  </r>
  <r>
    <n v="-1"/>
    <n v="1"/>
    <s v="0001 -Florida Power &amp; Light Company"/>
    <n v="0"/>
    <n v="3"/>
    <x v="28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28"/>
  </r>
  <r>
    <n v="-1"/>
    <n v="1"/>
    <s v="0001 -Florida Power &amp; Light Company"/>
    <n v="0"/>
    <n v="3"/>
    <x v="28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28"/>
  </r>
  <r>
    <n v="-1"/>
    <n v="1"/>
    <s v="0001 -Florida Power &amp; Light Company"/>
    <n v="0"/>
    <n v="3"/>
    <x v="28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28"/>
  </r>
  <r>
    <n v="-1"/>
    <n v="1"/>
    <s v="0001 -Florida Power &amp; Light Company"/>
    <n v="0"/>
    <n v="3"/>
    <x v="28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28"/>
  </r>
  <r>
    <n v="-1"/>
    <n v="1"/>
    <s v="0001 -Florida Power &amp; Light Company"/>
    <n v="0"/>
    <n v="3"/>
    <x v="28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28"/>
  </r>
  <r>
    <n v="-1"/>
    <n v="1"/>
    <s v="0001 -Florida Power &amp; Light Company"/>
    <n v="0"/>
    <n v="3"/>
    <x v="28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28"/>
  </r>
  <r>
    <n v="-1"/>
    <n v="1"/>
    <s v="0001 -Florida Power &amp; Light Company"/>
    <n v="0"/>
    <n v="3"/>
    <x v="28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28"/>
  </r>
  <r>
    <n v="-1"/>
    <n v="1"/>
    <s v="0001 -Florida Power &amp; Light Company"/>
    <n v="0"/>
    <n v="3"/>
    <x v="28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28"/>
  </r>
  <r>
    <n v="-1"/>
    <n v="1"/>
    <s v="0001 -Florida Power &amp; Light Company"/>
    <n v="0"/>
    <n v="3"/>
    <x v="28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28"/>
  </r>
  <r>
    <n v="-1"/>
    <n v="1"/>
    <s v="0001 -Florida Power &amp; Light Company"/>
    <n v="0"/>
    <n v="3"/>
    <x v="28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28"/>
  </r>
  <r>
    <n v="-1"/>
    <n v="1"/>
    <s v="0001 -Florida Power &amp; Light Company"/>
    <n v="0"/>
    <n v="3"/>
    <x v="28"/>
    <n v="2005"/>
    <n v="66"/>
    <n v="2014"/>
    <s v="V2005"/>
    <n v="367"/>
    <s v="02. Steam"/>
    <s v="Function"/>
    <n v="40189522.57"/>
    <n v="0"/>
    <n v="0"/>
    <n v="25346932.59"/>
    <n v="1753017.45"/>
    <n v="20472422.850000001"/>
    <n v="-596160.97"/>
    <n v="302865.21999999997"/>
    <n v="40785536.170000002"/>
    <n v="21921930.690000001"/>
    <n v="10361.23"/>
    <n v="0"/>
    <n v="302865.21999999997"/>
    <n v="0"/>
    <x v="28"/>
  </r>
  <r>
    <n v="-1"/>
    <n v="1"/>
    <s v="0001 -Florida Power &amp; Light Company"/>
    <n v="0"/>
    <n v="3"/>
    <x v="28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28"/>
  </r>
  <r>
    <n v="-1"/>
    <n v="1"/>
    <s v="0001 -Florida Power &amp; Light Company"/>
    <n v="0"/>
    <n v="3"/>
    <x v="28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28"/>
  </r>
  <r>
    <n v="-1"/>
    <n v="1"/>
    <s v="0001 -Florida Power &amp; Light Company"/>
    <n v="0"/>
    <n v="3"/>
    <x v="28"/>
    <n v="2006"/>
    <n v="67"/>
    <n v="2014"/>
    <s v="V2006"/>
    <n v="367"/>
    <s v="02. Steam"/>
    <s v="Function"/>
    <n v="47087956.409999996"/>
    <n v="0"/>
    <n v="0"/>
    <n v="37346299.009999998"/>
    <n v="2069294.66"/>
    <n v="21783644.609999999"/>
    <n v="-786462.87"/>
    <n v="440997.56"/>
    <n v="47865070.299999997"/>
    <n v="23491869.989999998"/>
    <n v="24952.94"/>
    <n v="0"/>
    <n v="440997.56"/>
    <n v="0"/>
    <x v="28"/>
  </r>
  <r>
    <n v="-1"/>
    <n v="1"/>
    <s v="0001 -Florida Power &amp; Light Company"/>
    <n v="0"/>
    <n v="3"/>
    <x v="28"/>
    <n v="2007"/>
    <n v="74"/>
    <n v="2014"/>
    <s v="V2007"/>
    <n v="367"/>
    <s v="02. Steam"/>
    <s v="Function"/>
    <n v="88584581.549999997"/>
    <n v="0"/>
    <n v="0"/>
    <n v="65157795.520000003"/>
    <n v="3985594.4"/>
    <n v="35813143.729999997"/>
    <n v="-2034980"/>
    <n v="131057.22"/>
    <n v="89113027.420000002"/>
    <n v="39576948.899999999"/>
    <n v="-175599.43"/>
    <n v="0"/>
    <n v="131057.22"/>
    <n v="0"/>
    <x v="28"/>
  </r>
  <r>
    <n v="-1"/>
    <n v="1"/>
    <s v="0001 -Florida Power &amp; Light Company"/>
    <n v="0"/>
    <n v="3"/>
    <x v="28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28"/>
  </r>
  <r>
    <n v="-1"/>
    <n v="1"/>
    <s v="0001 -Florida Power &amp; Light Company"/>
    <n v="0"/>
    <n v="3"/>
    <x v="28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28"/>
  </r>
  <r>
    <n v="-1"/>
    <n v="1"/>
    <s v="0001 -Florida Power &amp; Light Company"/>
    <n v="0"/>
    <n v="3"/>
    <x v="28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28"/>
  </r>
  <r>
    <n v="-1"/>
    <n v="1"/>
    <s v="0001 -Florida Power &amp; Light Company"/>
    <n v="0"/>
    <n v="3"/>
    <x v="28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28"/>
  </r>
  <r>
    <n v="-1"/>
    <n v="1"/>
    <s v="0001 -Florida Power &amp; Light Company"/>
    <n v="0"/>
    <n v="3"/>
    <x v="28"/>
    <n v="2008"/>
    <n v="165"/>
    <n v="2014"/>
    <s v="V2008 Q2"/>
    <n v="367"/>
    <s v="02. Steam"/>
    <s v="Function"/>
    <n v="7447012.5300000003"/>
    <n v="0"/>
    <n v="0"/>
    <n v="7663821.7199999997"/>
    <n v="367821.96"/>
    <n v="2827798.14"/>
    <n v="-433618.38"/>
    <n v="230203.61"/>
    <n v="7880630.9100000001"/>
    <n v="3031384.97"/>
    <n v="-39179.64"/>
    <n v="0"/>
    <n v="230203.61"/>
    <n v="0"/>
    <x v="28"/>
  </r>
  <r>
    <n v="-1"/>
    <n v="1"/>
    <s v="0001 -Florida Power &amp; Light Company"/>
    <n v="0"/>
    <n v="3"/>
    <x v="28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28"/>
  </r>
  <r>
    <n v="-1"/>
    <n v="1"/>
    <s v="0001 -Florida Power &amp; Light Company"/>
    <n v="0"/>
    <n v="3"/>
    <x v="28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28"/>
  </r>
  <r>
    <n v="-1"/>
    <n v="1"/>
    <s v="0001 -Florida Power &amp; Light Company"/>
    <n v="0"/>
    <n v="3"/>
    <x v="28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28"/>
  </r>
  <r>
    <n v="-1"/>
    <n v="1"/>
    <s v="0001 -Florida Power &amp; Light Company"/>
    <n v="0"/>
    <n v="3"/>
    <x v="28"/>
    <n v="2008"/>
    <n v="167"/>
    <n v="2014"/>
    <s v="V2008 Q4"/>
    <n v="367"/>
    <s v="02. Steam"/>
    <s v="Function"/>
    <n v="5889343.3200000003"/>
    <n v="0"/>
    <n v="0"/>
    <n v="6059029.21"/>
    <n v="301006.06"/>
    <n v="2115619.59"/>
    <n v="-339371.78"/>
    <n v="120089.61"/>
    <n v="6228715.0999999996"/>
    <n v="2296381.14"/>
    <n v="-99037.66"/>
    <n v="0"/>
    <n v="120089.61"/>
    <n v="0"/>
    <x v="28"/>
  </r>
  <r>
    <n v="-1"/>
    <n v="1"/>
    <s v="0001 -Florida Power &amp; Light Company"/>
    <n v="0"/>
    <n v="3"/>
    <x v="28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28"/>
  </r>
  <r>
    <n v="-1"/>
    <n v="1"/>
    <s v="0001 -Florida Power &amp; Light Company"/>
    <n v="0"/>
    <n v="3"/>
    <x v="28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28"/>
  </r>
  <r>
    <n v="-1"/>
    <n v="1"/>
    <s v="0001 -Florida Power &amp; Light Company"/>
    <n v="0"/>
    <n v="3"/>
    <x v="28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28"/>
  </r>
  <r>
    <n v="-1"/>
    <n v="1"/>
    <s v="0001 -Florida Power &amp; Light Company"/>
    <n v="0"/>
    <n v="3"/>
    <x v="28"/>
    <n v="2009"/>
    <n v="186"/>
    <n v="2014"/>
    <s v="V2009 Q2"/>
    <n v="367"/>
    <s v="02. Steam"/>
    <s v="Function"/>
    <n v="119706.24000000001"/>
    <n v="0"/>
    <n v="0"/>
    <n v="121378.62"/>
    <n v="7314.22"/>
    <n v="38837.199999999997"/>
    <n v="-3344.76"/>
    <n v="1565.86"/>
    <n v="123051"/>
    <n v="45053.05"/>
    <n v="-680.53"/>
    <n v="0"/>
    <n v="1565.86"/>
    <n v="0"/>
    <x v="28"/>
  </r>
  <r>
    <n v="-1"/>
    <n v="1"/>
    <s v="0001 -Florida Power &amp; Light Company"/>
    <n v="0"/>
    <n v="3"/>
    <x v="28"/>
    <n v="2009"/>
    <n v="190"/>
    <n v="2014"/>
    <s v="V2009 Q2 - 50% Bonus"/>
    <n v="367"/>
    <s v="02. Steam"/>
    <s v="Function"/>
    <n v="12271094.539999999"/>
    <n v="0"/>
    <n v="0"/>
    <n v="12446185.119999999"/>
    <n v="663354.48"/>
    <n v="3906885.34"/>
    <n v="-350181.17"/>
    <n v="163938.48000000001"/>
    <n v="12621275.710000001"/>
    <n v="4455245.58"/>
    <n v="-71248.45"/>
    <n v="0"/>
    <n v="163938.48000000001"/>
    <n v="0"/>
    <x v="28"/>
  </r>
  <r>
    <n v="-1"/>
    <n v="1"/>
    <s v="0001 -Florida Power &amp; Light Company"/>
    <n v="0"/>
    <n v="3"/>
    <x v="28"/>
    <n v="2009"/>
    <n v="187"/>
    <n v="2014"/>
    <s v="V2009 Q3"/>
    <n v="367"/>
    <s v="02. Steam"/>
    <s v="Function"/>
    <n v="7546"/>
    <n v="0"/>
    <n v="0"/>
    <n v="7546"/>
    <n v="2431.5500000000002"/>
    <n v="5114.45"/>
    <n v="0"/>
    <n v="0"/>
    <n v="7546"/>
    <n v="7546"/>
    <n v="0"/>
    <n v="0"/>
    <n v="0"/>
    <n v="0"/>
    <x v="28"/>
  </r>
  <r>
    <n v="-1"/>
    <n v="1"/>
    <s v="0001 -Florida Power &amp; Light Company"/>
    <n v="0"/>
    <n v="3"/>
    <x v="28"/>
    <n v="2009"/>
    <n v="191"/>
    <n v="2014"/>
    <s v="V2009 Q3 - 50% Bonus"/>
    <n v="367"/>
    <s v="02. Steam"/>
    <s v="Function"/>
    <n v="20480248.190000001"/>
    <n v="0"/>
    <n v="0"/>
    <n v="20774497.129999999"/>
    <n v="1137537.25"/>
    <n v="6135006.1100000003"/>
    <n v="-588497.88"/>
    <n v="181104.44"/>
    <n v="21068746.07"/>
    <n v="7087060.5999999996"/>
    <n v="-221910.67"/>
    <n v="0"/>
    <n v="181104.44"/>
    <n v="0"/>
    <x v="28"/>
  </r>
  <r>
    <n v="-1"/>
    <n v="1"/>
    <s v="0001 -Florida Power &amp; Light Company"/>
    <n v="0"/>
    <n v="3"/>
    <x v="28"/>
    <n v="2009"/>
    <n v="188"/>
    <n v="2014"/>
    <s v="V2009 Q4"/>
    <n v="367"/>
    <s v="02. Steam"/>
    <s v="Function"/>
    <n v="55397.47"/>
    <n v="0"/>
    <n v="0"/>
    <n v="56108.480000000003"/>
    <n v="4893.37"/>
    <n v="17946.54"/>
    <n v="-1422.01"/>
    <n v="509.87"/>
    <n v="56819.48"/>
    <n v="22410.51"/>
    <n v="-482.74"/>
    <n v="0"/>
    <n v="509.87"/>
    <n v="0"/>
    <x v="28"/>
  </r>
  <r>
    <n v="-1"/>
    <n v="1"/>
    <s v="0001 -Florida Power &amp; Light Company"/>
    <n v="0"/>
    <n v="3"/>
    <x v="28"/>
    <n v="2009"/>
    <n v="192"/>
    <n v="2014"/>
    <s v="V2009 Q4 - 50% Bonus"/>
    <n v="367"/>
    <s v="02. Steam"/>
    <s v="Function"/>
    <n v="22275059.629999999"/>
    <n v="0"/>
    <n v="0"/>
    <n v="22594131.620000001"/>
    <n v="1266974.3999999999"/>
    <n v="6398129.7000000002"/>
    <n v="-638143.98"/>
    <n v="228812.65"/>
    <n v="22913203.609999999"/>
    <n v="7472406.96"/>
    <n v="-216634.19"/>
    <n v="0"/>
    <n v="228812.65"/>
    <n v="0"/>
    <x v="28"/>
  </r>
  <r>
    <n v="-1"/>
    <n v="1"/>
    <s v="0001 -Florida Power &amp; Light Company"/>
    <n v="0"/>
    <n v="3"/>
    <x v="28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3"/>
    <n v="2014"/>
    <s v="V2010 Q1"/>
    <n v="367"/>
    <s v="02. Steam"/>
    <s v="Function"/>
    <n v="5337.62"/>
    <n v="0"/>
    <n v="0"/>
    <n v="5338.1"/>
    <n v="627.16"/>
    <n v="3191.03"/>
    <n v="-1474.02"/>
    <n v="0.48"/>
    <n v="5338.58"/>
    <n v="3817.91"/>
    <n v="-0.21"/>
    <n v="0"/>
    <n v="0.48"/>
    <n v="0"/>
    <x v="28"/>
  </r>
  <r>
    <n v="-1"/>
    <n v="1"/>
    <s v="0001 -Florida Power &amp; Light Company"/>
    <n v="0"/>
    <n v="3"/>
    <x v="28"/>
    <n v="2010"/>
    <n v="215"/>
    <n v="2014"/>
    <s v="V2010 Q1 - 50% Bonus"/>
    <n v="367"/>
    <s v="02. Steam"/>
    <s v="Function"/>
    <n v="14739549.449999999"/>
    <n v="0"/>
    <n v="0"/>
    <n v="14761165.810000001"/>
    <n v="831525.42"/>
    <n v="3925502.05"/>
    <n v="-51757.86"/>
    <n v="21454.17"/>
    <n v="14782782.17"/>
    <n v="4744566.93"/>
    <n v="-9318.02"/>
    <n v="0"/>
    <n v="21454.17"/>
    <n v="0"/>
    <x v="28"/>
  </r>
  <r>
    <n v="-1"/>
    <n v="1"/>
    <s v="0001 -Florida Power &amp; Light Company"/>
    <n v="0"/>
    <n v="3"/>
    <x v="28"/>
    <n v="2010"/>
    <n v="194"/>
    <n v="2014"/>
    <s v="V2010 Q2"/>
    <n v="367"/>
    <s v="02. Steam"/>
    <s v="Function"/>
    <n v="15902.46"/>
    <n v="0"/>
    <n v="0"/>
    <n v="15908.86"/>
    <n v="1661.06"/>
    <n v="7874.25"/>
    <n v="-993.28"/>
    <n v="3.44"/>
    <n v="15915.26"/>
    <n v="9531.81"/>
    <n v="-5.85"/>
    <n v="0"/>
    <n v="3.44"/>
    <n v="0"/>
    <x v="28"/>
  </r>
  <r>
    <n v="-1"/>
    <n v="1"/>
    <s v="0001 -Florida Power &amp; Light Company"/>
    <n v="0"/>
    <n v="3"/>
    <x v="28"/>
    <n v="2010"/>
    <n v="216"/>
    <n v="2014"/>
    <s v="V2010 Q2 - 50% Bonus"/>
    <n v="367"/>
    <s v="02. Steam"/>
    <s v="Function"/>
    <n v="112923182.83"/>
    <n v="0"/>
    <n v="0"/>
    <n v="112939654.2"/>
    <n v="6395956.3300000001"/>
    <n v="27873841.129999999"/>
    <n v="-56117.78"/>
    <n v="8859.26"/>
    <n v="112956125.56999999"/>
    <n v="34260773.460000001"/>
    <n v="-15059.48"/>
    <n v="0"/>
    <n v="8859.26"/>
    <n v="0"/>
    <x v="28"/>
  </r>
  <r>
    <n v="-1"/>
    <n v="1"/>
    <s v="0001 -Florida Power &amp; Light Company"/>
    <n v="0"/>
    <n v="3"/>
    <x v="28"/>
    <n v="2010"/>
    <n v="195"/>
    <n v="2014"/>
    <s v="V2010 Q3"/>
    <n v="367"/>
    <s v="02. Steam"/>
    <s v="Function"/>
    <n v="-44525.17"/>
    <n v="0"/>
    <n v="0"/>
    <n v="-44522.87"/>
    <n v="-5603.88"/>
    <n v="-25076.73"/>
    <n v="-4.5999999999999996"/>
    <n v="1.7"/>
    <n v="-44520.57"/>
    <n v="-30681.8"/>
    <n v="-1.71"/>
    <n v="0"/>
    <n v="1.7"/>
    <n v="0"/>
    <x v="28"/>
  </r>
  <r>
    <n v="-1"/>
    <n v="1"/>
    <s v="0001 -Florida Power &amp; Light Company"/>
    <n v="0"/>
    <n v="3"/>
    <x v="28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7"/>
    <n v="2014"/>
    <s v="V2010 Q3 - 50% Bonus"/>
    <n v="367"/>
    <s v="02. Steam"/>
    <s v="Function"/>
    <n v="5643806.9199999999"/>
    <n v="0"/>
    <n v="0"/>
    <n v="5643806.9199999999"/>
    <n v="330312.34999999998"/>
    <n v="1361144"/>
    <n v="-235212.87"/>
    <n v="0"/>
    <n v="5643806.9199999999"/>
    <n v="1691456.35"/>
    <n v="0"/>
    <n v="0"/>
    <n v="0"/>
    <n v="0"/>
    <x v="28"/>
  </r>
  <r>
    <n v="-1"/>
    <n v="1"/>
    <s v="0001 -Florida Power &amp; Light Company"/>
    <n v="0"/>
    <n v="3"/>
    <x v="28"/>
    <n v="2010"/>
    <n v="196"/>
    <n v="2014"/>
    <s v="V2010 Q4"/>
    <n v="367"/>
    <s v="02. Steam"/>
    <s v="Function"/>
    <n v="9927.92"/>
    <n v="0"/>
    <n v="0"/>
    <n v="9933.1299999999992"/>
    <n v="988.44"/>
    <n v="4148.17"/>
    <n v="-1542"/>
    <n v="7.25"/>
    <n v="9938.35"/>
    <n v="5134.05"/>
    <n v="-0.62"/>
    <n v="0"/>
    <n v="7.25"/>
    <n v="0"/>
    <x v="28"/>
  </r>
  <r>
    <n v="-1"/>
    <n v="1"/>
    <s v="0001 -Florida Power &amp; Light Company"/>
    <n v="0"/>
    <n v="3"/>
    <x v="28"/>
    <n v="2010"/>
    <n v="224"/>
    <n v="2014"/>
    <s v="V2010 Q4 - 100% Bonus"/>
    <n v="367"/>
    <s v="02. Steam"/>
    <s v="Function"/>
    <n v="1910604.36"/>
    <n v="0"/>
    <n v="0"/>
    <n v="1913388.8"/>
    <n v="114910.21"/>
    <n v="425731.35"/>
    <n v="-5568.88"/>
    <n v="3867.18"/>
    <n v="1916173.24"/>
    <n v="539275.13"/>
    <n v="-335.27"/>
    <n v="0"/>
    <n v="3867.18"/>
    <n v="0"/>
    <x v="28"/>
  </r>
  <r>
    <n v="-1"/>
    <n v="1"/>
    <s v="0001 -Florida Power &amp; Light Company"/>
    <n v="0"/>
    <n v="3"/>
    <x v="28"/>
    <n v="2010"/>
    <n v="218"/>
    <n v="2014"/>
    <s v="V2010 Q4 - 50% Bonus"/>
    <n v="367"/>
    <s v="02. Steam"/>
    <s v="Function"/>
    <n v="4889435.76"/>
    <n v="0"/>
    <n v="0"/>
    <n v="4896452.5599999996"/>
    <n v="298663.43"/>
    <n v="1112274.53"/>
    <n v="-15859.08"/>
    <n v="9745.31"/>
    <n v="4903469.3600000003"/>
    <n v="1407494.54"/>
    <n v="-844.87"/>
    <n v="0"/>
    <n v="9745.31"/>
    <n v="0"/>
    <x v="28"/>
  </r>
  <r>
    <n v="-1"/>
    <n v="1"/>
    <s v="0001 -Florida Power &amp; Light Company"/>
    <n v="0"/>
    <n v="3"/>
    <x v="28"/>
    <n v="2011"/>
    <n v="125"/>
    <n v="2014"/>
    <s v="V2011"/>
    <n v="367"/>
    <s v="02. Steam"/>
    <s v="Function"/>
    <n v="1508936.88"/>
    <n v="0"/>
    <n v="0"/>
    <n v="1298087.98"/>
    <n v="111008.83"/>
    <n v="353148.4"/>
    <n v="-32770.980000000003"/>
    <n v="20406.64"/>
    <n v="1531513.55"/>
    <n v="459476.1"/>
    <n v="2511.1"/>
    <n v="0"/>
    <n v="20406.64"/>
    <n v="0"/>
    <x v="28"/>
  </r>
  <r>
    <n v="-1"/>
    <n v="1"/>
    <s v="0001 -Florida Power &amp; Light Company"/>
    <n v="0"/>
    <n v="3"/>
    <x v="28"/>
    <n v="2011"/>
    <n v="233"/>
    <n v="2014"/>
    <s v="V2011 - 100% Bonus"/>
    <n v="367"/>
    <s v="02. Steam"/>
    <s v="Function"/>
    <n v="2978633.01"/>
    <n v="0"/>
    <n v="0"/>
    <n v="2504236.4700000002"/>
    <n v="195784.57"/>
    <n v="580561.57999999996"/>
    <n v="-66041.73"/>
    <n v="47443.21"/>
    <n v="3031121.3"/>
    <n v="765463.03"/>
    <n v="5838.04"/>
    <n v="0"/>
    <n v="47443.21"/>
    <n v="0"/>
    <x v="28"/>
  </r>
  <r>
    <n v="-1"/>
    <n v="1"/>
    <s v="0001 -Florida Power &amp; Light Company"/>
    <n v="0"/>
    <n v="3"/>
    <x v="28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28"/>
  </r>
  <r>
    <n v="-1"/>
    <n v="1"/>
    <s v="0001 -Florida Power &amp; Light Company"/>
    <n v="0"/>
    <n v="3"/>
    <x v="28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8"/>
    <n v="2014"/>
    <s v="V2012 Q1 - 50% Bonus"/>
    <n v="367"/>
    <s v="02. Steam"/>
    <s v="Function"/>
    <n v="7823365.21"/>
    <n v="0"/>
    <n v="0"/>
    <n v="7826458.8099999996"/>
    <n v="567226.04"/>
    <n v="1230634.29"/>
    <n v="-6187.2"/>
    <n v="2427.41"/>
    <n v="7829552.4100000001"/>
    <n v="1796820.13"/>
    <n v="-2719.6"/>
    <n v="0"/>
    <n v="2427.41"/>
    <n v="0"/>
    <x v="28"/>
  </r>
  <r>
    <n v="-1"/>
    <n v="1"/>
    <s v="0001 -Florida Power &amp; Light Company"/>
    <n v="0"/>
    <n v="3"/>
    <x v="28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9"/>
    <n v="2014"/>
    <s v="V2012 Q2 - 50% Bonus"/>
    <n v="367"/>
    <s v="02. Steam"/>
    <s v="Function"/>
    <n v="146478606.88999999"/>
    <n v="0"/>
    <n v="0"/>
    <n v="146478606.88999999"/>
    <n v="9693084.4499999993"/>
    <n v="17349752.170000002"/>
    <n v="-322992.34999999998"/>
    <n v="0"/>
    <n v="146478606.88999999"/>
    <n v="27042836.620000001"/>
    <n v="0"/>
    <n v="0"/>
    <n v="0"/>
    <n v="0"/>
    <x v="28"/>
  </r>
  <r>
    <n v="-1"/>
    <n v="1"/>
    <s v="0001 -Florida Power &amp; Light Company"/>
    <n v="0"/>
    <n v="3"/>
    <x v="28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28"/>
  </r>
  <r>
    <n v="-1"/>
    <n v="1"/>
    <s v="0001 -Florida Power &amp; Light Company"/>
    <n v="0"/>
    <n v="3"/>
    <x v="28"/>
    <n v="2012"/>
    <n v="250"/>
    <n v="2014"/>
    <s v="V2012 Q3 - 50% Bonus"/>
    <n v="367"/>
    <s v="02. Steam"/>
    <s v="Function"/>
    <n v="247103139.06"/>
    <n v="0"/>
    <n v="0"/>
    <n v="247210933.13999999"/>
    <n v="16680428.939999999"/>
    <n v="24999508.649999999"/>
    <n v="-215588.15"/>
    <n v="49812.74"/>
    <n v="247318727.21000001"/>
    <n v="41650891.399999999"/>
    <n v="-136729.22"/>
    <n v="0"/>
    <n v="49812.74"/>
    <n v="0"/>
    <x v="28"/>
  </r>
  <r>
    <n v="-1"/>
    <n v="1"/>
    <s v="0001 -Florida Power &amp; Light Company"/>
    <n v="0"/>
    <n v="3"/>
    <x v="28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28"/>
  </r>
  <r>
    <n v="-1"/>
    <n v="1"/>
    <s v="0001 -Florida Power &amp; Light Company"/>
    <n v="0"/>
    <n v="3"/>
    <x v="28"/>
    <n v="2012"/>
    <n v="251"/>
    <n v="2014"/>
    <s v="V2012 Q4 - 50% Bonus"/>
    <n v="367"/>
    <s v="02. Steam"/>
    <s v="Function"/>
    <n v="4849830.26"/>
    <n v="0"/>
    <n v="0"/>
    <n v="4851882"/>
    <n v="351154.79"/>
    <n v="429273.5"/>
    <n v="-4103.4799999999996"/>
    <n v="3266.43"/>
    <n v="4853933.74"/>
    <n v="779943.92"/>
    <n v="-352.68"/>
    <n v="0"/>
    <n v="3266.43"/>
    <n v="0"/>
    <x v="28"/>
  </r>
  <r>
    <n v="-1"/>
    <n v="1"/>
    <s v="0001 -Florida Power &amp; Light Company"/>
    <n v="0"/>
    <n v="3"/>
    <x v="28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3"/>
    <n v="231"/>
    <n v="2014"/>
    <s v="V2013 - 50% Bonus"/>
    <n v="367"/>
    <s v="02. Steam"/>
    <s v="Function"/>
    <n v="76290242.25"/>
    <n v="0"/>
    <n v="0"/>
    <n v="73556212.980000004"/>
    <n v="6104776.8200000003"/>
    <n v="3214225.32"/>
    <n v="-1525132.79"/>
    <n v="16222.64"/>
    <n v="76353370.560000002"/>
    <n v="9314356.2899999991"/>
    <n v="-42259.82"/>
    <n v="0"/>
    <n v="16222.64"/>
    <n v="0"/>
    <x v="28"/>
  </r>
  <r>
    <n v="-1"/>
    <n v="1"/>
    <s v="0001 -Florida Power &amp; Light Company"/>
    <n v="0"/>
    <n v="3"/>
    <x v="28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4"/>
    <n v="363"/>
    <n v="2014"/>
    <s v="V2014 - 50% Bonus"/>
    <n v="367"/>
    <s v="02. Steam"/>
    <s v="Function"/>
    <n v="160732377.47"/>
    <n v="160732377.47"/>
    <n v="0"/>
    <n v="160732377.47"/>
    <n v="6131772.4199999999"/>
    <n v="0"/>
    <n v="160732377.47"/>
    <n v="0"/>
    <n v="0"/>
    <n v="6131772.4199999999"/>
    <n v="0"/>
    <n v="0"/>
    <n v="0"/>
    <n v="0"/>
    <x v="28"/>
  </r>
  <r>
    <n v="-1"/>
    <n v="1"/>
    <s v="0001 -Florida Power &amp; Light Company"/>
    <n v="0"/>
    <n v="3"/>
    <x v="28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28"/>
  </r>
  <r>
    <n v="-1"/>
    <n v="1"/>
    <s v="0001 -Florida Power &amp; Light Company"/>
    <n v="0"/>
    <n v="3"/>
    <x v="28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28"/>
  </r>
  <r>
    <n v="-1"/>
    <n v="1"/>
    <s v="0001 -Florida Power &amp; Light Company"/>
    <n v="0"/>
    <n v="3"/>
    <x v="28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28"/>
  </r>
  <r>
    <n v="-1"/>
    <n v="1"/>
    <s v="0001 -Florida Power &amp; Light Company"/>
    <n v="0"/>
    <n v="3"/>
    <x v="28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28"/>
  </r>
  <r>
    <n v="-1"/>
    <n v="1"/>
    <s v="0001 -Florida Power &amp; Light Company"/>
    <n v="0"/>
    <n v="3"/>
    <x v="28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28"/>
  </r>
  <r>
    <n v="-1"/>
    <n v="1"/>
    <s v="0001 -Florida Power &amp; Light Company"/>
    <n v="0"/>
    <n v="3"/>
    <x v="28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28"/>
  </r>
  <r>
    <n v="-1"/>
    <n v="1"/>
    <s v="0001 -Florida Power &amp; Light Company"/>
    <n v="0"/>
    <n v="3"/>
    <x v="28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28"/>
  </r>
  <r>
    <n v="-1"/>
    <n v="1"/>
    <s v="0001 -Florida Power &amp; Light Company"/>
    <n v="0"/>
    <n v="3"/>
    <x v="28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28"/>
  </r>
  <r>
    <n v="-1"/>
    <n v="1"/>
    <s v="0001 -Florida Power &amp; Light Company"/>
    <n v="0"/>
    <n v="3"/>
    <x v="28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28"/>
  </r>
  <r>
    <n v="-1"/>
    <n v="1"/>
    <s v="0001 -Florida Power &amp; Light Company"/>
    <n v="0"/>
    <n v="3"/>
    <x v="28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28"/>
  </r>
  <r>
    <n v="-1"/>
    <n v="1"/>
    <s v="0001 -Florida Power &amp; Light Company"/>
    <n v="0"/>
    <n v="3"/>
    <x v="28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28"/>
  </r>
  <r>
    <n v="-1"/>
    <n v="1"/>
    <s v="0001 -Florida Power &amp; Light Company"/>
    <n v="0"/>
    <n v="3"/>
    <x v="28"/>
    <n v="1981"/>
    <n v="15"/>
    <n v="2014"/>
    <s v="V1981"/>
    <n v="367"/>
    <s v="03. Nuclear"/>
    <s v="Function"/>
    <n v="1502876.67"/>
    <n v="0"/>
    <n v="0"/>
    <n v="1502876.67"/>
    <n v="0"/>
    <n v="1502876.67"/>
    <n v="-3748.74"/>
    <n v="0"/>
    <n v="1502876.67"/>
    <n v="1502876.67"/>
    <n v="0"/>
    <n v="0"/>
    <n v="0"/>
    <n v="0"/>
    <x v="28"/>
  </r>
  <r>
    <n v="-1"/>
    <n v="1"/>
    <s v="0001 -Florida Power &amp; Light Company"/>
    <n v="0"/>
    <n v="3"/>
    <x v="28"/>
    <n v="1982"/>
    <n v="16"/>
    <n v="2014"/>
    <s v="V1982"/>
    <n v="367"/>
    <s v="03. Nuclear"/>
    <s v="Function"/>
    <n v="20700783.469999999"/>
    <n v="0"/>
    <n v="0"/>
    <n v="20700783.469999999"/>
    <n v="0"/>
    <n v="20700783.469999999"/>
    <n v="-98565.36"/>
    <n v="0"/>
    <n v="20700783.469999999"/>
    <n v="20700783.469999999"/>
    <n v="0"/>
    <n v="0"/>
    <n v="0"/>
    <n v="0"/>
    <x v="28"/>
  </r>
  <r>
    <n v="-1"/>
    <n v="1"/>
    <s v="0001 -Florida Power &amp; Light Company"/>
    <n v="0"/>
    <n v="3"/>
    <x v="28"/>
    <n v="1983"/>
    <n v="17"/>
    <n v="2014"/>
    <s v="V1983"/>
    <n v="367"/>
    <s v="03. Nuclear"/>
    <s v="Function"/>
    <n v="249006436.75999999"/>
    <n v="0"/>
    <n v="0"/>
    <n v="249006436.75999999"/>
    <n v="-0.01"/>
    <n v="249836597"/>
    <n v="-1182012.9099999999"/>
    <n v="2415762.67"/>
    <n v="249836597"/>
    <n v="249006436.75999999"/>
    <n v="2415762.67"/>
    <n v="0"/>
    <n v="2415762.67"/>
    <n v="0"/>
    <x v="28"/>
  </r>
  <r>
    <n v="-1"/>
    <n v="1"/>
    <s v="0001 -Florida Power &amp; Light Company"/>
    <n v="0"/>
    <n v="3"/>
    <x v="28"/>
    <n v="1984"/>
    <n v="18"/>
    <n v="2014"/>
    <s v="V1984"/>
    <n v="367"/>
    <s v="03. Nuclear"/>
    <s v="Function"/>
    <n v="37614572.789999999"/>
    <n v="0"/>
    <n v="0"/>
    <n v="37614572.789999999"/>
    <n v="0"/>
    <n v="37802784.759999998"/>
    <n v="-190474.08"/>
    <n v="350546.67"/>
    <n v="37802784.759999998"/>
    <n v="37614572.789999999"/>
    <n v="350546.67"/>
    <n v="0"/>
    <n v="350546.67"/>
    <n v="0"/>
    <x v="28"/>
  </r>
  <r>
    <n v="-1"/>
    <n v="1"/>
    <s v="0001 -Florida Power &amp; Light Company"/>
    <n v="0"/>
    <n v="3"/>
    <x v="28"/>
    <n v="1985"/>
    <n v="19"/>
    <n v="2014"/>
    <s v="V1985"/>
    <n v="367"/>
    <s v="03. Nuclear"/>
    <s v="Function"/>
    <n v="29563964.829999998"/>
    <n v="0"/>
    <n v="0"/>
    <n v="29563964.829999998"/>
    <n v="0.01"/>
    <n v="29844819.68"/>
    <n v="-280854.84999999998"/>
    <n v="412573.42"/>
    <n v="29844819.68"/>
    <n v="29563964.829999998"/>
    <n v="412573.42"/>
    <n v="0"/>
    <n v="412573.42"/>
    <n v="0"/>
    <x v="28"/>
  </r>
  <r>
    <n v="-1"/>
    <n v="1"/>
    <s v="0001 -Florida Power &amp; Light Company"/>
    <n v="0"/>
    <n v="3"/>
    <x v="28"/>
    <n v="1986"/>
    <n v="20"/>
    <n v="2014"/>
    <s v="V1986"/>
    <n v="367"/>
    <s v="03. Nuclear"/>
    <s v="Function"/>
    <n v="48941633.289999999"/>
    <n v="0"/>
    <n v="0"/>
    <n v="48941633.289999999"/>
    <n v="0"/>
    <n v="49002977.289999999"/>
    <n v="-61344"/>
    <n v="0"/>
    <n v="49002977.289999999"/>
    <n v="48941633.289999999"/>
    <n v="0"/>
    <n v="0"/>
    <n v="0"/>
    <n v="0"/>
    <x v="28"/>
  </r>
  <r>
    <n v="-1"/>
    <n v="1"/>
    <s v="0001 -Florida Power &amp; Light Company"/>
    <n v="0"/>
    <n v="3"/>
    <x v="28"/>
    <n v="1987"/>
    <n v="22"/>
    <n v="2014"/>
    <s v="V1987"/>
    <n v="367"/>
    <s v="03. Nuclear"/>
    <s v="Function"/>
    <n v="30488148.649999999"/>
    <n v="0"/>
    <n v="0"/>
    <n v="30722549.699999999"/>
    <n v="-0.01"/>
    <n v="30956950.75"/>
    <n v="-535312.81000000006"/>
    <n v="378578.3"/>
    <n v="30956950.75"/>
    <n v="30488148.649999999"/>
    <n v="378578.3"/>
    <n v="0"/>
    <n v="378578.3"/>
    <n v="0"/>
    <x v="28"/>
  </r>
  <r>
    <n v="-1"/>
    <n v="1"/>
    <s v="0001 -Florida Power &amp; Light Company"/>
    <n v="0"/>
    <n v="3"/>
    <x v="28"/>
    <n v="1987"/>
    <n v="21"/>
    <n v="2014"/>
    <s v="V1987A"/>
    <n v="367"/>
    <s v="03. Nuclear"/>
    <s v="Function"/>
    <n v="54549680.619999997"/>
    <n v="0"/>
    <n v="0"/>
    <n v="54549680.619999997"/>
    <n v="0"/>
    <n v="54645201.020000003"/>
    <n v="-95520.4"/>
    <n v="117391.29"/>
    <n v="54645201.020000003"/>
    <n v="54549680.619999997"/>
    <n v="117391.29"/>
    <n v="0"/>
    <n v="117391.29"/>
    <n v="0"/>
    <x v="28"/>
  </r>
  <r>
    <n v="-1"/>
    <n v="1"/>
    <s v="0001 -Florida Power &amp; Light Company"/>
    <n v="0"/>
    <n v="3"/>
    <x v="28"/>
    <n v="1988"/>
    <n v="24"/>
    <n v="2014"/>
    <s v="V1988"/>
    <n v="367"/>
    <s v="03. Nuclear"/>
    <s v="Function"/>
    <n v="13764362.800000001"/>
    <n v="0"/>
    <n v="0"/>
    <n v="13806114.23"/>
    <n v="0"/>
    <n v="13847865.65"/>
    <n v="-221757.57"/>
    <n v="63140.17"/>
    <n v="13847865.65"/>
    <n v="13764362.800000001"/>
    <n v="63140.17"/>
    <n v="0"/>
    <n v="63140.17"/>
    <n v="0"/>
    <x v="28"/>
  </r>
  <r>
    <n v="-1"/>
    <n v="1"/>
    <s v="0001 -Florida Power &amp; Light Company"/>
    <n v="0"/>
    <n v="3"/>
    <x v="28"/>
    <n v="1988"/>
    <n v="23"/>
    <n v="2014"/>
    <s v="V1988A"/>
    <n v="367"/>
    <s v="03. Nuclear"/>
    <s v="Function"/>
    <n v="22707959.789999999"/>
    <n v="0"/>
    <n v="0"/>
    <n v="22707959.789999999"/>
    <n v="0"/>
    <n v="22707990.010000002"/>
    <n v="-30.22"/>
    <n v="34.700000000000003"/>
    <n v="22707990.010000002"/>
    <n v="22707959.789999999"/>
    <n v="34.700000000000003"/>
    <n v="0"/>
    <n v="34.700000000000003"/>
    <n v="0"/>
    <x v="28"/>
  </r>
  <r>
    <n v="-1"/>
    <n v="1"/>
    <s v="0001 -Florida Power &amp; Light Company"/>
    <n v="0"/>
    <n v="3"/>
    <x v="28"/>
    <n v="1989"/>
    <n v="26"/>
    <n v="2014"/>
    <s v="V1989"/>
    <n v="367"/>
    <s v="03. Nuclear"/>
    <s v="Function"/>
    <n v="20962045.43"/>
    <n v="0"/>
    <n v="0"/>
    <n v="20979218.170000002"/>
    <n v="0"/>
    <n v="20996390.91"/>
    <n v="-34435.300000000003"/>
    <n v="31069.88"/>
    <n v="20996390.91"/>
    <n v="20962045.43"/>
    <n v="31069.88"/>
    <n v="0"/>
    <n v="31069.88"/>
    <n v="0"/>
    <x v="28"/>
  </r>
  <r>
    <n v="-1"/>
    <n v="1"/>
    <s v="0001 -Florida Power &amp; Light Company"/>
    <n v="0"/>
    <n v="3"/>
    <x v="28"/>
    <n v="1989"/>
    <n v="25"/>
    <n v="2014"/>
    <s v="V1989A"/>
    <n v="367"/>
    <s v="03. Nuclear"/>
    <s v="Function"/>
    <n v="33175572.239999998"/>
    <n v="0"/>
    <n v="0"/>
    <n v="33175572.239999998"/>
    <n v="0"/>
    <n v="33231242.260000002"/>
    <n v="-55670.02"/>
    <n v="46292.79"/>
    <n v="33231242.260000002"/>
    <n v="33175572.239999998"/>
    <n v="46292.79"/>
    <n v="0"/>
    <n v="46292.79"/>
    <n v="0"/>
    <x v="28"/>
  </r>
  <r>
    <n v="-1"/>
    <n v="1"/>
    <s v="0001 -Florida Power &amp; Light Company"/>
    <n v="0"/>
    <n v="3"/>
    <x v="28"/>
    <n v="1990"/>
    <n v="28"/>
    <n v="2014"/>
    <s v="V1990"/>
    <n v="367"/>
    <s v="03. Nuclear"/>
    <s v="Function"/>
    <n v="32086701.18"/>
    <n v="0"/>
    <n v="0"/>
    <n v="2448095"/>
    <n v="0"/>
    <n v="32482307.359999999"/>
    <n v="-1023178.44"/>
    <n v="331042.88"/>
    <n v="32482307.359999999"/>
    <n v="32086701.18"/>
    <n v="331042.88"/>
    <n v="0"/>
    <n v="331042.88"/>
    <n v="0"/>
    <x v="28"/>
  </r>
  <r>
    <n v="-1"/>
    <n v="1"/>
    <s v="0001 -Florida Power &amp; Light Company"/>
    <n v="0"/>
    <n v="3"/>
    <x v="28"/>
    <n v="1990"/>
    <n v="27"/>
    <n v="2014"/>
    <s v="V1990A"/>
    <n v="367"/>
    <s v="03. Nuclear"/>
    <s v="Function"/>
    <n v="709864.84"/>
    <n v="0"/>
    <n v="0"/>
    <n v="0"/>
    <n v="0"/>
    <n v="734322.62"/>
    <n v="-24457.78"/>
    <n v="23889.85"/>
    <n v="734322.62"/>
    <n v="709864.84"/>
    <n v="23889.85"/>
    <n v="0"/>
    <n v="23889.85"/>
    <n v="0"/>
    <x v="28"/>
  </r>
  <r>
    <n v="-1"/>
    <n v="1"/>
    <s v="0001 -Florida Power &amp; Light Company"/>
    <n v="0"/>
    <n v="3"/>
    <x v="28"/>
    <n v="1991"/>
    <n v="29"/>
    <n v="2014"/>
    <s v="V1991"/>
    <n v="367"/>
    <s v="03. Nuclear"/>
    <s v="Function"/>
    <n v="226514351.74000001"/>
    <n v="0"/>
    <n v="0"/>
    <n v="21535113.5"/>
    <n v="464778.06"/>
    <n v="223958076.52000001"/>
    <n v="0"/>
    <n v="0"/>
    <n v="226514351.74000001"/>
    <n v="224422854.58000001"/>
    <n v="0"/>
    <n v="0"/>
    <n v="0"/>
    <n v="0"/>
    <x v="28"/>
  </r>
  <r>
    <n v="-1"/>
    <n v="1"/>
    <s v="0001 -Florida Power &amp; Light Company"/>
    <n v="0"/>
    <n v="3"/>
    <x v="28"/>
    <n v="1992"/>
    <n v="30"/>
    <n v="2014"/>
    <s v="V1992"/>
    <n v="367"/>
    <s v="03. Nuclear"/>
    <s v="Function"/>
    <n v="19367161.800000001"/>
    <n v="0"/>
    <n v="0"/>
    <n v="588974.89"/>
    <n v="0"/>
    <n v="19430379.379999999"/>
    <n v="-551991.69999999995"/>
    <n v="60594.38"/>
    <n v="19430379.379999999"/>
    <n v="19367161.800000001"/>
    <n v="60594.38"/>
    <n v="0"/>
    <n v="60594.38"/>
    <n v="0"/>
    <x v="28"/>
  </r>
  <r>
    <n v="-1"/>
    <n v="1"/>
    <s v="0001 -Florida Power &amp; Light Company"/>
    <n v="0"/>
    <n v="3"/>
    <x v="28"/>
    <n v="1993"/>
    <n v="31"/>
    <n v="2014"/>
    <s v="V1993"/>
    <n v="367"/>
    <s v="03. Nuclear"/>
    <s v="Function"/>
    <n v="43035194.149999999"/>
    <n v="0"/>
    <n v="0"/>
    <n v="31874906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28"/>
  </r>
  <r>
    <n v="-1"/>
    <n v="1"/>
    <s v="0001 -Florida Power &amp; Light Company"/>
    <n v="0"/>
    <n v="3"/>
    <x v="28"/>
    <n v="1994"/>
    <n v="32"/>
    <n v="2014"/>
    <s v="V1994"/>
    <n v="367"/>
    <s v="03. Nuclear"/>
    <s v="Function"/>
    <n v="41365734.450000003"/>
    <n v="0"/>
    <n v="0"/>
    <n v="28216940.690000001"/>
    <n v="1013356.99"/>
    <n v="40352377.460000001"/>
    <n v="-373800.55"/>
    <n v="0"/>
    <n v="41365734.450000003"/>
    <n v="41365734.450000003"/>
    <n v="0"/>
    <n v="0"/>
    <n v="0"/>
    <n v="0"/>
    <x v="28"/>
  </r>
  <r>
    <n v="-1"/>
    <n v="1"/>
    <s v="0001 -Florida Power &amp; Light Company"/>
    <n v="0"/>
    <n v="3"/>
    <x v="28"/>
    <n v="1995"/>
    <n v="33"/>
    <n v="2014"/>
    <s v="V1995"/>
    <n v="367"/>
    <s v="03. Nuclear"/>
    <s v="Function"/>
    <n v="28926773.48"/>
    <n v="0"/>
    <n v="0"/>
    <n v="19331186.920000002"/>
    <n v="1406429.42"/>
    <n v="26936419.739999998"/>
    <n v="-206339.73"/>
    <n v="94124.17"/>
    <n v="29050502.690000001"/>
    <n v="28225038.870000001"/>
    <n v="88205.25"/>
    <n v="0"/>
    <n v="94124.17"/>
    <n v="0"/>
    <x v="28"/>
  </r>
  <r>
    <n v="-1"/>
    <n v="1"/>
    <s v="0001 -Florida Power &amp; Light Company"/>
    <n v="0"/>
    <n v="3"/>
    <x v="28"/>
    <n v="1996"/>
    <n v="34"/>
    <n v="2014"/>
    <s v="V1996"/>
    <n v="367"/>
    <s v="03. Nuclear"/>
    <s v="Function"/>
    <n v="22633672.91"/>
    <n v="0"/>
    <n v="0"/>
    <n v="9852768.1199999992"/>
    <n v="1019122.36"/>
    <n v="20358436.199999999"/>
    <n v="-283158.58"/>
    <n v="191583.04"/>
    <n v="22910796.57"/>
    <n v="21107722.039999999"/>
    <n v="184295.9"/>
    <n v="0"/>
    <n v="191583.04"/>
    <n v="0"/>
    <x v="28"/>
  </r>
  <r>
    <n v="-1"/>
    <n v="1"/>
    <s v="0001 -Florida Power &amp; Light Company"/>
    <n v="0"/>
    <n v="3"/>
    <x v="28"/>
    <n v="1997"/>
    <n v="35"/>
    <n v="2014"/>
    <s v="V1997"/>
    <n v="367"/>
    <s v="03. Nuclear"/>
    <s v="Function"/>
    <n v="49819557.799999997"/>
    <n v="0"/>
    <n v="0"/>
    <n v="44733175.020000003"/>
    <n v="2426426.38"/>
    <n v="41327064.649999999"/>
    <n v="0"/>
    <n v="0"/>
    <n v="49819557.799999997"/>
    <n v="43753491.030000001"/>
    <n v="0"/>
    <n v="0"/>
    <n v="0"/>
    <n v="0"/>
    <x v="28"/>
  </r>
  <r>
    <n v="-1"/>
    <n v="1"/>
    <s v="0001 -Florida Power &amp; Light Company"/>
    <n v="0"/>
    <n v="3"/>
    <x v="28"/>
    <n v="1998"/>
    <n v="59"/>
    <n v="2014"/>
    <s v="V1998"/>
    <n v="367"/>
    <s v="03. Nuclear"/>
    <s v="Function"/>
    <n v="15278354.16"/>
    <n v="0"/>
    <n v="0"/>
    <n v="10854044.380000001"/>
    <n v="592167.46"/>
    <n v="12643078.449999999"/>
    <n v="-32965.339999999997"/>
    <n v="29454.98"/>
    <n v="15311319.5"/>
    <n v="13208480.08"/>
    <n v="23255.46"/>
    <n v="0"/>
    <n v="29454.98"/>
    <n v="0"/>
    <x v="28"/>
  </r>
  <r>
    <n v="-1"/>
    <n v="1"/>
    <s v="0001 -Florida Power &amp; Light Company"/>
    <n v="0"/>
    <n v="3"/>
    <x v="28"/>
    <n v="1999"/>
    <n v="60"/>
    <n v="2014"/>
    <s v="V1999"/>
    <n v="367"/>
    <s v="03. Nuclear"/>
    <s v="Function"/>
    <n v="9411339.9399999995"/>
    <n v="0"/>
    <n v="0"/>
    <n v="5424872.1299999999"/>
    <n v="202736.08"/>
    <n v="9395753.8399999999"/>
    <n v="-189954.26"/>
    <n v="197449.69"/>
    <n v="9601294.1999999993"/>
    <n v="9411339.9399999995"/>
    <n v="194645.41"/>
    <n v="0"/>
    <n v="197449.69"/>
    <n v="0"/>
    <x v="28"/>
  </r>
  <r>
    <n v="-1"/>
    <n v="1"/>
    <s v="0001 -Florida Power &amp; Light Company"/>
    <n v="0"/>
    <n v="3"/>
    <x v="28"/>
    <n v="2000"/>
    <n v="61"/>
    <n v="2014"/>
    <s v="V2000"/>
    <n v="367"/>
    <s v="03. Nuclear"/>
    <s v="Function"/>
    <n v="5281977.4800000004"/>
    <n v="0"/>
    <n v="0"/>
    <n v="4089970.99"/>
    <n v="166958.23000000001"/>
    <n v="5053004.45"/>
    <n v="-22384.720000000001"/>
    <n v="42264.34"/>
    <n v="5304362.2"/>
    <n v="5198905.2699999996"/>
    <n v="40937.040000000001"/>
    <n v="0"/>
    <n v="42264.34"/>
    <n v="0"/>
    <x v="28"/>
  </r>
  <r>
    <n v="-1"/>
    <n v="1"/>
    <s v="0001 -Florida Power &amp; Light Company"/>
    <n v="0"/>
    <n v="3"/>
    <x v="28"/>
    <n v="2001"/>
    <n v="62"/>
    <n v="2014"/>
    <s v="V2001"/>
    <n v="367"/>
    <s v="03. Nuclear"/>
    <s v="Function"/>
    <n v="3767860.43"/>
    <n v="0"/>
    <n v="0"/>
    <n v="3343210.52"/>
    <n v="78223.539999999994"/>
    <n v="3610276.2"/>
    <n v="-41087.629999999997"/>
    <n v="49321.43"/>
    <n v="3808948.06"/>
    <n v="3652264.44"/>
    <n v="44469.1"/>
    <n v="0"/>
    <n v="49321.43"/>
    <n v="0"/>
    <x v="28"/>
  </r>
  <r>
    <n v="-1"/>
    <n v="1"/>
    <s v="0001 -Florida Power &amp; Light Company"/>
    <n v="0"/>
    <n v="3"/>
    <x v="28"/>
    <n v="2001"/>
    <n v="69"/>
    <n v="2014"/>
    <s v="V2001 Bonus"/>
    <n v="367"/>
    <s v="03. Nuclear"/>
    <s v="Function"/>
    <n v="618907.68000000005"/>
    <n v="0"/>
    <n v="0"/>
    <n v="618907.68000000005"/>
    <n v="3566.44"/>
    <n v="609985.53"/>
    <n v="0"/>
    <n v="0"/>
    <n v="618907.68000000005"/>
    <n v="613551.97"/>
    <n v="0"/>
    <n v="0"/>
    <n v="0"/>
    <n v="0"/>
    <x v="28"/>
  </r>
  <r>
    <n v="-1"/>
    <n v="1"/>
    <s v="0001 -Florida Power &amp; Light Company"/>
    <n v="0"/>
    <n v="3"/>
    <x v="28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28"/>
  </r>
  <r>
    <n v="-1"/>
    <n v="1"/>
    <s v="0001 -Florida Power &amp; Light Company"/>
    <n v="0"/>
    <n v="3"/>
    <x v="28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28"/>
  </r>
  <r>
    <n v="-1"/>
    <n v="1"/>
    <s v="0001 -Florida Power &amp; Light Company"/>
    <n v="0"/>
    <n v="3"/>
    <x v="28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28"/>
  </r>
  <r>
    <n v="-1"/>
    <n v="1"/>
    <s v="0001 -Florida Power &amp; Light Company"/>
    <n v="0"/>
    <n v="3"/>
    <x v="28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28"/>
  </r>
  <r>
    <n v="-1"/>
    <n v="1"/>
    <s v="0001 -Florida Power &amp; Light Company"/>
    <n v="0"/>
    <n v="3"/>
    <x v="28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28"/>
  </r>
  <r>
    <n v="-1"/>
    <n v="1"/>
    <s v="0001 -Florida Power &amp; Light Company"/>
    <n v="0"/>
    <n v="3"/>
    <x v="28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28"/>
  </r>
  <r>
    <n v="-1"/>
    <n v="1"/>
    <s v="0001 -Florida Power &amp; Light Company"/>
    <n v="0"/>
    <n v="3"/>
    <x v="28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28"/>
  </r>
  <r>
    <n v="-1"/>
    <n v="1"/>
    <s v="0001 -Florida Power &amp; Light Company"/>
    <n v="0"/>
    <n v="3"/>
    <x v="28"/>
    <n v="2003"/>
    <n v="70"/>
    <n v="2014"/>
    <s v="V2003 Bonus-30%"/>
    <n v="367"/>
    <s v="03. Nuclear"/>
    <s v="Function"/>
    <n v="11017011.41"/>
    <n v="0"/>
    <n v="0"/>
    <n v="6473060.4800000004"/>
    <n v="486196.24"/>
    <n v="8828656.5999999996"/>
    <n v="0"/>
    <n v="0"/>
    <n v="11017011.41"/>
    <n v="9314852.8399999999"/>
    <n v="0"/>
    <n v="0"/>
    <n v="0"/>
    <n v="0"/>
    <x v="28"/>
  </r>
  <r>
    <n v="-1"/>
    <n v="1"/>
    <s v="0001 -Florida Power &amp; Light Company"/>
    <n v="0"/>
    <n v="3"/>
    <x v="28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28"/>
  </r>
  <r>
    <n v="-1"/>
    <n v="1"/>
    <s v="0001 -Florida Power &amp; Light Company"/>
    <n v="0"/>
    <n v="3"/>
    <x v="28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28"/>
  </r>
  <r>
    <n v="-1"/>
    <n v="1"/>
    <s v="0001 -Florida Power &amp; Light Company"/>
    <n v="0"/>
    <n v="3"/>
    <x v="28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28"/>
  </r>
  <r>
    <n v="-1"/>
    <n v="1"/>
    <s v="0001 -Florida Power &amp; Light Company"/>
    <n v="0"/>
    <n v="3"/>
    <x v="28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28"/>
  </r>
  <r>
    <n v="-1"/>
    <n v="1"/>
    <s v="0001 -Florida Power &amp; Light Company"/>
    <n v="0"/>
    <n v="3"/>
    <x v="28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28"/>
  </r>
  <r>
    <n v="-1"/>
    <n v="1"/>
    <s v="0001 -Florida Power &amp; Light Company"/>
    <n v="0"/>
    <n v="3"/>
    <x v="28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28"/>
  </r>
  <r>
    <n v="-1"/>
    <n v="1"/>
    <s v="0001 -Florida Power &amp; Light Company"/>
    <n v="0"/>
    <n v="3"/>
    <x v="28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28"/>
  </r>
  <r>
    <n v="-1"/>
    <n v="1"/>
    <s v="0001 -Florida Power &amp; Light Company"/>
    <n v="0"/>
    <n v="3"/>
    <x v="28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28"/>
  </r>
  <r>
    <n v="-1"/>
    <n v="1"/>
    <s v="0001 -Florida Power &amp; Light Company"/>
    <n v="0"/>
    <n v="3"/>
    <x v="28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28"/>
  </r>
  <r>
    <n v="-1"/>
    <n v="1"/>
    <s v="0001 -Florida Power &amp; Light Company"/>
    <n v="0"/>
    <n v="3"/>
    <x v="28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28"/>
  </r>
  <r>
    <n v="-1"/>
    <n v="1"/>
    <s v="0001 -Florida Power &amp; Light Company"/>
    <n v="0"/>
    <n v="3"/>
    <x v="28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28"/>
  </r>
  <r>
    <n v="-1"/>
    <n v="1"/>
    <s v="0001 -Florida Power &amp; Light Company"/>
    <n v="0"/>
    <n v="3"/>
    <x v="28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28"/>
  </r>
  <r>
    <n v="-1"/>
    <n v="1"/>
    <s v="0001 -Florida Power &amp; Light Company"/>
    <n v="0"/>
    <n v="3"/>
    <x v="28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28"/>
  </r>
  <r>
    <n v="-1"/>
    <n v="1"/>
    <s v="0001 -Florida Power &amp; Light Company"/>
    <n v="0"/>
    <n v="3"/>
    <x v="28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28"/>
  </r>
  <r>
    <n v="-1"/>
    <n v="1"/>
    <s v="0001 -Florida Power &amp; Light Company"/>
    <n v="0"/>
    <n v="3"/>
    <x v="28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28"/>
  </r>
  <r>
    <n v="-1"/>
    <n v="1"/>
    <s v="0001 -Florida Power &amp; Light Company"/>
    <n v="0"/>
    <n v="3"/>
    <x v="28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28"/>
  </r>
  <r>
    <n v="-1"/>
    <n v="1"/>
    <s v="0001 -Florida Power &amp; Light Company"/>
    <n v="0"/>
    <n v="3"/>
    <x v="28"/>
    <n v="2005"/>
    <n v="66"/>
    <n v="2014"/>
    <s v="V2005"/>
    <n v="367"/>
    <s v="03. Nuclear"/>
    <s v="Function"/>
    <n v="117289053.05"/>
    <n v="0"/>
    <n v="0"/>
    <n v="55596314.350000001"/>
    <n v="6224107.79"/>
    <n v="77022781.739999995"/>
    <n v="-630595.36"/>
    <n v="232789.29"/>
    <n v="117529361.62"/>
    <n v="83091407.969999999"/>
    <n v="147962.28"/>
    <n v="0"/>
    <n v="232789.29"/>
    <n v="0"/>
    <x v="28"/>
  </r>
  <r>
    <n v="-1"/>
    <n v="1"/>
    <s v="0001 -Florida Power &amp; Light Company"/>
    <n v="0"/>
    <n v="3"/>
    <x v="28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28"/>
  </r>
  <r>
    <n v="-1"/>
    <n v="1"/>
    <s v="0001 -Florida Power &amp; Light Company"/>
    <n v="0"/>
    <n v="3"/>
    <x v="28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28"/>
  </r>
  <r>
    <n v="-1"/>
    <n v="1"/>
    <s v="0001 -Florida Power &amp; Light Company"/>
    <n v="0"/>
    <n v="3"/>
    <x v="28"/>
    <n v="2006"/>
    <n v="67"/>
    <n v="2014"/>
    <s v="V2006"/>
    <n v="367"/>
    <s v="03. Nuclear"/>
    <s v="Function"/>
    <n v="63251037.130000003"/>
    <n v="0"/>
    <n v="0"/>
    <n v="44142638.219999999"/>
    <n v="3162941.64"/>
    <n v="39536187.460000001"/>
    <n v="-2114091.94"/>
    <n v="0"/>
    <n v="63251037.130000003"/>
    <n v="42699129.100000001"/>
    <n v="0"/>
    <n v="0"/>
    <n v="0"/>
    <n v="0"/>
    <x v="28"/>
  </r>
  <r>
    <n v="-1"/>
    <n v="1"/>
    <s v="0001 -Florida Power &amp; Light Company"/>
    <n v="0"/>
    <n v="3"/>
    <x v="28"/>
    <n v="2007"/>
    <n v="74"/>
    <n v="2014"/>
    <s v="V2007"/>
    <n v="367"/>
    <s v="03. Nuclear"/>
    <s v="Function"/>
    <n v="163146603.46000001"/>
    <n v="0"/>
    <n v="0"/>
    <n v="95541136.120000005"/>
    <n v="9612254.8399999999"/>
    <n v="83914209.769999996"/>
    <n v="-3750234.84"/>
    <n v="0"/>
    <n v="163146603.46000001"/>
    <n v="93526464.609999999"/>
    <n v="0"/>
    <n v="0"/>
    <n v="0"/>
    <n v="0"/>
    <x v="28"/>
  </r>
  <r>
    <n v="-1"/>
    <n v="1"/>
    <s v="0001 -Florida Power &amp; Light Company"/>
    <n v="0"/>
    <n v="3"/>
    <x v="28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28"/>
  </r>
  <r>
    <n v="-1"/>
    <n v="1"/>
    <s v="0001 -Florida Power &amp; Light Company"/>
    <n v="0"/>
    <n v="3"/>
    <x v="28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28"/>
  </r>
  <r>
    <n v="-1"/>
    <n v="1"/>
    <s v="0001 -Florida Power &amp; Light Company"/>
    <n v="0"/>
    <n v="3"/>
    <x v="28"/>
    <n v="2008"/>
    <n v="164"/>
    <n v="2014"/>
    <s v="V2008 Q1"/>
    <n v="367"/>
    <s v="03. Nuclear"/>
    <s v="Function"/>
    <n v="195763179.05000001"/>
    <n v="0"/>
    <n v="0"/>
    <n v="195797727.02000001"/>
    <n v="11655018.210000001"/>
    <n v="91100733.780000001"/>
    <n v="-475328.13"/>
    <n v="52703.15"/>
    <n v="195832275"/>
    <n v="102721846.42"/>
    <n v="17512.77"/>
    <n v="0"/>
    <n v="52703.15"/>
    <n v="0"/>
    <x v="28"/>
  </r>
  <r>
    <n v="-1"/>
    <n v="1"/>
    <s v="0001 -Florida Power &amp; Light Company"/>
    <n v="0"/>
    <n v="3"/>
    <x v="28"/>
    <n v="2008"/>
    <n v="168"/>
    <n v="2014"/>
    <s v="V2008 Q1 - 50% Bonus"/>
    <n v="367"/>
    <s v="03. Nuclear"/>
    <s v="Function"/>
    <n v="312013.90999999997"/>
    <n v="0"/>
    <n v="0"/>
    <n v="312060.40999999997"/>
    <n v="18026.25"/>
    <n v="209157.91"/>
    <n v="-14095"/>
    <n v="63.78"/>
    <n v="312106.92"/>
    <n v="227138.52"/>
    <n v="16.41"/>
    <n v="0"/>
    <n v="63.78"/>
    <n v="0"/>
    <x v="28"/>
  </r>
  <r>
    <n v="-1"/>
    <n v="1"/>
    <s v="0001 -Florida Power &amp; Light Company"/>
    <n v="0"/>
    <n v="3"/>
    <x v="28"/>
    <n v="2008"/>
    <n v="165"/>
    <n v="2014"/>
    <s v="V2008 Q2"/>
    <n v="367"/>
    <s v="03. Nuclear"/>
    <s v="Function"/>
    <n v="18941507.170000002"/>
    <n v="0"/>
    <n v="0"/>
    <n v="18946391.370000001"/>
    <n v="1144096.98"/>
    <n v="8691684.3599999994"/>
    <n v="-115860.31"/>
    <n v="10162.81"/>
    <n v="18951275.57"/>
    <n v="9831132.1400000006"/>
    <n v="5043.62"/>
    <n v="0"/>
    <n v="10162.81"/>
    <n v="0"/>
    <x v="28"/>
  </r>
  <r>
    <n v="-1"/>
    <n v="1"/>
    <s v="0001 -Florida Power &amp; Light Company"/>
    <n v="0"/>
    <n v="3"/>
    <x v="28"/>
    <n v="2008"/>
    <n v="169"/>
    <n v="2014"/>
    <s v="V2008 Q2 - 50% Bonus"/>
    <n v="367"/>
    <s v="03. Nuclear"/>
    <s v="Function"/>
    <n v="1941959.86"/>
    <n v="0"/>
    <n v="0"/>
    <n v="1942176.45"/>
    <n v="168705.81"/>
    <n v="1325481.94"/>
    <n v="-218750.41"/>
    <n v="435.36"/>
    <n v="1942393.04"/>
    <n v="1493981.52"/>
    <n v="208.41"/>
    <n v="0"/>
    <n v="435.36"/>
    <n v="0"/>
    <x v="28"/>
  </r>
  <r>
    <n v="-1"/>
    <n v="1"/>
    <s v="0001 -Florida Power &amp; Light Company"/>
    <n v="0"/>
    <n v="3"/>
    <x v="28"/>
    <n v="2008"/>
    <n v="166"/>
    <n v="2014"/>
    <s v="V2008 Q3"/>
    <n v="367"/>
    <s v="03. Nuclear"/>
    <s v="Function"/>
    <n v="7306967.2699999996"/>
    <n v="0"/>
    <n v="0"/>
    <n v="7308759"/>
    <n v="453691.37"/>
    <n v="3388115.96"/>
    <n v="-103885.8"/>
    <n v="3600.92"/>
    <n v="7310550.7400000002"/>
    <n v="3840154.69"/>
    <n v="1670.09"/>
    <n v="0"/>
    <n v="3600.92"/>
    <n v="0"/>
    <x v="28"/>
  </r>
  <r>
    <n v="-1"/>
    <n v="1"/>
    <s v="0001 -Florida Power &amp; Light Company"/>
    <n v="0"/>
    <n v="3"/>
    <x v="28"/>
    <n v="2008"/>
    <n v="170"/>
    <n v="2014"/>
    <s v="V2008 Q3 - 50% Bonus"/>
    <n v="367"/>
    <s v="03. Nuclear"/>
    <s v="Function"/>
    <n v="9000865.7799999993"/>
    <n v="0"/>
    <n v="0"/>
    <n v="9002987.3100000005"/>
    <n v="592114.34"/>
    <n v="4271461.33"/>
    <n v="-221973.24"/>
    <n v="4263.74"/>
    <n v="9005108.8499999996"/>
    <n v="4861618.82"/>
    <n v="1977.51"/>
    <n v="0"/>
    <n v="4263.74"/>
    <n v="0"/>
    <x v="28"/>
  </r>
  <r>
    <n v="-1"/>
    <n v="1"/>
    <s v="0001 -Florida Power &amp; Light Company"/>
    <n v="0"/>
    <n v="3"/>
    <x v="28"/>
    <n v="2008"/>
    <n v="167"/>
    <n v="2014"/>
    <s v="V2008 Q4"/>
    <n v="367"/>
    <s v="03. Nuclear"/>
    <s v="Function"/>
    <n v="10640309.9"/>
    <n v="0"/>
    <n v="0"/>
    <n v="10643348.08"/>
    <n v="586544.56000000006"/>
    <n v="4145622.56"/>
    <n v="-6076.35"/>
    <n v="6776.4"/>
    <n v="10646386.25"/>
    <n v="4729454.49"/>
    <n v="3412.69"/>
    <n v="0"/>
    <n v="6776.4"/>
    <n v="0"/>
    <x v="28"/>
  </r>
  <r>
    <n v="-1"/>
    <n v="1"/>
    <s v="0001 -Florida Power &amp; Light Company"/>
    <n v="0"/>
    <n v="3"/>
    <x v="28"/>
    <n v="2008"/>
    <n v="171"/>
    <n v="2014"/>
    <s v="V2008 Q4 - 50% Bonus"/>
    <n v="367"/>
    <s v="03. Nuclear"/>
    <s v="Function"/>
    <n v="11946620.939999999"/>
    <n v="0"/>
    <n v="0"/>
    <n v="11949232.41"/>
    <n v="815983.65"/>
    <n v="5766765.1900000004"/>
    <n v="-430664.44"/>
    <n v="5824.67"/>
    <n v="11951843.880000001"/>
    <n v="6580417.1900000004"/>
    <n v="2933.38"/>
    <n v="0"/>
    <n v="5824.67"/>
    <n v="0"/>
    <x v="28"/>
  </r>
  <r>
    <n v="-1"/>
    <n v="1"/>
    <s v="0001 -Florida Power &amp; Light Company"/>
    <n v="0"/>
    <n v="3"/>
    <x v="28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5"/>
    <n v="2014"/>
    <s v="V2009 Q1"/>
    <n v="367"/>
    <s v="03. Nuclear"/>
    <s v="Function"/>
    <n v="2217966.35"/>
    <n v="0"/>
    <n v="0"/>
    <n v="2257711.79"/>
    <n v="170245.31"/>
    <n v="1145863.3400000001"/>
    <n v="-160924.85999999999"/>
    <n v="59153.74"/>
    <n v="2297457.2200000002"/>
    <n v="1281828.6100000001"/>
    <n v="13942.91"/>
    <n v="0"/>
    <n v="59153.74"/>
    <n v="0"/>
    <x v="28"/>
  </r>
  <r>
    <n v="-1"/>
    <n v="1"/>
    <s v="0001 -Florida Power &amp; Light Company"/>
    <n v="0"/>
    <n v="3"/>
    <x v="28"/>
    <n v="2009"/>
    <n v="189"/>
    <n v="2014"/>
    <s v="V2009 Q1 - 50% Bonus"/>
    <n v="367"/>
    <s v="03. Nuclear"/>
    <s v="Function"/>
    <n v="11045864.300000001"/>
    <n v="0"/>
    <n v="0"/>
    <n v="11302345.09"/>
    <n v="722088.32"/>
    <n v="4922434.04"/>
    <n v="-618129.85"/>
    <n v="381724.3"/>
    <n v="11558825.890000001"/>
    <n v="5423310.2400000002"/>
    <n v="89974.83"/>
    <n v="0"/>
    <n v="381724.3"/>
    <n v="0"/>
    <x v="28"/>
  </r>
  <r>
    <n v="-1"/>
    <n v="1"/>
    <s v="0001 -Florida Power &amp; Light Company"/>
    <n v="0"/>
    <n v="3"/>
    <x v="28"/>
    <n v="2009"/>
    <n v="186"/>
    <n v="2014"/>
    <s v="V2009 Q2"/>
    <n v="367"/>
    <s v="03. Nuclear"/>
    <s v="Function"/>
    <n v="2456276"/>
    <n v="0"/>
    <n v="0"/>
    <n v="2456276"/>
    <n v="171819.25"/>
    <n v="1113527.73"/>
    <n v="-46616.84"/>
    <n v="0"/>
    <n v="2456276"/>
    <n v="1285346.98"/>
    <n v="0"/>
    <n v="0"/>
    <n v="0"/>
    <n v="0"/>
    <x v="28"/>
  </r>
  <r>
    <n v="-1"/>
    <n v="1"/>
    <s v="0001 -Florida Power &amp; Light Company"/>
    <n v="0"/>
    <n v="3"/>
    <x v="28"/>
    <n v="2009"/>
    <n v="190"/>
    <n v="2014"/>
    <s v="V2009 Q2 - 50% Bonus"/>
    <n v="367"/>
    <s v="03. Nuclear"/>
    <s v="Function"/>
    <n v="37984020.009999998"/>
    <n v="0"/>
    <n v="0"/>
    <n v="37984020.009999998"/>
    <n v="2438913.4300000002"/>
    <n v="15206118.6"/>
    <n v="-231869.67"/>
    <n v="0"/>
    <n v="37984020.009999998"/>
    <n v="17645032.030000001"/>
    <n v="0"/>
    <n v="0"/>
    <n v="0"/>
    <n v="0"/>
    <x v="28"/>
  </r>
  <r>
    <n v="-1"/>
    <n v="1"/>
    <s v="0001 -Florida Power &amp; Light Company"/>
    <n v="0"/>
    <n v="3"/>
    <x v="28"/>
    <n v="2009"/>
    <n v="187"/>
    <n v="2014"/>
    <s v="V2009 Q3"/>
    <n v="367"/>
    <s v="03. Nuclear"/>
    <s v="Function"/>
    <n v="115705.99"/>
    <n v="0"/>
    <n v="0"/>
    <n v="115705.99"/>
    <n v="13600.9"/>
    <n v="80043.61"/>
    <n v="-15197.2"/>
    <n v="0"/>
    <n v="115705.99"/>
    <n v="93644.51"/>
    <n v="0"/>
    <n v="0"/>
    <n v="0"/>
    <n v="0"/>
    <x v="28"/>
  </r>
  <r>
    <n v="-1"/>
    <n v="1"/>
    <s v="0001 -Florida Power &amp; Light Company"/>
    <n v="0"/>
    <n v="3"/>
    <x v="28"/>
    <n v="2009"/>
    <n v="191"/>
    <n v="2014"/>
    <s v="V2009 Q3 - 50% Bonus"/>
    <n v="367"/>
    <s v="03. Nuclear"/>
    <s v="Function"/>
    <n v="30714793.059999999"/>
    <n v="0"/>
    <n v="0"/>
    <n v="30989515.289999999"/>
    <n v="2051339.17"/>
    <n v="12013521.58"/>
    <n v="-741396.57"/>
    <n v="350175.77"/>
    <n v="31264237.52"/>
    <n v="13845036.26"/>
    <n v="20555.8"/>
    <n v="0"/>
    <n v="350175.77"/>
    <n v="0"/>
    <x v="28"/>
  </r>
  <r>
    <n v="-1"/>
    <n v="1"/>
    <s v="0001 -Florida Power &amp; Light Company"/>
    <n v="0"/>
    <n v="3"/>
    <x v="28"/>
    <n v="2009"/>
    <n v="188"/>
    <n v="2014"/>
    <s v="V2009 Q4"/>
    <n v="367"/>
    <s v="03. Nuclear"/>
    <s v="Function"/>
    <n v="2892407.79"/>
    <n v="0"/>
    <n v="0"/>
    <n v="2967467.93"/>
    <n v="186311.2"/>
    <n v="1040296.17"/>
    <n v="-150120.29"/>
    <n v="244683.08"/>
    <n v="3042528.08"/>
    <n v="1168885.3500000001"/>
    <n v="152284.79999999999"/>
    <n v="0"/>
    <n v="244683.08"/>
    <n v="0"/>
    <x v="28"/>
  </r>
  <r>
    <n v="-1"/>
    <n v="1"/>
    <s v="0001 -Florida Power &amp; Light Company"/>
    <n v="0"/>
    <n v="3"/>
    <x v="28"/>
    <n v="2009"/>
    <n v="192"/>
    <n v="2014"/>
    <s v="V2009 Q4 - 50% Bonus"/>
    <n v="367"/>
    <s v="03. Nuclear"/>
    <s v="Function"/>
    <n v="32856256.489999998"/>
    <n v="0"/>
    <n v="0"/>
    <n v="33677493.049999997"/>
    <n v="2184233.35"/>
    <n v="12161160.609999999"/>
    <n v="-1642473.12"/>
    <n v="1610474.18"/>
    <n v="34498729.609999999"/>
    <n v="13713888.960000001"/>
    <n v="599506.06000000006"/>
    <n v="0"/>
    <n v="1610474.18"/>
    <n v="0"/>
    <x v="28"/>
  </r>
  <r>
    <n v="-1"/>
    <n v="1"/>
    <s v="0001 -Florida Power &amp; Light Company"/>
    <n v="0"/>
    <n v="3"/>
    <x v="28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3"/>
    <n v="2014"/>
    <s v="V2010 Q1"/>
    <n v="367"/>
    <s v="03. Nuclear"/>
    <s v="Function"/>
    <n v="-6659657.79"/>
    <n v="0"/>
    <n v="0"/>
    <n v="-6659657.79"/>
    <n v="-379857.91"/>
    <n v="-1902678.18"/>
    <n v="0"/>
    <n v="0"/>
    <n v="-6659657.79"/>
    <n v="-2282536.09"/>
    <n v="0"/>
    <n v="0"/>
    <n v="0"/>
    <n v="0"/>
    <x v="28"/>
  </r>
  <r>
    <n v="-1"/>
    <n v="1"/>
    <s v="0001 -Florida Power &amp; Light Company"/>
    <n v="0"/>
    <n v="3"/>
    <x v="28"/>
    <n v="2010"/>
    <n v="215"/>
    <n v="2014"/>
    <s v="V2010 Q1 - 50% Bonus"/>
    <n v="367"/>
    <s v="03. Nuclear"/>
    <s v="Function"/>
    <n v="-596332.69999999995"/>
    <n v="0"/>
    <n v="0"/>
    <n v="-596332.69999999995"/>
    <n v="25207.74"/>
    <n v="134021.1"/>
    <n v="0"/>
    <n v="0"/>
    <n v="-596332.69999999995"/>
    <n v="159228.84"/>
    <n v="0"/>
    <n v="0"/>
    <n v="0"/>
    <n v="0"/>
    <x v="28"/>
  </r>
  <r>
    <n v="-1"/>
    <n v="1"/>
    <s v="0001 -Florida Power &amp; Light Company"/>
    <n v="0"/>
    <n v="3"/>
    <x v="28"/>
    <n v="2010"/>
    <n v="194"/>
    <n v="2014"/>
    <s v="V2010 Q2"/>
    <n v="367"/>
    <s v="03. Nuclear"/>
    <s v="Function"/>
    <n v="7412640.9199999999"/>
    <n v="0"/>
    <n v="0"/>
    <n v="7496276.9900000002"/>
    <n v="519735.67"/>
    <n v="2436306.5099999998"/>
    <n v="-167272.14000000001"/>
    <n v="102045.75"/>
    <n v="7579913.0599999996"/>
    <n v="2897373.15"/>
    <n v="-6557.36"/>
    <n v="0"/>
    <n v="102045.75"/>
    <n v="0"/>
    <x v="28"/>
  </r>
  <r>
    <n v="-1"/>
    <n v="1"/>
    <s v="0001 -Florida Power &amp; Light Company"/>
    <n v="0"/>
    <n v="3"/>
    <x v="28"/>
    <n v="2010"/>
    <n v="216"/>
    <n v="2014"/>
    <s v="V2010 Q2 - 50% Bonus"/>
    <n v="367"/>
    <s v="03. Nuclear"/>
    <s v="Function"/>
    <n v="62458149.630000003"/>
    <n v="0"/>
    <n v="0"/>
    <n v="62610124.100000001"/>
    <n v="4340208.71"/>
    <n v="20174152.989999998"/>
    <n v="-303948.94"/>
    <n v="185426.56"/>
    <n v="62762098.57"/>
    <n v="24407754.649999999"/>
    <n v="-11915.33"/>
    <n v="0"/>
    <n v="185426.56"/>
    <n v="0"/>
    <x v="28"/>
  </r>
  <r>
    <n v="-1"/>
    <n v="1"/>
    <s v="0001 -Florida Power &amp; Light Company"/>
    <n v="0"/>
    <n v="3"/>
    <x v="28"/>
    <n v="2010"/>
    <n v="195"/>
    <n v="2014"/>
    <s v="V2010 Q3"/>
    <n v="367"/>
    <s v="03. Nuclear"/>
    <s v="Function"/>
    <n v="628124.27"/>
    <n v="0"/>
    <n v="0"/>
    <n v="628401.66"/>
    <n v="76988.479999999996"/>
    <n v="347191"/>
    <n v="-554.79"/>
    <n v="1133.8"/>
    <n v="628679.06000000006"/>
    <n v="423994.5"/>
    <n v="763.99"/>
    <n v="0"/>
    <n v="1133.8"/>
    <n v="0"/>
    <x v="28"/>
  </r>
  <r>
    <n v="-1"/>
    <n v="1"/>
    <s v="0001 -Florida Power &amp; Light Company"/>
    <n v="0"/>
    <n v="3"/>
    <x v="28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7"/>
    <n v="2014"/>
    <s v="V2010 Q3 - 50% Bonus"/>
    <n v="367"/>
    <s v="03. Nuclear"/>
    <s v="Function"/>
    <n v="7352986.6799999997"/>
    <n v="0"/>
    <n v="0"/>
    <n v="7352986.6799999997"/>
    <n v="575685.81999999995"/>
    <n v="2483589.96"/>
    <n v="-436570.75"/>
    <n v="0"/>
    <n v="7352986.6799999997"/>
    <n v="3059275.78"/>
    <n v="0"/>
    <n v="0"/>
    <n v="0"/>
    <n v="0"/>
    <x v="28"/>
  </r>
  <r>
    <n v="-1"/>
    <n v="1"/>
    <s v="0001 -Florida Power &amp; Light Company"/>
    <n v="0"/>
    <n v="3"/>
    <x v="28"/>
    <n v="2010"/>
    <n v="196"/>
    <n v="2014"/>
    <s v="V2010 Q4"/>
    <n v="367"/>
    <s v="03. Nuclear"/>
    <s v="Function"/>
    <n v="6722197.21"/>
    <n v="0"/>
    <n v="0"/>
    <n v="6795134.3300000001"/>
    <n v="491770.94"/>
    <n v="1936280.5"/>
    <n v="-145874.25"/>
    <n v="190080.08"/>
    <n v="6868071.46"/>
    <n v="2381938.4"/>
    <n v="90318.87"/>
    <n v="0"/>
    <n v="190080.08"/>
    <n v="0"/>
    <x v="28"/>
  </r>
  <r>
    <n v="-1"/>
    <n v="1"/>
    <s v="0001 -Florida Power &amp; Light Company"/>
    <n v="0"/>
    <n v="3"/>
    <x v="28"/>
    <n v="2010"/>
    <n v="224"/>
    <n v="2014"/>
    <s v="V2010 Q4 - 100% Bonus"/>
    <n v="367"/>
    <s v="03. Nuclear"/>
    <s v="Function"/>
    <n v="5992826.9199999999"/>
    <n v="0"/>
    <n v="0"/>
    <n v="6058051.3499999996"/>
    <n v="437249.38"/>
    <n v="1720724.83"/>
    <n v="-130448.87"/>
    <n v="169980.18"/>
    <n v="6123275.79"/>
    <n v="2116737.36"/>
    <n v="80768.149999999994"/>
    <n v="0"/>
    <n v="169980.18"/>
    <n v="0"/>
    <x v="28"/>
  </r>
  <r>
    <n v="-1"/>
    <n v="1"/>
    <s v="0001 -Florida Power &amp; Light Company"/>
    <n v="0"/>
    <n v="3"/>
    <x v="28"/>
    <n v="2010"/>
    <n v="218"/>
    <n v="2014"/>
    <s v="V2010 Q4 - 50% Bonus"/>
    <n v="367"/>
    <s v="03. Nuclear"/>
    <s v="Function"/>
    <n v="16657928.640000001"/>
    <n v="0"/>
    <n v="0"/>
    <n v="16837314.440000001"/>
    <n v="1226205.3700000001"/>
    <n v="4833987.0999999996"/>
    <n v="-358771.59"/>
    <n v="467493.96"/>
    <n v="17016700.23"/>
    <n v="5946779.3899999997"/>
    <n v="222135.45"/>
    <n v="0"/>
    <n v="467493.96"/>
    <n v="0"/>
    <x v="28"/>
  </r>
  <r>
    <n v="-1"/>
    <n v="1"/>
    <s v="0001 -Florida Power &amp; Light Company"/>
    <n v="0"/>
    <n v="3"/>
    <x v="28"/>
    <n v="2011"/>
    <n v="125"/>
    <n v="2014"/>
    <s v="V2011"/>
    <n v="367"/>
    <s v="03. Nuclear"/>
    <s v="Function"/>
    <n v="27103776.780000001"/>
    <n v="0"/>
    <n v="0"/>
    <n v="21433539.620000001"/>
    <n v="2238090.77"/>
    <n v="6962693.9800000004"/>
    <n v="-355214.9"/>
    <n v="200756.41"/>
    <n v="27209711.640000001"/>
    <n v="9172290.9299999997"/>
    <n v="123315.38"/>
    <n v="0"/>
    <n v="200756.41"/>
    <n v="0"/>
    <x v="28"/>
  </r>
  <r>
    <n v="-1"/>
    <n v="1"/>
    <s v="0001 -Florida Power &amp; Light Company"/>
    <n v="0"/>
    <n v="3"/>
    <x v="28"/>
    <n v="2011"/>
    <n v="233"/>
    <n v="2014"/>
    <s v="V2011 - 100% Bonus"/>
    <n v="367"/>
    <s v="03. Nuclear"/>
    <s v="Function"/>
    <n v="40205004.920000002"/>
    <n v="0"/>
    <n v="0"/>
    <n v="31357657.140000001"/>
    <n v="3232858.31"/>
    <n v="9911576.3000000007"/>
    <n v="-532205.51"/>
    <n v="313950.15999999997"/>
    <n v="40370669.689999998"/>
    <n v="13099874.93"/>
    <n v="192845.07"/>
    <n v="0"/>
    <n v="313950.15999999997"/>
    <n v="0"/>
    <x v="28"/>
  </r>
  <r>
    <n v="-1"/>
    <n v="1"/>
    <s v="0001 -Florida Power &amp; Light Company"/>
    <n v="0"/>
    <n v="3"/>
    <x v="28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28"/>
  </r>
  <r>
    <n v="-1"/>
    <n v="1"/>
    <s v="0001 -Florida Power &amp; Light Company"/>
    <n v="0"/>
    <n v="3"/>
    <x v="28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8"/>
    <n v="2014"/>
    <s v="V2012 Q1 - 50% Bonus"/>
    <n v="367"/>
    <s v="03. Nuclear"/>
    <s v="Function"/>
    <n v="12499296.52"/>
    <n v="0"/>
    <n v="0"/>
    <n v="12544462.390000001"/>
    <n v="1168657.46"/>
    <n v="2720245.89"/>
    <n v="-90331.74"/>
    <n v="142667.4"/>
    <n v="12589628.26"/>
    <n v="3869047.08"/>
    <n v="72191.929999999993"/>
    <n v="0"/>
    <n v="142667.4"/>
    <n v="0"/>
    <x v="28"/>
  </r>
  <r>
    <n v="-1"/>
    <n v="1"/>
    <s v="0001 -Florida Power &amp; Light Company"/>
    <n v="0"/>
    <n v="3"/>
    <x v="28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28"/>
  </r>
  <r>
    <n v="-1"/>
    <n v="1"/>
    <s v="0001 -Florida Power &amp; Light Company"/>
    <n v="0"/>
    <n v="3"/>
    <x v="28"/>
    <n v="2012"/>
    <n v="249"/>
    <n v="2014"/>
    <s v="V2012 Q2 - 50% Bonus"/>
    <n v="367"/>
    <s v="03. Nuclear"/>
    <s v="Function"/>
    <n v="339162196.69999999"/>
    <n v="0"/>
    <n v="0"/>
    <n v="340425180.70999998"/>
    <n v="28775750.600000001"/>
    <n v="53526097.079999998"/>
    <n v="-3021202.65"/>
    <n v="1612277.91"/>
    <n v="341688164.70999998"/>
    <n v="81800594.590000004"/>
    <n v="-412437.01"/>
    <n v="0"/>
    <n v="1612277.91"/>
    <n v="0"/>
    <x v="28"/>
  </r>
  <r>
    <n v="-1"/>
    <n v="1"/>
    <s v="0001 -Florida Power &amp; Light Company"/>
    <n v="0"/>
    <n v="3"/>
    <x v="28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28"/>
  </r>
  <r>
    <n v="-1"/>
    <n v="1"/>
    <s v="0001 -Florida Power &amp; Light Company"/>
    <n v="0"/>
    <n v="3"/>
    <x v="28"/>
    <n v="2012"/>
    <n v="250"/>
    <n v="2014"/>
    <s v="V2012 Q3 - 50% Bonus"/>
    <n v="367"/>
    <s v="03. Nuclear"/>
    <s v="Function"/>
    <n v="637156324.63999999"/>
    <n v="0"/>
    <n v="0"/>
    <n v="639989807.92999995"/>
    <n v="55676492.609999999"/>
    <n v="86472570.709999993"/>
    <n v="-5666966.5800000001"/>
    <n v="3573248.49"/>
    <n v="642823291.22000003"/>
    <n v="141145641.88"/>
    <n v="-1090296.6499999999"/>
    <n v="0"/>
    <n v="3573248.49"/>
    <n v="0"/>
    <x v="28"/>
  </r>
  <r>
    <n v="-1"/>
    <n v="1"/>
    <s v="0001 -Florida Power &amp; Light Company"/>
    <n v="0"/>
    <n v="3"/>
    <x v="28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28"/>
  </r>
  <r>
    <n v="-1"/>
    <n v="1"/>
    <s v="0001 -Florida Power &amp; Light Company"/>
    <n v="0"/>
    <n v="3"/>
    <x v="28"/>
    <n v="2012"/>
    <n v="251"/>
    <n v="2014"/>
    <s v="V2012 Q4 - 50% Bonus"/>
    <n v="367"/>
    <s v="03. Nuclear"/>
    <s v="Function"/>
    <n v="187116412.41"/>
    <n v="0"/>
    <n v="0"/>
    <n v="187942044.86000001"/>
    <n v="16890460.440000001"/>
    <n v="21310133.050000001"/>
    <n v="-1651264.89"/>
    <n v="1095640.93"/>
    <n v="188767677.30000001"/>
    <n v="37943508.060000002"/>
    <n v="-298538.53000000003"/>
    <n v="0"/>
    <n v="1095640.93"/>
    <n v="0"/>
    <x v="28"/>
  </r>
  <r>
    <n v="-1"/>
    <n v="1"/>
    <s v="0001 -Florida Power &amp; Light Company"/>
    <n v="0"/>
    <n v="3"/>
    <x v="28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28"/>
  </r>
  <r>
    <n v="-1"/>
    <n v="1"/>
    <s v="0001 -Florida Power &amp; Light Company"/>
    <n v="0"/>
    <n v="3"/>
    <x v="28"/>
    <n v="2013"/>
    <n v="231"/>
    <n v="2014"/>
    <s v="V2013 - 50% Bonus"/>
    <n v="367"/>
    <s v="03. Nuclear"/>
    <s v="Function"/>
    <n v="857030978.46000004"/>
    <n v="0"/>
    <n v="0"/>
    <n v="816683262.69000006"/>
    <n v="83330129.930000007"/>
    <n v="44076663.090000004"/>
    <n v="-3894291.74"/>
    <n v="2516928.9300000002"/>
    <n v="860899851.60000002"/>
    <n v="127029577.89"/>
    <n v="-974729.08"/>
    <n v="0"/>
    <n v="2516928.9300000002"/>
    <n v="0"/>
    <x v="28"/>
  </r>
  <r>
    <n v="-1"/>
    <n v="1"/>
    <s v="0001 -Florida Power &amp; Light Company"/>
    <n v="0"/>
    <n v="3"/>
    <x v="28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4"/>
    <n v="363"/>
    <n v="2014"/>
    <s v="V2014 - 50% Bonus"/>
    <n v="367"/>
    <s v="03. Nuclear"/>
    <s v="Function"/>
    <n v="116067109.45"/>
    <n v="116067109.45"/>
    <n v="0"/>
    <n v="116067109.45"/>
    <n v="6685105.0099999998"/>
    <n v="0"/>
    <n v="116067109.45"/>
    <n v="0"/>
    <n v="0"/>
    <n v="6685105.0099999998"/>
    <n v="0"/>
    <n v="0"/>
    <n v="0"/>
    <n v="0"/>
    <x v="28"/>
  </r>
  <r>
    <n v="-1"/>
    <n v="1"/>
    <s v="0001 -Florida Power &amp; Light Company"/>
    <n v="0"/>
    <n v="3"/>
    <x v="28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28"/>
  </r>
  <r>
    <n v="-1"/>
    <n v="1"/>
    <s v="0001 -Florida Power &amp; Light Company"/>
    <n v="0"/>
    <n v="3"/>
    <x v="28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28"/>
  </r>
  <r>
    <n v="-1"/>
    <n v="1"/>
    <s v="0001 -Florida Power &amp; Light Company"/>
    <n v="0"/>
    <n v="3"/>
    <x v="28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28"/>
  </r>
  <r>
    <n v="-1"/>
    <n v="1"/>
    <s v="0001 -Florida Power &amp; Light Company"/>
    <n v="0"/>
    <n v="3"/>
    <x v="28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28"/>
  </r>
  <r>
    <n v="-1"/>
    <n v="1"/>
    <s v="0001 -Florida Power &amp; Light Company"/>
    <n v="0"/>
    <n v="3"/>
    <x v="28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28"/>
  </r>
  <r>
    <n v="-1"/>
    <n v="1"/>
    <s v="0001 -Florida Power &amp; Light Company"/>
    <n v="0"/>
    <n v="3"/>
    <x v="28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90"/>
    <n v="2014"/>
    <s v="V2009 Q2 - 50% Bonus"/>
    <n v="367"/>
    <s v="04. Nuclear Fuel"/>
    <s v="Function"/>
    <n v="0"/>
    <n v="0"/>
    <n v="0"/>
    <n v="56249580.299999997"/>
    <n v="3535848.62"/>
    <n v="105427463.36"/>
    <n v="-112499160.59"/>
    <n v="0"/>
    <n v="112499160.59"/>
    <n v="0"/>
    <n v="-3535848.61"/>
    <n v="0"/>
    <n v="0"/>
    <n v="0"/>
    <x v="28"/>
  </r>
  <r>
    <n v="-1"/>
    <n v="1"/>
    <s v="0001 -Florida Power &amp; Light Company"/>
    <n v="0"/>
    <n v="3"/>
    <x v="28"/>
    <n v="2009"/>
    <n v="191"/>
    <n v="2014"/>
    <s v="V2009 Q3 - 50% Bonus"/>
    <n v="367"/>
    <s v="04. Nuclear Fuel"/>
    <s v="Function"/>
    <n v="0"/>
    <n v="0"/>
    <n v="0"/>
    <n v="148686.06"/>
    <n v="15394.95"/>
    <n v="266582.21999999997"/>
    <n v="-297372.12"/>
    <n v="0"/>
    <n v="297372.12"/>
    <n v="0"/>
    <n v="-15394.95"/>
    <n v="0"/>
    <n v="0"/>
    <n v="0"/>
    <x v="28"/>
  </r>
  <r>
    <n v="-1"/>
    <n v="1"/>
    <s v="0001 -Florida Power &amp; Light Company"/>
    <n v="0"/>
    <n v="3"/>
    <x v="28"/>
    <n v="2009"/>
    <n v="192"/>
    <n v="2014"/>
    <s v="V2009 Q4 - 50% Bonus"/>
    <n v="367"/>
    <s v="04. Nuclear Fuel"/>
    <s v="Function"/>
    <n v="0"/>
    <n v="0"/>
    <n v="0"/>
    <n v="23068335.699999999"/>
    <n v="3311228.91"/>
    <n v="39514213.600000001"/>
    <n v="-46136671.399999999"/>
    <n v="0"/>
    <n v="46136671.399999999"/>
    <n v="0"/>
    <n v="-3311228.89"/>
    <n v="0"/>
    <n v="0"/>
    <n v="0"/>
    <x v="28"/>
  </r>
  <r>
    <n v="-1"/>
    <n v="1"/>
    <s v="0001 -Florida Power &amp; Light Company"/>
    <n v="0"/>
    <n v="3"/>
    <x v="28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5"/>
    <n v="2014"/>
    <s v="V2010 Q1 - 50% Bonus"/>
    <n v="367"/>
    <s v="04. Nuclear Fuel"/>
    <s v="Function"/>
    <n v="0"/>
    <n v="0"/>
    <n v="0"/>
    <n v="109688.73"/>
    <n v="18120.580000000002"/>
    <n v="178606.16"/>
    <n v="-219377.46"/>
    <n v="0"/>
    <n v="219377.46"/>
    <n v="0"/>
    <n v="-22650.720000000001"/>
    <n v="0"/>
    <n v="0"/>
    <n v="0"/>
    <x v="28"/>
  </r>
  <r>
    <n v="-1"/>
    <n v="1"/>
    <s v="0001 -Florida Power &amp; Light Company"/>
    <n v="0"/>
    <n v="3"/>
    <x v="28"/>
    <n v="2010"/>
    <n v="216"/>
    <n v="2014"/>
    <s v="V2010 Q2 - 50% Bonus"/>
    <n v="367"/>
    <s v="04. Nuclear Fuel"/>
    <s v="Function"/>
    <n v="52437928.170000002"/>
    <n v="0"/>
    <n v="0"/>
    <n v="56581182.82"/>
    <n v="9484703.6799999997"/>
    <n v="46728061.880000003"/>
    <n v="-8286509.2999999998"/>
    <n v="0"/>
    <n v="60724437.469999999"/>
    <n v="49141680.009999998"/>
    <n v="-1215423.75"/>
    <n v="0"/>
    <n v="0"/>
    <n v="0"/>
    <x v="28"/>
  </r>
  <r>
    <n v="-1"/>
    <n v="1"/>
    <s v="0001 -Florida Power &amp; Light Company"/>
    <n v="0"/>
    <n v="3"/>
    <x v="28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8"/>
    <n v="2014"/>
    <s v="V2010 Q4 - 50% Bonus"/>
    <n v="367"/>
    <s v="04. Nuclear Fuel"/>
    <s v="Function"/>
    <n v="42209189.630000003"/>
    <n v="0"/>
    <n v="0"/>
    <n v="42209189.630000003"/>
    <n v="6923995.4699999997"/>
    <n v="29226487.09"/>
    <n v="0"/>
    <n v="0"/>
    <n v="42209189.630000003"/>
    <n v="36150482.560000002"/>
    <n v="0"/>
    <n v="0"/>
    <n v="0"/>
    <n v="0"/>
    <x v="28"/>
  </r>
  <r>
    <n v="-1"/>
    <n v="1"/>
    <s v="0001 -Florida Power &amp; Light Company"/>
    <n v="0"/>
    <n v="3"/>
    <x v="28"/>
    <n v="2011"/>
    <n v="125"/>
    <n v="2014"/>
    <s v="V2011"/>
    <n v="367"/>
    <s v="04. Nuclear Fuel"/>
    <s v="Function"/>
    <n v="52512460.469999999"/>
    <n v="0"/>
    <n v="0"/>
    <n v="21871439.789999999"/>
    <n v="8748575.9199999999"/>
    <n v="30641020.68"/>
    <n v="0"/>
    <n v="0"/>
    <n v="52512460.469999999"/>
    <n v="39389596.600000001"/>
    <n v="0"/>
    <n v="0"/>
    <n v="0"/>
    <n v="0"/>
    <x v="28"/>
  </r>
  <r>
    <n v="-1"/>
    <n v="1"/>
    <s v="0001 -Florida Power &amp; Light Company"/>
    <n v="0"/>
    <n v="3"/>
    <x v="28"/>
    <n v="2011"/>
    <n v="233"/>
    <n v="2014"/>
    <s v="V2011 - 100% Bonus"/>
    <n v="367"/>
    <s v="04. Nuclear Fuel"/>
    <s v="Function"/>
    <n v="17637780.75"/>
    <n v="0"/>
    <n v="0"/>
    <n v="7346135.6799999997"/>
    <n v="2938454.27"/>
    <n v="10291645.07"/>
    <n v="0"/>
    <n v="0"/>
    <n v="17637780.75"/>
    <n v="13230099.34"/>
    <n v="0"/>
    <n v="0"/>
    <n v="0"/>
    <n v="0"/>
    <x v="28"/>
  </r>
  <r>
    <n v="-1"/>
    <n v="1"/>
    <s v="0001 -Florida Power &amp; Light Company"/>
    <n v="0"/>
    <n v="3"/>
    <x v="28"/>
    <n v="2011"/>
    <n v="234"/>
    <n v="2014"/>
    <s v="V2011 - 50% Bonus"/>
    <n v="367"/>
    <s v="04. Nuclear Fuel"/>
    <s v="Function"/>
    <n v="39426040.780000001"/>
    <n v="0"/>
    <n v="0"/>
    <n v="16420945.98"/>
    <n v="6568378.3899999997"/>
    <n v="23005094.800000001"/>
    <n v="0"/>
    <n v="0"/>
    <n v="39426040.780000001"/>
    <n v="29573473.190000001"/>
    <n v="0"/>
    <n v="0"/>
    <n v="0"/>
    <n v="0"/>
    <x v="28"/>
  </r>
  <r>
    <n v="-1"/>
    <n v="1"/>
    <s v="0001 -Florida Power &amp; Light Company"/>
    <n v="0"/>
    <n v="3"/>
    <x v="28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9"/>
    <n v="2014"/>
    <s v="V2012 Q2 - 50% Bonus"/>
    <n v="367"/>
    <s v="04. Nuclear Fuel"/>
    <s v="Function"/>
    <n v="87460092"/>
    <n v="0"/>
    <n v="0"/>
    <n v="87460092"/>
    <n v="14923315.5"/>
    <n v="37717164.670000002"/>
    <n v="0"/>
    <n v="0"/>
    <n v="87460092"/>
    <n v="52640480.170000002"/>
    <n v="0"/>
    <n v="0"/>
    <n v="0"/>
    <n v="0"/>
    <x v="28"/>
  </r>
  <r>
    <n v="-1"/>
    <n v="1"/>
    <s v="0001 -Florida Power &amp; Light Company"/>
    <n v="0"/>
    <n v="3"/>
    <x v="28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0"/>
    <n v="2014"/>
    <s v="V2012 Q3 - 50% Bonus"/>
    <n v="367"/>
    <s v="04. Nuclear Fuel"/>
    <s v="Function"/>
    <n v="83960296"/>
    <n v="0"/>
    <n v="0"/>
    <n v="83960296"/>
    <n v="15648519.970000001"/>
    <n v="31799962.109999999"/>
    <n v="0"/>
    <n v="0"/>
    <n v="83960296"/>
    <n v="47448482.079999998"/>
    <n v="0"/>
    <n v="0"/>
    <n v="0"/>
    <n v="0"/>
    <x v="28"/>
  </r>
  <r>
    <n v="-1"/>
    <n v="1"/>
    <s v="0001 -Florida Power &amp; Light Company"/>
    <n v="0"/>
    <n v="3"/>
    <x v="28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1"/>
    <n v="2014"/>
    <s v="V2012 Q4 - 50% Bonus"/>
    <n v="367"/>
    <s v="04. Nuclear Fuel"/>
    <s v="Function"/>
    <n v="62840883"/>
    <n v="0"/>
    <n v="0"/>
    <n v="62840883"/>
    <n v="12702027.68"/>
    <n v="20501838.079999998"/>
    <n v="0"/>
    <n v="0"/>
    <n v="62840883"/>
    <n v="33203865.760000002"/>
    <n v="0"/>
    <n v="0"/>
    <n v="0"/>
    <n v="0"/>
    <x v="28"/>
  </r>
  <r>
    <n v="-1"/>
    <n v="1"/>
    <s v="0001 -Florida Power &amp; Light Company"/>
    <n v="0"/>
    <n v="3"/>
    <x v="28"/>
    <n v="2013"/>
    <n v="127"/>
    <n v="2014"/>
    <s v="V2013"/>
    <n v="367"/>
    <s v="04. Nuclear Fuel"/>
    <s v="Function"/>
    <n v="45981305.219999999"/>
    <n v="0"/>
    <n v="0"/>
    <n v="39084109.439999998"/>
    <n v="11725232.83"/>
    <n v="6897195.7800000003"/>
    <n v="0"/>
    <n v="0"/>
    <n v="45981305.219999999"/>
    <n v="18622428.609999999"/>
    <n v="0"/>
    <n v="0"/>
    <n v="0"/>
    <n v="0"/>
    <x v="28"/>
  </r>
  <r>
    <n v="-1"/>
    <n v="1"/>
    <s v="0001 -Florida Power &amp; Light Company"/>
    <n v="0"/>
    <n v="3"/>
    <x v="28"/>
    <n v="2013"/>
    <n v="231"/>
    <n v="2014"/>
    <s v="V2013 - 50% Bonus"/>
    <n v="367"/>
    <s v="04. Nuclear Fuel"/>
    <s v="Function"/>
    <n v="236358825"/>
    <n v="0"/>
    <n v="0"/>
    <n v="200905001.25"/>
    <n v="60271500.380000003"/>
    <n v="35453823.75"/>
    <n v="0"/>
    <n v="0"/>
    <n v="236358825"/>
    <n v="95725324.129999995"/>
    <n v="0"/>
    <n v="0"/>
    <n v="0"/>
    <n v="0"/>
    <x v="28"/>
  </r>
  <r>
    <n v="-1"/>
    <n v="1"/>
    <s v="0001 -Florida Power &amp; Light Company"/>
    <n v="0"/>
    <n v="3"/>
    <x v="28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4"/>
    <n v="363"/>
    <n v="2014"/>
    <s v="V2014 - 50% Bonus"/>
    <n v="367"/>
    <s v="04. Nuclear Fuel"/>
    <s v="Function"/>
    <n v="94873740.019999996"/>
    <n v="94873740.019999996"/>
    <n v="0"/>
    <n v="94873740.019999996"/>
    <n v="14231061"/>
    <n v="0"/>
    <n v="94873740.019999996"/>
    <n v="0"/>
    <n v="0"/>
    <n v="14231061"/>
    <n v="0"/>
    <n v="0"/>
    <n v="0"/>
    <n v="0"/>
    <x v="28"/>
  </r>
  <r>
    <n v="-1"/>
    <n v="1"/>
    <s v="0001 -Florida Power &amp; Light Company"/>
    <n v="0"/>
    <n v="3"/>
    <x v="28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28"/>
  </r>
  <r>
    <n v="-1"/>
    <n v="1"/>
    <s v="0001 -Florida Power &amp; Light Company"/>
    <n v="0"/>
    <n v="3"/>
    <x v="28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28"/>
  </r>
  <r>
    <n v="-1"/>
    <n v="1"/>
    <s v="0001 -Florida Power &amp; Light Company"/>
    <n v="0"/>
    <n v="3"/>
    <x v="28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28"/>
  </r>
  <r>
    <n v="-1"/>
    <n v="1"/>
    <s v="0001 -Florida Power &amp; Light Company"/>
    <n v="0"/>
    <n v="3"/>
    <x v="28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28"/>
  </r>
  <r>
    <n v="-1"/>
    <n v="1"/>
    <s v="0001 -Florida Power &amp; Light Company"/>
    <n v="0"/>
    <n v="3"/>
    <x v="28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28"/>
  </r>
  <r>
    <n v="-1"/>
    <n v="1"/>
    <s v="0001 -Florida Power &amp; Light Company"/>
    <n v="0"/>
    <n v="3"/>
    <x v="28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28"/>
  </r>
  <r>
    <n v="-1"/>
    <n v="1"/>
    <s v="0001 -Florida Power &amp; Light Company"/>
    <n v="0"/>
    <n v="3"/>
    <x v="28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28"/>
  </r>
  <r>
    <n v="-1"/>
    <n v="1"/>
    <s v="0001 -Florida Power &amp; Light Company"/>
    <n v="0"/>
    <n v="3"/>
    <x v="28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28"/>
  </r>
  <r>
    <n v="-1"/>
    <n v="1"/>
    <s v="0001 -Florida Power &amp; Light Company"/>
    <n v="0"/>
    <n v="3"/>
    <x v="28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28"/>
  </r>
  <r>
    <n v="-1"/>
    <n v="1"/>
    <s v="0001 -Florida Power &amp; Light Company"/>
    <n v="0"/>
    <n v="3"/>
    <x v="28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28"/>
  </r>
  <r>
    <n v="-1"/>
    <n v="1"/>
    <s v="0001 -Florida Power &amp; Light Company"/>
    <n v="0"/>
    <n v="3"/>
    <x v="28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28"/>
  </r>
  <r>
    <n v="-1"/>
    <n v="1"/>
    <s v="0001 -Florida Power &amp; Light Company"/>
    <n v="0"/>
    <n v="3"/>
    <x v="28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28"/>
  </r>
  <r>
    <n v="-1"/>
    <n v="1"/>
    <s v="0001 -Florida Power &amp; Light Company"/>
    <n v="0"/>
    <n v="3"/>
    <x v="28"/>
    <n v="1981"/>
    <n v="15"/>
    <n v="2014"/>
    <s v="V1981"/>
    <n v="367"/>
    <s v="05. Other Production"/>
    <s v="Function"/>
    <n v="46684.82"/>
    <n v="0"/>
    <n v="0"/>
    <n v="46684.82"/>
    <n v="0"/>
    <n v="90052.71"/>
    <n v="-43367.89"/>
    <n v="23217.18"/>
    <n v="90052.71"/>
    <n v="46684.82"/>
    <n v="23217.18"/>
    <n v="0"/>
    <n v="23217.18"/>
    <n v="0"/>
    <x v="28"/>
  </r>
  <r>
    <n v="-1"/>
    <n v="1"/>
    <s v="0001 -Florida Power &amp; Light Company"/>
    <n v="0"/>
    <n v="3"/>
    <x v="28"/>
    <n v="1982"/>
    <n v="16"/>
    <n v="2014"/>
    <s v="V1982"/>
    <n v="367"/>
    <s v="05. Other Production"/>
    <s v="Function"/>
    <n v="451815.59"/>
    <n v="0"/>
    <n v="0"/>
    <n v="451815.59"/>
    <n v="-0.01"/>
    <n v="1788206.27"/>
    <n v="-1350974.93"/>
    <n v="692820.92"/>
    <n v="1788206.27"/>
    <n v="451815.59"/>
    <n v="692820.92"/>
    <n v="0"/>
    <n v="692820.92"/>
    <n v="0"/>
    <x v="28"/>
  </r>
  <r>
    <n v="-1"/>
    <n v="1"/>
    <s v="0001 -Florida Power &amp; Light Company"/>
    <n v="0"/>
    <n v="3"/>
    <x v="28"/>
    <n v="1983"/>
    <n v="17"/>
    <n v="2014"/>
    <s v="V1983"/>
    <n v="367"/>
    <s v="05. Other Production"/>
    <s v="Function"/>
    <n v="231667.17"/>
    <n v="0"/>
    <n v="0"/>
    <n v="231667.17"/>
    <n v="0"/>
    <n v="304812.43"/>
    <n v="-86756.03"/>
    <n v="0"/>
    <n v="304812.43"/>
    <n v="231667.17"/>
    <n v="0"/>
    <n v="0"/>
    <n v="0"/>
    <n v="0"/>
    <x v="28"/>
  </r>
  <r>
    <n v="-1"/>
    <n v="1"/>
    <s v="0001 -Florida Power &amp; Light Company"/>
    <n v="0"/>
    <n v="3"/>
    <x v="28"/>
    <n v="1984"/>
    <n v="18"/>
    <n v="2014"/>
    <s v="V1984"/>
    <n v="367"/>
    <s v="05. Other Production"/>
    <s v="Function"/>
    <n v="539887.65"/>
    <n v="0"/>
    <n v="0"/>
    <n v="539887.65"/>
    <n v="-0.01"/>
    <n v="646354.04"/>
    <n v="-106466.39"/>
    <n v="42760.76"/>
    <n v="646354.04"/>
    <n v="539887.65"/>
    <n v="42760.76"/>
    <n v="0"/>
    <n v="42760.76"/>
    <n v="0"/>
    <x v="28"/>
  </r>
  <r>
    <n v="-1"/>
    <n v="1"/>
    <s v="0001 -Florida Power &amp; Light Company"/>
    <n v="0"/>
    <n v="3"/>
    <x v="28"/>
    <n v="1985"/>
    <n v="19"/>
    <n v="2014"/>
    <s v="V1985"/>
    <n v="367"/>
    <s v="05. Other Production"/>
    <s v="Function"/>
    <n v="811077.1"/>
    <n v="0"/>
    <n v="0"/>
    <n v="811077.1"/>
    <n v="0"/>
    <n v="956156.85"/>
    <n v="-149307.57"/>
    <n v="51688.67"/>
    <n v="956156.85"/>
    <n v="811077.1"/>
    <n v="51688.67"/>
    <n v="0"/>
    <n v="51688.67"/>
    <n v="0"/>
    <x v="28"/>
  </r>
  <r>
    <n v="-1"/>
    <n v="1"/>
    <s v="0001 -Florida Power &amp; Light Company"/>
    <n v="0"/>
    <n v="3"/>
    <x v="28"/>
    <n v="1986"/>
    <n v="20"/>
    <n v="2014"/>
    <s v="V1986"/>
    <n v="367"/>
    <s v="05. Other Production"/>
    <s v="Function"/>
    <n v="35106.839999999997"/>
    <n v="0"/>
    <n v="0"/>
    <n v="35106.839999999997"/>
    <n v="674.73"/>
    <n v="202297.75"/>
    <n v="-171095.3"/>
    <n v="37267.96"/>
    <n v="206202.14"/>
    <n v="35106.839999999997"/>
    <n v="34038.300000000003"/>
    <n v="0"/>
    <n v="37267.96"/>
    <n v="0"/>
    <x v="28"/>
  </r>
  <r>
    <n v="-1"/>
    <n v="1"/>
    <s v="0001 -Florida Power &amp; Light Company"/>
    <n v="0"/>
    <n v="3"/>
    <x v="28"/>
    <n v="1987"/>
    <n v="22"/>
    <n v="2014"/>
    <s v="V1987"/>
    <n v="367"/>
    <s v="05. Other Production"/>
    <s v="Function"/>
    <n v="445617.61"/>
    <n v="0"/>
    <n v="0"/>
    <n v="725587.32"/>
    <n v="27585.29"/>
    <n v="903613.71"/>
    <n v="-559939.42000000004"/>
    <n v="151183.84"/>
    <n v="1005557.03"/>
    <n v="418326.34"/>
    <n v="104117.07"/>
    <n v="0"/>
    <n v="151183.84"/>
    <n v="0"/>
    <x v="28"/>
  </r>
  <r>
    <n v="-1"/>
    <n v="1"/>
    <s v="0001 -Florida Power &amp; Light Company"/>
    <n v="0"/>
    <n v="3"/>
    <x v="28"/>
    <n v="1987"/>
    <n v="21"/>
    <n v="2014"/>
    <s v="V1987A"/>
    <n v="367"/>
    <s v="05. Other Production"/>
    <s v="Function"/>
    <n v="440733.34"/>
    <n v="0"/>
    <n v="0"/>
    <n v="440733.34"/>
    <n v="17283.669999999998"/>
    <n v="833230.35"/>
    <n v="-582786.89"/>
    <n v="88113.2"/>
    <n v="1023520.23"/>
    <n v="376077.16"/>
    <n v="-20236.830000000002"/>
    <n v="0"/>
    <n v="88113.2"/>
    <n v="0"/>
    <x v="28"/>
  </r>
  <r>
    <n v="-1"/>
    <n v="1"/>
    <s v="0001 -Florida Power &amp; Light Company"/>
    <n v="0"/>
    <n v="3"/>
    <x v="28"/>
    <n v="1988"/>
    <n v="24"/>
    <n v="2014"/>
    <s v="V1988"/>
    <n v="367"/>
    <s v="05. Other Production"/>
    <s v="Function"/>
    <n v="664941.15"/>
    <n v="0"/>
    <n v="0"/>
    <n v="751130.37"/>
    <n v="28048.97"/>
    <n v="733533.95"/>
    <n v="-172378.45"/>
    <n v="39878.85"/>
    <n v="837319.6"/>
    <n v="607520.06999999995"/>
    <n v="21563.25"/>
    <n v="0"/>
    <n v="39878.85"/>
    <n v="0"/>
    <x v="28"/>
  </r>
  <r>
    <n v="-1"/>
    <n v="1"/>
    <s v="0001 -Florida Power &amp; Light Company"/>
    <n v="0"/>
    <n v="3"/>
    <x v="28"/>
    <n v="1989"/>
    <n v="26"/>
    <n v="2014"/>
    <s v="V1989"/>
    <n v="367"/>
    <s v="05. Other Production"/>
    <s v="Function"/>
    <n v="314294.09000000003"/>
    <n v="0"/>
    <n v="0"/>
    <n v="454517.17"/>
    <n v="60009.8"/>
    <n v="490832.31"/>
    <n v="-397317.02"/>
    <n v="0"/>
    <n v="594740.25"/>
    <n v="314294.09000000003"/>
    <n v="-43898.15"/>
    <n v="0"/>
    <n v="0"/>
    <n v="0"/>
    <x v="28"/>
  </r>
  <r>
    <n v="-1"/>
    <n v="1"/>
    <s v="0001 -Florida Power &amp; Light Company"/>
    <n v="0"/>
    <n v="3"/>
    <x v="28"/>
    <n v="1990"/>
    <n v="28"/>
    <n v="2014"/>
    <s v="V1990"/>
    <n v="367"/>
    <s v="05. Other Production"/>
    <s v="Function"/>
    <n v="4426976.59"/>
    <n v="0"/>
    <n v="0"/>
    <n v="4805216.53"/>
    <n v="171614.94"/>
    <n v="4210711.99"/>
    <n v="-756479.88"/>
    <n v="172454.69"/>
    <n v="5183456.47"/>
    <n v="3754301.98"/>
    <n v="43999.76"/>
    <n v="0"/>
    <n v="172454.69"/>
    <n v="0"/>
    <x v="28"/>
  </r>
  <r>
    <n v="-1"/>
    <n v="1"/>
    <s v="0001 -Florida Power &amp; Light Company"/>
    <n v="0"/>
    <n v="3"/>
    <x v="28"/>
    <n v="1991"/>
    <n v="29"/>
    <n v="2014"/>
    <s v="V1991"/>
    <n v="367"/>
    <s v="05. Other Production"/>
    <s v="Function"/>
    <n v="5097324.03"/>
    <n v="0"/>
    <n v="0"/>
    <n v="5097324.03"/>
    <n v="182047.35999999999"/>
    <n v="3987209.25"/>
    <n v="-581804.93000000005"/>
    <n v="0"/>
    <n v="5097324.03"/>
    <n v="4169256.61"/>
    <n v="0"/>
    <n v="0"/>
    <n v="0"/>
    <n v="0"/>
    <x v="28"/>
  </r>
  <r>
    <n v="-1"/>
    <n v="1"/>
    <s v="0001 -Florida Power &amp; Light Company"/>
    <n v="0"/>
    <n v="3"/>
    <x v="28"/>
    <n v="1992"/>
    <n v="30"/>
    <n v="2014"/>
    <s v="V1992"/>
    <n v="367"/>
    <s v="05. Other Production"/>
    <s v="Function"/>
    <n v="16435199.279999999"/>
    <n v="0"/>
    <n v="0"/>
    <n v="29984626.77"/>
    <n v="1070141.55"/>
    <n v="31653145.16"/>
    <n v="-27327029.27"/>
    <n v="6669982.7000000002"/>
    <n v="43534054.25"/>
    <n v="12532564.789999999"/>
    <n v="-238150.35"/>
    <n v="0"/>
    <n v="6669982.7000000002"/>
    <n v="0"/>
    <x v="28"/>
  </r>
  <r>
    <n v="-1"/>
    <n v="1"/>
    <s v="0001 -Florida Power &amp; Light Company"/>
    <n v="0"/>
    <n v="3"/>
    <x v="28"/>
    <n v="1993"/>
    <n v="31"/>
    <n v="2014"/>
    <s v="V1993"/>
    <n v="367"/>
    <s v="05. Other Production"/>
    <s v="Function"/>
    <n v="552259207.60000002"/>
    <n v="0"/>
    <n v="0"/>
    <n v="554260462.09000003"/>
    <n v="19758580.350000001"/>
    <n v="402060604.66000003"/>
    <n v="-5006406.7"/>
    <n v="711401.76"/>
    <n v="556261716.60000002"/>
    <n v="418829498.07999998"/>
    <n v="-301420.3"/>
    <n v="0"/>
    <n v="711401.76"/>
    <n v="0"/>
    <x v="28"/>
  </r>
  <r>
    <n v="-1"/>
    <n v="1"/>
    <s v="0001 -Florida Power &amp; Light Company"/>
    <n v="0"/>
    <n v="3"/>
    <x v="28"/>
    <n v="1994"/>
    <n v="32"/>
    <n v="2014"/>
    <s v="V1994"/>
    <n v="367"/>
    <s v="05. Other Production"/>
    <s v="Function"/>
    <n v="157435236.36000001"/>
    <n v="0"/>
    <n v="0"/>
    <n v="42895598.859999999"/>
    <n v="5046538.5199999996"/>
    <n v="123068412.45999999"/>
    <n v="-13224844.380000001"/>
    <n v="1678825.81"/>
    <n v="167209213.78"/>
    <n v="120684884.13"/>
    <n v="-665084.77"/>
    <n v="0"/>
    <n v="1678825.81"/>
    <n v="0"/>
    <x v="28"/>
  </r>
  <r>
    <n v="-1"/>
    <n v="1"/>
    <s v="0001 -Florida Power &amp; Light Company"/>
    <n v="0"/>
    <n v="3"/>
    <x v="28"/>
    <n v="1995"/>
    <n v="33"/>
    <n v="2014"/>
    <s v="V1995"/>
    <n v="367"/>
    <s v="05. Other Production"/>
    <s v="Function"/>
    <n v="17487649.100000001"/>
    <n v="0"/>
    <n v="0"/>
    <n v="5727333.2000000002"/>
    <n v="602876.27"/>
    <n v="13039363.689999999"/>
    <n v="-1514855.2"/>
    <n v="257274.92"/>
    <n v="19002504.300000001"/>
    <n v="12574177.789999999"/>
    <n v="-189518.11"/>
    <n v="0"/>
    <n v="257274.92"/>
    <n v="0"/>
    <x v="28"/>
  </r>
  <r>
    <n v="-1"/>
    <n v="1"/>
    <s v="0001 -Florida Power &amp; Light Company"/>
    <n v="0"/>
    <n v="3"/>
    <x v="28"/>
    <n v="1996"/>
    <n v="34"/>
    <n v="2014"/>
    <s v="V1996"/>
    <n v="367"/>
    <s v="05. Other Production"/>
    <s v="Function"/>
    <n v="8781391.4700000007"/>
    <n v="0"/>
    <n v="0"/>
    <n v="3000266.98"/>
    <n v="285739.73"/>
    <n v="5797428.79"/>
    <n v="-252019.63"/>
    <n v="2453.89"/>
    <n v="8801092.7100000009"/>
    <n v="6069937.6399999997"/>
    <n v="-4016.48"/>
    <n v="0"/>
    <n v="2453.89"/>
    <n v="0"/>
    <x v="28"/>
  </r>
  <r>
    <n v="-1"/>
    <n v="1"/>
    <s v="0001 -Florida Power &amp; Light Company"/>
    <n v="0"/>
    <n v="3"/>
    <x v="28"/>
    <n v="1997"/>
    <n v="35"/>
    <n v="2014"/>
    <s v="V1997"/>
    <n v="367"/>
    <s v="05. Other Production"/>
    <s v="Function"/>
    <n v="741896.98"/>
    <n v="0"/>
    <n v="0"/>
    <n v="460581.24"/>
    <n v="277930.56"/>
    <n v="1136749.49"/>
    <n v="-1354944.65"/>
    <n v="0"/>
    <n v="1797376.71"/>
    <n v="741896.98"/>
    <n v="-382696.66"/>
    <n v="0"/>
    <n v="0"/>
    <n v="0"/>
    <x v="28"/>
  </r>
  <r>
    <n v="-1"/>
    <n v="1"/>
    <s v="0001 -Florida Power &amp; Light Company"/>
    <n v="0"/>
    <n v="3"/>
    <x v="28"/>
    <n v="1998"/>
    <n v="59"/>
    <n v="2014"/>
    <s v="V1998"/>
    <n v="367"/>
    <s v="05. Other Production"/>
    <s v="Function"/>
    <n v="4271974.6500000004"/>
    <n v="0"/>
    <n v="0"/>
    <n v="1788627.76"/>
    <n v="143090.22"/>
    <n v="2671368.98"/>
    <n v="-237010.39"/>
    <n v="34780.26"/>
    <n v="4508985.04"/>
    <n v="2671506.36"/>
    <n v="-59277.29"/>
    <n v="0"/>
    <n v="34780.26"/>
    <n v="0"/>
    <x v="28"/>
  </r>
  <r>
    <n v="-1"/>
    <n v="1"/>
    <s v="0001 -Florida Power &amp; Light Company"/>
    <n v="0"/>
    <n v="3"/>
    <x v="28"/>
    <n v="1999"/>
    <n v="60"/>
    <n v="2014"/>
    <s v="V1999"/>
    <n v="367"/>
    <s v="05. Other Production"/>
    <s v="Function"/>
    <n v="18605627.210000001"/>
    <n v="0"/>
    <n v="0"/>
    <n v="5705347.7999999998"/>
    <n v="939015.92"/>
    <n v="18677781.98"/>
    <n v="-5963452.75"/>
    <n v="934829.21"/>
    <n v="24569079.960000001"/>
    <n v="14974627.59"/>
    <n v="-386453.23"/>
    <n v="0"/>
    <n v="934829.21"/>
    <n v="0"/>
    <x v="28"/>
  </r>
  <r>
    <n v="-1"/>
    <n v="1"/>
    <s v="0001 -Florida Power &amp; Light Company"/>
    <n v="0"/>
    <n v="3"/>
    <x v="28"/>
    <n v="2000"/>
    <n v="61"/>
    <n v="2014"/>
    <s v="V2000"/>
    <n v="367"/>
    <s v="05. Other Production"/>
    <s v="Function"/>
    <n v="108111435.14"/>
    <n v="0"/>
    <n v="0"/>
    <n v="10162986.84"/>
    <n v="6465718.7199999997"/>
    <n v="101948302.45999999"/>
    <n v="-3699270.41"/>
    <n v="750165.24"/>
    <n v="111810705.55"/>
    <n v="104933190.53"/>
    <n v="531725.47"/>
    <n v="0"/>
    <n v="750165.24"/>
    <n v="0"/>
    <x v="28"/>
  </r>
  <r>
    <n v="-1"/>
    <n v="1"/>
    <s v="0001 -Florida Power &amp; Light Company"/>
    <n v="0"/>
    <n v="3"/>
    <x v="28"/>
    <n v="2001"/>
    <n v="62"/>
    <n v="2014"/>
    <s v="V2001"/>
    <n v="367"/>
    <s v="05. Other Production"/>
    <s v="Function"/>
    <n v="191327884.03999999"/>
    <n v="0"/>
    <n v="0"/>
    <n v="28687480.420000002"/>
    <n v="11313670.560000001"/>
    <n v="164616945.59"/>
    <n v="-1696904.56"/>
    <n v="323531.59000000003"/>
    <n v="193024788.59999999"/>
    <n v="174431578.16999999"/>
    <n v="125665"/>
    <n v="0"/>
    <n v="323531.59000000003"/>
    <n v="0"/>
    <x v="28"/>
  </r>
  <r>
    <n v="-1"/>
    <n v="1"/>
    <s v="0001 -Florida Power &amp; Light Company"/>
    <n v="0"/>
    <n v="3"/>
    <x v="28"/>
    <n v="2001"/>
    <n v="69"/>
    <n v="2014"/>
    <s v="V2001 Bonus"/>
    <n v="367"/>
    <s v="05. Other Production"/>
    <s v="Function"/>
    <n v="4954047.13"/>
    <n v="0"/>
    <n v="0"/>
    <n v="1825335.84"/>
    <n v="211062.22"/>
    <n v="3402807.21"/>
    <n v="-38106.120000000003"/>
    <n v="7804.97"/>
    <n v="4992153.25"/>
    <n v="3587664.1"/>
    <n v="-4095.82"/>
    <n v="0"/>
    <n v="7804.97"/>
    <n v="0"/>
    <x v="28"/>
  </r>
  <r>
    <n v="-1"/>
    <n v="1"/>
    <s v="0001 -Florida Power &amp; Light Company"/>
    <n v="0"/>
    <n v="3"/>
    <x v="28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28"/>
  </r>
  <r>
    <n v="-1"/>
    <n v="1"/>
    <s v="0001 -Florida Power &amp; Light Company"/>
    <n v="0"/>
    <n v="3"/>
    <x v="28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28"/>
  </r>
  <r>
    <n v="-1"/>
    <n v="1"/>
    <s v="0001 -Florida Power &amp; Light Company"/>
    <n v="0"/>
    <n v="3"/>
    <x v="28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28"/>
  </r>
  <r>
    <n v="-1"/>
    <n v="1"/>
    <s v="0001 -Florida Power &amp; Light Company"/>
    <n v="0"/>
    <n v="3"/>
    <x v="28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28"/>
  </r>
  <r>
    <n v="-1"/>
    <n v="1"/>
    <s v="0001 -Florida Power &amp; Light Company"/>
    <n v="0"/>
    <n v="3"/>
    <x v="28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28"/>
  </r>
  <r>
    <n v="-1"/>
    <n v="1"/>
    <s v="0001 -Florida Power &amp; Light Company"/>
    <n v="0"/>
    <n v="3"/>
    <x v="28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28"/>
  </r>
  <r>
    <n v="-1"/>
    <n v="1"/>
    <s v="0001 -Florida Power &amp; Light Company"/>
    <n v="0"/>
    <n v="3"/>
    <x v="28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28"/>
  </r>
  <r>
    <n v="-1"/>
    <n v="1"/>
    <s v="0001 -Florida Power &amp; Light Company"/>
    <n v="0"/>
    <n v="3"/>
    <x v="28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28"/>
  </r>
  <r>
    <n v="-1"/>
    <n v="1"/>
    <s v="0001 -Florida Power &amp; Light Company"/>
    <n v="0"/>
    <n v="3"/>
    <x v="28"/>
    <n v="2003"/>
    <n v="64"/>
    <n v="2014"/>
    <s v="V2003"/>
    <n v="367"/>
    <s v="05. Other Production"/>
    <s v="Function"/>
    <n v="222519655.24000001"/>
    <n v="0"/>
    <n v="0"/>
    <n v="94011972.739999995"/>
    <n v="9894093.5399999991"/>
    <n v="129650423.88"/>
    <n v="-6952391.5099999998"/>
    <n v="227995.41"/>
    <n v="223946857.08000001"/>
    <n v="138690290.77000001"/>
    <n v="-344979.77"/>
    <n v="0"/>
    <n v="227995.41"/>
    <n v="0"/>
    <x v="28"/>
  </r>
  <r>
    <n v="-1"/>
    <n v="1"/>
    <s v="0001 -Florida Power &amp; Light Company"/>
    <n v="0"/>
    <n v="3"/>
    <x v="28"/>
    <n v="2003"/>
    <n v="70"/>
    <n v="2014"/>
    <s v="V2003 Bonus-30%"/>
    <n v="367"/>
    <s v="05. Other Production"/>
    <s v="Function"/>
    <n v="139320678.06999999"/>
    <n v="0"/>
    <n v="0"/>
    <n v="60118354.43"/>
    <n v="6317329.0300000003"/>
    <n v="83780960.790000007"/>
    <n v="-5678371.9500000002"/>
    <n v="1088967.18"/>
    <n v="144999050.02000001"/>
    <n v="86699994.030000001"/>
    <n v="-1191108.98"/>
    <n v="0"/>
    <n v="1088967.18"/>
    <n v="0"/>
    <x v="28"/>
  </r>
  <r>
    <n v="-1"/>
    <n v="1"/>
    <s v="0001 -Florida Power &amp; Light Company"/>
    <n v="0"/>
    <n v="3"/>
    <x v="28"/>
    <n v="2003"/>
    <n v="84"/>
    <n v="2014"/>
    <s v="V2003 Bonus-50%"/>
    <n v="367"/>
    <s v="05. Other Production"/>
    <s v="Function"/>
    <n v="69508401.180000007"/>
    <n v="0"/>
    <n v="0"/>
    <n v="29958032.129999999"/>
    <n v="3139932.18"/>
    <n v="41900944.869999997"/>
    <n v="-2819447.98"/>
    <n v="547917.37"/>
    <n v="72327849.159999996"/>
    <n v="43353541.619999997"/>
    <n v="-584195.18000000005"/>
    <n v="0"/>
    <n v="547917.37"/>
    <n v="0"/>
    <x v="28"/>
  </r>
  <r>
    <n v="-1"/>
    <n v="1"/>
    <s v="0001 -Florida Power &amp; Light Company"/>
    <n v="0"/>
    <n v="3"/>
    <x v="28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28"/>
  </r>
  <r>
    <n v="-1"/>
    <n v="1"/>
    <s v="0001 -Florida Power &amp; Light Company"/>
    <n v="0"/>
    <n v="3"/>
    <x v="28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28"/>
  </r>
  <r>
    <n v="-1"/>
    <n v="1"/>
    <s v="0001 -Florida Power &amp; Light Company"/>
    <n v="0"/>
    <n v="3"/>
    <x v="28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28"/>
  </r>
  <r>
    <n v="-1"/>
    <n v="1"/>
    <s v="0001 -Florida Power &amp; Light Company"/>
    <n v="0"/>
    <n v="3"/>
    <x v="28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28"/>
  </r>
  <r>
    <n v="-1"/>
    <n v="1"/>
    <s v="0001 -Florida Power &amp; Light Company"/>
    <n v="0"/>
    <n v="3"/>
    <x v="28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28"/>
  </r>
  <r>
    <n v="-1"/>
    <n v="1"/>
    <s v="0001 -Florida Power &amp; Light Company"/>
    <n v="0"/>
    <n v="3"/>
    <x v="28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28"/>
  </r>
  <r>
    <n v="-1"/>
    <n v="1"/>
    <s v="0001 -Florida Power &amp; Light Company"/>
    <n v="0"/>
    <n v="3"/>
    <x v="28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28"/>
  </r>
  <r>
    <n v="-1"/>
    <n v="1"/>
    <s v="0001 -Florida Power &amp; Light Company"/>
    <n v="0"/>
    <n v="3"/>
    <x v="28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28"/>
  </r>
  <r>
    <n v="-1"/>
    <n v="1"/>
    <s v="0001 -Florida Power &amp; Light Company"/>
    <n v="0"/>
    <n v="3"/>
    <x v="28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28"/>
  </r>
  <r>
    <n v="-1"/>
    <n v="1"/>
    <s v="0001 -Florida Power &amp; Light Company"/>
    <n v="0"/>
    <n v="3"/>
    <x v="28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28"/>
  </r>
  <r>
    <n v="-1"/>
    <n v="1"/>
    <s v="0001 -Florida Power &amp; Light Company"/>
    <n v="0"/>
    <n v="3"/>
    <x v="28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28"/>
  </r>
  <r>
    <n v="-1"/>
    <n v="1"/>
    <s v="0001 -Florida Power &amp; Light Company"/>
    <n v="0"/>
    <n v="3"/>
    <x v="28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28"/>
  </r>
  <r>
    <n v="-1"/>
    <n v="1"/>
    <s v="0001 -Florida Power &amp; Light Company"/>
    <n v="0"/>
    <n v="3"/>
    <x v="28"/>
    <n v="2005"/>
    <n v="66"/>
    <n v="2014"/>
    <s v="V2005"/>
    <n v="367"/>
    <s v="05. Other Production"/>
    <s v="Function"/>
    <n v="33040927.309999999"/>
    <n v="0"/>
    <n v="0"/>
    <n v="17082787.02"/>
    <n v="1434578.95"/>
    <n v="16778881.539999999"/>
    <n v="-550553.38"/>
    <n v="176712.32000000001"/>
    <n v="33357845.170000002"/>
    <n v="18052076.149999999"/>
    <n v="21178.79"/>
    <n v="0"/>
    <n v="176712.32000000001"/>
    <n v="0"/>
    <x v="28"/>
  </r>
  <r>
    <n v="-1"/>
    <n v="1"/>
    <s v="0001 -Florida Power &amp; Light Company"/>
    <n v="0"/>
    <n v="3"/>
    <x v="28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28"/>
  </r>
  <r>
    <n v="-1"/>
    <n v="1"/>
    <s v="0001 -Florida Power &amp; Light Company"/>
    <n v="0"/>
    <n v="3"/>
    <x v="28"/>
    <n v="2006"/>
    <n v="67"/>
    <n v="2014"/>
    <s v="V2006"/>
    <n v="367"/>
    <s v="05. Other Production"/>
    <s v="Function"/>
    <n v="11798846.43"/>
    <n v="0"/>
    <n v="0"/>
    <n v="5950923.29"/>
    <n v="439726.16"/>
    <n v="7261480.1500000004"/>
    <n v="-1614589.11"/>
    <n v="2275311.69"/>
    <n v="13128949.800000001"/>
    <n v="7083216.8899999997"/>
    <n v="1563197.74"/>
    <n v="0"/>
    <n v="2275311.69"/>
    <n v="0"/>
    <x v="28"/>
  </r>
  <r>
    <n v="-1"/>
    <n v="1"/>
    <s v="0001 -Florida Power &amp; Light Company"/>
    <n v="0"/>
    <n v="3"/>
    <x v="28"/>
    <n v="2007"/>
    <n v="74"/>
    <n v="2014"/>
    <s v="V2007"/>
    <n v="367"/>
    <s v="05. Other Production"/>
    <s v="Function"/>
    <n v="409679697.25999999"/>
    <n v="0"/>
    <n v="0"/>
    <n v="252634080.13"/>
    <n v="18934057.890000001"/>
    <n v="172961006.34999999"/>
    <n v="-24195859.390000001"/>
    <n v="4267655.43"/>
    <n v="431247680.91000003"/>
    <n v="182776776.18000001"/>
    <n v="-8182040.1600000001"/>
    <n v="0"/>
    <n v="4267655.43"/>
    <n v="0"/>
    <x v="28"/>
  </r>
  <r>
    <n v="-1"/>
    <n v="1"/>
    <s v="0001 -Florida Power &amp; Light Company"/>
    <n v="0"/>
    <n v="3"/>
    <x v="28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64"/>
    <n v="2014"/>
    <s v="V2008 Q1"/>
    <n v="367"/>
    <s v="05. Other Production"/>
    <s v="Function"/>
    <n v="9230501.6699999999"/>
    <n v="0"/>
    <n v="0"/>
    <n v="10233036.9"/>
    <n v="494717.71"/>
    <n v="4240420.34"/>
    <n v="-2959008.05"/>
    <n v="780166.71"/>
    <n v="11235572.119999999"/>
    <n v="3951195.61"/>
    <n v="-440961.29"/>
    <n v="0"/>
    <n v="780166.71"/>
    <n v="0"/>
    <x v="28"/>
  </r>
  <r>
    <n v="-1"/>
    <n v="1"/>
    <s v="0001 -Florida Power &amp; Light Company"/>
    <n v="0"/>
    <n v="3"/>
    <x v="28"/>
    <n v="2008"/>
    <n v="168"/>
    <n v="2014"/>
    <s v="V2008 Q1 - 50% Bonus"/>
    <n v="367"/>
    <s v="05. Other Production"/>
    <s v="Function"/>
    <n v="345582.36"/>
    <n v="0"/>
    <n v="0"/>
    <n v="383232.27"/>
    <n v="27970.720000000001"/>
    <n v="221970.02"/>
    <n v="-122076.34"/>
    <n v="29527.08"/>
    <n v="420882.18"/>
    <n v="220500.01"/>
    <n v="-16332.02"/>
    <n v="0"/>
    <n v="29527.08"/>
    <n v="0"/>
    <x v="28"/>
  </r>
  <r>
    <n v="-1"/>
    <n v="1"/>
    <s v="0001 -Florida Power &amp; Light Company"/>
    <n v="0"/>
    <n v="3"/>
    <x v="28"/>
    <n v="2008"/>
    <n v="165"/>
    <n v="2014"/>
    <s v="V2008 Q2"/>
    <n v="367"/>
    <s v="05. Other Production"/>
    <s v="Function"/>
    <n v="23403530.440000001"/>
    <n v="0"/>
    <n v="0"/>
    <n v="27543637.670000002"/>
    <n v="1346106.05"/>
    <n v="11380326.949999999"/>
    <n v="-8356214.96"/>
    <n v="1830674.76"/>
    <n v="31683744.91"/>
    <n v="9590260.3699999992"/>
    <n v="-3313367.08"/>
    <n v="0"/>
    <n v="1830674.76"/>
    <n v="0"/>
    <x v="28"/>
  </r>
  <r>
    <n v="-1"/>
    <n v="1"/>
    <s v="0001 -Florida Power &amp; Light Company"/>
    <n v="0"/>
    <n v="3"/>
    <x v="28"/>
    <n v="2008"/>
    <n v="169"/>
    <n v="2014"/>
    <s v="V2008 Q2 - 50% Bonus"/>
    <n v="367"/>
    <s v="05. Other Production"/>
    <s v="Function"/>
    <n v="2780900.3"/>
    <n v="0"/>
    <n v="0"/>
    <n v="3252754.91"/>
    <n v="162958.88"/>
    <n v="1397477.36"/>
    <n v="-979773.53"/>
    <n v="208605.03"/>
    <n v="3724609.51"/>
    <n v="1203001.6599999999"/>
    <n v="-377669.6"/>
    <n v="0"/>
    <n v="208605.03"/>
    <n v="0"/>
    <x v="28"/>
  </r>
  <r>
    <n v="-1"/>
    <n v="1"/>
    <s v="0001 -Florida Power &amp; Light Company"/>
    <n v="0"/>
    <n v="3"/>
    <x v="28"/>
    <n v="2008"/>
    <n v="166"/>
    <n v="2014"/>
    <s v="V2008 Q3"/>
    <n v="367"/>
    <s v="05. Other Production"/>
    <s v="Function"/>
    <n v="6996416.6500000004"/>
    <n v="0"/>
    <n v="0"/>
    <n v="8275966.7800000003"/>
    <n v="416087.58"/>
    <n v="3168219.06"/>
    <n v="-2559763.44"/>
    <n v="764460.41"/>
    <n v="9555516.9100000001"/>
    <n v="2646294.0299999998"/>
    <n v="-856627.24"/>
    <n v="0"/>
    <n v="764460.41"/>
    <n v="0"/>
    <x v="28"/>
  </r>
  <r>
    <n v="-1"/>
    <n v="1"/>
    <s v="0001 -Florida Power &amp; Light Company"/>
    <n v="0"/>
    <n v="3"/>
    <x v="28"/>
    <n v="2008"/>
    <n v="170"/>
    <n v="2014"/>
    <s v="V2008 Q3 - 50% Bonus"/>
    <n v="367"/>
    <s v="05. Other Production"/>
    <s v="Function"/>
    <n v="1688237.9"/>
    <n v="0"/>
    <n v="0"/>
    <n v="1972764.73"/>
    <n v="99659.53"/>
    <n v="825385.49"/>
    <n v="-589603.55000000005"/>
    <n v="169989.04"/>
    <n v="2257291.56"/>
    <n v="716464.09"/>
    <n v="-190483.69"/>
    <n v="0"/>
    <n v="169989.04"/>
    <n v="0"/>
    <x v="28"/>
  </r>
  <r>
    <n v="-1"/>
    <n v="1"/>
    <s v="0001 -Florida Power &amp; Light Company"/>
    <n v="0"/>
    <n v="3"/>
    <x v="28"/>
    <n v="2008"/>
    <n v="167"/>
    <n v="2014"/>
    <s v="V2008 Q4"/>
    <n v="367"/>
    <s v="05. Other Production"/>
    <s v="Function"/>
    <n v="-11096521.529999999"/>
    <n v="0"/>
    <n v="0"/>
    <n v="-13330034.609999999"/>
    <n v="-769626.39"/>
    <n v="-3875750.66"/>
    <n v="4467026.16"/>
    <n v="853724.18"/>
    <n v="-15563547.689999999"/>
    <n v="-3140181.23"/>
    <n v="3815554.52"/>
    <n v="0"/>
    <n v="853724.18"/>
    <n v="0"/>
    <x v="28"/>
  </r>
  <r>
    <n v="-1"/>
    <n v="1"/>
    <s v="0001 -Florida Power &amp; Light Company"/>
    <n v="0"/>
    <n v="3"/>
    <x v="28"/>
    <n v="2008"/>
    <n v="171"/>
    <n v="2014"/>
    <s v="V2008 Q4 - 50% Bonus"/>
    <n v="367"/>
    <s v="05. Other Production"/>
    <s v="Function"/>
    <n v="-2395454.5"/>
    <n v="0"/>
    <n v="0"/>
    <n v="-2901249.27"/>
    <n v="-128816.68"/>
    <n v="-906255.8"/>
    <n v="900004.41"/>
    <n v="183648.44"/>
    <n v="-3407044.05"/>
    <n v="-676651.13"/>
    <n v="836816.64"/>
    <n v="0"/>
    <n v="183648.44"/>
    <n v="0"/>
    <x v="28"/>
  </r>
  <r>
    <n v="-1"/>
    <n v="1"/>
    <s v="0001 -Florida Power &amp; Light Company"/>
    <n v="0"/>
    <n v="3"/>
    <x v="28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5"/>
    <n v="2014"/>
    <s v="V2009 Q1"/>
    <n v="367"/>
    <s v="05. Other Production"/>
    <s v="Function"/>
    <n v="-103847.61"/>
    <n v="0"/>
    <n v="0"/>
    <n v="-103847.61"/>
    <n v="37082.07"/>
    <n v="-194082.71"/>
    <n v="-65676.800000000003"/>
    <n v="0"/>
    <n v="-103847.61"/>
    <n v="-157000.64000000001"/>
    <n v="0"/>
    <n v="0"/>
    <n v="0"/>
    <n v="0"/>
    <x v="28"/>
  </r>
  <r>
    <n v="-1"/>
    <n v="1"/>
    <s v="0001 -Florida Power &amp; Light Company"/>
    <n v="0"/>
    <n v="3"/>
    <x v="28"/>
    <n v="2009"/>
    <n v="189"/>
    <n v="2014"/>
    <s v="V2009 Q1 - 50% Bonus"/>
    <n v="367"/>
    <s v="05. Other Production"/>
    <s v="Function"/>
    <n v="16199068.380000001"/>
    <n v="0"/>
    <n v="0"/>
    <n v="16638336.77"/>
    <n v="866660.7"/>
    <n v="5511498.6299999999"/>
    <n v="-909271.93"/>
    <n v="340143.77"/>
    <n v="17077605.149999999"/>
    <n v="6078051.1699999999"/>
    <n v="-238284.84"/>
    <n v="0"/>
    <n v="340143.77"/>
    <n v="0"/>
    <x v="28"/>
  </r>
  <r>
    <n v="-1"/>
    <n v="1"/>
    <s v="0001 -Florida Power &amp; Light Company"/>
    <n v="0"/>
    <n v="3"/>
    <x v="28"/>
    <n v="2009"/>
    <n v="186"/>
    <n v="2014"/>
    <s v="V2009 Q2"/>
    <n v="367"/>
    <s v="05. Other Production"/>
    <s v="Function"/>
    <n v="9808.8799999999992"/>
    <n v="0"/>
    <n v="0"/>
    <n v="9808.8799999999992"/>
    <n v="1198.7"/>
    <n v="6962.07"/>
    <n v="-1657.84"/>
    <n v="0"/>
    <n v="9808.8799999999992"/>
    <n v="8160.77"/>
    <n v="0"/>
    <n v="0"/>
    <n v="0"/>
    <n v="0"/>
    <x v="28"/>
  </r>
  <r>
    <n v="-1"/>
    <n v="1"/>
    <s v="0001 -Florida Power &amp; Light Company"/>
    <n v="0"/>
    <n v="3"/>
    <x v="28"/>
    <n v="2009"/>
    <n v="190"/>
    <n v="2014"/>
    <s v="V2009 Q2 - 50% Bonus"/>
    <n v="367"/>
    <s v="05. Other Production"/>
    <s v="Function"/>
    <n v="24424928.370000001"/>
    <n v="0"/>
    <n v="0"/>
    <n v="25093354.199999999"/>
    <n v="1323270.92"/>
    <n v="7844836.4900000002"/>
    <n v="-1361367.06"/>
    <n v="230476.03"/>
    <n v="25761780.030000001"/>
    <n v="8729105.3800000008"/>
    <n v="-667373.6"/>
    <n v="0"/>
    <n v="230476.03"/>
    <n v="0"/>
    <x v="28"/>
  </r>
  <r>
    <n v="-1"/>
    <n v="1"/>
    <s v="0001 -Florida Power &amp; Light Company"/>
    <n v="0"/>
    <n v="3"/>
    <x v="28"/>
    <n v="2009"/>
    <n v="187"/>
    <n v="2014"/>
    <s v="V2009 Q3"/>
    <n v="367"/>
    <s v="05. Other Production"/>
    <s v="Function"/>
    <n v="196108395.37"/>
    <n v="0"/>
    <n v="0"/>
    <n v="200175628.97"/>
    <n v="10681686.43"/>
    <n v="58927880.609999999"/>
    <n v="-10658423.630000001"/>
    <n v="1513637.67"/>
    <n v="204242862.56"/>
    <n v="67045745.670000002"/>
    <n v="-4057008.15"/>
    <n v="0"/>
    <n v="1513637.67"/>
    <n v="0"/>
    <x v="28"/>
  </r>
  <r>
    <n v="-1"/>
    <n v="1"/>
    <s v="0001 -Florida Power &amp; Light Company"/>
    <n v="0"/>
    <n v="3"/>
    <x v="28"/>
    <n v="2009"/>
    <n v="191"/>
    <n v="2014"/>
    <s v="V2009 Q3 - 50% Bonus"/>
    <n v="367"/>
    <s v="05. Other Production"/>
    <s v="Function"/>
    <n v="300835968.38999999"/>
    <n v="0"/>
    <n v="0"/>
    <n v="309113895.81"/>
    <n v="16504000.109999999"/>
    <n v="91632693.739999995"/>
    <n v="-16572629.939999999"/>
    <n v="3441252.09"/>
    <n v="317391823.23000002"/>
    <n v="102918619.52"/>
    <n v="-7896528.4199999999"/>
    <n v="0"/>
    <n v="3441252.09"/>
    <n v="0"/>
    <x v="28"/>
  </r>
  <r>
    <n v="-1"/>
    <n v="1"/>
    <s v="0001 -Florida Power &amp; Light Company"/>
    <n v="0"/>
    <n v="3"/>
    <x v="28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28"/>
  </r>
  <r>
    <n v="-1"/>
    <n v="1"/>
    <s v="0001 -Florida Power &amp; Light Company"/>
    <n v="0"/>
    <n v="3"/>
    <x v="28"/>
    <n v="2009"/>
    <n v="192"/>
    <n v="2014"/>
    <s v="V2009 Q4 - 50% Bonus"/>
    <n v="367"/>
    <s v="05. Other Production"/>
    <s v="Function"/>
    <n v="176297402"/>
    <n v="0"/>
    <n v="0"/>
    <n v="177775322.86000001"/>
    <n v="20598405.52"/>
    <n v="120559462.78"/>
    <n v="-2969711.91"/>
    <n v="549240.05000000005"/>
    <n v="179253243.71000001"/>
    <n v="140265307.56"/>
    <n v="-1514040.92"/>
    <n v="0"/>
    <n v="549240.05000000005"/>
    <n v="0"/>
    <x v="28"/>
  </r>
  <r>
    <n v="-1"/>
    <n v="1"/>
    <s v="0001 -Florida Power &amp; Light Company"/>
    <n v="0"/>
    <n v="3"/>
    <x v="28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3"/>
    <n v="2014"/>
    <s v="V2010 Q1"/>
    <n v="367"/>
    <s v="05. Other Production"/>
    <s v="Function"/>
    <n v="19300.72"/>
    <n v="0"/>
    <n v="0"/>
    <n v="19877.759999999998"/>
    <n v="2313.1"/>
    <n v="11906.86"/>
    <n v="-1811.94"/>
    <n v="1661.67"/>
    <n v="20454.810000000001"/>
    <n v="13887.34"/>
    <n v="840.2"/>
    <n v="0"/>
    <n v="1661.67"/>
    <n v="0"/>
    <x v="28"/>
  </r>
  <r>
    <n v="-1"/>
    <n v="1"/>
    <s v="0001 -Florida Power &amp; Light Company"/>
    <n v="0"/>
    <n v="3"/>
    <x v="28"/>
    <n v="2010"/>
    <n v="215"/>
    <n v="2014"/>
    <s v="V2010 Q1 - 50% Bonus"/>
    <n v="367"/>
    <s v="05. Other Production"/>
    <s v="Function"/>
    <n v="1986265.72"/>
    <n v="0"/>
    <n v="0"/>
    <n v="2414177.5"/>
    <n v="220865.09"/>
    <n v="1207067.06"/>
    <n v="-945724.47"/>
    <n v="1232150.23"/>
    <n v="2842089.26"/>
    <n v="1181238.2"/>
    <n v="623020.66"/>
    <n v="0"/>
    <n v="1232150.23"/>
    <n v="0"/>
    <x v="28"/>
  </r>
  <r>
    <n v="-1"/>
    <n v="1"/>
    <s v="0001 -Florida Power &amp; Light Company"/>
    <n v="0"/>
    <n v="3"/>
    <x v="28"/>
    <n v="2010"/>
    <n v="194"/>
    <n v="2014"/>
    <s v="V2010 Q2"/>
    <n v="367"/>
    <s v="05. Other Production"/>
    <s v="Function"/>
    <n v="-109199"/>
    <n v="0"/>
    <n v="0"/>
    <n v="-107845.64"/>
    <n v="-20367.88"/>
    <n v="-92120.04"/>
    <n v="-24893.59"/>
    <n v="1125.06"/>
    <n v="-106492.28"/>
    <n v="-113239.77"/>
    <n v="-829.82"/>
    <n v="0"/>
    <n v="1125.06"/>
    <n v="0"/>
    <x v="28"/>
  </r>
  <r>
    <n v="-1"/>
    <n v="1"/>
    <s v="0001 -Florida Power &amp; Light Company"/>
    <n v="0"/>
    <n v="3"/>
    <x v="28"/>
    <n v="2010"/>
    <n v="216"/>
    <n v="2014"/>
    <s v="V2010 Q2 - 50% Bonus"/>
    <n v="367"/>
    <s v="05. Other Production"/>
    <s v="Function"/>
    <n v="76033772.469999999"/>
    <n v="0"/>
    <n v="0"/>
    <n v="89360012.700000003"/>
    <n v="10843153.09"/>
    <n v="52539760.100000001"/>
    <n v="-26664658.75"/>
    <n v="11112437.83"/>
    <n v="102686252.93000001"/>
    <n v="56072030.619999997"/>
    <n v="-8229160.04"/>
    <n v="0"/>
    <n v="11112437.83"/>
    <n v="0"/>
    <x v="28"/>
  </r>
  <r>
    <n v="-1"/>
    <n v="1"/>
    <s v="0001 -Florida Power &amp; Light Company"/>
    <n v="0"/>
    <n v="3"/>
    <x v="28"/>
    <n v="2010"/>
    <n v="195"/>
    <n v="2014"/>
    <s v="V2010 Q3"/>
    <n v="367"/>
    <s v="05. Other Production"/>
    <s v="Function"/>
    <n v="148582.18"/>
    <n v="0"/>
    <n v="0"/>
    <n v="152893.07999999999"/>
    <n v="23999.26"/>
    <n v="106586.07"/>
    <n v="-31882.65"/>
    <n v="3952.72"/>
    <n v="157203.97"/>
    <n v="128344.62"/>
    <n v="-2428.36"/>
    <n v="0"/>
    <n v="3952.72"/>
    <n v="0"/>
    <x v="28"/>
  </r>
  <r>
    <n v="-1"/>
    <n v="1"/>
    <s v="0001 -Florida Power &amp; Light Company"/>
    <n v="0"/>
    <n v="3"/>
    <x v="28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7"/>
    <n v="2014"/>
    <s v="V2010 Q3 - 50% Bonus"/>
    <n v="367"/>
    <s v="05. Other Production"/>
    <s v="Function"/>
    <n v="9034671.4600000009"/>
    <n v="0"/>
    <n v="0"/>
    <n v="13545252.09"/>
    <n v="823429.14"/>
    <n v="4363068.03"/>
    <n v="-9354732.4499999993"/>
    <n v="4137001.37"/>
    <n v="18055832.710000001"/>
    <n v="2844065.16"/>
    <n v="-2541727.86"/>
    <n v="0"/>
    <n v="4137001.37"/>
    <n v="0"/>
    <x v="28"/>
  </r>
  <r>
    <n v="-1"/>
    <n v="1"/>
    <s v="0001 -Florida Power &amp; Light Company"/>
    <n v="0"/>
    <n v="3"/>
    <x v="28"/>
    <n v="2010"/>
    <n v="196"/>
    <n v="2014"/>
    <s v="V2010 Q4"/>
    <n v="367"/>
    <s v="05. Other Production"/>
    <s v="Function"/>
    <n v="14460.75"/>
    <n v="0"/>
    <n v="0"/>
    <n v="14618.87"/>
    <n v="2149.4499999999998"/>
    <n v="9158.9699999999993"/>
    <n v="-1628.29"/>
    <n v="60.16"/>
    <n v="14776.99"/>
    <n v="11230.29"/>
    <n v="-177.95"/>
    <n v="0"/>
    <n v="60.16"/>
    <n v="0"/>
    <x v="28"/>
  </r>
  <r>
    <n v="-1"/>
    <n v="1"/>
    <s v="0001 -Florida Power &amp; Light Company"/>
    <n v="0"/>
    <n v="3"/>
    <x v="28"/>
    <n v="2010"/>
    <n v="224"/>
    <n v="2014"/>
    <s v="V2010 Q4 - 100% Bonus"/>
    <n v="367"/>
    <s v="05. Other Production"/>
    <s v="Function"/>
    <n v="59396716.359999999"/>
    <n v="0"/>
    <n v="0"/>
    <n v="63223608.140000001"/>
    <n v="9251534.4199999999"/>
    <n v="39538903.149999999"/>
    <n v="-7655023.8700000001"/>
    <n v="1455739.9"/>
    <n v="67050499.93"/>
    <n v="46903209.560000002"/>
    <n v="-4310815.66"/>
    <n v="0"/>
    <n v="1455739.9"/>
    <n v="0"/>
    <x v="28"/>
  </r>
  <r>
    <n v="-1"/>
    <n v="1"/>
    <s v="0001 -Florida Power &amp; Light Company"/>
    <n v="0"/>
    <n v="3"/>
    <x v="28"/>
    <n v="2010"/>
    <n v="218"/>
    <n v="2014"/>
    <s v="V2010 Q4 - 50% Bonus"/>
    <n v="367"/>
    <s v="05. Other Production"/>
    <s v="Function"/>
    <n v="291225535.94"/>
    <n v="0"/>
    <n v="0"/>
    <n v="299676126.13"/>
    <n v="46688652.57"/>
    <n v="198168759.59"/>
    <n v="-16908575.84"/>
    <n v="3215359.84"/>
    <n v="308126716.31"/>
    <n v="240661955.27000001"/>
    <n v="-9490363.6500000004"/>
    <n v="0"/>
    <n v="3215359.84"/>
    <n v="0"/>
    <x v="28"/>
  </r>
  <r>
    <n v="-1"/>
    <n v="1"/>
    <s v="0001 -Florida Power &amp; Light Company"/>
    <n v="0"/>
    <n v="3"/>
    <x v="28"/>
    <n v="2011"/>
    <n v="125"/>
    <n v="2014"/>
    <s v="V2011"/>
    <n v="367"/>
    <s v="05. Other Production"/>
    <s v="Function"/>
    <n v="23232681.539999999"/>
    <n v="0"/>
    <n v="0"/>
    <n v="17372360.57"/>
    <n v="2189324.75"/>
    <n v="7331193.7699999996"/>
    <n v="-1986268.66"/>
    <n v="371114.68"/>
    <n v="25200139.350000001"/>
    <n v="8705006.3200000003"/>
    <n v="-780830.93"/>
    <n v="0"/>
    <n v="371114.68"/>
    <n v="0"/>
    <x v="28"/>
  </r>
  <r>
    <n v="-1"/>
    <n v="1"/>
    <s v="0001 -Florida Power &amp; Light Company"/>
    <n v="0"/>
    <n v="3"/>
    <x v="28"/>
    <n v="2011"/>
    <n v="233"/>
    <n v="2014"/>
    <s v="V2011 - 100% Bonus"/>
    <n v="367"/>
    <s v="05. Other Production"/>
    <s v="Function"/>
    <n v="533647945.37"/>
    <n v="0"/>
    <n v="0"/>
    <n v="449768513.91000003"/>
    <n v="34907574.670000002"/>
    <n v="103623491.34"/>
    <n v="-33498427.940000001"/>
    <n v="6665336.5499999998"/>
    <n v="567132925.80999994"/>
    <n v="131588167.87"/>
    <n v="-19876745.739999998"/>
    <n v="0"/>
    <n v="6665336.5499999998"/>
    <n v="0"/>
    <x v="28"/>
  </r>
  <r>
    <n v="-1"/>
    <n v="1"/>
    <s v="0001 -Florida Power &amp; Light Company"/>
    <n v="0"/>
    <n v="3"/>
    <x v="28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28"/>
  </r>
  <r>
    <n v="-1"/>
    <n v="1"/>
    <s v="0001 -Florida Power &amp; Light Company"/>
    <n v="0"/>
    <n v="3"/>
    <x v="28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8"/>
    <n v="2014"/>
    <s v="V2012 Q1 - 50% Bonus"/>
    <n v="367"/>
    <s v="05. Other Production"/>
    <s v="Function"/>
    <n v="22212074.260000002"/>
    <n v="0"/>
    <n v="0"/>
    <n v="24188312.73"/>
    <n v="1744973.28"/>
    <n v="4159660.11"/>
    <n v="-3971330.96"/>
    <n v="1075982.3700000001"/>
    <n v="26164551.210000001"/>
    <n v="5238535.41"/>
    <n v="-2210396.61"/>
    <n v="0"/>
    <n v="1075982.3700000001"/>
    <n v="0"/>
    <x v="28"/>
  </r>
  <r>
    <n v="-1"/>
    <n v="1"/>
    <s v="0001 -Florida Power &amp; Light Company"/>
    <n v="0"/>
    <n v="3"/>
    <x v="28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9"/>
    <n v="2014"/>
    <s v="V2012 Q2 - 50% Bonus"/>
    <n v="367"/>
    <s v="05. Other Production"/>
    <s v="Function"/>
    <n v="48003560.439999998"/>
    <n v="0"/>
    <n v="0"/>
    <n v="51894017.57"/>
    <n v="4078467.68"/>
    <n v="8522633.9800000004"/>
    <n v="-8061953.0499999998"/>
    <n v="2223407.39"/>
    <n v="55784474.700000003"/>
    <n v="11422915.619999999"/>
    <n v="-4379320.83"/>
    <n v="0"/>
    <n v="2223407.39"/>
    <n v="0"/>
    <x v="28"/>
  </r>
  <r>
    <n v="-1"/>
    <n v="1"/>
    <s v="0001 -Florida Power &amp; Light Company"/>
    <n v="0"/>
    <n v="3"/>
    <x v="28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28"/>
  </r>
  <r>
    <n v="-1"/>
    <n v="1"/>
    <s v="0001 -Florida Power &amp; Light Company"/>
    <n v="0"/>
    <n v="3"/>
    <x v="28"/>
    <n v="2012"/>
    <n v="250"/>
    <n v="2014"/>
    <s v="V2012 Q3 - 50% Bonus"/>
    <n v="367"/>
    <s v="05. Other Production"/>
    <s v="Function"/>
    <n v="13032844.57"/>
    <n v="0"/>
    <n v="0"/>
    <n v="13762537.699999999"/>
    <n v="1586625.58"/>
    <n v="2999599.58"/>
    <n v="-1469814.93"/>
    <n v="742987.79"/>
    <n v="14492230.83"/>
    <n v="4384915.32"/>
    <n v="-515088.63"/>
    <n v="0"/>
    <n v="742987.79"/>
    <n v="0"/>
    <x v="28"/>
  </r>
  <r>
    <n v="-1"/>
    <n v="1"/>
    <s v="0001 -Florida Power &amp; Light Company"/>
    <n v="0"/>
    <n v="3"/>
    <x v="28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1"/>
    <n v="2014"/>
    <s v="V2012 Q4 - 50% Bonus"/>
    <n v="367"/>
    <s v="05. Other Production"/>
    <s v="Function"/>
    <n v="31516124.510000002"/>
    <n v="0"/>
    <n v="0"/>
    <n v="34041045.039999999"/>
    <n v="3060010.82"/>
    <n v="4362745.4000000004"/>
    <n v="-5081738.04"/>
    <n v="1480413.57"/>
    <n v="36565965.579999998"/>
    <n v="6822659.1500000004"/>
    <n v="-2969330.43"/>
    <n v="0"/>
    <n v="1480413.57"/>
    <n v="0"/>
    <x v="28"/>
  </r>
  <r>
    <n v="-1"/>
    <n v="1"/>
    <s v="0001 -Florida Power &amp; Light Company"/>
    <n v="0"/>
    <n v="3"/>
    <x v="28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3"/>
    <n v="231"/>
    <n v="2014"/>
    <s v="V2013 - 50% Bonus"/>
    <n v="367"/>
    <s v="05. Other Production"/>
    <s v="Function"/>
    <n v="1106713310.72"/>
    <n v="0"/>
    <n v="0"/>
    <n v="1076629348.6099999"/>
    <n v="81524277.349999994"/>
    <n v="42866044.969999999"/>
    <n v="-24577266.780000001"/>
    <n v="4656521.0999999996"/>
    <n v="1130821656.24"/>
    <n v="122616054.65000001"/>
    <n v="-17677556.760000002"/>
    <n v="0"/>
    <n v="4656521.0999999996"/>
    <n v="0"/>
    <x v="28"/>
  </r>
  <r>
    <n v="-1"/>
    <n v="1"/>
    <s v="0001 -Florida Power &amp; Light Company"/>
    <n v="0"/>
    <n v="3"/>
    <x v="28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5773888.560000002"/>
    <n v="0"/>
    <n v="1401388299.5799999"/>
    <n v="0"/>
    <n v="0"/>
    <n v="55773888.560000002"/>
    <n v="0"/>
    <n v="0"/>
    <n v="0"/>
    <n v="0"/>
    <x v="28"/>
  </r>
  <r>
    <n v="-1"/>
    <n v="1"/>
    <s v="0001 -Florida Power &amp; Light Company"/>
    <n v="0"/>
    <n v="3"/>
    <x v="28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28"/>
  </r>
  <r>
    <n v="-1"/>
    <n v="1"/>
    <s v="0001 -Florida Power &amp; Light Company"/>
    <n v="0"/>
    <n v="3"/>
    <x v="28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28"/>
  </r>
  <r>
    <n v="-1"/>
    <n v="1"/>
    <s v="0001 -Florida Power &amp; Light Company"/>
    <n v="0"/>
    <n v="3"/>
    <x v="28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28"/>
  </r>
  <r>
    <n v="-1"/>
    <n v="1"/>
    <s v="0001 -Florida Power &amp; Light Company"/>
    <n v="0"/>
    <n v="3"/>
    <x v="28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28"/>
  </r>
  <r>
    <n v="-1"/>
    <n v="1"/>
    <s v="0001 -Florida Power &amp; Light Company"/>
    <n v="0"/>
    <n v="3"/>
    <x v="28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28"/>
  </r>
  <r>
    <n v="-1"/>
    <n v="1"/>
    <s v="0001 -Florida Power &amp; Light Company"/>
    <n v="0"/>
    <n v="3"/>
    <x v="28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28"/>
  </r>
  <r>
    <n v="-1"/>
    <n v="1"/>
    <s v="0001 -Florida Power &amp; Light Company"/>
    <n v="0"/>
    <n v="3"/>
    <x v="28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28"/>
  </r>
  <r>
    <n v="-1"/>
    <n v="1"/>
    <s v="0001 -Florida Power &amp; Light Company"/>
    <n v="0"/>
    <n v="3"/>
    <x v="28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28"/>
  </r>
  <r>
    <n v="-1"/>
    <n v="1"/>
    <s v="0001 -Florida Power &amp; Light Company"/>
    <n v="0"/>
    <n v="3"/>
    <x v="28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28"/>
  </r>
  <r>
    <n v="-1"/>
    <n v="1"/>
    <s v="0001 -Florida Power &amp; Light Company"/>
    <n v="0"/>
    <n v="3"/>
    <x v="28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28"/>
  </r>
  <r>
    <n v="-1"/>
    <n v="1"/>
    <s v="0001 -Florida Power &amp; Light Company"/>
    <n v="0"/>
    <n v="3"/>
    <x v="28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28"/>
  </r>
  <r>
    <n v="-1"/>
    <n v="1"/>
    <s v="0001 -Florida Power &amp; Light Company"/>
    <n v="0"/>
    <n v="3"/>
    <x v="28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28"/>
  </r>
  <r>
    <n v="-1"/>
    <n v="1"/>
    <s v="0001 -Florida Power &amp; Light Company"/>
    <n v="0"/>
    <n v="3"/>
    <x v="28"/>
    <n v="1981"/>
    <n v="15"/>
    <n v="2014"/>
    <s v="V1981"/>
    <n v="367"/>
    <s v="06. Transmission"/>
    <s v="Function"/>
    <n v="8390635.0199999996"/>
    <n v="0"/>
    <n v="0"/>
    <n v="8390635.0199999996"/>
    <n v="21064.19"/>
    <n v="7724651.3799999999"/>
    <n v="-77316.5"/>
    <n v="32360.3"/>
    <n v="8430300.9600000009"/>
    <n v="7706049.6299999999"/>
    <n v="32360.3"/>
    <n v="0"/>
    <n v="32360.3"/>
    <n v="0"/>
    <x v="28"/>
  </r>
  <r>
    <n v="-1"/>
    <n v="1"/>
    <s v="0001 -Florida Power &amp; Light Company"/>
    <n v="0"/>
    <n v="3"/>
    <x v="28"/>
    <n v="1982"/>
    <n v="16"/>
    <n v="2014"/>
    <s v="V1982"/>
    <n v="367"/>
    <s v="06. Transmission"/>
    <s v="Function"/>
    <n v="20782487.600000001"/>
    <n v="0"/>
    <n v="0"/>
    <n v="20782487.600000001"/>
    <n v="58384.9"/>
    <n v="18769718.859999999"/>
    <n v="-56538.16"/>
    <n v="21.24"/>
    <n v="20782516.16"/>
    <n v="18828075.199999999"/>
    <n v="21.24"/>
    <n v="0"/>
    <n v="21.24"/>
    <n v="0"/>
    <x v="28"/>
  </r>
  <r>
    <n v="-1"/>
    <n v="1"/>
    <s v="0001 -Florida Power &amp; Light Company"/>
    <n v="0"/>
    <n v="3"/>
    <x v="28"/>
    <n v="1983"/>
    <n v="17"/>
    <n v="2014"/>
    <s v="V1983"/>
    <n v="367"/>
    <s v="06. Transmission"/>
    <s v="Function"/>
    <n v="11003129.33"/>
    <n v="0"/>
    <n v="0"/>
    <n v="11003129.33"/>
    <n v="33229.629999999997"/>
    <n v="9838583.6199999992"/>
    <n v="-15529.22"/>
    <n v="6364.13"/>
    <n v="11013789.460000001"/>
    <n v="9861153.1199999992"/>
    <n v="6364.13"/>
    <n v="0"/>
    <n v="6364.13"/>
    <n v="0"/>
    <x v="28"/>
  </r>
  <r>
    <n v="-1"/>
    <n v="1"/>
    <s v="0001 -Florida Power &amp; Light Company"/>
    <n v="0"/>
    <n v="3"/>
    <x v="28"/>
    <n v="1984"/>
    <n v="18"/>
    <n v="2014"/>
    <s v="V1984"/>
    <n v="367"/>
    <s v="06. Transmission"/>
    <s v="Function"/>
    <n v="112927730.39"/>
    <n v="0"/>
    <n v="0"/>
    <n v="112927730.39"/>
    <n v="2229675.11"/>
    <n v="100663500.06999999"/>
    <n v="-1218268.42"/>
    <n v="598265.9"/>
    <n v="114069800.12"/>
    <n v="101774963.31999999"/>
    <n v="574408.04"/>
    <n v="0"/>
    <n v="598265.9"/>
    <n v="0"/>
    <x v="28"/>
  </r>
  <r>
    <n v="-1"/>
    <n v="1"/>
    <s v="0001 -Florida Power &amp; Light Company"/>
    <n v="0"/>
    <n v="3"/>
    <x v="28"/>
    <n v="1985"/>
    <n v="19"/>
    <n v="2014"/>
    <s v="V1985"/>
    <n v="367"/>
    <s v="06. Transmission"/>
    <s v="Function"/>
    <n v="37837833.200000003"/>
    <n v="0"/>
    <n v="0"/>
    <n v="37837833.200000003"/>
    <n v="95646.23"/>
    <n v="34906855.229999997"/>
    <n v="-699332.12"/>
    <n v="300930.11"/>
    <n v="38493148.869999997"/>
    <n v="34347185.789999999"/>
    <n v="300930.11"/>
    <n v="0"/>
    <n v="300930.11"/>
    <n v="0"/>
    <x v="28"/>
  </r>
  <r>
    <n v="-1"/>
    <n v="1"/>
    <s v="0001 -Florida Power &amp; Light Company"/>
    <n v="0"/>
    <n v="3"/>
    <x v="28"/>
    <n v="1986"/>
    <n v="20"/>
    <n v="2014"/>
    <s v="V1986"/>
    <n v="367"/>
    <s v="06. Transmission"/>
    <s v="Function"/>
    <n v="21407452.670000002"/>
    <n v="0"/>
    <n v="0"/>
    <n v="21407452.670000002"/>
    <n v="754734.4"/>
    <n v="18390938.93"/>
    <n v="-118979.49"/>
    <n v="36101.56"/>
    <n v="21495705.620000001"/>
    <n v="19065746.199999999"/>
    <n v="27775.73"/>
    <n v="0"/>
    <n v="36101.56"/>
    <n v="0"/>
    <x v="28"/>
  </r>
  <r>
    <n v="-1"/>
    <n v="1"/>
    <s v="0001 -Florida Power &amp; Light Company"/>
    <n v="0"/>
    <n v="3"/>
    <x v="28"/>
    <n v="1987"/>
    <n v="22"/>
    <n v="2014"/>
    <s v="V1987"/>
    <n v="367"/>
    <s v="06. Transmission"/>
    <s v="Function"/>
    <n v="30260982.120000001"/>
    <n v="0"/>
    <n v="0"/>
    <n v="30583611.199999999"/>
    <n v="1102300.77"/>
    <n v="27972553.539999999"/>
    <n v="-858107.27"/>
    <n v="173541.88"/>
    <n v="30906240.280000001"/>
    <n v="28474657.809999999"/>
    <n v="128480.21"/>
    <n v="0"/>
    <n v="173541.88"/>
    <n v="0"/>
    <x v="28"/>
  </r>
  <r>
    <n v="-1"/>
    <n v="1"/>
    <s v="0001 -Florida Power &amp; Light Company"/>
    <n v="0"/>
    <n v="3"/>
    <x v="28"/>
    <n v="1987"/>
    <n v="21"/>
    <n v="2014"/>
    <s v="V1987A"/>
    <n v="367"/>
    <s v="06. Transmission"/>
    <s v="Function"/>
    <n v="2261775.42"/>
    <n v="0"/>
    <n v="0"/>
    <n v="2261775.42"/>
    <n v="82246.3"/>
    <n v="2030550.27"/>
    <n v="-65513.94"/>
    <n v="32927.94"/>
    <n v="2326673.2400000002"/>
    <n v="2056158.49"/>
    <n v="24668.19"/>
    <n v="0"/>
    <n v="32927.94"/>
    <n v="0"/>
    <x v="28"/>
  </r>
  <r>
    <n v="-1"/>
    <n v="1"/>
    <s v="0001 -Florida Power &amp; Light Company"/>
    <n v="0"/>
    <n v="3"/>
    <x v="28"/>
    <n v="1988"/>
    <n v="24"/>
    <n v="2014"/>
    <s v="V1988"/>
    <n v="367"/>
    <s v="06. Transmission"/>
    <s v="Function"/>
    <n v="55990007.530000001"/>
    <n v="0"/>
    <n v="0"/>
    <n v="56188883.450000003"/>
    <n v="1830544.77"/>
    <n v="45816973.119999997"/>
    <n v="-942097.17"/>
    <n v="105999.49"/>
    <n v="56387759.359999999"/>
    <n v="47299501.399999999"/>
    <n v="56264.160000000003"/>
    <n v="0"/>
    <n v="105999.49"/>
    <n v="0"/>
    <x v="28"/>
  </r>
  <r>
    <n v="-1"/>
    <n v="1"/>
    <s v="0001 -Florida Power &amp; Light Company"/>
    <n v="0"/>
    <n v="3"/>
    <x v="28"/>
    <n v="1988"/>
    <n v="23"/>
    <n v="2014"/>
    <s v="V1988A"/>
    <n v="367"/>
    <s v="06. Transmission"/>
    <s v="Function"/>
    <n v="2663888.88"/>
    <n v="0"/>
    <n v="0"/>
    <n v="2663888.88"/>
    <n v="93469.73"/>
    <n v="2284666.6"/>
    <n v="-51169.43"/>
    <n v="15524.93"/>
    <n v="2713042.82"/>
    <n v="2336743.56"/>
    <n v="7763.76"/>
    <n v="0"/>
    <n v="15524.93"/>
    <n v="0"/>
    <x v="28"/>
  </r>
  <r>
    <n v="-1"/>
    <n v="1"/>
    <s v="0001 -Florida Power &amp; Light Company"/>
    <n v="0"/>
    <n v="3"/>
    <x v="28"/>
    <n v="1989"/>
    <n v="26"/>
    <n v="2014"/>
    <s v="V1989"/>
    <n v="367"/>
    <s v="06. Transmission"/>
    <s v="Function"/>
    <n v="38649897.359999999"/>
    <n v="0"/>
    <n v="0"/>
    <n v="38796155.469999999"/>
    <n v="1244668.44"/>
    <n v="32407825.699999999"/>
    <n v="-534691.15"/>
    <n v="69251.820000000007"/>
    <n v="38942413.579999998"/>
    <n v="33389922.260000002"/>
    <n v="39307.480000000003"/>
    <n v="0"/>
    <n v="69251.820000000007"/>
    <n v="0"/>
    <x v="28"/>
  </r>
  <r>
    <n v="-1"/>
    <n v="1"/>
    <s v="0001 -Florida Power &amp; Light Company"/>
    <n v="0"/>
    <n v="3"/>
    <x v="28"/>
    <n v="1990"/>
    <n v="28"/>
    <n v="2014"/>
    <s v="V1990"/>
    <n v="367"/>
    <s v="06. Transmission"/>
    <s v="Function"/>
    <n v="54363032.100000001"/>
    <n v="0"/>
    <n v="0"/>
    <n v="54699454.009999998"/>
    <n v="1737670.89"/>
    <n v="44051239.439999998"/>
    <n v="-849755.77"/>
    <n v="142008.01"/>
    <n v="55035875.920000002"/>
    <n v="45210986.399999999"/>
    <n v="47088.12"/>
    <n v="0"/>
    <n v="142008.01"/>
    <n v="0"/>
    <x v="28"/>
  </r>
  <r>
    <n v="-1"/>
    <n v="1"/>
    <s v="0001 -Florida Power &amp; Light Company"/>
    <n v="0"/>
    <n v="3"/>
    <x v="28"/>
    <n v="1991"/>
    <n v="29"/>
    <n v="2014"/>
    <s v="V1991"/>
    <n v="367"/>
    <s v="06. Transmission"/>
    <s v="Function"/>
    <n v="55870895"/>
    <n v="0"/>
    <n v="0"/>
    <n v="55974968.700000003"/>
    <n v="1773002.62"/>
    <n v="43323474.310000002"/>
    <n v="-495241.5"/>
    <n v="40768.910000000003"/>
    <n v="56079042.399999999"/>
    <n v="44923413.520000003"/>
    <n v="5684.92"/>
    <n v="0"/>
    <n v="40768.910000000003"/>
    <n v="0"/>
    <x v="28"/>
  </r>
  <r>
    <n v="-1"/>
    <n v="1"/>
    <s v="0001 -Florida Power &amp; Light Company"/>
    <n v="0"/>
    <n v="3"/>
    <x v="28"/>
    <n v="1992"/>
    <n v="30"/>
    <n v="2014"/>
    <s v="V1992"/>
    <n v="367"/>
    <s v="06. Transmission"/>
    <s v="Function"/>
    <n v="57084590.729999997"/>
    <n v="0"/>
    <n v="0"/>
    <n v="57362410.299999997"/>
    <n v="1896946.58"/>
    <n v="44091236.840000004"/>
    <n v="-691583.9"/>
    <n v="125817.94"/>
    <n v="57640229.869999997"/>
    <n v="45551935.909999996"/>
    <n v="6426.31"/>
    <n v="0"/>
    <n v="125817.94"/>
    <n v="0"/>
    <x v="28"/>
  </r>
  <r>
    <n v="-1"/>
    <n v="1"/>
    <s v="0001 -Florida Power &amp; Light Company"/>
    <n v="0"/>
    <n v="3"/>
    <x v="28"/>
    <n v="1993"/>
    <n v="31"/>
    <n v="2014"/>
    <s v="V1993"/>
    <n v="367"/>
    <s v="06. Transmission"/>
    <s v="Function"/>
    <n v="113147615.79000001"/>
    <n v="0"/>
    <n v="0"/>
    <n v="113340965.40000001"/>
    <n v="3495585.37"/>
    <n v="77051969.430000007"/>
    <n v="-1195165.5"/>
    <n v="88544.34"/>
    <n v="113534315"/>
    <n v="80265374.719999999"/>
    <n v="-15974.8"/>
    <n v="0"/>
    <n v="88544.34"/>
    <n v="0"/>
    <x v="28"/>
  </r>
  <r>
    <n v="-1"/>
    <n v="1"/>
    <s v="0001 -Florida Power &amp; Light Company"/>
    <n v="0"/>
    <n v="3"/>
    <x v="28"/>
    <n v="1994"/>
    <n v="32"/>
    <n v="2014"/>
    <s v="V1994"/>
    <n v="367"/>
    <s v="06. Transmission"/>
    <s v="Function"/>
    <n v="104870017.04000001"/>
    <n v="0"/>
    <n v="0"/>
    <n v="35997148.43"/>
    <n v="2967391.2"/>
    <n v="71359485.260000005"/>
    <n v="-1058883.8899999999"/>
    <n v="231895.04000000001"/>
    <n v="105830730.61"/>
    <n v="73644095.030000001"/>
    <n v="-46037.09"/>
    <n v="0"/>
    <n v="231895.04000000001"/>
    <n v="0"/>
    <x v="28"/>
  </r>
  <r>
    <n v="-1"/>
    <n v="1"/>
    <s v="0001 -Florida Power &amp; Light Company"/>
    <n v="0"/>
    <n v="3"/>
    <x v="28"/>
    <n v="1995"/>
    <n v="33"/>
    <n v="2014"/>
    <s v="V1995"/>
    <n v="367"/>
    <s v="06. Transmission"/>
    <s v="Function"/>
    <n v="47012285.259999998"/>
    <n v="0"/>
    <n v="0"/>
    <n v="16289130.050000001"/>
    <n v="1239378.44"/>
    <n v="31721649.489999998"/>
    <n v="-569112.78"/>
    <n v="87963.31"/>
    <n v="47393795.090000004"/>
    <n v="32696987.91"/>
    <n v="-29506.51"/>
    <n v="0"/>
    <n v="87963.31"/>
    <n v="0"/>
    <x v="28"/>
  </r>
  <r>
    <n v="-1"/>
    <n v="1"/>
    <s v="0001 -Florida Power &amp; Light Company"/>
    <n v="0"/>
    <n v="3"/>
    <x v="28"/>
    <n v="1996"/>
    <n v="34"/>
    <n v="2014"/>
    <s v="V1996"/>
    <n v="367"/>
    <s v="06. Transmission"/>
    <s v="Function"/>
    <n v="86434215.950000003"/>
    <n v="0"/>
    <n v="0"/>
    <n v="36311513"/>
    <n v="2380932.1800000002"/>
    <n v="52529676.5"/>
    <n v="-402367.14"/>
    <n v="95689.42"/>
    <n v="86807004.439999998"/>
    <n v="54670272.990000002"/>
    <n v="-36763.379999999997"/>
    <n v="0"/>
    <n v="95689.42"/>
    <n v="0"/>
    <x v="28"/>
  </r>
  <r>
    <n v="-1"/>
    <n v="1"/>
    <s v="0001 -Florida Power &amp; Light Company"/>
    <n v="0"/>
    <n v="3"/>
    <x v="28"/>
    <n v="1997"/>
    <n v="35"/>
    <n v="2014"/>
    <s v="V1997"/>
    <n v="367"/>
    <s v="06. Transmission"/>
    <s v="Function"/>
    <n v="40723555.149999999"/>
    <n v="0"/>
    <n v="0"/>
    <n v="17257866.510000002"/>
    <n v="1130745.8700000001"/>
    <n v="24387130.219999999"/>
    <n v="-507114.45"/>
    <n v="84089.57"/>
    <n v="41088180.909999996"/>
    <n v="25288328.629999999"/>
    <n v="-50988.73"/>
    <n v="0"/>
    <n v="84089.57"/>
    <n v="0"/>
    <x v="28"/>
  </r>
  <r>
    <n v="-1"/>
    <n v="1"/>
    <s v="0001 -Florida Power &amp; Light Company"/>
    <n v="0"/>
    <n v="3"/>
    <x v="28"/>
    <n v="1998"/>
    <n v="59"/>
    <n v="2014"/>
    <s v="V1998"/>
    <n v="367"/>
    <s v="06. Transmission"/>
    <s v="Function"/>
    <n v="28912003.190000001"/>
    <n v="0"/>
    <n v="0"/>
    <n v="12700569.810000001"/>
    <n v="786177.28"/>
    <n v="17016600.57"/>
    <n v="-674651.18"/>
    <n v="115399.94"/>
    <n v="29438889.850000001"/>
    <n v="17480120.489999998"/>
    <n v="-88829.35"/>
    <n v="0"/>
    <n v="115399.94"/>
    <n v="0"/>
    <x v="28"/>
  </r>
  <r>
    <n v="-1"/>
    <n v="1"/>
    <s v="0001 -Florida Power &amp; Light Company"/>
    <n v="0"/>
    <n v="3"/>
    <x v="28"/>
    <n v="1999"/>
    <n v="60"/>
    <n v="2014"/>
    <s v="V1999"/>
    <n v="367"/>
    <s v="06. Transmission"/>
    <s v="Function"/>
    <n v="55609482.549999997"/>
    <n v="0"/>
    <n v="0"/>
    <n v="15169332.24"/>
    <n v="2450662.2799999998"/>
    <n v="41868849.140000001"/>
    <n v="-1365511.48"/>
    <n v="254564.01"/>
    <n v="56725999.460000001"/>
    <n v="43452050.789999999"/>
    <n v="5507.73"/>
    <n v="0"/>
    <n v="254564.01"/>
    <n v="0"/>
    <x v="28"/>
  </r>
  <r>
    <n v="-1"/>
    <n v="1"/>
    <s v="0001 -Florida Power &amp; Light Company"/>
    <n v="0"/>
    <n v="3"/>
    <x v="28"/>
    <n v="2000"/>
    <n v="61"/>
    <n v="2014"/>
    <s v="V2000"/>
    <n v="367"/>
    <s v="06. Transmission"/>
    <s v="Function"/>
    <n v="77863997.890000001"/>
    <n v="0"/>
    <n v="0"/>
    <n v="24730511.460000001"/>
    <n v="3382706.77"/>
    <n v="54547205"/>
    <n v="-879238.15"/>
    <n v="116761.14"/>
    <n v="78357549.180000007"/>
    <n v="57568227.82"/>
    <n v="-15106.2"/>
    <n v="0"/>
    <n v="116761.14"/>
    <n v="0"/>
    <x v="28"/>
  </r>
  <r>
    <n v="-1"/>
    <n v="1"/>
    <s v="0001 -Florida Power &amp; Light Company"/>
    <n v="0"/>
    <n v="3"/>
    <x v="28"/>
    <n v="2001"/>
    <n v="62"/>
    <n v="2014"/>
    <s v="V2001"/>
    <n v="367"/>
    <s v="06. Transmission"/>
    <s v="Function"/>
    <n v="67158640.810000002"/>
    <n v="0"/>
    <n v="0"/>
    <n v="23673056.809999999"/>
    <n v="2936719.26"/>
    <n v="44706067.560000002"/>
    <n v="-475483.61"/>
    <n v="136129.01"/>
    <n v="67530477.870000005"/>
    <n v="47386886.850000001"/>
    <n v="20191.919999999998"/>
    <n v="0"/>
    <n v="136129.01"/>
    <n v="0"/>
    <x v="28"/>
  </r>
  <r>
    <n v="-1"/>
    <n v="1"/>
    <s v="0001 -Florida Power &amp; Light Company"/>
    <n v="0"/>
    <n v="3"/>
    <x v="28"/>
    <n v="2001"/>
    <n v="69"/>
    <n v="2014"/>
    <s v="V2001 Bonus"/>
    <n v="367"/>
    <s v="06. Transmission"/>
    <s v="Function"/>
    <n v="1483325.27"/>
    <n v="0"/>
    <n v="0"/>
    <n v="498087.45"/>
    <n v="66411.490000000005"/>
    <n v="993920.94"/>
    <n v="-10799.8"/>
    <n v="3819.67"/>
    <n v="1493753.03"/>
    <n v="1053161.3400000001"/>
    <n v="563"/>
    <n v="0"/>
    <n v="3819.67"/>
    <n v="0"/>
    <x v="28"/>
  </r>
  <r>
    <n v="-1"/>
    <n v="1"/>
    <s v="0001 -Florida Power &amp; Light Company"/>
    <n v="0"/>
    <n v="3"/>
    <x v="28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28"/>
  </r>
  <r>
    <n v="-1"/>
    <n v="1"/>
    <s v="0001 -Florida Power &amp; Light Company"/>
    <n v="0"/>
    <n v="3"/>
    <x v="28"/>
    <n v="2002"/>
    <n v="80"/>
    <n v="2014"/>
    <s v="V2002 Bonus Q1"/>
    <n v="367"/>
    <s v="06. Transmission"/>
    <s v="Function"/>
    <n v="12023898.699999999"/>
    <n v="0"/>
    <n v="0"/>
    <n v="12118820.189999999"/>
    <n v="540378.18999999994"/>
    <n v="7788336.8499999996"/>
    <n v="-191253.21"/>
    <n v="33805.24"/>
    <n v="12213741.689999999"/>
    <n v="8203425.3099999996"/>
    <n v="-30748.02"/>
    <n v="0"/>
    <n v="33805.24"/>
    <n v="0"/>
    <x v="28"/>
  </r>
  <r>
    <n v="-1"/>
    <n v="1"/>
    <s v="0001 -Florida Power &amp; Light Company"/>
    <n v="0"/>
    <n v="3"/>
    <x v="28"/>
    <n v="2002"/>
    <n v="81"/>
    <n v="2014"/>
    <s v="V2002 Bonus Q2"/>
    <n v="367"/>
    <s v="06. Transmission"/>
    <s v="Function"/>
    <n v="11352440.49"/>
    <n v="0"/>
    <n v="0"/>
    <n v="11442061.26"/>
    <n v="510659.19"/>
    <n v="7221831.0599999996"/>
    <n v="-180573"/>
    <n v="32366.21"/>
    <n v="11531682.029999999"/>
    <n v="7616238.6799999997"/>
    <n v="-30623.75"/>
    <n v="0"/>
    <n v="32366.21"/>
    <n v="0"/>
    <x v="28"/>
  </r>
  <r>
    <n v="-1"/>
    <n v="1"/>
    <s v="0001 -Florida Power &amp; Light Company"/>
    <n v="0"/>
    <n v="3"/>
    <x v="28"/>
    <n v="2002"/>
    <n v="82"/>
    <n v="2014"/>
    <s v="V2002 Bonus Q3"/>
    <n v="367"/>
    <s v="06. Transmission"/>
    <s v="Function"/>
    <n v="8362408.0199999996"/>
    <n v="0"/>
    <n v="0"/>
    <n v="8428424.2699999996"/>
    <n v="375992.01"/>
    <n v="5226459.49"/>
    <n v="-133013.28"/>
    <n v="23841.53"/>
    <n v="8494440.5299999993"/>
    <n v="5518269.5499999998"/>
    <n v="-24009.03"/>
    <n v="0"/>
    <n v="23841.53"/>
    <n v="0"/>
    <x v="28"/>
  </r>
  <r>
    <n v="-1"/>
    <n v="1"/>
    <s v="0001 -Florida Power &amp; Light Company"/>
    <n v="0"/>
    <n v="3"/>
    <x v="28"/>
    <n v="2002"/>
    <n v="83"/>
    <n v="2014"/>
    <s v="V2002 Bonus Q4"/>
    <n v="367"/>
    <s v="06. Transmission"/>
    <s v="Function"/>
    <n v="11160870.189999999"/>
    <n v="0"/>
    <n v="0"/>
    <n v="11248978.6"/>
    <n v="501479.47"/>
    <n v="6851341.9500000002"/>
    <n v="-177525.82"/>
    <n v="31820.03"/>
    <n v="11337087.01"/>
    <n v="7242400.4299999997"/>
    <n v="-33975.800000000003"/>
    <n v="0"/>
    <n v="31820.03"/>
    <n v="0"/>
    <x v="28"/>
  </r>
  <r>
    <n v="-1"/>
    <n v="1"/>
    <s v="0001 -Florida Power &amp; Light Company"/>
    <n v="0"/>
    <n v="3"/>
    <x v="28"/>
    <n v="2002"/>
    <n v="76"/>
    <n v="2014"/>
    <s v="V2002 Q1"/>
    <n v="367"/>
    <s v="06. Transmission"/>
    <s v="Function"/>
    <n v="22595226.949999999"/>
    <n v="0"/>
    <n v="0"/>
    <n v="22773602.789999999"/>
    <n v="1015474.95"/>
    <n v="14635787.02"/>
    <n v="-359401.74"/>
    <n v="83048.92"/>
    <n v="22951978.629999999"/>
    <n v="15415818.359999999"/>
    <n v="-38259.160000000003"/>
    <n v="0"/>
    <n v="83048.92"/>
    <n v="0"/>
    <x v="28"/>
  </r>
  <r>
    <n v="-1"/>
    <n v="1"/>
    <s v="0001 -Florida Power &amp; Light Company"/>
    <n v="0"/>
    <n v="3"/>
    <x v="28"/>
    <n v="2002"/>
    <n v="77"/>
    <n v="2014"/>
    <s v="V2002 Q2"/>
    <n v="367"/>
    <s v="06. Transmission"/>
    <s v="Function"/>
    <n v="12710874.060000001"/>
    <n v="0"/>
    <n v="0"/>
    <n v="12780907.380000001"/>
    <n v="570411.9"/>
    <n v="8048030.0999999996"/>
    <n v="-201231.07"/>
    <n v="32937.120000000003"/>
    <n v="12850940.699999999"/>
    <n v="8527598.2799999993"/>
    <n v="-16285.8"/>
    <n v="0"/>
    <n v="32937.120000000003"/>
    <n v="0"/>
    <x v="28"/>
  </r>
  <r>
    <n v="-1"/>
    <n v="1"/>
    <s v="0001 -Florida Power &amp; Light Company"/>
    <n v="0"/>
    <n v="3"/>
    <x v="28"/>
    <n v="2002"/>
    <n v="78"/>
    <n v="2014"/>
    <s v="V2002 Q3"/>
    <n v="367"/>
    <s v="06. Transmission"/>
    <s v="Function"/>
    <n v="4742492.1100000003"/>
    <n v="0"/>
    <n v="0"/>
    <n v="4777311.55"/>
    <n v="198312.31"/>
    <n v="3088475.3"/>
    <n v="-70156.17"/>
    <n v="16303.64"/>
    <n v="4812130.99"/>
    <n v="3242386.9"/>
    <n v="-8934.5300000000007"/>
    <n v="0"/>
    <n v="16303.64"/>
    <n v="0"/>
    <x v="28"/>
  </r>
  <r>
    <n v="-1"/>
    <n v="1"/>
    <s v="0001 -Florida Power &amp; Light Company"/>
    <n v="0"/>
    <n v="3"/>
    <x v="28"/>
    <n v="2002"/>
    <n v="79"/>
    <n v="2014"/>
    <s v="V2002 Q4"/>
    <n v="367"/>
    <s v="06. Transmission"/>
    <s v="Function"/>
    <n v="9050244.5399999991"/>
    <n v="0"/>
    <n v="0"/>
    <n v="9120478.6300000008"/>
    <n v="399745.53"/>
    <n v="5614980.0999999996"/>
    <n v="-141511.60999999999"/>
    <n v="32911.81"/>
    <n v="9190712.7100000009"/>
    <n v="5926705.46"/>
    <n v="-19536.189999999999"/>
    <n v="0"/>
    <n v="32911.81"/>
    <n v="0"/>
    <x v="28"/>
  </r>
  <r>
    <n v="-1"/>
    <n v="1"/>
    <s v="0001 -Florida Power &amp; Light Company"/>
    <n v="0"/>
    <n v="3"/>
    <x v="28"/>
    <n v="2003"/>
    <n v="64"/>
    <n v="2014"/>
    <s v="V2003"/>
    <n v="367"/>
    <s v="06. Transmission"/>
    <s v="Function"/>
    <n v="3337767.58"/>
    <n v="0"/>
    <n v="0"/>
    <n v="2360965.42"/>
    <n v="97684.22"/>
    <n v="1401985.62"/>
    <n v="-40751.29"/>
    <n v="14520.75"/>
    <n v="3348975.49"/>
    <n v="1492961.13"/>
    <n v="10021.549999999999"/>
    <n v="0"/>
    <n v="14520.75"/>
    <n v="0"/>
    <x v="28"/>
  </r>
  <r>
    <n v="-1"/>
    <n v="1"/>
    <s v="0001 -Florida Power &amp; Light Company"/>
    <n v="0"/>
    <n v="3"/>
    <x v="28"/>
    <n v="2003"/>
    <n v="70"/>
    <n v="2014"/>
    <s v="V2003 Bonus-30%"/>
    <n v="367"/>
    <s v="06. Transmission"/>
    <s v="Function"/>
    <n v="65511931.740000002"/>
    <n v="0"/>
    <n v="0"/>
    <n v="28120694.82"/>
    <n v="2956907.81"/>
    <n v="38672686.710000001"/>
    <n v="-1598001.79"/>
    <n v="455470.59"/>
    <n v="67099873.210000001"/>
    <n v="40679270.229999997"/>
    <n v="-182146.59"/>
    <n v="0"/>
    <n v="455470.59"/>
    <n v="0"/>
    <x v="28"/>
  </r>
  <r>
    <n v="-1"/>
    <n v="1"/>
    <s v="0001 -Florida Power &amp; Light Company"/>
    <n v="0"/>
    <n v="3"/>
    <x v="28"/>
    <n v="2003"/>
    <n v="84"/>
    <n v="2014"/>
    <s v="V2003 Bonus-50%"/>
    <n v="367"/>
    <s v="06. Transmission"/>
    <s v="Function"/>
    <n v="9177446.2699999996"/>
    <n v="0"/>
    <n v="0"/>
    <n v="2410470.31"/>
    <n v="535659.53"/>
    <n v="6960650.1699999999"/>
    <n v="-223960.69"/>
    <n v="82203.48"/>
    <n v="9399997"/>
    <n v="7325095.0199999996"/>
    <n v="30867.439999999999"/>
    <n v="0"/>
    <n v="82203.48"/>
    <n v="0"/>
    <x v="28"/>
  </r>
  <r>
    <n v="-1"/>
    <n v="1"/>
    <s v="0001 -Florida Power &amp; Light Company"/>
    <n v="0"/>
    <n v="3"/>
    <x v="28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28"/>
  </r>
  <r>
    <n v="-1"/>
    <n v="1"/>
    <s v="0001 -Florida Power &amp; Light Company"/>
    <n v="0"/>
    <n v="3"/>
    <x v="28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28"/>
  </r>
  <r>
    <n v="-1"/>
    <n v="1"/>
    <s v="0001 -Florida Power &amp; Light Company"/>
    <n v="0"/>
    <n v="3"/>
    <x v="28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28"/>
  </r>
  <r>
    <n v="-1"/>
    <n v="1"/>
    <s v="0001 -Florida Power &amp; Light Company"/>
    <n v="0"/>
    <n v="3"/>
    <x v="28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28"/>
  </r>
  <r>
    <n v="-1"/>
    <n v="1"/>
    <s v="0001 -Florida Power &amp; Light Company"/>
    <n v="0"/>
    <n v="3"/>
    <x v="28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28"/>
  </r>
  <r>
    <n v="-1"/>
    <n v="1"/>
    <s v="0001 -Florida Power &amp; Light Company"/>
    <n v="0"/>
    <n v="3"/>
    <x v="28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28"/>
  </r>
  <r>
    <n v="-1"/>
    <n v="1"/>
    <s v="0001 -Florida Power &amp; Light Company"/>
    <n v="0"/>
    <n v="3"/>
    <x v="28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28"/>
  </r>
  <r>
    <n v="-1"/>
    <n v="1"/>
    <s v="0001 -Florida Power &amp; Light Company"/>
    <n v="0"/>
    <n v="3"/>
    <x v="28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28"/>
  </r>
  <r>
    <n v="-1"/>
    <n v="1"/>
    <s v="0001 -Florida Power &amp; Light Company"/>
    <n v="0"/>
    <n v="3"/>
    <x v="28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28"/>
  </r>
  <r>
    <n v="-1"/>
    <n v="1"/>
    <s v="0001 -Florida Power &amp; Light Company"/>
    <n v="0"/>
    <n v="3"/>
    <x v="28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28"/>
  </r>
  <r>
    <n v="-1"/>
    <n v="1"/>
    <s v="0001 -Florida Power &amp; Light Company"/>
    <n v="0"/>
    <n v="3"/>
    <x v="28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28"/>
  </r>
  <r>
    <n v="-1"/>
    <n v="1"/>
    <s v="0001 -Florida Power &amp; Light Company"/>
    <n v="0"/>
    <n v="3"/>
    <x v="28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28"/>
  </r>
  <r>
    <n v="-1"/>
    <n v="1"/>
    <s v="0001 -Florida Power &amp; Light Company"/>
    <n v="0"/>
    <n v="3"/>
    <x v="28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28"/>
  </r>
  <r>
    <n v="-1"/>
    <n v="1"/>
    <s v="0001 -Florida Power &amp; Light Company"/>
    <n v="0"/>
    <n v="3"/>
    <x v="28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8"/>
  </r>
  <r>
    <n v="-1"/>
    <n v="1"/>
    <s v="0001 -Florida Power &amp; Light Company"/>
    <n v="0"/>
    <n v="3"/>
    <x v="28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28"/>
  </r>
  <r>
    <n v="-1"/>
    <n v="1"/>
    <s v="0001 -Florida Power &amp; Light Company"/>
    <n v="0"/>
    <n v="3"/>
    <x v="28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28"/>
  </r>
  <r>
    <n v="-1"/>
    <n v="1"/>
    <s v="0001 -Florida Power &amp; Light Company"/>
    <n v="0"/>
    <n v="3"/>
    <x v="28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28"/>
  </r>
  <r>
    <n v="-1"/>
    <n v="1"/>
    <s v="0001 -Florida Power &amp; Light Company"/>
    <n v="0"/>
    <n v="3"/>
    <x v="28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28"/>
  </r>
  <r>
    <n v="-1"/>
    <n v="1"/>
    <s v="0001 -Florida Power &amp; Light Company"/>
    <n v="0"/>
    <n v="3"/>
    <x v="28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28"/>
  </r>
  <r>
    <n v="-1"/>
    <n v="1"/>
    <s v="0001 -Florida Power &amp; Light Company"/>
    <n v="0"/>
    <n v="3"/>
    <x v="28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28"/>
  </r>
  <r>
    <n v="-1"/>
    <n v="1"/>
    <s v="0001 -Florida Power &amp; Light Company"/>
    <n v="0"/>
    <n v="3"/>
    <x v="28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28"/>
  </r>
  <r>
    <n v="-1"/>
    <n v="1"/>
    <s v="0001 -Florida Power &amp; Light Company"/>
    <n v="0"/>
    <n v="3"/>
    <x v="28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28"/>
  </r>
  <r>
    <n v="-1"/>
    <n v="1"/>
    <s v="0001 -Florida Power &amp; Light Company"/>
    <n v="0"/>
    <n v="3"/>
    <x v="28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28"/>
  </r>
  <r>
    <n v="-1"/>
    <n v="1"/>
    <s v="0001 -Florida Power &amp; Light Company"/>
    <n v="0"/>
    <n v="3"/>
    <x v="28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28"/>
  </r>
  <r>
    <n v="-1"/>
    <n v="1"/>
    <s v="0001 -Florida Power &amp; Light Company"/>
    <n v="0"/>
    <n v="3"/>
    <x v="28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28"/>
  </r>
  <r>
    <n v="-1"/>
    <n v="1"/>
    <s v="0001 -Florida Power &amp; Light Company"/>
    <n v="0"/>
    <n v="3"/>
    <x v="28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28"/>
  </r>
  <r>
    <n v="-1"/>
    <n v="1"/>
    <s v="0001 -Florida Power &amp; Light Company"/>
    <n v="0"/>
    <n v="3"/>
    <x v="28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28"/>
  </r>
  <r>
    <n v="-1"/>
    <n v="1"/>
    <s v="0001 -Florida Power &amp; Light Company"/>
    <n v="0"/>
    <n v="3"/>
    <x v="28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28"/>
  </r>
  <r>
    <n v="-1"/>
    <n v="1"/>
    <s v="0001 -Florida Power &amp; Light Company"/>
    <n v="0"/>
    <n v="3"/>
    <x v="28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28"/>
  </r>
  <r>
    <n v="-1"/>
    <n v="1"/>
    <s v="0001 -Florida Power &amp; Light Company"/>
    <n v="0"/>
    <n v="3"/>
    <x v="28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28"/>
  </r>
  <r>
    <n v="-1"/>
    <n v="1"/>
    <s v="0001 -Florida Power &amp; Light Company"/>
    <n v="0"/>
    <n v="3"/>
    <x v="28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28"/>
  </r>
  <r>
    <n v="-1"/>
    <n v="1"/>
    <s v="0001 -Florida Power &amp; Light Company"/>
    <n v="0"/>
    <n v="3"/>
    <x v="28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28"/>
  </r>
  <r>
    <n v="-1"/>
    <n v="1"/>
    <s v="0001 -Florida Power &amp; Light Company"/>
    <n v="0"/>
    <n v="3"/>
    <x v="28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28"/>
  </r>
  <r>
    <n v="-1"/>
    <n v="1"/>
    <s v="0001 -Florida Power &amp; Light Company"/>
    <n v="0"/>
    <n v="3"/>
    <x v="28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28"/>
  </r>
  <r>
    <n v="-1"/>
    <n v="1"/>
    <s v="0001 -Florida Power &amp; Light Company"/>
    <n v="0"/>
    <n v="3"/>
    <x v="28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28"/>
  </r>
  <r>
    <n v="-1"/>
    <n v="1"/>
    <s v="0001 -Florida Power &amp; Light Company"/>
    <n v="0"/>
    <n v="3"/>
    <x v="28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28"/>
  </r>
  <r>
    <n v="-1"/>
    <n v="1"/>
    <s v="0001 -Florida Power &amp; Light Company"/>
    <n v="0"/>
    <n v="3"/>
    <x v="28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28"/>
  </r>
  <r>
    <n v="-1"/>
    <n v="1"/>
    <s v="0001 -Florida Power &amp; Light Company"/>
    <n v="0"/>
    <n v="3"/>
    <x v="28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28"/>
  </r>
  <r>
    <n v="-1"/>
    <n v="1"/>
    <s v="0001 -Florida Power &amp; Light Company"/>
    <n v="0"/>
    <n v="3"/>
    <x v="28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28"/>
  </r>
  <r>
    <n v="-1"/>
    <n v="1"/>
    <s v="0001 -Florida Power &amp; Light Company"/>
    <n v="0"/>
    <n v="3"/>
    <x v="28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28"/>
  </r>
  <r>
    <n v="-1"/>
    <n v="1"/>
    <s v="0001 -Florida Power &amp; Light Company"/>
    <n v="0"/>
    <n v="3"/>
    <x v="28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28"/>
  </r>
  <r>
    <n v="-1"/>
    <n v="1"/>
    <s v="0001 -Florida Power &amp; Light Company"/>
    <n v="0"/>
    <n v="3"/>
    <x v="28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28"/>
  </r>
  <r>
    <n v="-1"/>
    <n v="1"/>
    <s v="0001 -Florida Power &amp; Light Company"/>
    <n v="0"/>
    <n v="3"/>
    <x v="28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28"/>
  </r>
  <r>
    <n v="-1"/>
    <n v="1"/>
    <s v="0001 -Florida Power &amp; Light Company"/>
    <n v="0"/>
    <n v="3"/>
    <x v="28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28"/>
  </r>
  <r>
    <n v="-1"/>
    <n v="1"/>
    <s v="0001 -Florida Power &amp; Light Company"/>
    <n v="0"/>
    <n v="3"/>
    <x v="28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28"/>
  </r>
  <r>
    <n v="-1"/>
    <n v="1"/>
    <s v="0001 -Florida Power &amp; Light Company"/>
    <n v="0"/>
    <n v="3"/>
    <x v="28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28"/>
  </r>
  <r>
    <n v="-1"/>
    <n v="1"/>
    <s v="0001 -Florida Power &amp; Light Company"/>
    <n v="0"/>
    <n v="3"/>
    <x v="28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28"/>
  </r>
  <r>
    <n v="-1"/>
    <n v="1"/>
    <s v="0001 -Florida Power &amp; Light Company"/>
    <n v="0"/>
    <n v="3"/>
    <x v="28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28"/>
  </r>
  <r>
    <n v="-1"/>
    <n v="1"/>
    <s v="0001 -Florida Power &amp; Light Company"/>
    <n v="0"/>
    <n v="3"/>
    <x v="28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28"/>
  </r>
  <r>
    <n v="-1"/>
    <n v="1"/>
    <s v="0001 -Florida Power &amp; Light Company"/>
    <n v="0"/>
    <n v="3"/>
    <x v="28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28"/>
  </r>
  <r>
    <n v="-1"/>
    <n v="1"/>
    <s v="0001 -Florida Power &amp; Light Company"/>
    <n v="0"/>
    <n v="3"/>
    <x v="28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28"/>
  </r>
  <r>
    <n v="-1"/>
    <n v="1"/>
    <s v="0001 -Florida Power &amp; Light Company"/>
    <n v="0"/>
    <n v="3"/>
    <x v="28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28"/>
  </r>
  <r>
    <n v="-1"/>
    <n v="1"/>
    <s v="0001 -Florida Power &amp; Light Company"/>
    <n v="0"/>
    <n v="3"/>
    <x v="28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28"/>
  </r>
  <r>
    <n v="-1"/>
    <n v="1"/>
    <s v="0001 -Florida Power &amp; Light Company"/>
    <n v="0"/>
    <n v="3"/>
    <x v="28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28"/>
  </r>
  <r>
    <n v="-1"/>
    <n v="1"/>
    <s v="0001 -Florida Power &amp; Light Company"/>
    <n v="0"/>
    <n v="3"/>
    <x v="28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28"/>
  </r>
  <r>
    <n v="-1"/>
    <n v="1"/>
    <s v="0001 -Florida Power &amp; Light Company"/>
    <n v="0"/>
    <n v="3"/>
    <x v="28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28"/>
  </r>
  <r>
    <n v="-1"/>
    <n v="1"/>
    <s v="0001 -Florida Power &amp; Light Company"/>
    <n v="0"/>
    <n v="3"/>
    <x v="28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28"/>
  </r>
  <r>
    <n v="-1"/>
    <n v="1"/>
    <s v="0001 -Florida Power &amp; Light Company"/>
    <n v="0"/>
    <n v="3"/>
    <x v="28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28"/>
  </r>
  <r>
    <n v="-1"/>
    <n v="1"/>
    <s v="0001 -Florida Power &amp; Light Company"/>
    <n v="0"/>
    <n v="3"/>
    <x v="28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28"/>
  </r>
  <r>
    <n v="-1"/>
    <n v="1"/>
    <s v="0001 -Florida Power &amp; Light Company"/>
    <n v="0"/>
    <n v="3"/>
    <x v="28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28"/>
  </r>
  <r>
    <n v="-1"/>
    <n v="1"/>
    <s v="0001 -Florida Power &amp; Light Company"/>
    <n v="0"/>
    <n v="3"/>
    <x v="28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28"/>
  </r>
  <r>
    <n v="-1"/>
    <n v="1"/>
    <s v="0001 -Florida Power &amp; Light Company"/>
    <n v="0"/>
    <n v="3"/>
    <x v="28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28"/>
  </r>
  <r>
    <n v="-1"/>
    <n v="1"/>
    <s v="0001 -Florida Power &amp; Light Company"/>
    <n v="0"/>
    <n v="3"/>
    <x v="28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28"/>
  </r>
  <r>
    <n v="-1"/>
    <n v="1"/>
    <s v="0001 -Florida Power &amp; Light Company"/>
    <n v="0"/>
    <n v="3"/>
    <x v="28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28"/>
  </r>
  <r>
    <n v="-1"/>
    <n v="1"/>
    <s v="0001 -Florida Power &amp; Light Company"/>
    <n v="0"/>
    <n v="3"/>
    <x v="28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28"/>
  </r>
  <r>
    <n v="-1"/>
    <n v="1"/>
    <s v="0001 -Florida Power &amp; Light Company"/>
    <n v="0"/>
    <n v="3"/>
    <x v="28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28"/>
  </r>
  <r>
    <n v="-1"/>
    <n v="1"/>
    <s v="0001 -Florida Power &amp; Light Company"/>
    <n v="0"/>
    <n v="3"/>
    <x v="28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28"/>
  </r>
  <r>
    <n v="-1"/>
    <n v="1"/>
    <s v="0001 -Florida Power &amp; Light Company"/>
    <n v="0"/>
    <n v="3"/>
    <x v="28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28"/>
  </r>
  <r>
    <n v="-1"/>
    <n v="1"/>
    <s v="0001 -Florida Power &amp; Light Company"/>
    <n v="0"/>
    <n v="3"/>
    <x v="28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28"/>
  </r>
  <r>
    <n v="-1"/>
    <n v="1"/>
    <s v="0001 -Florida Power &amp; Light Company"/>
    <n v="0"/>
    <n v="3"/>
    <x v="28"/>
    <n v="1981"/>
    <n v="15"/>
    <n v="2014"/>
    <s v="V1981"/>
    <n v="367"/>
    <s v="07. Distribution"/>
    <s v="Function"/>
    <n v="17832975.210000001"/>
    <n v="0"/>
    <n v="0"/>
    <n v="17832975.210000001"/>
    <n v="0"/>
    <n v="18042870.140000001"/>
    <n v="-278426.59000000003"/>
    <n v="56037.23"/>
    <n v="18042870.140000001"/>
    <n v="17832975.210000001"/>
    <n v="56037.23"/>
    <n v="0"/>
    <n v="56037.23"/>
    <n v="0"/>
    <x v="28"/>
  </r>
  <r>
    <n v="-1"/>
    <n v="1"/>
    <s v="0001 -Florida Power &amp; Light Company"/>
    <n v="0"/>
    <n v="3"/>
    <x v="28"/>
    <n v="1982"/>
    <n v="16"/>
    <n v="2014"/>
    <s v="V1982"/>
    <n v="367"/>
    <s v="07. Distribution"/>
    <s v="Function"/>
    <n v="23167015.120000001"/>
    <n v="0"/>
    <n v="0"/>
    <n v="23167015.120000001"/>
    <n v="864187.24"/>
    <n v="22471212.59"/>
    <n v="-258540.44"/>
    <n v="36523.769999999997"/>
    <n v="23342044.350000001"/>
    <n v="23167015.120000001"/>
    <n v="29879.25"/>
    <n v="0"/>
    <n v="36523.769999999997"/>
    <n v="0"/>
    <x v="28"/>
  </r>
  <r>
    <n v="-1"/>
    <n v="1"/>
    <s v="0001 -Florida Power &amp; Light Company"/>
    <n v="0"/>
    <n v="3"/>
    <x v="28"/>
    <n v="1983"/>
    <n v="17"/>
    <n v="2014"/>
    <s v="V1983"/>
    <n v="367"/>
    <s v="07. Distribution"/>
    <s v="Function"/>
    <n v="14030293.08"/>
    <n v="0"/>
    <n v="0"/>
    <n v="14030293.08"/>
    <n v="510290.36"/>
    <n v="8700716.4900000002"/>
    <n v="-225978.17"/>
    <n v="58481.87"/>
    <n v="14190087.800000001"/>
    <n v="9118586.8200000003"/>
    <n v="-8892.82"/>
    <n v="0"/>
    <n v="58481.87"/>
    <n v="0"/>
    <x v="28"/>
  </r>
  <r>
    <n v="-1"/>
    <n v="1"/>
    <s v="0001 -Florida Power &amp; Light Company"/>
    <n v="0"/>
    <n v="3"/>
    <x v="28"/>
    <n v="1984"/>
    <n v="18"/>
    <n v="2014"/>
    <s v="V1984"/>
    <n v="367"/>
    <s v="07. Distribution"/>
    <s v="Function"/>
    <n v="35464997.200000003"/>
    <n v="0"/>
    <n v="0"/>
    <n v="35464997.200000003"/>
    <n v="1322178.3700000001"/>
    <n v="29949501.32"/>
    <n v="-724666.57"/>
    <n v="94201.21"/>
    <n v="36051271.409999996"/>
    <n v="30791593.59"/>
    <n v="-11986.9"/>
    <n v="0"/>
    <n v="94201.21"/>
    <n v="0"/>
    <x v="28"/>
  </r>
  <r>
    <n v="-1"/>
    <n v="1"/>
    <s v="0001 -Florida Power &amp; Light Company"/>
    <n v="0"/>
    <n v="3"/>
    <x v="28"/>
    <n v="1985"/>
    <n v="19"/>
    <n v="2014"/>
    <s v="V1985"/>
    <n v="367"/>
    <s v="07. Distribution"/>
    <s v="Function"/>
    <n v="44652063.18"/>
    <n v="0"/>
    <n v="0"/>
    <n v="44652063.18"/>
    <n v="1611323.84"/>
    <n v="37822253.909999996"/>
    <n v="-1171802.5900000001"/>
    <n v="135552.37"/>
    <n v="45662485.729999997"/>
    <n v="38608776.420000002"/>
    <n v="-50068.84"/>
    <n v="0"/>
    <n v="135552.37"/>
    <n v="0"/>
    <x v="28"/>
  </r>
  <r>
    <n v="-1"/>
    <n v="1"/>
    <s v="0001 -Florida Power &amp; Light Company"/>
    <n v="0"/>
    <n v="3"/>
    <x v="28"/>
    <n v="1986"/>
    <n v="20"/>
    <n v="2014"/>
    <s v="V1986"/>
    <n v="367"/>
    <s v="07. Distribution"/>
    <s v="Function"/>
    <n v="57369233.710000001"/>
    <n v="0"/>
    <n v="0"/>
    <n v="57369233.710000001"/>
    <n v="2018665.97"/>
    <n v="49338333.170000002"/>
    <n v="-1236685.98"/>
    <n v="97926.18"/>
    <n v="58322176.340000004"/>
    <n v="50560022.810000002"/>
    <n v="-58040.11"/>
    <n v="0"/>
    <n v="97926.18"/>
    <n v="0"/>
    <x v="28"/>
  </r>
  <r>
    <n v="-1"/>
    <n v="1"/>
    <s v="0001 -Florida Power &amp; Light Company"/>
    <n v="0"/>
    <n v="3"/>
    <x v="28"/>
    <n v="1987"/>
    <n v="22"/>
    <n v="2014"/>
    <s v="V1987"/>
    <n v="367"/>
    <s v="07. Distribution"/>
    <s v="Function"/>
    <n v="92693927.219999999"/>
    <n v="0"/>
    <n v="0"/>
    <n v="93346848.760000005"/>
    <n v="3167652.55"/>
    <n v="81044189.260000005"/>
    <n v="-1610960.4"/>
    <n v="84541.91"/>
    <n v="93999770.290000007"/>
    <n v="83073021.810000002"/>
    <n v="-82481.149999999994"/>
    <n v="0"/>
    <n v="84541.91"/>
    <n v="0"/>
    <x v="28"/>
  </r>
  <r>
    <n v="-1"/>
    <n v="1"/>
    <s v="0001 -Florida Power &amp; Light Company"/>
    <n v="0"/>
    <n v="3"/>
    <x v="28"/>
    <n v="1988"/>
    <n v="24"/>
    <n v="2014"/>
    <s v="V1988"/>
    <n v="367"/>
    <s v="07. Distribution"/>
    <s v="Function"/>
    <n v="118078230.23"/>
    <n v="0"/>
    <n v="0"/>
    <n v="118894341.25"/>
    <n v="3881699.21"/>
    <n v="100609274.2"/>
    <n v="-2221470.96"/>
    <n v="89115.97"/>
    <n v="119710452.27"/>
    <n v="103104692.84999999"/>
    <n v="-156825.51999999999"/>
    <n v="0"/>
    <n v="89115.97"/>
    <n v="0"/>
    <x v="28"/>
  </r>
  <r>
    <n v="-1"/>
    <n v="1"/>
    <s v="0001 -Florida Power &amp; Light Company"/>
    <n v="0"/>
    <n v="3"/>
    <x v="28"/>
    <n v="1989"/>
    <n v="26"/>
    <n v="2014"/>
    <s v="V1989"/>
    <n v="367"/>
    <s v="07. Distribution"/>
    <s v="Function"/>
    <n v="151782338.88999999"/>
    <n v="0"/>
    <n v="0"/>
    <n v="152705233.38999999"/>
    <n v="4789650.1399999997"/>
    <n v="127629772.73999999"/>
    <n v="-2671984.61"/>
    <n v="123671.37"/>
    <n v="153845049.91"/>
    <n v="130694003.29000001"/>
    <n v="-213620.06"/>
    <n v="0"/>
    <n v="123671.37"/>
    <n v="0"/>
    <x v="28"/>
  </r>
  <r>
    <n v="-1"/>
    <n v="1"/>
    <s v="0001 -Florida Power &amp; Light Company"/>
    <n v="0"/>
    <n v="3"/>
    <x v="28"/>
    <n v="1990"/>
    <n v="28"/>
    <n v="2014"/>
    <s v="V1990"/>
    <n v="367"/>
    <s v="07. Distribution"/>
    <s v="Function"/>
    <n v="212813627.78"/>
    <n v="0"/>
    <n v="0"/>
    <n v="213049228.50999999"/>
    <n v="6677746.9000000004"/>
    <n v="173847118.25999999"/>
    <n v="-3514801.13"/>
    <n v="123880.99"/>
    <n v="215449807.25"/>
    <n v="178379642.63"/>
    <n v="-367075.96"/>
    <n v="0"/>
    <n v="123880.99"/>
    <n v="0"/>
    <x v="28"/>
  </r>
  <r>
    <n v="-1"/>
    <n v="1"/>
    <s v="0001 -Florida Power &amp; Light Company"/>
    <n v="0"/>
    <n v="3"/>
    <x v="28"/>
    <n v="1991"/>
    <n v="29"/>
    <n v="2014"/>
    <s v="V1991"/>
    <n v="367"/>
    <s v="07. Distribution"/>
    <s v="Function"/>
    <n v="220840244.58000001"/>
    <n v="0"/>
    <n v="0"/>
    <n v="207902141.40000001"/>
    <n v="6577441.46"/>
    <n v="183018955.99000001"/>
    <n v="-3428959.72"/>
    <n v="117232.78"/>
    <n v="223729647.72999999"/>
    <n v="187242922.38"/>
    <n v="-418695.3"/>
    <n v="0"/>
    <n v="117232.78"/>
    <n v="0"/>
    <x v="28"/>
  </r>
  <r>
    <n v="-1"/>
    <n v="1"/>
    <s v="0001 -Florida Power &amp; Light Company"/>
    <n v="0"/>
    <n v="3"/>
    <x v="28"/>
    <n v="1992"/>
    <n v="30"/>
    <n v="2014"/>
    <s v="V1992"/>
    <n v="367"/>
    <s v="07. Distribution"/>
    <s v="Function"/>
    <n v="182644646.13"/>
    <n v="0"/>
    <n v="0"/>
    <n v="174787451.16999999"/>
    <n v="5661005.5700000003"/>
    <n v="140384292.09999999"/>
    <n v="-3087462.64"/>
    <n v="108728.97"/>
    <n v="185162938.5"/>
    <n v="144134315.31"/>
    <n v="-498581.04"/>
    <n v="0"/>
    <n v="108728.97"/>
    <n v="0"/>
    <x v="28"/>
  </r>
  <r>
    <n v="-1"/>
    <n v="1"/>
    <s v="0001 -Florida Power &amp; Light Company"/>
    <n v="0"/>
    <n v="3"/>
    <x v="28"/>
    <n v="1993"/>
    <n v="31"/>
    <n v="2014"/>
    <s v="V1993"/>
    <n v="367"/>
    <s v="07. Distribution"/>
    <s v="Function"/>
    <n v="184220630.13"/>
    <n v="0"/>
    <n v="0"/>
    <n v="166445051.24000001"/>
    <n v="5143355.9800000004"/>
    <n v="142946961.75"/>
    <n v="-2278769.31"/>
    <n v="71296.19"/>
    <n v="185948719.06"/>
    <n v="146793265.75"/>
    <n v="-359740.77"/>
    <n v="0"/>
    <n v="71296.19"/>
    <n v="0"/>
    <x v="28"/>
  </r>
  <r>
    <n v="-1"/>
    <n v="1"/>
    <s v="0001 -Florida Power &amp; Light Company"/>
    <n v="0"/>
    <n v="3"/>
    <x v="28"/>
    <n v="1994"/>
    <n v="32"/>
    <n v="2014"/>
    <s v="V1994"/>
    <n v="367"/>
    <s v="07. Distribution"/>
    <s v="Function"/>
    <n v="173503002.71000001"/>
    <n v="0"/>
    <n v="0"/>
    <n v="46081282.810000002"/>
    <n v="4647716.78"/>
    <n v="129172923.93000001"/>
    <n v="-2556325.92"/>
    <n v="78776.850000000006"/>
    <n v="175551895.71000001"/>
    <n v="132338643.78"/>
    <n v="-488119.22"/>
    <n v="0"/>
    <n v="78776.850000000006"/>
    <n v="0"/>
    <x v="28"/>
  </r>
  <r>
    <n v="-1"/>
    <n v="1"/>
    <s v="0001 -Florida Power &amp; Light Company"/>
    <n v="0"/>
    <n v="3"/>
    <x v="28"/>
    <n v="1995"/>
    <n v="33"/>
    <n v="2014"/>
    <s v="V1995"/>
    <n v="367"/>
    <s v="07. Distribution"/>
    <s v="Function"/>
    <n v="169221947.16999999"/>
    <n v="0"/>
    <n v="0"/>
    <n v="45635451.020000003"/>
    <n v="4376509.95"/>
    <n v="125267853.72"/>
    <n v="-2457114.87"/>
    <n v="87088.24"/>
    <n v="171232659.80000001"/>
    <n v="128263495.31"/>
    <n v="-542756.04"/>
    <n v="0"/>
    <n v="87088.24"/>
    <n v="0"/>
    <x v="28"/>
  </r>
  <r>
    <n v="-1"/>
    <n v="1"/>
    <s v="0001 -Florida Power &amp; Light Company"/>
    <n v="0"/>
    <n v="3"/>
    <x v="28"/>
    <n v="1996"/>
    <n v="34"/>
    <n v="2014"/>
    <s v="V1996"/>
    <n v="367"/>
    <s v="07. Distribution"/>
    <s v="Function"/>
    <n v="190563010.12"/>
    <n v="0"/>
    <n v="0"/>
    <n v="63380311.049999997"/>
    <n v="5385498.7400000002"/>
    <n v="128725514.5"/>
    <n v="-2503894.35"/>
    <n v="72784.509999999995"/>
    <n v="192446270.19"/>
    <n v="132881275.45"/>
    <n v="-580737.77"/>
    <n v="0"/>
    <n v="72784.509999999995"/>
    <n v="0"/>
    <x v="28"/>
  </r>
  <r>
    <n v="-1"/>
    <n v="1"/>
    <s v="0001 -Florida Power &amp; Light Company"/>
    <n v="0"/>
    <n v="3"/>
    <x v="28"/>
    <n v="1997"/>
    <n v="35"/>
    <n v="2014"/>
    <s v="V1997"/>
    <n v="367"/>
    <s v="07. Distribution"/>
    <s v="Function"/>
    <n v="183687060.68000001"/>
    <n v="0"/>
    <n v="0"/>
    <n v="55439483.969999999"/>
    <n v="5069651.84"/>
    <n v="124426077.72"/>
    <n v="-2467736.2599999998"/>
    <n v="86680.13"/>
    <n v="185621931.59999999"/>
    <n v="128288724.08"/>
    <n v="-641185.31000000006"/>
    <n v="0"/>
    <n v="86680.13"/>
    <n v="0"/>
    <x v="28"/>
  </r>
  <r>
    <n v="-1"/>
    <n v="1"/>
    <s v="0001 -Florida Power &amp; Light Company"/>
    <n v="0"/>
    <n v="3"/>
    <x v="28"/>
    <n v="1998"/>
    <n v="59"/>
    <n v="2014"/>
    <s v="V1998"/>
    <n v="367"/>
    <s v="07. Distribution"/>
    <s v="Function"/>
    <n v="248838255.62"/>
    <n v="0"/>
    <n v="0"/>
    <n v="109417317.09999999"/>
    <n v="7179602.0300000003"/>
    <n v="155368728.94"/>
    <n v="-2905283.54"/>
    <n v="109277.11"/>
    <n v="251222675.56"/>
    <n v="161145485.49000001"/>
    <n v="-872297.35"/>
    <n v="0"/>
    <n v="109277.11"/>
    <n v="0"/>
    <x v="28"/>
  </r>
  <r>
    <n v="-1"/>
    <n v="1"/>
    <s v="0001 -Florida Power &amp; Light Company"/>
    <n v="0"/>
    <n v="3"/>
    <x v="28"/>
    <n v="1999"/>
    <n v="60"/>
    <n v="2014"/>
    <s v="V1999"/>
    <n v="367"/>
    <s v="07. Distribution"/>
    <s v="Function"/>
    <n v="183653849.74000001"/>
    <n v="0"/>
    <n v="0"/>
    <n v="49863301.850000001"/>
    <n v="7192015.8600000003"/>
    <n v="148343827.94999999"/>
    <n v="-2711628.47"/>
    <n v="125066.56"/>
    <n v="185757627.09999999"/>
    <n v="153883622.08000001"/>
    <n v="-326489.08"/>
    <n v="0"/>
    <n v="125066.56"/>
    <n v="0"/>
    <x v="28"/>
  </r>
  <r>
    <n v="-1"/>
    <n v="1"/>
    <s v="0001 -Florida Power &amp; Light Company"/>
    <n v="0"/>
    <n v="3"/>
    <x v="28"/>
    <n v="2000"/>
    <n v="61"/>
    <n v="2014"/>
    <s v="V2000"/>
    <n v="367"/>
    <s v="07. Distribution"/>
    <s v="Function"/>
    <n v="227298155.06"/>
    <n v="0"/>
    <n v="0"/>
    <n v="46577251.469999999"/>
    <n v="6452737.4199999999"/>
    <n v="193692230.47999999"/>
    <n v="-2515654.86"/>
    <n v="105949.51"/>
    <n v="229046981.55000001"/>
    <n v="198669595.28"/>
    <n v="-167504.37"/>
    <n v="0"/>
    <n v="105949.51"/>
    <n v="0"/>
    <x v="28"/>
  </r>
  <r>
    <n v="-1"/>
    <n v="1"/>
    <s v="0001 -Florida Power &amp; Light Company"/>
    <n v="0"/>
    <n v="3"/>
    <x v="28"/>
    <n v="2001"/>
    <n v="62"/>
    <n v="2014"/>
    <s v="V2001"/>
    <n v="367"/>
    <s v="07. Distribution"/>
    <s v="Function"/>
    <n v="226833309.99000001"/>
    <n v="0"/>
    <n v="0"/>
    <n v="85479434.420000002"/>
    <n v="9545196.4900000002"/>
    <n v="158015313.87"/>
    <n v="-3571478.4"/>
    <n v="142483.6"/>
    <n v="229866549.77000001"/>
    <n v="165457619.77000001"/>
    <n v="-787865.59"/>
    <n v="0"/>
    <n v="142483.6"/>
    <n v="0"/>
    <x v="28"/>
  </r>
  <r>
    <n v="-1"/>
    <n v="1"/>
    <s v="0001 -Florida Power &amp; Light Company"/>
    <n v="0"/>
    <n v="3"/>
    <x v="28"/>
    <n v="2001"/>
    <n v="69"/>
    <n v="2014"/>
    <s v="V2001 Bonus"/>
    <n v="367"/>
    <s v="07. Distribution"/>
    <s v="Function"/>
    <n v="35359103.460000001"/>
    <n v="0"/>
    <n v="0"/>
    <n v="14061912.199999999"/>
    <n v="1438691.42"/>
    <n v="24974157.690000001"/>
    <n v="-617952.37"/>
    <n v="22129.200000000001"/>
    <n v="35840988.579999998"/>
    <n v="26073980.300000001"/>
    <n v="-120887.11"/>
    <n v="0"/>
    <n v="22129.200000000001"/>
    <n v="0"/>
    <x v="28"/>
  </r>
  <r>
    <n v="-1"/>
    <n v="1"/>
    <s v="0001 -Florida Power &amp; Light Company"/>
    <n v="0"/>
    <n v="3"/>
    <x v="28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28"/>
  </r>
  <r>
    <n v="-1"/>
    <n v="1"/>
    <s v="0001 -Florida Power &amp; Light Company"/>
    <n v="0"/>
    <n v="3"/>
    <x v="28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28"/>
  </r>
  <r>
    <n v="-1"/>
    <n v="1"/>
    <s v="0001 -Florida Power &amp; Light Company"/>
    <n v="0"/>
    <n v="3"/>
    <x v="28"/>
    <n v="2002"/>
    <n v="80"/>
    <n v="2014"/>
    <s v="V2002 Bonus Q1"/>
    <n v="367"/>
    <s v="07. Distribution"/>
    <s v="Function"/>
    <n v="79375117.790000007"/>
    <n v="0"/>
    <n v="0"/>
    <n v="79741294.680000007"/>
    <n v="3451780.26"/>
    <n v="54110244.899999999"/>
    <n v="-881272.45"/>
    <n v="25039.63"/>
    <n v="80107471.579999998"/>
    <n v="57072504.670000002"/>
    <n v="-217793.68"/>
    <n v="0"/>
    <n v="25039.63"/>
    <n v="0"/>
    <x v="28"/>
  </r>
  <r>
    <n v="-1"/>
    <n v="1"/>
    <s v="0001 -Florida Power &amp; Light Company"/>
    <n v="0"/>
    <n v="3"/>
    <x v="28"/>
    <n v="2002"/>
    <n v="81"/>
    <n v="2014"/>
    <s v="V2002 Bonus Q2"/>
    <n v="367"/>
    <s v="07. Distribution"/>
    <s v="Function"/>
    <n v="98996874.620000005"/>
    <n v="0"/>
    <n v="0"/>
    <n v="99451570.120000005"/>
    <n v="4272928.12"/>
    <n v="66519297.759999998"/>
    <n v="-1099348.7"/>
    <n v="31256.1"/>
    <n v="99906265.620000005"/>
    <n v="70195002.230000004"/>
    <n v="-280911.24"/>
    <n v="0"/>
    <n v="31256.1"/>
    <n v="0"/>
    <x v="28"/>
  </r>
  <r>
    <n v="-1"/>
    <n v="1"/>
    <s v="0001 -Florida Power &amp; Light Company"/>
    <n v="0"/>
    <n v="3"/>
    <x v="28"/>
    <n v="2002"/>
    <n v="82"/>
    <n v="2014"/>
    <s v="V2002 Bonus Q3"/>
    <n v="367"/>
    <s v="07. Distribution"/>
    <s v="Function"/>
    <n v="83363191.090000004"/>
    <n v="0"/>
    <n v="0"/>
    <n v="83748640.859999999"/>
    <n v="3604344.91"/>
    <n v="54894994.270000003"/>
    <n v="-929913.26"/>
    <n v="26505.18"/>
    <n v="84134090.640000001"/>
    <n v="58002510.420000002"/>
    <n v="-247565.61"/>
    <n v="0"/>
    <n v="26505.18"/>
    <n v="0"/>
    <x v="28"/>
  </r>
  <r>
    <n v="-1"/>
    <n v="1"/>
    <s v="0001 -Florida Power &amp; Light Company"/>
    <n v="0"/>
    <n v="3"/>
    <x v="28"/>
    <n v="2002"/>
    <n v="83"/>
    <n v="2014"/>
    <s v="V2002 Bonus Q4"/>
    <n v="367"/>
    <s v="07. Distribution"/>
    <s v="Function"/>
    <n v="109219520.3"/>
    <n v="0"/>
    <n v="0"/>
    <n v="109728720.43000001"/>
    <n v="4813671.24"/>
    <n v="69988387.680000007"/>
    <n v="-1209943.71"/>
    <n v="34758.47"/>
    <n v="110237920.55"/>
    <n v="74160061.219999999"/>
    <n v="-341644.08"/>
    <n v="0"/>
    <n v="34758.47"/>
    <n v="0"/>
    <x v="28"/>
  </r>
  <r>
    <n v="-1"/>
    <n v="1"/>
    <s v="0001 -Florida Power &amp; Light Company"/>
    <n v="0"/>
    <n v="3"/>
    <x v="28"/>
    <n v="2002"/>
    <n v="76"/>
    <n v="2014"/>
    <s v="V2002 Q1"/>
    <n v="367"/>
    <s v="07. Distribution"/>
    <s v="Function"/>
    <n v="1388875.04"/>
    <n v="0"/>
    <n v="0"/>
    <n v="1391494.53"/>
    <n v="42437.58"/>
    <n v="607125.81999999995"/>
    <n v="-3961.65"/>
    <n v="4672.82"/>
    <n v="1394114.04"/>
    <n v="644309.21"/>
    <n v="4688.01"/>
    <n v="0"/>
    <n v="4672.82"/>
    <n v="0"/>
    <x v="28"/>
  </r>
  <r>
    <n v="-1"/>
    <n v="1"/>
    <s v="0001 -Florida Power &amp; Light Company"/>
    <n v="0"/>
    <n v="3"/>
    <x v="28"/>
    <n v="2002"/>
    <n v="77"/>
    <n v="2014"/>
    <s v="V2002 Q2"/>
    <n v="367"/>
    <s v="07. Distribution"/>
    <s v="Function"/>
    <n v="4629922.1399999997"/>
    <n v="0"/>
    <n v="0"/>
    <n v="4631210.55"/>
    <n v="291521.61"/>
    <n v="4332395.7699999996"/>
    <n v="-5421.33"/>
    <n v="1773.59"/>
    <n v="4632498.96"/>
    <n v="4621595.28"/>
    <n v="1518.89"/>
    <n v="0"/>
    <n v="1773.59"/>
    <n v="0"/>
    <x v="28"/>
  </r>
  <r>
    <n v="-1"/>
    <n v="1"/>
    <s v="0001 -Florida Power &amp; Light Company"/>
    <n v="0"/>
    <n v="3"/>
    <x v="28"/>
    <n v="2002"/>
    <n v="78"/>
    <n v="2014"/>
    <s v="V2002 Q3"/>
    <n v="367"/>
    <s v="07. Distribution"/>
    <s v="Function"/>
    <n v="3022163.05"/>
    <n v="0"/>
    <n v="0"/>
    <n v="3019549.16"/>
    <n v="31690.16"/>
    <n v="2404501.2200000002"/>
    <n v="5976.15"/>
    <n v="524.14"/>
    <n v="3016935.27"/>
    <n v="2441401.09"/>
    <n v="542.22"/>
    <n v="0"/>
    <n v="524.14"/>
    <n v="0"/>
    <x v="28"/>
  </r>
  <r>
    <n v="-1"/>
    <n v="1"/>
    <s v="0001 -Florida Power &amp; Light Company"/>
    <n v="0"/>
    <n v="3"/>
    <x v="28"/>
    <n v="2002"/>
    <n v="79"/>
    <n v="2014"/>
    <s v="V2002 Q4"/>
    <n v="367"/>
    <s v="07. Distribution"/>
    <s v="Function"/>
    <n v="1330631.32"/>
    <n v="0"/>
    <n v="0"/>
    <n v="1332332.58"/>
    <n v="165021.07"/>
    <n v="1202667.8999999999"/>
    <n v="-9572.65"/>
    <n v="4868.66"/>
    <n v="1334033.8400000001"/>
    <n v="1364266.92"/>
    <n v="4888.1899999999996"/>
    <n v="0"/>
    <n v="4868.66"/>
    <n v="0"/>
    <x v="28"/>
  </r>
  <r>
    <n v="-1"/>
    <n v="1"/>
    <s v="0001 -Florida Power &amp; Light Company"/>
    <n v="0"/>
    <n v="3"/>
    <x v="28"/>
    <n v="2003"/>
    <n v="64"/>
    <n v="2014"/>
    <s v="V2003"/>
    <n v="367"/>
    <s v="07. Distribution"/>
    <s v="Function"/>
    <n v="12127835.310000001"/>
    <n v="0"/>
    <n v="0"/>
    <n v="8151141.8300000001"/>
    <n v="583392.78"/>
    <n v="7020359.4299999997"/>
    <n v="-2027.43"/>
    <n v="20.45"/>
    <n v="12128447.210000001"/>
    <n v="7603284.8300000001"/>
    <n v="-124.08"/>
    <n v="0"/>
    <n v="20.45"/>
    <n v="0"/>
    <x v="28"/>
  </r>
  <r>
    <n v="-1"/>
    <n v="1"/>
    <s v="0001 -Florida Power &amp; Light Company"/>
    <n v="0"/>
    <n v="3"/>
    <x v="28"/>
    <n v="2003"/>
    <n v="70"/>
    <n v="2014"/>
    <s v="V2003 Bonus-30%"/>
    <n v="367"/>
    <s v="07. Distribution"/>
    <s v="Function"/>
    <n v="247700511.55000001"/>
    <n v="0"/>
    <n v="0"/>
    <n v="113162771.06"/>
    <n v="10714658.699999999"/>
    <n v="151323578.00999999"/>
    <n v="-2215912.94"/>
    <n v="66854.64"/>
    <n v="249478128.97999999"/>
    <n v="160957309.38999999"/>
    <n v="-629835.48"/>
    <n v="0"/>
    <n v="66854.64"/>
    <n v="0"/>
    <x v="28"/>
  </r>
  <r>
    <n v="-1"/>
    <n v="1"/>
    <s v="0001 -Florida Power &amp; Light Company"/>
    <n v="0"/>
    <n v="3"/>
    <x v="28"/>
    <n v="2003"/>
    <n v="84"/>
    <n v="2014"/>
    <s v="V2003 Bonus-50%"/>
    <n v="367"/>
    <s v="07. Distribution"/>
    <s v="Function"/>
    <n v="165752801.02000001"/>
    <n v="0"/>
    <n v="0"/>
    <n v="72807440.930000007"/>
    <n v="7353840.96"/>
    <n v="101960267.77"/>
    <n v="-1641362.85"/>
    <n v="50598.63"/>
    <n v="167100820.00999999"/>
    <n v="108471687.19"/>
    <n v="-454998.82"/>
    <n v="0"/>
    <n v="50598.63"/>
    <n v="0"/>
    <x v="28"/>
  </r>
  <r>
    <n v="-1"/>
    <n v="1"/>
    <s v="0001 -Florida Power &amp; Light Company"/>
    <n v="0"/>
    <n v="3"/>
    <x v="28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28"/>
  </r>
  <r>
    <n v="-1"/>
    <n v="1"/>
    <s v="0001 -Florida Power &amp; Light Company"/>
    <n v="0"/>
    <n v="3"/>
    <x v="28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28"/>
  </r>
  <r>
    <n v="-1"/>
    <n v="1"/>
    <s v="0001 -Florida Power &amp; Light Company"/>
    <n v="0"/>
    <n v="3"/>
    <x v="28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28"/>
  </r>
  <r>
    <n v="-1"/>
    <n v="1"/>
    <s v="0001 -Florida Power &amp; Light Company"/>
    <n v="0"/>
    <n v="3"/>
    <x v="28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28"/>
  </r>
  <r>
    <n v="-1"/>
    <n v="1"/>
    <s v="0001 -Florida Power &amp; Light Company"/>
    <n v="0"/>
    <n v="3"/>
    <x v="28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28"/>
  </r>
  <r>
    <n v="-1"/>
    <n v="1"/>
    <s v="0001 -Florida Power &amp; Light Company"/>
    <n v="0"/>
    <n v="3"/>
    <x v="28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51305.759999998"/>
    <n v="-1147422.19"/>
    <n v="32272.03"/>
    <n v="97117053.909999996"/>
    <n v="58453358.170000002"/>
    <n v="-388442.2"/>
    <n v="0"/>
    <n v="32272.03"/>
    <n v="0"/>
    <x v="28"/>
  </r>
  <r>
    <n v="-1"/>
    <n v="1"/>
    <s v="0001 -Florida Power &amp; Light Company"/>
    <n v="0"/>
    <n v="3"/>
    <x v="28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28"/>
  </r>
  <r>
    <n v="-1"/>
    <n v="1"/>
    <s v="0001 -Florida Power &amp; Light Company"/>
    <n v="0"/>
    <n v="3"/>
    <x v="28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28"/>
  </r>
  <r>
    <n v="-1"/>
    <n v="1"/>
    <s v="0001 -Florida Power &amp; Light Company"/>
    <n v="0"/>
    <n v="3"/>
    <x v="28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28"/>
  </r>
  <r>
    <n v="-1"/>
    <n v="1"/>
    <s v="0001 -Florida Power &amp; Light Company"/>
    <n v="0"/>
    <n v="3"/>
    <x v="28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28"/>
  </r>
  <r>
    <n v="-1"/>
    <n v="1"/>
    <s v="0001 -Florida Power &amp; Light Company"/>
    <n v="0"/>
    <n v="3"/>
    <x v="28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28"/>
  </r>
  <r>
    <n v="-1"/>
    <n v="1"/>
    <s v="0001 -Florida Power &amp; Light Company"/>
    <n v="0"/>
    <n v="3"/>
    <x v="28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28"/>
  </r>
  <r>
    <n v="-1"/>
    <n v="1"/>
    <s v="0001 -Florida Power &amp; Light Company"/>
    <n v="0"/>
    <n v="3"/>
    <x v="28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28"/>
  </r>
  <r>
    <n v="-1"/>
    <n v="1"/>
    <s v="0001 -Florida Power &amp; Light Company"/>
    <n v="0"/>
    <n v="3"/>
    <x v="28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28"/>
  </r>
  <r>
    <n v="-1"/>
    <n v="1"/>
    <s v="0001 -Florida Power &amp; Light Company"/>
    <n v="0"/>
    <n v="3"/>
    <x v="28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28"/>
  </r>
  <r>
    <n v="-1"/>
    <n v="1"/>
    <s v="0001 -Florida Power &amp; Light Company"/>
    <n v="0"/>
    <n v="3"/>
    <x v="28"/>
    <n v="2005"/>
    <n v="66"/>
    <n v="2014"/>
    <s v="V2005"/>
    <n v="367"/>
    <s v="07. Distribution"/>
    <s v="Function"/>
    <n v="787920160.86000001"/>
    <n v="0"/>
    <n v="0"/>
    <n v="547602438.88999999"/>
    <n v="22501504.629999999"/>
    <n v="546104270.58000004"/>
    <n v="-7354006.9299999997"/>
    <n v="186755.33"/>
    <n v="793925429.38999999"/>
    <n v="565498892.97000003"/>
    <n v="-2711630.95"/>
    <n v="0"/>
    <n v="186755.33"/>
    <n v="0"/>
    <x v="28"/>
  </r>
  <r>
    <n v="-1"/>
    <n v="1"/>
    <s v="0001 -Florida Power &amp; Light Company"/>
    <n v="0"/>
    <n v="3"/>
    <x v="28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28"/>
  </r>
  <r>
    <n v="-1"/>
    <n v="1"/>
    <s v="0001 -Florida Power &amp; Light Company"/>
    <n v="0"/>
    <n v="3"/>
    <x v="28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28"/>
  </r>
  <r>
    <n v="-1"/>
    <n v="1"/>
    <s v="0001 -Florida Power &amp; Light Company"/>
    <n v="0"/>
    <n v="3"/>
    <x v="28"/>
    <n v="2006"/>
    <n v="67"/>
    <n v="2014"/>
    <s v="V2006"/>
    <n v="367"/>
    <s v="07. Distribution"/>
    <s v="Function"/>
    <n v="486246487.74000001"/>
    <n v="0"/>
    <n v="0"/>
    <n v="288020744.68000001"/>
    <n v="20216007.960000001"/>
    <n v="245215315.53"/>
    <n v="-3586276.95"/>
    <n v="122317.7"/>
    <n v="488905156.83999997"/>
    <n v="264146792.09"/>
    <n v="-1251820"/>
    <n v="0"/>
    <n v="122317.7"/>
    <n v="0"/>
    <x v="28"/>
  </r>
  <r>
    <n v="-1"/>
    <n v="1"/>
    <s v="0001 -Florida Power &amp; Light Company"/>
    <n v="0"/>
    <n v="3"/>
    <x v="28"/>
    <n v="2007"/>
    <n v="74"/>
    <n v="2014"/>
    <s v="V2007"/>
    <n v="367"/>
    <s v="07. Distribution"/>
    <s v="Function"/>
    <n v="535953891.60000002"/>
    <n v="0"/>
    <n v="0"/>
    <n v="337400636.06"/>
    <n v="25214151.609999999"/>
    <n v="237201069.00999999"/>
    <n v="-4263423.97"/>
    <n v="112844.06"/>
    <n v="539162949.16999996"/>
    <n v="261018373.47999999"/>
    <n v="-1699366.39"/>
    <n v="0"/>
    <n v="112844.06"/>
    <n v="0"/>
    <x v="28"/>
  </r>
  <r>
    <n v="-1"/>
    <n v="1"/>
    <s v="0001 -Florida Power &amp; Light Company"/>
    <n v="0"/>
    <n v="3"/>
    <x v="28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239"/>
    <n v="2014"/>
    <s v="V2008 Bonus - 50%"/>
    <n v="367"/>
    <s v="07. Distribution"/>
    <s v="Function"/>
    <n v="12002734"/>
    <n v="0"/>
    <n v="0"/>
    <n v="12002734"/>
    <n v="1470214.89"/>
    <n v="9797471.6899999995"/>
    <n v="0"/>
    <n v="0"/>
    <n v="12002734"/>
    <n v="11267686.58"/>
    <n v="0"/>
    <n v="0"/>
    <n v="0"/>
    <n v="0"/>
    <x v="28"/>
  </r>
  <r>
    <n v="-1"/>
    <n v="1"/>
    <s v="0001 -Florida Power &amp; Light Company"/>
    <n v="0"/>
    <n v="3"/>
    <x v="28"/>
    <n v="2008"/>
    <n v="164"/>
    <n v="2014"/>
    <s v="V2008 Q1"/>
    <n v="367"/>
    <s v="07. Distribution"/>
    <s v="Function"/>
    <n v="61404045.479999997"/>
    <n v="0"/>
    <n v="0"/>
    <n v="61610080.450000003"/>
    <n v="3180100.67"/>
    <n v="26168716.739999998"/>
    <n v="-494790.53"/>
    <n v="14943.57"/>
    <n v="61816115.399999999"/>
    <n v="29183888.850000001"/>
    <n v="-232197.8"/>
    <n v="0"/>
    <n v="14943.57"/>
    <n v="0"/>
    <x v="28"/>
  </r>
  <r>
    <n v="-1"/>
    <n v="1"/>
    <s v="0001 -Florida Power &amp; Light Company"/>
    <n v="0"/>
    <n v="3"/>
    <x v="28"/>
    <n v="2008"/>
    <n v="168"/>
    <n v="2014"/>
    <s v="V2008 Q1 - 50% Bonus"/>
    <n v="367"/>
    <s v="07. Distribution"/>
    <s v="Function"/>
    <n v="20587751.829999998"/>
    <n v="0"/>
    <n v="0"/>
    <n v="20655972.100000001"/>
    <n v="1270680.3"/>
    <n v="9364880.6099999994"/>
    <n v="-386936.29"/>
    <n v="4961.2700000000004"/>
    <n v="20724192.390000001"/>
    <n v="10581676.91"/>
    <n v="-77595.289999999994"/>
    <n v="0"/>
    <n v="4961.2700000000004"/>
    <n v="0"/>
    <x v="28"/>
  </r>
  <r>
    <n v="-1"/>
    <n v="1"/>
    <s v="0001 -Florida Power &amp; Light Company"/>
    <n v="0"/>
    <n v="3"/>
    <x v="28"/>
    <n v="2008"/>
    <n v="165"/>
    <n v="2014"/>
    <s v="V2008 Q2"/>
    <n v="367"/>
    <s v="07. Distribution"/>
    <s v="Function"/>
    <n v="80450100.129999995"/>
    <n v="0"/>
    <n v="0"/>
    <n v="80763827.629999995"/>
    <n v="4122008"/>
    <n v="31109950.039999999"/>
    <n v="-710233.53"/>
    <n v="25095.24"/>
    <n v="81077555.120000005"/>
    <n v="34991761.119999997"/>
    <n v="-362162.83"/>
    <n v="0"/>
    <n v="25095.24"/>
    <n v="0"/>
    <x v="28"/>
  </r>
  <r>
    <n v="-1"/>
    <n v="1"/>
    <s v="0001 -Florida Power &amp; Light Company"/>
    <n v="0"/>
    <n v="3"/>
    <x v="28"/>
    <n v="2008"/>
    <n v="169"/>
    <n v="2014"/>
    <s v="V2008 Q2 - 50% Bonus"/>
    <n v="367"/>
    <s v="07. Distribution"/>
    <s v="Function"/>
    <n v="69115731.340000004"/>
    <n v="0"/>
    <n v="0"/>
    <n v="69379509.359999999"/>
    <n v="3653168.34"/>
    <n v="27640484.5"/>
    <n v="-817621.17"/>
    <n v="21045.25"/>
    <n v="69643287.400000006"/>
    <n v="31091561.18"/>
    <n v="-304419.15000000002"/>
    <n v="0"/>
    <n v="21045.25"/>
    <n v="0"/>
    <x v="28"/>
  </r>
  <r>
    <n v="-1"/>
    <n v="1"/>
    <s v="0001 -Florida Power &amp; Light Company"/>
    <n v="0"/>
    <n v="3"/>
    <x v="28"/>
    <n v="2008"/>
    <n v="166"/>
    <n v="2014"/>
    <s v="V2008 Q3"/>
    <n v="367"/>
    <s v="07. Distribution"/>
    <s v="Function"/>
    <n v="47754421.939999998"/>
    <n v="0"/>
    <n v="0"/>
    <n v="47914820.189999998"/>
    <n v="2806618.46"/>
    <n v="19306008.109999999"/>
    <n v="-380561.54"/>
    <n v="11759.73"/>
    <n v="48075218.439999998"/>
    <n v="21992251.379999999"/>
    <n v="-188661.59"/>
    <n v="0"/>
    <n v="11759.73"/>
    <n v="0"/>
    <x v="28"/>
  </r>
  <r>
    <n v="-1"/>
    <n v="1"/>
    <s v="0001 -Florida Power &amp; Light Company"/>
    <n v="0"/>
    <n v="3"/>
    <x v="28"/>
    <n v="2008"/>
    <n v="170"/>
    <n v="2014"/>
    <s v="V2008 Q3 - 50% Bonus"/>
    <n v="367"/>
    <s v="07. Distribution"/>
    <s v="Function"/>
    <n v="49775253.020000003"/>
    <n v="0"/>
    <n v="0"/>
    <n v="49967692.700000003"/>
    <n v="2621758.5699999998"/>
    <n v="18429968.170000002"/>
    <n v="-435832.79"/>
    <n v="14106.45"/>
    <n v="50160132.399999999"/>
    <n v="20909378.219999999"/>
    <n v="-228424.41"/>
    <n v="0"/>
    <n v="14106.45"/>
    <n v="0"/>
    <x v="28"/>
  </r>
  <r>
    <n v="-1"/>
    <n v="1"/>
    <s v="0001 -Florida Power &amp; Light Company"/>
    <n v="0"/>
    <n v="3"/>
    <x v="28"/>
    <n v="2008"/>
    <n v="167"/>
    <n v="2014"/>
    <s v="V2008 Q4"/>
    <n v="367"/>
    <s v="07. Distribution"/>
    <s v="Function"/>
    <n v="58398257.359999999"/>
    <n v="0"/>
    <n v="0"/>
    <n v="58606260.700000003"/>
    <n v="3392738.79"/>
    <n v="22326998.760000002"/>
    <n v="-486439.78"/>
    <n v="14654.81"/>
    <n v="58814264.060000002"/>
    <n v="25569480.34"/>
    <n v="-251094.68"/>
    <n v="0"/>
    <n v="14654.81"/>
    <n v="0"/>
    <x v="28"/>
  </r>
  <r>
    <n v="-1"/>
    <n v="1"/>
    <s v="0001 -Florida Power &amp; Light Company"/>
    <n v="0"/>
    <n v="3"/>
    <x v="28"/>
    <n v="2008"/>
    <n v="171"/>
    <n v="2014"/>
    <s v="V2008 Q4 - 50% Bonus"/>
    <n v="367"/>
    <s v="07. Distribution"/>
    <s v="Function"/>
    <n v="42082861.039999999"/>
    <n v="0"/>
    <n v="0"/>
    <n v="42232429.740000002"/>
    <n v="2544391.9"/>
    <n v="16019646.609999999"/>
    <n v="-499992.87"/>
    <n v="12215.61"/>
    <n v="42381998.439999998"/>
    <n v="18456663.300000001"/>
    <n v="-179546.58"/>
    <n v="0"/>
    <n v="12215.61"/>
    <n v="0"/>
    <x v="28"/>
  </r>
  <r>
    <n v="-1"/>
    <n v="1"/>
    <s v="0001 -Florida Power &amp; Light Company"/>
    <n v="0"/>
    <n v="3"/>
    <x v="28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5"/>
    <n v="2014"/>
    <s v="V2009 Q1"/>
    <n v="367"/>
    <s v="07. Distribution"/>
    <s v="Function"/>
    <n v="13568155.99"/>
    <n v="0"/>
    <n v="0"/>
    <n v="13609833.060000001"/>
    <n v="1027226.34"/>
    <n v="6483355.7800000003"/>
    <n v="-255792.6"/>
    <n v="3537.2"/>
    <n v="13651510.109999999"/>
    <n v="7478248.5099999998"/>
    <n v="-47483.32"/>
    <n v="0"/>
    <n v="3537.2"/>
    <n v="0"/>
    <x v="28"/>
  </r>
  <r>
    <n v="-1"/>
    <n v="1"/>
    <s v="0001 -Florida Power &amp; Light Company"/>
    <n v="0"/>
    <n v="3"/>
    <x v="28"/>
    <n v="2009"/>
    <n v="189"/>
    <n v="2014"/>
    <s v="V2009 Q1 - 50% Bonus"/>
    <n v="367"/>
    <s v="07. Distribution"/>
    <s v="Function"/>
    <n v="66365363.310000002"/>
    <n v="0"/>
    <n v="0"/>
    <n v="66924608.200000003"/>
    <n v="3651574.69"/>
    <n v="22700351.489999998"/>
    <n v="-3051513.21"/>
    <n v="46523.199999999997"/>
    <n v="67483853.079999998"/>
    <n v="25968177.239999998"/>
    <n v="-688217.63"/>
    <n v="0"/>
    <n v="46523.199999999997"/>
    <n v="0"/>
    <x v="28"/>
  </r>
  <r>
    <n v="-1"/>
    <n v="1"/>
    <s v="0001 -Florida Power &amp; Light Company"/>
    <n v="0"/>
    <n v="3"/>
    <x v="28"/>
    <n v="2009"/>
    <n v="186"/>
    <n v="2014"/>
    <s v="V2009 Q2"/>
    <n v="367"/>
    <s v="07. Distribution"/>
    <s v="Function"/>
    <n v="26805929.899999999"/>
    <n v="0"/>
    <n v="0"/>
    <n v="26937348.239999998"/>
    <n v="1723850.14"/>
    <n v="10285957.32"/>
    <n v="-310392.02"/>
    <n v="10002.65"/>
    <n v="27068766.600000001"/>
    <n v="11920137.26"/>
    <n v="-163163.84"/>
    <n v="0"/>
    <n v="10002.65"/>
    <n v="0"/>
    <x v="28"/>
  </r>
  <r>
    <n v="-1"/>
    <n v="1"/>
    <s v="0001 -Florida Power &amp; Light Company"/>
    <n v="0"/>
    <n v="3"/>
    <x v="28"/>
    <n v="2009"/>
    <n v="190"/>
    <n v="2014"/>
    <s v="V2009 Q2 - 50% Bonus"/>
    <n v="367"/>
    <s v="07. Distribution"/>
    <s v="Function"/>
    <n v="60336851.840000004"/>
    <n v="0"/>
    <n v="0"/>
    <n v="60857660.700000003"/>
    <n v="3291142.53"/>
    <n v="19188308.420000002"/>
    <n v="-1127086.4099999999"/>
    <n v="39877.800000000003"/>
    <n v="61378469.57"/>
    <n v="22135856.379999999"/>
    <n v="-658145.37"/>
    <n v="0"/>
    <n v="39877.800000000003"/>
    <n v="0"/>
    <x v="28"/>
  </r>
  <r>
    <n v="-1"/>
    <n v="1"/>
    <s v="0001 -Florida Power &amp; Light Company"/>
    <n v="0"/>
    <n v="3"/>
    <x v="28"/>
    <n v="2009"/>
    <n v="187"/>
    <n v="2014"/>
    <s v="V2009 Q3"/>
    <n v="367"/>
    <s v="07. Distribution"/>
    <s v="Function"/>
    <n v="18314668.359999999"/>
    <n v="0"/>
    <n v="0"/>
    <n v="18327290.329999998"/>
    <n v="1393142.79"/>
    <n v="7953059.2699999996"/>
    <n v="-475607.97"/>
    <n v="902.2"/>
    <n v="18339912.300000001"/>
    <n v="9333114.6099999994"/>
    <n v="-11254.29"/>
    <n v="0"/>
    <n v="902.2"/>
    <n v="0"/>
    <x v="28"/>
  </r>
  <r>
    <n v="-1"/>
    <n v="1"/>
    <s v="0001 -Florida Power &amp; Light Company"/>
    <n v="0"/>
    <n v="3"/>
    <x v="28"/>
    <n v="2009"/>
    <n v="191"/>
    <n v="2014"/>
    <s v="V2009 Q3 - 50% Bonus"/>
    <n v="367"/>
    <s v="07. Distribution"/>
    <s v="Function"/>
    <n v="75460055.079999998"/>
    <n v="0"/>
    <n v="0"/>
    <n v="76064878.400000006"/>
    <n v="4624243.5199999996"/>
    <n v="26110061.530000001"/>
    <n v="-6168813.6900000004"/>
    <n v="46465.03"/>
    <n v="76669701.730000004"/>
    <n v="30332963.600000001"/>
    <n v="-761840.16"/>
    <n v="0"/>
    <n v="46465.03"/>
    <n v="0"/>
    <x v="28"/>
  </r>
  <r>
    <n v="-1"/>
    <n v="1"/>
    <s v="0001 -Florida Power &amp; Light Company"/>
    <n v="0"/>
    <n v="3"/>
    <x v="28"/>
    <n v="2009"/>
    <n v="188"/>
    <n v="2014"/>
    <s v="V2009 Q4"/>
    <n v="367"/>
    <s v="07. Distribution"/>
    <s v="Function"/>
    <n v="18344547.050000001"/>
    <n v="0"/>
    <n v="0"/>
    <n v="18367558.960000001"/>
    <n v="1425663.81"/>
    <n v="7787343.7699999996"/>
    <n v="-96717.66"/>
    <n v="1593.3"/>
    <n v="18390570.879999999"/>
    <n v="9187251.9600000009"/>
    <n v="-18674.91"/>
    <n v="0"/>
    <n v="1593.3"/>
    <n v="0"/>
    <x v="28"/>
  </r>
  <r>
    <n v="-1"/>
    <n v="1"/>
    <s v="0001 -Florida Power &amp; Light Company"/>
    <n v="0"/>
    <n v="3"/>
    <x v="28"/>
    <n v="2009"/>
    <n v="192"/>
    <n v="2014"/>
    <s v="V2009 Q4 - 50% Bonus"/>
    <n v="367"/>
    <s v="07. Distribution"/>
    <s v="Function"/>
    <n v="87479530.290000007"/>
    <n v="0"/>
    <n v="0"/>
    <n v="88211396.25"/>
    <n v="5835493.5599999996"/>
    <n v="30256285.25"/>
    <n v="-1823693.83"/>
    <n v="58898.51"/>
    <n v="88943262.209999993"/>
    <n v="35583244.850000001"/>
    <n v="-896299.45"/>
    <n v="0"/>
    <n v="58898.51"/>
    <n v="0"/>
    <x v="28"/>
  </r>
  <r>
    <n v="-1"/>
    <n v="1"/>
    <s v="0001 -Florida Power &amp; Light Company"/>
    <n v="0"/>
    <n v="3"/>
    <x v="28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3"/>
    <n v="2014"/>
    <s v="V2010 Q1"/>
    <n v="367"/>
    <s v="07. Distribution"/>
    <s v="Function"/>
    <n v="6380637"/>
    <n v="0"/>
    <n v="0"/>
    <n v="6385000.25"/>
    <n v="443905.24"/>
    <n v="2231360.9900000002"/>
    <n v="-15849.51"/>
    <n v="398.63"/>
    <n v="6389363.4900000002"/>
    <n v="2671996.14"/>
    <n v="-5057.75"/>
    <n v="0"/>
    <n v="398.63"/>
    <n v="0"/>
    <x v="28"/>
  </r>
  <r>
    <n v="-1"/>
    <n v="1"/>
    <s v="0001 -Florida Power &amp; Light Company"/>
    <n v="0"/>
    <n v="3"/>
    <x v="28"/>
    <n v="2010"/>
    <n v="215"/>
    <n v="2014"/>
    <s v="V2010 Q1 - 50% Bonus"/>
    <n v="367"/>
    <s v="07. Distribution"/>
    <s v="Function"/>
    <n v="66983963.32"/>
    <n v="0"/>
    <n v="0"/>
    <n v="67464521.510000005"/>
    <n v="4513207.95"/>
    <n v="21738095.75"/>
    <n v="-1077771.24"/>
    <n v="43497.63"/>
    <n v="67945079.730000004"/>
    <n v="25956829.52"/>
    <n v="-623144.61"/>
    <n v="0"/>
    <n v="43497.63"/>
    <n v="0"/>
    <x v="28"/>
  </r>
  <r>
    <n v="-1"/>
    <n v="1"/>
    <s v="0001 -Florida Power &amp; Light Company"/>
    <n v="0"/>
    <n v="3"/>
    <x v="28"/>
    <n v="2010"/>
    <n v="194"/>
    <n v="2014"/>
    <s v="V2010 Q2"/>
    <n v="367"/>
    <s v="07. Distribution"/>
    <s v="Function"/>
    <n v="5721401.9900000002"/>
    <n v="0"/>
    <n v="0"/>
    <n v="5739063.3499999996"/>
    <n v="372947.74"/>
    <n v="1697886.65"/>
    <n v="-58645.26"/>
    <n v="1514.7"/>
    <n v="5756724.6900000004"/>
    <n v="2060930.81"/>
    <n v="-23904.43"/>
    <n v="0"/>
    <n v="1514.7"/>
    <n v="0"/>
    <x v="28"/>
  </r>
  <r>
    <n v="-1"/>
    <n v="1"/>
    <s v="0001 -Florida Power &amp; Light Company"/>
    <n v="0"/>
    <n v="3"/>
    <x v="28"/>
    <n v="2010"/>
    <n v="216"/>
    <n v="2014"/>
    <s v="V2010 Q2 - 50% Bonus"/>
    <n v="367"/>
    <s v="07. Distribution"/>
    <s v="Function"/>
    <n v="64984606.520000003"/>
    <n v="0"/>
    <n v="0"/>
    <n v="65393377.829999998"/>
    <n v="5210836.99"/>
    <n v="23431239.989999998"/>
    <n v="-1143160.03"/>
    <n v="35115.370000000003"/>
    <n v="65802149.140000001"/>
    <n v="28416035.039999999"/>
    <n v="-556385.31999999995"/>
    <n v="0"/>
    <n v="35115.370000000003"/>
    <n v="0"/>
    <x v="28"/>
  </r>
  <r>
    <n v="-1"/>
    <n v="1"/>
    <s v="0001 -Florida Power &amp; Light Company"/>
    <n v="0"/>
    <n v="3"/>
    <x v="28"/>
    <n v="2010"/>
    <n v="195"/>
    <n v="2014"/>
    <s v="V2010 Q3"/>
    <n v="367"/>
    <s v="07. Distribution"/>
    <s v="Function"/>
    <n v="1379842.31"/>
    <n v="0"/>
    <n v="0"/>
    <n v="1385532.67"/>
    <n v="97760.09"/>
    <n v="412922.23"/>
    <n v="-22694.959999999999"/>
    <n v="478.2"/>
    <n v="1391223.04"/>
    <n v="507588.69"/>
    <n v="-7808.9"/>
    <n v="0"/>
    <n v="478.2"/>
    <n v="0"/>
    <x v="28"/>
  </r>
  <r>
    <n v="-1"/>
    <n v="1"/>
    <s v="0001 -Florida Power &amp; Light Company"/>
    <n v="0"/>
    <n v="3"/>
    <x v="28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7"/>
    <n v="2014"/>
    <s v="V2010 Q3 - 50% Bonus"/>
    <n v="367"/>
    <s v="07. Distribution"/>
    <s v="Function"/>
    <n v="68950133.859999999"/>
    <n v="0"/>
    <n v="0"/>
    <n v="69302409.409999996"/>
    <n v="5519916.5999999996"/>
    <n v="23297846.640000001"/>
    <n v="-933711.63"/>
    <n v="29574.61"/>
    <n v="69654684.959999993"/>
    <n v="28631313.859999999"/>
    <n v="-488527.12"/>
    <n v="0"/>
    <n v="29574.61"/>
    <n v="0"/>
    <x v="28"/>
  </r>
  <r>
    <n v="-1"/>
    <n v="1"/>
    <s v="0001 -Florida Power &amp; Light Company"/>
    <n v="0"/>
    <n v="3"/>
    <x v="28"/>
    <n v="2010"/>
    <n v="196"/>
    <n v="2014"/>
    <s v="V2010 Q4"/>
    <n v="367"/>
    <s v="07. Distribution"/>
    <s v="Function"/>
    <n v="286655.28000000003"/>
    <n v="0"/>
    <n v="0"/>
    <n v="286754.01"/>
    <n v="19187.38"/>
    <n v="73276.55"/>
    <n v="-276.06"/>
    <n v="8.3000000000000007"/>
    <n v="286852.73"/>
    <n v="92405.26"/>
    <n v="-130.47"/>
    <n v="0"/>
    <n v="8.3000000000000007"/>
    <n v="0"/>
    <x v="28"/>
  </r>
  <r>
    <n v="-1"/>
    <n v="1"/>
    <s v="0001 -Florida Power &amp; Light Company"/>
    <n v="0"/>
    <n v="3"/>
    <x v="28"/>
    <n v="2010"/>
    <n v="224"/>
    <n v="2014"/>
    <s v="V2010 Q4 - 100% Bonus"/>
    <n v="367"/>
    <s v="07. Distribution"/>
    <s v="Function"/>
    <n v="32907123.039999999"/>
    <n v="0"/>
    <n v="0"/>
    <n v="33062751.379999999"/>
    <n v="2730262.74"/>
    <n v="10830443.99"/>
    <n v="-373632.98"/>
    <n v="12890.82"/>
    <n v="33218379.690000001"/>
    <n v="13481987.59"/>
    <n v="-219646.69"/>
    <n v="0"/>
    <n v="12890.82"/>
    <n v="0"/>
    <x v="28"/>
  </r>
  <r>
    <n v="-1"/>
    <n v="1"/>
    <s v="0001 -Florida Power &amp; Light Company"/>
    <n v="0"/>
    <n v="3"/>
    <x v="28"/>
    <n v="2010"/>
    <n v="218"/>
    <n v="2014"/>
    <s v="V2010 Q4 - 50% Bonus"/>
    <n v="367"/>
    <s v="07. Distribution"/>
    <s v="Function"/>
    <n v="24930081.579999998"/>
    <n v="0"/>
    <n v="0"/>
    <n v="25115884.66"/>
    <n v="1681572.14"/>
    <n v="6479197.6399999997"/>
    <n v="-453832.97"/>
    <n v="15371.15"/>
    <n v="25301687.73"/>
    <n v="8066904.0700000003"/>
    <n v="-262369.28999999998"/>
    <n v="0"/>
    <n v="15371.15"/>
    <n v="0"/>
    <x v="28"/>
  </r>
  <r>
    <n v="-1"/>
    <n v="1"/>
    <s v="0001 -Florida Power &amp; Light Company"/>
    <n v="0"/>
    <n v="3"/>
    <x v="28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28"/>
  </r>
  <r>
    <n v="-1"/>
    <n v="1"/>
    <s v="0001 -Florida Power &amp; Light Company"/>
    <n v="0"/>
    <n v="3"/>
    <x v="28"/>
    <n v="2011"/>
    <n v="233"/>
    <n v="2014"/>
    <s v="V2011 - 100% Bonus"/>
    <n v="367"/>
    <s v="07. Distribution"/>
    <s v="Function"/>
    <n v="275702843.68000001"/>
    <n v="0"/>
    <n v="0"/>
    <n v="230323928.30000001"/>
    <n v="19271725.129999999"/>
    <n v="58233550.689999998"/>
    <n v="-3464913.17"/>
    <n v="113944.9"/>
    <n v="278263678.75999999"/>
    <n v="76952193.340000004"/>
    <n v="-1893807.7"/>
    <n v="0"/>
    <n v="113944.9"/>
    <n v="0"/>
    <x v="28"/>
  </r>
  <r>
    <n v="-1"/>
    <n v="1"/>
    <s v="0001 -Florida Power &amp; Light Company"/>
    <n v="0"/>
    <n v="3"/>
    <x v="28"/>
    <n v="2011"/>
    <n v="234"/>
    <n v="2014"/>
    <s v="V2011 - 50% Bonus"/>
    <n v="367"/>
    <s v="07. Distribution"/>
    <s v="Function"/>
    <n v="185953524.27000001"/>
    <n v="0"/>
    <n v="0"/>
    <n v="89375115.819999993"/>
    <n v="28033977.699999999"/>
    <n v="97235561.930000007"/>
    <n v="-941063.37"/>
    <n v="35398.76"/>
    <n v="186870559.11000001"/>
    <n v="124813626.29000001"/>
    <n v="-425722.73"/>
    <n v="0"/>
    <n v="35398.76"/>
    <n v="0"/>
    <x v="28"/>
  </r>
  <r>
    <n v="-1"/>
    <n v="1"/>
    <s v="0001 -Florida Power &amp; Light Company"/>
    <n v="0"/>
    <n v="3"/>
    <x v="28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8"/>
    <n v="2014"/>
    <s v="V2012 Q1 - 50% Bonus"/>
    <n v="367"/>
    <s v="07. Distribution"/>
    <s v="Function"/>
    <n v="130286589.20999999"/>
    <n v="0"/>
    <n v="0"/>
    <n v="130550867.29000001"/>
    <n v="16722942.43"/>
    <n v="46061783.439999998"/>
    <n v="-604888.55000000005"/>
    <n v="24345.67"/>
    <n v="130815145.37"/>
    <n v="62551320.579999998"/>
    <n v="-270805.2"/>
    <n v="0"/>
    <n v="24345.67"/>
    <n v="0"/>
    <x v="28"/>
  </r>
  <r>
    <n v="-1"/>
    <n v="1"/>
    <s v="0001 -Florida Power &amp; Light Company"/>
    <n v="0"/>
    <n v="3"/>
    <x v="28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9"/>
    <n v="2014"/>
    <s v="V2012 Q2 - 50% Bonus"/>
    <n v="367"/>
    <s v="07. Distribution"/>
    <s v="Function"/>
    <n v="145650569.69999999"/>
    <n v="0"/>
    <n v="0"/>
    <n v="145949865.93000001"/>
    <n v="17590858.52"/>
    <n v="40663547.380000003"/>
    <n v="-683001.47"/>
    <n v="24771.93"/>
    <n v="146249162.13999999"/>
    <n v="58042751.280000001"/>
    <n v="-362165.87"/>
    <n v="0"/>
    <n v="24771.93"/>
    <n v="0"/>
    <x v="28"/>
  </r>
  <r>
    <n v="-1"/>
    <n v="1"/>
    <s v="0001 -Florida Power &amp; Light Company"/>
    <n v="0"/>
    <n v="3"/>
    <x v="28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0"/>
    <n v="2014"/>
    <s v="V2012 Q3 - 50% Bonus"/>
    <n v="367"/>
    <s v="07. Distribution"/>
    <s v="Function"/>
    <n v="139296962.03"/>
    <n v="0"/>
    <n v="0"/>
    <n v="139590648.78999999"/>
    <n v="19006816.190000001"/>
    <n v="36262909.740000002"/>
    <n v="-670959.46"/>
    <n v="22932.41"/>
    <n v="139884335.52000001"/>
    <n v="55071436.869999997"/>
    <n v="-366152.01"/>
    <n v="0"/>
    <n v="22932.41"/>
    <n v="0"/>
    <x v="28"/>
  </r>
  <r>
    <n v="-1"/>
    <n v="1"/>
    <s v="0001 -Florida Power &amp; Light Company"/>
    <n v="0"/>
    <n v="3"/>
    <x v="28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1"/>
    <n v="2014"/>
    <s v="V2012 Q4 - 50% Bonus"/>
    <n v="367"/>
    <s v="07. Distribution"/>
    <s v="Function"/>
    <n v="124891089.72"/>
    <n v="0"/>
    <n v="0"/>
    <n v="125119674.31999999"/>
    <n v="19333149.170000002"/>
    <n v="29670095.890000001"/>
    <n v="-543992.81000000006"/>
    <n v="20429.41"/>
    <n v="125348258.91"/>
    <n v="48843055.659999996"/>
    <n v="-276550.39"/>
    <n v="0"/>
    <n v="20429.41"/>
    <n v="0"/>
    <x v="28"/>
  </r>
  <r>
    <n v="-1"/>
    <n v="1"/>
    <s v="0001 -Florida Power &amp; Light Company"/>
    <n v="0"/>
    <n v="3"/>
    <x v="28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28"/>
  </r>
  <r>
    <n v="-1"/>
    <n v="1"/>
    <s v="0001 -Florida Power &amp; Light Company"/>
    <n v="0"/>
    <n v="3"/>
    <x v="28"/>
    <n v="2013"/>
    <n v="231"/>
    <n v="2014"/>
    <s v="V2013 - 50% Bonus"/>
    <n v="367"/>
    <s v="07. Distribution"/>
    <s v="Function"/>
    <n v="435465023.38999999"/>
    <n v="0"/>
    <n v="0"/>
    <n v="415933050.80000001"/>
    <n v="43609253.530000001"/>
    <n v="23722726.219999999"/>
    <n v="-3949069.95"/>
    <n v="152838.39000000001"/>
    <n v="438954878.86000001"/>
    <n v="67051374.869999997"/>
    <n v="-3056412.21"/>
    <n v="0"/>
    <n v="152838.39000000001"/>
    <n v="0"/>
    <x v="28"/>
  </r>
  <r>
    <n v="-1"/>
    <n v="1"/>
    <s v="0001 -Florida Power &amp; Light Company"/>
    <n v="0"/>
    <n v="3"/>
    <x v="28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4"/>
    <n v="363"/>
    <n v="2014"/>
    <s v="V2014 - 50% Bonus"/>
    <n v="367"/>
    <s v="07. Distribution"/>
    <s v="Function"/>
    <n v="434436074.14999998"/>
    <n v="434436074.14999998"/>
    <n v="0"/>
    <n v="434436074.14999998"/>
    <n v="24322713.420000002"/>
    <n v="0"/>
    <n v="434436074.14999998"/>
    <n v="0"/>
    <n v="0"/>
    <n v="24322713.420000002"/>
    <n v="0"/>
    <n v="0"/>
    <n v="0"/>
    <n v="0"/>
    <x v="28"/>
  </r>
  <r>
    <n v="-1"/>
    <n v="1"/>
    <s v="0001 -Florida Power &amp; Light Company"/>
    <n v="0"/>
    <n v="3"/>
    <x v="28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28"/>
  </r>
  <r>
    <n v="-1"/>
    <n v="1"/>
    <s v="0001 -Florida Power &amp; Light Company"/>
    <n v="0"/>
    <n v="3"/>
    <x v="28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28"/>
  </r>
  <r>
    <n v="-1"/>
    <n v="1"/>
    <s v="0001 -Florida Power &amp; Light Company"/>
    <n v="0"/>
    <n v="3"/>
    <x v="28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28"/>
  </r>
  <r>
    <n v="-1"/>
    <n v="1"/>
    <s v="0001 -Florida Power &amp; Light Company"/>
    <n v="0"/>
    <n v="3"/>
    <x v="28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28"/>
  </r>
  <r>
    <n v="-1"/>
    <n v="1"/>
    <s v="0001 -Florida Power &amp; Light Company"/>
    <n v="0"/>
    <n v="3"/>
    <x v="28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28"/>
  </r>
  <r>
    <n v="-1"/>
    <n v="1"/>
    <s v="0001 -Florida Power &amp; Light Company"/>
    <n v="0"/>
    <n v="3"/>
    <x v="28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28"/>
  </r>
  <r>
    <n v="-1"/>
    <n v="1"/>
    <s v="0001 -Florida Power &amp; Light Company"/>
    <n v="0"/>
    <n v="3"/>
    <x v="28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28"/>
  </r>
  <r>
    <n v="-1"/>
    <n v="1"/>
    <s v="0001 -Florida Power &amp; Light Company"/>
    <n v="0"/>
    <n v="3"/>
    <x v="28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28"/>
  </r>
  <r>
    <n v="-1"/>
    <n v="1"/>
    <s v="0001 -Florida Power &amp; Light Company"/>
    <n v="0"/>
    <n v="3"/>
    <x v="28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28"/>
  </r>
  <r>
    <n v="-1"/>
    <n v="1"/>
    <s v="0001 -Florida Power &amp; Light Company"/>
    <n v="0"/>
    <n v="3"/>
    <x v="28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28"/>
  </r>
  <r>
    <n v="-1"/>
    <n v="1"/>
    <s v="0001 -Florida Power &amp; Light Company"/>
    <n v="0"/>
    <n v="3"/>
    <x v="28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28"/>
  </r>
  <r>
    <n v="-1"/>
    <n v="1"/>
    <s v="0001 -Florida Power &amp; Light Company"/>
    <n v="0"/>
    <n v="3"/>
    <x v="28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28"/>
  </r>
  <r>
    <n v="-1"/>
    <n v="1"/>
    <s v="0001 -Florida Power &amp; Light Company"/>
    <n v="0"/>
    <n v="3"/>
    <x v="28"/>
    <n v="1981"/>
    <n v="15"/>
    <n v="2014"/>
    <s v="V1981"/>
    <n v="367"/>
    <s v="08. General Plant"/>
    <s v="Function"/>
    <n v="0"/>
    <n v="0"/>
    <n v="0"/>
    <n v="0"/>
    <n v="0"/>
    <n v="834.93"/>
    <n v="-1095.83"/>
    <n v="0"/>
    <n v="1095.83"/>
    <n v="0"/>
    <n v="-260.89999999999998"/>
    <n v="0"/>
    <n v="0"/>
    <n v="0"/>
    <x v="28"/>
  </r>
  <r>
    <n v="-1"/>
    <n v="1"/>
    <s v="0001 -Florida Power &amp; Light Company"/>
    <n v="0"/>
    <n v="3"/>
    <x v="28"/>
    <n v="1982"/>
    <n v="16"/>
    <n v="2014"/>
    <s v="V1982"/>
    <n v="367"/>
    <s v="08. General Plant"/>
    <s v="Function"/>
    <n v="5340569.2"/>
    <n v="0"/>
    <n v="0"/>
    <n v="5350348.41"/>
    <n v="160870.68"/>
    <n v="4014559.75"/>
    <n v="-162918.85"/>
    <n v="96979.02"/>
    <n v="5503488.0499999998"/>
    <n v="4056343.61"/>
    <n v="53147"/>
    <n v="0"/>
    <n v="96979.02"/>
    <n v="0"/>
    <x v="28"/>
  </r>
  <r>
    <n v="-1"/>
    <n v="1"/>
    <s v="0001 -Florida Power &amp; Light Company"/>
    <n v="0"/>
    <n v="3"/>
    <x v="28"/>
    <n v="1983"/>
    <n v="17"/>
    <n v="2014"/>
    <s v="V1983"/>
    <n v="367"/>
    <s v="08. General Plant"/>
    <s v="Function"/>
    <n v="85126.02"/>
    <n v="0"/>
    <n v="0"/>
    <n v="85612.95"/>
    <n v="2523.9899999999998"/>
    <n v="70391.740000000005"/>
    <n v="-13746.05"/>
    <n v="8651.5400000000009"/>
    <n v="98872.07"/>
    <n v="63117.1"/>
    <n v="4704.13"/>
    <n v="0"/>
    <n v="8651.5400000000009"/>
    <n v="0"/>
    <x v="28"/>
  </r>
  <r>
    <n v="-1"/>
    <n v="1"/>
    <s v="0001 -Florida Power &amp; Light Company"/>
    <n v="0"/>
    <n v="3"/>
    <x v="28"/>
    <n v="1984"/>
    <n v="18"/>
    <n v="2014"/>
    <s v="V1984"/>
    <n v="367"/>
    <s v="08. General Plant"/>
    <s v="Function"/>
    <n v="2372501.7000000002"/>
    <n v="0"/>
    <n v="0"/>
    <n v="2372501.7000000002"/>
    <n v="59578.61"/>
    <n v="1530970.96"/>
    <n v="0"/>
    <n v="10115.48"/>
    <n v="2372501.7000000002"/>
    <n v="1590549.56"/>
    <n v="10115.48"/>
    <n v="0"/>
    <n v="10115.48"/>
    <n v="0"/>
    <x v="28"/>
  </r>
  <r>
    <n v="-1"/>
    <n v="1"/>
    <s v="0001 -Florida Power &amp; Light Company"/>
    <n v="0"/>
    <n v="3"/>
    <x v="28"/>
    <n v="1985"/>
    <n v="19"/>
    <n v="2014"/>
    <s v="V1985"/>
    <n v="367"/>
    <s v="08. General Plant"/>
    <s v="Function"/>
    <n v="2056358.76"/>
    <n v="0"/>
    <n v="0"/>
    <n v="2056496.34"/>
    <n v="54500.56"/>
    <n v="1345986.84"/>
    <n v="-523.01"/>
    <n v="5479.8"/>
    <n v="2056881.77"/>
    <n v="1400141.71"/>
    <n v="5302.49"/>
    <n v="0"/>
    <n v="5479.8"/>
    <n v="0"/>
    <x v="28"/>
  </r>
  <r>
    <n v="-1"/>
    <n v="1"/>
    <s v="0001 -Florida Power &amp; Light Company"/>
    <n v="0"/>
    <n v="3"/>
    <x v="28"/>
    <n v="1986"/>
    <n v="20"/>
    <n v="2014"/>
    <s v="V1986"/>
    <n v="367"/>
    <s v="08. General Plant"/>
    <s v="Function"/>
    <n v="18699009.329999998"/>
    <n v="0"/>
    <n v="0"/>
    <n v="18702406.690000001"/>
    <n v="511059.32"/>
    <n v="12568100.17"/>
    <n v="-414789.77"/>
    <n v="89151.3"/>
    <n v="19113799.100000001"/>
    <n v="12803746.48"/>
    <n v="-50225.47"/>
    <n v="0"/>
    <n v="89151.3"/>
    <n v="0"/>
    <x v="28"/>
  </r>
  <r>
    <n v="-1"/>
    <n v="1"/>
    <s v="0001 -Florida Power &amp; Light Company"/>
    <n v="0"/>
    <n v="3"/>
    <x v="28"/>
    <n v="1987"/>
    <n v="22"/>
    <n v="2014"/>
    <s v="V1987"/>
    <n v="367"/>
    <s v="08. General Plant"/>
    <s v="Function"/>
    <n v="7527308.3700000001"/>
    <n v="0"/>
    <n v="0"/>
    <n v="7559546.46"/>
    <n v="151917.9"/>
    <n v="5406914.29"/>
    <n v="-64476.19"/>
    <n v="3796.85"/>
    <n v="7591784.5599999996"/>
    <n v="5502798.6500000004"/>
    <n v="-4645.79"/>
    <n v="0"/>
    <n v="3796.85"/>
    <n v="0"/>
    <x v="28"/>
  </r>
  <r>
    <n v="-1"/>
    <n v="1"/>
    <s v="0001 -Florida Power &amp; Light Company"/>
    <n v="0"/>
    <n v="3"/>
    <x v="28"/>
    <n v="1987"/>
    <n v="21"/>
    <n v="2014"/>
    <s v="V1987A"/>
    <n v="367"/>
    <s v="08. General Plant"/>
    <s v="Function"/>
    <n v="61261.21"/>
    <n v="0"/>
    <n v="0"/>
    <n v="61384.34"/>
    <n v="1534.61"/>
    <n v="38032.120000000003"/>
    <n v="-246.25"/>
    <n v="50.52"/>
    <n v="61507.46"/>
    <n v="39411.379999999997"/>
    <n v="-40.39"/>
    <n v="0"/>
    <n v="50.52"/>
    <n v="0"/>
    <x v="28"/>
  </r>
  <r>
    <n v="-1"/>
    <n v="1"/>
    <s v="0001 -Florida Power &amp; Light Company"/>
    <n v="0"/>
    <n v="3"/>
    <x v="28"/>
    <n v="1988"/>
    <n v="24"/>
    <n v="2014"/>
    <s v="V1988"/>
    <n v="367"/>
    <s v="08. General Plant"/>
    <s v="Function"/>
    <n v="8098328.8300000001"/>
    <n v="0"/>
    <n v="0"/>
    <n v="8130673.3300000001"/>
    <n v="139366.89000000001"/>
    <n v="5987812.3600000003"/>
    <n v="-64689"/>
    <n v="9829.67"/>
    <n v="8163017.8300000001"/>
    <n v="6077767.0899999999"/>
    <n v="-5447.19"/>
    <n v="0"/>
    <n v="9829.67"/>
    <n v="0"/>
    <x v="28"/>
  </r>
  <r>
    <n v="-1"/>
    <n v="1"/>
    <s v="0001 -Florida Power &amp; Light Company"/>
    <n v="0"/>
    <n v="3"/>
    <x v="28"/>
    <n v="1989"/>
    <n v="26"/>
    <n v="2014"/>
    <s v="V1989"/>
    <n v="367"/>
    <s v="08. General Plant"/>
    <s v="Function"/>
    <n v="30856332.289999999"/>
    <n v="0"/>
    <n v="0"/>
    <n v="30929547.73"/>
    <n v="671958.26"/>
    <n v="20514158.09"/>
    <n v="-146430.85999999999"/>
    <n v="19570.72"/>
    <n v="31002763.149999999"/>
    <n v="21072744.620000001"/>
    <n v="-13488.4"/>
    <n v="0"/>
    <n v="19570.72"/>
    <n v="0"/>
    <x v="28"/>
  </r>
  <r>
    <n v="-1"/>
    <n v="1"/>
    <s v="0001 -Florida Power &amp; Light Company"/>
    <n v="0"/>
    <n v="3"/>
    <x v="28"/>
    <n v="1990"/>
    <n v="28"/>
    <n v="2014"/>
    <s v="V1990"/>
    <n v="367"/>
    <s v="08. General Plant"/>
    <s v="Function"/>
    <n v="26392404.02"/>
    <n v="0"/>
    <n v="0"/>
    <n v="26462260.75"/>
    <n v="383815.18"/>
    <n v="20206922.59"/>
    <n v="-139713.46"/>
    <n v="19652.04"/>
    <n v="26532117.48"/>
    <n v="20495510.420000002"/>
    <n v="-24834.07"/>
    <n v="0"/>
    <n v="19652.04"/>
    <n v="0"/>
    <x v="28"/>
  </r>
  <r>
    <n v="-1"/>
    <n v="1"/>
    <s v="0001 -Florida Power &amp; Light Company"/>
    <n v="0"/>
    <n v="3"/>
    <x v="28"/>
    <n v="1991"/>
    <n v="29"/>
    <n v="2014"/>
    <s v="V1991"/>
    <n v="367"/>
    <s v="08. General Plant"/>
    <s v="Function"/>
    <n v="23141845.649999999"/>
    <n v="0"/>
    <n v="0"/>
    <n v="23840820.859999999"/>
    <n v="444020.61"/>
    <n v="16529664.83"/>
    <n v="-1397950.4"/>
    <n v="214341.25"/>
    <n v="24539796.050000001"/>
    <n v="16164863.48"/>
    <n v="-374787.18"/>
    <n v="0"/>
    <n v="214341.25"/>
    <n v="0"/>
    <x v="28"/>
  </r>
  <r>
    <n v="-1"/>
    <n v="1"/>
    <s v="0001 -Florida Power &amp; Light Company"/>
    <n v="0"/>
    <n v="3"/>
    <x v="28"/>
    <n v="1992"/>
    <n v="30"/>
    <n v="2014"/>
    <s v="V1992"/>
    <n v="367"/>
    <s v="08. General Plant"/>
    <s v="Function"/>
    <n v="31831143.640000001"/>
    <n v="0"/>
    <n v="0"/>
    <n v="31974499.149999999"/>
    <n v="782790.01"/>
    <n v="17569500.390000001"/>
    <n v="-286710.99"/>
    <n v="40078.22"/>
    <n v="32117854.629999999"/>
    <n v="18176543.93"/>
    <n v="-70886.320000000007"/>
    <n v="0"/>
    <n v="40078.22"/>
    <n v="0"/>
    <x v="28"/>
  </r>
  <r>
    <n v="-1"/>
    <n v="1"/>
    <s v="0001 -Florida Power &amp; Light Company"/>
    <n v="0"/>
    <n v="3"/>
    <x v="28"/>
    <n v="1993"/>
    <n v="31"/>
    <n v="2014"/>
    <s v="V1993"/>
    <n v="367"/>
    <s v="08. General Plant"/>
    <s v="Function"/>
    <n v="14656864.699999999"/>
    <n v="0"/>
    <n v="0"/>
    <n v="14795933.26"/>
    <n v="317353.43"/>
    <n v="8693253.7100000009"/>
    <n v="-278137.12"/>
    <n v="51250.3"/>
    <n v="14935001.82"/>
    <n v="8867105.9000000004"/>
    <n v="-83385.570000000007"/>
    <n v="0"/>
    <n v="51250.3"/>
    <n v="0"/>
    <x v="28"/>
  </r>
  <r>
    <n v="-1"/>
    <n v="1"/>
    <s v="0001 -Florida Power &amp; Light Company"/>
    <n v="0"/>
    <n v="3"/>
    <x v="28"/>
    <n v="1994"/>
    <n v="32"/>
    <n v="2014"/>
    <s v="V1994"/>
    <n v="367"/>
    <s v="08. General Plant"/>
    <s v="Function"/>
    <n v="12542903.35"/>
    <n v="0"/>
    <n v="0"/>
    <n v="12598847.699999999"/>
    <n v="314971.18"/>
    <n v="6188932.0099999998"/>
    <n v="-131101.01999999999"/>
    <n v="21294.48"/>
    <n v="12674004.369999999"/>
    <n v="6438296.4699999997"/>
    <n v="-44199.79"/>
    <n v="0"/>
    <n v="21294.48"/>
    <n v="0"/>
    <x v="28"/>
  </r>
  <r>
    <n v="-1"/>
    <n v="1"/>
    <s v="0001 -Florida Power &amp; Light Company"/>
    <n v="0"/>
    <n v="3"/>
    <x v="28"/>
    <n v="1995"/>
    <n v="33"/>
    <n v="2014"/>
    <s v="V1995"/>
    <n v="367"/>
    <s v="08. General Plant"/>
    <s v="Function"/>
    <n v="7546698.2999999998"/>
    <n v="0"/>
    <n v="0"/>
    <n v="6693473.5999999996"/>
    <n v="167336.84"/>
    <n v="4431513.87"/>
    <n v="-606870"/>
    <n v="86575.44"/>
    <n v="8153568.2999999998"/>
    <n v="4295986.3899999997"/>
    <n v="-217430.24"/>
    <n v="0"/>
    <n v="86575.44"/>
    <n v="0"/>
    <x v="28"/>
  </r>
  <r>
    <n v="-1"/>
    <n v="1"/>
    <s v="0001 -Florida Power &amp; Light Company"/>
    <n v="0"/>
    <n v="3"/>
    <x v="28"/>
    <n v="1996"/>
    <n v="34"/>
    <n v="2014"/>
    <s v="V1996"/>
    <n v="367"/>
    <s v="08. General Plant"/>
    <s v="Function"/>
    <n v="13099929.51"/>
    <n v="0"/>
    <n v="0"/>
    <n v="12520316.119999999"/>
    <n v="313007.90000000002"/>
    <n v="6195245.1500000004"/>
    <n v="-164537.09"/>
    <n v="22866.9"/>
    <n v="13264466.6"/>
    <n v="6427167.2699999996"/>
    <n v="-60584.35"/>
    <n v="0"/>
    <n v="22866.9"/>
    <n v="0"/>
    <x v="28"/>
  </r>
  <r>
    <n v="-1"/>
    <n v="1"/>
    <s v="0001 -Florida Power &amp; Light Company"/>
    <n v="0"/>
    <n v="3"/>
    <x v="28"/>
    <n v="1997"/>
    <n v="35"/>
    <n v="2014"/>
    <s v="V1997"/>
    <n v="367"/>
    <s v="08. General Plant"/>
    <s v="Function"/>
    <n v="14252058.9"/>
    <n v="0"/>
    <n v="0"/>
    <n v="3955839.26"/>
    <n v="86826.3"/>
    <n v="11914927.109999999"/>
    <n v="-228536.4"/>
    <n v="26717.65"/>
    <n v="14480595.300000001"/>
    <n v="11846343.57"/>
    <n v="-46408.91"/>
    <n v="0"/>
    <n v="26717.65"/>
    <n v="0"/>
    <x v="28"/>
  </r>
  <r>
    <n v="-1"/>
    <n v="1"/>
    <s v="0001 -Florida Power &amp; Light Company"/>
    <n v="0"/>
    <n v="3"/>
    <x v="28"/>
    <n v="1998"/>
    <n v="59"/>
    <n v="2014"/>
    <s v="V1998"/>
    <n v="367"/>
    <s v="08. General Plant"/>
    <s v="Function"/>
    <n v="8412674.1099999994"/>
    <n v="0"/>
    <n v="0"/>
    <n v="957416.88"/>
    <n v="17670.79"/>
    <n v="7795059.4000000004"/>
    <n v="-55586.94"/>
    <n v="5409.08"/>
    <n v="8468261.0500000007"/>
    <n v="7759896.4400000004"/>
    <n v="2655.91"/>
    <n v="0"/>
    <n v="5409.08"/>
    <n v="0"/>
    <x v="28"/>
  </r>
  <r>
    <n v="-1"/>
    <n v="1"/>
    <s v="0001 -Florida Power &amp; Light Company"/>
    <n v="0"/>
    <n v="3"/>
    <x v="28"/>
    <n v="1999"/>
    <n v="60"/>
    <n v="2014"/>
    <s v="V1999"/>
    <n v="367"/>
    <s v="08. General Plant"/>
    <s v="Function"/>
    <n v="21762241.149999999"/>
    <n v="0"/>
    <n v="0"/>
    <n v="21390580.609999999"/>
    <n v="240174.34"/>
    <n v="16709362.380000001"/>
    <n v="-954963.99"/>
    <n v="113505.25"/>
    <n v="22710572.620000001"/>
    <n v="16313019.35"/>
    <n v="-198308.86"/>
    <n v="0"/>
    <n v="113505.25"/>
    <n v="0"/>
    <x v="28"/>
  </r>
  <r>
    <n v="-1"/>
    <n v="1"/>
    <s v="0001 -Florida Power &amp; Light Company"/>
    <n v="0"/>
    <n v="3"/>
    <x v="28"/>
    <n v="2000"/>
    <n v="61"/>
    <n v="2014"/>
    <s v="V2000"/>
    <n v="367"/>
    <s v="08. General Plant"/>
    <s v="Function"/>
    <n v="38327036.609999999"/>
    <n v="0"/>
    <n v="0"/>
    <n v="36919958.530000001"/>
    <n v="204509.82"/>
    <n v="33135768.809999999"/>
    <n v="-48657.04"/>
    <n v="5526.08"/>
    <n v="38367701.549999997"/>
    <n v="33322977.489999998"/>
    <n v="-17837.7"/>
    <n v="0"/>
    <n v="5526.08"/>
    <n v="0"/>
    <x v="28"/>
  </r>
  <r>
    <n v="-1"/>
    <n v="1"/>
    <s v="0001 -Florida Power &amp; Light Company"/>
    <n v="0"/>
    <n v="3"/>
    <x v="28"/>
    <n v="2001"/>
    <n v="62"/>
    <n v="2014"/>
    <s v="V2001"/>
    <n v="367"/>
    <s v="08. General Plant"/>
    <s v="Function"/>
    <n v="67750722.219999999"/>
    <n v="0"/>
    <n v="0"/>
    <n v="50641701.880000003"/>
    <n v="134033.5"/>
    <n v="64372729.409999996"/>
    <n v="-245181.81"/>
    <n v="34766.589999999997"/>
    <n v="67995893.920000002"/>
    <n v="64419065.460000001"/>
    <n v="-122707.68"/>
    <n v="0"/>
    <n v="34766.589999999997"/>
    <n v="0"/>
    <x v="28"/>
  </r>
  <r>
    <n v="-1"/>
    <n v="1"/>
    <s v="0001 -Florida Power &amp; Light Company"/>
    <n v="0"/>
    <n v="3"/>
    <x v="28"/>
    <n v="2001"/>
    <n v="69"/>
    <n v="2014"/>
    <s v="V2001 Bonus"/>
    <n v="367"/>
    <s v="08. General Plant"/>
    <s v="Function"/>
    <n v="8069151.71"/>
    <n v="0"/>
    <n v="0"/>
    <n v="4695651.3899999997"/>
    <n v="0"/>
    <n v="8069512.9699999997"/>
    <n v="-365.32"/>
    <n v="33.81"/>
    <n v="8069512.9699999997"/>
    <n v="8069151.71"/>
    <n v="33.81"/>
    <n v="0"/>
    <n v="33.81"/>
    <n v="0"/>
    <x v="28"/>
  </r>
  <r>
    <n v="-1"/>
    <n v="1"/>
    <s v="0001 -Florida Power &amp; Light Company"/>
    <n v="0"/>
    <n v="3"/>
    <x v="28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28"/>
  </r>
  <r>
    <n v="-1"/>
    <n v="1"/>
    <s v="0001 -Florida Power &amp; Light Company"/>
    <n v="0"/>
    <n v="3"/>
    <x v="28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28"/>
  </r>
  <r>
    <n v="-1"/>
    <n v="1"/>
    <s v="0001 -Florida Power &amp; Light Company"/>
    <n v="0"/>
    <n v="3"/>
    <x v="28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28"/>
  </r>
  <r>
    <n v="-1"/>
    <n v="1"/>
    <s v="0001 -Florida Power &amp; Light Company"/>
    <n v="0"/>
    <n v="3"/>
    <x v="28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28"/>
  </r>
  <r>
    <n v="-1"/>
    <n v="1"/>
    <s v="0001 -Florida Power &amp; Light Company"/>
    <n v="0"/>
    <n v="3"/>
    <x v="28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28"/>
  </r>
  <r>
    <n v="-1"/>
    <n v="1"/>
    <s v="0001 -Florida Power &amp; Light Company"/>
    <n v="0"/>
    <n v="3"/>
    <x v="28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28"/>
  </r>
  <r>
    <n v="-1"/>
    <n v="1"/>
    <s v="0001 -Florida Power &amp; Light Company"/>
    <n v="0"/>
    <n v="3"/>
    <x v="28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28"/>
  </r>
  <r>
    <n v="-1"/>
    <n v="1"/>
    <s v="0001 -Florida Power &amp; Light Company"/>
    <n v="0"/>
    <n v="3"/>
    <x v="28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28"/>
  </r>
  <r>
    <n v="-1"/>
    <n v="1"/>
    <s v="0001 -Florida Power &amp; Light Company"/>
    <n v="0"/>
    <n v="3"/>
    <x v="28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28"/>
  </r>
  <r>
    <n v="-1"/>
    <n v="1"/>
    <s v="0001 -Florida Power &amp; Light Company"/>
    <n v="0"/>
    <n v="3"/>
    <x v="28"/>
    <n v="2003"/>
    <n v="64"/>
    <n v="2014"/>
    <s v="V2003"/>
    <n v="367"/>
    <s v="08. General Plant"/>
    <s v="Function"/>
    <n v="6907750.1100000003"/>
    <n v="0"/>
    <n v="0"/>
    <n v="6860872.4400000004"/>
    <n v="127870.18"/>
    <n v="3319185.06"/>
    <n v="-73182.23"/>
    <n v="10559.74"/>
    <n v="6980932.3399999999"/>
    <n v="3425343.54"/>
    <n v="-40910.800000000003"/>
    <n v="0"/>
    <n v="10559.74"/>
    <n v="0"/>
    <x v="28"/>
  </r>
  <r>
    <n v="-1"/>
    <n v="1"/>
    <s v="0001 -Florida Power &amp; Light Company"/>
    <n v="0"/>
    <n v="3"/>
    <x v="28"/>
    <n v="2003"/>
    <n v="70"/>
    <n v="2014"/>
    <s v="V2003 Bonus-30%"/>
    <n v="367"/>
    <s v="08. General Plant"/>
    <s v="Function"/>
    <n v="15631591.76"/>
    <n v="0"/>
    <n v="0"/>
    <n v="11255906.050000001"/>
    <n v="0"/>
    <n v="15731196.310000001"/>
    <n v="-99604.55"/>
    <n v="9348.1"/>
    <n v="15731196.310000001"/>
    <n v="15631591.76"/>
    <n v="9348.1"/>
    <n v="0"/>
    <n v="9348.1"/>
    <n v="0"/>
    <x v="28"/>
  </r>
  <r>
    <n v="-1"/>
    <n v="1"/>
    <s v="0001 -Florida Power &amp; Light Company"/>
    <n v="0"/>
    <n v="3"/>
    <x v="28"/>
    <n v="2003"/>
    <n v="84"/>
    <n v="2014"/>
    <s v="V2003 Bonus-50%"/>
    <n v="367"/>
    <s v="08. General Plant"/>
    <s v="Function"/>
    <n v="7961146.21"/>
    <n v="0"/>
    <n v="0"/>
    <n v="2342394.7200000002"/>
    <n v="0"/>
    <n v="8007386.9299999997"/>
    <n v="-46240.72"/>
    <n v="350.1"/>
    <n v="8007386.9299999997"/>
    <n v="7961146.21"/>
    <n v="350.1"/>
    <n v="0"/>
    <n v="350.1"/>
    <n v="0"/>
    <x v="28"/>
  </r>
  <r>
    <n v="-1"/>
    <n v="1"/>
    <s v="0001 -Florida Power &amp; Light Company"/>
    <n v="0"/>
    <n v="3"/>
    <x v="28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28"/>
  </r>
  <r>
    <n v="-1"/>
    <n v="1"/>
    <s v="0001 -Florida Power &amp; Light Company"/>
    <n v="0"/>
    <n v="3"/>
    <x v="28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28"/>
  </r>
  <r>
    <n v="-1"/>
    <n v="1"/>
    <s v="0001 -Florida Power &amp; Light Company"/>
    <n v="0"/>
    <n v="3"/>
    <x v="28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28"/>
  </r>
  <r>
    <n v="-1"/>
    <n v="1"/>
    <s v="0001 -Florida Power &amp; Light Company"/>
    <n v="0"/>
    <n v="3"/>
    <x v="28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28"/>
  </r>
  <r>
    <n v="-1"/>
    <n v="1"/>
    <s v="0001 -Florida Power &amp; Light Company"/>
    <n v="0"/>
    <n v="3"/>
    <x v="28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28"/>
  </r>
  <r>
    <n v="-1"/>
    <n v="1"/>
    <s v="0001 -Florida Power &amp; Light Company"/>
    <n v="0"/>
    <n v="3"/>
    <x v="28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28"/>
  </r>
  <r>
    <n v="-1"/>
    <n v="1"/>
    <s v="0001 -Florida Power &amp; Light Company"/>
    <n v="0"/>
    <n v="3"/>
    <x v="28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28"/>
  </r>
  <r>
    <n v="-1"/>
    <n v="1"/>
    <s v="0001 -Florida Power &amp; Light Company"/>
    <n v="0"/>
    <n v="3"/>
    <x v="28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28"/>
  </r>
  <r>
    <n v="-1"/>
    <n v="1"/>
    <s v="0001 -Florida Power &amp; Light Company"/>
    <n v="0"/>
    <n v="3"/>
    <x v="28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28"/>
  </r>
  <r>
    <n v="-1"/>
    <n v="1"/>
    <s v="0001 -Florida Power &amp; Light Company"/>
    <n v="0"/>
    <n v="3"/>
    <x v="28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28"/>
  </r>
  <r>
    <n v="-1"/>
    <n v="1"/>
    <s v="0001 -Florida Power &amp; Light Company"/>
    <n v="0"/>
    <n v="3"/>
    <x v="28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28"/>
  </r>
  <r>
    <n v="-1"/>
    <n v="1"/>
    <s v="0001 -Florida Power &amp; Light Company"/>
    <n v="0"/>
    <n v="3"/>
    <x v="28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28"/>
  </r>
  <r>
    <n v="-1"/>
    <n v="1"/>
    <s v="0001 -Florida Power &amp; Light Company"/>
    <n v="0"/>
    <n v="3"/>
    <x v="28"/>
    <n v="2005"/>
    <n v="66"/>
    <n v="2014"/>
    <s v="V2005"/>
    <n v="367"/>
    <s v="08. General Plant"/>
    <s v="Function"/>
    <n v="59321133.270000003"/>
    <n v="0"/>
    <n v="0"/>
    <n v="22427393.27"/>
    <n v="102710.83"/>
    <n v="58176488.479999997"/>
    <n v="-2341372.7799999998"/>
    <n v="218302"/>
    <n v="61500613.990000002"/>
    <n v="56492923.659999996"/>
    <n v="-174903.09"/>
    <n v="0"/>
    <n v="218302"/>
    <n v="0"/>
    <x v="28"/>
  </r>
  <r>
    <n v="-1"/>
    <n v="1"/>
    <s v="0001 -Florida Power &amp; Light Company"/>
    <n v="0"/>
    <n v="3"/>
    <x v="28"/>
    <n v="2005"/>
    <n v="72"/>
    <n v="2014"/>
    <s v="V2005 Bonus-30%"/>
    <n v="367"/>
    <s v="08. General Plant"/>
    <s v="Function"/>
    <n v="15692.83"/>
    <n v="0"/>
    <n v="0"/>
    <n v="15692.83"/>
    <n v="0"/>
    <n v="15692.83"/>
    <n v="0"/>
    <n v="0"/>
    <n v="15692.83"/>
    <n v="15692.83"/>
    <n v="0"/>
    <n v="0"/>
    <n v="0"/>
    <n v="0"/>
    <x v="28"/>
  </r>
  <r>
    <n v="-1"/>
    <n v="1"/>
    <s v="0001 -Florida Power &amp; Light Company"/>
    <n v="0"/>
    <n v="3"/>
    <x v="28"/>
    <n v="2005"/>
    <n v="86"/>
    <n v="2014"/>
    <s v="V2005 Bonus-50%"/>
    <n v="367"/>
    <s v="08. General Plant"/>
    <s v="Function"/>
    <n v="2172259.2599999998"/>
    <n v="0"/>
    <n v="0"/>
    <n v="2172259.2599999998"/>
    <n v="0"/>
    <n v="2172259.2599999998"/>
    <n v="0"/>
    <n v="0"/>
    <n v="2172259.2599999998"/>
    <n v="2172259.2599999998"/>
    <n v="0"/>
    <n v="0"/>
    <n v="0"/>
    <n v="0"/>
    <x v="28"/>
  </r>
  <r>
    <n v="-1"/>
    <n v="1"/>
    <s v="0001 -Florida Power &amp; Light Company"/>
    <n v="0"/>
    <n v="3"/>
    <x v="28"/>
    <n v="2006"/>
    <n v="67"/>
    <n v="2014"/>
    <s v="V2006"/>
    <n v="367"/>
    <s v="08. General Plant"/>
    <s v="Function"/>
    <n v="42513568.600000001"/>
    <n v="0"/>
    <n v="0"/>
    <n v="12185661.439999999"/>
    <n v="-107476.18"/>
    <n v="46699984.039999999"/>
    <n v="-2193311.6800000002"/>
    <n v="101652.88"/>
    <n v="43398209.189999998"/>
    <n v="45739676.009999998"/>
    <n v="69844.13"/>
    <n v="0"/>
    <n v="101652.88"/>
    <n v="0"/>
    <x v="28"/>
  </r>
  <r>
    <n v="-1"/>
    <n v="1"/>
    <s v="0001 -Florida Power &amp; Light Company"/>
    <n v="0"/>
    <n v="3"/>
    <x v="28"/>
    <n v="2007"/>
    <n v="74"/>
    <n v="2014"/>
    <s v="V2007"/>
    <n v="367"/>
    <s v="08. General Plant"/>
    <s v="Function"/>
    <n v="51508842.240000002"/>
    <n v="0"/>
    <n v="0"/>
    <n v="26031571.640000001"/>
    <n v="1325625.56"/>
    <n v="44797920.18"/>
    <n v="-9765037.6600000001"/>
    <n v="57107.29"/>
    <n v="52225979.829999998"/>
    <n v="45472550.659999996"/>
    <n v="-9035.27"/>
    <n v="0"/>
    <n v="57107.29"/>
    <n v="0"/>
    <x v="28"/>
  </r>
  <r>
    <n v="-1"/>
    <n v="1"/>
    <s v="0001 -Florida Power &amp; Light Company"/>
    <n v="0"/>
    <n v="3"/>
    <x v="28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64"/>
    <n v="2014"/>
    <s v="V2008 Q1"/>
    <n v="367"/>
    <s v="08. General Plant"/>
    <s v="Function"/>
    <n v="7564214.3300000001"/>
    <n v="0"/>
    <n v="0"/>
    <n v="7662772.6799999997"/>
    <n v="239866.74"/>
    <n v="7179349.4199999999"/>
    <n v="-528747.86"/>
    <n v="20737.349999999999"/>
    <n v="7761331.0300000003"/>
    <n v="7254749.71"/>
    <n v="-11912.9"/>
    <n v="0"/>
    <n v="20737.349999999999"/>
    <n v="0"/>
    <x v="28"/>
  </r>
  <r>
    <n v="-1"/>
    <n v="1"/>
    <s v="0001 -Florida Power &amp; Light Company"/>
    <n v="0"/>
    <n v="3"/>
    <x v="28"/>
    <n v="2008"/>
    <n v="168"/>
    <n v="2014"/>
    <s v="V2008 Q1 - 50% Bonus"/>
    <n v="367"/>
    <s v="08. General Plant"/>
    <s v="Function"/>
    <n v="3179519.21"/>
    <n v="0"/>
    <n v="0"/>
    <n v="3205876.89"/>
    <n v="26671.52"/>
    <n v="3202228.79"/>
    <n v="-137905.01"/>
    <n v="5202.8"/>
    <n v="3232234.56"/>
    <n v="3176184.96"/>
    <n v="5202.8"/>
    <n v="0"/>
    <n v="5202.8"/>
    <n v="0"/>
    <x v="28"/>
  </r>
  <r>
    <n v="-1"/>
    <n v="1"/>
    <s v="0001 -Florida Power &amp; Light Company"/>
    <n v="0"/>
    <n v="3"/>
    <x v="28"/>
    <n v="2008"/>
    <n v="165"/>
    <n v="2014"/>
    <s v="V2008 Q2"/>
    <n v="367"/>
    <s v="08. General Plant"/>
    <s v="Function"/>
    <n v="5620692.5800000001"/>
    <n v="0"/>
    <n v="0"/>
    <n v="5718376.4900000002"/>
    <n v="254426.07"/>
    <n v="4641904.29"/>
    <n v="-255354.86"/>
    <n v="23833.78"/>
    <n v="5816060.4100000001"/>
    <n v="4784607.21"/>
    <n v="-59810.91"/>
    <n v="0"/>
    <n v="23833.78"/>
    <n v="0"/>
    <x v="28"/>
  </r>
  <r>
    <n v="-1"/>
    <n v="1"/>
    <s v="0001 -Florida Power &amp; Light Company"/>
    <n v="0"/>
    <n v="3"/>
    <x v="28"/>
    <n v="2008"/>
    <n v="169"/>
    <n v="2014"/>
    <s v="V2008 Q2 - 50% Bonus"/>
    <n v="367"/>
    <s v="08. General Plant"/>
    <s v="Function"/>
    <n v="4682045.6500000004"/>
    <n v="0"/>
    <n v="0"/>
    <n v="4725236.3899999997"/>
    <n v="204827.33"/>
    <n v="4486781.18"/>
    <n v="-349275.63"/>
    <n v="8915.48"/>
    <n v="4768427.1399999997"/>
    <n v="4605227.0199999996"/>
    <n v="8915.48"/>
    <n v="0"/>
    <n v="8915.48"/>
    <n v="0"/>
    <x v="28"/>
  </r>
  <r>
    <n v="-1"/>
    <n v="1"/>
    <s v="0001 -Florida Power &amp; Light Company"/>
    <n v="0"/>
    <n v="3"/>
    <x v="28"/>
    <n v="2008"/>
    <n v="166"/>
    <n v="2014"/>
    <s v="V2008 Q3"/>
    <n v="367"/>
    <s v="08. General Plant"/>
    <s v="Function"/>
    <n v="5109537.72"/>
    <n v="0"/>
    <n v="0"/>
    <n v="5160687.21"/>
    <n v="226821.99"/>
    <n v="3878834.98"/>
    <n v="-173729.06"/>
    <n v="13743.08"/>
    <n v="5211836.67"/>
    <n v="4069917.77"/>
    <n v="-52816.66"/>
    <n v="0"/>
    <n v="13743.08"/>
    <n v="0"/>
    <x v="28"/>
  </r>
  <r>
    <n v="-1"/>
    <n v="1"/>
    <s v="0001 -Florida Power &amp; Light Company"/>
    <n v="0"/>
    <n v="3"/>
    <x v="28"/>
    <n v="2008"/>
    <n v="170"/>
    <n v="2014"/>
    <s v="V2008 Q3 - 50% Bonus"/>
    <n v="367"/>
    <s v="08. General Plant"/>
    <s v="Function"/>
    <n v="5117839.68"/>
    <n v="0"/>
    <n v="0"/>
    <n v="5119588.4800000004"/>
    <n v="241407.02"/>
    <n v="4729060.75"/>
    <n v="-342488.27"/>
    <n v="360.99"/>
    <n v="5121337.28"/>
    <n v="4966970.17"/>
    <n v="360.99"/>
    <n v="0"/>
    <n v="360.99"/>
    <n v="0"/>
    <x v="28"/>
  </r>
  <r>
    <n v="-1"/>
    <n v="1"/>
    <s v="0001 -Florida Power &amp; Light Company"/>
    <n v="0"/>
    <n v="3"/>
    <x v="28"/>
    <n v="2008"/>
    <n v="167"/>
    <n v="2014"/>
    <s v="V2008 Q4"/>
    <n v="367"/>
    <s v="08. General Plant"/>
    <s v="Function"/>
    <n v="5808386.9699999997"/>
    <n v="0"/>
    <n v="0"/>
    <n v="5916204.54"/>
    <n v="235821.71"/>
    <n v="4066296.5"/>
    <n v="-290686.95"/>
    <n v="30027.23"/>
    <n v="6024022.0999999996"/>
    <n v="4250502.8899999997"/>
    <n v="-133992.57"/>
    <n v="0"/>
    <n v="30027.23"/>
    <n v="0"/>
    <x v="28"/>
  </r>
  <r>
    <n v="-1"/>
    <n v="1"/>
    <s v="0001 -Florida Power &amp; Light Company"/>
    <n v="0"/>
    <n v="3"/>
    <x v="28"/>
    <n v="2008"/>
    <n v="171"/>
    <n v="2014"/>
    <s v="V2008 Q4 - 50% Bonus"/>
    <n v="367"/>
    <s v="08. General Plant"/>
    <s v="Function"/>
    <n v="19663837.050000001"/>
    <n v="0"/>
    <n v="0"/>
    <n v="19671652.129999999"/>
    <n v="1718688.54"/>
    <n v="16456820.42"/>
    <n v="-552715.99"/>
    <n v="1613.2"/>
    <n v="19679467.219999999"/>
    <n v="18159878.789999999"/>
    <n v="1613.2"/>
    <n v="0"/>
    <n v="1613.2"/>
    <n v="0"/>
    <x v="28"/>
  </r>
  <r>
    <n v="-1"/>
    <n v="1"/>
    <s v="0001 -Florida Power &amp; Light Company"/>
    <n v="0"/>
    <n v="3"/>
    <x v="28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5"/>
    <n v="2014"/>
    <s v="V2009 Q1"/>
    <n v="367"/>
    <s v="08. General Plant"/>
    <s v="Function"/>
    <n v="6659586.4400000004"/>
    <n v="0"/>
    <n v="0"/>
    <n v="6662114.3099999996"/>
    <n v="182916.28"/>
    <n v="6317382"/>
    <n v="-2087056.56"/>
    <n v="736.1"/>
    <n v="6664642.1799999997"/>
    <n v="6499590.5300000003"/>
    <n v="-3611.88"/>
    <n v="0"/>
    <n v="736.1"/>
    <n v="0"/>
    <x v="28"/>
  </r>
  <r>
    <n v="-1"/>
    <n v="1"/>
    <s v="0001 -Florida Power &amp; Light Company"/>
    <n v="0"/>
    <n v="3"/>
    <x v="28"/>
    <n v="2009"/>
    <n v="189"/>
    <n v="2014"/>
    <s v="V2009 Q1 - 50% Bonus"/>
    <n v="367"/>
    <s v="08. General Plant"/>
    <s v="Function"/>
    <n v="8036107.1600000001"/>
    <n v="0"/>
    <n v="0"/>
    <n v="8036107.1600000001"/>
    <n v="533408.92000000004"/>
    <n v="7031318.0599999996"/>
    <n v="-687631.04"/>
    <n v="0"/>
    <n v="8036107.1600000001"/>
    <n v="7564726.9800000004"/>
    <n v="0"/>
    <n v="0"/>
    <n v="0"/>
    <n v="0"/>
    <x v="28"/>
  </r>
  <r>
    <n v="-1"/>
    <n v="1"/>
    <s v="0001 -Florida Power &amp; Light Company"/>
    <n v="0"/>
    <n v="3"/>
    <x v="28"/>
    <n v="2009"/>
    <n v="186"/>
    <n v="2014"/>
    <s v="V2009 Q2"/>
    <n v="367"/>
    <s v="08. General Plant"/>
    <s v="Function"/>
    <n v="5476762.5199999996"/>
    <n v="0"/>
    <n v="0"/>
    <n v="5477828.9900000002"/>
    <n v="386188.49"/>
    <n v="4908474.97"/>
    <n v="-1627993.23"/>
    <n v="301.47000000000003"/>
    <n v="5478895.46"/>
    <n v="5294242.3899999997"/>
    <n v="-1410.4"/>
    <n v="0"/>
    <n v="301.47000000000003"/>
    <n v="0"/>
    <x v="28"/>
  </r>
  <r>
    <n v="-1"/>
    <n v="1"/>
    <s v="0001 -Florida Power &amp; Light Company"/>
    <n v="0"/>
    <n v="3"/>
    <x v="28"/>
    <n v="2009"/>
    <n v="190"/>
    <n v="2014"/>
    <s v="V2009 Q2 - 50% Bonus"/>
    <n v="367"/>
    <s v="08. General Plant"/>
    <s v="Function"/>
    <n v="13738222.1"/>
    <n v="0"/>
    <n v="0"/>
    <n v="13759440.289999999"/>
    <n v="1219890.05"/>
    <n v="11190715.26"/>
    <n v="-3037176.66"/>
    <n v="4504.54"/>
    <n v="13780658.49"/>
    <n v="12378320.24"/>
    <n v="-5646.78"/>
    <n v="0"/>
    <n v="4504.54"/>
    <n v="0"/>
    <x v="28"/>
  </r>
  <r>
    <n v="-1"/>
    <n v="1"/>
    <s v="0001 -Florida Power &amp; Light Company"/>
    <n v="0"/>
    <n v="3"/>
    <x v="28"/>
    <n v="2009"/>
    <n v="187"/>
    <n v="2014"/>
    <s v="V2009 Q3"/>
    <n v="367"/>
    <s v="08. General Plant"/>
    <s v="Function"/>
    <n v="1866393.4"/>
    <n v="0"/>
    <n v="0"/>
    <n v="1885358.09"/>
    <n v="119089.37"/>
    <n v="917471.33"/>
    <n v="-384708.65"/>
    <n v="5030.4399999999996"/>
    <n v="1904322.78"/>
    <n v="1024073.91"/>
    <n v="-20412.16"/>
    <n v="0"/>
    <n v="5030.4399999999996"/>
    <n v="0"/>
    <x v="28"/>
  </r>
  <r>
    <n v="-1"/>
    <n v="1"/>
    <s v="0001 -Florida Power &amp; Light Company"/>
    <n v="0"/>
    <n v="3"/>
    <x v="28"/>
    <n v="2009"/>
    <n v="191"/>
    <n v="2014"/>
    <s v="V2009 Q3 - 50% Bonus"/>
    <n v="367"/>
    <s v="08. General Plant"/>
    <s v="Function"/>
    <n v="7465779.1200000001"/>
    <n v="0"/>
    <n v="0"/>
    <n v="7469186.1500000004"/>
    <n v="848080.15"/>
    <n v="5441949.3799999999"/>
    <n v="-1004110.71"/>
    <n v="989.05"/>
    <n v="7472593.1799999997"/>
    <n v="6289163.1200000001"/>
    <n v="-4958.6000000000004"/>
    <n v="0"/>
    <n v="989.05"/>
    <n v="0"/>
    <x v="28"/>
  </r>
  <r>
    <n v="-1"/>
    <n v="1"/>
    <s v="0001 -Florida Power &amp; Light Company"/>
    <n v="0"/>
    <n v="3"/>
    <x v="28"/>
    <n v="2009"/>
    <n v="188"/>
    <n v="2014"/>
    <s v="V2009 Q4"/>
    <n v="367"/>
    <s v="08. General Plant"/>
    <s v="Function"/>
    <n v="1798744.01"/>
    <n v="0"/>
    <n v="0"/>
    <n v="1807730.1"/>
    <n v="202000.2"/>
    <n v="1195374.68"/>
    <n v="-496883.32"/>
    <n v="2202.7199999999998"/>
    <n v="1816716.19"/>
    <n v="1388788.48"/>
    <n v="-7183.07"/>
    <n v="0"/>
    <n v="2202.7199999999998"/>
    <n v="0"/>
    <x v="28"/>
  </r>
  <r>
    <n v="-1"/>
    <n v="1"/>
    <s v="0001 -Florida Power &amp; Light Company"/>
    <n v="0"/>
    <n v="3"/>
    <x v="28"/>
    <n v="2009"/>
    <n v="192"/>
    <n v="2014"/>
    <s v="V2009 Q4 - 50% Bonus"/>
    <n v="367"/>
    <s v="08. General Plant"/>
    <s v="Function"/>
    <n v="12133151.369999999"/>
    <n v="0"/>
    <n v="0"/>
    <n v="12135573.33"/>
    <n v="1646205.62"/>
    <n v="9546661.4199999999"/>
    <n v="-4100505.55"/>
    <n v="705.58"/>
    <n v="12137995.289999999"/>
    <n v="11192292.6"/>
    <n v="-3563.9"/>
    <n v="0"/>
    <n v="705.58"/>
    <n v="0"/>
    <x v="28"/>
  </r>
  <r>
    <n v="-1"/>
    <n v="1"/>
    <s v="0001 -Florida Power &amp; Light Company"/>
    <n v="0"/>
    <n v="3"/>
    <x v="28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3"/>
    <n v="2014"/>
    <s v="V2010 Q1"/>
    <n v="367"/>
    <s v="08. General Plant"/>
    <s v="Function"/>
    <n v="1308598.51"/>
    <n v="0"/>
    <n v="0"/>
    <n v="1314739.06"/>
    <n v="42358.18"/>
    <n v="176875.33"/>
    <n v="-12494.83"/>
    <n v="1774.15"/>
    <n v="1320879.6000000001"/>
    <n v="217857.79"/>
    <n v="-9131.2199999999993"/>
    <n v="0"/>
    <n v="1774.15"/>
    <n v="0"/>
    <x v="28"/>
  </r>
  <r>
    <n v="-1"/>
    <n v="1"/>
    <s v="0001 -Florida Power &amp; Light Company"/>
    <n v="0"/>
    <n v="3"/>
    <x v="28"/>
    <n v="2010"/>
    <n v="215"/>
    <n v="2014"/>
    <s v="V2010 Q1 - 50% Bonus"/>
    <n v="367"/>
    <s v="08. General Plant"/>
    <s v="Function"/>
    <n v="2544333.5299999998"/>
    <n v="0"/>
    <n v="0"/>
    <n v="2544333.5299999998"/>
    <n v="340012.76"/>
    <n v="1713863.57"/>
    <n v="-40805.83"/>
    <n v="0"/>
    <n v="2544333.5299999998"/>
    <n v="2053876.33"/>
    <n v="0"/>
    <n v="0"/>
    <n v="0"/>
    <n v="0"/>
    <x v="28"/>
  </r>
  <r>
    <n v="-1"/>
    <n v="1"/>
    <s v="0001 -Florida Power &amp; Light Company"/>
    <n v="0"/>
    <n v="3"/>
    <x v="28"/>
    <n v="2010"/>
    <n v="194"/>
    <n v="2014"/>
    <s v="V2010 Q2"/>
    <n v="367"/>
    <s v="08. General Plant"/>
    <s v="Function"/>
    <n v="446232.11"/>
    <n v="0"/>
    <n v="0"/>
    <n v="451405.76"/>
    <n v="24960.81"/>
    <n v="109236.72"/>
    <n v="-10440"/>
    <n v="1161.3399999999999"/>
    <n v="456579.4"/>
    <n v="128134.96"/>
    <n v="-3123.39"/>
    <n v="0"/>
    <n v="1161.3399999999999"/>
    <n v="0"/>
    <x v="28"/>
  </r>
  <r>
    <n v="-1"/>
    <n v="1"/>
    <s v="0001 -Florida Power &amp; Light Company"/>
    <n v="0"/>
    <n v="3"/>
    <x v="28"/>
    <n v="2010"/>
    <n v="216"/>
    <n v="2014"/>
    <s v="V2010 Q2 - 50% Bonus"/>
    <n v="367"/>
    <s v="08. General Plant"/>
    <s v="Function"/>
    <n v="2347842.58"/>
    <n v="0"/>
    <n v="0"/>
    <n v="2349065.92"/>
    <n v="334388.47999999998"/>
    <n v="1570663.2"/>
    <n v="-60699.68"/>
    <n v="228.86"/>
    <n v="2350289.25"/>
    <n v="1902963.87"/>
    <n v="-130.01"/>
    <n v="0"/>
    <n v="228.86"/>
    <n v="0"/>
    <x v="28"/>
  </r>
  <r>
    <n v="-1"/>
    <n v="1"/>
    <s v="0001 -Florida Power &amp; Light Company"/>
    <n v="0"/>
    <n v="3"/>
    <x v="28"/>
    <n v="2010"/>
    <n v="195"/>
    <n v="2014"/>
    <s v="V2010 Q3"/>
    <n v="367"/>
    <s v="08. General Plant"/>
    <s v="Function"/>
    <n v="2505901.19"/>
    <n v="0"/>
    <n v="0"/>
    <n v="2512759.1800000002"/>
    <n v="202605.98"/>
    <n v="863549.18"/>
    <n v="-19086.13"/>
    <n v="1991.03"/>
    <n v="2519617.17"/>
    <n v="1064797.4099999999"/>
    <n v="-10367.19"/>
    <n v="0"/>
    <n v="1991.03"/>
    <n v="0"/>
    <x v="28"/>
  </r>
  <r>
    <n v="-1"/>
    <n v="1"/>
    <s v="0001 -Florida Power &amp; Light Company"/>
    <n v="0"/>
    <n v="3"/>
    <x v="28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7"/>
    <n v="2014"/>
    <s v="V2010 Q3 - 50% Bonus"/>
    <n v="367"/>
    <s v="08. General Plant"/>
    <s v="Function"/>
    <n v="13492075.65"/>
    <n v="0"/>
    <n v="0"/>
    <n v="13501264.67"/>
    <n v="1814935.72"/>
    <n v="8145832.6799999997"/>
    <n v="-205957.22"/>
    <n v="1719.06"/>
    <n v="13510453.68"/>
    <n v="9945815.5800000001"/>
    <n v="-1706.15"/>
    <n v="0"/>
    <n v="1719.06"/>
    <n v="0"/>
    <x v="28"/>
  </r>
  <r>
    <n v="-1"/>
    <n v="1"/>
    <s v="0001 -Florida Power &amp; Light Company"/>
    <n v="0"/>
    <n v="3"/>
    <x v="28"/>
    <n v="2010"/>
    <n v="196"/>
    <n v="2014"/>
    <s v="V2010 Q4"/>
    <n v="367"/>
    <s v="08. General Plant"/>
    <s v="Function"/>
    <n v="10807859.98"/>
    <n v="0"/>
    <n v="0"/>
    <n v="10845996.4"/>
    <n v="691775.48"/>
    <n v="2693272.92"/>
    <n v="-248158.88"/>
    <n v="11128.66"/>
    <n v="10884132.83"/>
    <n v="3378103.93"/>
    <n v="-58199.74"/>
    <n v="0"/>
    <n v="11128.66"/>
    <n v="0"/>
    <x v="28"/>
  </r>
  <r>
    <n v="-1"/>
    <n v="1"/>
    <s v="0001 -Florida Power &amp; Light Company"/>
    <n v="0"/>
    <n v="3"/>
    <x v="28"/>
    <n v="2010"/>
    <n v="224"/>
    <n v="2014"/>
    <s v="V2010 Q4 - 100% Bonus"/>
    <n v="367"/>
    <s v="08. General Plant"/>
    <s v="Function"/>
    <n v="1811158.4"/>
    <n v="0"/>
    <n v="0"/>
    <n v="1811158.4"/>
    <n v="220635.31"/>
    <n v="956182.97"/>
    <n v="0"/>
    <n v="0"/>
    <n v="1811158.4"/>
    <n v="1176818.28"/>
    <n v="0"/>
    <n v="0"/>
    <n v="0"/>
    <n v="0"/>
    <x v="28"/>
  </r>
  <r>
    <n v="-1"/>
    <n v="1"/>
    <s v="0001 -Florida Power &amp; Light Company"/>
    <n v="0"/>
    <n v="3"/>
    <x v="28"/>
    <n v="2010"/>
    <n v="218"/>
    <n v="2014"/>
    <s v="V2010 Q4 - 50% Bonus"/>
    <n v="367"/>
    <s v="08. General Plant"/>
    <s v="Function"/>
    <n v="10931455.84"/>
    <n v="0"/>
    <n v="0"/>
    <n v="10931455.84"/>
    <n v="1646524.63"/>
    <n v="6997758.6200000001"/>
    <n v="-472999.28"/>
    <n v="0"/>
    <n v="10931455.84"/>
    <n v="8644283.25"/>
    <n v="0"/>
    <n v="0"/>
    <n v="0"/>
    <n v="0"/>
    <x v="28"/>
  </r>
  <r>
    <n v="-1"/>
    <n v="1"/>
    <s v="0001 -Florida Power &amp; Light Company"/>
    <n v="0"/>
    <n v="3"/>
    <x v="28"/>
    <n v="2011"/>
    <n v="125"/>
    <n v="2014"/>
    <s v="V2011"/>
    <n v="367"/>
    <s v="08. General Plant"/>
    <s v="Function"/>
    <n v="3855996.99"/>
    <n v="0"/>
    <n v="0"/>
    <n v="3892631.09"/>
    <n v="104321.23"/>
    <n v="261263.97"/>
    <n v="-73268.2"/>
    <n v="10610.49"/>
    <n v="3929265.19"/>
    <n v="360094.22"/>
    <n v="-57166.73"/>
    <n v="0"/>
    <n v="10610.49"/>
    <n v="0"/>
    <x v="28"/>
  </r>
  <r>
    <n v="-1"/>
    <n v="1"/>
    <s v="0001 -Florida Power &amp; Light Company"/>
    <n v="0"/>
    <n v="3"/>
    <x v="28"/>
    <n v="2011"/>
    <n v="233"/>
    <n v="2014"/>
    <s v="V2011 - 100% Bonus"/>
    <n v="367"/>
    <s v="08. General Plant"/>
    <s v="Function"/>
    <n v="69885814.689999998"/>
    <n v="0"/>
    <n v="0"/>
    <n v="51928547.57"/>
    <n v="8742432.7300000004"/>
    <n v="30800788.48"/>
    <n v="-5832684.7800000003"/>
    <n v="36649.339999999997"/>
    <n v="70151830.299999997"/>
    <n v="39500790.579999998"/>
    <n v="-186935.62"/>
    <n v="0"/>
    <n v="36649.339999999997"/>
    <n v="0"/>
    <x v="28"/>
  </r>
  <r>
    <n v="-1"/>
    <n v="1"/>
    <s v="0001 -Florida Power &amp; Light Company"/>
    <n v="0"/>
    <n v="3"/>
    <x v="28"/>
    <n v="2011"/>
    <n v="234"/>
    <n v="2014"/>
    <s v="V2011 - 50% Bonus"/>
    <n v="367"/>
    <s v="08. General Plant"/>
    <s v="Function"/>
    <n v="52361.9"/>
    <n v="0"/>
    <n v="0"/>
    <n v="52361.9"/>
    <n v="6413.81"/>
    <n v="23500.01"/>
    <n v="0"/>
    <n v="0"/>
    <n v="52361.9"/>
    <n v="29913.82"/>
    <n v="0"/>
    <n v="0"/>
    <n v="0"/>
    <n v="0"/>
    <x v="28"/>
  </r>
  <r>
    <n v="-1"/>
    <n v="1"/>
    <s v="0001 -Florida Power &amp; Light Company"/>
    <n v="0"/>
    <n v="3"/>
    <x v="28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28"/>
  </r>
  <r>
    <n v="-1"/>
    <n v="1"/>
    <s v="0001 -Florida Power &amp; Light Company"/>
    <n v="0"/>
    <n v="3"/>
    <x v="28"/>
    <n v="2012"/>
    <n v="248"/>
    <n v="2014"/>
    <s v="V2012 Q1 - 50% Bonus"/>
    <n v="367"/>
    <s v="08. General Plant"/>
    <s v="Function"/>
    <n v="14854317.460000001"/>
    <n v="0"/>
    <n v="0"/>
    <n v="15041107.09"/>
    <n v="2185159.0699999998"/>
    <n v="6077867.1699999999"/>
    <n v="-373579.24"/>
    <n v="35428.74"/>
    <n v="15227896.699999999"/>
    <n v="8051449.6299999999"/>
    <n v="-126573.9"/>
    <n v="0"/>
    <n v="35428.74"/>
    <n v="0"/>
    <x v="28"/>
  </r>
  <r>
    <n v="-1"/>
    <n v="1"/>
    <s v="0001 -Florida Power &amp; Light Company"/>
    <n v="0"/>
    <n v="3"/>
    <x v="28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28"/>
  </r>
  <r>
    <n v="-1"/>
    <n v="1"/>
    <s v="0001 -Florida Power &amp; Light Company"/>
    <n v="0"/>
    <n v="3"/>
    <x v="28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9"/>
    <n v="2014"/>
    <s v="V2012 Q2 - 50% Bonus"/>
    <n v="367"/>
    <s v="08. General Plant"/>
    <s v="Function"/>
    <n v="13376604.17"/>
    <n v="0"/>
    <n v="0"/>
    <n v="13437876.539999999"/>
    <n v="2077094.19"/>
    <n v="4849620.55"/>
    <n v="-122544.72"/>
    <n v="11619.94"/>
    <n v="13499148.890000001"/>
    <n v="6863412.4400000004"/>
    <n v="-47622.47"/>
    <n v="0"/>
    <n v="11619.94"/>
    <n v="0"/>
    <x v="28"/>
  </r>
  <r>
    <n v="-1"/>
    <n v="1"/>
    <s v="0001 -Florida Power &amp; Light Company"/>
    <n v="0"/>
    <n v="3"/>
    <x v="28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28"/>
  </r>
  <r>
    <n v="-1"/>
    <n v="1"/>
    <s v="0001 -Florida Power &amp; Light Company"/>
    <n v="0"/>
    <n v="3"/>
    <x v="28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0"/>
    <n v="2014"/>
    <s v="V2012 Q3 - 50% Bonus"/>
    <n v="367"/>
    <s v="08. General Plant"/>
    <s v="Function"/>
    <n v="10330275.439999999"/>
    <n v="0"/>
    <n v="0"/>
    <n v="10372315.039999999"/>
    <n v="1750011.23"/>
    <n v="3355981.43"/>
    <n v="-84079.21"/>
    <n v="7967.74"/>
    <n v="10414354.65"/>
    <n v="5066312.3099999996"/>
    <n v="-36431.129999999997"/>
    <n v="0"/>
    <n v="7967.74"/>
    <n v="0"/>
    <x v="28"/>
  </r>
  <r>
    <n v="-1"/>
    <n v="1"/>
    <s v="0001 -Florida Power &amp; Light Company"/>
    <n v="0"/>
    <n v="3"/>
    <x v="28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28"/>
  </r>
  <r>
    <n v="-1"/>
    <n v="1"/>
    <s v="0001 -Florida Power &amp; Light Company"/>
    <n v="0"/>
    <n v="3"/>
    <x v="28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1"/>
    <n v="2014"/>
    <s v="V2012 Q4 - 50% Bonus"/>
    <n v="367"/>
    <s v="08. General Plant"/>
    <s v="Function"/>
    <n v="95750088.810000002"/>
    <n v="0"/>
    <n v="0"/>
    <n v="100604948.63"/>
    <n v="19792980.84"/>
    <n v="33118040.449999999"/>
    <n v="-10106910.59"/>
    <n v="920905.18"/>
    <n v="105459808.45"/>
    <n v="48761912.450000003"/>
    <n v="-4639705.62"/>
    <n v="0"/>
    <n v="920905.18"/>
    <n v="0"/>
    <x v="28"/>
  </r>
  <r>
    <n v="-1"/>
    <n v="1"/>
    <s v="0001 -Florida Power &amp; Light Company"/>
    <n v="0"/>
    <n v="3"/>
    <x v="28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28"/>
  </r>
  <r>
    <n v="-1"/>
    <n v="1"/>
    <s v="0001 -Florida Power &amp; Light Company"/>
    <n v="0"/>
    <n v="3"/>
    <x v="28"/>
    <n v="2013"/>
    <n v="231"/>
    <n v="2014"/>
    <s v="V2013 - 50% Bonus"/>
    <n v="367"/>
    <s v="08. General Plant"/>
    <s v="Function"/>
    <n v="80605104.689999998"/>
    <n v="0"/>
    <n v="0"/>
    <n v="74178580.739999995"/>
    <n v="18393744.379999999"/>
    <n v="10687165.42"/>
    <n v="-819268.04"/>
    <n v="78447.679999999993"/>
    <n v="81396679.379999995"/>
    <n v="28861247.82"/>
    <n v="-493465.04"/>
    <n v="0"/>
    <n v="78447.679999999993"/>
    <n v="0"/>
    <x v="28"/>
  </r>
  <r>
    <n v="-1"/>
    <n v="1"/>
    <s v="0001 -Florida Power &amp; Light Company"/>
    <n v="0"/>
    <n v="3"/>
    <x v="28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28"/>
  </r>
  <r>
    <n v="-1"/>
    <n v="1"/>
    <s v="0001 -Florida Power &amp; Light Company"/>
    <n v="0"/>
    <n v="3"/>
    <x v="28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4126514.109999999"/>
    <n v="0"/>
    <n v="103419822.79000001"/>
    <n v="0"/>
    <n v="0"/>
    <n v="14126514.109999999"/>
    <n v="0"/>
    <n v="0"/>
    <n v="0"/>
    <n v="0"/>
    <x v="28"/>
  </r>
  <r>
    <n v="-1"/>
    <n v="1"/>
    <s v="0001 -Florida Power &amp; Light Company"/>
    <n v="0"/>
    <n v="3"/>
    <x v="28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28"/>
  </r>
  <r>
    <n v="-1"/>
    <n v="1"/>
    <s v="0001 -Florida Power &amp; Light Company"/>
    <n v="0"/>
    <n v="3"/>
    <x v="28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28"/>
  </r>
  <r>
    <n v="-1"/>
    <n v="1"/>
    <s v="0001 -Florida Power &amp; Light Company"/>
    <n v="0"/>
    <n v="3"/>
    <x v="28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28"/>
  </r>
  <r>
    <n v="-1"/>
    <n v="1"/>
    <s v="0001 -Florida Power &amp; Light Company"/>
    <n v="0"/>
    <n v="3"/>
    <x v="28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28"/>
  </r>
  <r>
    <n v="-1"/>
    <n v="1"/>
    <s v="0001 -Florida Power &amp; Light Company"/>
    <n v="0"/>
    <n v="3"/>
    <x v="28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28"/>
  </r>
  <r>
    <n v="-1"/>
    <n v="1"/>
    <s v="0001 -Florida Power &amp; Light Company"/>
    <n v="0"/>
    <n v="3"/>
    <x v="28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28"/>
  </r>
  <r>
    <n v="-1"/>
    <n v="1"/>
    <s v="0001 -Florida Power &amp; Light Company"/>
    <n v="0"/>
    <n v="3"/>
    <x v="28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28"/>
  </r>
  <r>
    <n v="-1"/>
    <n v="1"/>
    <s v="0001 -Florida Power &amp; Light Company"/>
    <n v="0"/>
    <n v="3"/>
    <x v="28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28"/>
  </r>
  <r>
    <n v="-1"/>
    <n v="1"/>
    <s v="0001 -Florida Power &amp; Light Company"/>
    <n v="0"/>
    <n v="3"/>
    <x v="28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28"/>
  </r>
  <r>
    <n v="-1"/>
    <n v="1"/>
    <s v="0001 -Florida Power &amp; Light Company"/>
    <n v="0"/>
    <n v="3"/>
    <x v="28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28"/>
  </r>
  <r>
    <n v="-1"/>
    <n v="1"/>
    <s v="0001 -Florida Power &amp; Light Company"/>
    <n v="0"/>
    <n v="3"/>
    <x v="28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28"/>
  </r>
  <r>
    <n v="-1"/>
    <n v="1"/>
    <s v="0001 -Florida Power &amp; Light Company"/>
    <n v="0"/>
    <n v="3"/>
    <x v="28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28"/>
  </r>
  <r>
    <n v="-1"/>
    <n v="1"/>
    <s v="0001 -Florida Power &amp; Light Company"/>
    <n v="0"/>
    <n v="3"/>
    <x v="28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28"/>
  </r>
  <r>
    <n v="-1"/>
    <n v="1"/>
    <s v="0001 -Florida Power &amp; Light Company"/>
    <n v="0"/>
    <n v="3"/>
    <x v="28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28"/>
  </r>
  <r>
    <n v="-1"/>
    <n v="1"/>
    <s v="0001 -Florida Power &amp; Light Company"/>
    <n v="0"/>
    <n v="3"/>
    <x v="28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28"/>
  </r>
  <r>
    <n v="-1"/>
    <n v="1"/>
    <s v="0001 -Florida Power &amp; Light Company"/>
    <n v="0"/>
    <n v="3"/>
    <x v="28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28"/>
  </r>
  <r>
    <n v="-1"/>
    <n v="1"/>
    <s v="0001 -Florida Power &amp; Light Company"/>
    <n v="0"/>
    <n v="3"/>
    <x v="28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28"/>
  </r>
  <r>
    <n v="-1"/>
    <n v="1"/>
    <s v="0001 -Florida Power &amp; Light Company"/>
    <n v="0"/>
    <n v="3"/>
    <x v="28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28"/>
  </r>
  <r>
    <n v="-1"/>
    <n v="1"/>
    <s v="0001 -Florida Power &amp; Light Company"/>
    <n v="0"/>
    <n v="3"/>
    <x v="28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28"/>
  </r>
  <r>
    <n v="-1"/>
    <n v="1"/>
    <s v="0001 -Florida Power &amp; Light Company"/>
    <n v="0"/>
    <n v="3"/>
    <x v="28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28"/>
  </r>
  <r>
    <n v="-1"/>
    <n v="1"/>
    <s v="0001 -Florida Power &amp; Light Company"/>
    <n v="0"/>
    <n v="3"/>
    <x v="28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28"/>
  </r>
  <r>
    <n v="-1"/>
    <n v="1"/>
    <s v="0001 -Florida Power &amp; Light Company"/>
    <n v="0"/>
    <n v="3"/>
    <x v="28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28"/>
  </r>
  <r>
    <n v="-1"/>
    <n v="1"/>
    <s v="0001 -Florida Power &amp; Light Company"/>
    <n v="0"/>
    <n v="3"/>
    <x v="28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28"/>
  </r>
  <r>
    <n v="-1"/>
    <n v="1"/>
    <s v="0001 -Florida Power &amp; Light Company"/>
    <n v="0"/>
    <n v="3"/>
    <x v="28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28"/>
  </r>
  <r>
    <n v="-1"/>
    <n v="1"/>
    <s v="0001 -Florida Power &amp; Light Company"/>
    <n v="0"/>
    <n v="3"/>
    <x v="28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28"/>
  </r>
  <r>
    <n v="-1"/>
    <n v="1"/>
    <s v="0001 -Florida Power &amp; Light Company"/>
    <n v="0"/>
    <n v="3"/>
    <x v="28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28"/>
  </r>
  <r>
    <n v="-1"/>
    <n v="1"/>
    <s v="0001 -Florida Power &amp; Light Company"/>
    <n v="0"/>
    <n v="3"/>
    <x v="28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28"/>
  </r>
  <r>
    <n v="-1"/>
    <n v="1"/>
    <s v="0001 -Florida Power &amp; Light Company"/>
    <n v="0"/>
    <n v="3"/>
    <x v="28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28"/>
  </r>
  <r>
    <n v="-1"/>
    <n v="1"/>
    <s v="0001 -Florida Power &amp; Light Company"/>
    <n v="0"/>
    <n v="3"/>
    <x v="28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28"/>
  </r>
  <r>
    <n v="-1"/>
    <n v="1"/>
    <s v="0001 -Florida Power &amp; Light Company"/>
    <n v="0"/>
    <n v="3"/>
    <x v="28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28"/>
  </r>
  <r>
    <n v="-1"/>
    <n v="1"/>
    <s v="0001 -Florida Power &amp; Light Company"/>
    <n v="0"/>
    <n v="3"/>
    <x v="28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28"/>
  </r>
  <r>
    <n v="-1"/>
    <n v="1"/>
    <s v="0001 -Florida Power &amp; Light Company"/>
    <n v="0"/>
    <n v="3"/>
    <x v="28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28"/>
  </r>
  <r>
    <n v="-1"/>
    <n v="1"/>
    <s v="0001 -Florida Power &amp; Light Company"/>
    <n v="0"/>
    <n v="3"/>
    <x v="28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28"/>
  </r>
  <r>
    <n v="-1"/>
    <n v="1"/>
    <s v="0001 -Florida Power &amp; Light Company"/>
    <n v="0"/>
    <n v="3"/>
    <x v="28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28"/>
  </r>
  <r>
    <n v="-1"/>
    <n v="1"/>
    <s v="0001 -Florida Power &amp; Light Company"/>
    <n v="0"/>
    <n v="3"/>
    <x v="28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28"/>
  </r>
  <r>
    <n v="-1"/>
    <n v="1"/>
    <s v="0001 -Florida Power &amp; Light Company"/>
    <n v="0"/>
    <n v="3"/>
    <x v="28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28"/>
  </r>
  <r>
    <n v="-1"/>
    <n v="1"/>
    <s v="0001 -Florida Power &amp; Light Company"/>
    <n v="0"/>
    <n v="3"/>
    <x v="28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28"/>
  </r>
  <r>
    <n v="-1"/>
    <n v="1"/>
    <s v="0001 -Florida Power &amp; Light Company"/>
    <n v="0"/>
    <n v="3"/>
    <x v="28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28"/>
  </r>
  <r>
    <n v="-1"/>
    <n v="1"/>
    <s v="0001 -Florida Power &amp; Light Company"/>
    <n v="0"/>
    <n v="3"/>
    <x v="28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28"/>
  </r>
  <r>
    <n v="-1"/>
    <n v="1"/>
    <s v="0001 -Florida Power &amp; Light Company"/>
    <n v="0"/>
    <n v="3"/>
    <x v="28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28"/>
  </r>
  <r>
    <n v="-1"/>
    <n v="1"/>
    <s v="0001 -Florida Power &amp; Light Company"/>
    <n v="0"/>
    <n v="3"/>
    <x v="28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28"/>
  </r>
  <r>
    <n v="-1"/>
    <n v="1"/>
    <s v="0001 -Florida Power &amp; Light Company"/>
    <n v="0"/>
    <n v="3"/>
    <x v="28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28"/>
  </r>
  <r>
    <n v="-1"/>
    <n v="1"/>
    <s v="0001 -Florida Power &amp; Light Company"/>
    <n v="0"/>
    <n v="3"/>
    <x v="28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28"/>
  </r>
  <r>
    <n v="-1"/>
    <n v="1"/>
    <s v="0001 -Florida Power &amp; Light Company"/>
    <n v="0"/>
    <n v="3"/>
    <x v="28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28"/>
  </r>
  <r>
    <n v="-1"/>
    <n v="1"/>
    <s v="0001 -Florida Power &amp; Light Company"/>
    <n v="0"/>
    <n v="3"/>
    <x v="28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28"/>
  </r>
  <r>
    <n v="-1"/>
    <n v="1"/>
    <s v="0001 -Florida Power &amp; Light Company"/>
    <n v="0"/>
    <n v="3"/>
    <x v="28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28"/>
  </r>
  <r>
    <n v="-1"/>
    <n v="1"/>
    <s v="0001 -Florida Power &amp; Light Company"/>
    <n v="0"/>
    <n v="3"/>
    <x v="28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28"/>
  </r>
  <r>
    <n v="-1"/>
    <n v="1"/>
    <s v="0001 -Florida Power &amp; Light Company"/>
    <n v="0"/>
    <n v="3"/>
    <x v="28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28"/>
  </r>
  <r>
    <n v="-1"/>
    <n v="1"/>
    <s v="0001 -Florida Power &amp; Light Company"/>
    <n v="0"/>
    <n v="3"/>
    <x v="28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28"/>
  </r>
  <r>
    <n v="-1"/>
    <n v="1"/>
    <s v="0001 -Florida Power &amp; Light Company"/>
    <n v="0"/>
    <n v="3"/>
    <x v="28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28"/>
  </r>
  <r>
    <n v="-1"/>
    <n v="1"/>
    <s v="0001 -Florida Power &amp; Light Company"/>
    <n v="0"/>
    <n v="3"/>
    <x v="28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28"/>
  </r>
  <r>
    <n v="-1"/>
    <n v="1"/>
    <s v="0001 -Florida Power &amp; Light Company"/>
    <n v="0"/>
    <n v="3"/>
    <x v="28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28"/>
  </r>
  <r>
    <n v="-1"/>
    <n v="1"/>
    <s v="0001 -Florida Power &amp; Light Company"/>
    <n v="0"/>
    <n v="3"/>
    <x v="28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28"/>
  </r>
  <r>
    <n v="-1"/>
    <n v="1"/>
    <s v="0001 -Florida Power &amp; Light Company"/>
    <n v="0"/>
    <n v="3"/>
    <x v="28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28"/>
  </r>
  <r>
    <n v="-1"/>
    <n v="1"/>
    <s v="0001 -Florida Power &amp; Light Company"/>
    <n v="0"/>
    <n v="3"/>
    <x v="28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28"/>
  </r>
  <r>
    <n v="-1"/>
    <n v="1"/>
    <s v="0001 -Florida Power &amp; Light Company"/>
    <n v="0"/>
    <n v="3"/>
    <x v="28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28"/>
  </r>
  <r>
    <n v="-1"/>
    <n v="1"/>
    <s v="0001 -Florida Power &amp; Light Company"/>
    <n v="0"/>
    <n v="3"/>
    <x v="28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28"/>
  </r>
  <r>
    <n v="-1"/>
    <n v="1"/>
    <s v="0001 -Florida Power &amp; Light Company"/>
    <n v="0"/>
    <n v="3"/>
    <x v="28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28"/>
  </r>
  <r>
    <n v="-1"/>
    <n v="1"/>
    <s v="0001 -Florida Power &amp; Light Company"/>
    <n v="0"/>
    <n v="3"/>
    <x v="28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28"/>
  </r>
  <r>
    <n v="-1"/>
    <n v="1"/>
    <s v="0001 -Florida Power &amp; Light Company"/>
    <n v="0"/>
    <n v="3"/>
    <x v="28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28"/>
  </r>
  <r>
    <n v="-1"/>
    <n v="1"/>
    <s v="0001 -Florida Power &amp; Light Company"/>
    <n v="0"/>
    <n v="3"/>
    <x v="28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91"/>
    <n v="29"/>
    <n v="2014"/>
    <s v="V1991"/>
    <n v="367"/>
    <s v="10. Scherer Acq"/>
    <s v="Function"/>
    <n v="23083342"/>
    <n v="0"/>
    <n v="0"/>
    <n v="23083342"/>
    <n v="824405.4"/>
    <n v="18549120.199999999"/>
    <n v="0"/>
    <n v="0"/>
    <n v="23083342"/>
    <n v="19373525.600000001"/>
    <n v="0"/>
    <n v="0"/>
    <n v="0"/>
    <n v="0"/>
    <x v="28"/>
  </r>
  <r>
    <n v="-1"/>
    <n v="1"/>
    <s v="0001 -Florida Power &amp; Light Company"/>
    <n v="0"/>
    <n v="3"/>
    <x v="28"/>
    <n v="1993"/>
    <n v="31"/>
    <n v="2014"/>
    <s v="V1993"/>
    <n v="367"/>
    <s v="10. Scherer Acq"/>
    <s v="Function"/>
    <n v="42164398"/>
    <n v="0"/>
    <n v="0"/>
    <n v="42164398"/>
    <n v="1505871.96"/>
    <n v="30870373.280000001"/>
    <n v="0"/>
    <n v="0"/>
    <n v="42164398"/>
    <n v="32376245.239999998"/>
    <n v="0"/>
    <n v="0"/>
    <n v="0"/>
    <n v="0"/>
    <x v="28"/>
  </r>
  <r>
    <n v="-1"/>
    <n v="1"/>
    <s v="0001 -Florida Power &amp; Light Company"/>
    <n v="0"/>
    <n v="3"/>
    <x v="28"/>
    <n v="1994"/>
    <n v="32"/>
    <n v="2014"/>
    <s v="V1994"/>
    <n v="367"/>
    <s v="10. Scherer Acq"/>
    <s v="Function"/>
    <n v="25172650"/>
    <n v="0"/>
    <n v="0"/>
    <n v="6857650.2000000002"/>
    <n v="806781.97"/>
    <n v="18314999.800000001"/>
    <n v="0"/>
    <n v="0"/>
    <n v="25172650"/>
    <n v="19121781.77"/>
    <n v="0"/>
    <n v="0"/>
    <n v="0"/>
    <n v="0"/>
    <x v="28"/>
  </r>
  <r>
    <n v="-1"/>
    <n v="1"/>
    <s v="0001 -Florida Power &amp; Light Company"/>
    <n v="0"/>
    <n v="3"/>
    <x v="28"/>
    <n v="1995"/>
    <n v="33"/>
    <n v="2014"/>
    <s v="V1995"/>
    <n v="367"/>
    <s v="10. Scherer Acq"/>
    <s v="Function"/>
    <n v="16962480"/>
    <n v="0"/>
    <n v="0"/>
    <n v="5164643.68"/>
    <n v="543645.89"/>
    <n v="11797836.32"/>
    <n v="0"/>
    <n v="0"/>
    <n v="16962480"/>
    <n v="12341482.210000001"/>
    <n v="0"/>
    <n v="0"/>
    <n v="0"/>
    <n v="0"/>
    <x v="28"/>
  </r>
  <r>
    <n v="-1"/>
    <n v="1"/>
    <s v="0001 -Florida Power &amp; Light Company"/>
    <n v="0"/>
    <n v="3"/>
    <x v="28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28"/>
  </r>
  <r>
    <n v="-1"/>
    <n v="1"/>
    <s v="0001 -Florida Power &amp; Light Company"/>
    <n v="0"/>
    <n v="3"/>
    <x v="28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28"/>
  </r>
  <r>
    <n v="-1"/>
    <n v="1"/>
    <s v="0001 -Florida Power &amp; Light Company"/>
    <n v="0"/>
    <n v="3"/>
    <x v="28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28"/>
  </r>
  <r>
    <n v="-1"/>
    <n v="1"/>
    <s v="0001 -Florida Power &amp; Light Company"/>
    <n v="0"/>
    <n v="3"/>
    <x v="28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28"/>
  </r>
  <r>
    <n v="-1"/>
    <n v="1"/>
    <s v="0001 -Florida Power &amp; Light Company"/>
    <n v="0"/>
    <n v="3"/>
    <x v="28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28"/>
  </r>
  <r>
    <n v="-1"/>
    <n v="1"/>
    <s v="0001 -Florida Power &amp; Light Company"/>
    <n v="0"/>
    <n v="3"/>
    <x v="28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28"/>
  </r>
  <r>
    <n v="-1"/>
    <n v="1"/>
    <s v="0001 -Florida Power &amp; Light Company"/>
    <n v="0"/>
    <n v="3"/>
    <x v="28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28"/>
  </r>
  <r>
    <n v="-1"/>
    <n v="1"/>
    <s v="0001 -Florida Power &amp; Light Company"/>
    <n v="0"/>
    <n v="3"/>
    <x v="28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28"/>
  </r>
  <r>
    <n v="-1"/>
    <n v="1"/>
    <s v="0001 -Florida Power &amp; Light Company"/>
    <n v="0"/>
    <n v="3"/>
    <x v="28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28"/>
  </r>
  <r>
    <n v="-1"/>
    <n v="1"/>
    <s v="0001 -Florida Power &amp; Light Company"/>
    <n v="0"/>
    <n v="3"/>
    <x v="28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28"/>
  </r>
  <r>
    <n v="-1"/>
    <n v="1"/>
    <s v="0001 -Florida Power &amp; Light Company"/>
    <n v="0"/>
    <n v="3"/>
    <x v="28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28"/>
  </r>
  <r>
    <n v="-1"/>
    <n v="1"/>
    <s v="0001 -Florida Power &amp; Light Company"/>
    <n v="0"/>
    <n v="3"/>
    <x v="28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28"/>
  </r>
  <r>
    <n v="-1"/>
    <n v="1"/>
    <s v="0001 -Florida Power &amp; Light Company"/>
    <n v="0"/>
    <n v="3"/>
    <x v="28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28"/>
  </r>
  <r>
    <n v="-1"/>
    <n v="1"/>
    <s v="0001 -Florida Power &amp; Light Company"/>
    <n v="0"/>
    <n v="3"/>
    <x v="28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28"/>
  </r>
  <r>
    <n v="-1"/>
    <n v="1"/>
    <s v="0001 -Florida Power &amp; Light Company"/>
    <n v="0"/>
    <n v="3"/>
    <x v="28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28"/>
  </r>
  <r>
    <n v="-1"/>
    <n v="1"/>
    <s v="0001 -Florida Power &amp; Light Company"/>
    <n v="0"/>
    <n v="3"/>
    <x v="28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28"/>
  </r>
  <r>
    <n v="-1"/>
    <n v="1"/>
    <s v="0001 -Florida Power &amp; Light Company"/>
    <n v="0"/>
    <n v="3"/>
    <x v="28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28"/>
  </r>
  <r>
    <n v="-1"/>
    <n v="1"/>
    <s v="0001 -Florida Power &amp; Light Company"/>
    <n v="0"/>
    <n v="3"/>
    <x v="28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28"/>
  </r>
  <r>
    <n v="-1"/>
    <n v="1"/>
    <s v="0001 -Florida Power &amp; Light Company"/>
    <n v="0"/>
    <n v="3"/>
    <x v="28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28"/>
  </r>
  <r>
    <n v="-1"/>
    <n v="1"/>
    <s v="0001 -Florida Power &amp; Light Company"/>
    <n v="0"/>
    <n v="3"/>
    <x v="28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28"/>
  </r>
  <r>
    <n v="-1"/>
    <n v="1"/>
    <s v="0001 -Florida Power &amp; Light Company"/>
    <n v="0"/>
    <n v="3"/>
    <x v="28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28"/>
  </r>
  <r>
    <n v="-1"/>
    <n v="1"/>
    <s v="0001 -Florida Power &amp; Light Company"/>
    <n v="0"/>
    <n v="3"/>
    <x v="28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28"/>
  </r>
  <r>
    <n v="-1"/>
    <n v="1"/>
    <s v="0001 -Florida Power &amp; Light Company"/>
    <n v="0"/>
    <n v="3"/>
    <x v="28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28"/>
  </r>
  <r>
    <n v="-1"/>
    <n v="1"/>
    <s v="0001 -Florida Power &amp; Light Company"/>
    <n v="0"/>
    <n v="3"/>
    <x v="28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28"/>
  </r>
  <r>
    <n v="-1"/>
    <n v="1"/>
    <s v="0001 -Florida Power &amp; Light Company"/>
    <n v="0"/>
    <n v="3"/>
    <x v="28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28"/>
  </r>
  <r>
    <n v="-1"/>
    <n v="1"/>
    <s v="0001 -Florida Power &amp; Light Company"/>
    <n v="0"/>
    <n v="3"/>
    <x v="28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28"/>
  </r>
  <r>
    <n v="-1"/>
    <n v="1"/>
    <s v="0001 -Florida Power &amp; Light Company"/>
    <n v="0"/>
    <n v="3"/>
    <x v="28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28"/>
  </r>
  <r>
    <n v="-1"/>
    <n v="1"/>
    <s v="0001 -Florida Power &amp; Light Company"/>
    <n v="0"/>
    <n v="3"/>
    <x v="28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28"/>
  </r>
  <r>
    <n v="-1"/>
    <n v="1"/>
    <s v="0001 -Florida Power &amp; Light Company"/>
    <n v="0"/>
    <n v="3"/>
    <x v="28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28"/>
  </r>
  <r>
    <n v="-1"/>
    <n v="1"/>
    <s v="0001 -Florida Power &amp; Light Company"/>
    <n v="0"/>
    <n v="3"/>
    <x v="28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28"/>
  </r>
  <r>
    <n v="-1"/>
    <n v="1"/>
    <s v="0001 -Florida Power &amp; Light Company"/>
    <n v="0"/>
    <n v="3"/>
    <x v="28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28"/>
  </r>
  <r>
    <n v="-1"/>
    <n v="1"/>
    <s v="0001 -Florida Power &amp; Light Company"/>
    <n v="0"/>
    <n v="3"/>
    <x v="28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28"/>
  </r>
  <r>
    <n v="-1"/>
    <n v="1"/>
    <s v="0001 -Florida Power &amp; Light Company"/>
    <n v="0"/>
    <n v="3"/>
    <x v="28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28"/>
  </r>
  <r>
    <n v="-1"/>
    <n v="1"/>
    <s v="0001 -Florida Power &amp; Light Company"/>
    <n v="0"/>
    <n v="3"/>
    <x v="28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28"/>
  </r>
  <r>
    <n v="-1"/>
    <n v="1"/>
    <s v="0001 -Florida Power &amp; Light Company"/>
    <n v="0"/>
    <n v="3"/>
    <x v="28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28"/>
  </r>
  <r>
    <n v="-1"/>
    <n v="1"/>
    <s v="0001 -Florida Power &amp; Light Company"/>
    <n v="0"/>
    <n v="3"/>
    <x v="28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28"/>
  </r>
  <r>
    <n v="-1"/>
    <n v="1"/>
    <s v="0001 -Florida Power &amp; Light Company"/>
    <n v="0"/>
    <n v="3"/>
    <x v="28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28"/>
  </r>
  <r>
    <n v="-1"/>
    <n v="1"/>
    <s v="0001 -Florida Power &amp; Light Company"/>
    <n v="0"/>
    <n v="3"/>
    <x v="28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28"/>
  </r>
  <r>
    <n v="-1"/>
    <n v="1"/>
    <s v="0001 -Florida Power &amp; Light Company"/>
    <n v="0"/>
    <n v="3"/>
    <x v="28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28"/>
  </r>
  <r>
    <n v="-1"/>
    <n v="1"/>
    <s v="0001 -Florida Power &amp; Light Company"/>
    <n v="0"/>
    <n v="3"/>
    <x v="28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28"/>
  </r>
  <r>
    <n v="-1"/>
    <n v="1"/>
    <s v="0001 -Florida Power &amp; Light Company"/>
    <n v="0"/>
    <n v="3"/>
    <x v="28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28"/>
  </r>
  <r>
    <n v="-1"/>
    <n v="1"/>
    <s v="0001 -Florida Power &amp; Light Company"/>
    <n v="0"/>
    <n v="3"/>
    <x v="28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28"/>
  </r>
  <r>
    <n v="-1"/>
    <n v="1"/>
    <s v="0001 -Florida Power &amp; Light Company"/>
    <n v="0"/>
    <n v="3"/>
    <x v="28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28"/>
  </r>
  <r>
    <n v="-1"/>
    <n v="1"/>
    <s v="0001 -Florida Power &amp; Light Company"/>
    <n v="0"/>
    <n v="3"/>
    <x v="28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28"/>
  </r>
  <r>
    <n v="-1"/>
    <n v="1"/>
    <s v="0001 -Florida Power &amp; Light Company"/>
    <n v="0"/>
    <n v="3"/>
    <x v="28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28"/>
  </r>
  <r>
    <n v="-1"/>
    <n v="1"/>
    <s v="0001 -Florida Power &amp; Light Company"/>
    <n v="0"/>
    <n v="3"/>
    <x v="28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28"/>
  </r>
  <r>
    <n v="-1"/>
    <n v="1"/>
    <s v="0001 -Florida Power &amp; Light Company"/>
    <n v="0"/>
    <n v="3"/>
    <x v="28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28"/>
  </r>
  <r>
    <n v="-1"/>
    <n v="1"/>
    <s v="0001 -Florida Power &amp; Light Company"/>
    <n v="0"/>
    <n v="3"/>
    <x v="28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28"/>
  </r>
  <r>
    <n v="-1"/>
    <n v="1"/>
    <s v="0001 -Florida Power &amp; Light Company"/>
    <n v="0"/>
    <n v="3"/>
    <x v="28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28"/>
  </r>
  <r>
    <n v="-1"/>
    <n v="1"/>
    <s v="0001 -Florida Power &amp; Light Company"/>
    <n v="0"/>
    <n v="3"/>
    <x v="28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28"/>
  </r>
  <r>
    <n v="-1"/>
    <n v="1"/>
    <s v="0001 -Florida Power &amp; Light Company"/>
    <n v="0"/>
    <n v="3"/>
    <x v="28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28"/>
  </r>
  <r>
    <n v="-1"/>
    <n v="1"/>
    <s v="0001 -Florida Power &amp; Light Company"/>
    <n v="0"/>
    <n v="3"/>
    <x v="28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28"/>
  </r>
  <r>
    <n v="-1"/>
    <n v="1"/>
    <s v="0001 -Florida Power &amp; Light Company"/>
    <n v="0"/>
    <n v="3"/>
    <x v="28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28"/>
  </r>
  <r>
    <n v="-1"/>
    <n v="1"/>
    <s v="0001 -Florida Power &amp; Light Company"/>
    <n v="0"/>
    <n v="3"/>
    <x v="28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28"/>
  </r>
  <r>
    <n v="-1"/>
    <n v="1"/>
    <s v="0001 -Florida Power &amp; Light Company"/>
    <n v="0"/>
    <n v="3"/>
    <x v="28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28"/>
  </r>
  <r>
    <n v="-1"/>
    <n v="1"/>
    <s v="0001 -Florida Power &amp; Light Company"/>
    <n v="0"/>
    <n v="3"/>
    <x v="28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28"/>
  </r>
  <r>
    <n v="-1"/>
    <n v="1"/>
    <s v="0001 -Florida Power &amp; Light Company"/>
    <n v="0"/>
    <n v="3"/>
    <x v="28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28"/>
  </r>
  <r>
    <n v="-1"/>
    <n v="1"/>
    <s v="0001 -Florida Power &amp; Light Company"/>
    <n v="0"/>
    <n v="3"/>
    <x v="28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28"/>
  </r>
  <r>
    <n v="-1"/>
    <n v="1"/>
    <s v="0001 -Florida Power &amp; Light Company"/>
    <n v="0"/>
    <n v="3"/>
    <x v="28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28"/>
  </r>
  <r>
    <n v="-1"/>
    <n v="1"/>
    <s v="0001 -Florida Power &amp; Light Company"/>
    <n v="0"/>
    <n v="3"/>
    <x v="28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28"/>
  </r>
  <r>
    <n v="-1"/>
    <n v="1"/>
    <s v="0001 -Florida Power &amp; Light Company"/>
    <n v="0"/>
    <n v="3"/>
    <x v="28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28"/>
  </r>
  <r>
    <n v="-1"/>
    <n v="1"/>
    <s v="0001 -Florida Power &amp; Light Company"/>
    <n v="0"/>
    <n v="3"/>
    <x v="28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28"/>
  </r>
  <r>
    <n v="-1"/>
    <n v="1"/>
    <s v="0001 -Florida Power &amp; Light Company"/>
    <n v="0"/>
    <n v="3"/>
    <x v="28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28"/>
  </r>
  <r>
    <n v="-1"/>
    <n v="1"/>
    <s v="0001 -Florida Power &amp; Light Company"/>
    <n v="0"/>
    <n v="3"/>
    <x v="28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28"/>
  </r>
  <r>
    <n v="-1"/>
    <n v="1"/>
    <s v="0001 -Florida Power &amp; Light Company"/>
    <n v="0"/>
    <n v="3"/>
    <x v="28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28"/>
  </r>
  <r>
    <n v="-1"/>
    <n v="1"/>
    <s v="0001 -Florida Power &amp; Light Company"/>
    <n v="0"/>
    <n v="3"/>
    <x v="28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28"/>
  </r>
  <r>
    <n v="-1"/>
    <n v="1"/>
    <s v="0001 -Florida Power &amp; Light Company"/>
    <n v="0"/>
    <n v="3"/>
    <x v="28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28"/>
  </r>
  <r>
    <n v="-1"/>
    <n v="1"/>
    <s v="0001 -Florida Power &amp; Light Company"/>
    <n v="0"/>
    <n v="3"/>
    <x v="28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28"/>
  </r>
  <r>
    <n v="-1"/>
    <n v="1"/>
    <s v="0001 -Florida Power &amp; Light Company"/>
    <n v="0"/>
    <n v="3"/>
    <x v="28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28"/>
  </r>
  <r>
    <n v="-1"/>
    <n v="1"/>
    <s v="0001 -Florida Power &amp; Light Company"/>
    <n v="0"/>
    <n v="3"/>
    <x v="28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28"/>
  </r>
  <r>
    <n v="-1"/>
    <n v="1"/>
    <s v="0001 -Florida Power &amp; Light Company"/>
    <n v="0"/>
    <n v="3"/>
    <x v="28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28"/>
  </r>
  <r>
    <n v="-1"/>
    <n v="1"/>
    <s v="0001 -Florida Power &amp; Light Company"/>
    <n v="0"/>
    <n v="3"/>
    <x v="28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28"/>
  </r>
  <r>
    <n v="-1"/>
    <n v="1"/>
    <s v="0001 -Florida Power &amp; Light Company"/>
    <n v="0"/>
    <n v="3"/>
    <x v="28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28"/>
  </r>
  <r>
    <n v="-1"/>
    <n v="1"/>
    <s v="0001 -Florida Power &amp; Light Company"/>
    <n v="0"/>
    <n v="3"/>
    <x v="28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28"/>
  </r>
  <r>
    <n v="-1"/>
    <n v="1"/>
    <s v="0001 -Florida Power &amp; Light Company"/>
    <n v="0"/>
    <n v="3"/>
    <x v="28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28"/>
  </r>
  <r>
    <n v="-1"/>
    <n v="1"/>
    <s v="0001 -Florida Power &amp; Light Company"/>
    <n v="0"/>
    <n v="3"/>
    <x v="28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28"/>
  </r>
  <r>
    <n v="-1"/>
    <n v="1"/>
    <s v="0001 -Florida Power &amp; Light Company"/>
    <n v="0"/>
    <n v="3"/>
    <x v="28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28"/>
  </r>
  <r>
    <n v="-1"/>
    <n v="1"/>
    <s v="0001 -Florida Power &amp; Light Company"/>
    <n v="0"/>
    <n v="3"/>
    <x v="28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28"/>
  </r>
  <r>
    <n v="-1"/>
    <n v="1"/>
    <s v="0001 -Florida Power &amp; Light Company"/>
    <n v="0"/>
    <n v="3"/>
    <x v="28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28"/>
  </r>
  <r>
    <n v="-1"/>
    <n v="1"/>
    <s v="0001 -Florida Power &amp; Light Company"/>
    <n v="0"/>
    <n v="3"/>
    <x v="28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28"/>
  </r>
  <r>
    <n v="-1"/>
    <n v="1"/>
    <s v="0001 -Florida Power &amp; Light Company"/>
    <n v="0"/>
    <n v="3"/>
    <x v="28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28"/>
  </r>
  <r>
    <n v="-1"/>
    <n v="1"/>
    <s v="0001 -Florida Power &amp; Light Company"/>
    <n v="0"/>
    <n v="3"/>
    <x v="28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8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28"/>
  </r>
  <r>
    <n v="-1"/>
    <n v="1"/>
    <s v="0001 -Florida Power &amp; Light Company"/>
    <n v="0"/>
    <n v="3"/>
    <x v="28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28"/>
  </r>
  <r>
    <n v="-1"/>
    <n v="1"/>
    <s v="0001 -Florida Power &amp; Light Company"/>
    <n v="0"/>
    <n v="3"/>
    <x v="28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28"/>
  </r>
  <r>
    <n v="-1"/>
    <n v="1"/>
    <s v="0001 -Florida Power &amp; Light Company"/>
    <n v="0"/>
    <n v="3"/>
    <x v="29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29"/>
  </r>
  <r>
    <n v="-1"/>
    <n v="1"/>
    <s v="0001 -Florida Power &amp; Light Company"/>
    <n v="0"/>
    <n v="3"/>
    <x v="29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29"/>
  </r>
  <r>
    <n v="-1"/>
    <n v="1"/>
    <s v="0001 -Florida Power &amp; Light Company"/>
    <n v="0"/>
    <n v="3"/>
    <x v="29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29"/>
  </r>
  <r>
    <n v="-1"/>
    <n v="1"/>
    <s v="0001 -Florida Power &amp; Light Company"/>
    <n v="0"/>
    <n v="3"/>
    <x v="29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29"/>
  </r>
  <r>
    <n v="-1"/>
    <n v="1"/>
    <s v="0001 -Florida Power &amp; Light Company"/>
    <n v="0"/>
    <n v="3"/>
    <x v="29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29"/>
  </r>
  <r>
    <n v="-1"/>
    <n v="1"/>
    <s v="0001 -Florida Power &amp; Light Company"/>
    <n v="0"/>
    <n v="3"/>
    <x v="29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29"/>
  </r>
  <r>
    <n v="-1"/>
    <n v="1"/>
    <s v="0001 -Florida Power &amp; Light Company"/>
    <n v="0"/>
    <n v="3"/>
    <x v="29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29"/>
  </r>
  <r>
    <n v="-1"/>
    <n v="1"/>
    <s v="0001 -Florida Power &amp; Light Company"/>
    <n v="0"/>
    <n v="3"/>
    <x v="29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29"/>
  </r>
  <r>
    <n v="-1"/>
    <n v="1"/>
    <s v="0001 -Florida Power &amp; Light Company"/>
    <n v="0"/>
    <n v="3"/>
    <x v="29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29"/>
  </r>
  <r>
    <n v="-1"/>
    <n v="1"/>
    <s v="0001 -Florida Power &amp; Light Company"/>
    <n v="0"/>
    <n v="3"/>
    <x v="29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29"/>
  </r>
  <r>
    <n v="-1"/>
    <n v="1"/>
    <s v="0001 -Florida Power &amp; Light Company"/>
    <n v="0"/>
    <n v="3"/>
    <x v="29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29"/>
  </r>
  <r>
    <n v="-1"/>
    <n v="1"/>
    <s v="0001 -Florida Power &amp; Light Company"/>
    <n v="0"/>
    <n v="3"/>
    <x v="29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29"/>
  </r>
  <r>
    <n v="-1"/>
    <n v="1"/>
    <s v="0001 -Florida Power &amp; Light Company"/>
    <n v="0"/>
    <n v="3"/>
    <x v="29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29"/>
  </r>
  <r>
    <n v="-1"/>
    <n v="1"/>
    <s v="0001 -Florida Power &amp; Light Company"/>
    <n v="0"/>
    <n v="3"/>
    <x v="29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29"/>
  </r>
  <r>
    <n v="-1"/>
    <n v="1"/>
    <s v="0001 -Florida Power &amp; Light Company"/>
    <n v="0"/>
    <n v="3"/>
    <x v="29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29"/>
  </r>
  <r>
    <n v="-1"/>
    <n v="1"/>
    <s v="0001 -Florida Power &amp; Light Company"/>
    <n v="0"/>
    <n v="3"/>
    <x v="29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29"/>
  </r>
  <r>
    <n v="-1"/>
    <n v="1"/>
    <s v="0001 -Florida Power &amp; Light Company"/>
    <n v="0"/>
    <n v="3"/>
    <x v="29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29"/>
  </r>
  <r>
    <n v="-1"/>
    <n v="1"/>
    <s v="0001 -Florida Power &amp; Light Company"/>
    <n v="0"/>
    <n v="3"/>
    <x v="29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29"/>
  </r>
  <r>
    <n v="-1"/>
    <n v="1"/>
    <s v="0001 -Florida Power &amp; Light Company"/>
    <n v="0"/>
    <n v="3"/>
    <x v="29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29"/>
  </r>
  <r>
    <n v="-1"/>
    <n v="1"/>
    <s v="0001 -Florida Power &amp; Light Company"/>
    <n v="0"/>
    <n v="3"/>
    <x v="29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29"/>
  </r>
  <r>
    <n v="-1"/>
    <n v="1"/>
    <s v="0001 -Florida Power &amp; Light Company"/>
    <n v="0"/>
    <n v="3"/>
    <x v="29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29"/>
  </r>
  <r>
    <n v="-1"/>
    <n v="1"/>
    <s v="0001 -Florida Power &amp; Light Company"/>
    <n v="0"/>
    <n v="3"/>
    <x v="29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29"/>
  </r>
  <r>
    <n v="-1"/>
    <n v="1"/>
    <s v="0001 -Florida Power &amp; Light Company"/>
    <n v="0"/>
    <n v="3"/>
    <x v="29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29"/>
  </r>
  <r>
    <n v="-1"/>
    <n v="1"/>
    <s v="0001 -Florida Power &amp; Light Company"/>
    <n v="0"/>
    <n v="3"/>
    <x v="29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29"/>
  </r>
  <r>
    <n v="-1"/>
    <n v="1"/>
    <s v="0001 -Florida Power &amp; Light Company"/>
    <n v="0"/>
    <n v="3"/>
    <x v="29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29"/>
  </r>
  <r>
    <n v="-1"/>
    <n v="1"/>
    <s v="0001 -Florida Power &amp; Light Company"/>
    <n v="0"/>
    <n v="3"/>
    <x v="29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29"/>
  </r>
  <r>
    <n v="-1"/>
    <n v="1"/>
    <s v="0001 -Florida Power &amp; Light Company"/>
    <n v="0"/>
    <n v="3"/>
    <x v="29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29"/>
  </r>
  <r>
    <n v="-1"/>
    <n v="1"/>
    <s v="0001 -Florida Power &amp; Light Company"/>
    <n v="0"/>
    <n v="3"/>
    <x v="29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29"/>
  </r>
  <r>
    <n v="-1"/>
    <n v="1"/>
    <s v="0001 -Florida Power &amp; Light Company"/>
    <n v="0"/>
    <n v="3"/>
    <x v="29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29"/>
  </r>
  <r>
    <n v="-1"/>
    <n v="1"/>
    <s v="0001 -Florida Power &amp; Light Company"/>
    <n v="0"/>
    <n v="3"/>
    <x v="29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29"/>
  </r>
  <r>
    <n v="-1"/>
    <n v="1"/>
    <s v="0001 -Florida Power &amp; Light Company"/>
    <n v="0"/>
    <n v="3"/>
    <x v="29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29"/>
  </r>
  <r>
    <n v="-1"/>
    <n v="1"/>
    <s v="0001 -Florida Power &amp; Light Company"/>
    <n v="0"/>
    <n v="3"/>
    <x v="29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29"/>
  </r>
  <r>
    <n v="-1"/>
    <n v="1"/>
    <s v="0001 -Florida Power &amp; Light Company"/>
    <n v="0"/>
    <n v="3"/>
    <x v="29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29"/>
  </r>
  <r>
    <n v="-1"/>
    <n v="1"/>
    <s v="0001 -Florida Power &amp; Light Company"/>
    <n v="0"/>
    <n v="3"/>
    <x v="29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29"/>
  </r>
  <r>
    <n v="-1"/>
    <n v="1"/>
    <s v="0001 -Florida Power &amp; Light Company"/>
    <n v="0"/>
    <n v="3"/>
    <x v="29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29"/>
  </r>
  <r>
    <n v="-1"/>
    <n v="1"/>
    <s v="0001 -Florida Power &amp; Light Company"/>
    <n v="0"/>
    <n v="3"/>
    <x v="29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29"/>
  </r>
  <r>
    <n v="-1"/>
    <n v="1"/>
    <s v="0001 -Florida Power &amp; Light Company"/>
    <n v="0"/>
    <n v="3"/>
    <x v="29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29"/>
  </r>
  <r>
    <n v="-1"/>
    <n v="1"/>
    <s v="0001 -Florida Power &amp; Light Company"/>
    <n v="0"/>
    <n v="3"/>
    <x v="29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29"/>
  </r>
  <r>
    <n v="-1"/>
    <n v="1"/>
    <s v="0001 -Florida Power &amp; Light Company"/>
    <n v="0"/>
    <n v="3"/>
    <x v="29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29"/>
  </r>
  <r>
    <n v="-1"/>
    <n v="1"/>
    <s v="0001 -Florida Power &amp; Light Company"/>
    <n v="0"/>
    <n v="3"/>
    <x v="29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29"/>
  </r>
  <r>
    <n v="-1"/>
    <n v="1"/>
    <s v="0001 -Florida Power &amp; Light Company"/>
    <n v="0"/>
    <n v="3"/>
    <x v="29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29"/>
  </r>
  <r>
    <n v="-1"/>
    <n v="1"/>
    <s v="0001 -Florida Power &amp; Light Company"/>
    <n v="0"/>
    <n v="3"/>
    <x v="29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29"/>
  </r>
  <r>
    <n v="-1"/>
    <n v="1"/>
    <s v="0001 -Florida Power &amp; Light Company"/>
    <n v="0"/>
    <n v="3"/>
    <x v="29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29"/>
  </r>
  <r>
    <n v="-1"/>
    <n v="1"/>
    <s v="0001 -Florida Power &amp; Light Company"/>
    <n v="0"/>
    <n v="3"/>
    <x v="29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29"/>
  </r>
  <r>
    <n v="-1"/>
    <n v="1"/>
    <s v="0001 -Florida Power &amp; Light Company"/>
    <n v="0"/>
    <n v="3"/>
    <x v="29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29"/>
  </r>
  <r>
    <n v="-1"/>
    <n v="1"/>
    <s v="0001 -Florida Power &amp; Light Company"/>
    <n v="0"/>
    <n v="3"/>
    <x v="29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29"/>
  </r>
  <r>
    <n v="-1"/>
    <n v="1"/>
    <s v="0001 -Florida Power &amp; Light Company"/>
    <n v="0"/>
    <n v="3"/>
    <x v="29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29"/>
  </r>
  <r>
    <n v="-1"/>
    <n v="1"/>
    <s v="0001 -Florida Power &amp; Light Company"/>
    <n v="0"/>
    <n v="3"/>
    <x v="29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29"/>
  </r>
  <r>
    <n v="-1"/>
    <n v="1"/>
    <s v="0001 -Florida Power &amp; Light Company"/>
    <n v="0"/>
    <n v="3"/>
    <x v="29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29"/>
  </r>
  <r>
    <n v="-1"/>
    <n v="1"/>
    <s v="0001 -Florida Power &amp; Light Company"/>
    <n v="0"/>
    <n v="3"/>
    <x v="29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29"/>
  </r>
  <r>
    <n v="-1"/>
    <n v="1"/>
    <s v="0001 -Florida Power &amp; Light Company"/>
    <n v="0"/>
    <n v="3"/>
    <x v="29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29"/>
  </r>
  <r>
    <n v="-1"/>
    <n v="1"/>
    <s v="0001 -Florida Power &amp; Light Company"/>
    <n v="0"/>
    <n v="3"/>
    <x v="29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29"/>
  </r>
  <r>
    <n v="-1"/>
    <n v="1"/>
    <s v="0001 -Florida Power &amp; Light Company"/>
    <n v="0"/>
    <n v="3"/>
    <x v="29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29"/>
  </r>
  <r>
    <n v="-1"/>
    <n v="1"/>
    <s v="0001 -Florida Power &amp; Light Company"/>
    <n v="0"/>
    <n v="3"/>
    <x v="29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29"/>
  </r>
  <r>
    <n v="-1"/>
    <n v="1"/>
    <s v="0001 -Florida Power &amp; Light Company"/>
    <n v="0"/>
    <n v="3"/>
    <x v="29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29"/>
  </r>
  <r>
    <n v="-1"/>
    <n v="1"/>
    <s v="0001 -Florida Power &amp; Light Company"/>
    <n v="0"/>
    <n v="3"/>
    <x v="29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29"/>
  </r>
  <r>
    <n v="-1"/>
    <n v="1"/>
    <s v="0001 -Florida Power &amp; Light Company"/>
    <n v="0"/>
    <n v="3"/>
    <x v="29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29"/>
  </r>
  <r>
    <n v="-1"/>
    <n v="1"/>
    <s v="0001 -Florida Power &amp; Light Company"/>
    <n v="0"/>
    <n v="3"/>
    <x v="29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29"/>
  </r>
  <r>
    <n v="-1"/>
    <n v="1"/>
    <s v="0001 -Florida Power &amp; Light Company"/>
    <n v="0"/>
    <n v="3"/>
    <x v="29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29"/>
  </r>
  <r>
    <n v="-1"/>
    <n v="1"/>
    <s v="0001 -Florida Power &amp; Light Company"/>
    <n v="0"/>
    <n v="3"/>
    <x v="29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29"/>
  </r>
  <r>
    <n v="-1"/>
    <n v="1"/>
    <s v="0001 -Florida Power &amp; Light Company"/>
    <n v="0"/>
    <n v="3"/>
    <x v="29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29"/>
  </r>
  <r>
    <n v="-1"/>
    <n v="1"/>
    <s v="0001 -Florida Power &amp; Light Company"/>
    <n v="0"/>
    <n v="3"/>
    <x v="29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29"/>
  </r>
  <r>
    <n v="-1"/>
    <n v="1"/>
    <s v="0001 -Florida Power &amp; Light Company"/>
    <n v="0"/>
    <n v="3"/>
    <x v="29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29"/>
  </r>
  <r>
    <n v="-1"/>
    <n v="1"/>
    <s v="0001 -Florida Power &amp; Light Company"/>
    <n v="0"/>
    <n v="3"/>
    <x v="29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29"/>
  </r>
  <r>
    <n v="-1"/>
    <n v="1"/>
    <s v="0001 -Florida Power &amp; Light Company"/>
    <n v="0"/>
    <n v="3"/>
    <x v="29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29"/>
  </r>
  <r>
    <n v="-1"/>
    <n v="1"/>
    <s v="0001 -Florida Power &amp; Light Company"/>
    <n v="0"/>
    <n v="3"/>
    <x v="29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29"/>
  </r>
  <r>
    <n v="-1"/>
    <n v="1"/>
    <s v="0001 -Florida Power &amp; Light Company"/>
    <n v="0"/>
    <n v="3"/>
    <x v="29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29"/>
  </r>
  <r>
    <n v="-1"/>
    <n v="1"/>
    <s v="0001 -Florida Power &amp; Light Company"/>
    <n v="0"/>
    <n v="3"/>
    <x v="29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29"/>
  </r>
  <r>
    <n v="-1"/>
    <n v="1"/>
    <s v="0001 -Florida Power &amp; Light Company"/>
    <n v="0"/>
    <n v="3"/>
    <x v="29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29"/>
  </r>
  <r>
    <n v="-1"/>
    <n v="1"/>
    <s v="0001 -Florida Power &amp; Light Company"/>
    <n v="0"/>
    <n v="3"/>
    <x v="29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29"/>
  </r>
  <r>
    <n v="-1"/>
    <n v="1"/>
    <s v="0001 -Florida Power &amp; Light Company"/>
    <n v="0"/>
    <n v="3"/>
    <x v="29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29"/>
  </r>
  <r>
    <n v="-1"/>
    <n v="1"/>
    <s v="0001 -Florida Power &amp; Light Company"/>
    <n v="0"/>
    <n v="3"/>
    <x v="29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29"/>
  </r>
  <r>
    <n v="-1"/>
    <n v="1"/>
    <s v="0001 -Florida Power &amp; Light Company"/>
    <n v="0"/>
    <n v="3"/>
    <x v="29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29"/>
  </r>
  <r>
    <n v="-1"/>
    <n v="1"/>
    <s v="0001 -Florida Power &amp; Light Company"/>
    <n v="0"/>
    <n v="3"/>
    <x v="29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29"/>
  </r>
  <r>
    <n v="-1"/>
    <n v="1"/>
    <s v="0001 -Florida Power &amp; Light Company"/>
    <n v="0"/>
    <n v="3"/>
    <x v="29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29"/>
  </r>
  <r>
    <n v="-1"/>
    <n v="1"/>
    <s v="0001 -Florida Power &amp; Light Company"/>
    <n v="0"/>
    <n v="3"/>
    <x v="29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29"/>
  </r>
  <r>
    <n v="-1"/>
    <n v="1"/>
    <s v="0001 -Florida Power &amp; Light Company"/>
    <n v="0"/>
    <n v="3"/>
    <x v="29"/>
    <n v="1988"/>
    <n v="24"/>
    <n v="2014"/>
    <s v="V1988"/>
    <n v="367"/>
    <s v="02. Steam"/>
    <s v="Function"/>
    <n v="16703869.07"/>
    <n v="0"/>
    <n v="0"/>
    <n v="1393604.2"/>
    <n v="557441.68000000005"/>
    <n v="15569598.49"/>
    <n v="-383795.79"/>
    <n v="61772.46"/>
    <n v="16974936.440000001"/>
    <n v="15874746.800000001"/>
    <n v="42998.46"/>
    <n v="0"/>
    <n v="61772.46"/>
    <n v="0"/>
    <x v="29"/>
  </r>
  <r>
    <n v="-1"/>
    <n v="1"/>
    <s v="0001 -Florida Power &amp; Light Company"/>
    <n v="0"/>
    <n v="3"/>
    <x v="29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29"/>
  </r>
  <r>
    <n v="-1"/>
    <n v="1"/>
    <s v="0001 -Florida Power &amp; Light Company"/>
    <n v="0"/>
    <n v="3"/>
    <x v="29"/>
    <n v="1989"/>
    <n v="26"/>
    <n v="2014"/>
    <s v="V1989"/>
    <n v="367"/>
    <s v="02. Steam"/>
    <s v="Function"/>
    <n v="16493596.67"/>
    <n v="0"/>
    <n v="0"/>
    <n v="2024066.49"/>
    <n v="578304.13"/>
    <n v="14642568"/>
    <n v="-190179.8"/>
    <n v="55410.84"/>
    <n v="16677917.880000001"/>
    <n v="15055893.880000001"/>
    <n v="36067.879999999997"/>
    <n v="0"/>
    <n v="55410.84"/>
    <n v="0"/>
    <x v="29"/>
  </r>
  <r>
    <n v="-1"/>
    <n v="1"/>
    <s v="0001 -Florida Power &amp; Light Company"/>
    <n v="0"/>
    <n v="3"/>
    <x v="29"/>
    <n v="1990"/>
    <n v="28"/>
    <n v="2014"/>
    <s v="V1990"/>
    <n v="367"/>
    <s v="02. Steam"/>
    <s v="Function"/>
    <n v="8563371.6400000006"/>
    <n v="0"/>
    <n v="0"/>
    <n v="1334966.45"/>
    <n v="296658.92"/>
    <n v="7251748.0099999998"/>
    <n v="-41118.03"/>
    <n v="7324.98"/>
    <n v="8588691.0099999998"/>
    <n v="7526601.4199999999"/>
    <n v="3811.12"/>
    <n v="0"/>
    <n v="7324.98"/>
    <n v="0"/>
    <x v="29"/>
  </r>
  <r>
    <n v="-1"/>
    <n v="1"/>
    <s v="0001 -Florida Power &amp; Light Company"/>
    <n v="0"/>
    <n v="3"/>
    <x v="29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29"/>
  </r>
  <r>
    <n v="-1"/>
    <n v="1"/>
    <s v="0001 -Florida Power &amp; Light Company"/>
    <n v="0"/>
    <n v="3"/>
    <x v="29"/>
    <n v="1991"/>
    <n v="29"/>
    <n v="2014"/>
    <s v="V1991"/>
    <n v="367"/>
    <s v="02. Steam"/>
    <s v="Function"/>
    <n v="109032583.95999999"/>
    <n v="0"/>
    <n v="0"/>
    <n v="19777963.239999998"/>
    <n v="3595989.72"/>
    <n v="90204768.689999998"/>
    <n v="-1044839.27"/>
    <n v="297402.52"/>
    <n v="110077379.38"/>
    <n v="92928049.280000001"/>
    <n v="125316.22"/>
    <n v="0"/>
    <n v="297402.52"/>
    <n v="0"/>
    <x v="29"/>
  </r>
  <r>
    <n v="-1"/>
    <n v="1"/>
    <s v="0001 -Florida Power &amp; Light Company"/>
    <n v="0"/>
    <n v="3"/>
    <x v="29"/>
    <n v="1992"/>
    <n v="30"/>
    <n v="2014"/>
    <s v="V1992"/>
    <n v="367"/>
    <s v="02. Steam"/>
    <s v="Function"/>
    <n v="14569955.689999999"/>
    <n v="0"/>
    <n v="0"/>
    <n v="3265512.8"/>
    <n v="502386.08"/>
    <n v="11435532.939999999"/>
    <n v="-426882.11"/>
    <n v="47908.94"/>
    <n v="14718017.699999999"/>
    <n v="11821189.859999999"/>
    <n v="16576.09"/>
    <n v="0"/>
    <n v="47908.94"/>
    <n v="0"/>
    <x v="29"/>
  </r>
  <r>
    <n v="-1"/>
    <n v="1"/>
    <s v="0001 -Florida Power &amp; Light Company"/>
    <n v="0"/>
    <n v="3"/>
    <x v="29"/>
    <n v="1993"/>
    <n v="31"/>
    <n v="2014"/>
    <s v="V1993"/>
    <n v="367"/>
    <s v="02. Steam"/>
    <s v="Function"/>
    <n v="223427991.03"/>
    <n v="0"/>
    <n v="0"/>
    <n v="49495168.409999996"/>
    <n v="7273739.0599999996"/>
    <n v="169636728.63"/>
    <n v="-869143.37"/>
    <n v="243779.09"/>
    <n v="224297134.40000001"/>
    <n v="176240955.83000001"/>
    <n v="44147.58"/>
    <n v="0"/>
    <n v="243779.09"/>
    <n v="0"/>
    <x v="29"/>
  </r>
  <r>
    <n v="-1"/>
    <n v="1"/>
    <s v="0001 -Florida Power &amp; Light Company"/>
    <n v="0"/>
    <n v="3"/>
    <x v="29"/>
    <n v="1994"/>
    <n v="32"/>
    <n v="2014"/>
    <s v="V1994"/>
    <n v="367"/>
    <s v="02. Steam"/>
    <s v="Function"/>
    <n v="99778848.069999993"/>
    <n v="0"/>
    <n v="0"/>
    <n v="20404415.109999999"/>
    <n v="3122504.46"/>
    <n v="73519717.069999993"/>
    <n v="-333332.46999999997"/>
    <n v="99457.83"/>
    <n v="100106300.54000001"/>
    <n v="76400584.290000007"/>
    <n v="13642.6"/>
    <n v="0"/>
    <n v="99457.83"/>
    <n v="0"/>
    <x v="29"/>
  </r>
  <r>
    <n v="-1"/>
    <n v="1"/>
    <s v="0001 -Florida Power &amp; Light Company"/>
    <n v="0"/>
    <n v="3"/>
    <x v="29"/>
    <n v="1995"/>
    <n v="33"/>
    <n v="2014"/>
    <s v="V1995"/>
    <n v="367"/>
    <s v="02. Steam"/>
    <s v="Function"/>
    <n v="87289859.790000007"/>
    <n v="0"/>
    <n v="0"/>
    <n v="17643484.82"/>
    <n v="2194134.44"/>
    <n v="66513948.130000003"/>
    <n v="-203473.84"/>
    <n v="25163.51"/>
    <n v="87371334.980000004"/>
    <n v="68650923.989999995"/>
    <n v="846.89"/>
    <n v="0"/>
    <n v="25163.51"/>
    <n v="0"/>
    <x v="29"/>
  </r>
  <r>
    <n v="-1"/>
    <n v="1"/>
    <s v="0001 -Florida Power &amp; Light Company"/>
    <n v="0"/>
    <n v="3"/>
    <x v="29"/>
    <n v="1996"/>
    <n v="34"/>
    <n v="2014"/>
    <s v="V1996"/>
    <n v="367"/>
    <s v="02. Steam"/>
    <s v="Function"/>
    <n v="2765806.4"/>
    <n v="0"/>
    <n v="0"/>
    <n v="-1618278.5"/>
    <n v="79180.66"/>
    <n v="1941325.49"/>
    <n v="-12319.76"/>
    <n v="1782.17"/>
    <n v="2773949.4"/>
    <n v="2015036.5"/>
    <n v="-891.19"/>
    <n v="0"/>
    <n v="1782.17"/>
    <n v="0"/>
    <x v="29"/>
  </r>
  <r>
    <n v="-1"/>
    <n v="1"/>
    <s v="0001 -Florida Power &amp; Light Company"/>
    <n v="0"/>
    <n v="3"/>
    <x v="29"/>
    <n v="1997"/>
    <n v="35"/>
    <n v="2014"/>
    <s v="V1997"/>
    <n v="367"/>
    <s v="02. Steam"/>
    <s v="Function"/>
    <n v="5480628.8399999999"/>
    <n v="0"/>
    <n v="0"/>
    <n v="-1680606.38"/>
    <n v="220605.53"/>
    <n v="5521840.7800000003"/>
    <n v="-36117.160000000003"/>
    <n v="3564.54"/>
    <n v="5494126.3799999999"/>
    <n v="5730720.9199999999"/>
    <n v="1792.38"/>
    <n v="0"/>
    <n v="3564.54"/>
    <n v="0"/>
    <x v="29"/>
  </r>
  <r>
    <n v="-1"/>
    <n v="1"/>
    <s v="0001 -Florida Power &amp; Light Company"/>
    <n v="0"/>
    <n v="3"/>
    <x v="29"/>
    <n v="1998"/>
    <n v="59"/>
    <n v="2014"/>
    <s v="V1998"/>
    <n v="367"/>
    <s v="02. Steam"/>
    <s v="Function"/>
    <n v="8599003.7899999991"/>
    <n v="0"/>
    <n v="0"/>
    <n v="8205620.79"/>
    <n v="142463.93"/>
    <n v="6819794.8499999996"/>
    <n v="-3791.92"/>
    <n v="5133.5600000000004"/>
    <n v="8601285.9800000004"/>
    <n v="6960886.1500000004"/>
    <n v="4224.01"/>
    <n v="0"/>
    <n v="5133.5600000000004"/>
    <n v="0"/>
    <x v="29"/>
  </r>
  <r>
    <n v="-1"/>
    <n v="1"/>
    <s v="0001 -Florida Power &amp; Light Company"/>
    <n v="0"/>
    <n v="3"/>
    <x v="29"/>
    <n v="1999"/>
    <n v="60"/>
    <n v="2014"/>
    <s v="V1999"/>
    <n v="367"/>
    <s v="02. Steam"/>
    <s v="Function"/>
    <n v="28094608.300000001"/>
    <n v="0"/>
    <n v="0"/>
    <n v="1413236.6"/>
    <n v="62998.14"/>
    <n v="27748083.210000001"/>
    <n v="0"/>
    <n v="0"/>
    <n v="28094608.300000001"/>
    <n v="27811081.350000001"/>
    <n v="0"/>
    <n v="0"/>
    <n v="0"/>
    <n v="0"/>
    <x v="29"/>
  </r>
  <r>
    <n v="-1"/>
    <n v="1"/>
    <s v="0001 -Florida Power &amp; Light Company"/>
    <n v="0"/>
    <n v="3"/>
    <x v="29"/>
    <n v="2000"/>
    <n v="61"/>
    <n v="2014"/>
    <s v="V2000"/>
    <n v="367"/>
    <s v="02. Steam"/>
    <s v="Function"/>
    <n v="107052.12"/>
    <n v="0"/>
    <n v="0"/>
    <n v="107052.12"/>
    <n v="3457.64"/>
    <n v="84579.8"/>
    <n v="0"/>
    <n v="0"/>
    <n v="107052.12"/>
    <n v="88037.440000000002"/>
    <n v="0"/>
    <n v="0"/>
    <n v="0"/>
    <n v="0"/>
    <x v="29"/>
  </r>
  <r>
    <n v="-1"/>
    <n v="1"/>
    <s v="0001 -Florida Power &amp; Light Company"/>
    <n v="0"/>
    <n v="3"/>
    <x v="29"/>
    <n v="2001"/>
    <n v="62"/>
    <n v="2014"/>
    <s v="V2001"/>
    <n v="367"/>
    <s v="02. Steam"/>
    <s v="Function"/>
    <n v="11551611.52"/>
    <n v="0"/>
    <n v="0"/>
    <n v="8062512.0300000003"/>
    <n v="368384.62"/>
    <n v="8788451.9000000004"/>
    <n v="0"/>
    <n v="0"/>
    <n v="11551611.52"/>
    <n v="9156836.5199999996"/>
    <n v="0"/>
    <n v="0"/>
    <n v="0"/>
    <n v="0"/>
    <x v="29"/>
  </r>
  <r>
    <n v="-1"/>
    <n v="1"/>
    <s v="0001 -Florida Power &amp; Light Company"/>
    <n v="0"/>
    <n v="3"/>
    <x v="29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29"/>
  </r>
  <r>
    <n v="-1"/>
    <n v="1"/>
    <s v="0001 -Florida Power &amp; Light Company"/>
    <n v="0"/>
    <n v="3"/>
    <x v="29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29"/>
  </r>
  <r>
    <n v="-1"/>
    <n v="1"/>
    <s v="0001 -Florida Power &amp; Light Company"/>
    <n v="0"/>
    <n v="3"/>
    <x v="29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29"/>
  </r>
  <r>
    <n v="-1"/>
    <n v="1"/>
    <s v="0001 -Florida Power &amp; Light Company"/>
    <n v="0"/>
    <n v="3"/>
    <x v="29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29"/>
  </r>
  <r>
    <n v="-1"/>
    <n v="1"/>
    <s v="0001 -Florida Power &amp; Light Company"/>
    <n v="0"/>
    <n v="3"/>
    <x v="29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29"/>
  </r>
  <r>
    <n v="-1"/>
    <n v="1"/>
    <s v="0001 -Florida Power &amp; Light Company"/>
    <n v="0"/>
    <n v="3"/>
    <x v="29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29"/>
  </r>
  <r>
    <n v="-1"/>
    <n v="1"/>
    <s v="0001 -Florida Power &amp; Light Company"/>
    <n v="0"/>
    <n v="3"/>
    <x v="29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29"/>
  </r>
  <r>
    <n v="-1"/>
    <n v="1"/>
    <s v="0001 -Florida Power &amp; Light Company"/>
    <n v="0"/>
    <n v="3"/>
    <x v="29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29"/>
  </r>
  <r>
    <n v="-1"/>
    <n v="1"/>
    <s v="0001 -Florida Power &amp; Light Company"/>
    <n v="0"/>
    <n v="3"/>
    <x v="29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29"/>
  </r>
  <r>
    <n v="-1"/>
    <n v="1"/>
    <s v="0001 -Florida Power &amp; Light Company"/>
    <n v="0"/>
    <n v="3"/>
    <x v="29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29"/>
  </r>
  <r>
    <n v="-1"/>
    <n v="1"/>
    <s v="0001 -Florida Power &amp; Light Company"/>
    <n v="0"/>
    <n v="3"/>
    <x v="29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29"/>
  </r>
  <r>
    <n v="-1"/>
    <n v="1"/>
    <s v="0001 -Florida Power &amp; Light Company"/>
    <n v="0"/>
    <n v="3"/>
    <x v="29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29"/>
  </r>
  <r>
    <n v="-1"/>
    <n v="1"/>
    <s v="0001 -Florida Power &amp; Light Company"/>
    <n v="0"/>
    <n v="3"/>
    <x v="29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29"/>
  </r>
  <r>
    <n v="-1"/>
    <n v="1"/>
    <s v="0001 -Florida Power &amp; Light Company"/>
    <n v="0"/>
    <n v="3"/>
    <x v="29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29"/>
  </r>
  <r>
    <n v="-1"/>
    <n v="1"/>
    <s v="0001 -Florida Power &amp; Light Company"/>
    <n v="0"/>
    <n v="3"/>
    <x v="29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29"/>
  </r>
  <r>
    <n v="-1"/>
    <n v="1"/>
    <s v="0001 -Florida Power &amp; Light Company"/>
    <n v="0"/>
    <n v="3"/>
    <x v="29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29"/>
  </r>
  <r>
    <n v="-1"/>
    <n v="1"/>
    <s v="0001 -Florida Power &amp; Light Company"/>
    <n v="0"/>
    <n v="3"/>
    <x v="29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29"/>
  </r>
  <r>
    <n v="-1"/>
    <n v="1"/>
    <s v="0001 -Florida Power &amp; Light Company"/>
    <n v="0"/>
    <n v="3"/>
    <x v="29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29"/>
  </r>
  <r>
    <n v="-1"/>
    <n v="1"/>
    <s v="0001 -Florida Power &amp; Light Company"/>
    <n v="0"/>
    <n v="3"/>
    <x v="29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29"/>
  </r>
  <r>
    <n v="-1"/>
    <n v="1"/>
    <s v="0001 -Florida Power &amp; Light Company"/>
    <n v="0"/>
    <n v="3"/>
    <x v="29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29"/>
  </r>
  <r>
    <n v="-1"/>
    <n v="1"/>
    <s v="0001 -Florida Power &amp; Light Company"/>
    <n v="0"/>
    <n v="3"/>
    <x v="29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29"/>
  </r>
  <r>
    <n v="-1"/>
    <n v="1"/>
    <s v="0001 -Florida Power &amp; Light Company"/>
    <n v="0"/>
    <n v="3"/>
    <x v="29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29"/>
  </r>
  <r>
    <n v="-1"/>
    <n v="1"/>
    <s v="0001 -Florida Power &amp; Light Company"/>
    <n v="0"/>
    <n v="3"/>
    <x v="29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29"/>
  </r>
  <r>
    <n v="-1"/>
    <n v="1"/>
    <s v="0001 -Florida Power &amp; Light Company"/>
    <n v="0"/>
    <n v="3"/>
    <x v="29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29"/>
  </r>
  <r>
    <n v="-1"/>
    <n v="1"/>
    <s v="0001 -Florida Power &amp; Light Company"/>
    <n v="0"/>
    <n v="3"/>
    <x v="29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29"/>
  </r>
  <r>
    <n v="-1"/>
    <n v="1"/>
    <s v="0001 -Florida Power &amp; Light Company"/>
    <n v="0"/>
    <n v="3"/>
    <x v="29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29"/>
  </r>
  <r>
    <n v="-1"/>
    <n v="1"/>
    <s v="0001 -Florida Power &amp; Light Company"/>
    <n v="0"/>
    <n v="3"/>
    <x v="29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29"/>
  </r>
  <r>
    <n v="-1"/>
    <n v="1"/>
    <s v="0001 -Florida Power &amp; Light Company"/>
    <n v="0"/>
    <n v="3"/>
    <x v="29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29"/>
  </r>
  <r>
    <n v="-1"/>
    <n v="1"/>
    <s v="0001 -Florida Power &amp; Light Company"/>
    <n v="0"/>
    <n v="3"/>
    <x v="29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29"/>
  </r>
  <r>
    <n v="-1"/>
    <n v="1"/>
    <s v="0001 -Florida Power &amp; Light Company"/>
    <n v="0"/>
    <n v="3"/>
    <x v="29"/>
    <n v="2005"/>
    <n v="66"/>
    <n v="2014"/>
    <s v="V2005"/>
    <n v="367"/>
    <s v="02. Steam"/>
    <s v="Function"/>
    <n v="40189522.57"/>
    <n v="0"/>
    <n v="0"/>
    <n v="25346932.59"/>
    <n v="1753017.45"/>
    <n v="20472422.850000001"/>
    <n v="-596160.97"/>
    <n v="302865.21999999997"/>
    <n v="40785536.170000002"/>
    <n v="21921930.690000001"/>
    <n v="10361.23"/>
    <n v="0"/>
    <n v="302865.21999999997"/>
    <n v="0"/>
    <x v="29"/>
  </r>
  <r>
    <n v="-1"/>
    <n v="1"/>
    <s v="0001 -Florida Power &amp; Light Company"/>
    <n v="0"/>
    <n v="3"/>
    <x v="29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29"/>
  </r>
  <r>
    <n v="-1"/>
    <n v="1"/>
    <s v="0001 -Florida Power &amp; Light Company"/>
    <n v="0"/>
    <n v="3"/>
    <x v="29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29"/>
  </r>
  <r>
    <n v="-1"/>
    <n v="1"/>
    <s v="0001 -Florida Power &amp; Light Company"/>
    <n v="0"/>
    <n v="3"/>
    <x v="29"/>
    <n v="2006"/>
    <n v="67"/>
    <n v="2014"/>
    <s v="V2006"/>
    <n v="367"/>
    <s v="02. Steam"/>
    <s v="Function"/>
    <n v="47087956.409999996"/>
    <n v="0"/>
    <n v="0"/>
    <n v="37346299.009999998"/>
    <n v="2069294.66"/>
    <n v="21783644.609999999"/>
    <n v="-786462.87"/>
    <n v="440997.56"/>
    <n v="47865070.299999997"/>
    <n v="23491869.989999998"/>
    <n v="24952.94"/>
    <n v="0"/>
    <n v="440997.56"/>
    <n v="0"/>
    <x v="29"/>
  </r>
  <r>
    <n v="-1"/>
    <n v="1"/>
    <s v="0001 -Florida Power &amp; Light Company"/>
    <n v="0"/>
    <n v="3"/>
    <x v="29"/>
    <n v="2007"/>
    <n v="74"/>
    <n v="2014"/>
    <s v="V2007"/>
    <n v="367"/>
    <s v="02. Steam"/>
    <s v="Function"/>
    <n v="88584581.549999997"/>
    <n v="0"/>
    <n v="0"/>
    <n v="65157795.520000003"/>
    <n v="3985594.4"/>
    <n v="35813143.729999997"/>
    <n v="-2034980"/>
    <n v="131057.22"/>
    <n v="89113027.420000002"/>
    <n v="39576948.899999999"/>
    <n v="-175599.43"/>
    <n v="0"/>
    <n v="131057.22"/>
    <n v="0"/>
    <x v="29"/>
  </r>
  <r>
    <n v="-1"/>
    <n v="1"/>
    <s v="0001 -Florida Power &amp; Light Company"/>
    <n v="0"/>
    <n v="3"/>
    <x v="29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29"/>
  </r>
  <r>
    <n v="-1"/>
    <n v="1"/>
    <s v="0001 -Florida Power &amp; Light Company"/>
    <n v="0"/>
    <n v="3"/>
    <x v="29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29"/>
  </r>
  <r>
    <n v="-1"/>
    <n v="1"/>
    <s v="0001 -Florida Power &amp; Light Company"/>
    <n v="0"/>
    <n v="3"/>
    <x v="29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29"/>
  </r>
  <r>
    <n v="-1"/>
    <n v="1"/>
    <s v="0001 -Florida Power &amp; Light Company"/>
    <n v="0"/>
    <n v="3"/>
    <x v="29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29"/>
  </r>
  <r>
    <n v="-1"/>
    <n v="1"/>
    <s v="0001 -Florida Power &amp; Light Company"/>
    <n v="0"/>
    <n v="3"/>
    <x v="29"/>
    <n v="2008"/>
    <n v="165"/>
    <n v="2014"/>
    <s v="V2008 Q2"/>
    <n v="367"/>
    <s v="02. Steam"/>
    <s v="Function"/>
    <n v="7447012.5300000003"/>
    <n v="0"/>
    <n v="0"/>
    <n v="7663821.7199999997"/>
    <n v="367821.96"/>
    <n v="2827798.14"/>
    <n v="-433618.38"/>
    <n v="230203.61"/>
    <n v="7880630.9100000001"/>
    <n v="3031384.97"/>
    <n v="-39179.64"/>
    <n v="0"/>
    <n v="230203.61"/>
    <n v="0"/>
    <x v="29"/>
  </r>
  <r>
    <n v="-1"/>
    <n v="1"/>
    <s v="0001 -Florida Power &amp; Light Company"/>
    <n v="0"/>
    <n v="3"/>
    <x v="29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29"/>
  </r>
  <r>
    <n v="-1"/>
    <n v="1"/>
    <s v="0001 -Florida Power &amp; Light Company"/>
    <n v="0"/>
    <n v="3"/>
    <x v="29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29"/>
  </r>
  <r>
    <n v="-1"/>
    <n v="1"/>
    <s v="0001 -Florida Power &amp; Light Company"/>
    <n v="0"/>
    <n v="3"/>
    <x v="29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29"/>
  </r>
  <r>
    <n v="-1"/>
    <n v="1"/>
    <s v="0001 -Florida Power &amp; Light Company"/>
    <n v="0"/>
    <n v="3"/>
    <x v="29"/>
    <n v="2008"/>
    <n v="167"/>
    <n v="2014"/>
    <s v="V2008 Q4"/>
    <n v="367"/>
    <s v="02. Steam"/>
    <s v="Function"/>
    <n v="5889343.3200000003"/>
    <n v="0"/>
    <n v="0"/>
    <n v="6059029.21"/>
    <n v="301006.06"/>
    <n v="2115619.59"/>
    <n v="-339371.78"/>
    <n v="120089.61"/>
    <n v="6228715.0999999996"/>
    <n v="2296381.14"/>
    <n v="-99037.66"/>
    <n v="0"/>
    <n v="120089.61"/>
    <n v="0"/>
    <x v="29"/>
  </r>
  <r>
    <n v="-1"/>
    <n v="1"/>
    <s v="0001 -Florida Power &amp; Light Company"/>
    <n v="0"/>
    <n v="3"/>
    <x v="29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29"/>
  </r>
  <r>
    <n v="-1"/>
    <n v="1"/>
    <s v="0001 -Florida Power &amp; Light Company"/>
    <n v="0"/>
    <n v="3"/>
    <x v="29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29"/>
  </r>
  <r>
    <n v="-1"/>
    <n v="1"/>
    <s v="0001 -Florida Power &amp; Light Company"/>
    <n v="0"/>
    <n v="3"/>
    <x v="29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29"/>
  </r>
  <r>
    <n v="-1"/>
    <n v="1"/>
    <s v="0001 -Florida Power &amp; Light Company"/>
    <n v="0"/>
    <n v="3"/>
    <x v="29"/>
    <n v="2009"/>
    <n v="186"/>
    <n v="2014"/>
    <s v="V2009 Q2"/>
    <n v="367"/>
    <s v="02. Steam"/>
    <s v="Function"/>
    <n v="119706.24000000001"/>
    <n v="0"/>
    <n v="0"/>
    <n v="121378.62"/>
    <n v="7314.22"/>
    <n v="38837.199999999997"/>
    <n v="-3344.76"/>
    <n v="1565.86"/>
    <n v="123051"/>
    <n v="45053.05"/>
    <n v="-680.53"/>
    <n v="0"/>
    <n v="1565.86"/>
    <n v="0"/>
    <x v="29"/>
  </r>
  <r>
    <n v="-1"/>
    <n v="1"/>
    <s v="0001 -Florida Power &amp; Light Company"/>
    <n v="0"/>
    <n v="3"/>
    <x v="29"/>
    <n v="2009"/>
    <n v="190"/>
    <n v="2014"/>
    <s v="V2009 Q2 - 50% Bonus"/>
    <n v="367"/>
    <s v="02. Steam"/>
    <s v="Function"/>
    <n v="12271094.539999999"/>
    <n v="0"/>
    <n v="0"/>
    <n v="12446185.119999999"/>
    <n v="663354.48"/>
    <n v="3906885.34"/>
    <n v="-350181.17"/>
    <n v="163938.48000000001"/>
    <n v="12621275.710000001"/>
    <n v="4455245.58"/>
    <n v="-71248.45"/>
    <n v="0"/>
    <n v="163938.48000000001"/>
    <n v="0"/>
    <x v="29"/>
  </r>
  <r>
    <n v="-1"/>
    <n v="1"/>
    <s v="0001 -Florida Power &amp; Light Company"/>
    <n v="0"/>
    <n v="3"/>
    <x v="29"/>
    <n v="2009"/>
    <n v="187"/>
    <n v="2014"/>
    <s v="V2009 Q3"/>
    <n v="367"/>
    <s v="02. Steam"/>
    <s v="Function"/>
    <n v="7546"/>
    <n v="0"/>
    <n v="0"/>
    <n v="7546"/>
    <n v="2431.5500000000002"/>
    <n v="5114.45"/>
    <n v="0"/>
    <n v="0"/>
    <n v="7546"/>
    <n v="7546"/>
    <n v="0"/>
    <n v="0"/>
    <n v="0"/>
    <n v="0"/>
    <x v="29"/>
  </r>
  <r>
    <n v="-1"/>
    <n v="1"/>
    <s v="0001 -Florida Power &amp; Light Company"/>
    <n v="0"/>
    <n v="3"/>
    <x v="29"/>
    <n v="2009"/>
    <n v="191"/>
    <n v="2014"/>
    <s v="V2009 Q3 - 50% Bonus"/>
    <n v="367"/>
    <s v="02. Steam"/>
    <s v="Function"/>
    <n v="20480248.190000001"/>
    <n v="0"/>
    <n v="0"/>
    <n v="20774497.129999999"/>
    <n v="1137537.25"/>
    <n v="6135006.1100000003"/>
    <n v="-588497.88"/>
    <n v="181104.44"/>
    <n v="21068746.07"/>
    <n v="7087060.5999999996"/>
    <n v="-221910.67"/>
    <n v="0"/>
    <n v="181104.44"/>
    <n v="0"/>
    <x v="29"/>
  </r>
  <r>
    <n v="-1"/>
    <n v="1"/>
    <s v="0001 -Florida Power &amp; Light Company"/>
    <n v="0"/>
    <n v="3"/>
    <x v="29"/>
    <n v="2009"/>
    <n v="188"/>
    <n v="2014"/>
    <s v="V2009 Q4"/>
    <n v="367"/>
    <s v="02. Steam"/>
    <s v="Function"/>
    <n v="55397.47"/>
    <n v="0"/>
    <n v="0"/>
    <n v="56108.480000000003"/>
    <n v="4893.37"/>
    <n v="17946.54"/>
    <n v="-1422.01"/>
    <n v="509.87"/>
    <n v="56819.48"/>
    <n v="22410.51"/>
    <n v="-482.74"/>
    <n v="0"/>
    <n v="509.87"/>
    <n v="0"/>
    <x v="29"/>
  </r>
  <r>
    <n v="-1"/>
    <n v="1"/>
    <s v="0001 -Florida Power &amp; Light Company"/>
    <n v="0"/>
    <n v="3"/>
    <x v="29"/>
    <n v="2009"/>
    <n v="192"/>
    <n v="2014"/>
    <s v="V2009 Q4 - 50% Bonus"/>
    <n v="367"/>
    <s v="02. Steam"/>
    <s v="Function"/>
    <n v="22275059.629999999"/>
    <n v="0"/>
    <n v="0"/>
    <n v="22594131.620000001"/>
    <n v="1266974.3999999999"/>
    <n v="6398129.7000000002"/>
    <n v="-638143.98"/>
    <n v="228812.65"/>
    <n v="22913203.609999999"/>
    <n v="7472406.96"/>
    <n v="-216634.19"/>
    <n v="0"/>
    <n v="228812.65"/>
    <n v="0"/>
    <x v="29"/>
  </r>
  <r>
    <n v="-1"/>
    <n v="1"/>
    <s v="0001 -Florida Power &amp; Light Company"/>
    <n v="0"/>
    <n v="3"/>
    <x v="29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3"/>
    <n v="2014"/>
    <s v="V2010 Q1"/>
    <n v="367"/>
    <s v="02. Steam"/>
    <s v="Function"/>
    <n v="5337.62"/>
    <n v="0"/>
    <n v="0"/>
    <n v="5338.1"/>
    <n v="627.16"/>
    <n v="3191.03"/>
    <n v="-1474.02"/>
    <n v="0.48"/>
    <n v="5338.58"/>
    <n v="3817.91"/>
    <n v="-0.21"/>
    <n v="0"/>
    <n v="0.48"/>
    <n v="0"/>
    <x v="29"/>
  </r>
  <r>
    <n v="-1"/>
    <n v="1"/>
    <s v="0001 -Florida Power &amp; Light Company"/>
    <n v="0"/>
    <n v="3"/>
    <x v="29"/>
    <n v="2010"/>
    <n v="215"/>
    <n v="2014"/>
    <s v="V2010 Q1 - 50% Bonus"/>
    <n v="367"/>
    <s v="02. Steam"/>
    <s v="Function"/>
    <n v="14739549.449999999"/>
    <n v="0"/>
    <n v="0"/>
    <n v="14761165.810000001"/>
    <n v="831525.42"/>
    <n v="3925502.05"/>
    <n v="-51757.86"/>
    <n v="21454.17"/>
    <n v="14782782.17"/>
    <n v="4744566.93"/>
    <n v="-9318.02"/>
    <n v="0"/>
    <n v="21454.17"/>
    <n v="0"/>
    <x v="29"/>
  </r>
  <r>
    <n v="-1"/>
    <n v="1"/>
    <s v="0001 -Florida Power &amp; Light Company"/>
    <n v="0"/>
    <n v="3"/>
    <x v="29"/>
    <n v="2010"/>
    <n v="194"/>
    <n v="2014"/>
    <s v="V2010 Q2"/>
    <n v="367"/>
    <s v="02. Steam"/>
    <s v="Function"/>
    <n v="15902.46"/>
    <n v="0"/>
    <n v="0"/>
    <n v="15908.86"/>
    <n v="1661.06"/>
    <n v="7874.25"/>
    <n v="-993.28"/>
    <n v="3.44"/>
    <n v="15915.26"/>
    <n v="9531.81"/>
    <n v="-5.85"/>
    <n v="0"/>
    <n v="3.44"/>
    <n v="0"/>
    <x v="29"/>
  </r>
  <r>
    <n v="-1"/>
    <n v="1"/>
    <s v="0001 -Florida Power &amp; Light Company"/>
    <n v="0"/>
    <n v="3"/>
    <x v="29"/>
    <n v="2010"/>
    <n v="216"/>
    <n v="2014"/>
    <s v="V2010 Q2 - 50% Bonus"/>
    <n v="367"/>
    <s v="02. Steam"/>
    <s v="Function"/>
    <n v="112923182.83"/>
    <n v="0"/>
    <n v="0"/>
    <n v="112939654.2"/>
    <n v="6395956.3300000001"/>
    <n v="27873841.129999999"/>
    <n v="-56117.78"/>
    <n v="8859.26"/>
    <n v="112956125.56999999"/>
    <n v="34260773.460000001"/>
    <n v="-15059.48"/>
    <n v="0"/>
    <n v="8859.26"/>
    <n v="0"/>
    <x v="29"/>
  </r>
  <r>
    <n v="-1"/>
    <n v="1"/>
    <s v="0001 -Florida Power &amp; Light Company"/>
    <n v="0"/>
    <n v="3"/>
    <x v="29"/>
    <n v="2010"/>
    <n v="195"/>
    <n v="2014"/>
    <s v="V2010 Q3"/>
    <n v="367"/>
    <s v="02. Steam"/>
    <s v="Function"/>
    <n v="-44525.17"/>
    <n v="0"/>
    <n v="0"/>
    <n v="-44522.87"/>
    <n v="-5603.88"/>
    <n v="-25076.73"/>
    <n v="-4.5999999999999996"/>
    <n v="1.7"/>
    <n v="-44520.57"/>
    <n v="-30681.8"/>
    <n v="-1.71"/>
    <n v="0"/>
    <n v="1.7"/>
    <n v="0"/>
    <x v="29"/>
  </r>
  <r>
    <n v="-1"/>
    <n v="1"/>
    <s v="0001 -Florida Power &amp; Light Company"/>
    <n v="0"/>
    <n v="3"/>
    <x v="29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7"/>
    <n v="2014"/>
    <s v="V2010 Q3 - 50% Bonus"/>
    <n v="367"/>
    <s v="02. Steam"/>
    <s v="Function"/>
    <n v="5643806.9199999999"/>
    <n v="0"/>
    <n v="0"/>
    <n v="5643806.9199999999"/>
    <n v="330312.34999999998"/>
    <n v="1361144"/>
    <n v="-235212.87"/>
    <n v="0"/>
    <n v="5643806.9199999999"/>
    <n v="1691456.35"/>
    <n v="0"/>
    <n v="0"/>
    <n v="0"/>
    <n v="0"/>
    <x v="29"/>
  </r>
  <r>
    <n v="-1"/>
    <n v="1"/>
    <s v="0001 -Florida Power &amp; Light Company"/>
    <n v="0"/>
    <n v="3"/>
    <x v="29"/>
    <n v="2010"/>
    <n v="196"/>
    <n v="2014"/>
    <s v="V2010 Q4"/>
    <n v="367"/>
    <s v="02. Steam"/>
    <s v="Function"/>
    <n v="9927.92"/>
    <n v="0"/>
    <n v="0"/>
    <n v="9933.1299999999992"/>
    <n v="988.44"/>
    <n v="4148.17"/>
    <n v="-1542"/>
    <n v="7.25"/>
    <n v="9938.35"/>
    <n v="5134.05"/>
    <n v="-0.62"/>
    <n v="0"/>
    <n v="7.25"/>
    <n v="0"/>
    <x v="29"/>
  </r>
  <r>
    <n v="-1"/>
    <n v="1"/>
    <s v="0001 -Florida Power &amp; Light Company"/>
    <n v="0"/>
    <n v="3"/>
    <x v="29"/>
    <n v="2010"/>
    <n v="224"/>
    <n v="2014"/>
    <s v="V2010 Q4 - 100% Bonus"/>
    <n v="367"/>
    <s v="02. Steam"/>
    <s v="Function"/>
    <n v="1910604.36"/>
    <n v="0"/>
    <n v="0"/>
    <n v="1913388.8"/>
    <n v="114910.21"/>
    <n v="425731.35"/>
    <n v="-5568.88"/>
    <n v="3867.18"/>
    <n v="1916173.24"/>
    <n v="539275.13"/>
    <n v="-335.27"/>
    <n v="0"/>
    <n v="3867.18"/>
    <n v="0"/>
    <x v="29"/>
  </r>
  <r>
    <n v="-1"/>
    <n v="1"/>
    <s v="0001 -Florida Power &amp; Light Company"/>
    <n v="0"/>
    <n v="3"/>
    <x v="29"/>
    <n v="2010"/>
    <n v="218"/>
    <n v="2014"/>
    <s v="V2010 Q4 - 50% Bonus"/>
    <n v="367"/>
    <s v="02. Steam"/>
    <s v="Function"/>
    <n v="4889435.76"/>
    <n v="0"/>
    <n v="0"/>
    <n v="4896452.5599999996"/>
    <n v="298663.43"/>
    <n v="1112274.53"/>
    <n v="-15859.08"/>
    <n v="9745.31"/>
    <n v="4903469.3600000003"/>
    <n v="1407494.54"/>
    <n v="-844.87"/>
    <n v="0"/>
    <n v="9745.31"/>
    <n v="0"/>
    <x v="29"/>
  </r>
  <r>
    <n v="-1"/>
    <n v="1"/>
    <s v="0001 -Florida Power &amp; Light Company"/>
    <n v="0"/>
    <n v="3"/>
    <x v="29"/>
    <n v="2011"/>
    <n v="125"/>
    <n v="2014"/>
    <s v="V2011"/>
    <n v="367"/>
    <s v="02. Steam"/>
    <s v="Function"/>
    <n v="1508936.88"/>
    <n v="0"/>
    <n v="0"/>
    <n v="1298087.98"/>
    <n v="111008.83"/>
    <n v="353148.4"/>
    <n v="-32770.980000000003"/>
    <n v="20406.64"/>
    <n v="1531513.55"/>
    <n v="459476.1"/>
    <n v="2511.1"/>
    <n v="0"/>
    <n v="20406.64"/>
    <n v="0"/>
    <x v="29"/>
  </r>
  <r>
    <n v="-1"/>
    <n v="1"/>
    <s v="0001 -Florida Power &amp; Light Company"/>
    <n v="0"/>
    <n v="3"/>
    <x v="29"/>
    <n v="2011"/>
    <n v="233"/>
    <n v="2014"/>
    <s v="V2011 - 100% Bonus"/>
    <n v="367"/>
    <s v="02. Steam"/>
    <s v="Function"/>
    <n v="2978633.01"/>
    <n v="0"/>
    <n v="0"/>
    <n v="2504236.4700000002"/>
    <n v="195784.57"/>
    <n v="580561.57999999996"/>
    <n v="-66041.73"/>
    <n v="47443.21"/>
    <n v="3031121.3"/>
    <n v="765463.03"/>
    <n v="5838.04"/>
    <n v="0"/>
    <n v="47443.21"/>
    <n v="0"/>
    <x v="29"/>
  </r>
  <r>
    <n v="-1"/>
    <n v="1"/>
    <s v="0001 -Florida Power &amp; Light Company"/>
    <n v="0"/>
    <n v="3"/>
    <x v="29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29"/>
  </r>
  <r>
    <n v="-1"/>
    <n v="1"/>
    <s v="0001 -Florida Power &amp; Light Company"/>
    <n v="0"/>
    <n v="3"/>
    <x v="29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8"/>
    <n v="2014"/>
    <s v="V2012 Q1 - 50% Bonus"/>
    <n v="367"/>
    <s v="02. Steam"/>
    <s v="Function"/>
    <n v="7823365.21"/>
    <n v="0"/>
    <n v="0"/>
    <n v="7826458.8099999996"/>
    <n v="567226.04"/>
    <n v="1230634.29"/>
    <n v="-6187.2"/>
    <n v="2427.41"/>
    <n v="7829552.4100000001"/>
    <n v="1796820.13"/>
    <n v="-2719.6"/>
    <n v="0"/>
    <n v="2427.41"/>
    <n v="0"/>
    <x v="29"/>
  </r>
  <r>
    <n v="-1"/>
    <n v="1"/>
    <s v="0001 -Florida Power &amp; Light Company"/>
    <n v="0"/>
    <n v="3"/>
    <x v="29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9"/>
    <n v="2014"/>
    <s v="V2012 Q2 - 50% Bonus"/>
    <n v="367"/>
    <s v="02. Steam"/>
    <s v="Function"/>
    <n v="146478606.88999999"/>
    <n v="0"/>
    <n v="0"/>
    <n v="146478606.88999999"/>
    <n v="9693084.4499999993"/>
    <n v="17349752.170000002"/>
    <n v="-322992.34999999998"/>
    <n v="0"/>
    <n v="146478606.88999999"/>
    <n v="27042836.620000001"/>
    <n v="0"/>
    <n v="0"/>
    <n v="0"/>
    <n v="0"/>
    <x v="29"/>
  </r>
  <r>
    <n v="-1"/>
    <n v="1"/>
    <s v="0001 -Florida Power &amp; Light Company"/>
    <n v="0"/>
    <n v="3"/>
    <x v="29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29"/>
  </r>
  <r>
    <n v="-1"/>
    <n v="1"/>
    <s v="0001 -Florida Power &amp; Light Company"/>
    <n v="0"/>
    <n v="3"/>
    <x v="29"/>
    <n v="2012"/>
    <n v="250"/>
    <n v="2014"/>
    <s v="V2012 Q3 - 50% Bonus"/>
    <n v="367"/>
    <s v="02. Steam"/>
    <s v="Function"/>
    <n v="247103139.06"/>
    <n v="0"/>
    <n v="0"/>
    <n v="247210933.13999999"/>
    <n v="16680428.939999999"/>
    <n v="24999508.649999999"/>
    <n v="-215588.15"/>
    <n v="49812.74"/>
    <n v="247318727.21000001"/>
    <n v="41650891.399999999"/>
    <n v="-136729.22"/>
    <n v="0"/>
    <n v="49812.74"/>
    <n v="0"/>
    <x v="29"/>
  </r>
  <r>
    <n v="-1"/>
    <n v="1"/>
    <s v="0001 -Florida Power &amp; Light Company"/>
    <n v="0"/>
    <n v="3"/>
    <x v="29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29"/>
  </r>
  <r>
    <n v="-1"/>
    <n v="1"/>
    <s v="0001 -Florida Power &amp; Light Company"/>
    <n v="0"/>
    <n v="3"/>
    <x v="29"/>
    <n v="2012"/>
    <n v="251"/>
    <n v="2014"/>
    <s v="V2012 Q4 - 50% Bonus"/>
    <n v="367"/>
    <s v="02. Steam"/>
    <s v="Function"/>
    <n v="4849830.26"/>
    <n v="0"/>
    <n v="0"/>
    <n v="4851882"/>
    <n v="351154.79"/>
    <n v="429273.5"/>
    <n v="-4103.4799999999996"/>
    <n v="3266.43"/>
    <n v="4853933.74"/>
    <n v="779943.92"/>
    <n v="-352.68"/>
    <n v="0"/>
    <n v="3266.43"/>
    <n v="0"/>
    <x v="29"/>
  </r>
  <r>
    <n v="-1"/>
    <n v="1"/>
    <s v="0001 -Florida Power &amp; Light Company"/>
    <n v="0"/>
    <n v="3"/>
    <x v="29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3"/>
    <n v="231"/>
    <n v="2014"/>
    <s v="V2013 - 50% Bonus"/>
    <n v="367"/>
    <s v="02. Steam"/>
    <s v="Function"/>
    <n v="76290242.25"/>
    <n v="0"/>
    <n v="0"/>
    <n v="73556212.980000004"/>
    <n v="6104776.8200000003"/>
    <n v="3214225.32"/>
    <n v="-1525132.79"/>
    <n v="16222.64"/>
    <n v="76353370.560000002"/>
    <n v="9314356.2899999991"/>
    <n v="-42259.82"/>
    <n v="0"/>
    <n v="16222.64"/>
    <n v="0"/>
    <x v="29"/>
  </r>
  <r>
    <n v="-1"/>
    <n v="1"/>
    <s v="0001 -Florida Power &amp; Light Company"/>
    <n v="0"/>
    <n v="3"/>
    <x v="29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4"/>
    <n v="363"/>
    <n v="2014"/>
    <s v="V2014 - 50% Bonus"/>
    <n v="367"/>
    <s v="02. Steam"/>
    <s v="Function"/>
    <n v="160732377.47"/>
    <n v="160732377.47"/>
    <n v="0"/>
    <n v="160732377.47"/>
    <n v="6131772.4199999999"/>
    <n v="0"/>
    <n v="160732377.47"/>
    <n v="0"/>
    <n v="0"/>
    <n v="6131772.4199999999"/>
    <n v="0"/>
    <n v="0"/>
    <n v="0"/>
    <n v="0"/>
    <x v="29"/>
  </r>
  <r>
    <n v="-1"/>
    <n v="1"/>
    <s v="0001 -Florida Power &amp; Light Company"/>
    <n v="0"/>
    <n v="3"/>
    <x v="29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29"/>
  </r>
  <r>
    <n v="-1"/>
    <n v="1"/>
    <s v="0001 -Florida Power &amp; Light Company"/>
    <n v="0"/>
    <n v="3"/>
    <x v="29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29"/>
  </r>
  <r>
    <n v="-1"/>
    <n v="1"/>
    <s v="0001 -Florida Power &amp; Light Company"/>
    <n v="0"/>
    <n v="3"/>
    <x v="29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29"/>
  </r>
  <r>
    <n v="-1"/>
    <n v="1"/>
    <s v="0001 -Florida Power &amp; Light Company"/>
    <n v="0"/>
    <n v="3"/>
    <x v="29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29"/>
  </r>
  <r>
    <n v="-1"/>
    <n v="1"/>
    <s v="0001 -Florida Power &amp; Light Company"/>
    <n v="0"/>
    <n v="3"/>
    <x v="29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29"/>
  </r>
  <r>
    <n v="-1"/>
    <n v="1"/>
    <s v="0001 -Florida Power &amp; Light Company"/>
    <n v="0"/>
    <n v="3"/>
    <x v="29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29"/>
  </r>
  <r>
    <n v="-1"/>
    <n v="1"/>
    <s v="0001 -Florida Power &amp; Light Company"/>
    <n v="0"/>
    <n v="3"/>
    <x v="29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29"/>
  </r>
  <r>
    <n v="-1"/>
    <n v="1"/>
    <s v="0001 -Florida Power &amp; Light Company"/>
    <n v="0"/>
    <n v="3"/>
    <x v="29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29"/>
  </r>
  <r>
    <n v="-1"/>
    <n v="1"/>
    <s v="0001 -Florida Power &amp; Light Company"/>
    <n v="0"/>
    <n v="3"/>
    <x v="29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29"/>
  </r>
  <r>
    <n v="-1"/>
    <n v="1"/>
    <s v="0001 -Florida Power &amp; Light Company"/>
    <n v="0"/>
    <n v="3"/>
    <x v="29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29"/>
  </r>
  <r>
    <n v="-1"/>
    <n v="1"/>
    <s v="0001 -Florida Power &amp; Light Company"/>
    <n v="0"/>
    <n v="3"/>
    <x v="29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29"/>
  </r>
  <r>
    <n v="-1"/>
    <n v="1"/>
    <s v="0001 -Florida Power &amp; Light Company"/>
    <n v="0"/>
    <n v="3"/>
    <x v="29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29"/>
  </r>
  <r>
    <n v="-1"/>
    <n v="1"/>
    <s v="0001 -Florida Power &amp; Light Company"/>
    <n v="0"/>
    <n v="3"/>
    <x v="29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29"/>
  </r>
  <r>
    <n v="-1"/>
    <n v="1"/>
    <s v="0001 -Florida Power &amp; Light Company"/>
    <n v="0"/>
    <n v="3"/>
    <x v="29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29"/>
  </r>
  <r>
    <n v="-1"/>
    <n v="1"/>
    <s v="0001 -Florida Power &amp; Light Company"/>
    <n v="0"/>
    <n v="3"/>
    <x v="29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29"/>
  </r>
  <r>
    <n v="-1"/>
    <n v="1"/>
    <s v="0001 -Florida Power &amp; Light Company"/>
    <n v="0"/>
    <n v="3"/>
    <x v="29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29"/>
  </r>
  <r>
    <n v="-1"/>
    <n v="1"/>
    <s v="0001 -Florida Power &amp; Light Company"/>
    <n v="0"/>
    <n v="3"/>
    <x v="29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29"/>
  </r>
  <r>
    <n v="-1"/>
    <n v="1"/>
    <s v="0001 -Florida Power &amp; Light Company"/>
    <n v="0"/>
    <n v="3"/>
    <x v="29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29"/>
  </r>
  <r>
    <n v="-1"/>
    <n v="1"/>
    <s v="0001 -Florida Power &amp; Light Company"/>
    <n v="0"/>
    <n v="3"/>
    <x v="29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29"/>
  </r>
  <r>
    <n v="-1"/>
    <n v="1"/>
    <s v="0001 -Florida Power &amp; Light Company"/>
    <n v="0"/>
    <n v="3"/>
    <x v="29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29"/>
  </r>
  <r>
    <n v="-1"/>
    <n v="1"/>
    <s v="0001 -Florida Power &amp; Light Company"/>
    <n v="0"/>
    <n v="3"/>
    <x v="29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29"/>
  </r>
  <r>
    <n v="-1"/>
    <n v="1"/>
    <s v="0001 -Florida Power &amp; Light Company"/>
    <n v="0"/>
    <n v="3"/>
    <x v="29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29"/>
  </r>
  <r>
    <n v="-1"/>
    <n v="1"/>
    <s v="0001 -Florida Power &amp; Light Company"/>
    <n v="0"/>
    <n v="3"/>
    <x v="29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29"/>
  </r>
  <r>
    <n v="-1"/>
    <n v="1"/>
    <s v="0001 -Florida Power &amp; Light Company"/>
    <n v="0"/>
    <n v="3"/>
    <x v="29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29"/>
  </r>
  <r>
    <n v="-1"/>
    <n v="1"/>
    <s v="0001 -Florida Power &amp; Light Company"/>
    <n v="0"/>
    <n v="3"/>
    <x v="29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29"/>
  </r>
  <r>
    <n v="-1"/>
    <n v="1"/>
    <s v="0001 -Florida Power &amp; Light Company"/>
    <n v="0"/>
    <n v="3"/>
    <x v="29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29"/>
  </r>
  <r>
    <n v="-1"/>
    <n v="1"/>
    <s v="0001 -Florida Power &amp; Light Company"/>
    <n v="0"/>
    <n v="3"/>
    <x v="29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29"/>
  </r>
  <r>
    <n v="-1"/>
    <n v="1"/>
    <s v="0001 -Florida Power &amp; Light Company"/>
    <n v="0"/>
    <n v="3"/>
    <x v="29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29"/>
  </r>
  <r>
    <n v="-1"/>
    <n v="1"/>
    <s v="0001 -Florida Power &amp; Light Company"/>
    <n v="0"/>
    <n v="3"/>
    <x v="29"/>
    <n v="1994"/>
    <n v="32"/>
    <n v="2014"/>
    <s v="V1994"/>
    <n v="367"/>
    <s v="03. Nuclear"/>
    <s v="Function"/>
    <n v="41365734.450000003"/>
    <n v="0"/>
    <n v="0"/>
    <n v="28216940.690000001"/>
    <n v="1013356.99"/>
    <n v="40352377.460000001"/>
    <n v="-373800.55"/>
    <n v="0"/>
    <n v="41365734.450000003"/>
    <n v="41365734.450000003"/>
    <n v="0"/>
    <n v="0"/>
    <n v="0"/>
    <n v="0"/>
    <x v="29"/>
  </r>
  <r>
    <n v="-1"/>
    <n v="1"/>
    <s v="0001 -Florida Power &amp; Light Company"/>
    <n v="0"/>
    <n v="3"/>
    <x v="29"/>
    <n v="1995"/>
    <n v="33"/>
    <n v="2014"/>
    <s v="V1995"/>
    <n v="367"/>
    <s v="03. Nuclear"/>
    <s v="Function"/>
    <n v="28926773.48"/>
    <n v="0"/>
    <n v="0"/>
    <n v="19331186.920000002"/>
    <n v="1406429.42"/>
    <n v="26936419.739999998"/>
    <n v="-206339.73"/>
    <n v="94124.17"/>
    <n v="29050502.690000001"/>
    <n v="28225038.870000001"/>
    <n v="88205.25"/>
    <n v="0"/>
    <n v="94124.17"/>
    <n v="0"/>
    <x v="29"/>
  </r>
  <r>
    <n v="-1"/>
    <n v="1"/>
    <s v="0001 -Florida Power &amp; Light Company"/>
    <n v="0"/>
    <n v="3"/>
    <x v="29"/>
    <n v="1996"/>
    <n v="34"/>
    <n v="2014"/>
    <s v="V1996"/>
    <n v="367"/>
    <s v="03. Nuclear"/>
    <s v="Function"/>
    <n v="22633672.91"/>
    <n v="0"/>
    <n v="0"/>
    <n v="9852768.1199999992"/>
    <n v="1019122.36"/>
    <n v="20358436.199999999"/>
    <n v="-283158.58"/>
    <n v="191583.04"/>
    <n v="22910796.57"/>
    <n v="21107722.039999999"/>
    <n v="184295.9"/>
    <n v="0"/>
    <n v="191583.04"/>
    <n v="0"/>
    <x v="29"/>
  </r>
  <r>
    <n v="-1"/>
    <n v="1"/>
    <s v="0001 -Florida Power &amp; Light Company"/>
    <n v="0"/>
    <n v="3"/>
    <x v="29"/>
    <n v="1997"/>
    <n v="35"/>
    <n v="2014"/>
    <s v="V1997"/>
    <n v="367"/>
    <s v="03. Nuclear"/>
    <s v="Function"/>
    <n v="49819557.799999997"/>
    <n v="0"/>
    <n v="0"/>
    <n v="43928099.25"/>
    <n v="2196404.96"/>
    <n v="42132140.420000002"/>
    <n v="0"/>
    <n v="0"/>
    <n v="49819557.799999997"/>
    <n v="44328545.380000003"/>
    <n v="0"/>
    <n v="0"/>
    <n v="0"/>
    <n v="0"/>
    <x v="29"/>
  </r>
  <r>
    <n v="-1"/>
    <n v="1"/>
    <s v="0001 -Florida Power &amp; Light Company"/>
    <n v="0"/>
    <n v="3"/>
    <x v="29"/>
    <n v="1998"/>
    <n v="59"/>
    <n v="2014"/>
    <s v="V1998"/>
    <n v="367"/>
    <s v="03. Nuclear"/>
    <s v="Function"/>
    <n v="15278354.16"/>
    <n v="0"/>
    <n v="0"/>
    <n v="10854044.380000001"/>
    <n v="592167.46"/>
    <n v="12643078.449999999"/>
    <n v="-32965.339999999997"/>
    <n v="29454.98"/>
    <n v="15311319.5"/>
    <n v="13208480.08"/>
    <n v="23255.46"/>
    <n v="0"/>
    <n v="29454.98"/>
    <n v="0"/>
    <x v="29"/>
  </r>
  <r>
    <n v="-1"/>
    <n v="1"/>
    <s v="0001 -Florida Power &amp; Light Company"/>
    <n v="0"/>
    <n v="3"/>
    <x v="29"/>
    <n v="1999"/>
    <n v="60"/>
    <n v="2014"/>
    <s v="V1999"/>
    <n v="367"/>
    <s v="03. Nuclear"/>
    <s v="Function"/>
    <n v="9411339.9399999995"/>
    <n v="0"/>
    <n v="0"/>
    <n v="5424872.1299999999"/>
    <n v="202736.08"/>
    <n v="9395753.8399999999"/>
    <n v="-189954.26"/>
    <n v="197449.69"/>
    <n v="9601294.1999999993"/>
    <n v="9411339.9399999995"/>
    <n v="194645.41"/>
    <n v="0"/>
    <n v="197449.69"/>
    <n v="0"/>
    <x v="29"/>
  </r>
  <r>
    <n v="-1"/>
    <n v="1"/>
    <s v="0001 -Florida Power &amp; Light Company"/>
    <n v="0"/>
    <n v="3"/>
    <x v="29"/>
    <n v="2000"/>
    <n v="61"/>
    <n v="2014"/>
    <s v="V2000"/>
    <n v="367"/>
    <s v="03. Nuclear"/>
    <s v="Function"/>
    <n v="5281977.4800000004"/>
    <n v="0"/>
    <n v="0"/>
    <n v="4089970.99"/>
    <n v="166958.23000000001"/>
    <n v="5053004.45"/>
    <n v="-22384.720000000001"/>
    <n v="42264.34"/>
    <n v="5304362.2"/>
    <n v="5198905.2699999996"/>
    <n v="40937.040000000001"/>
    <n v="0"/>
    <n v="42264.34"/>
    <n v="0"/>
    <x v="29"/>
  </r>
  <r>
    <n v="-1"/>
    <n v="1"/>
    <s v="0001 -Florida Power &amp; Light Company"/>
    <n v="0"/>
    <n v="3"/>
    <x v="29"/>
    <n v="2001"/>
    <n v="62"/>
    <n v="2014"/>
    <s v="V2001"/>
    <n v="367"/>
    <s v="03. Nuclear"/>
    <s v="Function"/>
    <n v="3767860.43"/>
    <n v="0"/>
    <n v="0"/>
    <n v="3343210.52"/>
    <n v="78223.539999999994"/>
    <n v="3610276.2"/>
    <n v="-41087.629999999997"/>
    <n v="49321.43"/>
    <n v="3808948.06"/>
    <n v="3652264.44"/>
    <n v="44469.1"/>
    <n v="0"/>
    <n v="49321.43"/>
    <n v="0"/>
    <x v="29"/>
  </r>
  <r>
    <n v="-1"/>
    <n v="1"/>
    <s v="0001 -Florida Power &amp; Light Company"/>
    <n v="0"/>
    <n v="3"/>
    <x v="29"/>
    <n v="2001"/>
    <n v="69"/>
    <n v="2014"/>
    <s v="V2001 Bonus"/>
    <n v="367"/>
    <s v="03. Nuclear"/>
    <s v="Function"/>
    <n v="618907.68000000005"/>
    <n v="0"/>
    <n v="0"/>
    <n v="618907.68000000005"/>
    <n v="3566.44"/>
    <n v="609985.53"/>
    <n v="0"/>
    <n v="0"/>
    <n v="618907.68000000005"/>
    <n v="613551.97"/>
    <n v="0"/>
    <n v="0"/>
    <n v="0"/>
    <n v="0"/>
    <x v="29"/>
  </r>
  <r>
    <n v="-1"/>
    <n v="1"/>
    <s v="0001 -Florida Power &amp; Light Company"/>
    <n v="0"/>
    <n v="3"/>
    <x v="29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29"/>
  </r>
  <r>
    <n v="-1"/>
    <n v="1"/>
    <s v="0001 -Florida Power &amp; Light Company"/>
    <n v="0"/>
    <n v="3"/>
    <x v="29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29"/>
  </r>
  <r>
    <n v="-1"/>
    <n v="1"/>
    <s v="0001 -Florida Power &amp; Light Company"/>
    <n v="0"/>
    <n v="3"/>
    <x v="29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29"/>
  </r>
  <r>
    <n v="-1"/>
    <n v="1"/>
    <s v="0001 -Florida Power &amp; Light Company"/>
    <n v="0"/>
    <n v="3"/>
    <x v="29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29"/>
  </r>
  <r>
    <n v="-1"/>
    <n v="1"/>
    <s v="0001 -Florida Power &amp; Light Company"/>
    <n v="0"/>
    <n v="3"/>
    <x v="29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29"/>
  </r>
  <r>
    <n v="-1"/>
    <n v="1"/>
    <s v="0001 -Florida Power &amp; Light Company"/>
    <n v="0"/>
    <n v="3"/>
    <x v="29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29"/>
  </r>
  <r>
    <n v="-1"/>
    <n v="1"/>
    <s v="0001 -Florida Power &amp; Light Company"/>
    <n v="0"/>
    <n v="3"/>
    <x v="29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29"/>
  </r>
  <r>
    <n v="-1"/>
    <n v="1"/>
    <s v="0001 -Florida Power &amp; Light Company"/>
    <n v="0"/>
    <n v="3"/>
    <x v="29"/>
    <n v="2003"/>
    <n v="70"/>
    <n v="2014"/>
    <s v="V2003 Bonus-30%"/>
    <n v="367"/>
    <s v="03. Nuclear"/>
    <s v="Function"/>
    <n v="11017011.41"/>
    <n v="0"/>
    <n v="0"/>
    <n v="6473060.4800000004"/>
    <n v="486196.24"/>
    <n v="8828656.5999999996"/>
    <n v="0"/>
    <n v="0"/>
    <n v="11017011.41"/>
    <n v="9314852.8399999999"/>
    <n v="0"/>
    <n v="0"/>
    <n v="0"/>
    <n v="0"/>
    <x v="29"/>
  </r>
  <r>
    <n v="-1"/>
    <n v="1"/>
    <s v="0001 -Florida Power &amp; Light Company"/>
    <n v="0"/>
    <n v="3"/>
    <x v="29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29"/>
  </r>
  <r>
    <n v="-1"/>
    <n v="1"/>
    <s v="0001 -Florida Power &amp; Light Company"/>
    <n v="0"/>
    <n v="3"/>
    <x v="29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29"/>
  </r>
  <r>
    <n v="-1"/>
    <n v="1"/>
    <s v="0001 -Florida Power &amp; Light Company"/>
    <n v="0"/>
    <n v="3"/>
    <x v="29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29"/>
  </r>
  <r>
    <n v="-1"/>
    <n v="1"/>
    <s v="0001 -Florida Power &amp; Light Company"/>
    <n v="0"/>
    <n v="3"/>
    <x v="29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29"/>
  </r>
  <r>
    <n v="-1"/>
    <n v="1"/>
    <s v="0001 -Florida Power &amp; Light Company"/>
    <n v="0"/>
    <n v="3"/>
    <x v="29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29"/>
  </r>
  <r>
    <n v="-1"/>
    <n v="1"/>
    <s v="0001 -Florida Power &amp; Light Company"/>
    <n v="0"/>
    <n v="3"/>
    <x v="29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29"/>
  </r>
  <r>
    <n v="-1"/>
    <n v="1"/>
    <s v="0001 -Florida Power &amp; Light Company"/>
    <n v="0"/>
    <n v="3"/>
    <x v="29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29"/>
  </r>
  <r>
    <n v="-1"/>
    <n v="1"/>
    <s v="0001 -Florida Power &amp; Light Company"/>
    <n v="0"/>
    <n v="3"/>
    <x v="29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29"/>
  </r>
  <r>
    <n v="-1"/>
    <n v="1"/>
    <s v="0001 -Florida Power &amp; Light Company"/>
    <n v="0"/>
    <n v="3"/>
    <x v="29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29"/>
  </r>
  <r>
    <n v="-1"/>
    <n v="1"/>
    <s v="0001 -Florida Power &amp; Light Company"/>
    <n v="0"/>
    <n v="3"/>
    <x v="29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29"/>
  </r>
  <r>
    <n v="-1"/>
    <n v="1"/>
    <s v="0001 -Florida Power &amp; Light Company"/>
    <n v="0"/>
    <n v="3"/>
    <x v="29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29"/>
  </r>
  <r>
    <n v="-1"/>
    <n v="1"/>
    <s v="0001 -Florida Power &amp; Light Company"/>
    <n v="0"/>
    <n v="3"/>
    <x v="29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29"/>
  </r>
  <r>
    <n v="-1"/>
    <n v="1"/>
    <s v="0001 -Florida Power &amp; Light Company"/>
    <n v="0"/>
    <n v="3"/>
    <x v="29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29"/>
  </r>
  <r>
    <n v="-1"/>
    <n v="1"/>
    <s v="0001 -Florida Power &amp; Light Company"/>
    <n v="0"/>
    <n v="3"/>
    <x v="29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29"/>
  </r>
  <r>
    <n v="-1"/>
    <n v="1"/>
    <s v="0001 -Florida Power &amp; Light Company"/>
    <n v="0"/>
    <n v="3"/>
    <x v="29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29"/>
  </r>
  <r>
    <n v="-1"/>
    <n v="1"/>
    <s v="0001 -Florida Power &amp; Light Company"/>
    <n v="0"/>
    <n v="3"/>
    <x v="29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29"/>
  </r>
  <r>
    <n v="-1"/>
    <n v="1"/>
    <s v="0001 -Florida Power &amp; Light Company"/>
    <n v="0"/>
    <n v="3"/>
    <x v="29"/>
    <n v="2005"/>
    <n v="66"/>
    <n v="2014"/>
    <s v="V2005"/>
    <n v="367"/>
    <s v="03. Nuclear"/>
    <s v="Function"/>
    <n v="117289053.05"/>
    <n v="0"/>
    <n v="0"/>
    <n v="55596314.350000001"/>
    <n v="6224107.79"/>
    <n v="77022781.739999995"/>
    <n v="-630595.36"/>
    <n v="232789.29"/>
    <n v="117529361.62"/>
    <n v="83091407.969999999"/>
    <n v="147962.28"/>
    <n v="0"/>
    <n v="232789.29"/>
    <n v="0"/>
    <x v="29"/>
  </r>
  <r>
    <n v="-1"/>
    <n v="1"/>
    <s v="0001 -Florida Power &amp; Light Company"/>
    <n v="0"/>
    <n v="3"/>
    <x v="29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29"/>
  </r>
  <r>
    <n v="-1"/>
    <n v="1"/>
    <s v="0001 -Florida Power &amp; Light Company"/>
    <n v="0"/>
    <n v="3"/>
    <x v="29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29"/>
  </r>
  <r>
    <n v="-1"/>
    <n v="1"/>
    <s v="0001 -Florida Power &amp; Light Company"/>
    <n v="0"/>
    <n v="3"/>
    <x v="29"/>
    <n v="2006"/>
    <n v="67"/>
    <n v="2014"/>
    <s v="V2006"/>
    <n v="367"/>
    <s v="03. Nuclear"/>
    <s v="Function"/>
    <n v="63251037.130000003"/>
    <n v="0"/>
    <n v="0"/>
    <n v="44142638.219999999"/>
    <n v="3162941.64"/>
    <n v="39536187.460000001"/>
    <n v="-2114091.94"/>
    <n v="0"/>
    <n v="63251037.130000003"/>
    <n v="42699129.100000001"/>
    <n v="0"/>
    <n v="0"/>
    <n v="0"/>
    <n v="0"/>
    <x v="29"/>
  </r>
  <r>
    <n v="-1"/>
    <n v="1"/>
    <s v="0001 -Florida Power &amp; Light Company"/>
    <n v="0"/>
    <n v="3"/>
    <x v="29"/>
    <n v="2007"/>
    <n v="74"/>
    <n v="2014"/>
    <s v="V2007"/>
    <n v="367"/>
    <s v="03. Nuclear"/>
    <s v="Function"/>
    <n v="163146603.46000001"/>
    <n v="0"/>
    <n v="0"/>
    <n v="95541136.120000005"/>
    <n v="9612254.8399999999"/>
    <n v="83914209.769999996"/>
    <n v="-3750234.84"/>
    <n v="0"/>
    <n v="163146603.46000001"/>
    <n v="93526464.609999999"/>
    <n v="0"/>
    <n v="0"/>
    <n v="0"/>
    <n v="0"/>
    <x v="29"/>
  </r>
  <r>
    <n v="-1"/>
    <n v="1"/>
    <s v="0001 -Florida Power &amp; Light Company"/>
    <n v="0"/>
    <n v="3"/>
    <x v="29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29"/>
  </r>
  <r>
    <n v="-1"/>
    <n v="1"/>
    <s v="0001 -Florida Power &amp; Light Company"/>
    <n v="0"/>
    <n v="3"/>
    <x v="29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29"/>
  </r>
  <r>
    <n v="-1"/>
    <n v="1"/>
    <s v="0001 -Florida Power &amp; Light Company"/>
    <n v="0"/>
    <n v="3"/>
    <x v="29"/>
    <n v="2008"/>
    <n v="164"/>
    <n v="2014"/>
    <s v="V2008 Q1"/>
    <n v="367"/>
    <s v="03. Nuclear"/>
    <s v="Function"/>
    <n v="195763179.05000001"/>
    <n v="0"/>
    <n v="0"/>
    <n v="195797727.02000001"/>
    <n v="11655018.210000001"/>
    <n v="91100733.780000001"/>
    <n v="-475328.13"/>
    <n v="52703.15"/>
    <n v="195832275"/>
    <n v="102721846.42"/>
    <n v="17512.77"/>
    <n v="0"/>
    <n v="52703.15"/>
    <n v="0"/>
    <x v="29"/>
  </r>
  <r>
    <n v="-1"/>
    <n v="1"/>
    <s v="0001 -Florida Power &amp; Light Company"/>
    <n v="0"/>
    <n v="3"/>
    <x v="29"/>
    <n v="2008"/>
    <n v="168"/>
    <n v="2014"/>
    <s v="V2008 Q1 - 50% Bonus"/>
    <n v="367"/>
    <s v="03. Nuclear"/>
    <s v="Function"/>
    <n v="312013.90999999997"/>
    <n v="0"/>
    <n v="0"/>
    <n v="312060.40999999997"/>
    <n v="18026.25"/>
    <n v="209157.91"/>
    <n v="-14095"/>
    <n v="63.78"/>
    <n v="312106.92"/>
    <n v="227138.52"/>
    <n v="16.41"/>
    <n v="0"/>
    <n v="63.78"/>
    <n v="0"/>
    <x v="29"/>
  </r>
  <r>
    <n v="-1"/>
    <n v="1"/>
    <s v="0001 -Florida Power &amp; Light Company"/>
    <n v="0"/>
    <n v="3"/>
    <x v="29"/>
    <n v="2008"/>
    <n v="165"/>
    <n v="2014"/>
    <s v="V2008 Q2"/>
    <n v="367"/>
    <s v="03. Nuclear"/>
    <s v="Function"/>
    <n v="18941507.170000002"/>
    <n v="0"/>
    <n v="0"/>
    <n v="18946391.370000001"/>
    <n v="1144096.98"/>
    <n v="8691684.3599999994"/>
    <n v="-115860.31"/>
    <n v="10162.81"/>
    <n v="18951275.57"/>
    <n v="9831132.1400000006"/>
    <n v="5043.62"/>
    <n v="0"/>
    <n v="10162.81"/>
    <n v="0"/>
    <x v="29"/>
  </r>
  <r>
    <n v="-1"/>
    <n v="1"/>
    <s v="0001 -Florida Power &amp; Light Company"/>
    <n v="0"/>
    <n v="3"/>
    <x v="29"/>
    <n v="2008"/>
    <n v="169"/>
    <n v="2014"/>
    <s v="V2008 Q2 - 50% Bonus"/>
    <n v="367"/>
    <s v="03. Nuclear"/>
    <s v="Function"/>
    <n v="1941959.86"/>
    <n v="0"/>
    <n v="0"/>
    <n v="1942176.45"/>
    <n v="168705.81"/>
    <n v="1325481.94"/>
    <n v="-218750.41"/>
    <n v="435.36"/>
    <n v="1942393.04"/>
    <n v="1493981.52"/>
    <n v="208.41"/>
    <n v="0"/>
    <n v="435.36"/>
    <n v="0"/>
    <x v="29"/>
  </r>
  <r>
    <n v="-1"/>
    <n v="1"/>
    <s v="0001 -Florida Power &amp; Light Company"/>
    <n v="0"/>
    <n v="3"/>
    <x v="29"/>
    <n v="2008"/>
    <n v="166"/>
    <n v="2014"/>
    <s v="V2008 Q3"/>
    <n v="367"/>
    <s v="03. Nuclear"/>
    <s v="Function"/>
    <n v="7306967.2699999996"/>
    <n v="0"/>
    <n v="0"/>
    <n v="7308759"/>
    <n v="453691.37"/>
    <n v="3388115.96"/>
    <n v="-103885.8"/>
    <n v="3600.92"/>
    <n v="7310550.7400000002"/>
    <n v="3840154.69"/>
    <n v="1670.09"/>
    <n v="0"/>
    <n v="3600.92"/>
    <n v="0"/>
    <x v="29"/>
  </r>
  <r>
    <n v="-1"/>
    <n v="1"/>
    <s v="0001 -Florida Power &amp; Light Company"/>
    <n v="0"/>
    <n v="3"/>
    <x v="29"/>
    <n v="2008"/>
    <n v="170"/>
    <n v="2014"/>
    <s v="V2008 Q3 - 50% Bonus"/>
    <n v="367"/>
    <s v="03. Nuclear"/>
    <s v="Function"/>
    <n v="9000865.7799999993"/>
    <n v="0"/>
    <n v="0"/>
    <n v="9002987.3100000005"/>
    <n v="592114.34"/>
    <n v="4271461.33"/>
    <n v="-221973.24"/>
    <n v="4263.74"/>
    <n v="9005108.8499999996"/>
    <n v="4861618.82"/>
    <n v="1977.51"/>
    <n v="0"/>
    <n v="4263.74"/>
    <n v="0"/>
    <x v="29"/>
  </r>
  <r>
    <n v="-1"/>
    <n v="1"/>
    <s v="0001 -Florida Power &amp; Light Company"/>
    <n v="0"/>
    <n v="3"/>
    <x v="29"/>
    <n v="2008"/>
    <n v="167"/>
    <n v="2014"/>
    <s v="V2008 Q4"/>
    <n v="367"/>
    <s v="03. Nuclear"/>
    <s v="Function"/>
    <n v="10640309.9"/>
    <n v="0"/>
    <n v="0"/>
    <n v="10643348.08"/>
    <n v="586544.56000000006"/>
    <n v="4145622.56"/>
    <n v="-6076.35"/>
    <n v="6776.4"/>
    <n v="10646386.25"/>
    <n v="4729454.49"/>
    <n v="3412.69"/>
    <n v="0"/>
    <n v="6776.4"/>
    <n v="0"/>
    <x v="29"/>
  </r>
  <r>
    <n v="-1"/>
    <n v="1"/>
    <s v="0001 -Florida Power &amp; Light Company"/>
    <n v="0"/>
    <n v="3"/>
    <x v="29"/>
    <n v="2008"/>
    <n v="171"/>
    <n v="2014"/>
    <s v="V2008 Q4 - 50% Bonus"/>
    <n v="367"/>
    <s v="03. Nuclear"/>
    <s v="Function"/>
    <n v="11946620.939999999"/>
    <n v="0"/>
    <n v="0"/>
    <n v="11949232.41"/>
    <n v="815983.65"/>
    <n v="5766765.1900000004"/>
    <n v="-430664.44"/>
    <n v="5824.67"/>
    <n v="11951843.880000001"/>
    <n v="6580417.1900000004"/>
    <n v="2933.38"/>
    <n v="0"/>
    <n v="5824.67"/>
    <n v="0"/>
    <x v="29"/>
  </r>
  <r>
    <n v="-1"/>
    <n v="1"/>
    <s v="0001 -Florida Power &amp; Light Company"/>
    <n v="0"/>
    <n v="3"/>
    <x v="29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5"/>
    <n v="2014"/>
    <s v="V2009 Q1"/>
    <n v="367"/>
    <s v="03. Nuclear"/>
    <s v="Function"/>
    <n v="2217966.35"/>
    <n v="0"/>
    <n v="0"/>
    <n v="2257711.79"/>
    <n v="170245.31"/>
    <n v="1145863.3400000001"/>
    <n v="-160924.85999999999"/>
    <n v="59153.74"/>
    <n v="2297457.2200000002"/>
    <n v="1281828.6100000001"/>
    <n v="13942.91"/>
    <n v="0"/>
    <n v="59153.74"/>
    <n v="0"/>
    <x v="29"/>
  </r>
  <r>
    <n v="-1"/>
    <n v="1"/>
    <s v="0001 -Florida Power &amp; Light Company"/>
    <n v="0"/>
    <n v="3"/>
    <x v="29"/>
    <n v="2009"/>
    <n v="189"/>
    <n v="2014"/>
    <s v="V2009 Q1 - 50% Bonus"/>
    <n v="367"/>
    <s v="03. Nuclear"/>
    <s v="Function"/>
    <n v="11045864.300000001"/>
    <n v="0"/>
    <n v="0"/>
    <n v="11302345.09"/>
    <n v="722088.32"/>
    <n v="4922434.04"/>
    <n v="-618129.85"/>
    <n v="381724.3"/>
    <n v="11558825.890000001"/>
    <n v="5423310.2400000002"/>
    <n v="89974.83"/>
    <n v="0"/>
    <n v="381724.3"/>
    <n v="0"/>
    <x v="29"/>
  </r>
  <r>
    <n v="-1"/>
    <n v="1"/>
    <s v="0001 -Florida Power &amp; Light Company"/>
    <n v="0"/>
    <n v="3"/>
    <x v="29"/>
    <n v="2009"/>
    <n v="186"/>
    <n v="2014"/>
    <s v="V2009 Q2"/>
    <n v="367"/>
    <s v="03. Nuclear"/>
    <s v="Function"/>
    <n v="2456276"/>
    <n v="0"/>
    <n v="0"/>
    <n v="2456276"/>
    <n v="171819.25"/>
    <n v="1113527.73"/>
    <n v="-46616.84"/>
    <n v="0"/>
    <n v="2456276"/>
    <n v="1285346.98"/>
    <n v="0"/>
    <n v="0"/>
    <n v="0"/>
    <n v="0"/>
    <x v="29"/>
  </r>
  <r>
    <n v="-1"/>
    <n v="1"/>
    <s v="0001 -Florida Power &amp; Light Company"/>
    <n v="0"/>
    <n v="3"/>
    <x v="29"/>
    <n v="2009"/>
    <n v="190"/>
    <n v="2014"/>
    <s v="V2009 Q2 - 50% Bonus"/>
    <n v="367"/>
    <s v="03. Nuclear"/>
    <s v="Function"/>
    <n v="37984020.009999998"/>
    <n v="0"/>
    <n v="0"/>
    <n v="37984020.009999998"/>
    <n v="2438913.4300000002"/>
    <n v="15206118.6"/>
    <n v="-231869.67"/>
    <n v="0"/>
    <n v="37984020.009999998"/>
    <n v="17645032.030000001"/>
    <n v="0"/>
    <n v="0"/>
    <n v="0"/>
    <n v="0"/>
    <x v="29"/>
  </r>
  <r>
    <n v="-1"/>
    <n v="1"/>
    <s v="0001 -Florida Power &amp; Light Company"/>
    <n v="0"/>
    <n v="3"/>
    <x v="29"/>
    <n v="2009"/>
    <n v="187"/>
    <n v="2014"/>
    <s v="V2009 Q3"/>
    <n v="367"/>
    <s v="03. Nuclear"/>
    <s v="Function"/>
    <n v="115705.99"/>
    <n v="0"/>
    <n v="0"/>
    <n v="115705.99"/>
    <n v="13600.9"/>
    <n v="80043.61"/>
    <n v="-15197.2"/>
    <n v="0"/>
    <n v="115705.99"/>
    <n v="93644.51"/>
    <n v="0"/>
    <n v="0"/>
    <n v="0"/>
    <n v="0"/>
    <x v="29"/>
  </r>
  <r>
    <n v="-1"/>
    <n v="1"/>
    <s v="0001 -Florida Power &amp; Light Company"/>
    <n v="0"/>
    <n v="3"/>
    <x v="29"/>
    <n v="2009"/>
    <n v="191"/>
    <n v="2014"/>
    <s v="V2009 Q3 - 50% Bonus"/>
    <n v="367"/>
    <s v="03. Nuclear"/>
    <s v="Function"/>
    <n v="30714793.059999999"/>
    <n v="0"/>
    <n v="0"/>
    <n v="30989515.289999999"/>
    <n v="2051339.17"/>
    <n v="12013521.58"/>
    <n v="-741396.57"/>
    <n v="350175.77"/>
    <n v="31264237.52"/>
    <n v="13845036.26"/>
    <n v="20555.8"/>
    <n v="0"/>
    <n v="350175.77"/>
    <n v="0"/>
    <x v="29"/>
  </r>
  <r>
    <n v="-1"/>
    <n v="1"/>
    <s v="0001 -Florida Power &amp; Light Company"/>
    <n v="0"/>
    <n v="3"/>
    <x v="29"/>
    <n v="2009"/>
    <n v="188"/>
    <n v="2014"/>
    <s v="V2009 Q4"/>
    <n v="367"/>
    <s v="03. Nuclear"/>
    <s v="Function"/>
    <n v="2892407.79"/>
    <n v="0"/>
    <n v="0"/>
    <n v="2967467.93"/>
    <n v="186311.2"/>
    <n v="1040296.17"/>
    <n v="-150120.29"/>
    <n v="244683.08"/>
    <n v="3042528.08"/>
    <n v="1168885.3500000001"/>
    <n v="152284.79999999999"/>
    <n v="0"/>
    <n v="244683.08"/>
    <n v="0"/>
    <x v="29"/>
  </r>
  <r>
    <n v="-1"/>
    <n v="1"/>
    <s v="0001 -Florida Power &amp; Light Company"/>
    <n v="0"/>
    <n v="3"/>
    <x v="29"/>
    <n v="2009"/>
    <n v="192"/>
    <n v="2014"/>
    <s v="V2009 Q4 - 50% Bonus"/>
    <n v="367"/>
    <s v="03. Nuclear"/>
    <s v="Function"/>
    <n v="32856256.489999998"/>
    <n v="0"/>
    <n v="0"/>
    <n v="33677493.049999997"/>
    <n v="2184233.35"/>
    <n v="12161160.609999999"/>
    <n v="-1642473.12"/>
    <n v="1610474.18"/>
    <n v="34498729.609999999"/>
    <n v="13713888.960000001"/>
    <n v="599506.06000000006"/>
    <n v="0"/>
    <n v="1610474.18"/>
    <n v="0"/>
    <x v="29"/>
  </r>
  <r>
    <n v="-1"/>
    <n v="1"/>
    <s v="0001 -Florida Power &amp; Light Company"/>
    <n v="0"/>
    <n v="3"/>
    <x v="29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3"/>
    <n v="2014"/>
    <s v="V2010 Q1"/>
    <n v="367"/>
    <s v="03. Nuclear"/>
    <s v="Function"/>
    <n v="-6659657.79"/>
    <n v="0"/>
    <n v="0"/>
    <n v="-6659657.79"/>
    <n v="-379857.91"/>
    <n v="-1902678.18"/>
    <n v="0"/>
    <n v="0"/>
    <n v="-6659657.79"/>
    <n v="-2282536.09"/>
    <n v="0"/>
    <n v="0"/>
    <n v="0"/>
    <n v="0"/>
    <x v="29"/>
  </r>
  <r>
    <n v="-1"/>
    <n v="1"/>
    <s v="0001 -Florida Power &amp; Light Company"/>
    <n v="0"/>
    <n v="3"/>
    <x v="29"/>
    <n v="2010"/>
    <n v="215"/>
    <n v="2014"/>
    <s v="V2010 Q1 - 50% Bonus"/>
    <n v="367"/>
    <s v="03. Nuclear"/>
    <s v="Function"/>
    <n v="-596332.69999999995"/>
    <n v="0"/>
    <n v="0"/>
    <n v="-596332.69999999995"/>
    <n v="25207.74"/>
    <n v="134021.1"/>
    <n v="0"/>
    <n v="0"/>
    <n v="-596332.69999999995"/>
    <n v="159228.84"/>
    <n v="0"/>
    <n v="0"/>
    <n v="0"/>
    <n v="0"/>
    <x v="29"/>
  </r>
  <r>
    <n v="-1"/>
    <n v="1"/>
    <s v="0001 -Florida Power &amp; Light Company"/>
    <n v="0"/>
    <n v="3"/>
    <x v="29"/>
    <n v="2010"/>
    <n v="194"/>
    <n v="2014"/>
    <s v="V2010 Q2"/>
    <n v="367"/>
    <s v="03. Nuclear"/>
    <s v="Function"/>
    <n v="7412640.9199999999"/>
    <n v="0"/>
    <n v="0"/>
    <n v="7496276.9900000002"/>
    <n v="519735.67"/>
    <n v="2436306.5099999998"/>
    <n v="-167272.14000000001"/>
    <n v="102045.75"/>
    <n v="7579913.0599999996"/>
    <n v="2897373.15"/>
    <n v="-6557.36"/>
    <n v="0"/>
    <n v="102045.75"/>
    <n v="0"/>
    <x v="29"/>
  </r>
  <r>
    <n v="-1"/>
    <n v="1"/>
    <s v="0001 -Florida Power &amp; Light Company"/>
    <n v="0"/>
    <n v="3"/>
    <x v="29"/>
    <n v="2010"/>
    <n v="216"/>
    <n v="2014"/>
    <s v="V2010 Q2 - 50% Bonus"/>
    <n v="367"/>
    <s v="03. Nuclear"/>
    <s v="Function"/>
    <n v="62458149.630000003"/>
    <n v="0"/>
    <n v="0"/>
    <n v="62610124.100000001"/>
    <n v="4340208.71"/>
    <n v="20174152.989999998"/>
    <n v="-303948.94"/>
    <n v="185426.56"/>
    <n v="62762098.57"/>
    <n v="24407754.649999999"/>
    <n v="-11915.33"/>
    <n v="0"/>
    <n v="185426.56"/>
    <n v="0"/>
    <x v="29"/>
  </r>
  <r>
    <n v="-1"/>
    <n v="1"/>
    <s v="0001 -Florida Power &amp; Light Company"/>
    <n v="0"/>
    <n v="3"/>
    <x v="29"/>
    <n v="2010"/>
    <n v="195"/>
    <n v="2014"/>
    <s v="V2010 Q3"/>
    <n v="367"/>
    <s v="03. Nuclear"/>
    <s v="Function"/>
    <n v="628124.27"/>
    <n v="0"/>
    <n v="0"/>
    <n v="628401.66"/>
    <n v="76988.479999999996"/>
    <n v="347191"/>
    <n v="-554.79"/>
    <n v="1133.8"/>
    <n v="628679.06000000006"/>
    <n v="423994.5"/>
    <n v="763.99"/>
    <n v="0"/>
    <n v="1133.8"/>
    <n v="0"/>
    <x v="29"/>
  </r>
  <r>
    <n v="-1"/>
    <n v="1"/>
    <s v="0001 -Florida Power &amp; Light Company"/>
    <n v="0"/>
    <n v="3"/>
    <x v="29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7"/>
    <n v="2014"/>
    <s v="V2010 Q3 - 50% Bonus"/>
    <n v="367"/>
    <s v="03. Nuclear"/>
    <s v="Function"/>
    <n v="7352986.6799999997"/>
    <n v="0"/>
    <n v="0"/>
    <n v="7352986.6799999997"/>
    <n v="575685.81999999995"/>
    <n v="2483589.96"/>
    <n v="-436570.75"/>
    <n v="0"/>
    <n v="7352986.6799999997"/>
    <n v="3059275.78"/>
    <n v="0"/>
    <n v="0"/>
    <n v="0"/>
    <n v="0"/>
    <x v="29"/>
  </r>
  <r>
    <n v="-1"/>
    <n v="1"/>
    <s v="0001 -Florida Power &amp; Light Company"/>
    <n v="0"/>
    <n v="3"/>
    <x v="29"/>
    <n v="2010"/>
    <n v="196"/>
    <n v="2014"/>
    <s v="V2010 Q4"/>
    <n v="367"/>
    <s v="03. Nuclear"/>
    <s v="Function"/>
    <n v="6722197.21"/>
    <n v="0"/>
    <n v="0"/>
    <n v="6795134.3300000001"/>
    <n v="491770.94"/>
    <n v="1936280.5"/>
    <n v="-145874.25"/>
    <n v="190080.08"/>
    <n v="6868071.46"/>
    <n v="2381938.4"/>
    <n v="90318.87"/>
    <n v="0"/>
    <n v="190080.08"/>
    <n v="0"/>
    <x v="29"/>
  </r>
  <r>
    <n v="-1"/>
    <n v="1"/>
    <s v="0001 -Florida Power &amp; Light Company"/>
    <n v="0"/>
    <n v="3"/>
    <x v="29"/>
    <n v="2010"/>
    <n v="224"/>
    <n v="2014"/>
    <s v="V2010 Q4 - 100% Bonus"/>
    <n v="367"/>
    <s v="03. Nuclear"/>
    <s v="Function"/>
    <n v="5992826.9199999999"/>
    <n v="0"/>
    <n v="0"/>
    <n v="6058051.3499999996"/>
    <n v="437249.38"/>
    <n v="1720724.83"/>
    <n v="-130448.87"/>
    <n v="169980.18"/>
    <n v="6123275.79"/>
    <n v="2116737.36"/>
    <n v="80768.149999999994"/>
    <n v="0"/>
    <n v="169980.18"/>
    <n v="0"/>
    <x v="29"/>
  </r>
  <r>
    <n v="-1"/>
    <n v="1"/>
    <s v="0001 -Florida Power &amp; Light Company"/>
    <n v="0"/>
    <n v="3"/>
    <x v="29"/>
    <n v="2010"/>
    <n v="218"/>
    <n v="2014"/>
    <s v="V2010 Q4 - 50% Bonus"/>
    <n v="367"/>
    <s v="03. Nuclear"/>
    <s v="Function"/>
    <n v="16657928.640000001"/>
    <n v="0"/>
    <n v="0"/>
    <n v="16837314.440000001"/>
    <n v="1226205.3700000001"/>
    <n v="4833987.0999999996"/>
    <n v="-358771.59"/>
    <n v="467493.96"/>
    <n v="17016700.23"/>
    <n v="5946779.3899999997"/>
    <n v="222135.45"/>
    <n v="0"/>
    <n v="467493.96"/>
    <n v="0"/>
    <x v="29"/>
  </r>
  <r>
    <n v="-1"/>
    <n v="1"/>
    <s v="0001 -Florida Power &amp; Light Company"/>
    <n v="0"/>
    <n v="3"/>
    <x v="29"/>
    <n v="2011"/>
    <n v="125"/>
    <n v="2014"/>
    <s v="V2011"/>
    <n v="367"/>
    <s v="03. Nuclear"/>
    <s v="Function"/>
    <n v="27103776.780000001"/>
    <n v="0"/>
    <n v="0"/>
    <n v="21433539.620000001"/>
    <n v="2238090.77"/>
    <n v="6962693.9800000004"/>
    <n v="-355214.9"/>
    <n v="200756.41"/>
    <n v="27209711.640000001"/>
    <n v="9172290.9299999997"/>
    <n v="123315.38"/>
    <n v="0"/>
    <n v="200756.41"/>
    <n v="0"/>
    <x v="29"/>
  </r>
  <r>
    <n v="-1"/>
    <n v="1"/>
    <s v="0001 -Florida Power &amp; Light Company"/>
    <n v="0"/>
    <n v="3"/>
    <x v="29"/>
    <n v="2011"/>
    <n v="233"/>
    <n v="2014"/>
    <s v="V2011 - 100% Bonus"/>
    <n v="367"/>
    <s v="03. Nuclear"/>
    <s v="Function"/>
    <n v="40205004.920000002"/>
    <n v="0"/>
    <n v="0"/>
    <n v="31357657.140000001"/>
    <n v="3232858.31"/>
    <n v="9911576.3000000007"/>
    <n v="-532205.51"/>
    <n v="313950.15999999997"/>
    <n v="40370669.689999998"/>
    <n v="13099874.93"/>
    <n v="192845.07"/>
    <n v="0"/>
    <n v="313950.15999999997"/>
    <n v="0"/>
    <x v="29"/>
  </r>
  <r>
    <n v="-1"/>
    <n v="1"/>
    <s v="0001 -Florida Power &amp; Light Company"/>
    <n v="0"/>
    <n v="3"/>
    <x v="29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29"/>
  </r>
  <r>
    <n v="-1"/>
    <n v="1"/>
    <s v="0001 -Florida Power &amp; Light Company"/>
    <n v="0"/>
    <n v="3"/>
    <x v="29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8"/>
    <n v="2014"/>
    <s v="V2012 Q1 - 50% Bonus"/>
    <n v="367"/>
    <s v="03. Nuclear"/>
    <s v="Function"/>
    <n v="12499296.52"/>
    <n v="0"/>
    <n v="0"/>
    <n v="12544462.390000001"/>
    <n v="1168657.46"/>
    <n v="2720245.89"/>
    <n v="-90331.74"/>
    <n v="142667.4"/>
    <n v="12589628.26"/>
    <n v="3869047.08"/>
    <n v="72191.929999999993"/>
    <n v="0"/>
    <n v="142667.4"/>
    <n v="0"/>
    <x v="29"/>
  </r>
  <r>
    <n v="-1"/>
    <n v="1"/>
    <s v="0001 -Florida Power &amp; Light Company"/>
    <n v="0"/>
    <n v="3"/>
    <x v="29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29"/>
  </r>
  <r>
    <n v="-1"/>
    <n v="1"/>
    <s v="0001 -Florida Power &amp; Light Company"/>
    <n v="0"/>
    <n v="3"/>
    <x v="29"/>
    <n v="2012"/>
    <n v="249"/>
    <n v="2014"/>
    <s v="V2012 Q2 - 50% Bonus"/>
    <n v="367"/>
    <s v="03. Nuclear"/>
    <s v="Function"/>
    <n v="339162196.69999999"/>
    <n v="0"/>
    <n v="0"/>
    <n v="340425180.70999998"/>
    <n v="28775750.600000001"/>
    <n v="53526097.079999998"/>
    <n v="-3021202.65"/>
    <n v="1612277.91"/>
    <n v="341688164.70999998"/>
    <n v="81800594.590000004"/>
    <n v="-412437.01"/>
    <n v="0"/>
    <n v="1612277.91"/>
    <n v="0"/>
    <x v="29"/>
  </r>
  <r>
    <n v="-1"/>
    <n v="1"/>
    <s v="0001 -Florida Power &amp; Light Company"/>
    <n v="0"/>
    <n v="3"/>
    <x v="29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29"/>
  </r>
  <r>
    <n v="-1"/>
    <n v="1"/>
    <s v="0001 -Florida Power &amp; Light Company"/>
    <n v="0"/>
    <n v="3"/>
    <x v="29"/>
    <n v="2012"/>
    <n v="250"/>
    <n v="2014"/>
    <s v="V2012 Q3 - 50% Bonus"/>
    <n v="367"/>
    <s v="03. Nuclear"/>
    <s v="Function"/>
    <n v="637156324.63999999"/>
    <n v="0"/>
    <n v="0"/>
    <n v="639989807.92999995"/>
    <n v="55676492.609999999"/>
    <n v="86472570.709999993"/>
    <n v="-5666966.5800000001"/>
    <n v="3573248.49"/>
    <n v="642823291.22000003"/>
    <n v="141145641.88"/>
    <n v="-1090296.6499999999"/>
    <n v="0"/>
    <n v="3573248.49"/>
    <n v="0"/>
    <x v="29"/>
  </r>
  <r>
    <n v="-1"/>
    <n v="1"/>
    <s v="0001 -Florida Power &amp; Light Company"/>
    <n v="0"/>
    <n v="3"/>
    <x v="29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29"/>
  </r>
  <r>
    <n v="-1"/>
    <n v="1"/>
    <s v="0001 -Florida Power &amp; Light Company"/>
    <n v="0"/>
    <n v="3"/>
    <x v="29"/>
    <n v="2012"/>
    <n v="251"/>
    <n v="2014"/>
    <s v="V2012 Q4 - 50% Bonus"/>
    <n v="367"/>
    <s v="03. Nuclear"/>
    <s v="Function"/>
    <n v="187116412.41"/>
    <n v="0"/>
    <n v="0"/>
    <n v="187942044.86000001"/>
    <n v="16890460.440000001"/>
    <n v="21310133.050000001"/>
    <n v="-1651264.89"/>
    <n v="1095640.93"/>
    <n v="188767677.30000001"/>
    <n v="37943508.060000002"/>
    <n v="-298538.53000000003"/>
    <n v="0"/>
    <n v="1095640.93"/>
    <n v="0"/>
    <x v="29"/>
  </r>
  <r>
    <n v="-1"/>
    <n v="1"/>
    <s v="0001 -Florida Power &amp; Light Company"/>
    <n v="0"/>
    <n v="3"/>
    <x v="29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29"/>
  </r>
  <r>
    <n v="-1"/>
    <n v="1"/>
    <s v="0001 -Florida Power &amp; Light Company"/>
    <n v="0"/>
    <n v="3"/>
    <x v="29"/>
    <n v="2013"/>
    <n v="231"/>
    <n v="2014"/>
    <s v="V2013 - 50% Bonus"/>
    <n v="367"/>
    <s v="03. Nuclear"/>
    <s v="Function"/>
    <n v="857030978.46000004"/>
    <n v="0"/>
    <n v="0"/>
    <n v="816683262.69000006"/>
    <n v="83330129.930000007"/>
    <n v="44076663.090000004"/>
    <n v="-3894291.74"/>
    <n v="2516928.9300000002"/>
    <n v="860899851.60000002"/>
    <n v="127029577.89"/>
    <n v="-974729.08"/>
    <n v="0"/>
    <n v="2516928.9300000002"/>
    <n v="0"/>
    <x v="29"/>
  </r>
  <r>
    <n v="-1"/>
    <n v="1"/>
    <s v="0001 -Florida Power &amp; Light Company"/>
    <n v="0"/>
    <n v="3"/>
    <x v="29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4"/>
    <n v="363"/>
    <n v="2014"/>
    <s v="V2014 - 50% Bonus"/>
    <n v="367"/>
    <s v="03. Nuclear"/>
    <s v="Function"/>
    <n v="116067109.45"/>
    <n v="116067109.45"/>
    <n v="0"/>
    <n v="116067109.45"/>
    <n v="6685105.0099999998"/>
    <n v="0"/>
    <n v="116067109.45"/>
    <n v="0"/>
    <n v="0"/>
    <n v="6685105.0099999998"/>
    <n v="0"/>
    <n v="0"/>
    <n v="0"/>
    <n v="0"/>
    <x v="29"/>
  </r>
  <r>
    <n v="-1"/>
    <n v="1"/>
    <s v="0001 -Florida Power &amp; Light Company"/>
    <n v="0"/>
    <n v="3"/>
    <x v="29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29"/>
  </r>
  <r>
    <n v="-1"/>
    <n v="1"/>
    <s v="0001 -Florida Power &amp; Light Company"/>
    <n v="0"/>
    <n v="3"/>
    <x v="29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29"/>
  </r>
  <r>
    <n v="-1"/>
    <n v="1"/>
    <s v="0001 -Florida Power &amp; Light Company"/>
    <n v="0"/>
    <n v="3"/>
    <x v="29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29"/>
  </r>
  <r>
    <n v="-1"/>
    <n v="1"/>
    <s v="0001 -Florida Power &amp; Light Company"/>
    <n v="0"/>
    <n v="3"/>
    <x v="29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29"/>
  </r>
  <r>
    <n v="-1"/>
    <n v="1"/>
    <s v="0001 -Florida Power &amp; Light Company"/>
    <n v="0"/>
    <n v="3"/>
    <x v="29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29"/>
  </r>
  <r>
    <n v="-1"/>
    <n v="1"/>
    <s v="0001 -Florida Power &amp; Light Company"/>
    <n v="0"/>
    <n v="3"/>
    <x v="29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90"/>
    <n v="2014"/>
    <s v="V2009 Q2 - 50% Bonus"/>
    <n v="367"/>
    <s v="04. Nuclear Fuel"/>
    <s v="Function"/>
    <n v="0"/>
    <n v="0"/>
    <n v="0"/>
    <n v="56249580.299999997"/>
    <n v="3535848.62"/>
    <n v="105427463.36"/>
    <n v="-112499160.59"/>
    <n v="0"/>
    <n v="112499160.59"/>
    <n v="0"/>
    <n v="-3535848.61"/>
    <n v="0"/>
    <n v="0"/>
    <n v="0"/>
    <x v="29"/>
  </r>
  <r>
    <n v="-1"/>
    <n v="1"/>
    <s v="0001 -Florida Power &amp; Light Company"/>
    <n v="0"/>
    <n v="3"/>
    <x v="29"/>
    <n v="2009"/>
    <n v="191"/>
    <n v="2014"/>
    <s v="V2009 Q3 - 50% Bonus"/>
    <n v="367"/>
    <s v="04. Nuclear Fuel"/>
    <s v="Function"/>
    <n v="0"/>
    <n v="0"/>
    <n v="0"/>
    <n v="148686.06"/>
    <n v="15394.95"/>
    <n v="266582.21999999997"/>
    <n v="-297372.12"/>
    <n v="0"/>
    <n v="297372.12"/>
    <n v="0"/>
    <n v="-15394.95"/>
    <n v="0"/>
    <n v="0"/>
    <n v="0"/>
    <x v="29"/>
  </r>
  <r>
    <n v="-1"/>
    <n v="1"/>
    <s v="0001 -Florida Power &amp; Light Company"/>
    <n v="0"/>
    <n v="3"/>
    <x v="29"/>
    <n v="2009"/>
    <n v="192"/>
    <n v="2014"/>
    <s v="V2009 Q4 - 50% Bonus"/>
    <n v="367"/>
    <s v="04. Nuclear Fuel"/>
    <s v="Function"/>
    <n v="0"/>
    <n v="0"/>
    <n v="0"/>
    <n v="23068335.699999999"/>
    <n v="3311228.91"/>
    <n v="39514213.600000001"/>
    <n v="-46136671.399999999"/>
    <n v="0"/>
    <n v="46136671.399999999"/>
    <n v="0"/>
    <n v="-3311228.89"/>
    <n v="0"/>
    <n v="0"/>
    <n v="0"/>
    <x v="29"/>
  </r>
  <r>
    <n v="-1"/>
    <n v="1"/>
    <s v="0001 -Florida Power &amp; Light Company"/>
    <n v="0"/>
    <n v="3"/>
    <x v="29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5"/>
    <n v="2014"/>
    <s v="V2010 Q1 - 50% Bonus"/>
    <n v="367"/>
    <s v="04. Nuclear Fuel"/>
    <s v="Function"/>
    <n v="0"/>
    <n v="0"/>
    <n v="0"/>
    <n v="109688.73"/>
    <n v="18120.580000000002"/>
    <n v="178606.16"/>
    <n v="-219377.46"/>
    <n v="0"/>
    <n v="219377.46"/>
    <n v="0"/>
    <n v="-22650.720000000001"/>
    <n v="0"/>
    <n v="0"/>
    <n v="0"/>
    <x v="29"/>
  </r>
  <r>
    <n v="-1"/>
    <n v="1"/>
    <s v="0001 -Florida Power &amp; Light Company"/>
    <n v="0"/>
    <n v="3"/>
    <x v="29"/>
    <n v="2010"/>
    <n v="216"/>
    <n v="2014"/>
    <s v="V2010 Q2 - 50% Bonus"/>
    <n v="367"/>
    <s v="04. Nuclear Fuel"/>
    <s v="Function"/>
    <n v="52437928.170000002"/>
    <n v="0"/>
    <n v="0"/>
    <n v="56581182.82"/>
    <n v="9484703.6799999997"/>
    <n v="46728061.880000003"/>
    <n v="-8286509.2999999998"/>
    <n v="0"/>
    <n v="60724437.469999999"/>
    <n v="49141680.009999998"/>
    <n v="-1215423.75"/>
    <n v="0"/>
    <n v="0"/>
    <n v="0"/>
    <x v="29"/>
  </r>
  <r>
    <n v="-1"/>
    <n v="1"/>
    <s v="0001 -Florida Power &amp; Light Company"/>
    <n v="0"/>
    <n v="3"/>
    <x v="29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8"/>
    <n v="2014"/>
    <s v="V2010 Q4 - 50% Bonus"/>
    <n v="367"/>
    <s v="04. Nuclear Fuel"/>
    <s v="Function"/>
    <n v="42209189.630000003"/>
    <n v="0"/>
    <n v="0"/>
    <n v="42209189.630000003"/>
    <n v="6923995.4699999997"/>
    <n v="29226487.09"/>
    <n v="0"/>
    <n v="0"/>
    <n v="42209189.630000003"/>
    <n v="36150482.560000002"/>
    <n v="0"/>
    <n v="0"/>
    <n v="0"/>
    <n v="0"/>
    <x v="29"/>
  </r>
  <r>
    <n v="-1"/>
    <n v="1"/>
    <s v="0001 -Florida Power &amp; Light Company"/>
    <n v="0"/>
    <n v="3"/>
    <x v="29"/>
    <n v="2011"/>
    <n v="125"/>
    <n v="2014"/>
    <s v="V2011"/>
    <n v="367"/>
    <s v="04. Nuclear Fuel"/>
    <s v="Function"/>
    <n v="52512460.469999999"/>
    <n v="0"/>
    <n v="0"/>
    <n v="21871439.789999999"/>
    <n v="8748575.9199999999"/>
    <n v="30641020.68"/>
    <n v="0"/>
    <n v="0"/>
    <n v="52512460.469999999"/>
    <n v="39389596.600000001"/>
    <n v="0"/>
    <n v="0"/>
    <n v="0"/>
    <n v="0"/>
    <x v="29"/>
  </r>
  <r>
    <n v="-1"/>
    <n v="1"/>
    <s v="0001 -Florida Power &amp; Light Company"/>
    <n v="0"/>
    <n v="3"/>
    <x v="29"/>
    <n v="2011"/>
    <n v="233"/>
    <n v="2014"/>
    <s v="V2011 - 100% Bonus"/>
    <n v="367"/>
    <s v="04. Nuclear Fuel"/>
    <s v="Function"/>
    <n v="17637780.75"/>
    <n v="0"/>
    <n v="0"/>
    <n v="7346135.6799999997"/>
    <n v="2938454.27"/>
    <n v="10291645.07"/>
    <n v="0"/>
    <n v="0"/>
    <n v="17637780.75"/>
    <n v="13230099.34"/>
    <n v="0"/>
    <n v="0"/>
    <n v="0"/>
    <n v="0"/>
    <x v="29"/>
  </r>
  <r>
    <n v="-1"/>
    <n v="1"/>
    <s v="0001 -Florida Power &amp; Light Company"/>
    <n v="0"/>
    <n v="3"/>
    <x v="29"/>
    <n v="2011"/>
    <n v="234"/>
    <n v="2014"/>
    <s v="V2011 - 50% Bonus"/>
    <n v="367"/>
    <s v="04. Nuclear Fuel"/>
    <s v="Function"/>
    <n v="39426040.780000001"/>
    <n v="0"/>
    <n v="0"/>
    <n v="16420945.98"/>
    <n v="6568378.3899999997"/>
    <n v="23005094.800000001"/>
    <n v="0"/>
    <n v="0"/>
    <n v="39426040.780000001"/>
    <n v="29573473.190000001"/>
    <n v="0"/>
    <n v="0"/>
    <n v="0"/>
    <n v="0"/>
    <x v="29"/>
  </r>
  <r>
    <n v="-1"/>
    <n v="1"/>
    <s v="0001 -Florida Power &amp; Light Company"/>
    <n v="0"/>
    <n v="3"/>
    <x v="29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9"/>
    <n v="2014"/>
    <s v="V2012 Q2 - 50% Bonus"/>
    <n v="367"/>
    <s v="04. Nuclear Fuel"/>
    <s v="Function"/>
    <n v="87460092"/>
    <n v="0"/>
    <n v="0"/>
    <n v="87460092"/>
    <n v="14923315.5"/>
    <n v="37717164.670000002"/>
    <n v="0"/>
    <n v="0"/>
    <n v="87460092"/>
    <n v="52640480.170000002"/>
    <n v="0"/>
    <n v="0"/>
    <n v="0"/>
    <n v="0"/>
    <x v="29"/>
  </r>
  <r>
    <n v="-1"/>
    <n v="1"/>
    <s v="0001 -Florida Power &amp; Light Company"/>
    <n v="0"/>
    <n v="3"/>
    <x v="29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0"/>
    <n v="2014"/>
    <s v="V2012 Q3 - 50% Bonus"/>
    <n v="367"/>
    <s v="04. Nuclear Fuel"/>
    <s v="Function"/>
    <n v="83960296"/>
    <n v="0"/>
    <n v="0"/>
    <n v="83960296"/>
    <n v="15648519.970000001"/>
    <n v="31799962.109999999"/>
    <n v="0"/>
    <n v="0"/>
    <n v="83960296"/>
    <n v="47448482.079999998"/>
    <n v="0"/>
    <n v="0"/>
    <n v="0"/>
    <n v="0"/>
    <x v="29"/>
  </r>
  <r>
    <n v="-1"/>
    <n v="1"/>
    <s v="0001 -Florida Power &amp; Light Company"/>
    <n v="0"/>
    <n v="3"/>
    <x v="29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1"/>
    <n v="2014"/>
    <s v="V2012 Q4 - 50% Bonus"/>
    <n v="367"/>
    <s v="04. Nuclear Fuel"/>
    <s v="Function"/>
    <n v="62840883"/>
    <n v="0"/>
    <n v="0"/>
    <n v="62840883"/>
    <n v="12702027.68"/>
    <n v="20501838.079999998"/>
    <n v="0"/>
    <n v="0"/>
    <n v="62840883"/>
    <n v="33203865.760000002"/>
    <n v="0"/>
    <n v="0"/>
    <n v="0"/>
    <n v="0"/>
    <x v="29"/>
  </r>
  <r>
    <n v="-1"/>
    <n v="1"/>
    <s v="0001 -Florida Power &amp; Light Company"/>
    <n v="0"/>
    <n v="3"/>
    <x v="29"/>
    <n v="2013"/>
    <n v="127"/>
    <n v="2014"/>
    <s v="V2013"/>
    <n v="367"/>
    <s v="04. Nuclear Fuel"/>
    <s v="Function"/>
    <n v="45981305.219999999"/>
    <n v="0"/>
    <n v="0"/>
    <n v="39084109.439999998"/>
    <n v="11725232.83"/>
    <n v="6897195.7800000003"/>
    <n v="0"/>
    <n v="0"/>
    <n v="45981305.219999999"/>
    <n v="18622428.609999999"/>
    <n v="0"/>
    <n v="0"/>
    <n v="0"/>
    <n v="0"/>
    <x v="29"/>
  </r>
  <r>
    <n v="-1"/>
    <n v="1"/>
    <s v="0001 -Florida Power &amp; Light Company"/>
    <n v="0"/>
    <n v="3"/>
    <x v="29"/>
    <n v="2013"/>
    <n v="231"/>
    <n v="2014"/>
    <s v="V2013 - 50% Bonus"/>
    <n v="367"/>
    <s v="04. Nuclear Fuel"/>
    <s v="Function"/>
    <n v="236358825"/>
    <n v="0"/>
    <n v="0"/>
    <n v="200905001.25"/>
    <n v="60271500.380000003"/>
    <n v="35453823.75"/>
    <n v="0"/>
    <n v="0"/>
    <n v="236358825"/>
    <n v="95725324.129999995"/>
    <n v="0"/>
    <n v="0"/>
    <n v="0"/>
    <n v="0"/>
    <x v="29"/>
  </r>
  <r>
    <n v="-1"/>
    <n v="1"/>
    <s v="0001 -Florida Power &amp; Light Company"/>
    <n v="0"/>
    <n v="3"/>
    <x v="29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4"/>
    <n v="363"/>
    <n v="2014"/>
    <s v="V2014 - 50% Bonus"/>
    <n v="367"/>
    <s v="04. Nuclear Fuel"/>
    <s v="Function"/>
    <n v="94873740.019999996"/>
    <n v="94873740.019999996"/>
    <n v="0"/>
    <n v="94873740.019999996"/>
    <n v="14231061"/>
    <n v="0"/>
    <n v="94873740.019999996"/>
    <n v="0"/>
    <n v="0"/>
    <n v="14231061"/>
    <n v="0"/>
    <n v="0"/>
    <n v="0"/>
    <n v="0"/>
    <x v="29"/>
  </r>
  <r>
    <n v="-1"/>
    <n v="1"/>
    <s v="0001 -Florida Power &amp; Light Company"/>
    <n v="0"/>
    <n v="3"/>
    <x v="29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29"/>
  </r>
  <r>
    <n v="-1"/>
    <n v="1"/>
    <s v="0001 -Florida Power &amp; Light Company"/>
    <n v="0"/>
    <n v="3"/>
    <x v="29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29"/>
  </r>
  <r>
    <n v="-1"/>
    <n v="1"/>
    <s v="0001 -Florida Power &amp; Light Company"/>
    <n v="0"/>
    <n v="3"/>
    <x v="29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29"/>
  </r>
  <r>
    <n v="-1"/>
    <n v="1"/>
    <s v="0001 -Florida Power &amp; Light Company"/>
    <n v="0"/>
    <n v="3"/>
    <x v="29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29"/>
  </r>
  <r>
    <n v="-1"/>
    <n v="1"/>
    <s v="0001 -Florida Power &amp; Light Company"/>
    <n v="0"/>
    <n v="3"/>
    <x v="29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29"/>
  </r>
  <r>
    <n v="-1"/>
    <n v="1"/>
    <s v="0001 -Florida Power &amp; Light Company"/>
    <n v="0"/>
    <n v="3"/>
    <x v="29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29"/>
  </r>
  <r>
    <n v="-1"/>
    <n v="1"/>
    <s v="0001 -Florida Power &amp; Light Company"/>
    <n v="0"/>
    <n v="3"/>
    <x v="29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29"/>
  </r>
  <r>
    <n v="-1"/>
    <n v="1"/>
    <s v="0001 -Florida Power &amp; Light Company"/>
    <n v="0"/>
    <n v="3"/>
    <x v="29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29"/>
  </r>
  <r>
    <n v="-1"/>
    <n v="1"/>
    <s v="0001 -Florida Power &amp; Light Company"/>
    <n v="0"/>
    <n v="3"/>
    <x v="29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29"/>
  </r>
  <r>
    <n v="-1"/>
    <n v="1"/>
    <s v="0001 -Florida Power &amp; Light Company"/>
    <n v="0"/>
    <n v="3"/>
    <x v="29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29"/>
  </r>
  <r>
    <n v="-1"/>
    <n v="1"/>
    <s v="0001 -Florida Power &amp; Light Company"/>
    <n v="0"/>
    <n v="3"/>
    <x v="29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29"/>
  </r>
  <r>
    <n v="-1"/>
    <n v="1"/>
    <s v="0001 -Florida Power &amp; Light Company"/>
    <n v="0"/>
    <n v="3"/>
    <x v="29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29"/>
  </r>
  <r>
    <n v="-1"/>
    <n v="1"/>
    <s v="0001 -Florida Power &amp; Light Company"/>
    <n v="0"/>
    <n v="3"/>
    <x v="29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29"/>
  </r>
  <r>
    <n v="-1"/>
    <n v="1"/>
    <s v="0001 -Florida Power &amp; Light Company"/>
    <n v="0"/>
    <n v="3"/>
    <x v="29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29"/>
  </r>
  <r>
    <n v="-1"/>
    <n v="1"/>
    <s v="0001 -Florida Power &amp; Light Company"/>
    <n v="0"/>
    <n v="3"/>
    <x v="29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29"/>
  </r>
  <r>
    <n v="-1"/>
    <n v="1"/>
    <s v="0001 -Florida Power &amp; Light Company"/>
    <n v="0"/>
    <n v="3"/>
    <x v="29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29"/>
  </r>
  <r>
    <n v="-1"/>
    <n v="1"/>
    <s v="0001 -Florida Power &amp; Light Company"/>
    <n v="0"/>
    <n v="3"/>
    <x v="29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29"/>
  </r>
  <r>
    <n v="-1"/>
    <n v="1"/>
    <s v="0001 -Florida Power &amp; Light Company"/>
    <n v="0"/>
    <n v="3"/>
    <x v="29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29"/>
  </r>
  <r>
    <n v="-1"/>
    <n v="1"/>
    <s v="0001 -Florida Power &amp; Light Company"/>
    <n v="0"/>
    <n v="3"/>
    <x v="29"/>
    <n v="1987"/>
    <n v="22"/>
    <n v="2014"/>
    <s v="V1987"/>
    <n v="367"/>
    <s v="05. Other Production"/>
    <s v="Function"/>
    <n v="534787.71"/>
    <n v="0"/>
    <n v="0"/>
    <n v="44697.58"/>
    <n v="29798.400000000001"/>
    <n v="1145840.6399999999"/>
    <n v="-673540.57"/>
    <n v="151183.84"/>
    <n v="1208328.28"/>
    <n v="525818.54"/>
    <n v="127463.76"/>
    <n v="0"/>
    <n v="151183.84"/>
    <n v="0"/>
    <x v="29"/>
  </r>
  <r>
    <n v="-1"/>
    <n v="1"/>
    <s v="0001 -Florida Power &amp; Light Company"/>
    <n v="0"/>
    <n v="3"/>
    <x v="29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29"/>
  </r>
  <r>
    <n v="-1"/>
    <n v="1"/>
    <s v="0001 -Florida Power &amp; Light Company"/>
    <n v="0"/>
    <n v="3"/>
    <x v="29"/>
    <n v="1988"/>
    <n v="24"/>
    <n v="2014"/>
    <s v="V1988"/>
    <n v="367"/>
    <s v="05. Other Production"/>
    <s v="Function"/>
    <n v="735634.17"/>
    <n v="0"/>
    <n v="0"/>
    <n v="71469.440000000002"/>
    <n v="28587.78"/>
    <n v="846626.74"/>
    <n v="-190749.25"/>
    <n v="39878.85"/>
    <n v="926383.42"/>
    <n v="697724.85"/>
    <n v="26619.27"/>
    <n v="0"/>
    <n v="39878.85"/>
    <n v="0"/>
    <x v="29"/>
  </r>
  <r>
    <n v="-1"/>
    <n v="1"/>
    <s v="0001 -Florida Power &amp; Light Company"/>
    <n v="0"/>
    <n v="3"/>
    <x v="29"/>
    <n v="1989"/>
    <n v="26"/>
    <n v="2014"/>
    <s v="V1989"/>
    <n v="367"/>
    <s v="05. Other Production"/>
    <s v="Function"/>
    <n v="326372.65000000002"/>
    <n v="0"/>
    <n v="0"/>
    <n v="61301.98"/>
    <n v="47785.37"/>
    <n v="537615.69999999995"/>
    <n v="-412932.39"/>
    <n v="0"/>
    <n v="617840.92000000004"/>
    <n v="326372.65000000002"/>
    <n v="-32439.85"/>
    <n v="0"/>
    <n v="0"/>
    <n v="0"/>
    <x v="29"/>
  </r>
  <r>
    <n v="-1"/>
    <n v="1"/>
    <s v="0001 -Florida Power &amp; Light Company"/>
    <n v="0"/>
    <n v="3"/>
    <x v="29"/>
    <n v="1990"/>
    <n v="28"/>
    <n v="2014"/>
    <s v="V1990"/>
    <n v="367"/>
    <s v="05. Other Production"/>
    <s v="Function"/>
    <n v="4428078.95"/>
    <n v="0"/>
    <n v="0"/>
    <n v="748406.22"/>
    <n v="166312.32999999999"/>
    <n v="4377432.01"/>
    <n v="-756669.77"/>
    <n v="172454.69"/>
    <n v="5184748.72"/>
    <n v="3891804.33"/>
    <n v="67724.92"/>
    <n v="0"/>
    <n v="172454.69"/>
    <n v="0"/>
    <x v="29"/>
  </r>
  <r>
    <n v="-1"/>
    <n v="1"/>
    <s v="0001 -Florida Power &amp; Light Company"/>
    <n v="0"/>
    <n v="3"/>
    <x v="29"/>
    <n v="1991"/>
    <n v="29"/>
    <n v="2014"/>
    <s v="V1991"/>
    <n v="367"/>
    <s v="05. Other Production"/>
    <s v="Function"/>
    <n v="5097324.03"/>
    <n v="0"/>
    <n v="0"/>
    <n v="949877.62"/>
    <n v="172704.85"/>
    <n v="4147446.41"/>
    <n v="-581804.93000000005"/>
    <n v="0"/>
    <n v="5097324.03"/>
    <n v="4320151.26"/>
    <n v="0"/>
    <n v="0"/>
    <n v="0"/>
    <n v="0"/>
    <x v="29"/>
  </r>
  <r>
    <n v="-1"/>
    <n v="1"/>
    <s v="0001 -Florida Power &amp; Light Company"/>
    <n v="0"/>
    <n v="3"/>
    <x v="29"/>
    <n v="1992"/>
    <n v="30"/>
    <n v="2014"/>
    <s v="V1992"/>
    <n v="367"/>
    <s v="05. Other Production"/>
    <s v="Function"/>
    <n v="16435199.279999999"/>
    <n v="0"/>
    <n v="0"/>
    <n v="6869366.0899999999"/>
    <n v="1056824.5"/>
    <n v="33563162.93"/>
    <n v="-27327029.27"/>
    <n v="6669982.7000000002"/>
    <n v="43534054.25"/>
    <n v="13247025.66"/>
    <n v="944089.5"/>
    <n v="0"/>
    <n v="6669982.7000000002"/>
    <n v="0"/>
    <x v="29"/>
  </r>
  <r>
    <n v="-1"/>
    <n v="1"/>
    <s v="0001 -Florida Power &amp; Light Company"/>
    <n v="0"/>
    <n v="3"/>
    <x v="29"/>
    <n v="1993"/>
    <n v="31"/>
    <n v="2014"/>
    <s v="V1993"/>
    <n v="367"/>
    <s v="05. Other Production"/>
    <s v="Function"/>
    <n v="552259207.60000002"/>
    <n v="0"/>
    <n v="0"/>
    <n v="136028678.27000001"/>
    <n v="18137111.760000002"/>
    <n v="419753930.47000003"/>
    <n v="-5006406.7"/>
    <n v="711401.76"/>
    <n v="556261716.60000002"/>
    <n v="434782868.06999999"/>
    <n v="-182933.08"/>
    <n v="0"/>
    <n v="711401.76"/>
    <n v="0"/>
    <x v="29"/>
  </r>
  <r>
    <n v="-1"/>
    <n v="1"/>
    <s v="0001 -Florida Power &amp; Light Company"/>
    <n v="0"/>
    <n v="3"/>
    <x v="29"/>
    <n v="1994"/>
    <n v="32"/>
    <n v="2014"/>
    <s v="V1994"/>
    <n v="367"/>
    <s v="05. Other Production"/>
    <s v="Function"/>
    <n v="157435236.36000001"/>
    <n v="0"/>
    <n v="0"/>
    <n v="42895598.859999999"/>
    <n v="5046538.5199999996"/>
    <n v="123068412.45999999"/>
    <n v="-13224844.380000001"/>
    <n v="1678825.81"/>
    <n v="167209213.78"/>
    <n v="120684884.13"/>
    <n v="-665084.77"/>
    <n v="0"/>
    <n v="1678825.81"/>
    <n v="0"/>
    <x v="29"/>
  </r>
  <r>
    <n v="-1"/>
    <n v="1"/>
    <s v="0001 -Florida Power &amp; Light Company"/>
    <n v="0"/>
    <n v="3"/>
    <x v="29"/>
    <n v="1995"/>
    <n v="33"/>
    <n v="2014"/>
    <s v="V1995"/>
    <n v="367"/>
    <s v="05. Other Production"/>
    <s v="Function"/>
    <n v="17487649.100000001"/>
    <n v="0"/>
    <n v="0"/>
    <n v="5727333.2000000002"/>
    <n v="602876.27"/>
    <n v="13039363.689999999"/>
    <n v="-1514855.2"/>
    <n v="257274.92"/>
    <n v="19002504.300000001"/>
    <n v="12574177.789999999"/>
    <n v="-189518.11"/>
    <n v="0"/>
    <n v="257274.92"/>
    <n v="0"/>
    <x v="29"/>
  </r>
  <r>
    <n v="-1"/>
    <n v="1"/>
    <s v="0001 -Florida Power &amp; Light Company"/>
    <n v="0"/>
    <n v="3"/>
    <x v="29"/>
    <n v="1996"/>
    <n v="34"/>
    <n v="2014"/>
    <s v="V1996"/>
    <n v="367"/>
    <s v="05. Other Production"/>
    <s v="Function"/>
    <n v="8781391.4700000007"/>
    <n v="0"/>
    <n v="0"/>
    <n v="3000266.98"/>
    <n v="285739.73"/>
    <n v="5797428.79"/>
    <n v="-252019.63"/>
    <n v="2453.89"/>
    <n v="8801092.7100000009"/>
    <n v="6069937.6399999997"/>
    <n v="-4016.48"/>
    <n v="0"/>
    <n v="2453.89"/>
    <n v="0"/>
    <x v="29"/>
  </r>
  <r>
    <n v="-1"/>
    <n v="1"/>
    <s v="0001 -Florida Power &amp; Light Company"/>
    <n v="0"/>
    <n v="3"/>
    <x v="29"/>
    <n v="1997"/>
    <n v="35"/>
    <n v="2014"/>
    <s v="V1997"/>
    <n v="367"/>
    <s v="05. Other Production"/>
    <s v="Function"/>
    <n v="741896.98"/>
    <n v="0"/>
    <n v="0"/>
    <n v="186125.95"/>
    <n v="128382.51"/>
    <n v="1530409.98"/>
    <n v="-1354944.65"/>
    <n v="0"/>
    <n v="1797376.71"/>
    <n v="741896.98"/>
    <n v="-138584.22"/>
    <n v="0"/>
    <n v="0"/>
    <n v="0"/>
    <x v="29"/>
  </r>
  <r>
    <n v="-1"/>
    <n v="1"/>
    <s v="0001 -Florida Power &amp; Light Company"/>
    <n v="0"/>
    <n v="3"/>
    <x v="29"/>
    <n v="1998"/>
    <n v="59"/>
    <n v="2014"/>
    <s v="V1998"/>
    <n v="367"/>
    <s v="05. Other Production"/>
    <s v="Function"/>
    <n v="4271974.6500000004"/>
    <n v="0"/>
    <n v="0"/>
    <n v="1788627.76"/>
    <n v="143090.22"/>
    <n v="2671368.98"/>
    <n v="-237010.39"/>
    <n v="34780.26"/>
    <n v="4508985.04"/>
    <n v="2671506.36"/>
    <n v="-59277.29"/>
    <n v="0"/>
    <n v="34780.26"/>
    <n v="0"/>
    <x v="29"/>
  </r>
  <r>
    <n v="-1"/>
    <n v="1"/>
    <s v="0001 -Florida Power &amp; Light Company"/>
    <n v="0"/>
    <n v="3"/>
    <x v="29"/>
    <n v="1999"/>
    <n v="60"/>
    <n v="2014"/>
    <s v="V1999"/>
    <n v="367"/>
    <s v="05. Other Production"/>
    <s v="Function"/>
    <n v="18605627.210000001"/>
    <n v="0"/>
    <n v="0"/>
    <n v="5705347.7699999996"/>
    <n v="939015.91"/>
    <n v="18677782.010000002"/>
    <n v="-5963452.75"/>
    <n v="934829.21"/>
    <n v="24569079.960000001"/>
    <n v="14974627.609999999"/>
    <n v="-386453.22"/>
    <n v="0"/>
    <n v="934829.21"/>
    <n v="0"/>
    <x v="29"/>
  </r>
  <r>
    <n v="-1"/>
    <n v="1"/>
    <s v="0001 -Florida Power &amp; Light Company"/>
    <n v="0"/>
    <n v="3"/>
    <x v="29"/>
    <n v="2000"/>
    <n v="61"/>
    <n v="2014"/>
    <s v="V2000"/>
    <n v="367"/>
    <s v="05. Other Production"/>
    <s v="Function"/>
    <n v="108111435.14"/>
    <n v="0"/>
    <n v="0"/>
    <n v="10162986.84"/>
    <n v="6465718.7199999997"/>
    <n v="101948302.45999999"/>
    <n v="-3699270.41"/>
    <n v="750165.24"/>
    <n v="111810705.55"/>
    <n v="104933190.53"/>
    <n v="531725.47"/>
    <n v="0"/>
    <n v="750165.24"/>
    <n v="0"/>
    <x v="29"/>
  </r>
  <r>
    <n v="-1"/>
    <n v="1"/>
    <s v="0001 -Florida Power &amp; Light Company"/>
    <n v="0"/>
    <n v="3"/>
    <x v="29"/>
    <n v="2001"/>
    <n v="62"/>
    <n v="2014"/>
    <s v="V2001"/>
    <n v="367"/>
    <s v="05. Other Production"/>
    <s v="Function"/>
    <n v="191327884.03999999"/>
    <n v="0"/>
    <n v="0"/>
    <n v="28687480.420000002"/>
    <n v="11313670.560000001"/>
    <n v="164616945.59"/>
    <n v="-1696904.56"/>
    <n v="323531.59000000003"/>
    <n v="193024788.59999999"/>
    <n v="174431578.16999999"/>
    <n v="125665"/>
    <n v="0"/>
    <n v="323531.59000000003"/>
    <n v="0"/>
    <x v="29"/>
  </r>
  <r>
    <n v="-1"/>
    <n v="1"/>
    <s v="0001 -Florida Power &amp; Light Company"/>
    <n v="0"/>
    <n v="3"/>
    <x v="29"/>
    <n v="2001"/>
    <n v="69"/>
    <n v="2014"/>
    <s v="V2001 Bonus"/>
    <n v="367"/>
    <s v="05. Other Production"/>
    <s v="Function"/>
    <n v="4954047.13"/>
    <n v="0"/>
    <n v="0"/>
    <n v="1825335.84"/>
    <n v="211062.22"/>
    <n v="3402807.21"/>
    <n v="-38106.120000000003"/>
    <n v="7804.97"/>
    <n v="4992153.25"/>
    <n v="3587664.1"/>
    <n v="-4095.82"/>
    <n v="0"/>
    <n v="7804.97"/>
    <n v="0"/>
    <x v="29"/>
  </r>
  <r>
    <n v="-1"/>
    <n v="1"/>
    <s v="0001 -Florida Power &amp; Light Company"/>
    <n v="0"/>
    <n v="3"/>
    <x v="29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29"/>
  </r>
  <r>
    <n v="-1"/>
    <n v="1"/>
    <s v="0001 -Florida Power &amp; Light Company"/>
    <n v="0"/>
    <n v="3"/>
    <x v="29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29"/>
  </r>
  <r>
    <n v="-1"/>
    <n v="1"/>
    <s v="0001 -Florida Power &amp; Light Company"/>
    <n v="0"/>
    <n v="3"/>
    <x v="29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29"/>
  </r>
  <r>
    <n v="-1"/>
    <n v="1"/>
    <s v="0001 -Florida Power &amp; Light Company"/>
    <n v="0"/>
    <n v="3"/>
    <x v="29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29"/>
  </r>
  <r>
    <n v="-1"/>
    <n v="1"/>
    <s v="0001 -Florida Power &amp; Light Company"/>
    <n v="0"/>
    <n v="3"/>
    <x v="29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29"/>
  </r>
  <r>
    <n v="-1"/>
    <n v="1"/>
    <s v="0001 -Florida Power &amp; Light Company"/>
    <n v="0"/>
    <n v="3"/>
    <x v="29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29"/>
  </r>
  <r>
    <n v="-1"/>
    <n v="1"/>
    <s v="0001 -Florida Power &amp; Light Company"/>
    <n v="0"/>
    <n v="3"/>
    <x v="29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29"/>
  </r>
  <r>
    <n v="-1"/>
    <n v="1"/>
    <s v="0001 -Florida Power &amp; Light Company"/>
    <n v="0"/>
    <n v="3"/>
    <x v="29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29"/>
  </r>
  <r>
    <n v="-1"/>
    <n v="1"/>
    <s v="0001 -Florida Power &amp; Light Company"/>
    <n v="0"/>
    <n v="3"/>
    <x v="29"/>
    <n v="2003"/>
    <n v="64"/>
    <n v="2014"/>
    <s v="V2003"/>
    <n v="367"/>
    <s v="05. Other Production"/>
    <s v="Function"/>
    <n v="222519655.24000001"/>
    <n v="0"/>
    <n v="0"/>
    <n v="94011972.739999995"/>
    <n v="9894093.5399999991"/>
    <n v="129650423.88"/>
    <n v="-6952391.5099999998"/>
    <n v="227995.41"/>
    <n v="223946857.08000001"/>
    <n v="138690290.77000001"/>
    <n v="-344979.77"/>
    <n v="0"/>
    <n v="227995.41"/>
    <n v="0"/>
    <x v="29"/>
  </r>
  <r>
    <n v="-1"/>
    <n v="1"/>
    <s v="0001 -Florida Power &amp; Light Company"/>
    <n v="0"/>
    <n v="3"/>
    <x v="29"/>
    <n v="2003"/>
    <n v="70"/>
    <n v="2014"/>
    <s v="V2003 Bonus-30%"/>
    <n v="367"/>
    <s v="05. Other Production"/>
    <s v="Function"/>
    <n v="139320678.06999999"/>
    <n v="0"/>
    <n v="0"/>
    <n v="60118354.43"/>
    <n v="6317329.0300000003"/>
    <n v="83780960.790000007"/>
    <n v="-5678371.9500000002"/>
    <n v="1088967.18"/>
    <n v="144999050.02000001"/>
    <n v="86699994.030000001"/>
    <n v="-1191108.98"/>
    <n v="0"/>
    <n v="1088967.18"/>
    <n v="0"/>
    <x v="29"/>
  </r>
  <r>
    <n v="-1"/>
    <n v="1"/>
    <s v="0001 -Florida Power &amp; Light Company"/>
    <n v="0"/>
    <n v="3"/>
    <x v="29"/>
    <n v="2003"/>
    <n v="84"/>
    <n v="2014"/>
    <s v="V2003 Bonus-50%"/>
    <n v="367"/>
    <s v="05. Other Production"/>
    <s v="Function"/>
    <n v="69508401.180000007"/>
    <n v="0"/>
    <n v="0"/>
    <n v="29958032.129999999"/>
    <n v="3139932.18"/>
    <n v="41900944.869999997"/>
    <n v="-2819447.98"/>
    <n v="547917.37"/>
    <n v="72327849.159999996"/>
    <n v="43353541.619999997"/>
    <n v="-584195.18000000005"/>
    <n v="0"/>
    <n v="547917.37"/>
    <n v="0"/>
    <x v="29"/>
  </r>
  <r>
    <n v="-1"/>
    <n v="1"/>
    <s v="0001 -Florida Power &amp; Light Company"/>
    <n v="0"/>
    <n v="3"/>
    <x v="29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29"/>
  </r>
  <r>
    <n v="-1"/>
    <n v="1"/>
    <s v="0001 -Florida Power &amp; Light Company"/>
    <n v="0"/>
    <n v="3"/>
    <x v="29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29"/>
  </r>
  <r>
    <n v="-1"/>
    <n v="1"/>
    <s v="0001 -Florida Power &amp; Light Company"/>
    <n v="0"/>
    <n v="3"/>
    <x v="29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29"/>
  </r>
  <r>
    <n v="-1"/>
    <n v="1"/>
    <s v="0001 -Florida Power &amp; Light Company"/>
    <n v="0"/>
    <n v="3"/>
    <x v="29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29"/>
  </r>
  <r>
    <n v="-1"/>
    <n v="1"/>
    <s v="0001 -Florida Power &amp; Light Company"/>
    <n v="0"/>
    <n v="3"/>
    <x v="29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29"/>
  </r>
  <r>
    <n v="-1"/>
    <n v="1"/>
    <s v="0001 -Florida Power &amp; Light Company"/>
    <n v="0"/>
    <n v="3"/>
    <x v="29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29"/>
  </r>
  <r>
    <n v="-1"/>
    <n v="1"/>
    <s v="0001 -Florida Power &amp; Light Company"/>
    <n v="0"/>
    <n v="3"/>
    <x v="29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29"/>
  </r>
  <r>
    <n v="-1"/>
    <n v="1"/>
    <s v="0001 -Florida Power &amp; Light Company"/>
    <n v="0"/>
    <n v="3"/>
    <x v="29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29"/>
  </r>
  <r>
    <n v="-1"/>
    <n v="1"/>
    <s v="0001 -Florida Power &amp; Light Company"/>
    <n v="0"/>
    <n v="3"/>
    <x v="29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29"/>
  </r>
  <r>
    <n v="-1"/>
    <n v="1"/>
    <s v="0001 -Florida Power &amp; Light Company"/>
    <n v="0"/>
    <n v="3"/>
    <x v="29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29"/>
  </r>
  <r>
    <n v="-1"/>
    <n v="1"/>
    <s v="0001 -Florida Power &amp; Light Company"/>
    <n v="0"/>
    <n v="3"/>
    <x v="29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29"/>
  </r>
  <r>
    <n v="-1"/>
    <n v="1"/>
    <s v="0001 -Florida Power &amp; Light Company"/>
    <n v="0"/>
    <n v="3"/>
    <x v="29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29"/>
  </r>
  <r>
    <n v="-1"/>
    <n v="1"/>
    <s v="0001 -Florida Power &amp; Light Company"/>
    <n v="0"/>
    <n v="3"/>
    <x v="29"/>
    <n v="2005"/>
    <n v="66"/>
    <n v="2014"/>
    <s v="V2005"/>
    <n v="367"/>
    <s v="05. Other Production"/>
    <s v="Function"/>
    <n v="33040927.309999999"/>
    <n v="0"/>
    <n v="0"/>
    <n v="17082787.02"/>
    <n v="1434578.95"/>
    <n v="16778881.539999999"/>
    <n v="-550553.38"/>
    <n v="176712.32000000001"/>
    <n v="33357845.170000002"/>
    <n v="18052076.149999999"/>
    <n v="21178.79"/>
    <n v="0"/>
    <n v="176712.32000000001"/>
    <n v="0"/>
    <x v="29"/>
  </r>
  <r>
    <n v="-1"/>
    <n v="1"/>
    <s v="0001 -Florida Power &amp; Light Company"/>
    <n v="0"/>
    <n v="3"/>
    <x v="29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29"/>
  </r>
  <r>
    <n v="-1"/>
    <n v="1"/>
    <s v="0001 -Florida Power &amp; Light Company"/>
    <n v="0"/>
    <n v="3"/>
    <x v="29"/>
    <n v="2006"/>
    <n v="67"/>
    <n v="2014"/>
    <s v="V2006"/>
    <n v="367"/>
    <s v="05. Other Production"/>
    <s v="Function"/>
    <n v="11798846.43"/>
    <n v="0"/>
    <n v="0"/>
    <n v="5950923.29"/>
    <n v="439726.16"/>
    <n v="7261480.1500000004"/>
    <n v="-1614589.11"/>
    <n v="2275311.69"/>
    <n v="13128949.800000001"/>
    <n v="7083216.8899999997"/>
    <n v="1563197.74"/>
    <n v="0"/>
    <n v="2275311.69"/>
    <n v="0"/>
    <x v="29"/>
  </r>
  <r>
    <n v="-1"/>
    <n v="1"/>
    <s v="0001 -Florida Power &amp; Light Company"/>
    <n v="0"/>
    <n v="3"/>
    <x v="29"/>
    <n v="2007"/>
    <n v="74"/>
    <n v="2014"/>
    <s v="V2007"/>
    <n v="367"/>
    <s v="05. Other Production"/>
    <s v="Function"/>
    <n v="409679697.25999999"/>
    <n v="0"/>
    <n v="0"/>
    <n v="252634080.13"/>
    <n v="18934057.890000001"/>
    <n v="172961006.34999999"/>
    <n v="-24195859.390000001"/>
    <n v="4267655.43"/>
    <n v="431247680.91000003"/>
    <n v="182776776.18000001"/>
    <n v="-8182040.1600000001"/>
    <n v="0"/>
    <n v="4267655.43"/>
    <n v="0"/>
    <x v="29"/>
  </r>
  <r>
    <n v="-1"/>
    <n v="1"/>
    <s v="0001 -Florida Power &amp; Light Company"/>
    <n v="0"/>
    <n v="3"/>
    <x v="29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64"/>
    <n v="2014"/>
    <s v="V2008 Q1"/>
    <n v="367"/>
    <s v="05. Other Production"/>
    <s v="Function"/>
    <n v="9230501.6699999999"/>
    <n v="0"/>
    <n v="0"/>
    <n v="10233036.9"/>
    <n v="494717.71"/>
    <n v="4240420.34"/>
    <n v="-2959008.05"/>
    <n v="780166.71"/>
    <n v="11235572.119999999"/>
    <n v="3951195.61"/>
    <n v="-440961.29"/>
    <n v="0"/>
    <n v="780166.71"/>
    <n v="0"/>
    <x v="29"/>
  </r>
  <r>
    <n v="-1"/>
    <n v="1"/>
    <s v="0001 -Florida Power &amp; Light Company"/>
    <n v="0"/>
    <n v="3"/>
    <x v="29"/>
    <n v="2008"/>
    <n v="168"/>
    <n v="2014"/>
    <s v="V2008 Q1 - 50% Bonus"/>
    <n v="367"/>
    <s v="05. Other Production"/>
    <s v="Function"/>
    <n v="345582.36"/>
    <n v="0"/>
    <n v="0"/>
    <n v="383232.27"/>
    <n v="27970.720000000001"/>
    <n v="221970.02"/>
    <n v="-122076.34"/>
    <n v="29527.08"/>
    <n v="420882.18"/>
    <n v="220500.01"/>
    <n v="-16332.02"/>
    <n v="0"/>
    <n v="29527.08"/>
    <n v="0"/>
    <x v="29"/>
  </r>
  <r>
    <n v="-1"/>
    <n v="1"/>
    <s v="0001 -Florida Power &amp; Light Company"/>
    <n v="0"/>
    <n v="3"/>
    <x v="29"/>
    <n v="2008"/>
    <n v="165"/>
    <n v="2014"/>
    <s v="V2008 Q2"/>
    <n v="367"/>
    <s v="05. Other Production"/>
    <s v="Function"/>
    <n v="23403530.440000001"/>
    <n v="0"/>
    <n v="0"/>
    <n v="27543637.670000002"/>
    <n v="1346106.05"/>
    <n v="11380326.949999999"/>
    <n v="-8356214.96"/>
    <n v="1830674.76"/>
    <n v="31683744.91"/>
    <n v="9590260.3699999992"/>
    <n v="-3313367.08"/>
    <n v="0"/>
    <n v="1830674.76"/>
    <n v="0"/>
    <x v="29"/>
  </r>
  <r>
    <n v="-1"/>
    <n v="1"/>
    <s v="0001 -Florida Power &amp; Light Company"/>
    <n v="0"/>
    <n v="3"/>
    <x v="29"/>
    <n v="2008"/>
    <n v="169"/>
    <n v="2014"/>
    <s v="V2008 Q2 - 50% Bonus"/>
    <n v="367"/>
    <s v="05. Other Production"/>
    <s v="Function"/>
    <n v="2780900.3"/>
    <n v="0"/>
    <n v="0"/>
    <n v="3252754.91"/>
    <n v="162958.88"/>
    <n v="1397477.36"/>
    <n v="-979773.53"/>
    <n v="208605.03"/>
    <n v="3724609.51"/>
    <n v="1203001.6599999999"/>
    <n v="-377669.6"/>
    <n v="0"/>
    <n v="208605.03"/>
    <n v="0"/>
    <x v="29"/>
  </r>
  <r>
    <n v="-1"/>
    <n v="1"/>
    <s v="0001 -Florida Power &amp; Light Company"/>
    <n v="0"/>
    <n v="3"/>
    <x v="29"/>
    <n v="2008"/>
    <n v="166"/>
    <n v="2014"/>
    <s v="V2008 Q3"/>
    <n v="367"/>
    <s v="05. Other Production"/>
    <s v="Function"/>
    <n v="6996416.6500000004"/>
    <n v="0"/>
    <n v="0"/>
    <n v="8275966.7800000003"/>
    <n v="416087.58"/>
    <n v="3168219.06"/>
    <n v="-2559763.44"/>
    <n v="764460.41"/>
    <n v="9555516.9100000001"/>
    <n v="2646294.0299999998"/>
    <n v="-856627.24"/>
    <n v="0"/>
    <n v="764460.41"/>
    <n v="0"/>
    <x v="29"/>
  </r>
  <r>
    <n v="-1"/>
    <n v="1"/>
    <s v="0001 -Florida Power &amp; Light Company"/>
    <n v="0"/>
    <n v="3"/>
    <x v="29"/>
    <n v="2008"/>
    <n v="170"/>
    <n v="2014"/>
    <s v="V2008 Q3 - 50% Bonus"/>
    <n v="367"/>
    <s v="05. Other Production"/>
    <s v="Function"/>
    <n v="1688237.9"/>
    <n v="0"/>
    <n v="0"/>
    <n v="1972764.73"/>
    <n v="99659.53"/>
    <n v="825385.49"/>
    <n v="-589603.55000000005"/>
    <n v="169989.04"/>
    <n v="2257291.56"/>
    <n v="716464.09"/>
    <n v="-190483.69"/>
    <n v="0"/>
    <n v="169989.04"/>
    <n v="0"/>
    <x v="29"/>
  </r>
  <r>
    <n v="-1"/>
    <n v="1"/>
    <s v="0001 -Florida Power &amp; Light Company"/>
    <n v="0"/>
    <n v="3"/>
    <x v="29"/>
    <n v="2008"/>
    <n v="167"/>
    <n v="2014"/>
    <s v="V2008 Q4"/>
    <n v="367"/>
    <s v="05. Other Production"/>
    <s v="Function"/>
    <n v="-11096521.529999999"/>
    <n v="0"/>
    <n v="0"/>
    <n v="-13330034.609999999"/>
    <n v="-769626.39"/>
    <n v="-3875750.66"/>
    <n v="4467026.16"/>
    <n v="853724.18"/>
    <n v="-15563547.689999999"/>
    <n v="-3140181.23"/>
    <n v="3815554.52"/>
    <n v="0"/>
    <n v="853724.18"/>
    <n v="0"/>
    <x v="29"/>
  </r>
  <r>
    <n v="-1"/>
    <n v="1"/>
    <s v="0001 -Florida Power &amp; Light Company"/>
    <n v="0"/>
    <n v="3"/>
    <x v="29"/>
    <n v="2008"/>
    <n v="171"/>
    <n v="2014"/>
    <s v="V2008 Q4 - 50% Bonus"/>
    <n v="367"/>
    <s v="05. Other Production"/>
    <s v="Function"/>
    <n v="-2395454.5"/>
    <n v="0"/>
    <n v="0"/>
    <n v="-2901249.27"/>
    <n v="-128816.68"/>
    <n v="-906255.8"/>
    <n v="900004.41"/>
    <n v="183648.44"/>
    <n v="-3407044.05"/>
    <n v="-676651.13"/>
    <n v="836816.64"/>
    <n v="0"/>
    <n v="183648.44"/>
    <n v="0"/>
    <x v="29"/>
  </r>
  <r>
    <n v="-1"/>
    <n v="1"/>
    <s v="0001 -Florida Power &amp; Light Company"/>
    <n v="0"/>
    <n v="3"/>
    <x v="29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5"/>
    <n v="2014"/>
    <s v="V2009 Q1"/>
    <n v="367"/>
    <s v="05. Other Production"/>
    <s v="Function"/>
    <n v="-103847.61"/>
    <n v="0"/>
    <n v="0"/>
    <n v="-103847.61"/>
    <n v="37082.07"/>
    <n v="-194082.71"/>
    <n v="-65676.800000000003"/>
    <n v="0"/>
    <n v="-103847.61"/>
    <n v="-157000.64000000001"/>
    <n v="0"/>
    <n v="0"/>
    <n v="0"/>
    <n v="0"/>
    <x v="29"/>
  </r>
  <r>
    <n v="-1"/>
    <n v="1"/>
    <s v="0001 -Florida Power &amp; Light Company"/>
    <n v="0"/>
    <n v="3"/>
    <x v="29"/>
    <n v="2009"/>
    <n v="189"/>
    <n v="2014"/>
    <s v="V2009 Q1 - 50% Bonus"/>
    <n v="367"/>
    <s v="05. Other Production"/>
    <s v="Function"/>
    <n v="16199068.380000001"/>
    <n v="0"/>
    <n v="0"/>
    <n v="16638336.77"/>
    <n v="866660.7"/>
    <n v="5511498.6299999999"/>
    <n v="-909271.93"/>
    <n v="340143.77"/>
    <n v="17077605.149999999"/>
    <n v="6078051.1699999999"/>
    <n v="-238284.84"/>
    <n v="0"/>
    <n v="340143.77"/>
    <n v="0"/>
    <x v="29"/>
  </r>
  <r>
    <n v="-1"/>
    <n v="1"/>
    <s v="0001 -Florida Power &amp; Light Company"/>
    <n v="0"/>
    <n v="3"/>
    <x v="29"/>
    <n v="2009"/>
    <n v="186"/>
    <n v="2014"/>
    <s v="V2009 Q2"/>
    <n v="367"/>
    <s v="05. Other Production"/>
    <s v="Function"/>
    <n v="9808.8799999999992"/>
    <n v="0"/>
    <n v="0"/>
    <n v="9808.8799999999992"/>
    <n v="1198.7"/>
    <n v="6962.07"/>
    <n v="-1657.84"/>
    <n v="0"/>
    <n v="9808.8799999999992"/>
    <n v="8160.77"/>
    <n v="0"/>
    <n v="0"/>
    <n v="0"/>
    <n v="0"/>
    <x v="29"/>
  </r>
  <r>
    <n v="-1"/>
    <n v="1"/>
    <s v="0001 -Florida Power &amp; Light Company"/>
    <n v="0"/>
    <n v="3"/>
    <x v="29"/>
    <n v="2009"/>
    <n v="190"/>
    <n v="2014"/>
    <s v="V2009 Q2 - 50% Bonus"/>
    <n v="367"/>
    <s v="05. Other Production"/>
    <s v="Function"/>
    <n v="24424928.370000001"/>
    <n v="0"/>
    <n v="0"/>
    <n v="25093354.199999999"/>
    <n v="1323270.92"/>
    <n v="7844836.4900000002"/>
    <n v="-1361367.06"/>
    <n v="230476.03"/>
    <n v="25761780.030000001"/>
    <n v="8729105.3800000008"/>
    <n v="-667373.6"/>
    <n v="0"/>
    <n v="230476.03"/>
    <n v="0"/>
    <x v="29"/>
  </r>
  <r>
    <n v="-1"/>
    <n v="1"/>
    <s v="0001 -Florida Power &amp; Light Company"/>
    <n v="0"/>
    <n v="3"/>
    <x v="29"/>
    <n v="2009"/>
    <n v="187"/>
    <n v="2014"/>
    <s v="V2009 Q3"/>
    <n v="367"/>
    <s v="05. Other Production"/>
    <s v="Function"/>
    <n v="196108395.37"/>
    <n v="0"/>
    <n v="0"/>
    <n v="200175628.97"/>
    <n v="10681686.43"/>
    <n v="58927880.609999999"/>
    <n v="-10658423.630000001"/>
    <n v="1513637.67"/>
    <n v="204242862.56"/>
    <n v="67045745.670000002"/>
    <n v="-4057008.15"/>
    <n v="0"/>
    <n v="1513637.67"/>
    <n v="0"/>
    <x v="29"/>
  </r>
  <r>
    <n v="-1"/>
    <n v="1"/>
    <s v="0001 -Florida Power &amp; Light Company"/>
    <n v="0"/>
    <n v="3"/>
    <x v="29"/>
    <n v="2009"/>
    <n v="191"/>
    <n v="2014"/>
    <s v="V2009 Q3 - 50% Bonus"/>
    <n v="367"/>
    <s v="05. Other Production"/>
    <s v="Function"/>
    <n v="300835968.38999999"/>
    <n v="0"/>
    <n v="0"/>
    <n v="309113895.81"/>
    <n v="16504000.109999999"/>
    <n v="91632693.739999995"/>
    <n v="-16572629.939999999"/>
    <n v="3441252.09"/>
    <n v="317391823.23000002"/>
    <n v="102918619.52"/>
    <n v="-7896528.4199999999"/>
    <n v="0"/>
    <n v="3441252.09"/>
    <n v="0"/>
    <x v="29"/>
  </r>
  <r>
    <n v="-1"/>
    <n v="1"/>
    <s v="0001 -Florida Power &amp; Light Company"/>
    <n v="0"/>
    <n v="3"/>
    <x v="29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29"/>
  </r>
  <r>
    <n v="-1"/>
    <n v="1"/>
    <s v="0001 -Florida Power &amp; Light Company"/>
    <n v="0"/>
    <n v="3"/>
    <x v="29"/>
    <n v="2009"/>
    <n v="192"/>
    <n v="2014"/>
    <s v="V2009 Q4 - 50% Bonus"/>
    <n v="367"/>
    <s v="05. Other Production"/>
    <s v="Function"/>
    <n v="176297402"/>
    <n v="0"/>
    <n v="0"/>
    <n v="177775322.86000001"/>
    <n v="20598405.52"/>
    <n v="120559462.78"/>
    <n v="-2969711.91"/>
    <n v="549240.05000000005"/>
    <n v="179253243.71000001"/>
    <n v="140265307.56"/>
    <n v="-1514040.92"/>
    <n v="0"/>
    <n v="549240.05000000005"/>
    <n v="0"/>
    <x v="29"/>
  </r>
  <r>
    <n v="-1"/>
    <n v="1"/>
    <s v="0001 -Florida Power &amp; Light Company"/>
    <n v="0"/>
    <n v="3"/>
    <x v="29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3"/>
    <n v="2014"/>
    <s v="V2010 Q1"/>
    <n v="367"/>
    <s v="05. Other Production"/>
    <s v="Function"/>
    <n v="19300.72"/>
    <n v="0"/>
    <n v="0"/>
    <n v="19877.759999999998"/>
    <n v="2313.1"/>
    <n v="11906.86"/>
    <n v="-1811.94"/>
    <n v="1661.67"/>
    <n v="20454.810000000001"/>
    <n v="13887.34"/>
    <n v="840.2"/>
    <n v="0"/>
    <n v="1661.67"/>
    <n v="0"/>
    <x v="29"/>
  </r>
  <r>
    <n v="-1"/>
    <n v="1"/>
    <s v="0001 -Florida Power &amp; Light Company"/>
    <n v="0"/>
    <n v="3"/>
    <x v="29"/>
    <n v="2010"/>
    <n v="215"/>
    <n v="2014"/>
    <s v="V2010 Q1 - 50% Bonus"/>
    <n v="367"/>
    <s v="05. Other Production"/>
    <s v="Function"/>
    <n v="1986265.72"/>
    <n v="0"/>
    <n v="0"/>
    <n v="2414177.5"/>
    <n v="220865.09"/>
    <n v="1207067.06"/>
    <n v="-945724.47"/>
    <n v="1232150.23"/>
    <n v="2842089.26"/>
    <n v="1181238.2"/>
    <n v="623020.66"/>
    <n v="0"/>
    <n v="1232150.23"/>
    <n v="0"/>
    <x v="29"/>
  </r>
  <r>
    <n v="-1"/>
    <n v="1"/>
    <s v="0001 -Florida Power &amp; Light Company"/>
    <n v="0"/>
    <n v="3"/>
    <x v="29"/>
    <n v="2010"/>
    <n v="194"/>
    <n v="2014"/>
    <s v="V2010 Q2"/>
    <n v="367"/>
    <s v="05. Other Production"/>
    <s v="Function"/>
    <n v="-109199"/>
    <n v="0"/>
    <n v="0"/>
    <n v="-107845.64"/>
    <n v="-20367.88"/>
    <n v="-92120.04"/>
    <n v="-24893.59"/>
    <n v="1125.06"/>
    <n v="-106492.28"/>
    <n v="-113239.77"/>
    <n v="-829.82"/>
    <n v="0"/>
    <n v="1125.06"/>
    <n v="0"/>
    <x v="29"/>
  </r>
  <r>
    <n v="-1"/>
    <n v="1"/>
    <s v="0001 -Florida Power &amp; Light Company"/>
    <n v="0"/>
    <n v="3"/>
    <x v="29"/>
    <n v="2010"/>
    <n v="216"/>
    <n v="2014"/>
    <s v="V2010 Q2 - 50% Bonus"/>
    <n v="367"/>
    <s v="05. Other Production"/>
    <s v="Function"/>
    <n v="76033772.469999999"/>
    <n v="0"/>
    <n v="0"/>
    <n v="89360012.700000003"/>
    <n v="10843153.09"/>
    <n v="52539760.100000001"/>
    <n v="-26664658.75"/>
    <n v="11112437.83"/>
    <n v="102686252.93000001"/>
    <n v="56072030.619999997"/>
    <n v="-8229160.04"/>
    <n v="0"/>
    <n v="11112437.83"/>
    <n v="0"/>
    <x v="29"/>
  </r>
  <r>
    <n v="-1"/>
    <n v="1"/>
    <s v="0001 -Florida Power &amp; Light Company"/>
    <n v="0"/>
    <n v="3"/>
    <x v="29"/>
    <n v="2010"/>
    <n v="195"/>
    <n v="2014"/>
    <s v="V2010 Q3"/>
    <n v="367"/>
    <s v="05. Other Production"/>
    <s v="Function"/>
    <n v="148582.18"/>
    <n v="0"/>
    <n v="0"/>
    <n v="152893.07999999999"/>
    <n v="23999.26"/>
    <n v="106586.07"/>
    <n v="-31882.65"/>
    <n v="3952.72"/>
    <n v="157203.97"/>
    <n v="128344.62"/>
    <n v="-2428.36"/>
    <n v="0"/>
    <n v="3952.72"/>
    <n v="0"/>
    <x v="29"/>
  </r>
  <r>
    <n v="-1"/>
    <n v="1"/>
    <s v="0001 -Florida Power &amp; Light Company"/>
    <n v="0"/>
    <n v="3"/>
    <x v="29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7"/>
    <n v="2014"/>
    <s v="V2010 Q3 - 50% Bonus"/>
    <n v="367"/>
    <s v="05. Other Production"/>
    <s v="Function"/>
    <n v="9034671.4600000009"/>
    <n v="0"/>
    <n v="0"/>
    <n v="13545252.09"/>
    <n v="823429.14"/>
    <n v="4363068.03"/>
    <n v="-9354732.4499999993"/>
    <n v="4137001.37"/>
    <n v="18055832.710000001"/>
    <n v="2844065.16"/>
    <n v="-2541727.86"/>
    <n v="0"/>
    <n v="4137001.37"/>
    <n v="0"/>
    <x v="29"/>
  </r>
  <r>
    <n v="-1"/>
    <n v="1"/>
    <s v="0001 -Florida Power &amp; Light Company"/>
    <n v="0"/>
    <n v="3"/>
    <x v="29"/>
    <n v="2010"/>
    <n v="196"/>
    <n v="2014"/>
    <s v="V2010 Q4"/>
    <n v="367"/>
    <s v="05. Other Production"/>
    <s v="Function"/>
    <n v="14460.75"/>
    <n v="0"/>
    <n v="0"/>
    <n v="14618.87"/>
    <n v="2149.4499999999998"/>
    <n v="9158.9699999999993"/>
    <n v="-1628.29"/>
    <n v="60.16"/>
    <n v="14776.99"/>
    <n v="11230.29"/>
    <n v="-177.95"/>
    <n v="0"/>
    <n v="60.16"/>
    <n v="0"/>
    <x v="29"/>
  </r>
  <r>
    <n v="-1"/>
    <n v="1"/>
    <s v="0001 -Florida Power &amp; Light Company"/>
    <n v="0"/>
    <n v="3"/>
    <x v="29"/>
    <n v="2010"/>
    <n v="224"/>
    <n v="2014"/>
    <s v="V2010 Q4 - 100% Bonus"/>
    <n v="367"/>
    <s v="05. Other Production"/>
    <s v="Function"/>
    <n v="59396716.359999999"/>
    <n v="0"/>
    <n v="0"/>
    <n v="63223608.140000001"/>
    <n v="9251534.4199999999"/>
    <n v="39538903.149999999"/>
    <n v="-7655023.8700000001"/>
    <n v="1455739.9"/>
    <n v="67050499.93"/>
    <n v="46903209.560000002"/>
    <n v="-4310815.66"/>
    <n v="0"/>
    <n v="1455739.9"/>
    <n v="0"/>
    <x v="29"/>
  </r>
  <r>
    <n v="-1"/>
    <n v="1"/>
    <s v="0001 -Florida Power &amp; Light Company"/>
    <n v="0"/>
    <n v="3"/>
    <x v="29"/>
    <n v="2010"/>
    <n v="218"/>
    <n v="2014"/>
    <s v="V2010 Q4 - 50% Bonus"/>
    <n v="367"/>
    <s v="05. Other Production"/>
    <s v="Function"/>
    <n v="291225535.94"/>
    <n v="0"/>
    <n v="0"/>
    <n v="299676126.13"/>
    <n v="46688652.57"/>
    <n v="198168759.59"/>
    <n v="-16908575.84"/>
    <n v="3215359.84"/>
    <n v="308126716.31"/>
    <n v="240661955.27000001"/>
    <n v="-9490363.6500000004"/>
    <n v="0"/>
    <n v="3215359.84"/>
    <n v="0"/>
    <x v="29"/>
  </r>
  <r>
    <n v="-1"/>
    <n v="1"/>
    <s v="0001 -Florida Power &amp; Light Company"/>
    <n v="0"/>
    <n v="3"/>
    <x v="29"/>
    <n v="2011"/>
    <n v="125"/>
    <n v="2014"/>
    <s v="V2011"/>
    <n v="367"/>
    <s v="05. Other Production"/>
    <s v="Function"/>
    <n v="23232681.539999999"/>
    <n v="0"/>
    <n v="0"/>
    <n v="17372360.57"/>
    <n v="2189324.75"/>
    <n v="7331193.7699999996"/>
    <n v="-1986268.66"/>
    <n v="371114.68"/>
    <n v="25200139.350000001"/>
    <n v="8705006.3200000003"/>
    <n v="-780830.93"/>
    <n v="0"/>
    <n v="371114.68"/>
    <n v="0"/>
    <x v="29"/>
  </r>
  <r>
    <n v="-1"/>
    <n v="1"/>
    <s v="0001 -Florida Power &amp; Light Company"/>
    <n v="0"/>
    <n v="3"/>
    <x v="29"/>
    <n v="2011"/>
    <n v="233"/>
    <n v="2014"/>
    <s v="V2011 - 100% Bonus"/>
    <n v="367"/>
    <s v="05. Other Production"/>
    <s v="Function"/>
    <n v="533647945.37"/>
    <n v="0"/>
    <n v="0"/>
    <n v="449768513.91000003"/>
    <n v="34907574.670000002"/>
    <n v="103623491.34"/>
    <n v="-33498427.940000001"/>
    <n v="6665336.5499999998"/>
    <n v="567132925.80999994"/>
    <n v="131588167.87"/>
    <n v="-19876745.739999998"/>
    <n v="0"/>
    <n v="6665336.5499999998"/>
    <n v="0"/>
    <x v="29"/>
  </r>
  <r>
    <n v="-1"/>
    <n v="1"/>
    <s v="0001 -Florida Power &amp; Light Company"/>
    <n v="0"/>
    <n v="3"/>
    <x v="29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29"/>
  </r>
  <r>
    <n v="-1"/>
    <n v="1"/>
    <s v="0001 -Florida Power &amp; Light Company"/>
    <n v="0"/>
    <n v="3"/>
    <x v="29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8"/>
    <n v="2014"/>
    <s v="V2012 Q1 - 50% Bonus"/>
    <n v="367"/>
    <s v="05. Other Production"/>
    <s v="Function"/>
    <n v="22212074.260000002"/>
    <n v="0"/>
    <n v="0"/>
    <n v="24188312.73"/>
    <n v="1744973.28"/>
    <n v="4159660.11"/>
    <n v="-3971330.96"/>
    <n v="1075982.3700000001"/>
    <n v="26164551.210000001"/>
    <n v="5238535.41"/>
    <n v="-2210396.61"/>
    <n v="0"/>
    <n v="1075982.3700000001"/>
    <n v="0"/>
    <x v="29"/>
  </r>
  <r>
    <n v="-1"/>
    <n v="1"/>
    <s v="0001 -Florida Power &amp; Light Company"/>
    <n v="0"/>
    <n v="3"/>
    <x v="29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9"/>
    <n v="2014"/>
    <s v="V2012 Q2 - 50% Bonus"/>
    <n v="367"/>
    <s v="05. Other Production"/>
    <s v="Function"/>
    <n v="48003560.439999998"/>
    <n v="0"/>
    <n v="0"/>
    <n v="51894017.57"/>
    <n v="4078467.68"/>
    <n v="8522633.9800000004"/>
    <n v="-8061953.0499999998"/>
    <n v="2223407.39"/>
    <n v="55784474.700000003"/>
    <n v="11422915.619999999"/>
    <n v="-4379320.83"/>
    <n v="0"/>
    <n v="2223407.39"/>
    <n v="0"/>
    <x v="29"/>
  </r>
  <r>
    <n v="-1"/>
    <n v="1"/>
    <s v="0001 -Florida Power &amp; Light Company"/>
    <n v="0"/>
    <n v="3"/>
    <x v="29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29"/>
  </r>
  <r>
    <n v="-1"/>
    <n v="1"/>
    <s v="0001 -Florida Power &amp; Light Company"/>
    <n v="0"/>
    <n v="3"/>
    <x v="29"/>
    <n v="2012"/>
    <n v="250"/>
    <n v="2014"/>
    <s v="V2012 Q3 - 50% Bonus"/>
    <n v="367"/>
    <s v="05. Other Production"/>
    <s v="Function"/>
    <n v="13032844.57"/>
    <n v="0"/>
    <n v="0"/>
    <n v="13762537.699999999"/>
    <n v="1586625.58"/>
    <n v="2999599.58"/>
    <n v="-1469814.93"/>
    <n v="742987.79"/>
    <n v="14492230.83"/>
    <n v="4384915.32"/>
    <n v="-515088.63"/>
    <n v="0"/>
    <n v="742987.79"/>
    <n v="0"/>
    <x v="29"/>
  </r>
  <r>
    <n v="-1"/>
    <n v="1"/>
    <s v="0001 -Florida Power &amp; Light Company"/>
    <n v="0"/>
    <n v="3"/>
    <x v="29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1"/>
    <n v="2014"/>
    <s v="V2012 Q4 - 50% Bonus"/>
    <n v="367"/>
    <s v="05. Other Production"/>
    <s v="Function"/>
    <n v="31516124.510000002"/>
    <n v="0"/>
    <n v="0"/>
    <n v="34041045.039999999"/>
    <n v="3060010.82"/>
    <n v="4362745.4000000004"/>
    <n v="-5081738.04"/>
    <n v="1480413.57"/>
    <n v="36565965.579999998"/>
    <n v="6822659.1500000004"/>
    <n v="-2969330.43"/>
    <n v="0"/>
    <n v="1480413.57"/>
    <n v="0"/>
    <x v="29"/>
  </r>
  <r>
    <n v="-1"/>
    <n v="1"/>
    <s v="0001 -Florida Power &amp; Light Company"/>
    <n v="0"/>
    <n v="3"/>
    <x v="29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3"/>
    <n v="231"/>
    <n v="2014"/>
    <s v="V2013 - 50% Bonus"/>
    <n v="367"/>
    <s v="05. Other Production"/>
    <s v="Function"/>
    <n v="1106713310.72"/>
    <n v="0"/>
    <n v="0"/>
    <n v="1076629348.6099999"/>
    <n v="81524277.349999994"/>
    <n v="42866044.969999999"/>
    <n v="-24577266.780000001"/>
    <n v="4656521.0999999996"/>
    <n v="1130821656.24"/>
    <n v="122616054.65000001"/>
    <n v="-17677556.760000002"/>
    <n v="0"/>
    <n v="4656521.0999999996"/>
    <n v="0"/>
    <x v="29"/>
  </r>
  <r>
    <n v="-1"/>
    <n v="1"/>
    <s v="0001 -Florida Power &amp; Light Company"/>
    <n v="0"/>
    <n v="3"/>
    <x v="29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5773888.560000002"/>
    <n v="0"/>
    <n v="1401388299.5799999"/>
    <n v="0"/>
    <n v="0"/>
    <n v="55773888.560000002"/>
    <n v="0"/>
    <n v="0"/>
    <n v="0"/>
    <n v="0"/>
    <x v="29"/>
  </r>
  <r>
    <n v="-1"/>
    <n v="1"/>
    <s v="0001 -Florida Power &amp; Light Company"/>
    <n v="0"/>
    <n v="3"/>
    <x v="29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29"/>
  </r>
  <r>
    <n v="-1"/>
    <n v="1"/>
    <s v="0001 -Florida Power &amp; Light Company"/>
    <n v="0"/>
    <n v="3"/>
    <x v="29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29"/>
  </r>
  <r>
    <n v="-1"/>
    <n v="1"/>
    <s v="0001 -Florida Power &amp; Light Company"/>
    <n v="0"/>
    <n v="3"/>
    <x v="29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29"/>
  </r>
  <r>
    <n v="-1"/>
    <n v="1"/>
    <s v="0001 -Florida Power &amp; Light Company"/>
    <n v="0"/>
    <n v="3"/>
    <x v="29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29"/>
  </r>
  <r>
    <n v="-1"/>
    <n v="1"/>
    <s v="0001 -Florida Power &amp; Light Company"/>
    <n v="0"/>
    <n v="3"/>
    <x v="29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29"/>
  </r>
  <r>
    <n v="-1"/>
    <n v="1"/>
    <s v="0001 -Florida Power &amp; Light Company"/>
    <n v="0"/>
    <n v="3"/>
    <x v="29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29"/>
  </r>
  <r>
    <n v="-1"/>
    <n v="1"/>
    <s v="0001 -Florida Power &amp; Light Company"/>
    <n v="0"/>
    <n v="3"/>
    <x v="29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29"/>
  </r>
  <r>
    <n v="-1"/>
    <n v="1"/>
    <s v="0001 -Florida Power &amp; Light Company"/>
    <n v="0"/>
    <n v="3"/>
    <x v="29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29"/>
  </r>
  <r>
    <n v="-1"/>
    <n v="1"/>
    <s v="0001 -Florida Power &amp; Light Company"/>
    <n v="0"/>
    <n v="3"/>
    <x v="29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29"/>
  </r>
  <r>
    <n v="-1"/>
    <n v="1"/>
    <s v="0001 -Florida Power &amp; Light Company"/>
    <n v="0"/>
    <n v="3"/>
    <x v="29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29"/>
  </r>
  <r>
    <n v="-1"/>
    <n v="1"/>
    <s v="0001 -Florida Power &amp; Light Company"/>
    <n v="0"/>
    <n v="3"/>
    <x v="29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29"/>
  </r>
  <r>
    <n v="-1"/>
    <n v="1"/>
    <s v="0001 -Florida Power &amp; Light Company"/>
    <n v="0"/>
    <n v="3"/>
    <x v="29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29"/>
  </r>
  <r>
    <n v="-1"/>
    <n v="1"/>
    <s v="0001 -Florida Power &amp; Light Company"/>
    <n v="0"/>
    <n v="3"/>
    <x v="29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29"/>
  </r>
  <r>
    <n v="-1"/>
    <n v="1"/>
    <s v="0001 -Florida Power &amp; Light Company"/>
    <n v="0"/>
    <n v="3"/>
    <x v="29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29"/>
  </r>
  <r>
    <n v="-1"/>
    <n v="1"/>
    <s v="0001 -Florida Power &amp; Light Company"/>
    <n v="0"/>
    <n v="3"/>
    <x v="29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29"/>
  </r>
  <r>
    <n v="-1"/>
    <n v="1"/>
    <s v="0001 -Florida Power &amp; Light Company"/>
    <n v="0"/>
    <n v="3"/>
    <x v="29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29"/>
  </r>
  <r>
    <n v="-1"/>
    <n v="1"/>
    <s v="0001 -Florida Power &amp; Light Company"/>
    <n v="0"/>
    <n v="3"/>
    <x v="29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29"/>
  </r>
  <r>
    <n v="-1"/>
    <n v="1"/>
    <s v="0001 -Florida Power &amp; Light Company"/>
    <n v="0"/>
    <n v="3"/>
    <x v="29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29"/>
  </r>
  <r>
    <n v="-1"/>
    <n v="1"/>
    <s v="0001 -Florida Power &amp; Light Company"/>
    <n v="0"/>
    <n v="3"/>
    <x v="29"/>
    <n v="1987"/>
    <n v="22"/>
    <n v="2014"/>
    <s v="V1987"/>
    <n v="367"/>
    <s v="06. Transmission"/>
    <s v="Function"/>
    <n v="34119540.450000003"/>
    <n v="0"/>
    <n v="0"/>
    <n v="3475257.84"/>
    <n v="880480.79"/>
    <n v="31503236.710000001"/>
    <n v="-969006.02"/>
    <n v="173541.88"/>
    <n v="34848189.5"/>
    <n v="31711212.949999999"/>
    <n v="117397.39"/>
    <n v="0"/>
    <n v="173541.88"/>
    <n v="0"/>
    <x v="29"/>
  </r>
  <r>
    <n v="-1"/>
    <n v="1"/>
    <s v="0001 -Florida Power &amp; Light Company"/>
    <n v="0"/>
    <n v="3"/>
    <x v="29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29"/>
  </r>
  <r>
    <n v="-1"/>
    <n v="1"/>
    <s v="0001 -Florida Power &amp; Light Company"/>
    <n v="0"/>
    <n v="3"/>
    <x v="29"/>
    <n v="1988"/>
    <n v="24"/>
    <n v="2014"/>
    <s v="V1988"/>
    <n v="367"/>
    <s v="06. Transmission"/>
    <s v="Function"/>
    <n v="59703463.399999999"/>
    <n v="0"/>
    <n v="0"/>
    <n v="12522665.07"/>
    <n v="1599761.72"/>
    <n v="49837841.240000002"/>
    <n v="-1011581.02"/>
    <n v="105999.49"/>
    <n v="60130551.189999998"/>
    <n v="51058957.909999996"/>
    <n v="57556.75"/>
    <n v="0"/>
    <n v="105999.49"/>
    <n v="0"/>
    <x v="29"/>
  </r>
  <r>
    <n v="-1"/>
    <n v="1"/>
    <s v="0001 -Florida Power &amp; Light Company"/>
    <n v="0"/>
    <n v="3"/>
    <x v="29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29"/>
  </r>
  <r>
    <n v="-1"/>
    <n v="1"/>
    <s v="0001 -Florida Power &amp; Light Company"/>
    <n v="0"/>
    <n v="3"/>
    <x v="29"/>
    <n v="1989"/>
    <n v="26"/>
    <n v="2014"/>
    <s v="V1989"/>
    <n v="367"/>
    <s v="06. Transmission"/>
    <s v="Function"/>
    <n v="39176814.729999997"/>
    <n v="0"/>
    <n v="0"/>
    <n v="8334712.6100000003"/>
    <n v="902467.34"/>
    <n v="32463196.539999999"/>
    <n v="-542737.21"/>
    <n v="69251.820000000007"/>
    <n v="39473732.75"/>
    <n v="33104065.68"/>
    <n v="33932"/>
    <n v="0"/>
    <n v="69251.820000000007"/>
    <n v="0"/>
    <x v="29"/>
  </r>
  <r>
    <n v="-1"/>
    <n v="1"/>
    <s v="0001 -Florida Power &amp; Light Company"/>
    <n v="0"/>
    <n v="3"/>
    <x v="29"/>
    <n v="1990"/>
    <n v="28"/>
    <n v="2014"/>
    <s v="V1990"/>
    <n v="367"/>
    <s v="06. Transmission"/>
    <s v="Function"/>
    <n v="53935599.460000001"/>
    <n v="0"/>
    <n v="0"/>
    <n v="12773415.310000001"/>
    <n v="1318813.31"/>
    <n v="43389943.770000003"/>
    <n v="-842452.83"/>
    <n v="142008.01"/>
    <n v="54602660.75"/>
    <n v="44142477.619999997"/>
    <n v="41226.19"/>
    <n v="0"/>
    <n v="142008.01"/>
    <n v="0"/>
    <x v="29"/>
  </r>
  <r>
    <n v="-1"/>
    <n v="1"/>
    <s v="0001 -Florida Power &amp; Light Company"/>
    <n v="0"/>
    <n v="3"/>
    <x v="29"/>
    <n v="1991"/>
    <n v="29"/>
    <n v="2014"/>
    <s v="V1991"/>
    <n v="367"/>
    <s v="06. Transmission"/>
    <s v="Function"/>
    <n v="55445201.32"/>
    <n v="0"/>
    <n v="0"/>
    <n v="14531452.58"/>
    <n v="1349425.6"/>
    <n v="42771022.909999996"/>
    <n v="-491100.99"/>
    <n v="40768.910000000003"/>
    <n v="55651608.479999997"/>
    <n v="43950500.149999999"/>
    <n v="4310.1000000000004"/>
    <n v="0"/>
    <n v="40768.910000000003"/>
    <n v="0"/>
    <x v="29"/>
  </r>
  <r>
    <n v="-1"/>
    <n v="1"/>
    <s v="0001 -Florida Power &amp; Light Company"/>
    <n v="0"/>
    <n v="3"/>
    <x v="29"/>
    <n v="1992"/>
    <n v="30"/>
    <n v="2014"/>
    <s v="V1992"/>
    <n v="367"/>
    <s v="06. Transmission"/>
    <s v="Function"/>
    <n v="56622495.939999998"/>
    <n v="0"/>
    <n v="0"/>
    <n v="13214654.300000001"/>
    <n v="1494720.52"/>
    <n v="44111910.210000001"/>
    <n v="-685915.08"/>
    <n v="125817.94"/>
    <n v="57173580.579999998"/>
    <n v="45172153.780000001"/>
    <n v="9210.25"/>
    <n v="0"/>
    <n v="125817.94"/>
    <n v="0"/>
    <x v="29"/>
  </r>
  <r>
    <n v="-1"/>
    <n v="1"/>
    <s v="0001 -Florida Power &amp; Light Company"/>
    <n v="0"/>
    <n v="3"/>
    <x v="29"/>
    <n v="1993"/>
    <n v="31"/>
    <n v="2014"/>
    <s v="V1993"/>
    <n v="367"/>
    <s v="06. Transmission"/>
    <s v="Function"/>
    <n v="112184516.23999999"/>
    <n v="0"/>
    <n v="0"/>
    <n v="38391231.07"/>
    <n v="2944940.04"/>
    <n v="78366017.480000004"/>
    <n v="-1183572.93"/>
    <n v="88544.34"/>
    <n v="112567464.64"/>
    <n v="81024746.280000001"/>
    <n v="-8192.83"/>
    <n v="0"/>
    <n v="88544.34"/>
    <n v="0"/>
    <x v="29"/>
  </r>
  <r>
    <n v="-1"/>
    <n v="1"/>
    <s v="0001 -Florida Power &amp; Light Company"/>
    <n v="0"/>
    <n v="3"/>
    <x v="29"/>
    <n v="1994"/>
    <n v="32"/>
    <n v="2014"/>
    <s v="V1994"/>
    <n v="367"/>
    <s v="06. Transmission"/>
    <s v="Function"/>
    <n v="103876735.36"/>
    <n v="0"/>
    <n v="0"/>
    <n v="35683415.329999998"/>
    <n v="2937511.86"/>
    <n v="70671823.810000002"/>
    <n v="-1048274.59"/>
    <n v="231895.04000000001"/>
    <n v="104827823.23"/>
    <n v="72933298.340000004"/>
    <n v="-43155.5"/>
    <n v="0"/>
    <n v="231895.04000000001"/>
    <n v="0"/>
    <x v="29"/>
  </r>
  <r>
    <n v="-1"/>
    <n v="1"/>
    <s v="0001 -Florida Power &amp; Light Company"/>
    <n v="0"/>
    <n v="3"/>
    <x v="29"/>
    <n v="1995"/>
    <n v="33"/>
    <n v="2014"/>
    <s v="V1995"/>
    <n v="367"/>
    <s v="06. Transmission"/>
    <s v="Function"/>
    <n v="46632086.219999999"/>
    <n v="0"/>
    <n v="0"/>
    <n v="16157653.550000001"/>
    <n v="1227945.7"/>
    <n v="31470119.75"/>
    <n v="-564054.43000000005"/>
    <n v="87963.31"/>
    <n v="47010205.140000001"/>
    <n v="32436299.699999999"/>
    <n v="-28389.86"/>
    <n v="0"/>
    <n v="87963.31"/>
    <n v="0"/>
    <x v="29"/>
  </r>
  <r>
    <n v="-1"/>
    <n v="1"/>
    <s v="0001 -Florida Power &amp; Light Company"/>
    <n v="0"/>
    <n v="3"/>
    <x v="29"/>
    <n v="1996"/>
    <n v="34"/>
    <n v="2014"/>
    <s v="V1996"/>
    <n v="367"/>
    <s v="06. Transmission"/>
    <s v="Function"/>
    <n v="85645866.920000002"/>
    <n v="0"/>
    <n v="0"/>
    <n v="36015782.539999999"/>
    <n v="2357273.7400000002"/>
    <n v="52033921.460000001"/>
    <n v="-398202.6"/>
    <n v="95689.42"/>
    <n v="86014797.010000005"/>
    <n v="54153331.810000002"/>
    <n v="-35377.279999999999"/>
    <n v="0"/>
    <n v="95689.42"/>
    <n v="0"/>
    <x v="29"/>
  </r>
  <r>
    <n v="-1"/>
    <n v="1"/>
    <s v="0001 -Florida Power &amp; Light Company"/>
    <n v="0"/>
    <n v="3"/>
    <x v="29"/>
    <n v="1997"/>
    <n v="35"/>
    <n v="2014"/>
    <s v="V1997"/>
    <n v="367"/>
    <s v="06. Transmission"/>
    <s v="Function"/>
    <n v="40387769.590000004"/>
    <n v="0"/>
    <n v="0"/>
    <n v="8309348.7800000003"/>
    <n v="1698300.94"/>
    <n v="33039171.879999999"/>
    <n v="-502655.81"/>
    <n v="84089.57"/>
    <n v="40749189.490000002"/>
    <n v="34423403.990000002"/>
    <n v="36738.49"/>
    <n v="0"/>
    <n v="84089.57"/>
    <n v="0"/>
    <x v="29"/>
  </r>
  <r>
    <n v="-1"/>
    <n v="1"/>
    <s v="0001 -Florida Power &amp; Light Company"/>
    <n v="0"/>
    <n v="3"/>
    <x v="29"/>
    <n v="1998"/>
    <n v="59"/>
    <n v="2014"/>
    <s v="V1998"/>
    <n v="367"/>
    <s v="06. Transmission"/>
    <s v="Function"/>
    <n v="28712269.77"/>
    <n v="0"/>
    <n v="0"/>
    <n v="12613014.75"/>
    <n v="780139"/>
    <n v="16901400.780000001"/>
    <n v="-669709.56000000006"/>
    <n v="115399.94"/>
    <n v="29235297.140000001"/>
    <n v="17361123.780000001"/>
    <n v="-87211.42"/>
    <n v="0"/>
    <n v="115399.94"/>
    <n v="0"/>
    <x v="29"/>
  </r>
  <r>
    <n v="-1"/>
    <n v="1"/>
    <s v="0001 -Florida Power &amp; Light Company"/>
    <n v="0"/>
    <n v="3"/>
    <x v="29"/>
    <n v="1999"/>
    <n v="60"/>
    <n v="2014"/>
    <s v="V1999"/>
    <n v="367"/>
    <s v="06. Transmission"/>
    <s v="Function"/>
    <n v="55139677.68"/>
    <n v="0"/>
    <n v="0"/>
    <n v="15053149.91"/>
    <n v="2429538.2400000002"/>
    <n v="41506665.939999998"/>
    <n v="-1353581.75"/>
    <n v="254564.01"/>
    <n v="56246440.189999998"/>
    <n v="43076327.530000001"/>
    <n v="7678.16"/>
    <n v="0"/>
    <n v="254564.01"/>
    <n v="0"/>
    <x v="29"/>
  </r>
  <r>
    <n v="-1"/>
    <n v="1"/>
    <s v="0001 -Florida Power &amp; Light Company"/>
    <n v="0"/>
    <n v="3"/>
    <x v="29"/>
    <n v="2000"/>
    <n v="61"/>
    <n v="2014"/>
    <s v="V2000"/>
    <n v="367"/>
    <s v="06. Transmission"/>
    <s v="Function"/>
    <n v="77170048.010000005"/>
    <n v="0"/>
    <n v="0"/>
    <n v="24517293.039999999"/>
    <n v="3349903.97"/>
    <n v="54062600.990000002"/>
    <n v="-871092.01"/>
    <n v="116761.14"/>
    <n v="77659026.549999997"/>
    <n v="57054101.079999998"/>
    <n v="-13813.52"/>
    <n v="0"/>
    <n v="116761.14"/>
    <n v="0"/>
    <x v="29"/>
  </r>
  <r>
    <n v="-1"/>
    <n v="1"/>
    <s v="0001 -Florida Power &amp; Light Company"/>
    <n v="0"/>
    <n v="3"/>
    <x v="29"/>
    <n v="2001"/>
    <n v="62"/>
    <n v="2014"/>
    <s v="V2001"/>
    <n v="367"/>
    <s v="06. Transmission"/>
    <s v="Function"/>
    <n v="66383244.490000002"/>
    <n v="0"/>
    <n v="0"/>
    <n v="23412778.09"/>
    <n v="2902015.52"/>
    <n v="44187279.710000001"/>
    <n v="-469846.95"/>
    <n v="136129.01"/>
    <n v="66750673.579999998"/>
    <n v="46836426.149999999"/>
    <n v="21569"/>
    <n v="0"/>
    <n v="136129.01"/>
    <n v="0"/>
    <x v="29"/>
  </r>
  <r>
    <n v="-1"/>
    <n v="1"/>
    <s v="0001 -Florida Power &amp; Light Company"/>
    <n v="0"/>
    <n v="3"/>
    <x v="29"/>
    <n v="2001"/>
    <n v="69"/>
    <n v="2014"/>
    <s v="V2001 Bonus"/>
    <n v="367"/>
    <s v="06. Transmission"/>
    <s v="Function"/>
    <n v="1465964.75"/>
    <n v="0"/>
    <n v="0"/>
    <n v="492258.58"/>
    <n v="65634.31"/>
    <n v="982287.68"/>
    <n v="-10673.43"/>
    <n v="3819.67"/>
    <n v="1476270.49"/>
    <n v="1040834.81"/>
    <n v="601.11"/>
    <n v="0"/>
    <n v="3819.67"/>
    <n v="0"/>
    <x v="29"/>
  </r>
  <r>
    <n v="-1"/>
    <n v="1"/>
    <s v="0001 -Florida Power &amp; Light Company"/>
    <n v="0"/>
    <n v="3"/>
    <x v="29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29"/>
  </r>
  <r>
    <n v="-1"/>
    <n v="1"/>
    <s v="0001 -Florida Power &amp; Light Company"/>
    <n v="0"/>
    <n v="3"/>
    <x v="29"/>
    <n v="2002"/>
    <n v="80"/>
    <n v="2014"/>
    <s v="V2002 Bonus Q1"/>
    <n v="367"/>
    <s v="06. Transmission"/>
    <s v="Function"/>
    <n v="11917795.279999999"/>
    <n v="0"/>
    <n v="0"/>
    <n v="12011879.140000001"/>
    <n v="535609.68999999994"/>
    <n v="7719609.2400000002"/>
    <n v="-189565.51"/>
    <n v="33805.24"/>
    <n v="12105963.01"/>
    <n v="8131034.8200000003"/>
    <n v="-30178.38"/>
    <n v="0"/>
    <n v="33805.24"/>
    <n v="0"/>
    <x v="29"/>
  </r>
  <r>
    <n v="-1"/>
    <n v="1"/>
    <s v="0001 -Florida Power &amp; Light Company"/>
    <n v="0"/>
    <n v="3"/>
    <x v="29"/>
    <n v="2002"/>
    <n v="81"/>
    <n v="2014"/>
    <s v="V2002 Bonus Q2"/>
    <n v="367"/>
    <s v="06. Transmission"/>
    <s v="Function"/>
    <n v="11251391.560000001"/>
    <n v="0"/>
    <n v="0"/>
    <n v="11340214.6"/>
    <n v="506113.78"/>
    <n v="7157548.75"/>
    <n v="-178965.68"/>
    <n v="32366.21"/>
    <n v="11429037.640000001"/>
    <n v="7548445.7300000004"/>
    <n v="-30063.07"/>
    <n v="0"/>
    <n v="32366.21"/>
    <n v="0"/>
    <x v="29"/>
  </r>
  <r>
    <n v="-1"/>
    <n v="1"/>
    <s v="0001 -Florida Power &amp; Light Company"/>
    <n v="0"/>
    <n v="3"/>
    <x v="29"/>
    <n v="2002"/>
    <n v="82"/>
    <n v="2014"/>
    <s v="V2002 Bonus Q3"/>
    <n v="367"/>
    <s v="06. Transmission"/>
    <s v="Function"/>
    <n v="8287972.7400000002"/>
    <n v="0"/>
    <n v="0"/>
    <n v="8353401.3700000001"/>
    <n v="372645.24"/>
    <n v="5179937.57"/>
    <n v="-131829.29999999999"/>
    <n v="23841.53"/>
    <n v="8418830"/>
    <n v="5469150.1799999997"/>
    <n v="-23583.11"/>
    <n v="0"/>
    <n v="23841.53"/>
    <n v="0"/>
    <x v="29"/>
  </r>
  <r>
    <n v="-1"/>
    <n v="1"/>
    <s v="0001 -Florida Power &amp; Light Company"/>
    <n v="0"/>
    <n v="3"/>
    <x v="29"/>
    <n v="2002"/>
    <n v="83"/>
    <n v="2014"/>
    <s v="V2002 Bonus Q4"/>
    <n v="367"/>
    <s v="06. Transmission"/>
    <s v="Function"/>
    <n v="11061527.32"/>
    <n v="0"/>
    <n v="0"/>
    <n v="11148851.470000001"/>
    <n v="497015.8"/>
    <n v="6790358.21"/>
    <n v="-175945.65"/>
    <n v="31820.03"/>
    <n v="11236175.619999999"/>
    <n v="7177935.8799999999"/>
    <n v="-33390.15"/>
    <n v="0"/>
    <n v="31820.03"/>
    <n v="0"/>
    <x v="29"/>
  </r>
  <r>
    <n v="-1"/>
    <n v="1"/>
    <s v="0001 -Florida Power &amp; Light Company"/>
    <n v="0"/>
    <n v="3"/>
    <x v="29"/>
    <n v="2002"/>
    <n v="76"/>
    <n v="2014"/>
    <s v="V2002 Q1"/>
    <n v="367"/>
    <s v="06. Transmission"/>
    <s v="Function"/>
    <n v="22408851.93"/>
    <n v="0"/>
    <n v="0"/>
    <n v="22585756.440000001"/>
    <n v="1007098.88"/>
    <n v="14515065.039999999"/>
    <n v="-356437.23"/>
    <n v="83048.92"/>
    <n v="22762660.949999999"/>
    <n v="15288662.359999999"/>
    <n v="-37258.550000000003"/>
    <n v="0"/>
    <n v="83048.92"/>
    <n v="0"/>
    <x v="29"/>
  </r>
  <r>
    <n v="-1"/>
    <n v="1"/>
    <s v="0001 -Florida Power &amp; Light Company"/>
    <n v="0"/>
    <n v="3"/>
    <x v="29"/>
    <n v="2002"/>
    <n v="77"/>
    <n v="2014"/>
    <s v="V2002 Q2"/>
    <n v="367"/>
    <s v="06. Transmission"/>
    <s v="Function"/>
    <n v="12605495.07"/>
    <n v="0"/>
    <n v="0"/>
    <n v="12674947.77"/>
    <n v="565682.92000000004"/>
    <n v="7981308.0800000001"/>
    <n v="-199562.76"/>
    <n v="32937.120000000003"/>
    <n v="12744400.48"/>
    <n v="8456900.4199999999"/>
    <n v="-15877.72"/>
    <n v="0"/>
    <n v="32937.120000000003"/>
    <n v="0"/>
    <x v="29"/>
  </r>
  <r>
    <n v="-1"/>
    <n v="1"/>
    <s v="0001 -Florida Power &amp; Light Company"/>
    <n v="0"/>
    <n v="3"/>
    <x v="29"/>
    <n v="2002"/>
    <n v="78"/>
    <n v="2014"/>
    <s v="V2002 Q3"/>
    <n v="367"/>
    <s v="06. Transmission"/>
    <s v="Function"/>
    <n v="4706040.2"/>
    <n v="0"/>
    <n v="0"/>
    <n v="4740571.88"/>
    <n v="196673.36"/>
    <n v="3065692.5"/>
    <n v="-69576.36"/>
    <n v="16303.64"/>
    <n v="4775103.55"/>
    <n v="3218332.11"/>
    <n v="-8725.9599999999991"/>
    <n v="0"/>
    <n v="16303.64"/>
    <n v="0"/>
    <x v="29"/>
  </r>
  <r>
    <n v="-1"/>
    <n v="1"/>
    <s v="0001 -Florida Power &amp; Light Company"/>
    <n v="0"/>
    <n v="3"/>
    <x v="29"/>
    <n v="2002"/>
    <n v="79"/>
    <n v="2014"/>
    <s v="V2002 Q4"/>
    <n v="367"/>
    <s v="06. Transmission"/>
    <s v="Function"/>
    <n v="8976663.7400000002"/>
    <n v="0"/>
    <n v="0"/>
    <n v="9046316.9399999995"/>
    <n v="396439.4"/>
    <n v="5569811.1100000003"/>
    <n v="-140341.21"/>
    <n v="32911.81"/>
    <n v="9115970.1400000006"/>
    <n v="5878958.3200000003"/>
    <n v="-19102.41"/>
    <n v="0"/>
    <n v="32911.81"/>
    <n v="0"/>
    <x v="29"/>
  </r>
  <r>
    <n v="-1"/>
    <n v="1"/>
    <s v="0001 -Florida Power &amp; Light Company"/>
    <n v="0"/>
    <n v="3"/>
    <x v="29"/>
    <n v="2003"/>
    <n v="64"/>
    <n v="2014"/>
    <s v="V2003"/>
    <n v="367"/>
    <s v="06. Transmission"/>
    <s v="Function"/>
    <n v="3322417.6"/>
    <n v="0"/>
    <n v="0"/>
    <n v="2354438.2599999998"/>
    <n v="96997.15"/>
    <n v="1393083.01"/>
    <n v="-40383.15"/>
    <n v="14520.75"/>
    <n v="3333524.26"/>
    <n v="1483432.04"/>
    <n v="10062.209999999999"/>
    <n v="0"/>
    <n v="14520.75"/>
    <n v="0"/>
    <x v="29"/>
  </r>
  <r>
    <n v="-1"/>
    <n v="1"/>
    <s v="0001 -Florida Power &amp; Light Company"/>
    <n v="0"/>
    <n v="3"/>
    <x v="29"/>
    <n v="2003"/>
    <n v="70"/>
    <n v="2014"/>
    <s v="V2003 Bonus-30%"/>
    <n v="367"/>
    <s v="06. Transmission"/>
    <s v="Function"/>
    <n v="64694709.539999999"/>
    <n v="0"/>
    <n v="0"/>
    <n v="27770120.129999999"/>
    <n v="2920005.27"/>
    <n v="38190421.520000003"/>
    <n v="-1578058.81"/>
    <n v="455470.59"/>
    <n v="66262833.579999998"/>
    <n v="40171962.5"/>
    <n v="-174189.16"/>
    <n v="0"/>
    <n v="455470.59"/>
    <n v="0"/>
    <x v="29"/>
  </r>
  <r>
    <n v="-1"/>
    <n v="1"/>
    <s v="0001 -Florida Power &amp; Light Company"/>
    <n v="0"/>
    <n v="3"/>
    <x v="29"/>
    <n v="2003"/>
    <n v="84"/>
    <n v="2014"/>
    <s v="V2003 Bonus-50%"/>
    <n v="367"/>
    <s v="06. Transmission"/>
    <s v="Function"/>
    <n v="9029953.5"/>
    <n v="0"/>
    <n v="0"/>
    <n v="2370290.41"/>
    <n v="526730.68000000005"/>
    <n v="6850241.9699999997"/>
    <n v="-220361.36"/>
    <n v="82203.48"/>
    <n v="9248927.5600000005"/>
    <n v="7208478.9100000001"/>
    <n v="31723.15"/>
    <n v="0"/>
    <n v="82203.48"/>
    <n v="0"/>
    <x v="29"/>
  </r>
  <r>
    <n v="-1"/>
    <n v="1"/>
    <s v="0001 -Florida Power &amp; Light Company"/>
    <n v="0"/>
    <n v="3"/>
    <x v="29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29"/>
  </r>
  <r>
    <n v="-1"/>
    <n v="1"/>
    <s v="0001 -Florida Power &amp; Light Company"/>
    <n v="0"/>
    <n v="3"/>
    <x v="29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29"/>
  </r>
  <r>
    <n v="-1"/>
    <n v="1"/>
    <s v="0001 -Florida Power &amp; Light Company"/>
    <n v="0"/>
    <n v="3"/>
    <x v="29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29"/>
  </r>
  <r>
    <n v="-1"/>
    <n v="1"/>
    <s v="0001 -Florida Power &amp; Light Company"/>
    <n v="0"/>
    <n v="3"/>
    <x v="29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29"/>
  </r>
  <r>
    <n v="-1"/>
    <n v="1"/>
    <s v="0001 -Florida Power &amp; Light Company"/>
    <n v="0"/>
    <n v="3"/>
    <x v="29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29"/>
  </r>
  <r>
    <n v="-1"/>
    <n v="1"/>
    <s v="0001 -Florida Power &amp; Light Company"/>
    <n v="0"/>
    <n v="3"/>
    <x v="29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29"/>
  </r>
  <r>
    <n v="-1"/>
    <n v="1"/>
    <s v="0001 -Florida Power &amp; Light Company"/>
    <n v="0"/>
    <n v="3"/>
    <x v="29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29"/>
  </r>
  <r>
    <n v="-1"/>
    <n v="1"/>
    <s v="0001 -Florida Power &amp; Light Company"/>
    <n v="0"/>
    <n v="3"/>
    <x v="29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29"/>
  </r>
  <r>
    <n v="-1"/>
    <n v="1"/>
    <s v="0001 -Florida Power &amp; Light Company"/>
    <n v="0"/>
    <n v="3"/>
    <x v="29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29"/>
  </r>
  <r>
    <n v="-1"/>
    <n v="1"/>
    <s v="0001 -Florida Power &amp; Light Company"/>
    <n v="0"/>
    <n v="3"/>
    <x v="29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29"/>
  </r>
  <r>
    <n v="-1"/>
    <n v="1"/>
    <s v="0001 -Florida Power &amp; Light Company"/>
    <n v="0"/>
    <n v="3"/>
    <x v="29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29"/>
  </r>
  <r>
    <n v="-1"/>
    <n v="1"/>
    <s v="0001 -Florida Power &amp; Light Company"/>
    <n v="0"/>
    <n v="3"/>
    <x v="29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29"/>
  </r>
  <r>
    <n v="-1"/>
    <n v="1"/>
    <s v="0001 -Florida Power &amp; Light Company"/>
    <n v="0"/>
    <n v="3"/>
    <x v="29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29"/>
  </r>
  <r>
    <n v="-1"/>
    <n v="1"/>
    <s v="0001 -Florida Power &amp; Light Company"/>
    <n v="0"/>
    <n v="3"/>
    <x v="29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29"/>
  </r>
  <r>
    <n v="-1"/>
    <n v="1"/>
    <s v="0001 -Florida Power &amp; Light Company"/>
    <n v="0"/>
    <n v="3"/>
    <x v="29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29"/>
  </r>
  <r>
    <n v="-1"/>
    <n v="1"/>
    <s v="0001 -Florida Power &amp; Light Company"/>
    <n v="0"/>
    <n v="3"/>
    <x v="29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29"/>
  </r>
  <r>
    <n v="-1"/>
    <n v="1"/>
    <s v="0001 -Florida Power &amp; Light Company"/>
    <n v="0"/>
    <n v="3"/>
    <x v="29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29"/>
  </r>
  <r>
    <n v="-1"/>
    <n v="1"/>
    <s v="0001 -Florida Power &amp; Light Company"/>
    <n v="0"/>
    <n v="3"/>
    <x v="29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29"/>
  </r>
  <r>
    <n v="-1"/>
    <n v="1"/>
    <s v="0001 -Florida Power &amp; Light Company"/>
    <n v="0"/>
    <n v="3"/>
    <x v="29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29"/>
  </r>
  <r>
    <n v="-1"/>
    <n v="1"/>
    <s v="0001 -Florida Power &amp; Light Company"/>
    <n v="0"/>
    <n v="3"/>
    <x v="29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29"/>
  </r>
  <r>
    <n v="-1"/>
    <n v="1"/>
    <s v="0001 -Florida Power &amp; Light Company"/>
    <n v="0"/>
    <n v="3"/>
    <x v="29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29"/>
  </r>
  <r>
    <n v="-1"/>
    <n v="1"/>
    <s v="0001 -Florida Power &amp; Light Company"/>
    <n v="0"/>
    <n v="3"/>
    <x v="29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29"/>
  </r>
  <r>
    <n v="-1"/>
    <n v="1"/>
    <s v="0001 -Florida Power &amp; Light Company"/>
    <n v="0"/>
    <n v="3"/>
    <x v="29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29"/>
  </r>
  <r>
    <n v="-1"/>
    <n v="1"/>
    <s v="0001 -Florida Power &amp; Light Company"/>
    <n v="0"/>
    <n v="3"/>
    <x v="29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29"/>
  </r>
  <r>
    <n v="-1"/>
    <n v="1"/>
    <s v="0001 -Florida Power &amp; Light Company"/>
    <n v="0"/>
    <n v="3"/>
    <x v="29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29"/>
  </r>
  <r>
    <n v="-1"/>
    <n v="1"/>
    <s v="0001 -Florida Power &amp; Light Company"/>
    <n v="0"/>
    <n v="3"/>
    <x v="29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29"/>
  </r>
  <r>
    <n v="-1"/>
    <n v="1"/>
    <s v="0001 -Florida Power &amp; Light Company"/>
    <n v="0"/>
    <n v="3"/>
    <x v="29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29"/>
  </r>
  <r>
    <n v="-1"/>
    <n v="1"/>
    <s v="0001 -Florida Power &amp; Light Company"/>
    <n v="0"/>
    <n v="3"/>
    <x v="29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29"/>
  </r>
  <r>
    <n v="-1"/>
    <n v="1"/>
    <s v="0001 -Florida Power &amp; Light Company"/>
    <n v="0"/>
    <n v="3"/>
    <x v="29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29"/>
  </r>
  <r>
    <n v="-1"/>
    <n v="1"/>
    <s v="0001 -Florida Power &amp; Light Company"/>
    <n v="0"/>
    <n v="3"/>
    <x v="29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29"/>
  </r>
  <r>
    <n v="-1"/>
    <n v="1"/>
    <s v="0001 -Florida Power &amp; Light Company"/>
    <n v="0"/>
    <n v="3"/>
    <x v="29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29"/>
  </r>
  <r>
    <n v="-1"/>
    <n v="1"/>
    <s v="0001 -Florida Power &amp; Light Company"/>
    <n v="0"/>
    <n v="3"/>
    <x v="29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29"/>
  </r>
  <r>
    <n v="-1"/>
    <n v="1"/>
    <s v="0001 -Florida Power &amp; Light Company"/>
    <n v="0"/>
    <n v="3"/>
    <x v="29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29"/>
  </r>
  <r>
    <n v="-1"/>
    <n v="1"/>
    <s v="0001 -Florida Power &amp; Light Company"/>
    <n v="0"/>
    <n v="3"/>
    <x v="29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29"/>
  </r>
  <r>
    <n v="-1"/>
    <n v="1"/>
    <s v="0001 -Florida Power &amp; Light Company"/>
    <n v="0"/>
    <n v="3"/>
    <x v="29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29"/>
  </r>
  <r>
    <n v="-1"/>
    <n v="1"/>
    <s v="0001 -Florida Power &amp; Light Company"/>
    <n v="0"/>
    <n v="3"/>
    <x v="29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29"/>
  </r>
  <r>
    <n v="-1"/>
    <n v="1"/>
    <s v="0001 -Florida Power &amp; Light Company"/>
    <n v="0"/>
    <n v="3"/>
    <x v="29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29"/>
  </r>
  <r>
    <n v="-1"/>
    <n v="1"/>
    <s v="0001 -Florida Power &amp; Light Company"/>
    <n v="0"/>
    <n v="3"/>
    <x v="29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29"/>
  </r>
  <r>
    <n v="-1"/>
    <n v="1"/>
    <s v="0001 -Florida Power &amp; Light Company"/>
    <n v="0"/>
    <n v="3"/>
    <x v="29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29"/>
  </r>
  <r>
    <n v="-1"/>
    <n v="1"/>
    <s v="0001 -Florida Power &amp; Light Company"/>
    <n v="0"/>
    <n v="3"/>
    <x v="29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29"/>
  </r>
  <r>
    <n v="-1"/>
    <n v="1"/>
    <s v="0001 -Florida Power &amp; Light Company"/>
    <n v="0"/>
    <n v="3"/>
    <x v="29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29"/>
  </r>
  <r>
    <n v="-1"/>
    <n v="1"/>
    <s v="0001 -Florida Power &amp; Light Company"/>
    <n v="0"/>
    <n v="3"/>
    <x v="29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29"/>
  </r>
  <r>
    <n v="-1"/>
    <n v="1"/>
    <s v="0001 -Florida Power &amp; Light Company"/>
    <n v="0"/>
    <n v="3"/>
    <x v="29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29"/>
  </r>
  <r>
    <n v="-1"/>
    <n v="1"/>
    <s v="0001 -Florida Power &amp; Light Company"/>
    <n v="0"/>
    <n v="3"/>
    <x v="29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29"/>
  </r>
  <r>
    <n v="-1"/>
    <n v="1"/>
    <s v="0001 -Florida Power &amp; Light Company"/>
    <n v="0"/>
    <n v="3"/>
    <x v="29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29"/>
  </r>
  <r>
    <n v="-1"/>
    <n v="1"/>
    <s v="0001 -Florida Power &amp; Light Company"/>
    <n v="0"/>
    <n v="3"/>
    <x v="29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29"/>
  </r>
  <r>
    <n v="-1"/>
    <n v="1"/>
    <s v="0001 -Florida Power &amp; Light Company"/>
    <n v="0"/>
    <n v="3"/>
    <x v="29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29"/>
  </r>
  <r>
    <n v="-1"/>
    <n v="1"/>
    <s v="0001 -Florida Power &amp; Light Company"/>
    <n v="0"/>
    <n v="3"/>
    <x v="29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29"/>
  </r>
  <r>
    <n v="-1"/>
    <n v="1"/>
    <s v="0001 -Florida Power &amp; Light Company"/>
    <n v="0"/>
    <n v="3"/>
    <x v="29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29"/>
  </r>
  <r>
    <n v="-1"/>
    <n v="1"/>
    <s v="0001 -Florida Power &amp; Light Company"/>
    <n v="0"/>
    <n v="3"/>
    <x v="29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29"/>
  </r>
  <r>
    <n v="-1"/>
    <n v="1"/>
    <s v="0001 -Florida Power &amp; Light Company"/>
    <n v="0"/>
    <n v="3"/>
    <x v="29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29"/>
  </r>
  <r>
    <n v="-1"/>
    <n v="1"/>
    <s v="0001 -Florida Power &amp; Light Company"/>
    <n v="0"/>
    <n v="3"/>
    <x v="29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29"/>
  </r>
  <r>
    <n v="-1"/>
    <n v="1"/>
    <s v="0001 -Florida Power &amp; Light Company"/>
    <n v="0"/>
    <n v="3"/>
    <x v="29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29"/>
  </r>
  <r>
    <n v="-1"/>
    <n v="1"/>
    <s v="0001 -Florida Power &amp; Light Company"/>
    <n v="0"/>
    <n v="3"/>
    <x v="29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29"/>
  </r>
  <r>
    <n v="-1"/>
    <n v="1"/>
    <s v="0001 -Florida Power &amp; Light Company"/>
    <n v="0"/>
    <n v="3"/>
    <x v="29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29"/>
  </r>
  <r>
    <n v="-1"/>
    <n v="1"/>
    <s v="0001 -Florida Power &amp; Light Company"/>
    <n v="0"/>
    <n v="3"/>
    <x v="29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29"/>
  </r>
  <r>
    <n v="-1"/>
    <n v="1"/>
    <s v="0001 -Florida Power &amp; Light Company"/>
    <n v="0"/>
    <n v="3"/>
    <x v="29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29"/>
  </r>
  <r>
    <n v="-1"/>
    <n v="1"/>
    <s v="0001 -Florida Power &amp; Light Company"/>
    <n v="0"/>
    <n v="3"/>
    <x v="29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29"/>
  </r>
  <r>
    <n v="-1"/>
    <n v="1"/>
    <s v="0001 -Florida Power &amp; Light Company"/>
    <n v="0"/>
    <n v="3"/>
    <x v="29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29"/>
  </r>
  <r>
    <n v="-1"/>
    <n v="1"/>
    <s v="0001 -Florida Power &amp; Light Company"/>
    <n v="0"/>
    <n v="3"/>
    <x v="29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29"/>
  </r>
  <r>
    <n v="-1"/>
    <n v="1"/>
    <s v="0001 -Florida Power &amp; Light Company"/>
    <n v="0"/>
    <n v="3"/>
    <x v="29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29"/>
  </r>
  <r>
    <n v="-1"/>
    <n v="1"/>
    <s v="0001 -Florida Power &amp; Light Company"/>
    <n v="0"/>
    <n v="3"/>
    <x v="29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29"/>
  </r>
  <r>
    <n v="-1"/>
    <n v="1"/>
    <s v="0001 -Florida Power &amp; Light Company"/>
    <n v="0"/>
    <n v="3"/>
    <x v="29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29"/>
  </r>
  <r>
    <n v="-1"/>
    <n v="1"/>
    <s v="0001 -Florida Power &amp; Light Company"/>
    <n v="0"/>
    <n v="3"/>
    <x v="29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29"/>
  </r>
  <r>
    <n v="-1"/>
    <n v="1"/>
    <s v="0001 -Florida Power &amp; Light Company"/>
    <n v="0"/>
    <n v="3"/>
    <x v="29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29"/>
  </r>
  <r>
    <n v="-1"/>
    <n v="1"/>
    <s v="0001 -Florida Power &amp; Light Company"/>
    <n v="0"/>
    <n v="3"/>
    <x v="29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29"/>
  </r>
  <r>
    <n v="-1"/>
    <n v="1"/>
    <s v="0001 -Florida Power &amp; Light Company"/>
    <n v="0"/>
    <n v="3"/>
    <x v="29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29"/>
  </r>
  <r>
    <n v="-1"/>
    <n v="1"/>
    <s v="0001 -Florida Power &amp; Light Company"/>
    <n v="0"/>
    <n v="3"/>
    <x v="29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29"/>
  </r>
  <r>
    <n v="-1"/>
    <n v="1"/>
    <s v="0001 -Florida Power &amp; Light Company"/>
    <n v="0"/>
    <n v="3"/>
    <x v="29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29"/>
  </r>
  <r>
    <n v="-1"/>
    <n v="1"/>
    <s v="0001 -Florida Power &amp; Light Company"/>
    <n v="0"/>
    <n v="3"/>
    <x v="29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29"/>
  </r>
  <r>
    <n v="-1"/>
    <n v="1"/>
    <s v="0001 -Florida Power &amp; Light Company"/>
    <n v="0"/>
    <n v="3"/>
    <x v="29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29"/>
  </r>
  <r>
    <n v="-1"/>
    <n v="1"/>
    <s v="0001 -Florida Power &amp; Light Company"/>
    <n v="0"/>
    <n v="3"/>
    <x v="29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29"/>
  </r>
  <r>
    <n v="-1"/>
    <n v="1"/>
    <s v="0001 -Florida Power &amp; Light Company"/>
    <n v="0"/>
    <n v="3"/>
    <x v="29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29"/>
  </r>
  <r>
    <n v="-1"/>
    <n v="1"/>
    <s v="0001 -Florida Power &amp; Light Company"/>
    <n v="0"/>
    <n v="3"/>
    <x v="29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29"/>
  </r>
  <r>
    <n v="-1"/>
    <n v="1"/>
    <s v="0001 -Florida Power &amp; Light Company"/>
    <n v="0"/>
    <n v="3"/>
    <x v="29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29"/>
  </r>
  <r>
    <n v="-1"/>
    <n v="1"/>
    <s v="0001 -Florida Power &amp; Light Company"/>
    <n v="0"/>
    <n v="3"/>
    <x v="29"/>
    <n v="1987"/>
    <n v="22"/>
    <n v="2014"/>
    <s v="V1987"/>
    <n v="367"/>
    <s v="07. Distribution"/>
    <s v="Function"/>
    <n v="108637166.65000001"/>
    <n v="0"/>
    <n v="0"/>
    <n v="10408989.5"/>
    <n v="2973994.03"/>
    <n v="99682285.010000005"/>
    <n v="-1888482.71"/>
    <n v="84541.91"/>
    <n v="110168360.23999999"/>
    <n v="101257232.43000001"/>
    <n v="-47605.07"/>
    <n v="0"/>
    <n v="84541.91"/>
    <n v="0"/>
    <x v="29"/>
  </r>
  <r>
    <n v="-1"/>
    <n v="1"/>
    <s v="0001 -Florida Power &amp; Light Company"/>
    <n v="0"/>
    <n v="3"/>
    <x v="29"/>
    <n v="1988"/>
    <n v="24"/>
    <n v="2014"/>
    <s v="V1988"/>
    <n v="367"/>
    <s v="07. Distribution"/>
    <s v="Function"/>
    <n v="127682633.41"/>
    <n v="0"/>
    <n v="0"/>
    <n v="15842967.98"/>
    <n v="3520656.03"/>
    <n v="113489137.59999999"/>
    <n v="-2401789.6"/>
    <n v="89115.97"/>
    <n v="129446549.26000001"/>
    <n v="115449333.23"/>
    <n v="-114339.48"/>
    <n v="0"/>
    <n v="89115.97"/>
    <n v="0"/>
    <x v="29"/>
  </r>
  <r>
    <n v="-1"/>
    <n v="1"/>
    <s v="0001 -Florida Power &amp; Light Company"/>
    <n v="0"/>
    <n v="3"/>
    <x v="29"/>
    <n v="1989"/>
    <n v="26"/>
    <n v="2014"/>
    <s v="V1989"/>
    <n v="367"/>
    <s v="07. Distribution"/>
    <s v="Function"/>
    <n v="150590651.71000001"/>
    <n v="0"/>
    <n v="0"/>
    <n v="22580512.73"/>
    <n v="4105543.66"/>
    <n v="129891059.58"/>
    <n v="-2649474.09"/>
    <n v="123671.37"/>
    <n v="152632695.81999999"/>
    <n v="132247511"/>
    <n v="-169280.49"/>
    <n v="0"/>
    <n v="123671.37"/>
    <n v="0"/>
    <x v="29"/>
  </r>
  <r>
    <n v="-1"/>
    <n v="1"/>
    <s v="0001 -Florida Power &amp; Light Company"/>
    <n v="0"/>
    <n v="3"/>
    <x v="29"/>
    <n v="1990"/>
    <n v="28"/>
    <n v="2014"/>
    <s v="V1990"/>
    <n v="367"/>
    <s v="07. Distribution"/>
    <s v="Function"/>
    <n v="206404806.72"/>
    <n v="0"/>
    <n v="0"/>
    <n v="36726364.969999999"/>
    <n v="5650204.3499999996"/>
    <n v="171994009.96000001"/>
    <n v="-3407323.95"/>
    <n v="123880.99"/>
    <n v="208957646.41"/>
    <n v="175529414.31"/>
    <n v="-314158.7"/>
    <n v="0"/>
    <n v="123880.99"/>
    <n v="0"/>
    <x v="29"/>
  </r>
  <r>
    <n v="-1"/>
    <n v="1"/>
    <s v="0001 -Florida Power &amp; Light Company"/>
    <n v="0"/>
    <n v="3"/>
    <x v="29"/>
    <n v="1991"/>
    <n v="29"/>
    <n v="2014"/>
    <s v="V1991"/>
    <n v="367"/>
    <s v="07. Distribution"/>
    <s v="Function"/>
    <n v="215823496.09999999"/>
    <n v="0"/>
    <n v="0"/>
    <n v="38535523.130000003"/>
    <n v="5138056.91"/>
    <n v="179826347.28"/>
    <n v="-3345103.21"/>
    <n v="117232.78"/>
    <n v="218639977.43000001"/>
    <n v="182667056.06"/>
    <n v="-401900.42"/>
    <n v="0"/>
    <n v="117232.78"/>
    <n v="0"/>
    <x v="29"/>
  </r>
  <r>
    <n v="-1"/>
    <n v="1"/>
    <s v="0001 -Florida Power &amp; Light Company"/>
    <n v="0"/>
    <n v="3"/>
    <x v="29"/>
    <n v="1992"/>
    <n v="30"/>
    <n v="2014"/>
    <s v="V1992"/>
    <n v="367"/>
    <s v="07. Distribution"/>
    <s v="Function"/>
    <n v="178398578.56"/>
    <n v="0"/>
    <n v="0"/>
    <n v="40212312.369999997"/>
    <n v="4730857.91"/>
    <n v="140348798.58000001"/>
    <n v="-3013075.67"/>
    <n v="108728.97"/>
    <n v="180854469.22999999"/>
    <n v="143175969.65000001"/>
    <n v="-443474.86"/>
    <n v="0"/>
    <n v="108728.97"/>
    <n v="0"/>
    <x v="29"/>
  </r>
  <r>
    <n v="-1"/>
    <n v="1"/>
    <s v="0001 -Florida Power &amp; Light Company"/>
    <n v="0"/>
    <n v="3"/>
    <x v="29"/>
    <n v="1993"/>
    <n v="31"/>
    <n v="2014"/>
    <s v="V1993"/>
    <n v="367"/>
    <s v="07. Distribution"/>
    <s v="Function"/>
    <n v="180047672.74000001"/>
    <n v="0"/>
    <n v="0"/>
    <n v="39218833.090000004"/>
    <n v="4128292.03"/>
    <n v="142301702.19999999"/>
    <n v="-2222851.06"/>
    <n v="71296.19"/>
    <n v="181730791.31"/>
    <n v="145145255.52000001"/>
    <n v="-327083.67"/>
    <n v="0"/>
    <n v="71296.19"/>
    <n v="0"/>
    <x v="29"/>
  </r>
  <r>
    <n v="-1"/>
    <n v="1"/>
    <s v="0001 -Florida Power &amp; Light Company"/>
    <n v="0"/>
    <n v="3"/>
    <x v="29"/>
    <n v="1994"/>
    <n v="32"/>
    <n v="2014"/>
    <s v="V1994"/>
    <n v="367"/>
    <s v="07. Distribution"/>
    <s v="Function"/>
    <n v="171773889.58000001"/>
    <n v="0"/>
    <n v="0"/>
    <n v="45537946.109999999"/>
    <n v="4595970.43"/>
    <n v="127968065.97"/>
    <n v="-2529693.25"/>
    <n v="78776.850000000006"/>
    <n v="173800171.58000001"/>
    <n v="131097927.67"/>
    <n v="-481396.42"/>
    <n v="0"/>
    <n v="78776.850000000006"/>
    <n v="0"/>
    <x v="29"/>
  </r>
  <r>
    <n v="-1"/>
    <n v="1"/>
    <s v="0001 -Florida Power &amp; Light Company"/>
    <n v="0"/>
    <n v="3"/>
    <x v="29"/>
    <n v="1995"/>
    <n v="33"/>
    <n v="2014"/>
    <s v="V1995"/>
    <n v="367"/>
    <s v="07. Distribution"/>
    <s v="Function"/>
    <n v="167662541.30000001"/>
    <n v="0"/>
    <n v="0"/>
    <n v="45097157.600000001"/>
    <n v="4329701.84"/>
    <n v="124227681.69"/>
    <n v="-2430516.23"/>
    <n v="87088.24"/>
    <n v="169650253.65000001"/>
    <n v="127191976.73"/>
    <n v="-535217.31000000006"/>
    <n v="0"/>
    <n v="87088.24"/>
    <n v="0"/>
    <x v="29"/>
  </r>
  <r>
    <n v="-1"/>
    <n v="1"/>
    <s v="0001 -Florida Power &amp; Light Company"/>
    <n v="0"/>
    <n v="3"/>
    <x v="29"/>
    <n v="1996"/>
    <n v="34"/>
    <n v="2014"/>
    <s v="V1996"/>
    <n v="367"/>
    <s v="07. Distribution"/>
    <s v="Function"/>
    <n v="188652851.83000001"/>
    <n v="0"/>
    <n v="0"/>
    <n v="62662350.479999997"/>
    <n v="5328061.9000000004"/>
    <n v="127516296.81999999"/>
    <n v="-2477550.81"/>
    <n v="72784.509999999995"/>
    <n v="190515179.50999999"/>
    <n v="131628041.44"/>
    <n v="-573225.9"/>
    <n v="0"/>
    <n v="72784.509999999995"/>
    <n v="0"/>
    <x v="29"/>
  </r>
  <r>
    <n v="-1"/>
    <n v="1"/>
    <s v="0001 -Florida Power &amp; Light Company"/>
    <n v="0"/>
    <n v="3"/>
    <x v="29"/>
    <n v="1997"/>
    <n v="35"/>
    <n v="2014"/>
    <s v="V1997"/>
    <n v="367"/>
    <s v="07. Distribution"/>
    <s v="Function"/>
    <n v="181886680.52000001"/>
    <n v="0"/>
    <n v="0"/>
    <n v="15407612.77"/>
    <n v="6870191.2199999997"/>
    <n v="162877164.09999999"/>
    <n v="-2441323.86"/>
    <n v="86680.13"/>
    <n v="183799702.75999999"/>
    <n v="168068450.88"/>
    <n v="-147437.67000000001"/>
    <n v="0"/>
    <n v="86680.13"/>
    <n v="0"/>
    <x v="29"/>
  </r>
  <r>
    <n v="-1"/>
    <n v="1"/>
    <s v="0001 -Florida Power &amp; Light Company"/>
    <n v="0"/>
    <n v="3"/>
    <x v="29"/>
    <n v="1998"/>
    <n v="59"/>
    <n v="2014"/>
    <s v="V1998"/>
    <n v="367"/>
    <s v="07. Distribution"/>
    <s v="Function"/>
    <n v="246801326.05000001"/>
    <n v="0"/>
    <n v="0"/>
    <n v="108527351.52"/>
    <n v="7118225.1100000003"/>
    <n v="154200960.69"/>
    <n v="-2874265.73"/>
    <n v="109277.11"/>
    <n v="249159174.62"/>
    <n v="159931775.21000001"/>
    <n v="-861160.87"/>
    <n v="0"/>
    <n v="109277.11"/>
    <n v="0"/>
    <x v="29"/>
  </r>
  <r>
    <n v="-1"/>
    <n v="1"/>
    <s v="0001 -Florida Power &amp; Light Company"/>
    <n v="0"/>
    <n v="3"/>
    <x v="29"/>
    <n v="1999"/>
    <n v="60"/>
    <n v="2014"/>
    <s v="V1999"/>
    <n v="367"/>
    <s v="07. Distribution"/>
    <s v="Function"/>
    <n v="181274409.88999999"/>
    <n v="0"/>
    <n v="0"/>
    <n v="49427198.460000001"/>
    <n v="7112724.4100000001"/>
    <n v="146371381.90000001"/>
    <n v="-2674549.96"/>
    <n v="125066.56"/>
    <n v="183346162.41999999"/>
    <n v="151858609"/>
    <n v="-321188.65999999997"/>
    <n v="0"/>
    <n v="125066.56"/>
    <n v="0"/>
    <x v="29"/>
  </r>
  <r>
    <n v="-1"/>
    <n v="1"/>
    <s v="0001 -Florida Power &amp; Light Company"/>
    <n v="0"/>
    <n v="3"/>
    <x v="29"/>
    <n v="2000"/>
    <n v="61"/>
    <n v="2014"/>
    <s v="V2000"/>
    <n v="367"/>
    <s v="07. Distribution"/>
    <s v="Function"/>
    <n v="224898268.94999999"/>
    <n v="0"/>
    <n v="0"/>
    <n v="45865571.060000002"/>
    <n v="6343248.2400000002"/>
    <n v="191986178.84999999"/>
    <n v="-2487787.23"/>
    <n v="105949.51"/>
    <n v="226626158.53999999"/>
    <n v="196869284.96000001"/>
    <n v="-161797.96"/>
    <n v="0"/>
    <n v="105949.51"/>
    <n v="0"/>
    <x v="29"/>
  </r>
  <r>
    <n v="-1"/>
    <n v="1"/>
    <s v="0001 -Florida Power &amp; Light Company"/>
    <n v="0"/>
    <n v="3"/>
    <x v="29"/>
    <n v="2001"/>
    <n v="62"/>
    <n v="2014"/>
    <s v="V2001"/>
    <n v="367"/>
    <s v="07. Distribution"/>
    <s v="Function"/>
    <n v="224098055.34"/>
    <n v="0"/>
    <n v="0"/>
    <n v="84571833.700000003"/>
    <n v="9424183.3699999992"/>
    <n v="156155042.55000001"/>
    <n v="-3526796.04"/>
    <n v="142483.6"/>
    <n v="227092244.91999999"/>
    <n v="163503377.59"/>
    <n v="-775857.67"/>
    <n v="0"/>
    <n v="142483.6"/>
    <n v="0"/>
    <x v="29"/>
  </r>
  <r>
    <n v="-1"/>
    <n v="1"/>
    <s v="0001 -Florida Power &amp; Light Company"/>
    <n v="0"/>
    <n v="3"/>
    <x v="29"/>
    <n v="2001"/>
    <n v="69"/>
    <n v="2014"/>
    <s v="V2001 Bonus"/>
    <n v="367"/>
    <s v="07. Distribution"/>
    <s v="Function"/>
    <n v="34939410.140000001"/>
    <n v="0"/>
    <n v="0"/>
    <n v="13922684.93"/>
    <n v="1420127.83"/>
    <n v="24688623.66"/>
    <n v="-611095.16"/>
    <n v="22129.200000000001"/>
    <n v="35415228.159999996"/>
    <n v="25774084.760000002"/>
    <n v="-119022.09"/>
    <n v="0"/>
    <n v="22129.200000000001"/>
    <n v="0"/>
    <x v="29"/>
  </r>
  <r>
    <n v="-1"/>
    <n v="1"/>
    <s v="0001 -Florida Power &amp; Light Company"/>
    <n v="0"/>
    <n v="3"/>
    <x v="29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29"/>
  </r>
  <r>
    <n v="-1"/>
    <n v="1"/>
    <s v="0001 -Florida Power &amp; Light Company"/>
    <n v="0"/>
    <n v="3"/>
    <x v="29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29"/>
  </r>
  <r>
    <n v="-1"/>
    <n v="1"/>
    <s v="0001 -Florida Power &amp; Light Company"/>
    <n v="0"/>
    <n v="3"/>
    <x v="29"/>
    <n v="2002"/>
    <n v="80"/>
    <n v="2014"/>
    <s v="V2002 Bonus Q1"/>
    <n v="367"/>
    <s v="07. Distribution"/>
    <s v="Function"/>
    <n v="78591433.439999998"/>
    <n v="0"/>
    <n v="0"/>
    <n v="78953471.359999999"/>
    <n v="3416651.22"/>
    <n v="53605233.659999996"/>
    <n v="-871751.36"/>
    <n v="25039.63"/>
    <n v="79315509.290000007"/>
    <n v="56537827.549999997"/>
    <n v="-214978.9"/>
    <n v="0"/>
    <n v="25039.63"/>
    <n v="0"/>
    <x v="29"/>
  </r>
  <r>
    <n v="-1"/>
    <n v="1"/>
    <s v="0001 -Florida Power &amp; Light Company"/>
    <n v="0"/>
    <n v="3"/>
    <x v="29"/>
    <n v="2002"/>
    <n v="81"/>
    <n v="2014"/>
    <s v="V2002 Bonus Q2"/>
    <n v="367"/>
    <s v="07. Distribution"/>
    <s v="Function"/>
    <n v="98024763.200000003"/>
    <n v="0"/>
    <n v="0"/>
    <n v="98474324.560000002"/>
    <n v="4229313.66"/>
    <n v="65904072.780000001"/>
    <n v="-1087538.3799999999"/>
    <n v="31256.1"/>
    <n v="98923885.930000007"/>
    <n v="69542822.519999996"/>
    <n v="-277302.71999999997"/>
    <n v="0"/>
    <n v="31256.1"/>
    <n v="0"/>
    <x v="29"/>
  </r>
  <r>
    <n v="-1"/>
    <n v="1"/>
    <s v="0001 -Florida Power &amp; Light Company"/>
    <n v="0"/>
    <n v="3"/>
    <x v="29"/>
    <n v="2002"/>
    <n v="82"/>
    <n v="2014"/>
    <s v="V2002 Bonus Q3"/>
    <n v="367"/>
    <s v="07. Distribution"/>
    <s v="Function"/>
    <n v="82538217.219999999"/>
    <n v="0"/>
    <n v="0"/>
    <n v="82919309.959999993"/>
    <n v="3567348.46"/>
    <n v="54382042.039999999"/>
    <n v="-919890.55"/>
    <n v="26505.18"/>
    <n v="83300402.700000003"/>
    <n v="57458117.710000001"/>
    <n v="-244407.51"/>
    <n v="0"/>
    <n v="26505.18"/>
    <n v="0"/>
    <x v="29"/>
  </r>
  <r>
    <n v="-1"/>
    <n v="1"/>
    <s v="0001 -Florida Power &amp; Light Company"/>
    <n v="0"/>
    <n v="3"/>
    <x v="29"/>
    <n v="2002"/>
    <n v="83"/>
    <n v="2014"/>
    <s v="V2002 Bonus Q4"/>
    <n v="367"/>
    <s v="07. Distribution"/>
    <s v="Function"/>
    <n v="108123304.45"/>
    <n v="0"/>
    <n v="0"/>
    <n v="108626715"/>
    <n v="4764543.84"/>
    <n v="69318913.620000005"/>
    <n v="-1196625.6299999999"/>
    <n v="34758.47"/>
    <n v="109130125.54000001"/>
    <n v="73448715.5"/>
    <n v="-337320.65"/>
    <n v="0"/>
    <n v="34758.47"/>
    <n v="0"/>
    <x v="29"/>
  </r>
  <r>
    <n v="-1"/>
    <n v="1"/>
    <s v="0001 -Florida Power &amp; Light Company"/>
    <n v="0"/>
    <n v="3"/>
    <x v="29"/>
    <n v="2002"/>
    <n v="76"/>
    <n v="2014"/>
    <s v="V2002 Q1"/>
    <n v="367"/>
    <s v="07. Distribution"/>
    <s v="Function"/>
    <n v="1409398.93"/>
    <n v="0"/>
    <n v="0"/>
    <n v="1412126.82"/>
    <n v="42437.58"/>
    <n v="627866.5"/>
    <n v="-4211"/>
    <n v="4672.82"/>
    <n v="1414854.72"/>
    <n v="664833.1"/>
    <n v="4688.01"/>
    <n v="0"/>
    <n v="4672.82"/>
    <n v="0"/>
    <x v="29"/>
  </r>
  <r>
    <n v="-1"/>
    <n v="1"/>
    <s v="0001 -Florida Power &amp; Light Company"/>
    <n v="0"/>
    <n v="3"/>
    <x v="29"/>
    <n v="2002"/>
    <n v="77"/>
    <n v="2014"/>
    <s v="V2002 Q2"/>
    <n v="367"/>
    <s v="07. Distribution"/>
    <s v="Function"/>
    <n v="4646558.5999999996"/>
    <n v="0"/>
    <n v="0"/>
    <n v="4647895.75"/>
    <n v="292266.27"/>
    <n v="4342875.75"/>
    <n v="-5622.5"/>
    <n v="1773.59"/>
    <n v="4649232.9000000004"/>
    <n v="4632756.6900000004"/>
    <n v="1484.63"/>
    <n v="0"/>
    <n v="1773.59"/>
    <n v="0"/>
    <x v="29"/>
  </r>
  <r>
    <n v="-1"/>
    <n v="1"/>
    <s v="0001 -Florida Power &amp; Light Company"/>
    <n v="0"/>
    <n v="3"/>
    <x v="29"/>
    <n v="2002"/>
    <n v="78"/>
    <n v="2014"/>
    <s v="V2002 Q3"/>
    <n v="367"/>
    <s v="07. Distribution"/>
    <s v="Function"/>
    <n v="3026079.19"/>
    <n v="0"/>
    <n v="0"/>
    <n v="3023485.98"/>
    <n v="31690.17"/>
    <n v="2408458.73"/>
    <n v="5928.58"/>
    <n v="524.14"/>
    <n v="3020892.78"/>
    <n v="2445317.23"/>
    <n v="542.21"/>
    <n v="0"/>
    <n v="524.14"/>
    <n v="0"/>
    <x v="29"/>
  </r>
  <r>
    <n v="-1"/>
    <n v="1"/>
    <s v="0001 -Florida Power &amp; Light Company"/>
    <n v="0"/>
    <n v="3"/>
    <x v="29"/>
    <n v="2002"/>
    <n v="79"/>
    <n v="2014"/>
    <s v="V2002 Q4"/>
    <n v="367"/>
    <s v="07. Distribution"/>
    <s v="Function"/>
    <n v="1357815.63"/>
    <n v="0"/>
    <n v="0"/>
    <n v="1359660.47"/>
    <n v="165021.07"/>
    <n v="1230139.3600000001"/>
    <n v="-10366.450000000001"/>
    <n v="4868.66"/>
    <n v="1361505.3"/>
    <n v="1391451.23"/>
    <n v="4888.1899999999996"/>
    <n v="0"/>
    <n v="4868.66"/>
    <n v="0"/>
    <x v="29"/>
  </r>
  <r>
    <n v="-1"/>
    <n v="1"/>
    <s v="0001 -Florida Power &amp; Light Company"/>
    <n v="0"/>
    <n v="3"/>
    <x v="29"/>
    <n v="2003"/>
    <n v="64"/>
    <n v="2014"/>
    <s v="V2003"/>
    <n v="367"/>
    <s v="07. Distribution"/>
    <s v="Function"/>
    <n v="12123419.67"/>
    <n v="0"/>
    <n v="0"/>
    <n v="8151141.6500000004"/>
    <n v="583392.76"/>
    <n v="7015943.9699999997"/>
    <n v="-2027.43"/>
    <n v="20.45"/>
    <n v="12124031.57"/>
    <n v="7598869.3499999996"/>
    <n v="-124.08"/>
    <n v="0"/>
    <n v="20.45"/>
    <n v="0"/>
    <x v="29"/>
  </r>
  <r>
    <n v="-1"/>
    <n v="1"/>
    <s v="0001 -Florida Power &amp; Light Company"/>
    <n v="0"/>
    <n v="3"/>
    <x v="29"/>
    <n v="2003"/>
    <n v="70"/>
    <n v="2014"/>
    <s v="V2003 Bonus-30%"/>
    <n v="367"/>
    <s v="07. Distribution"/>
    <s v="Function"/>
    <n v="245417429.37"/>
    <n v="0"/>
    <n v="0"/>
    <n v="112191237.48"/>
    <n v="10612392.16"/>
    <n v="149997666.34"/>
    <n v="-2194312.7200000002"/>
    <n v="66854.64"/>
    <n v="247176821.34999999"/>
    <n v="159540038.44999999"/>
    <n v="-622517.29"/>
    <n v="0"/>
    <n v="66854.64"/>
    <n v="0"/>
    <x v="29"/>
  </r>
  <r>
    <n v="-1"/>
    <n v="1"/>
    <s v="0001 -Florida Power &amp; Light Company"/>
    <n v="0"/>
    <n v="3"/>
    <x v="29"/>
    <n v="2003"/>
    <n v="84"/>
    <n v="2014"/>
    <s v="V2003 Bonus-50%"/>
    <n v="367"/>
    <s v="07. Distribution"/>
    <s v="Function"/>
    <n v="164275735.00999999"/>
    <n v="0"/>
    <n v="0"/>
    <n v="72178595.519999996"/>
    <n v="7287646.7999999998"/>
    <n v="101101638.02"/>
    <n v="-1625969.15"/>
    <n v="50598.63"/>
    <n v="165610545.72"/>
    <n v="107554767.95"/>
    <n v="-449695.21"/>
    <n v="0"/>
    <n v="50598.63"/>
    <n v="0"/>
    <x v="29"/>
  </r>
  <r>
    <n v="-1"/>
    <n v="1"/>
    <s v="0001 -Florida Power &amp; Light Company"/>
    <n v="0"/>
    <n v="3"/>
    <x v="29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29"/>
  </r>
  <r>
    <n v="-1"/>
    <n v="1"/>
    <s v="0001 -Florida Power &amp; Light Company"/>
    <n v="0"/>
    <n v="3"/>
    <x v="29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29"/>
  </r>
  <r>
    <n v="-1"/>
    <n v="1"/>
    <s v="0001 -Florida Power &amp; Light Company"/>
    <n v="0"/>
    <n v="3"/>
    <x v="29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29"/>
  </r>
  <r>
    <n v="-1"/>
    <n v="1"/>
    <s v="0001 -Florida Power &amp; Light Company"/>
    <n v="0"/>
    <n v="3"/>
    <x v="29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29"/>
  </r>
  <r>
    <n v="-1"/>
    <n v="1"/>
    <s v="0001 -Florida Power &amp; Light Company"/>
    <n v="0"/>
    <n v="3"/>
    <x v="29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29"/>
  </r>
  <r>
    <n v="-1"/>
    <n v="1"/>
    <s v="0001 -Florida Power &amp; Light Company"/>
    <n v="0"/>
    <n v="3"/>
    <x v="29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51305.759999998"/>
    <n v="-1147422.19"/>
    <n v="32272.03"/>
    <n v="97117053.909999996"/>
    <n v="58453358.170000002"/>
    <n v="-388442.2"/>
    <n v="0"/>
    <n v="32272.03"/>
    <n v="0"/>
    <x v="29"/>
  </r>
  <r>
    <n v="-1"/>
    <n v="1"/>
    <s v="0001 -Florida Power &amp; Light Company"/>
    <n v="0"/>
    <n v="3"/>
    <x v="29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29"/>
  </r>
  <r>
    <n v="-1"/>
    <n v="1"/>
    <s v="0001 -Florida Power &amp; Light Company"/>
    <n v="0"/>
    <n v="3"/>
    <x v="29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29"/>
  </r>
  <r>
    <n v="-1"/>
    <n v="1"/>
    <s v="0001 -Florida Power &amp; Light Company"/>
    <n v="0"/>
    <n v="3"/>
    <x v="29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29"/>
  </r>
  <r>
    <n v="-1"/>
    <n v="1"/>
    <s v="0001 -Florida Power &amp; Light Company"/>
    <n v="0"/>
    <n v="3"/>
    <x v="29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29"/>
  </r>
  <r>
    <n v="-1"/>
    <n v="1"/>
    <s v="0001 -Florida Power &amp; Light Company"/>
    <n v="0"/>
    <n v="3"/>
    <x v="29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29"/>
  </r>
  <r>
    <n v="-1"/>
    <n v="1"/>
    <s v="0001 -Florida Power &amp; Light Company"/>
    <n v="0"/>
    <n v="3"/>
    <x v="29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29"/>
  </r>
  <r>
    <n v="-1"/>
    <n v="1"/>
    <s v="0001 -Florida Power &amp; Light Company"/>
    <n v="0"/>
    <n v="3"/>
    <x v="29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29"/>
  </r>
  <r>
    <n v="-1"/>
    <n v="1"/>
    <s v="0001 -Florida Power &amp; Light Company"/>
    <n v="0"/>
    <n v="3"/>
    <x v="29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29"/>
  </r>
  <r>
    <n v="-1"/>
    <n v="1"/>
    <s v="0001 -Florida Power &amp; Light Company"/>
    <n v="0"/>
    <n v="3"/>
    <x v="29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29"/>
  </r>
  <r>
    <n v="-1"/>
    <n v="1"/>
    <s v="0001 -Florida Power &amp; Light Company"/>
    <n v="0"/>
    <n v="3"/>
    <x v="29"/>
    <n v="2005"/>
    <n v="66"/>
    <n v="2014"/>
    <s v="V2005"/>
    <n v="367"/>
    <s v="07. Distribution"/>
    <s v="Function"/>
    <n v="787920160.86000001"/>
    <n v="0"/>
    <n v="0"/>
    <n v="547602438.88999999"/>
    <n v="22501504.629999999"/>
    <n v="546104270.58000004"/>
    <n v="-7354006.9299999997"/>
    <n v="186755.33"/>
    <n v="793925429.38999999"/>
    <n v="565498892.97000003"/>
    <n v="-2711630.95"/>
    <n v="0"/>
    <n v="186755.33"/>
    <n v="0"/>
    <x v="29"/>
  </r>
  <r>
    <n v="-1"/>
    <n v="1"/>
    <s v="0001 -Florida Power &amp; Light Company"/>
    <n v="0"/>
    <n v="3"/>
    <x v="29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29"/>
  </r>
  <r>
    <n v="-1"/>
    <n v="1"/>
    <s v="0001 -Florida Power &amp; Light Company"/>
    <n v="0"/>
    <n v="3"/>
    <x v="29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29"/>
  </r>
  <r>
    <n v="-1"/>
    <n v="1"/>
    <s v="0001 -Florida Power &amp; Light Company"/>
    <n v="0"/>
    <n v="3"/>
    <x v="29"/>
    <n v="2006"/>
    <n v="67"/>
    <n v="2014"/>
    <s v="V2006"/>
    <n v="367"/>
    <s v="07. Distribution"/>
    <s v="Function"/>
    <n v="486246487.74000001"/>
    <n v="0"/>
    <n v="0"/>
    <n v="288020744.68000001"/>
    <n v="20216007.960000001"/>
    <n v="245215315.53"/>
    <n v="-3586276.95"/>
    <n v="122317.7"/>
    <n v="488905156.83999997"/>
    <n v="264146792.09"/>
    <n v="-1251820"/>
    <n v="0"/>
    <n v="122317.7"/>
    <n v="0"/>
    <x v="29"/>
  </r>
  <r>
    <n v="-1"/>
    <n v="1"/>
    <s v="0001 -Florida Power &amp; Light Company"/>
    <n v="0"/>
    <n v="3"/>
    <x v="29"/>
    <n v="2007"/>
    <n v="74"/>
    <n v="2014"/>
    <s v="V2007"/>
    <n v="367"/>
    <s v="07. Distribution"/>
    <s v="Function"/>
    <n v="535953891.60000002"/>
    <n v="0"/>
    <n v="0"/>
    <n v="337400636.06"/>
    <n v="25214151.609999999"/>
    <n v="237201069.00999999"/>
    <n v="-4263423.97"/>
    <n v="112844.06"/>
    <n v="539162949.16999996"/>
    <n v="261018373.47999999"/>
    <n v="-1699366.39"/>
    <n v="0"/>
    <n v="112844.06"/>
    <n v="0"/>
    <x v="29"/>
  </r>
  <r>
    <n v="-1"/>
    <n v="1"/>
    <s v="0001 -Florida Power &amp; Light Company"/>
    <n v="0"/>
    <n v="3"/>
    <x v="29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239"/>
    <n v="2014"/>
    <s v="V2008 Bonus - 50%"/>
    <n v="367"/>
    <s v="07. Distribution"/>
    <s v="Function"/>
    <n v="12002734"/>
    <n v="0"/>
    <n v="0"/>
    <n v="12002734"/>
    <n v="1470214.89"/>
    <n v="9797471.6899999995"/>
    <n v="0"/>
    <n v="0"/>
    <n v="12002734"/>
    <n v="11267686.58"/>
    <n v="0"/>
    <n v="0"/>
    <n v="0"/>
    <n v="0"/>
    <x v="29"/>
  </r>
  <r>
    <n v="-1"/>
    <n v="1"/>
    <s v="0001 -Florida Power &amp; Light Company"/>
    <n v="0"/>
    <n v="3"/>
    <x v="29"/>
    <n v="2008"/>
    <n v="164"/>
    <n v="2014"/>
    <s v="V2008 Q1"/>
    <n v="367"/>
    <s v="07. Distribution"/>
    <s v="Function"/>
    <n v="61404045.479999997"/>
    <n v="0"/>
    <n v="0"/>
    <n v="61610080.450000003"/>
    <n v="3180100.67"/>
    <n v="26168716.739999998"/>
    <n v="-494790.53"/>
    <n v="14943.57"/>
    <n v="61816115.399999999"/>
    <n v="29183888.850000001"/>
    <n v="-232197.8"/>
    <n v="0"/>
    <n v="14943.57"/>
    <n v="0"/>
    <x v="29"/>
  </r>
  <r>
    <n v="-1"/>
    <n v="1"/>
    <s v="0001 -Florida Power &amp; Light Company"/>
    <n v="0"/>
    <n v="3"/>
    <x v="29"/>
    <n v="2008"/>
    <n v="168"/>
    <n v="2014"/>
    <s v="V2008 Q1 - 50% Bonus"/>
    <n v="367"/>
    <s v="07. Distribution"/>
    <s v="Function"/>
    <n v="20587751.829999998"/>
    <n v="0"/>
    <n v="0"/>
    <n v="20655972.100000001"/>
    <n v="1270680.3"/>
    <n v="9364880.6099999994"/>
    <n v="-386936.29"/>
    <n v="4961.2700000000004"/>
    <n v="20724192.390000001"/>
    <n v="10581676.91"/>
    <n v="-77595.289999999994"/>
    <n v="0"/>
    <n v="4961.2700000000004"/>
    <n v="0"/>
    <x v="29"/>
  </r>
  <r>
    <n v="-1"/>
    <n v="1"/>
    <s v="0001 -Florida Power &amp; Light Company"/>
    <n v="0"/>
    <n v="3"/>
    <x v="29"/>
    <n v="2008"/>
    <n v="165"/>
    <n v="2014"/>
    <s v="V2008 Q2"/>
    <n v="367"/>
    <s v="07. Distribution"/>
    <s v="Function"/>
    <n v="80450100.129999995"/>
    <n v="0"/>
    <n v="0"/>
    <n v="80763827.629999995"/>
    <n v="4122008"/>
    <n v="31109950.039999999"/>
    <n v="-710233.53"/>
    <n v="25095.24"/>
    <n v="81077555.120000005"/>
    <n v="34991761.119999997"/>
    <n v="-362162.83"/>
    <n v="0"/>
    <n v="25095.24"/>
    <n v="0"/>
    <x v="29"/>
  </r>
  <r>
    <n v="-1"/>
    <n v="1"/>
    <s v="0001 -Florida Power &amp; Light Company"/>
    <n v="0"/>
    <n v="3"/>
    <x v="29"/>
    <n v="2008"/>
    <n v="169"/>
    <n v="2014"/>
    <s v="V2008 Q2 - 50% Bonus"/>
    <n v="367"/>
    <s v="07. Distribution"/>
    <s v="Function"/>
    <n v="69115731.340000004"/>
    <n v="0"/>
    <n v="0"/>
    <n v="69379509.359999999"/>
    <n v="3653168.34"/>
    <n v="27640484.5"/>
    <n v="-817621.17"/>
    <n v="21045.25"/>
    <n v="69643287.400000006"/>
    <n v="31091561.18"/>
    <n v="-304419.15000000002"/>
    <n v="0"/>
    <n v="21045.25"/>
    <n v="0"/>
    <x v="29"/>
  </r>
  <r>
    <n v="-1"/>
    <n v="1"/>
    <s v="0001 -Florida Power &amp; Light Company"/>
    <n v="0"/>
    <n v="3"/>
    <x v="29"/>
    <n v="2008"/>
    <n v="166"/>
    <n v="2014"/>
    <s v="V2008 Q3"/>
    <n v="367"/>
    <s v="07. Distribution"/>
    <s v="Function"/>
    <n v="47754421.939999998"/>
    <n v="0"/>
    <n v="0"/>
    <n v="47914820.189999998"/>
    <n v="2806618.46"/>
    <n v="19306008.109999999"/>
    <n v="-380561.54"/>
    <n v="11759.73"/>
    <n v="48075218.439999998"/>
    <n v="21992251.379999999"/>
    <n v="-188661.59"/>
    <n v="0"/>
    <n v="11759.73"/>
    <n v="0"/>
    <x v="29"/>
  </r>
  <r>
    <n v="-1"/>
    <n v="1"/>
    <s v="0001 -Florida Power &amp; Light Company"/>
    <n v="0"/>
    <n v="3"/>
    <x v="29"/>
    <n v="2008"/>
    <n v="170"/>
    <n v="2014"/>
    <s v="V2008 Q3 - 50% Bonus"/>
    <n v="367"/>
    <s v="07. Distribution"/>
    <s v="Function"/>
    <n v="49775253.020000003"/>
    <n v="0"/>
    <n v="0"/>
    <n v="49967692.700000003"/>
    <n v="2621758.5699999998"/>
    <n v="18429968.170000002"/>
    <n v="-435832.79"/>
    <n v="14106.45"/>
    <n v="50160132.399999999"/>
    <n v="20909378.219999999"/>
    <n v="-228424.41"/>
    <n v="0"/>
    <n v="14106.45"/>
    <n v="0"/>
    <x v="29"/>
  </r>
  <r>
    <n v="-1"/>
    <n v="1"/>
    <s v="0001 -Florida Power &amp; Light Company"/>
    <n v="0"/>
    <n v="3"/>
    <x v="29"/>
    <n v="2008"/>
    <n v="167"/>
    <n v="2014"/>
    <s v="V2008 Q4"/>
    <n v="367"/>
    <s v="07. Distribution"/>
    <s v="Function"/>
    <n v="58398257.359999999"/>
    <n v="0"/>
    <n v="0"/>
    <n v="58606260.700000003"/>
    <n v="3392738.79"/>
    <n v="22326998.760000002"/>
    <n v="-486439.78"/>
    <n v="14654.81"/>
    <n v="58814264.060000002"/>
    <n v="25569480.34"/>
    <n v="-251094.68"/>
    <n v="0"/>
    <n v="14654.81"/>
    <n v="0"/>
    <x v="29"/>
  </r>
  <r>
    <n v="-1"/>
    <n v="1"/>
    <s v="0001 -Florida Power &amp; Light Company"/>
    <n v="0"/>
    <n v="3"/>
    <x v="29"/>
    <n v="2008"/>
    <n v="171"/>
    <n v="2014"/>
    <s v="V2008 Q4 - 50% Bonus"/>
    <n v="367"/>
    <s v="07. Distribution"/>
    <s v="Function"/>
    <n v="42082861.039999999"/>
    <n v="0"/>
    <n v="0"/>
    <n v="42232429.740000002"/>
    <n v="2544391.9"/>
    <n v="16019646.609999999"/>
    <n v="-499992.87"/>
    <n v="12215.61"/>
    <n v="42381998.439999998"/>
    <n v="18456663.300000001"/>
    <n v="-179546.58"/>
    <n v="0"/>
    <n v="12215.61"/>
    <n v="0"/>
    <x v="29"/>
  </r>
  <r>
    <n v="-1"/>
    <n v="1"/>
    <s v="0001 -Florida Power &amp; Light Company"/>
    <n v="0"/>
    <n v="3"/>
    <x v="29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5"/>
    <n v="2014"/>
    <s v="V2009 Q1"/>
    <n v="367"/>
    <s v="07. Distribution"/>
    <s v="Function"/>
    <n v="13568155.99"/>
    <n v="0"/>
    <n v="0"/>
    <n v="13609833.060000001"/>
    <n v="1027226.34"/>
    <n v="6483355.7800000003"/>
    <n v="-255792.6"/>
    <n v="3537.2"/>
    <n v="13651510.109999999"/>
    <n v="7478248.5099999998"/>
    <n v="-47483.32"/>
    <n v="0"/>
    <n v="3537.2"/>
    <n v="0"/>
    <x v="29"/>
  </r>
  <r>
    <n v="-1"/>
    <n v="1"/>
    <s v="0001 -Florida Power &amp; Light Company"/>
    <n v="0"/>
    <n v="3"/>
    <x v="29"/>
    <n v="2009"/>
    <n v="189"/>
    <n v="2014"/>
    <s v="V2009 Q1 - 50% Bonus"/>
    <n v="367"/>
    <s v="07. Distribution"/>
    <s v="Function"/>
    <n v="66365363.310000002"/>
    <n v="0"/>
    <n v="0"/>
    <n v="66924608.200000003"/>
    <n v="3651574.69"/>
    <n v="22700351.489999998"/>
    <n v="-3051513.21"/>
    <n v="46523.199999999997"/>
    <n v="67483853.079999998"/>
    <n v="25968177.239999998"/>
    <n v="-688217.63"/>
    <n v="0"/>
    <n v="46523.199999999997"/>
    <n v="0"/>
    <x v="29"/>
  </r>
  <r>
    <n v="-1"/>
    <n v="1"/>
    <s v="0001 -Florida Power &amp; Light Company"/>
    <n v="0"/>
    <n v="3"/>
    <x v="29"/>
    <n v="2009"/>
    <n v="186"/>
    <n v="2014"/>
    <s v="V2009 Q2"/>
    <n v="367"/>
    <s v="07. Distribution"/>
    <s v="Function"/>
    <n v="26805929.899999999"/>
    <n v="0"/>
    <n v="0"/>
    <n v="26937348.239999998"/>
    <n v="1723850.14"/>
    <n v="10285957.32"/>
    <n v="-310392.02"/>
    <n v="10002.65"/>
    <n v="27068766.600000001"/>
    <n v="11920137.26"/>
    <n v="-163163.84"/>
    <n v="0"/>
    <n v="10002.65"/>
    <n v="0"/>
    <x v="29"/>
  </r>
  <r>
    <n v="-1"/>
    <n v="1"/>
    <s v="0001 -Florida Power &amp; Light Company"/>
    <n v="0"/>
    <n v="3"/>
    <x v="29"/>
    <n v="2009"/>
    <n v="190"/>
    <n v="2014"/>
    <s v="V2009 Q2 - 50% Bonus"/>
    <n v="367"/>
    <s v="07. Distribution"/>
    <s v="Function"/>
    <n v="60336851.840000004"/>
    <n v="0"/>
    <n v="0"/>
    <n v="60857660.700000003"/>
    <n v="3291142.53"/>
    <n v="19188308.420000002"/>
    <n v="-1127086.4099999999"/>
    <n v="39877.800000000003"/>
    <n v="61378469.57"/>
    <n v="22135856.379999999"/>
    <n v="-658145.37"/>
    <n v="0"/>
    <n v="39877.800000000003"/>
    <n v="0"/>
    <x v="29"/>
  </r>
  <r>
    <n v="-1"/>
    <n v="1"/>
    <s v="0001 -Florida Power &amp; Light Company"/>
    <n v="0"/>
    <n v="3"/>
    <x v="29"/>
    <n v="2009"/>
    <n v="187"/>
    <n v="2014"/>
    <s v="V2009 Q3"/>
    <n v="367"/>
    <s v="07. Distribution"/>
    <s v="Function"/>
    <n v="18314668.359999999"/>
    <n v="0"/>
    <n v="0"/>
    <n v="18327290.329999998"/>
    <n v="1393142.79"/>
    <n v="7953059.2699999996"/>
    <n v="-475607.97"/>
    <n v="902.2"/>
    <n v="18339912.300000001"/>
    <n v="9333114.6099999994"/>
    <n v="-11254.29"/>
    <n v="0"/>
    <n v="902.2"/>
    <n v="0"/>
    <x v="29"/>
  </r>
  <r>
    <n v="-1"/>
    <n v="1"/>
    <s v="0001 -Florida Power &amp; Light Company"/>
    <n v="0"/>
    <n v="3"/>
    <x v="29"/>
    <n v="2009"/>
    <n v="191"/>
    <n v="2014"/>
    <s v="V2009 Q3 - 50% Bonus"/>
    <n v="367"/>
    <s v="07. Distribution"/>
    <s v="Function"/>
    <n v="75460055.079999998"/>
    <n v="0"/>
    <n v="0"/>
    <n v="76064878.400000006"/>
    <n v="4624243.5199999996"/>
    <n v="26110061.530000001"/>
    <n v="-6168813.6900000004"/>
    <n v="46465.03"/>
    <n v="76669701.730000004"/>
    <n v="30332963.600000001"/>
    <n v="-761840.16"/>
    <n v="0"/>
    <n v="46465.03"/>
    <n v="0"/>
    <x v="29"/>
  </r>
  <r>
    <n v="-1"/>
    <n v="1"/>
    <s v="0001 -Florida Power &amp; Light Company"/>
    <n v="0"/>
    <n v="3"/>
    <x v="29"/>
    <n v="2009"/>
    <n v="188"/>
    <n v="2014"/>
    <s v="V2009 Q4"/>
    <n v="367"/>
    <s v="07. Distribution"/>
    <s v="Function"/>
    <n v="18344547.050000001"/>
    <n v="0"/>
    <n v="0"/>
    <n v="18367558.960000001"/>
    <n v="1425663.81"/>
    <n v="7787343.7699999996"/>
    <n v="-96717.66"/>
    <n v="1593.3"/>
    <n v="18390570.879999999"/>
    <n v="9187251.9600000009"/>
    <n v="-18674.91"/>
    <n v="0"/>
    <n v="1593.3"/>
    <n v="0"/>
    <x v="29"/>
  </r>
  <r>
    <n v="-1"/>
    <n v="1"/>
    <s v="0001 -Florida Power &amp; Light Company"/>
    <n v="0"/>
    <n v="3"/>
    <x v="29"/>
    <n v="2009"/>
    <n v="192"/>
    <n v="2014"/>
    <s v="V2009 Q4 - 50% Bonus"/>
    <n v="367"/>
    <s v="07. Distribution"/>
    <s v="Function"/>
    <n v="87479530.290000007"/>
    <n v="0"/>
    <n v="0"/>
    <n v="88211396.25"/>
    <n v="5835493.5599999996"/>
    <n v="30256285.25"/>
    <n v="-1823693.83"/>
    <n v="58898.51"/>
    <n v="88943262.209999993"/>
    <n v="35583244.850000001"/>
    <n v="-896299.45"/>
    <n v="0"/>
    <n v="58898.51"/>
    <n v="0"/>
    <x v="29"/>
  </r>
  <r>
    <n v="-1"/>
    <n v="1"/>
    <s v="0001 -Florida Power &amp; Light Company"/>
    <n v="0"/>
    <n v="3"/>
    <x v="29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3"/>
    <n v="2014"/>
    <s v="V2010 Q1"/>
    <n v="367"/>
    <s v="07. Distribution"/>
    <s v="Function"/>
    <n v="6380637"/>
    <n v="0"/>
    <n v="0"/>
    <n v="6385000.25"/>
    <n v="443905.24"/>
    <n v="2231360.9900000002"/>
    <n v="-15849.51"/>
    <n v="398.63"/>
    <n v="6389363.4900000002"/>
    <n v="2671996.14"/>
    <n v="-5057.75"/>
    <n v="0"/>
    <n v="398.63"/>
    <n v="0"/>
    <x v="29"/>
  </r>
  <r>
    <n v="-1"/>
    <n v="1"/>
    <s v="0001 -Florida Power &amp; Light Company"/>
    <n v="0"/>
    <n v="3"/>
    <x v="29"/>
    <n v="2010"/>
    <n v="215"/>
    <n v="2014"/>
    <s v="V2010 Q1 - 50% Bonus"/>
    <n v="367"/>
    <s v="07. Distribution"/>
    <s v="Function"/>
    <n v="66983963.32"/>
    <n v="0"/>
    <n v="0"/>
    <n v="67464521.510000005"/>
    <n v="4513207.95"/>
    <n v="21738095.75"/>
    <n v="-1077771.24"/>
    <n v="43497.63"/>
    <n v="67945079.730000004"/>
    <n v="25956829.52"/>
    <n v="-623144.61"/>
    <n v="0"/>
    <n v="43497.63"/>
    <n v="0"/>
    <x v="29"/>
  </r>
  <r>
    <n v="-1"/>
    <n v="1"/>
    <s v="0001 -Florida Power &amp; Light Company"/>
    <n v="0"/>
    <n v="3"/>
    <x v="29"/>
    <n v="2010"/>
    <n v="194"/>
    <n v="2014"/>
    <s v="V2010 Q2"/>
    <n v="367"/>
    <s v="07. Distribution"/>
    <s v="Function"/>
    <n v="5721401.9900000002"/>
    <n v="0"/>
    <n v="0"/>
    <n v="5739063.3499999996"/>
    <n v="372947.74"/>
    <n v="1697886.65"/>
    <n v="-58645.26"/>
    <n v="1514.7"/>
    <n v="5756724.6900000004"/>
    <n v="2060930.81"/>
    <n v="-23904.43"/>
    <n v="0"/>
    <n v="1514.7"/>
    <n v="0"/>
    <x v="29"/>
  </r>
  <r>
    <n v="-1"/>
    <n v="1"/>
    <s v="0001 -Florida Power &amp; Light Company"/>
    <n v="0"/>
    <n v="3"/>
    <x v="29"/>
    <n v="2010"/>
    <n v="216"/>
    <n v="2014"/>
    <s v="V2010 Q2 - 50% Bonus"/>
    <n v="367"/>
    <s v="07. Distribution"/>
    <s v="Function"/>
    <n v="64984606.520000003"/>
    <n v="0"/>
    <n v="0"/>
    <n v="65393377.829999998"/>
    <n v="5210836.99"/>
    <n v="23431239.989999998"/>
    <n v="-1143160.03"/>
    <n v="35115.370000000003"/>
    <n v="65802149.140000001"/>
    <n v="28416035.039999999"/>
    <n v="-556385.31999999995"/>
    <n v="0"/>
    <n v="35115.370000000003"/>
    <n v="0"/>
    <x v="29"/>
  </r>
  <r>
    <n v="-1"/>
    <n v="1"/>
    <s v="0001 -Florida Power &amp; Light Company"/>
    <n v="0"/>
    <n v="3"/>
    <x v="29"/>
    <n v="2010"/>
    <n v="195"/>
    <n v="2014"/>
    <s v="V2010 Q3"/>
    <n v="367"/>
    <s v="07. Distribution"/>
    <s v="Function"/>
    <n v="1379842.31"/>
    <n v="0"/>
    <n v="0"/>
    <n v="1385532.67"/>
    <n v="97760.09"/>
    <n v="412922.23"/>
    <n v="-22694.959999999999"/>
    <n v="478.2"/>
    <n v="1391223.04"/>
    <n v="507588.69"/>
    <n v="-7808.9"/>
    <n v="0"/>
    <n v="478.2"/>
    <n v="0"/>
    <x v="29"/>
  </r>
  <r>
    <n v="-1"/>
    <n v="1"/>
    <s v="0001 -Florida Power &amp; Light Company"/>
    <n v="0"/>
    <n v="3"/>
    <x v="29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7"/>
    <n v="2014"/>
    <s v="V2010 Q3 - 50% Bonus"/>
    <n v="367"/>
    <s v="07. Distribution"/>
    <s v="Function"/>
    <n v="68950133.859999999"/>
    <n v="0"/>
    <n v="0"/>
    <n v="69302409.409999996"/>
    <n v="5519916.5999999996"/>
    <n v="23297846.640000001"/>
    <n v="-933711.63"/>
    <n v="29574.61"/>
    <n v="69654684.959999993"/>
    <n v="28631313.859999999"/>
    <n v="-488527.12"/>
    <n v="0"/>
    <n v="29574.61"/>
    <n v="0"/>
    <x v="29"/>
  </r>
  <r>
    <n v="-1"/>
    <n v="1"/>
    <s v="0001 -Florida Power &amp; Light Company"/>
    <n v="0"/>
    <n v="3"/>
    <x v="29"/>
    <n v="2010"/>
    <n v="196"/>
    <n v="2014"/>
    <s v="V2010 Q4"/>
    <n v="367"/>
    <s v="07. Distribution"/>
    <s v="Function"/>
    <n v="286655.28000000003"/>
    <n v="0"/>
    <n v="0"/>
    <n v="286754.01"/>
    <n v="19187.38"/>
    <n v="73276.55"/>
    <n v="-276.06"/>
    <n v="8.3000000000000007"/>
    <n v="286852.73"/>
    <n v="92405.26"/>
    <n v="-130.47"/>
    <n v="0"/>
    <n v="8.3000000000000007"/>
    <n v="0"/>
    <x v="29"/>
  </r>
  <r>
    <n v="-1"/>
    <n v="1"/>
    <s v="0001 -Florida Power &amp; Light Company"/>
    <n v="0"/>
    <n v="3"/>
    <x v="29"/>
    <n v="2010"/>
    <n v="224"/>
    <n v="2014"/>
    <s v="V2010 Q4 - 100% Bonus"/>
    <n v="367"/>
    <s v="07. Distribution"/>
    <s v="Function"/>
    <n v="32907123.039999999"/>
    <n v="0"/>
    <n v="0"/>
    <n v="33062751.379999999"/>
    <n v="2730262.74"/>
    <n v="10830443.99"/>
    <n v="-373632.98"/>
    <n v="12890.82"/>
    <n v="33218379.690000001"/>
    <n v="13481987.59"/>
    <n v="-219646.69"/>
    <n v="0"/>
    <n v="12890.82"/>
    <n v="0"/>
    <x v="29"/>
  </r>
  <r>
    <n v="-1"/>
    <n v="1"/>
    <s v="0001 -Florida Power &amp; Light Company"/>
    <n v="0"/>
    <n v="3"/>
    <x v="29"/>
    <n v="2010"/>
    <n v="218"/>
    <n v="2014"/>
    <s v="V2010 Q4 - 50% Bonus"/>
    <n v="367"/>
    <s v="07. Distribution"/>
    <s v="Function"/>
    <n v="24930081.579999998"/>
    <n v="0"/>
    <n v="0"/>
    <n v="25115884.66"/>
    <n v="1681572.14"/>
    <n v="6479197.6399999997"/>
    <n v="-453832.97"/>
    <n v="15371.15"/>
    <n v="25301687.73"/>
    <n v="8066904.0700000003"/>
    <n v="-262369.28999999998"/>
    <n v="0"/>
    <n v="15371.15"/>
    <n v="0"/>
    <x v="29"/>
  </r>
  <r>
    <n v="-1"/>
    <n v="1"/>
    <s v="0001 -Florida Power &amp; Light Company"/>
    <n v="0"/>
    <n v="3"/>
    <x v="29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29"/>
  </r>
  <r>
    <n v="-1"/>
    <n v="1"/>
    <s v="0001 -Florida Power &amp; Light Company"/>
    <n v="0"/>
    <n v="3"/>
    <x v="29"/>
    <n v="2011"/>
    <n v="233"/>
    <n v="2014"/>
    <s v="V2011 - 100% Bonus"/>
    <n v="367"/>
    <s v="07. Distribution"/>
    <s v="Function"/>
    <n v="275702843.68000001"/>
    <n v="0"/>
    <n v="0"/>
    <n v="230323928.30000001"/>
    <n v="19271725.129999999"/>
    <n v="58233550.689999998"/>
    <n v="-3464913.17"/>
    <n v="113944.9"/>
    <n v="278263678.75999999"/>
    <n v="76952193.340000004"/>
    <n v="-1893807.7"/>
    <n v="0"/>
    <n v="113944.9"/>
    <n v="0"/>
    <x v="29"/>
  </r>
  <r>
    <n v="-1"/>
    <n v="1"/>
    <s v="0001 -Florida Power &amp; Light Company"/>
    <n v="0"/>
    <n v="3"/>
    <x v="29"/>
    <n v="2011"/>
    <n v="234"/>
    <n v="2014"/>
    <s v="V2011 - 50% Bonus"/>
    <n v="367"/>
    <s v="07. Distribution"/>
    <s v="Function"/>
    <n v="185953524.27000001"/>
    <n v="0"/>
    <n v="0"/>
    <n v="89375115.819999993"/>
    <n v="28033977.699999999"/>
    <n v="97235561.930000007"/>
    <n v="-941063.37"/>
    <n v="35398.76"/>
    <n v="186870559.11000001"/>
    <n v="124813626.29000001"/>
    <n v="-425722.73"/>
    <n v="0"/>
    <n v="35398.76"/>
    <n v="0"/>
    <x v="29"/>
  </r>
  <r>
    <n v="-1"/>
    <n v="1"/>
    <s v="0001 -Florida Power &amp; Light Company"/>
    <n v="0"/>
    <n v="3"/>
    <x v="29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8"/>
    <n v="2014"/>
    <s v="V2012 Q1 - 50% Bonus"/>
    <n v="367"/>
    <s v="07. Distribution"/>
    <s v="Function"/>
    <n v="130286589.20999999"/>
    <n v="0"/>
    <n v="0"/>
    <n v="130550867.29000001"/>
    <n v="16722942.43"/>
    <n v="46061783.439999998"/>
    <n v="-604888.55000000005"/>
    <n v="24345.67"/>
    <n v="130815145.37"/>
    <n v="62551320.579999998"/>
    <n v="-270805.2"/>
    <n v="0"/>
    <n v="24345.67"/>
    <n v="0"/>
    <x v="29"/>
  </r>
  <r>
    <n v="-1"/>
    <n v="1"/>
    <s v="0001 -Florida Power &amp; Light Company"/>
    <n v="0"/>
    <n v="3"/>
    <x v="29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9"/>
    <n v="2014"/>
    <s v="V2012 Q2 - 50% Bonus"/>
    <n v="367"/>
    <s v="07. Distribution"/>
    <s v="Function"/>
    <n v="145650569.69999999"/>
    <n v="0"/>
    <n v="0"/>
    <n v="145949865.93000001"/>
    <n v="17590858.52"/>
    <n v="40663547.380000003"/>
    <n v="-683001.47"/>
    <n v="24771.93"/>
    <n v="146249162.13999999"/>
    <n v="58042751.280000001"/>
    <n v="-362165.87"/>
    <n v="0"/>
    <n v="24771.93"/>
    <n v="0"/>
    <x v="29"/>
  </r>
  <r>
    <n v="-1"/>
    <n v="1"/>
    <s v="0001 -Florida Power &amp; Light Company"/>
    <n v="0"/>
    <n v="3"/>
    <x v="29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0"/>
    <n v="2014"/>
    <s v="V2012 Q3 - 50% Bonus"/>
    <n v="367"/>
    <s v="07. Distribution"/>
    <s v="Function"/>
    <n v="139296962.03"/>
    <n v="0"/>
    <n v="0"/>
    <n v="139590648.78999999"/>
    <n v="19006816.190000001"/>
    <n v="36262909.740000002"/>
    <n v="-670959.46"/>
    <n v="22932.41"/>
    <n v="139884335.52000001"/>
    <n v="55071436.869999997"/>
    <n v="-366152.01"/>
    <n v="0"/>
    <n v="22932.41"/>
    <n v="0"/>
    <x v="29"/>
  </r>
  <r>
    <n v="-1"/>
    <n v="1"/>
    <s v="0001 -Florida Power &amp; Light Company"/>
    <n v="0"/>
    <n v="3"/>
    <x v="29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1"/>
    <n v="2014"/>
    <s v="V2012 Q4 - 50% Bonus"/>
    <n v="367"/>
    <s v="07. Distribution"/>
    <s v="Function"/>
    <n v="124891089.72"/>
    <n v="0"/>
    <n v="0"/>
    <n v="125119674.31999999"/>
    <n v="19333149.170000002"/>
    <n v="29670095.890000001"/>
    <n v="-543992.81000000006"/>
    <n v="20429.41"/>
    <n v="125348258.91"/>
    <n v="48843055.659999996"/>
    <n v="-276550.39"/>
    <n v="0"/>
    <n v="20429.41"/>
    <n v="0"/>
    <x v="29"/>
  </r>
  <r>
    <n v="-1"/>
    <n v="1"/>
    <s v="0001 -Florida Power &amp; Light Company"/>
    <n v="0"/>
    <n v="3"/>
    <x v="29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29"/>
  </r>
  <r>
    <n v="-1"/>
    <n v="1"/>
    <s v="0001 -Florida Power &amp; Light Company"/>
    <n v="0"/>
    <n v="3"/>
    <x v="29"/>
    <n v="2013"/>
    <n v="231"/>
    <n v="2014"/>
    <s v="V2013 - 50% Bonus"/>
    <n v="367"/>
    <s v="07. Distribution"/>
    <s v="Function"/>
    <n v="435465023.38999999"/>
    <n v="0"/>
    <n v="0"/>
    <n v="415933050.80000001"/>
    <n v="43609253.530000001"/>
    <n v="23722726.219999999"/>
    <n v="-3949069.95"/>
    <n v="152838.39000000001"/>
    <n v="438954878.86000001"/>
    <n v="67051374.869999997"/>
    <n v="-3056412.21"/>
    <n v="0"/>
    <n v="152838.39000000001"/>
    <n v="0"/>
    <x v="29"/>
  </r>
  <r>
    <n v="-1"/>
    <n v="1"/>
    <s v="0001 -Florida Power &amp; Light Company"/>
    <n v="0"/>
    <n v="3"/>
    <x v="29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4"/>
    <n v="363"/>
    <n v="2014"/>
    <s v="V2014 - 50% Bonus"/>
    <n v="367"/>
    <s v="07. Distribution"/>
    <s v="Function"/>
    <n v="434436074.14999998"/>
    <n v="434436074.14999998"/>
    <n v="0"/>
    <n v="434436074.14999998"/>
    <n v="24322713.420000002"/>
    <n v="0"/>
    <n v="434436074.14999998"/>
    <n v="0"/>
    <n v="0"/>
    <n v="24322713.420000002"/>
    <n v="0"/>
    <n v="0"/>
    <n v="0"/>
    <n v="0"/>
    <x v="29"/>
  </r>
  <r>
    <n v="-1"/>
    <n v="1"/>
    <s v="0001 -Florida Power &amp; Light Company"/>
    <n v="0"/>
    <n v="3"/>
    <x v="29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29"/>
  </r>
  <r>
    <n v="-1"/>
    <n v="1"/>
    <s v="0001 -Florida Power &amp; Light Company"/>
    <n v="0"/>
    <n v="3"/>
    <x v="29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29"/>
  </r>
  <r>
    <n v="-1"/>
    <n v="1"/>
    <s v="0001 -Florida Power &amp; Light Company"/>
    <n v="0"/>
    <n v="3"/>
    <x v="29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29"/>
  </r>
  <r>
    <n v="-1"/>
    <n v="1"/>
    <s v="0001 -Florida Power &amp; Light Company"/>
    <n v="0"/>
    <n v="3"/>
    <x v="29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29"/>
  </r>
  <r>
    <n v="-1"/>
    <n v="1"/>
    <s v="0001 -Florida Power &amp; Light Company"/>
    <n v="0"/>
    <n v="3"/>
    <x v="29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29"/>
  </r>
  <r>
    <n v="-1"/>
    <n v="1"/>
    <s v="0001 -Florida Power &amp; Light Company"/>
    <n v="0"/>
    <n v="3"/>
    <x v="29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29"/>
  </r>
  <r>
    <n v="-1"/>
    <n v="1"/>
    <s v="0001 -Florida Power &amp; Light Company"/>
    <n v="0"/>
    <n v="3"/>
    <x v="29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29"/>
  </r>
  <r>
    <n v="-1"/>
    <n v="1"/>
    <s v="0001 -Florida Power &amp; Light Company"/>
    <n v="0"/>
    <n v="3"/>
    <x v="29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29"/>
  </r>
  <r>
    <n v="-1"/>
    <n v="1"/>
    <s v="0001 -Florida Power &amp; Light Company"/>
    <n v="0"/>
    <n v="3"/>
    <x v="29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29"/>
  </r>
  <r>
    <n v="-1"/>
    <n v="1"/>
    <s v="0001 -Florida Power &amp; Light Company"/>
    <n v="0"/>
    <n v="3"/>
    <x v="29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29"/>
  </r>
  <r>
    <n v="-1"/>
    <n v="1"/>
    <s v="0001 -Florida Power &amp; Light Company"/>
    <n v="0"/>
    <n v="3"/>
    <x v="29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29"/>
  </r>
  <r>
    <n v="-1"/>
    <n v="1"/>
    <s v="0001 -Florida Power &amp; Light Company"/>
    <n v="0"/>
    <n v="3"/>
    <x v="29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29"/>
  </r>
  <r>
    <n v="-1"/>
    <n v="1"/>
    <s v="0001 -Florida Power &amp; Light Company"/>
    <n v="0"/>
    <n v="3"/>
    <x v="29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29"/>
  </r>
  <r>
    <n v="-1"/>
    <n v="1"/>
    <s v="0001 -Florida Power &amp; Light Company"/>
    <n v="0"/>
    <n v="3"/>
    <x v="29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29"/>
  </r>
  <r>
    <n v="-1"/>
    <n v="1"/>
    <s v="0001 -Florida Power &amp; Light Company"/>
    <n v="0"/>
    <n v="3"/>
    <x v="29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29"/>
  </r>
  <r>
    <n v="-1"/>
    <n v="1"/>
    <s v="0001 -Florida Power &amp; Light Company"/>
    <n v="0"/>
    <n v="3"/>
    <x v="29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29"/>
  </r>
  <r>
    <n v="-1"/>
    <n v="1"/>
    <s v="0001 -Florida Power &amp; Light Company"/>
    <n v="0"/>
    <n v="3"/>
    <x v="29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29"/>
  </r>
  <r>
    <n v="-1"/>
    <n v="1"/>
    <s v="0001 -Florida Power &amp; Light Company"/>
    <n v="0"/>
    <n v="3"/>
    <x v="29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29"/>
  </r>
  <r>
    <n v="-1"/>
    <n v="1"/>
    <s v="0001 -Florida Power &amp; Light Company"/>
    <n v="0"/>
    <n v="3"/>
    <x v="29"/>
    <n v="1987"/>
    <n v="22"/>
    <n v="2014"/>
    <s v="V1987"/>
    <n v="367"/>
    <s v="08. General Plant"/>
    <s v="Function"/>
    <n v="11684357.5"/>
    <n v="0"/>
    <n v="0"/>
    <n v="6252929.7599999998"/>
    <n v="156323.24"/>
    <n v="9659690.8100000005"/>
    <n v="-108170.11"/>
    <n v="3796.85"/>
    <n v="11792527.609999999"/>
    <n v="9716069.4299999997"/>
    <n v="-4428.6400000000003"/>
    <n v="0"/>
    <n v="3796.85"/>
    <n v="0"/>
    <x v="29"/>
  </r>
  <r>
    <n v="-1"/>
    <n v="1"/>
    <s v="0001 -Florida Power &amp; Light Company"/>
    <n v="0"/>
    <n v="3"/>
    <x v="29"/>
    <n v="1987"/>
    <n v="21"/>
    <n v="2014"/>
    <s v="V1987A"/>
    <n v="367"/>
    <s v="08. General Plant"/>
    <s v="Function"/>
    <n v="78097.929999999993"/>
    <n v="0"/>
    <n v="0"/>
    <n v="78254.89"/>
    <n v="3.93"/>
    <n v="78411.86"/>
    <n v="-313.93"/>
    <n v="50.52"/>
    <n v="78411.86"/>
    <n v="78097.929999999993"/>
    <n v="54.45"/>
    <n v="0"/>
    <n v="50.52"/>
    <n v="0"/>
    <x v="29"/>
  </r>
  <r>
    <n v="-1"/>
    <n v="1"/>
    <s v="0001 -Florida Power &amp; Light Company"/>
    <n v="0"/>
    <n v="3"/>
    <x v="29"/>
    <n v="1988"/>
    <n v="24"/>
    <n v="2014"/>
    <s v="V1988"/>
    <n v="367"/>
    <s v="08. General Plant"/>
    <s v="Function"/>
    <n v="10754801.609999999"/>
    <n v="0"/>
    <n v="0"/>
    <n v="5771670.9199999999"/>
    <n v="144291.76999999999"/>
    <n v="8718202.8100000005"/>
    <n v="-78788.56"/>
    <n v="9829.67"/>
    <n v="10833590.17"/>
    <n v="8798530.8699999992"/>
    <n v="-4995.17"/>
    <n v="0"/>
    <n v="9829.67"/>
    <n v="0"/>
    <x v="29"/>
  </r>
  <r>
    <n v="-1"/>
    <n v="1"/>
    <s v="0001 -Florida Power &amp; Light Company"/>
    <n v="0"/>
    <n v="3"/>
    <x v="29"/>
    <n v="1989"/>
    <n v="26"/>
    <n v="2014"/>
    <s v="V1989"/>
    <n v="367"/>
    <s v="08. General Plant"/>
    <s v="Function"/>
    <n v="32177363.640000001"/>
    <n v="0"/>
    <n v="0"/>
    <n v="26966374.640000001"/>
    <n v="674159.38"/>
    <n v="21876084.649999999"/>
    <n v="-156138"/>
    <n v="19570.72"/>
    <n v="32333501.640000001"/>
    <n v="22427059.989999998"/>
    <n v="-13383.24"/>
    <n v="0"/>
    <n v="19570.72"/>
    <n v="0"/>
    <x v="29"/>
  </r>
  <r>
    <n v="-1"/>
    <n v="1"/>
    <s v="0001 -Florida Power &amp; Light Company"/>
    <n v="0"/>
    <n v="3"/>
    <x v="29"/>
    <n v="1990"/>
    <n v="28"/>
    <n v="2014"/>
    <s v="V1990"/>
    <n v="367"/>
    <s v="08. General Plant"/>
    <s v="Function"/>
    <n v="26375152.550000001"/>
    <n v="0"/>
    <n v="0"/>
    <n v="15341486.41"/>
    <n v="383537.17"/>
    <n v="20194332.34"/>
    <n v="-139632.5"/>
    <n v="19652.04"/>
    <n v="26514785.050000001"/>
    <n v="20482689.739999998"/>
    <n v="-24800.68"/>
    <n v="0"/>
    <n v="19652.04"/>
    <n v="0"/>
    <x v="29"/>
  </r>
  <r>
    <n v="-1"/>
    <n v="1"/>
    <s v="0001 -Florida Power &amp; Light Company"/>
    <n v="0"/>
    <n v="3"/>
    <x v="29"/>
    <n v="1991"/>
    <n v="29"/>
    <n v="2014"/>
    <s v="V1991"/>
    <n v="367"/>
    <s v="08. General Plant"/>
    <s v="Function"/>
    <n v="23141845.649999999"/>
    <n v="0"/>
    <n v="0"/>
    <n v="17760824.390000001"/>
    <n v="444020.61"/>
    <n v="16529664.83"/>
    <n v="-1397950.4"/>
    <n v="214341.25"/>
    <n v="24539796.050000001"/>
    <n v="16164863.48"/>
    <n v="-374787.18"/>
    <n v="0"/>
    <n v="214341.25"/>
    <n v="0"/>
    <x v="29"/>
  </r>
  <r>
    <n v="-1"/>
    <n v="1"/>
    <s v="0001 -Florida Power &amp; Light Company"/>
    <n v="0"/>
    <n v="3"/>
    <x v="29"/>
    <n v="1992"/>
    <n v="30"/>
    <n v="2014"/>
    <s v="V1992"/>
    <n v="367"/>
    <s v="08. General Plant"/>
    <s v="Function"/>
    <n v="31831143.640000001"/>
    <n v="0"/>
    <n v="0"/>
    <n v="31311600.59"/>
    <n v="782790.01"/>
    <n v="17569500.390000001"/>
    <n v="-286710.99"/>
    <n v="40078.22"/>
    <n v="32117854.629999999"/>
    <n v="18176543.93"/>
    <n v="-70886.320000000007"/>
    <n v="0"/>
    <n v="40078.22"/>
    <n v="0"/>
    <x v="29"/>
  </r>
  <r>
    <n v="-1"/>
    <n v="1"/>
    <s v="0001 -Florida Power &amp; Light Company"/>
    <n v="0"/>
    <n v="3"/>
    <x v="29"/>
    <n v="1993"/>
    <n v="31"/>
    <n v="2014"/>
    <s v="V1993"/>
    <n v="367"/>
    <s v="08. General Plant"/>
    <s v="Function"/>
    <n v="14656864.699999999"/>
    <n v="0"/>
    <n v="0"/>
    <n v="12694137.07"/>
    <n v="317353.43"/>
    <n v="8693253.7100000009"/>
    <n v="-278137.12"/>
    <n v="51250.3"/>
    <n v="14935001.82"/>
    <n v="8867105.9000000004"/>
    <n v="-83385.570000000007"/>
    <n v="0"/>
    <n v="51250.3"/>
    <n v="0"/>
    <x v="29"/>
  </r>
  <r>
    <n v="-1"/>
    <n v="1"/>
    <s v="0001 -Florida Power &amp; Light Company"/>
    <n v="0"/>
    <n v="3"/>
    <x v="29"/>
    <n v="1994"/>
    <n v="32"/>
    <n v="2014"/>
    <s v="V1994"/>
    <n v="367"/>
    <s v="08. General Plant"/>
    <s v="Function"/>
    <n v="12542903.35"/>
    <n v="0"/>
    <n v="0"/>
    <n v="12598847.699999999"/>
    <n v="314971.18"/>
    <n v="6188932.0099999998"/>
    <n v="-131101.01999999999"/>
    <n v="21294.48"/>
    <n v="12674004.369999999"/>
    <n v="6438296.4699999997"/>
    <n v="-44199.79"/>
    <n v="0"/>
    <n v="21294.48"/>
    <n v="0"/>
    <x v="29"/>
  </r>
  <r>
    <n v="-1"/>
    <n v="1"/>
    <s v="0001 -Florida Power &amp; Light Company"/>
    <n v="0"/>
    <n v="3"/>
    <x v="29"/>
    <n v="1995"/>
    <n v="33"/>
    <n v="2014"/>
    <s v="V1995"/>
    <n v="367"/>
    <s v="08. General Plant"/>
    <s v="Function"/>
    <n v="7546698.2999999998"/>
    <n v="0"/>
    <n v="0"/>
    <n v="6693473.5999999996"/>
    <n v="167336.84"/>
    <n v="4431513.87"/>
    <n v="-606870"/>
    <n v="86575.44"/>
    <n v="8153568.2999999998"/>
    <n v="4295986.3899999997"/>
    <n v="-217430.24"/>
    <n v="0"/>
    <n v="86575.44"/>
    <n v="0"/>
    <x v="29"/>
  </r>
  <r>
    <n v="-1"/>
    <n v="1"/>
    <s v="0001 -Florida Power &amp; Light Company"/>
    <n v="0"/>
    <n v="3"/>
    <x v="29"/>
    <n v="1996"/>
    <n v="34"/>
    <n v="2014"/>
    <s v="V1996"/>
    <n v="367"/>
    <s v="08. General Plant"/>
    <s v="Function"/>
    <n v="13099929.51"/>
    <n v="0"/>
    <n v="0"/>
    <n v="12520316.119999999"/>
    <n v="313007.90000000002"/>
    <n v="6195245.1500000004"/>
    <n v="-164537.09"/>
    <n v="22866.9"/>
    <n v="13264466.6"/>
    <n v="6427167.2699999996"/>
    <n v="-60584.35"/>
    <n v="0"/>
    <n v="22866.9"/>
    <n v="0"/>
    <x v="29"/>
  </r>
  <r>
    <n v="-1"/>
    <n v="1"/>
    <s v="0001 -Florida Power &amp; Light Company"/>
    <n v="0"/>
    <n v="3"/>
    <x v="29"/>
    <n v="1997"/>
    <n v="35"/>
    <n v="2014"/>
    <s v="V1997"/>
    <n v="367"/>
    <s v="08. General Plant"/>
    <s v="Function"/>
    <n v="14252058.9"/>
    <n v="0"/>
    <n v="0"/>
    <n v="3955839.26"/>
    <n v="86826.3"/>
    <n v="11915059.380000001"/>
    <n v="-228536.4"/>
    <n v="26717.65"/>
    <n v="14480595.300000001"/>
    <n v="11846472.01"/>
    <n v="-46405.07"/>
    <n v="0"/>
    <n v="26717.65"/>
    <n v="0"/>
    <x v="29"/>
  </r>
  <r>
    <n v="-1"/>
    <n v="1"/>
    <s v="0001 -Florida Power &amp; Light Company"/>
    <n v="0"/>
    <n v="3"/>
    <x v="29"/>
    <n v="1998"/>
    <n v="59"/>
    <n v="2014"/>
    <s v="V1998"/>
    <n v="367"/>
    <s v="08. General Plant"/>
    <s v="Function"/>
    <n v="8412674.1099999994"/>
    <n v="0"/>
    <n v="0"/>
    <n v="957416.88"/>
    <n v="17670.79"/>
    <n v="7795059.4000000004"/>
    <n v="-55586.94"/>
    <n v="5409.08"/>
    <n v="8468261.0500000007"/>
    <n v="7759896.4400000004"/>
    <n v="2655.91"/>
    <n v="0"/>
    <n v="5409.08"/>
    <n v="0"/>
    <x v="29"/>
  </r>
  <r>
    <n v="-1"/>
    <n v="1"/>
    <s v="0001 -Florida Power &amp; Light Company"/>
    <n v="0"/>
    <n v="3"/>
    <x v="29"/>
    <n v="1999"/>
    <n v="60"/>
    <n v="2014"/>
    <s v="V1999"/>
    <n v="367"/>
    <s v="08. General Plant"/>
    <s v="Function"/>
    <n v="21762241.149999999"/>
    <n v="0"/>
    <n v="0"/>
    <n v="21390580.609999999"/>
    <n v="240174.34"/>
    <n v="16709362.380000001"/>
    <n v="-954963.99"/>
    <n v="113505.25"/>
    <n v="22710572.620000001"/>
    <n v="16313019.35"/>
    <n v="-198308.86"/>
    <n v="0"/>
    <n v="113505.25"/>
    <n v="0"/>
    <x v="29"/>
  </r>
  <r>
    <n v="-1"/>
    <n v="1"/>
    <s v="0001 -Florida Power &amp; Light Company"/>
    <n v="0"/>
    <n v="3"/>
    <x v="29"/>
    <n v="2000"/>
    <n v="61"/>
    <n v="2014"/>
    <s v="V2000"/>
    <n v="367"/>
    <s v="08. General Plant"/>
    <s v="Function"/>
    <n v="38327036.609999999"/>
    <n v="0"/>
    <n v="0"/>
    <n v="36919958.530000001"/>
    <n v="204509.82"/>
    <n v="33135768.809999999"/>
    <n v="-48657.04"/>
    <n v="5526.08"/>
    <n v="38367701.549999997"/>
    <n v="33322977.489999998"/>
    <n v="-17837.7"/>
    <n v="0"/>
    <n v="5526.08"/>
    <n v="0"/>
    <x v="29"/>
  </r>
  <r>
    <n v="-1"/>
    <n v="1"/>
    <s v="0001 -Florida Power &amp; Light Company"/>
    <n v="0"/>
    <n v="3"/>
    <x v="29"/>
    <n v="2001"/>
    <n v="62"/>
    <n v="2014"/>
    <s v="V2001"/>
    <n v="367"/>
    <s v="08. General Plant"/>
    <s v="Function"/>
    <n v="67750722.219999999"/>
    <n v="0"/>
    <n v="0"/>
    <n v="50641701.880000003"/>
    <n v="134033.5"/>
    <n v="64372729.409999996"/>
    <n v="-245181.81"/>
    <n v="34766.589999999997"/>
    <n v="67995893.920000002"/>
    <n v="64419065.460000001"/>
    <n v="-122707.68"/>
    <n v="0"/>
    <n v="34766.589999999997"/>
    <n v="0"/>
    <x v="29"/>
  </r>
  <r>
    <n v="-1"/>
    <n v="1"/>
    <s v="0001 -Florida Power &amp; Light Company"/>
    <n v="0"/>
    <n v="3"/>
    <x v="29"/>
    <n v="2001"/>
    <n v="69"/>
    <n v="2014"/>
    <s v="V2001 Bonus"/>
    <n v="367"/>
    <s v="08. General Plant"/>
    <s v="Function"/>
    <n v="8069151.71"/>
    <n v="0"/>
    <n v="0"/>
    <n v="4695651.3899999997"/>
    <n v="0"/>
    <n v="8069512.9699999997"/>
    <n v="-365.32"/>
    <n v="33.81"/>
    <n v="8069512.9699999997"/>
    <n v="8069151.71"/>
    <n v="33.81"/>
    <n v="0"/>
    <n v="33.81"/>
    <n v="0"/>
    <x v="29"/>
  </r>
  <r>
    <n v="-1"/>
    <n v="1"/>
    <s v="0001 -Florida Power &amp; Light Company"/>
    <n v="0"/>
    <n v="3"/>
    <x v="29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29"/>
  </r>
  <r>
    <n v="-1"/>
    <n v="1"/>
    <s v="0001 -Florida Power &amp; Light Company"/>
    <n v="0"/>
    <n v="3"/>
    <x v="29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29"/>
  </r>
  <r>
    <n v="-1"/>
    <n v="1"/>
    <s v="0001 -Florida Power &amp; Light Company"/>
    <n v="0"/>
    <n v="3"/>
    <x v="29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29"/>
  </r>
  <r>
    <n v="-1"/>
    <n v="1"/>
    <s v="0001 -Florida Power &amp; Light Company"/>
    <n v="0"/>
    <n v="3"/>
    <x v="29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29"/>
  </r>
  <r>
    <n v="-1"/>
    <n v="1"/>
    <s v="0001 -Florida Power &amp; Light Company"/>
    <n v="0"/>
    <n v="3"/>
    <x v="29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29"/>
  </r>
  <r>
    <n v="-1"/>
    <n v="1"/>
    <s v="0001 -Florida Power &amp; Light Company"/>
    <n v="0"/>
    <n v="3"/>
    <x v="29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29"/>
  </r>
  <r>
    <n v="-1"/>
    <n v="1"/>
    <s v="0001 -Florida Power &amp; Light Company"/>
    <n v="0"/>
    <n v="3"/>
    <x v="29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29"/>
  </r>
  <r>
    <n v="-1"/>
    <n v="1"/>
    <s v="0001 -Florida Power &amp; Light Company"/>
    <n v="0"/>
    <n v="3"/>
    <x v="29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29"/>
  </r>
  <r>
    <n v="-1"/>
    <n v="1"/>
    <s v="0001 -Florida Power &amp; Light Company"/>
    <n v="0"/>
    <n v="3"/>
    <x v="29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29"/>
  </r>
  <r>
    <n v="-1"/>
    <n v="1"/>
    <s v="0001 -Florida Power &amp; Light Company"/>
    <n v="0"/>
    <n v="3"/>
    <x v="29"/>
    <n v="2003"/>
    <n v="64"/>
    <n v="2014"/>
    <s v="V2003"/>
    <n v="367"/>
    <s v="08. General Plant"/>
    <s v="Function"/>
    <n v="6907750.1100000003"/>
    <n v="0"/>
    <n v="0"/>
    <n v="6860872.4400000004"/>
    <n v="127870.18"/>
    <n v="3319185.06"/>
    <n v="-73182.23"/>
    <n v="10559.74"/>
    <n v="6980932.3399999999"/>
    <n v="3425343.54"/>
    <n v="-40910.800000000003"/>
    <n v="0"/>
    <n v="10559.74"/>
    <n v="0"/>
    <x v="29"/>
  </r>
  <r>
    <n v="-1"/>
    <n v="1"/>
    <s v="0001 -Florida Power &amp; Light Company"/>
    <n v="0"/>
    <n v="3"/>
    <x v="29"/>
    <n v="2003"/>
    <n v="70"/>
    <n v="2014"/>
    <s v="V2003 Bonus-30%"/>
    <n v="367"/>
    <s v="08. General Plant"/>
    <s v="Function"/>
    <n v="15631591.76"/>
    <n v="0"/>
    <n v="0"/>
    <n v="11255906.050000001"/>
    <n v="0"/>
    <n v="15731196.310000001"/>
    <n v="-99604.55"/>
    <n v="9348.1"/>
    <n v="15731196.310000001"/>
    <n v="15631591.76"/>
    <n v="9348.1"/>
    <n v="0"/>
    <n v="9348.1"/>
    <n v="0"/>
    <x v="29"/>
  </r>
  <r>
    <n v="-1"/>
    <n v="1"/>
    <s v="0001 -Florida Power &amp; Light Company"/>
    <n v="0"/>
    <n v="3"/>
    <x v="29"/>
    <n v="2003"/>
    <n v="84"/>
    <n v="2014"/>
    <s v="V2003 Bonus-50%"/>
    <n v="367"/>
    <s v="08. General Plant"/>
    <s v="Function"/>
    <n v="7961146.21"/>
    <n v="0"/>
    <n v="0"/>
    <n v="2342394.7200000002"/>
    <n v="0"/>
    <n v="8007386.9299999997"/>
    <n v="-46240.72"/>
    <n v="350.1"/>
    <n v="8007386.9299999997"/>
    <n v="7961146.21"/>
    <n v="350.1"/>
    <n v="0"/>
    <n v="350.1"/>
    <n v="0"/>
    <x v="29"/>
  </r>
  <r>
    <n v="-1"/>
    <n v="1"/>
    <s v="0001 -Florida Power &amp; Light Company"/>
    <n v="0"/>
    <n v="3"/>
    <x v="29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29"/>
  </r>
  <r>
    <n v="-1"/>
    <n v="1"/>
    <s v="0001 -Florida Power &amp; Light Company"/>
    <n v="0"/>
    <n v="3"/>
    <x v="29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29"/>
  </r>
  <r>
    <n v="-1"/>
    <n v="1"/>
    <s v="0001 -Florida Power &amp; Light Company"/>
    <n v="0"/>
    <n v="3"/>
    <x v="29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29"/>
  </r>
  <r>
    <n v="-1"/>
    <n v="1"/>
    <s v="0001 -Florida Power &amp; Light Company"/>
    <n v="0"/>
    <n v="3"/>
    <x v="29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29"/>
  </r>
  <r>
    <n v="-1"/>
    <n v="1"/>
    <s v="0001 -Florida Power &amp; Light Company"/>
    <n v="0"/>
    <n v="3"/>
    <x v="29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29"/>
  </r>
  <r>
    <n v="-1"/>
    <n v="1"/>
    <s v="0001 -Florida Power &amp; Light Company"/>
    <n v="0"/>
    <n v="3"/>
    <x v="29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29"/>
  </r>
  <r>
    <n v="-1"/>
    <n v="1"/>
    <s v="0001 -Florida Power &amp; Light Company"/>
    <n v="0"/>
    <n v="3"/>
    <x v="29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29"/>
  </r>
  <r>
    <n v="-1"/>
    <n v="1"/>
    <s v="0001 -Florida Power &amp; Light Company"/>
    <n v="0"/>
    <n v="3"/>
    <x v="29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29"/>
  </r>
  <r>
    <n v="-1"/>
    <n v="1"/>
    <s v="0001 -Florida Power &amp; Light Company"/>
    <n v="0"/>
    <n v="3"/>
    <x v="29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29"/>
  </r>
  <r>
    <n v="-1"/>
    <n v="1"/>
    <s v="0001 -Florida Power &amp; Light Company"/>
    <n v="0"/>
    <n v="3"/>
    <x v="29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29"/>
  </r>
  <r>
    <n v="-1"/>
    <n v="1"/>
    <s v="0001 -Florida Power &amp; Light Company"/>
    <n v="0"/>
    <n v="3"/>
    <x v="29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29"/>
  </r>
  <r>
    <n v="-1"/>
    <n v="1"/>
    <s v="0001 -Florida Power &amp; Light Company"/>
    <n v="0"/>
    <n v="3"/>
    <x v="29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29"/>
  </r>
  <r>
    <n v="-1"/>
    <n v="1"/>
    <s v="0001 -Florida Power &amp; Light Company"/>
    <n v="0"/>
    <n v="3"/>
    <x v="29"/>
    <n v="2005"/>
    <n v="66"/>
    <n v="2014"/>
    <s v="V2005"/>
    <n v="367"/>
    <s v="08. General Plant"/>
    <s v="Function"/>
    <n v="59321133.270000003"/>
    <n v="0"/>
    <n v="0"/>
    <n v="22427393.27"/>
    <n v="102710.83"/>
    <n v="58176488.479999997"/>
    <n v="-2341372.7799999998"/>
    <n v="218302"/>
    <n v="61500613.990000002"/>
    <n v="56492923.659999996"/>
    <n v="-174903.09"/>
    <n v="0"/>
    <n v="218302"/>
    <n v="0"/>
    <x v="29"/>
  </r>
  <r>
    <n v="-1"/>
    <n v="1"/>
    <s v="0001 -Florida Power &amp; Light Company"/>
    <n v="0"/>
    <n v="3"/>
    <x v="29"/>
    <n v="2005"/>
    <n v="72"/>
    <n v="2014"/>
    <s v="V2005 Bonus-30%"/>
    <n v="367"/>
    <s v="08. General Plant"/>
    <s v="Function"/>
    <n v="15692.83"/>
    <n v="0"/>
    <n v="0"/>
    <n v="15692.83"/>
    <n v="0"/>
    <n v="15692.83"/>
    <n v="0"/>
    <n v="0"/>
    <n v="15692.83"/>
    <n v="15692.83"/>
    <n v="0"/>
    <n v="0"/>
    <n v="0"/>
    <n v="0"/>
    <x v="29"/>
  </r>
  <r>
    <n v="-1"/>
    <n v="1"/>
    <s v="0001 -Florida Power &amp; Light Company"/>
    <n v="0"/>
    <n v="3"/>
    <x v="29"/>
    <n v="2005"/>
    <n v="86"/>
    <n v="2014"/>
    <s v="V2005 Bonus-50%"/>
    <n v="367"/>
    <s v="08. General Plant"/>
    <s v="Function"/>
    <n v="2172259.2599999998"/>
    <n v="0"/>
    <n v="0"/>
    <n v="2172259.2599999998"/>
    <n v="0"/>
    <n v="2172259.2599999998"/>
    <n v="0"/>
    <n v="0"/>
    <n v="2172259.2599999998"/>
    <n v="2172259.2599999998"/>
    <n v="0"/>
    <n v="0"/>
    <n v="0"/>
    <n v="0"/>
    <x v="29"/>
  </r>
  <r>
    <n v="-1"/>
    <n v="1"/>
    <s v="0001 -Florida Power &amp; Light Company"/>
    <n v="0"/>
    <n v="3"/>
    <x v="29"/>
    <n v="2006"/>
    <n v="67"/>
    <n v="2014"/>
    <s v="V2006"/>
    <n v="367"/>
    <s v="08. General Plant"/>
    <s v="Function"/>
    <n v="42513568.600000001"/>
    <n v="0"/>
    <n v="0"/>
    <n v="12185661.439999999"/>
    <n v="-107476.18"/>
    <n v="46699984.039999999"/>
    <n v="-2193311.6800000002"/>
    <n v="101652.88"/>
    <n v="43398209.189999998"/>
    <n v="45739676.009999998"/>
    <n v="69844.13"/>
    <n v="0"/>
    <n v="101652.88"/>
    <n v="0"/>
    <x v="29"/>
  </r>
  <r>
    <n v="-1"/>
    <n v="1"/>
    <s v="0001 -Florida Power &amp; Light Company"/>
    <n v="0"/>
    <n v="3"/>
    <x v="29"/>
    <n v="2007"/>
    <n v="74"/>
    <n v="2014"/>
    <s v="V2007"/>
    <n v="367"/>
    <s v="08. General Plant"/>
    <s v="Function"/>
    <n v="51508842.240000002"/>
    <n v="0"/>
    <n v="0"/>
    <n v="26031571.640000001"/>
    <n v="1325625.56"/>
    <n v="44797920.18"/>
    <n v="-9765037.6600000001"/>
    <n v="57107.29"/>
    <n v="52225979.829999998"/>
    <n v="45472550.659999996"/>
    <n v="-9035.27"/>
    <n v="0"/>
    <n v="57107.29"/>
    <n v="0"/>
    <x v="29"/>
  </r>
  <r>
    <n v="-1"/>
    <n v="1"/>
    <s v="0001 -Florida Power &amp; Light Company"/>
    <n v="0"/>
    <n v="3"/>
    <x v="29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64"/>
    <n v="2014"/>
    <s v="V2008 Q1"/>
    <n v="367"/>
    <s v="08. General Plant"/>
    <s v="Function"/>
    <n v="7564214.3300000001"/>
    <n v="0"/>
    <n v="0"/>
    <n v="7662772.6799999997"/>
    <n v="239866.74"/>
    <n v="7179349.4199999999"/>
    <n v="-528747.86"/>
    <n v="20737.349999999999"/>
    <n v="7761331.0300000003"/>
    <n v="7254749.71"/>
    <n v="-11912.9"/>
    <n v="0"/>
    <n v="20737.349999999999"/>
    <n v="0"/>
    <x v="29"/>
  </r>
  <r>
    <n v="-1"/>
    <n v="1"/>
    <s v="0001 -Florida Power &amp; Light Company"/>
    <n v="0"/>
    <n v="3"/>
    <x v="29"/>
    <n v="2008"/>
    <n v="168"/>
    <n v="2014"/>
    <s v="V2008 Q1 - 50% Bonus"/>
    <n v="367"/>
    <s v="08. General Plant"/>
    <s v="Function"/>
    <n v="3179519.21"/>
    <n v="0"/>
    <n v="0"/>
    <n v="3205876.89"/>
    <n v="26671.52"/>
    <n v="3202228.79"/>
    <n v="-137905.01"/>
    <n v="5202.8"/>
    <n v="3232234.56"/>
    <n v="3176184.96"/>
    <n v="5202.8"/>
    <n v="0"/>
    <n v="5202.8"/>
    <n v="0"/>
    <x v="29"/>
  </r>
  <r>
    <n v="-1"/>
    <n v="1"/>
    <s v="0001 -Florida Power &amp; Light Company"/>
    <n v="0"/>
    <n v="3"/>
    <x v="29"/>
    <n v="2008"/>
    <n v="165"/>
    <n v="2014"/>
    <s v="V2008 Q2"/>
    <n v="367"/>
    <s v="08. General Plant"/>
    <s v="Function"/>
    <n v="5620692.5800000001"/>
    <n v="0"/>
    <n v="0"/>
    <n v="5718376.4900000002"/>
    <n v="254426.07"/>
    <n v="4641904.29"/>
    <n v="-255354.86"/>
    <n v="23833.78"/>
    <n v="5816060.4100000001"/>
    <n v="4784607.21"/>
    <n v="-59810.91"/>
    <n v="0"/>
    <n v="23833.78"/>
    <n v="0"/>
    <x v="29"/>
  </r>
  <r>
    <n v="-1"/>
    <n v="1"/>
    <s v="0001 -Florida Power &amp; Light Company"/>
    <n v="0"/>
    <n v="3"/>
    <x v="29"/>
    <n v="2008"/>
    <n v="169"/>
    <n v="2014"/>
    <s v="V2008 Q2 - 50% Bonus"/>
    <n v="367"/>
    <s v="08. General Plant"/>
    <s v="Function"/>
    <n v="4682045.6500000004"/>
    <n v="0"/>
    <n v="0"/>
    <n v="4725236.3899999997"/>
    <n v="204827.33"/>
    <n v="4486781.18"/>
    <n v="-349275.63"/>
    <n v="8915.48"/>
    <n v="4768427.1399999997"/>
    <n v="4605227.0199999996"/>
    <n v="8915.48"/>
    <n v="0"/>
    <n v="8915.48"/>
    <n v="0"/>
    <x v="29"/>
  </r>
  <r>
    <n v="-1"/>
    <n v="1"/>
    <s v="0001 -Florida Power &amp; Light Company"/>
    <n v="0"/>
    <n v="3"/>
    <x v="29"/>
    <n v="2008"/>
    <n v="166"/>
    <n v="2014"/>
    <s v="V2008 Q3"/>
    <n v="367"/>
    <s v="08. General Plant"/>
    <s v="Function"/>
    <n v="5109537.72"/>
    <n v="0"/>
    <n v="0"/>
    <n v="5160687.21"/>
    <n v="226821.99"/>
    <n v="3878834.98"/>
    <n v="-173729.06"/>
    <n v="13743.08"/>
    <n v="5211836.67"/>
    <n v="4069917.77"/>
    <n v="-52816.66"/>
    <n v="0"/>
    <n v="13743.08"/>
    <n v="0"/>
    <x v="29"/>
  </r>
  <r>
    <n v="-1"/>
    <n v="1"/>
    <s v="0001 -Florida Power &amp; Light Company"/>
    <n v="0"/>
    <n v="3"/>
    <x v="29"/>
    <n v="2008"/>
    <n v="170"/>
    <n v="2014"/>
    <s v="V2008 Q3 - 50% Bonus"/>
    <n v="367"/>
    <s v="08. General Plant"/>
    <s v="Function"/>
    <n v="5117839.68"/>
    <n v="0"/>
    <n v="0"/>
    <n v="5119588.4800000004"/>
    <n v="241407.02"/>
    <n v="4729060.75"/>
    <n v="-342488.27"/>
    <n v="360.99"/>
    <n v="5121337.28"/>
    <n v="4966970.17"/>
    <n v="360.99"/>
    <n v="0"/>
    <n v="360.99"/>
    <n v="0"/>
    <x v="29"/>
  </r>
  <r>
    <n v="-1"/>
    <n v="1"/>
    <s v="0001 -Florida Power &amp; Light Company"/>
    <n v="0"/>
    <n v="3"/>
    <x v="29"/>
    <n v="2008"/>
    <n v="167"/>
    <n v="2014"/>
    <s v="V2008 Q4"/>
    <n v="367"/>
    <s v="08. General Plant"/>
    <s v="Function"/>
    <n v="5808386.9699999997"/>
    <n v="0"/>
    <n v="0"/>
    <n v="5916204.54"/>
    <n v="235821.71"/>
    <n v="4066296.5"/>
    <n v="-290686.95"/>
    <n v="30027.23"/>
    <n v="6024022.0999999996"/>
    <n v="4250502.8899999997"/>
    <n v="-133992.57"/>
    <n v="0"/>
    <n v="30027.23"/>
    <n v="0"/>
    <x v="29"/>
  </r>
  <r>
    <n v="-1"/>
    <n v="1"/>
    <s v="0001 -Florida Power &amp; Light Company"/>
    <n v="0"/>
    <n v="3"/>
    <x v="29"/>
    <n v="2008"/>
    <n v="171"/>
    <n v="2014"/>
    <s v="V2008 Q4 - 50% Bonus"/>
    <n v="367"/>
    <s v="08. General Plant"/>
    <s v="Function"/>
    <n v="19663837.050000001"/>
    <n v="0"/>
    <n v="0"/>
    <n v="19671652.129999999"/>
    <n v="1718688.54"/>
    <n v="16456820.42"/>
    <n v="-552715.99"/>
    <n v="1613.2"/>
    <n v="19679467.219999999"/>
    <n v="18159878.789999999"/>
    <n v="1613.2"/>
    <n v="0"/>
    <n v="1613.2"/>
    <n v="0"/>
    <x v="29"/>
  </r>
  <r>
    <n v="-1"/>
    <n v="1"/>
    <s v="0001 -Florida Power &amp; Light Company"/>
    <n v="0"/>
    <n v="3"/>
    <x v="29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5"/>
    <n v="2014"/>
    <s v="V2009 Q1"/>
    <n v="367"/>
    <s v="08. General Plant"/>
    <s v="Function"/>
    <n v="6659586.4400000004"/>
    <n v="0"/>
    <n v="0"/>
    <n v="6662114.3099999996"/>
    <n v="182916.28"/>
    <n v="6317382"/>
    <n v="-2087056.56"/>
    <n v="736.1"/>
    <n v="6664642.1799999997"/>
    <n v="6499590.5300000003"/>
    <n v="-3611.88"/>
    <n v="0"/>
    <n v="736.1"/>
    <n v="0"/>
    <x v="29"/>
  </r>
  <r>
    <n v="-1"/>
    <n v="1"/>
    <s v="0001 -Florida Power &amp; Light Company"/>
    <n v="0"/>
    <n v="3"/>
    <x v="29"/>
    <n v="2009"/>
    <n v="189"/>
    <n v="2014"/>
    <s v="V2009 Q1 - 50% Bonus"/>
    <n v="367"/>
    <s v="08. General Plant"/>
    <s v="Function"/>
    <n v="8036107.1600000001"/>
    <n v="0"/>
    <n v="0"/>
    <n v="8036107.1600000001"/>
    <n v="533408.92000000004"/>
    <n v="7031318.0599999996"/>
    <n v="-687631.04"/>
    <n v="0"/>
    <n v="8036107.1600000001"/>
    <n v="7564726.9800000004"/>
    <n v="0"/>
    <n v="0"/>
    <n v="0"/>
    <n v="0"/>
    <x v="29"/>
  </r>
  <r>
    <n v="-1"/>
    <n v="1"/>
    <s v="0001 -Florida Power &amp; Light Company"/>
    <n v="0"/>
    <n v="3"/>
    <x v="29"/>
    <n v="2009"/>
    <n v="186"/>
    <n v="2014"/>
    <s v="V2009 Q2"/>
    <n v="367"/>
    <s v="08. General Plant"/>
    <s v="Function"/>
    <n v="5476762.5199999996"/>
    <n v="0"/>
    <n v="0"/>
    <n v="5477828.9900000002"/>
    <n v="386188.49"/>
    <n v="4908474.97"/>
    <n v="-1627993.23"/>
    <n v="301.47000000000003"/>
    <n v="5478895.46"/>
    <n v="5294242.3899999997"/>
    <n v="-1410.4"/>
    <n v="0"/>
    <n v="301.47000000000003"/>
    <n v="0"/>
    <x v="29"/>
  </r>
  <r>
    <n v="-1"/>
    <n v="1"/>
    <s v="0001 -Florida Power &amp; Light Company"/>
    <n v="0"/>
    <n v="3"/>
    <x v="29"/>
    <n v="2009"/>
    <n v="190"/>
    <n v="2014"/>
    <s v="V2009 Q2 - 50% Bonus"/>
    <n v="367"/>
    <s v="08. General Plant"/>
    <s v="Function"/>
    <n v="13738222.1"/>
    <n v="0"/>
    <n v="0"/>
    <n v="13759440.289999999"/>
    <n v="1219890.05"/>
    <n v="11190715.26"/>
    <n v="-3037176.66"/>
    <n v="4504.54"/>
    <n v="13780658.49"/>
    <n v="12378320.24"/>
    <n v="-5646.78"/>
    <n v="0"/>
    <n v="4504.54"/>
    <n v="0"/>
    <x v="29"/>
  </r>
  <r>
    <n v="-1"/>
    <n v="1"/>
    <s v="0001 -Florida Power &amp; Light Company"/>
    <n v="0"/>
    <n v="3"/>
    <x v="29"/>
    <n v="2009"/>
    <n v="187"/>
    <n v="2014"/>
    <s v="V2009 Q3"/>
    <n v="367"/>
    <s v="08. General Plant"/>
    <s v="Function"/>
    <n v="1866393.4"/>
    <n v="0"/>
    <n v="0"/>
    <n v="1885358.09"/>
    <n v="119089.37"/>
    <n v="917471.33"/>
    <n v="-384708.65"/>
    <n v="5030.4399999999996"/>
    <n v="1904322.78"/>
    <n v="1024073.91"/>
    <n v="-20412.16"/>
    <n v="0"/>
    <n v="5030.4399999999996"/>
    <n v="0"/>
    <x v="29"/>
  </r>
  <r>
    <n v="-1"/>
    <n v="1"/>
    <s v="0001 -Florida Power &amp; Light Company"/>
    <n v="0"/>
    <n v="3"/>
    <x v="29"/>
    <n v="2009"/>
    <n v="191"/>
    <n v="2014"/>
    <s v="V2009 Q3 - 50% Bonus"/>
    <n v="367"/>
    <s v="08. General Plant"/>
    <s v="Function"/>
    <n v="7465779.1200000001"/>
    <n v="0"/>
    <n v="0"/>
    <n v="7469186.1500000004"/>
    <n v="848080.15"/>
    <n v="5441949.3799999999"/>
    <n v="-1004110.71"/>
    <n v="989.05"/>
    <n v="7472593.1799999997"/>
    <n v="6289163.1200000001"/>
    <n v="-4958.6000000000004"/>
    <n v="0"/>
    <n v="989.05"/>
    <n v="0"/>
    <x v="29"/>
  </r>
  <r>
    <n v="-1"/>
    <n v="1"/>
    <s v="0001 -Florida Power &amp; Light Company"/>
    <n v="0"/>
    <n v="3"/>
    <x v="29"/>
    <n v="2009"/>
    <n v="188"/>
    <n v="2014"/>
    <s v="V2009 Q4"/>
    <n v="367"/>
    <s v="08. General Plant"/>
    <s v="Function"/>
    <n v="1798744.01"/>
    <n v="0"/>
    <n v="0"/>
    <n v="1807730.1"/>
    <n v="202000.2"/>
    <n v="1195374.68"/>
    <n v="-496883.32"/>
    <n v="2202.7199999999998"/>
    <n v="1816716.19"/>
    <n v="1388788.48"/>
    <n v="-7183.07"/>
    <n v="0"/>
    <n v="2202.7199999999998"/>
    <n v="0"/>
    <x v="29"/>
  </r>
  <r>
    <n v="-1"/>
    <n v="1"/>
    <s v="0001 -Florida Power &amp; Light Company"/>
    <n v="0"/>
    <n v="3"/>
    <x v="29"/>
    <n v="2009"/>
    <n v="192"/>
    <n v="2014"/>
    <s v="V2009 Q4 - 50% Bonus"/>
    <n v="367"/>
    <s v="08. General Plant"/>
    <s v="Function"/>
    <n v="12133151.369999999"/>
    <n v="0"/>
    <n v="0"/>
    <n v="12135573.33"/>
    <n v="1646205.62"/>
    <n v="9546661.4199999999"/>
    <n v="-4100505.55"/>
    <n v="705.58"/>
    <n v="12137995.289999999"/>
    <n v="11192292.6"/>
    <n v="-3563.9"/>
    <n v="0"/>
    <n v="705.58"/>
    <n v="0"/>
    <x v="29"/>
  </r>
  <r>
    <n v="-1"/>
    <n v="1"/>
    <s v="0001 -Florida Power &amp; Light Company"/>
    <n v="0"/>
    <n v="3"/>
    <x v="29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3"/>
    <n v="2014"/>
    <s v="V2010 Q1"/>
    <n v="367"/>
    <s v="08. General Plant"/>
    <s v="Function"/>
    <n v="1308598.51"/>
    <n v="0"/>
    <n v="0"/>
    <n v="1314739.06"/>
    <n v="42358.18"/>
    <n v="176875.33"/>
    <n v="-12494.83"/>
    <n v="1774.15"/>
    <n v="1320879.6000000001"/>
    <n v="217857.79"/>
    <n v="-9131.2199999999993"/>
    <n v="0"/>
    <n v="1774.15"/>
    <n v="0"/>
    <x v="29"/>
  </r>
  <r>
    <n v="-1"/>
    <n v="1"/>
    <s v="0001 -Florida Power &amp; Light Company"/>
    <n v="0"/>
    <n v="3"/>
    <x v="29"/>
    <n v="2010"/>
    <n v="215"/>
    <n v="2014"/>
    <s v="V2010 Q1 - 50% Bonus"/>
    <n v="367"/>
    <s v="08. General Plant"/>
    <s v="Function"/>
    <n v="2544333.5299999998"/>
    <n v="0"/>
    <n v="0"/>
    <n v="2544333.5299999998"/>
    <n v="340012.76"/>
    <n v="1713863.57"/>
    <n v="-40805.83"/>
    <n v="0"/>
    <n v="2544333.5299999998"/>
    <n v="2053876.33"/>
    <n v="0"/>
    <n v="0"/>
    <n v="0"/>
    <n v="0"/>
    <x v="29"/>
  </r>
  <r>
    <n v="-1"/>
    <n v="1"/>
    <s v="0001 -Florida Power &amp; Light Company"/>
    <n v="0"/>
    <n v="3"/>
    <x v="29"/>
    <n v="2010"/>
    <n v="194"/>
    <n v="2014"/>
    <s v="V2010 Q2"/>
    <n v="367"/>
    <s v="08. General Plant"/>
    <s v="Function"/>
    <n v="446232.11"/>
    <n v="0"/>
    <n v="0"/>
    <n v="451405.76"/>
    <n v="24960.81"/>
    <n v="109236.72"/>
    <n v="-10440"/>
    <n v="1161.3399999999999"/>
    <n v="456579.4"/>
    <n v="128134.96"/>
    <n v="-3123.39"/>
    <n v="0"/>
    <n v="1161.3399999999999"/>
    <n v="0"/>
    <x v="29"/>
  </r>
  <r>
    <n v="-1"/>
    <n v="1"/>
    <s v="0001 -Florida Power &amp; Light Company"/>
    <n v="0"/>
    <n v="3"/>
    <x v="29"/>
    <n v="2010"/>
    <n v="216"/>
    <n v="2014"/>
    <s v="V2010 Q2 - 50% Bonus"/>
    <n v="367"/>
    <s v="08. General Plant"/>
    <s v="Function"/>
    <n v="2347842.58"/>
    <n v="0"/>
    <n v="0"/>
    <n v="2349065.92"/>
    <n v="334388.47999999998"/>
    <n v="1570663.2"/>
    <n v="-60699.68"/>
    <n v="228.86"/>
    <n v="2350289.25"/>
    <n v="1902963.87"/>
    <n v="-130.01"/>
    <n v="0"/>
    <n v="228.86"/>
    <n v="0"/>
    <x v="29"/>
  </r>
  <r>
    <n v="-1"/>
    <n v="1"/>
    <s v="0001 -Florida Power &amp; Light Company"/>
    <n v="0"/>
    <n v="3"/>
    <x v="29"/>
    <n v="2010"/>
    <n v="195"/>
    <n v="2014"/>
    <s v="V2010 Q3"/>
    <n v="367"/>
    <s v="08. General Plant"/>
    <s v="Function"/>
    <n v="2505901.19"/>
    <n v="0"/>
    <n v="0"/>
    <n v="2512759.1800000002"/>
    <n v="202605.98"/>
    <n v="863549.18"/>
    <n v="-19086.13"/>
    <n v="1991.03"/>
    <n v="2519617.17"/>
    <n v="1064797.4099999999"/>
    <n v="-10367.19"/>
    <n v="0"/>
    <n v="1991.03"/>
    <n v="0"/>
    <x v="29"/>
  </r>
  <r>
    <n v="-1"/>
    <n v="1"/>
    <s v="0001 -Florida Power &amp; Light Company"/>
    <n v="0"/>
    <n v="3"/>
    <x v="29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7"/>
    <n v="2014"/>
    <s v="V2010 Q3 - 50% Bonus"/>
    <n v="367"/>
    <s v="08. General Plant"/>
    <s v="Function"/>
    <n v="13492075.65"/>
    <n v="0"/>
    <n v="0"/>
    <n v="13501264.67"/>
    <n v="1814935.72"/>
    <n v="8145832.6799999997"/>
    <n v="-205957.22"/>
    <n v="1719.06"/>
    <n v="13510453.68"/>
    <n v="9945815.5800000001"/>
    <n v="-1706.15"/>
    <n v="0"/>
    <n v="1719.06"/>
    <n v="0"/>
    <x v="29"/>
  </r>
  <r>
    <n v="-1"/>
    <n v="1"/>
    <s v="0001 -Florida Power &amp; Light Company"/>
    <n v="0"/>
    <n v="3"/>
    <x v="29"/>
    <n v="2010"/>
    <n v="196"/>
    <n v="2014"/>
    <s v="V2010 Q4"/>
    <n v="367"/>
    <s v="08. General Plant"/>
    <s v="Function"/>
    <n v="10807859.98"/>
    <n v="0"/>
    <n v="0"/>
    <n v="10845996.4"/>
    <n v="691775.48"/>
    <n v="2693272.92"/>
    <n v="-248158.88"/>
    <n v="11128.66"/>
    <n v="10884132.83"/>
    <n v="3378103.93"/>
    <n v="-58199.74"/>
    <n v="0"/>
    <n v="11128.66"/>
    <n v="0"/>
    <x v="29"/>
  </r>
  <r>
    <n v="-1"/>
    <n v="1"/>
    <s v="0001 -Florida Power &amp; Light Company"/>
    <n v="0"/>
    <n v="3"/>
    <x v="29"/>
    <n v="2010"/>
    <n v="224"/>
    <n v="2014"/>
    <s v="V2010 Q4 - 100% Bonus"/>
    <n v="367"/>
    <s v="08. General Plant"/>
    <s v="Function"/>
    <n v="1811158.4"/>
    <n v="0"/>
    <n v="0"/>
    <n v="1811158.4"/>
    <n v="220635.31"/>
    <n v="956182.97"/>
    <n v="0"/>
    <n v="0"/>
    <n v="1811158.4"/>
    <n v="1176818.28"/>
    <n v="0"/>
    <n v="0"/>
    <n v="0"/>
    <n v="0"/>
    <x v="29"/>
  </r>
  <r>
    <n v="-1"/>
    <n v="1"/>
    <s v="0001 -Florida Power &amp; Light Company"/>
    <n v="0"/>
    <n v="3"/>
    <x v="29"/>
    <n v="2010"/>
    <n v="218"/>
    <n v="2014"/>
    <s v="V2010 Q4 - 50% Bonus"/>
    <n v="367"/>
    <s v="08. General Plant"/>
    <s v="Function"/>
    <n v="10931455.84"/>
    <n v="0"/>
    <n v="0"/>
    <n v="10931455.84"/>
    <n v="1646524.63"/>
    <n v="6997758.6200000001"/>
    <n v="-472999.28"/>
    <n v="0"/>
    <n v="10931455.84"/>
    <n v="8644283.25"/>
    <n v="0"/>
    <n v="0"/>
    <n v="0"/>
    <n v="0"/>
    <x v="29"/>
  </r>
  <r>
    <n v="-1"/>
    <n v="1"/>
    <s v="0001 -Florida Power &amp; Light Company"/>
    <n v="0"/>
    <n v="3"/>
    <x v="29"/>
    <n v="2011"/>
    <n v="125"/>
    <n v="2014"/>
    <s v="V2011"/>
    <n v="367"/>
    <s v="08. General Plant"/>
    <s v="Function"/>
    <n v="3855996.99"/>
    <n v="0"/>
    <n v="0"/>
    <n v="3892631.09"/>
    <n v="104321.23"/>
    <n v="261263.97"/>
    <n v="-73268.2"/>
    <n v="10610.49"/>
    <n v="3929265.19"/>
    <n v="360094.22"/>
    <n v="-57166.73"/>
    <n v="0"/>
    <n v="10610.49"/>
    <n v="0"/>
    <x v="29"/>
  </r>
  <r>
    <n v="-1"/>
    <n v="1"/>
    <s v="0001 -Florida Power &amp; Light Company"/>
    <n v="0"/>
    <n v="3"/>
    <x v="29"/>
    <n v="2011"/>
    <n v="233"/>
    <n v="2014"/>
    <s v="V2011 - 100% Bonus"/>
    <n v="367"/>
    <s v="08. General Plant"/>
    <s v="Function"/>
    <n v="69885814.689999998"/>
    <n v="0"/>
    <n v="0"/>
    <n v="51928547.57"/>
    <n v="8742432.7300000004"/>
    <n v="30800788.48"/>
    <n v="-5832684.7800000003"/>
    <n v="36649.339999999997"/>
    <n v="70151830.299999997"/>
    <n v="39500790.579999998"/>
    <n v="-186935.62"/>
    <n v="0"/>
    <n v="36649.339999999997"/>
    <n v="0"/>
    <x v="29"/>
  </r>
  <r>
    <n v="-1"/>
    <n v="1"/>
    <s v="0001 -Florida Power &amp; Light Company"/>
    <n v="0"/>
    <n v="3"/>
    <x v="29"/>
    <n v="2011"/>
    <n v="234"/>
    <n v="2014"/>
    <s v="V2011 - 50% Bonus"/>
    <n v="367"/>
    <s v="08. General Plant"/>
    <s v="Function"/>
    <n v="52361.9"/>
    <n v="0"/>
    <n v="0"/>
    <n v="52361.9"/>
    <n v="6413.81"/>
    <n v="23500.01"/>
    <n v="0"/>
    <n v="0"/>
    <n v="52361.9"/>
    <n v="29913.82"/>
    <n v="0"/>
    <n v="0"/>
    <n v="0"/>
    <n v="0"/>
    <x v="29"/>
  </r>
  <r>
    <n v="-1"/>
    <n v="1"/>
    <s v="0001 -Florida Power &amp; Light Company"/>
    <n v="0"/>
    <n v="3"/>
    <x v="29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29"/>
  </r>
  <r>
    <n v="-1"/>
    <n v="1"/>
    <s v="0001 -Florida Power &amp; Light Company"/>
    <n v="0"/>
    <n v="3"/>
    <x v="29"/>
    <n v="2012"/>
    <n v="248"/>
    <n v="2014"/>
    <s v="V2012 Q1 - 50% Bonus"/>
    <n v="367"/>
    <s v="08. General Plant"/>
    <s v="Function"/>
    <n v="14854317.460000001"/>
    <n v="0"/>
    <n v="0"/>
    <n v="15041107.09"/>
    <n v="2185159.0699999998"/>
    <n v="6077867.1699999999"/>
    <n v="-373579.24"/>
    <n v="35428.74"/>
    <n v="15227896.699999999"/>
    <n v="8051449.6299999999"/>
    <n v="-126573.9"/>
    <n v="0"/>
    <n v="35428.74"/>
    <n v="0"/>
    <x v="29"/>
  </r>
  <r>
    <n v="-1"/>
    <n v="1"/>
    <s v="0001 -Florida Power &amp; Light Company"/>
    <n v="0"/>
    <n v="3"/>
    <x v="29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29"/>
  </r>
  <r>
    <n v="-1"/>
    <n v="1"/>
    <s v="0001 -Florida Power &amp; Light Company"/>
    <n v="0"/>
    <n v="3"/>
    <x v="29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9"/>
    <n v="2014"/>
    <s v="V2012 Q2 - 50% Bonus"/>
    <n v="367"/>
    <s v="08. General Plant"/>
    <s v="Function"/>
    <n v="13376604.17"/>
    <n v="0"/>
    <n v="0"/>
    <n v="13437876.539999999"/>
    <n v="2077094.19"/>
    <n v="4849620.55"/>
    <n v="-122544.72"/>
    <n v="11619.94"/>
    <n v="13499148.890000001"/>
    <n v="6863412.4400000004"/>
    <n v="-47622.47"/>
    <n v="0"/>
    <n v="11619.94"/>
    <n v="0"/>
    <x v="29"/>
  </r>
  <r>
    <n v="-1"/>
    <n v="1"/>
    <s v="0001 -Florida Power &amp; Light Company"/>
    <n v="0"/>
    <n v="3"/>
    <x v="29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29"/>
  </r>
  <r>
    <n v="-1"/>
    <n v="1"/>
    <s v="0001 -Florida Power &amp; Light Company"/>
    <n v="0"/>
    <n v="3"/>
    <x v="29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0"/>
    <n v="2014"/>
    <s v="V2012 Q3 - 50% Bonus"/>
    <n v="367"/>
    <s v="08. General Plant"/>
    <s v="Function"/>
    <n v="10330275.439999999"/>
    <n v="0"/>
    <n v="0"/>
    <n v="10372315.039999999"/>
    <n v="1750011.23"/>
    <n v="3355981.43"/>
    <n v="-84079.21"/>
    <n v="7967.74"/>
    <n v="10414354.65"/>
    <n v="5066312.3099999996"/>
    <n v="-36431.129999999997"/>
    <n v="0"/>
    <n v="7967.74"/>
    <n v="0"/>
    <x v="29"/>
  </r>
  <r>
    <n v="-1"/>
    <n v="1"/>
    <s v="0001 -Florida Power &amp; Light Company"/>
    <n v="0"/>
    <n v="3"/>
    <x v="29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29"/>
  </r>
  <r>
    <n v="-1"/>
    <n v="1"/>
    <s v="0001 -Florida Power &amp; Light Company"/>
    <n v="0"/>
    <n v="3"/>
    <x v="29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1"/>
    <n v="2014"/>
    <s v="V2012 Q4 - 50% Bonus"/>
    <n v="367"/>
    <s v="08. General Plant"/>
    <s v="Function"/>
    <n v="95750088.810000002"/>
    <n v="0"/>
    <n v="0"/>
    <n v="100604948.63"/>
    <n v="19792980.84"/>
    <n v="33118040.449999999"/>
    <n v="-10106910.59"/>
    <n v="920905.18"/>
    <n v="105459808.45"/>
    <n v="48761912.450000003"/>
    <n v="-4639705.62"/>
    <n v="0"/>
    <n v="920905.18"/>
    <n v="0"/>
    <x v="29"/>
  </r>
  <r>
    <n v="-1"/>
    <n v="1"/>
    <s v="0001 -Florida Power &amp; Light Company"/>
    <n v="0"/>
    <n v="3"/>
    <x v="29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29"/>
  </r>
  <r>
    <n v="-1"/>
    <n v="1"/>
    <s v="0001 -Florida Power &amp; Light Company"/>
    <n v="0"/>
    <n v="3"/>
    <x v="29"/>
    <n v="2013"/>
    <n v="231"/>
    <n v="2014"/>
    <s v="V2013 - 50% Bonus"/>
    <n v="367"/>
    <s v="08. General Plant"/>
    <s v="Function"/>
    <n v="80605104.689999998"/>
    <n v="0"/>
    <n v="0"/>
    <n v="74178580.739999995"/>
    <n v="18393744.379999999"/>
    <n v="10687165.42"/>
    <n v="-819268.04"/>
    <n v="78447.679999999993"/>
    <n v="81396679.379999995"/>
    <n v="28861247.82"/>
    <n v="-493465.04"/>
    <n v="0"/>
    <n v="78447.679999999993"/>
    <n v="0"/>
    <x v="29"/>
  </r>
  <r>
    <n v="-1"/>
    <n v="1"/>
    <s v="0001 -Florida Power &amp; Light Company"/>
    <n v="0"/>
    <n v="3"/>
    <x v="29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29"/>
  </r>
  <r>
    <n v="-1"/>
    <n v="1"/>
    <s v="0001 -Florida Power &amp; Light Company"/>
    <n v="0"/>
    <n v="3"/>
    <x v="29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4126514.109999999"/>
    <n v="0"/>
    <n v="103419822.79000001"/>
    <n v="0"/>
    <n v="0"/>
    <n v="14126514.109999999"/>
    <n v="0"/>
    <n v="0"/>
    <n v="0"/>
    <n v="0"/>
    <x v="29"/>
  </r>
  <r>
    <n v="-1"/>
    <n v="1"/>
    <s v="0001 -Florida Power &amp; Light Company"/>
    <n v="0"/>
    <n v="3"/>
    <x v="29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29"/>
  </r>
  <r>
    <n v="-1"/>
    <n v="1"/>
    <s v="0001 -Florida Power &amp; Light Company"/>
    <n v="0"/>
    <n v="3"/>
    <x v="29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29"/>
  </r>
  <r>
    <n v="-1"/>
    <n v="1"/>
    <s v="0001 -Florida Power &amp; Light Company"/>
    <n v="0"/>
    <n v="3"/>
    <x v="29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29"/>
  </r>
  <r>
    <n v="-1"/>
    <n v="1"/>
    <s v="0001 -Florida Power &amp; Light Company"/>
    <n v="0"/>
    <n v="3"/>
    <x v="29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29"/>
  </r>
  <r>
    <n v="-1"/>
    <n v="1"/>
    <s v="0001 -Florida Power &amp; Light Company"/>
    <n v="0"/>
    <n v="3"/>
    <x v="29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29"/>
  </r>
  <r>
    <n v="-1"/>
    <n v="1"/>
    <s v="0001 -Florida Power &amp; Light Company"/>
    <n v="0"/>
    <n v="3"/>
    <x v="29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29"/>
  </r>
  <r>
    <n v="-1"/>
    <n v="1"/>
    <s v="0001 -Florida Power &amp; Light Company"/>
    <n v="0"/>
    <n v="3"/>
    <x v="29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29"/>
  </r>
  <r>
    <n v="-1"/>
    <n v="1"/>
    <s v="0001 -Florida Power &amp; Light Company"/>
    <n v="0"/>
    <n v="3"/>
    <x v="29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29"/>
  </r>
  <r>
    <n v="-1"/>
    <n v="1"/>
    <s v="0001 -Florida Power &amp; Light Company"/>
    <n v="0"/>
    <n v="3"/>
    <x v="29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29"/>
  </r>
  <r>
    <n v="-1"/>
    <n v="1"/>
    <s v="0001 -Florida Power &amp; Light Company"/>
    <n v="0"/>
    <n v="3"/>
    <x v="29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29"/>
  </r>
  <r>
    <n v="-1"/>
    <n v="1"/>
    <s v="0001 -Florida Power &amp; Light Company"/>
    <n v="0"/>
    <n v="3"/>
    <x v="29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29"/>
  </r>
  <r>
    <n v="-1"/>
    <n v="1"/>
    <s v="0001 -Florida Power &amp; Light Company"/>
    <n v="0"/>
    <n v="3"/>
    <x v="29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29"/>
  </r>
  <r>
    <n v="-1"/>
    <n v="1"/>
    <s v="0001 -Florida Power &amp; Light Company"/>
    <n v="0"/>
    <n v="3"/>
    <x v="29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29"/>
  </r>
  <r>
    <n v="-1"/>
    <n v="1"/>
    <s v="0001 -Florida Power &amp; Light Company"/>
    <n v="0"/>
    <n v="3"/>
    <x v="29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29"/>
  </r>
  <r>
    <n v="-1"/>
    <n v="1"/>
    <s v="0001 -Florida Power &amp; Light Company"/>
    <n v="0"/>
    <n v="3"/>
    <x v="29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29"/>
  </r>
  <r>
    <n v="-1"/>
    <n v="1"/>
    <s v="0001 -Florida Power &amp; Light Company"/>
    <n v="0"/>
    <n v="3"/>
    <x v="29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29"/>
  </r>
  <r>
    <n v="-1"/>
    <n v="1"/>
    <s v="0001 -Florida Power &amp; Light Company"/>
    <n v="0"/>
    <n v="3"/>
    <x v="29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29"/>
  </r>
  <r>
    <n v="-1"/>
    <n v="1"/>
    <s v="0001 -Florida Power &amp; Light Company"/>
    <n v="0"/>
    <n v="3"/>
    <x v="29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29"/>
  </r>
  <r>
    <n v="-1"/>
    <n v="1"/>
    <s v="0001 -Florida Power &amp; Light Company"/>
    <n v="0"/>
    <n v="3"/>
    <x v="29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29"/>
  </r>
  <r>
    <n v="-1"/>
    <n v="1"/>
    <s v="0001 -Florida Power &amp; Light Company"/>
    <n v="0"/>
    <n v="3"/>
    <x v="29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29"/>
  </r>
  <r>
    <n v="-1"/>
    <n v="1"/>
    <s v="0001 -Florida Power &amp; Light Company"/>
    <n v="0"/>
    <n v="3"/>
    <x v="29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29"/>
  </r>
  <r>
    <n v="-1"/>
    <n v="1"/>
    <s v="0001 -Florida Power &amp; Light Company"/>
    <n v="0"/>
    <n v="3"/>
    <x v="29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29"/>
  </r>
  <r>
    <n v="-1"/>
    <n v="1"/>
    <s v="0001 -Florida Power &amp; Light Company"/>
    <n v="0"/>
    <n v="3"/>
    <x v="29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29"/>
  </r>
  <r>
    <n v="-1"/>
    <n v="1"/>
    <s v="0001 -Florida Power &amp; Light Company"/>
    <n v="0"/>
    <n v="3"/>
    <x v="29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29"/>
  </r>
  <r>
    <n v="-1"/>
    <n v="1"/>
    <s v="0001 -Florida Power &amp; Light Company"/>
    <n v="0"/>
    <n v="3"/>
    <x v="29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29"/>
  </r>
  <r>
    <n v="-1"/>
    <n v="1"/>
    <s v="0001 -Florida Power &amp; Light Company"/>
    <n v="0"/>
    <n v="3"/>
    <x v="29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29"/>
  </r>
  <r>
    <n v="-1"/>
    <n v="1"/>
    <s v="0001 -Florida Power &amp; Light Company"/>
    <n v="0"/>
    <n v="3"/>
    <x v="29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29"/>
  </r>
  <r>
    <n v="-1"/>
    <n v="1"/>
    <s v="0001 -Florida Power &amp; Light Company"/>
    <n v="0"/>
    <n v="3"/>
    <x v="29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29"/>
  </r>
  <r>
    <n v="-1"/>
    <n v="1"/>
    <s v="0001 -Florida Power &amp; Light Company"/>
    <n v="0"/>
    <n v="3"/>
    <x v="29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29"/>
  </r>
  <r>
    <n v="-1"/>
    <n v="1"/>
    <s v="0001 -Florida Power &amp; Light Company"/>
    <n v="0"/>
    <n v="3"/>
    <x v="29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29"/>
  </r>
  <r>
    <n v="-1"/>
    <n v="1"/>
    <s v="0001 -Florida Power &amp; Light Company"/>
    <n v="0"/>
    <n v="3"/>
    <x v="29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29"/>
  </r>
  <r>
    <n v="-1"/>
    <n v="1"/>
    <s v="0001 -Florida Power &amp; Light Company"/>
    <n v="0"/>
    <n v="3"/>
    <x v="29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29"/>
  </r>
  <r>
    <n v="-1"/>
    <n v="1"/>
    <s v="0001 -Florida Power &amp; Light Company"/>
    <n v="0"/>
    <n v="3"/>
    <x v="29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29"/>
  </r>
  <r>
    <n v="-1"/>
    <n v="1"/>
    <s v="0001 -Florida Power &amp; Light Company"/>
    <n v="0"/>
    <n v="3"/>
    <x v="29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29"/>
  </r>
  <r>
    <n v="-1"/>
    <n v="1"/>
    <s v="0001 -Florida Power &amp; Light Company"/>
    <n v="0"/>
    <n v="3"/>
    <x v="29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29"/>
  </r>
  <r>
    <n v="-1"/>
    <n v="1"/>
    <s v="0001 -Florida Power &amp; Light Company"/>
    <n v="0"/>
    <n v="3"/>
    <x v="29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29"/>
  </r>
  <r>
    <n v="-1"/>
    <n v="1"/>
    <s v="0001 -Florida Power &amp; Light Company"/>
    <n v="0"/>
    <n v="3"/>
    <x v="29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29"/>
  </r>
  <r>
    <n v="-1"/>
    <n v="1"/>
    <s v="0001 -Florida Power &amp; Light Company"/>
    <n v="0"/>
    <n v="3"/>
    <x v="29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29"/>
  </r>
  <r>
    <n v="-1"/>
    <n v="1"/>
    <s v="0001 -Florida Power &amp; Light Company"/>
    <n v="0"/>
    <n v="3"/>
    <x v="29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29"/>
  </r>
  <r>
    <n v="-1"/>
    <n v="1"/>
    <s v="0001 -Florida Power &amp; Light Company"/>
    <n v="0"/>
    <n v="3"/>
    <x v="29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29"/>
  </r>
  <r>
    <n v="-1"/>
    <n v="1"/>
    <s v="0001 -Florida Power &amp; Light Company"/>
    <n v="0"/>
    <n v="3"/>
    <x v="29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29"/>
  </r>
  <r>
    <n v="-1"/>
    <n v="1"/>
    <s v="0001 -Florida Power &amp; Light Company"/>
    <n v="0"/>
    <n v="3"/>
    <x v="29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29"/>
  </r>
  <r>
    <n v="-1"/>
    <n v="1"/>
    <s v="0001 -Florida Power &amp; Light Company"/>
    <n v="0"/>
    <n v="3"/>
    <x v="29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29"/>
  </r>
  <r>
    <n v="-1"/>
    <n v="1"/>
    <s v="0001 -Florida Power &amp; Light Company"/>
    <n v="0"/>
    <n v="3"/>
    <x v="29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29"/>
  </r>
  <r>
    <n v="-1"/>
    <n v="1"/>
    <s v="0001 -Florida Power &amp; Light Company"/>
    <n v="0"/>
    <n v="3"/>
    <x v="29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29"/>
  </r>
  <r>
    <n v="-1"/>
    <n v="1"/>
    <s v="0001 -Florida Power &amp; Light Company"/>
    <n v="0"/>
    <n v="3"/>
    <x v="29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29"/>
  </r>
  <r>
    <n v="-1"/>
    <n v="1"/>
    <s v="0001 -Florida Power &amp; Light Company"/>
    <n v="0"/>
    <n v="3"/>
    <x v="29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29"/>
  </r>
  <r>
    <n v="-1"/>
    <n v="1"/>
    <s v="0001 -Florida Power &amp; Light Company"/>
    <n v="0"/>
    <n v="3"/>
    <x v="29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29"/>
  </r>
  <r>
    <n v="-1"/>
    <n v="1"/>
    <s v="0001 -Florida Power &amp; Light Company"/>
    <n v="0"/>
    <n v="3"/>
    <x v="29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29"/>
  </r>
  <r>
    <n v="-1"/>
    <n v="1"/>
    <s v="0001 -Florida Power &amp; Light Company"/>
    <n v="0"/>
    <n v="3"/>
    <x v="29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29"/>
  </r>
  <r>
    <n v="-1"/>
    <n v="1"/>
    <s v="0001 -Florida Power &amp; Light Company"/>
    <n v="0"/>
    <n v="3"/>
    <x v="29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29"/>
  </r>
  <r>
    <n v="-1"/>
    <n v="1"/>
    <s v="0001 -Florida Power &amp; Light Company"/>
    <n v="0"/>
    <n v="3"/>
    <x v="29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29"/>
  </r>
  <r>
    <n v="-1"/>
    <n v="1"/>
    <s v="0001 -Florida Power &amp; Light Company"/>
    <n v="0"/>
    <n v="3"/>
    <x v="29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29"/>
  </r>
  <r>
    <n v="-1"/>
    <n v="1"/>
    <s v="0001 -Florida Power &amp; Light Company"/>
    <n v="0"/>
    <n v="3"/>
    <x v="29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29"/>
  </r>
  <r>
    <n v="-1"/>
    <n v="1"/>
    <s v="0001 -Florida Power &amp; Light Company"/>
    <n v="0"/>
    <n v="3"/>
    <x v="29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29"/>
  </r>
  <r>
    <n v="-1"/>
    <n v="1"/>
    <s v="0001 -Florida Power &amp; Light Company"/>
    <n v="0"/>
    <n v="3"/>
    <x v="29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29"/>
  </r>
  <r>
    <n v="-1"/>
    <n v="1"/>
    <s v="0001 -Florida Power &amp; Light Company"/>
    <n v="0"/>
    <n v="3"/>
    <x v="29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29"/>
  </r>
  <r>
    <n v="-1"/>
    <n v="1"/>
    <s v="0001 -Florida Power &amp; Light Company"/>
    <n v="0"/>
    <n v="3"/>
    <x v="29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29"/>
  </r>
  <r>
    <n v="-1"/>
    <n v="1"/>
    <s v="0001 -Florida Power &amp; Light Company"/>
    <n v="0"/>
    <n v="3"/>
    <x v="29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29"/>
  </r>
  <r>
    <n v="-1"/>
    <n v="1"/>
    <s v="0001 -Florida Power &amp; Light Company"/>
    <n v="0"/>
    <n v="3"/>
    <x v="29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29"/>
  </r>
  <r>
    <n v="-1"/>
    <n v="1"/>
    <s v="0001 -Florida Power &amp; Light Company"/>
    <n v="0"/>
    <n v="3"/>
    <x v="29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91"/>
    <n v="29"/>
    <n v="2014"/>
    <s v="V1991"/>
    <n v="367"/>
    <s v="10. Scherer Acq"/>
    <s v="Function"/>
    <n v="23083342"/>
    <n v="0"/>
    <n v="0"/>
    <n v="4076479.04"/>
    <n v="741177.27"/>
    <n v="19006862.960000001"/>
    <n v="0"/>
    <n v="0"/>
    <n v="23083342"/>
    <n v="19748040.23"/>
    <n v="0"/>
    <n v="0"/>
    <n v="0"/>
    <n v="0"/>
    <x v="29"/>
  </r>
  <r>
    <n v="-1"/>
    <n v="1"/>
    <s v="0001 -Florida Power &amp; Light Company"/>
    <n v="0"/>
    <n v="3"/>
    <x v="29"/>
    <n v="1993"/>
    <n v="31"/>
    <n v="2014"/>
    <s v="V1993"/>
    <n v="367"/>
    <s v="10. Scherer Acq"/>
    <s v="Function"/>
    <n v="42164398"/>
    <n v="0"/>
    <n v="0"/>
    <n v="10135254.34"/>
    <n v="1351363.87"/>
    <n v="32029143.66"/>
    <n v="0"/>
    <n v="0"/>
    <n v="42164398"/>
    <n v="33380507.530000001"/>
    <n v="0"/>
    <n v="0"/>
    <n v="0"/>
    <n v="0"/>
    <x v="29"/>
  </r>
  <r>
    <n v="-1"/>
    <n v="1"/>
    <s v="0001 -Florida Power &amp; Light Company"/>
    <n v="0"/>
    <n v="3"/>
    <x v="29"/>
    <n v="1994"/>
    <n v="32"/>
    <n v="2014"/>
    <s v="V1994"/>
    <n v="367"/>
    <s v="10. Scherer Acq"/>
    <s v="Function"/>
    <n v="25172650"/>
    <n v="0"/>
    <n v="0"/>
    <n v="6857650.2000000002"/>
    <n v="806781.97"/>
    <n v="18314999.800000001"/>
    <n v="0"/>
    <n v="0"/>
    <n v="25172650"/>
    <n v="19121781.77"/>
    <n v="0"/>
    <n v="0"/>
    <n v="0"/>
    <n v="0"/>
    <x v="29"/>
  </r>
  <r>
    <n v="-1"/>
    <n v="1"/>
    <s v="0001 -Florida Power &amp; Light Company"/>
    <n v="0"/>
    <n v="3"/>
    <x v="29"/>
    <n v="1995"/>
    <n v="33"/>
    <n v="2014"/>
    <s v="V1995"/>
    <n v="367"/>
    <s v="10. Scherer Acq"/>
    <s v="Function"/>
    <n v="16962480"/>
    <n v="0"/>
    <n v="0"/>
    <n v="5164643.68"/>
    <n v="543645.89"/>
    <n v="11797836.32"/>
    <n v="0"/>
    <n v="0"/>
    <n v="16962480"/>
    <n v="12341482.210000001"/>
    <n v="0"/>
    <n v="0"/>
    <n v="0"/>
    <n v="0"/>
    <x v="29"/>
  </r>
  <r>
    <n v="-1"/>
    <n v="1"/>
    <s v="0001 -Florida Power &amp; Light Company"/>
    <n v="0"/>
    <n v="3"/>
    <x v="29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29"/>
  </r>
  <r>
    <n v="-1"/>
    <n v="1"/>
    <s v="0001 -Florida Power &amp; Light Company"/>
    <n v="0"/>
    <n v="3"/>
    <x v="29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29"/>
  </r>
  <r>
    <n v="-1"/>
    <n v="1"/>
    <s v="0001 -Florida Power &amp; Light Company"/>
    <n v="0"/>
    <n v="3"/>
    <x v="29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29"/>
  </r>
  <r>
    <n v="-1"/>
    <n v="1"/>
    <s v="0001 -Florida Power &amp; Light Company"/>
    <n v="0"/>
    <n v="3"/>
    <x v="29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29"/>
  </r>
  <r>
    <n v="-1"/>
    <n v="1"/>
    <s v="0001 -Florida Power &amp; Light Company"/>
    <n v="0"/>
    <n v="3"/>
    <x v="29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29"/>
  </r>
  <r>
    <n v="-1"/>
    <n v="1"/>
    <s v="0001 -Florida Power &amp; Light Company"/>
    <n v="0"/>
    <n v="3"/>
    <x v="29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29"/>
  </r>
  <r>
    <n v="-1"/>
    <n v="1"/>
    <s v="0001 -Florida Power &amp; Light Company"/>
    <n v="0"/>
    <n v="3"/>
    <x v="29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29"/>
  </r>
  <r>
    <n v="-1"/>
    <n v="1"/>
    <s v="0001 -Florida Power &amp; Light Company"/>
    <n v="0"/>
    <n v="3"/>
    <x v="29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29"/>
  </r>
  <r>
    <n v="-1"/>
    <n v="1"/>
    <s v="0001 -Florida Power &amp; Light Company"/>
    <n v="0"/>
    <n v="3"/>
    <x v="29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29"/>
  </r>
  <r>
    <n v="-1"/>
    <n v="1"/>
    <s v="0001 -Florida Power &amp; Light Company"/>
    <n v="0"/>
    <n v="3"/>
    <x v="29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29"/>
  </r>
  <r>
    <n v="-1"/>
    <n v="1"/>
    <s v="0001 -Florida Power &amp; Light Company"/>
    <n v="0"/>
    <n v="3"/>
    <x v="29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29"/>
  </r>
  <r>
    <n v="-1"/>
    <n v="1"/>
    <s v="0001 -Florida Power &amp; Light Company"/>
    <n v="0"/>
    <n v="3"/>
    <x v="29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29"/>
  </r>
  <r>
    <n v="-1"/>
    <n v="1"/>
    <s v="0001 -Florida Power &amp; Light Company"/>
    <n v="0"/>
    <n v="3"/>
    <x v="29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29"/>
  </r>
  <r>
    <n v="-1"/>
    <n v="1"/>
    <s v="0001 -Florida Power &amp; Light Company"/>
    <n v="0"/>
    <n v="3"/>
    <x v="29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29"/>
  </r>
  <r>
    <n v="-1"/>
    <n v="1"/>
    <s v="0001 -Florida Power &amp; Light Company"/>
    <n v="0"/>
    <n v="3"/>
    <x v="29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29"/>
  </r>
  <r>
    <n v="-1"/>
    <n v="1"/>
    <s v="0001 -Florida Power &amp; Light Company"/>
    <n v="0"/>
    <n v="3"/>
    <x v="29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29"/>
  </r>
  <r>
    <n v="-1"/>
    <n v="1"/>
    <s v="0001 -Florida Power &amp; Light Company"/>
    <n v="0"/>
    <n v="3"/>
    <x v="29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29"/>
  </r>
  <r>
    <n v="-1"/>
    <n v="1"/>
    <s v="0001 -Florida Power &amp; Light Company"/>
    <n v="0"/>
    <n v="3"/>
    <x v="29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29"/>
  </r>
  <r>
    <n v="-1"/>
    <n v="1"/>
    <s v="0001 -Florida Power &amp; Light Company"/>
    <n v="0"/>
    <n v="3"/>
    <x v="29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29"/>
  </r>
  <r>
    <n v="-1"/>
    <n v="1"/>
    <s v="0001 -Florida Power &amp; Light Company"/>
    <n v="0"/>
    <n v="3"/>
    <x v="29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29"/>
  </r>
  <r>
    <n v="-1"/>
    <n v="1"/>
    <s v="0001 -Florida Power &amp; Light Company"/>
    <n v="0"/>
    <n v="3"/>
    <x v="29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29"/>
  </r>
  <r>
    <n v="-1"/>
    <n v="1"/>
    <s v="0001 -Florida Power &amp; Light Company"/>
    <n v="0"/>
    <n v="3"/>
    <x v="29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29"/>
  </r>
  <r>
    <n v="-1"/>
    <n v="1"/>
    <s v="0001 -Florida Power &amp; Light Company"/>
    <n v="0"/>
    <n v="3"/>
    <x v="29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29"/>
  </r>
  <r>
    <n v="-1"/>
    <n v="1"/>
    <s v="0001 -Florida Power &amp; Light Company"/>
    <n v="0"/>
    <n v="3"/>
    <x v="29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29"/>
  </r>
  <r>
    <n v="-1"/>
    <n v="1"/>
    <s v="0001 -Florida Power &amp; Light Company"/>
    <n v="0"/>
    <n v="3"/>
    <x v="29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29"/>
  </r>
  <r>
    <n v="-1"/>
    <n v="1"/>
    <s v="0001 -Florida Power &amp; Light Company"/>
    <n v="0"/>
    <n v="3"/>
    <x v="29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29"/>
  </r>
  <r>
    <n v="-1"/>
    <n v="1"/>
    <s v="0001 -Florida Power &amp; Light Company"/>
    <n v="0"/>
    <n v="3"/>
    <x v="29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29"/>
  </r>
  <r>
    <n v="-1"/>
    <n v="1"/>
    <s v="0001 -Florida Power &amp; Light Company"/>
    <n v="0"/>
    <n v="3"/>
    <x v="29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29"/>
  </r>
  <r>
    <n v="-1"/>
    <n v="1"/>
    <s v="0001 -Florida Power &amp; Light Company"/>
    <n v="0"/>
    <n v="3"/>
    <x v="29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29"/>
  </r>
  <r>
    <n v="-1"/>
    <n v="1"/>
    <s v="0001 -Florida Power &amp; Light Company"/>
    <n v="0"/>
    <n v="3"/>
    <x v="29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29"/>
  </r>
  <r>
    <n v="-1"/>
    <n v="1"/>
    <s v="0001 -Florida Power &amp; Light Company"/>
    <n v="0"/>
    <n v="3"/>
    <x v="29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29"/>
  </r>
  <r>
    <n v="-1"/>
    <n v="1"/>
    <s v="0001 -Florida Power &amp; Light Company"/>
    <n v="0"/>
    <n v="3"/>
    <x v="29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29"/>
  </r>
  <r>
    <n v="-1"/>
    <n v="1"/>
    <s v="0001 -Florida Power &amp; Light Company"/>
    <n v="0"/>
    <n v="3"/>
    <x v="29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29"/>
  </r>
  <r>
    <n v="-1"/>
    <n v="1"/>
    <s v="0001 -Florida Power &amp; Light Company"/>
    <n v="0"/>
    <n v="3"/>
    <x v="29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29"/>
  </r>
  <r>
    <n v="-1"/>
    <n v="1"/>
    <s v="0001 -Florida Power &amp; Light Company"/>
    <n v="0"/>
    <n v="3"/>
    <x v="29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29"/>
  </r>
  <r>
    <n v="-1"/>
    <n v="1"/>
    <s v="0001 -Florida Power &amp; Light Company"/>
    <n v="0"/>
    <n v="3"/>
    <x v="29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29"/>
  </r>
  <r>
    <n v="-1"/>
    <n v="1"/>
    <s v="0001 -Florida Power &amp; Light Company"/>
    <n v="0"/>
    <n v="3"/>
    <x v="29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29"/>
  </r>
  <r>
    <n v="-1"/>
    <n v="1"/>
    <s v="0001 -Florida Power &amp; Light Company"/>
    <n v="0"/>
    <n v="3"/>
    <x v="29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29"/>
  </r>
  <r>
    <n v="-1"/>
    <n v="1"/>
    <s v="0001 -Florida Power &amp; Light Company"/>
    <n v="0"/>
    <n v="3"/>
    <x v="29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29"/>
  </r>
  <r>
    <n v="-1"/>
    <n v="1"/>
    <s v="0001 -Florida Power &amp; Light Company"/>
    <n v="0"/>
    <n v="3"/>
    <x v="29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29"/>
  </r>
  <r>
    <n v="-1"/>
    <n v="1"/>
    <s v="0001 -Florida Power &amp; Light Company"/>
    <n v="0"/>
    <n v="3"/>
    <x v="29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29"/>
  </r>
  <r>
    <n v="-1"/>
    <n v="1"/>
    <s v="0001 -Florida Power &amp; Light Company"/>
    <n v="0"/>
    <n v="3"/>
    <x v="29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29"/>
  </r>
  <r>
    <n v="-1"/>
    <n v="1"/>
    <s v="0001 -Florida Power &amp; Light Company"/>
    <n v="0"/>
    <n v="3"/>
    <x v="29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29"/>
  </r>
  <r>
    <n v="-1"/>
    <n v="1"/>
    <s v="0001 -Florida Power &amp; Light Company"/>
    <n v="0"/>
    <n v="3"/>
    <x v="29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29"/>
  </r>
  <r>
    <n v="-1"/>
    <n v="1"/>
    <s v="0001 -Florida Power &amp; Light Company"/>
    <n v="0"/>
    <n v="3"/>
    <x v="29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29"/>
  </r>
  <r>
    <n v="-1"/>
    <n v="1"/>
    <s v="0001 -Florida Power &amp; Light Company"/>
    <n v="0"/>
    <n v="3"/>
    <x v="29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29"/>
  </r>
  <r>
    <n v="-1"/>
    <n v="1"/>
    <s v="0001 -Florida Power &amp; Light Company"/>
    <n v="0"/>
    <n v="3"/>
    <x v="29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29"/>
  </r>
  <r>
    <n v="-1"/>
    <n v="1"/>
    <s v="0001 -Florida Power &amp; Light Company"/>
    <n v="0"/>
    <n v="3"/>
    <x v="29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29"/>
  </r>
  <r>
    <n v="-1"/>
    <n v="1"/>
    <s v="0001 -Florida Power &amp; Light Company"/>
    <n v="0"/>
    <n v="3"/>
    <x v="29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29"/>
  </r>
  <r>
    <n v="-1"/>
    <n v="1"/>
    <s v="0001 -Florida Power &amp; Light Company"/>
    <n v="0"/>
    <n v="3"/>
    <x v="29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29"/>
  </r>
  <r>
    <n v="-1"/>
    <n v="1"/>
    <s v="0001 -Florida Power &amp; Light Company"/>
    <n v="0"/>
    <n v="3"/>
    <x v="29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29"/>
  </r>
  <r>
    <n v="-1"/>
    <n v="1"/>
    <s v="0001 -Florida Power &amp; Light Company"/>
    <n v="0"/>
    <n v="3"/>
    <x v="29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29"/>
  </r>
  <r>
    <n v="-1"/>
    <n v="1"/>
    <s v="0001 -Florida Power &amp; Light Company"/>
    <n v="0"/>
    <n v="3"/>
    <x v="29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29"/>
  </r>
  <r>
    <n v="-1"/>
    <n v="1"/>
    <s v="0001 -Florida Power &amp; Light Company"/>
    <n v="0"/>
    <n v="3"/>
    <x v="29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29"/>
  </r>
  <r>
    <n v="-1"/>
    <n v="1"/>
    <s v="0001 -Florida Power &amp; Light Company"/>
    <n v="0"/>
    <n v="3"/>
    <x v="29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29"/>
  </r>
  <r>
    <n v="-1"/>
    <n v="1"/>
    <s v="0001 -Florida Power &amp; Light Company"/>
    <n v="0"/>
    <n v="3"/>
    <x v="29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29"/>
  </r>
  <r>
    <n v="-1"/>
    <n v="1"/>
    <s v="0001 -Florida Power &amp; Light Company"/>
    <n v="0"/>
    <n v="3"/>
    <x v="29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29"/>
  </r>
  <r>
    <n v="-1"/>
    <n v="1"/>
    <s v="0001 -Florida Power &amp; Light Company"/>
    <n v="0"/>
    <n v="3"/>
    <x v="29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29"/>
  </r>
  <r>
    <n v="-1"/>
    <n v="1"/>
    <s v="0001 -Florida Power &amp; Light Company"/>
    <n v="0"/>
    <n v="3"/>
    <x v="29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29"/>
  </r>
  <r>
    <n v="-1"/>
    <n v="1"/>
    <s v="0001 -Florida Power &amp; Light Company"/>
    <n v="0"/>
    <n v="3"/>
    <x v="29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29"/>
  </r>
  <r>
    <n v="-1"/>
    <n v="1"/>
    <s v="0001 -Florida Power &amp; Light Company"/>
    <n v="0"/>
    <n v="3"/>
    <x v="29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29"/>
  </r>
  <r>
    <n v="-1"/>
    <n v="1"/>
    <s v="0001 -Florida Power &amp; Light Company"/>
    <n v="0"/>
    <n v="3"/>
    <x v="29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29"/>
  </r>
  <r>
    <n v="-1"/>
    <n v="1"/>
    <s v="0001 -Florida Power &amp; Light Company"/>
    <n v="0"/>
    <n v="3"/>
    <x v="29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29"/>
  </r>
  <r>
    <n v="-1"/>
    <n v="1"/>
    <s v="0001 -Florida Power &amp; Light Company"/>
    <n v="0"/>
    <n v="3"/>
    <x v="29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29"/>
  </r>
  <r>
    <n v="-1"/>
    <n v="1"/>
    <s v="0001 -Florida Power &amp; Light Company"/>
    <n v="0"/>
    <n v="3"/>
    <x v="29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29"/>
  </r>
  <r>
    <n v="-1"/>
    <n v="1"/>
    <s v="0001 -Florida Power &amp; Light Company"/>
    <n v="0"/>
    <n v="3"/>
    <x v="29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29"/>
  </r>
  <r>
    <n v="-1"/>
    <n v="1"/>
    <s v="0001 -Florida Power &amp; Light Company"/>
    <n v="0"/>
    <n v="3"/>
    <x v="29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29"/>
  </r>
  <r>
    <n v="-1"/>
    <n v="1"/>
    <s v="0001 -Florida Power &amp; Light Company"/>
    <n v="0"/>
    <n v="3"/>
    <x v="29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29"/>
  </r>
  <r>
    <n v="-1"/>
    <n v="1"/>
    <s v="0001 -Florida Power &amp; Light Company"/>
    <n v="0"/>
    <n v="3"/>
    <x v="29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29"/>
  </r>
  <r>
    <n v="-1"/>
    <n v="1"/>
    <s v="0001 -Florida Power &amp; Light Company"/>
    <n v="0"/>
    <n v="3"/>
    <x v="29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29"/>
  </r>
  <r>
    <n v="-1"/>
    <n v="1"/>
    <s v="0001 -Florida Power &amp; Light Company"/>
    <n v="0"/>
    <n v="3"/>
    <x v="29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29"/>
  </r>
  <r>
    <n v="-1"/>
    <n v="1"/>
    <s v="0001 -Florida Power &amp; Light Company"/>
    <n v="0"/>
    <n v="3"/>
    <x v="29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29"/>
  </r>
  <r>
    <n v="-1"/>
    <n v="1"/>
    <s v="0001 -Florida Power &amp; Light Company"/>
    <n v="0"/>
    <n v="3"/>
    <x v="29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29"/>
  </r>
  <r>
    <n v="-1"/>
    <n v="1"/>
    <s v="0001 -Florida Power &amp; Light Company"/>
    <n v="0"/>
    <n v="3"/>
    <x v="29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29"/>
  </r>
  <r>
    <n v="-1"/>
    <n v="1"/>
    <s v="0001 -Florida Power &amp; Light Company"/>
    <n v="0"/>
    <n v="3"/>
    <x v="29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29"/>
  </r>
  <r>
    <n v="-1"/>
    <n v="1"/>
    <s v="0001 -Florida Power &amp; Light Company"/>
    <n v="0"/>
    <n v="3"/>
    <x v="29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29"/>
  </r>
  <r>
    <n v="-1"/>
    <n v="1"/>
    <s v="0001 -Florida Power &amp; Light Company"/>
    <n v="0"/>
    <n v="3"/>
    <x v="29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29"/>
  </r>
  <r>
    <n v="-1"/>
    <n v="1"/>
    <s v="0001 -Florida Power &amp; Light Company"/>
    <n v="0"/>
    <n v="3"/>
    <x v="29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29"/>
  </r>
  <r>
    <n v="-1"/>
    <n v="1"/>
    <s v="0001 -Florida Power &amp; Light Company"/>
    <n v="0"/>
    <n v="3"/>
    <x v="29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29"/>
  </r>
  <r>
    <n v="-1"/>
    <n v="1"/>
    <s v="0001 -Florida Power &amp; Light Company"/>
    <n v="0"/>
    <n v="3"/>
    <x v="29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29"/>
  </r>
  <r>
    <n v="-1"/>
    <n v="1"/>
    <s v="0001 -Florida Power &amp; Light Company"/>
    <n v="0"/>
    <n v="3"/>
    <x v="29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29"/>
  </r>
  <r>
    <n v="-1"/>
    <n v="1"/>
    <s v="0001 -Florida Power &amp; Light Company"/>
    <n v="0"/>
    <n v="3"/>
    <x v="29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29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29"/>
  </r>
  <r>
    <n v="-1"/>
    <n v="1"/>
    <s v="0001 -Florida Power &amp; Light Company"/>
    <n v="0"/>
    <n v="3"/>
    <x v="29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29"/>
  </r>
  <r>
    <n v="-1"/>
    <n v="1"/>
    <s v="0001 -Florida Power &amp; Light Company"/>
    <n v="0"/>
    <n v="3"/>
    <x v="29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29"/>
  </r>
  <r>
    <n v="-1"/>
    <n v="1"/>
    <s v="0001 -Florida Power &amp; Light Company"/>
    <n v="0"/>
    <n v="3"/>
    <x v="30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30"/>
  </r>
  <r>
    <n v="-1"/>
    <n v="1"/>
    <s v="0001 -Florida Power &amp; Light Company"/>
    <n v="0"/>
    <n v="3"/>
    <x v="30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30"/>
  </r>
  <r>
    <n v="-1"/>
    <n v="1"/>
    <s v="0001 -Florida Power &amp; Light Company"/>
    <n v="0"/>
    <n v="3"/>
    <x v="30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30"/>
  </r>
  <r>
    <n v="-1"/>
    <n v="1"/>
    <s v="0001 -Florida Power &amp; Light Company"/>
    <n v="0"/>
    <n v="3"/>
    <x v="30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30"/>
  </r>
  <r>
    <n v="-1"/>
    <n v="1"/>
    <s v="0001 -Florida Power &amp; Light Company"/>
    <n v="0"/>
    <n v="3"/>
    <x v="30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30"/>
  </r>
  <r>
    <n v="-1"/>
    <n v="1"/>
    <s v="0001 -Florida Power &amp; Light Company"/>
    <n v="0"/>
    <n v="3"/>
    <x v="30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30"/>
  </r>
  <r>
    <n v="-1"/>
    <n v="1"/>
    <s v="0001 -Florida Power &amp; Light Company"/>
    <n v="0"/>
    <n v="3"/>
    <x v="30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30"/>
  </r>
  <r>
    <n v="-1"/>
    <n v="1"/>
    <s v="0001 -Florida Power &amp; Light Company"/>
    <n v="0"/>
    <n v="3"/>
    <x v="30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30"/>
  </r>
  <r>
    <n v="-1"/>
    <n v="1"/>
    <s v="0001 -Florida Power &amp; Light Company"/>
    <n v="0"/>
    <n v="3"/>
    <x v="30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30"/>
  </r>
  <r>
    <n v="-1"/>
    <n v="1"/>
    <s v="0001 -Florida Power &amp; Light Company"/>
    <n v="0"/>
    <n v="3"/>
    <x v="30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30"/>
  </r>
  <r>
    <n v="-1"/>
    <n v="1"/>
    <s v="0001 -Florida Power &amp; Light Company"/>
    <n v="0"/>
    <n v="3"/>
    <x v="30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30"/>
  </r>
  <r>
    <n v="-1"/>
    <n v="1"/>
    <s v="0001 -Florida Power &amp; Light Company"/>
    <n v="0"/>
    <n v="3"/>
    <x v="30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30"/>
  </r>
  <r>
    <n v="-1"/>
    <n v="1"/>
    <s v="0001 -Florida Power &amp; Light Company"/>
    <n v="0"/>
    <n v="3"/>
    <x v="30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30"/>
  </r>
  <r>
    <n v="-1"/>
    <n v="1"/>
    <s v="0001 -Florida Power &amp; Light Company"/>
    <n v="0"/>
    <n v="3"/>
    <x v="30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30"/>
  </r>
  <r>
    <n v="-1"/>
    <n v="1"/>
    <s v="0001 -Florida Power &amp; Light Company"/>
    <n v="0"/>
    <n v="3"/>
    <x v="30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30"/>
  </r>
  <r>
    <n v="-1"/>
    <n v="1"/>
    <s v="0001 -Florida Power &amp; Light Company"/>
    <n v="0"/>
    <n v="3"/>
    <x v="30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30"/>
  </r>
  <r>
    <n v="-1"/>
    <n v="1"/>
    <s v="0001 -Florida Power &amp; Light Company"/>
    <n v="0"/>
    <n v="3"/>
    <x v="30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30"/>
  </r>
  <r>
    <n v="-1"/>
    <n v="1"/>
    <s v="0001 -Florida Power &amp; Light Company"/>
    <n v="0"/>
    <n v="3"/>
    <x v="30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30"/>
  </r>
  <r>
    <n v="-1"/>
    <n v="1"/>
    <s v="0001 -Florida Power &amp; Light Company"/>
    <n v="0"/>
    <n v="3"/>
    <x v="30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30"/>
  </r>
  <r>
    <n v="-1"/>
    <n v="1"/>
    <s v="0001 -Florida Power &amp; Light Company"/>
    <n v="0"/>
    <n v="3"/>
    <x v="30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30"/>
  </r>
  <r>
    <n v="-1"/>
    <n v="1"/>
    <s v="0001 -Florida Power &amp; Light Company"/>
    <n v="0"/>
    <n v="3"/>
    <x v="30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30"/>
  </r>
  <r>
    <n v="-1"/>
    <n v="1"/>
    <s v="0001 -Florida Power &amp; Light Company"/>
    <n v="0"/>
    <n v="3"/>
    <x v="30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30"/>
  </r>
  <r>
    <n v="-1"/>
    <n v="1"/>
    <s v="0001 -Florida Power &amp; Light Company"/>
    <n v="0"/>
    <n v="3"/>
    <x v="30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30"/>
  </r>
  <r>
    <n v="-1"/>
    <n v="1"/>
    <s v="0001 -Florida Power &amp; Light Company"/>
    <n v="0"/>
    <n v="3"/>
    <x v="30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30"/>
  </r>
  <r>
    <n v="-1"/>
    <n v="1"/>
    <s v="0001 -Florida Power &amp; Light Company"/>
    <n v="0"/>
    <n v="3"/>
    <x v="30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30"/>
  </r>
  <r>
    <n v="-1"/>
    <n v="1"/>
    <s v="0001 -Florida Power &amp; Light Company"/>
    <n v="0"/>
    <n v="3"/>
    <x v="30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30"/>
  </r>
  <r>
    <n v="-1"/>
    <n v="1"/>
    <s v="0001 -Florida Power &amp; Light Company"/>
    <n v="0"/>
    <n v="3"/>
    <x v="30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30"/>
  </r>
  <r>
    <n v="-1"/>
    <n v="1"/>
    <s v="0001 -Florida Power &amp; Light Company"/>
    <n v="0"/>
    <n v="3"/>
    <x v="30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30"/>
  </r>
  <r>
    <n v="-1"/>
    <n v="1"/>
    <s v="0001 -Florida Power &amp; Light Company"/>
    <n v="0"/>
    <n v="3"/>
    <x v="30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30"/>
  </r>
  <r>
    <n v="-1"/>
    <n v="1"/>
    <s v="0001 -Florida Power &amp; Light Company"/>
    <n v="0"/>
    <n v="3"/>
    <x v="30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30"/>
  </r>
  <r>
    <n v="-1"/>
    <n v="1"/>
    <s v="0001 -Florida Power &amp; Light Company"/>
    <n v="0"/>
    <n v="3"/>
    <x v="30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30"/>
  </r>
  <r>
    <n v="-1"/>
    <n v="1"/>
    <s v="0001 -Florida Power &amp; Light Company"/>
    <n v="0"/>
    <n v="3"/>
    <x v="30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30"/>
  </r>
  <r>
    <n v="-1"/>
    <n v="1"/>
    <s v="0001 -Florida Power &amp; Light Company"/>
    <n v="0"/>
    <n v="3"/>
    <x v="30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30"/>
  </r>
  <r>
    <n v="-1"/>
    <n v="1"/>
    <s v="0001 -Florida Power &amp; Light Company"/>
    <n v="0"/>
    <n v="3"/>
    <x v="30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30"/>
  </r>
  <r>
    <n v="-1"/>
    <n v="1"/>
    <s v="0001 -Florida Power &amp; Light Company"/>
    <n v="0"/>
    <n v="3"/>
    <x v="30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30"/>
  </r>
  <r>
    <n v="-1"/>
    <n v="1"/>
    <s v="0001 -Florida Power &amp; Light Company"/>
    <n v="0"/>
    <n v="3"/>
    <x v="30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30"/>
  </r>
  <r>
    <n v="-1"/>
    <n v="1"/>
    <s v="0001 -Florida Power &amp; Light Company"/>
    <n v="0"/>
    <n v="3"/>
    <x v="30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30"/>
  </r>
  <r>
    <n v="-1"/>
    <n v="1"/>
    <s v="0001 -Florida Power &amp; Light Company"/>
    <n v="0"/>
    <n v="3"/>
    <x v="30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30"/>
  </r>
  <r>
    <n v="-1"/>
    <n v="1"/>
    <s v="0001 -Florida Power &amp; Light Company"/>
    <n v="0"/>
    <n v="3"/>
    <x v="30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30"/>
  </r>
  <r>
    <n v="-1"/>
    <n v="1"/>
    <s v="0001 -Florida Power &amp; Light Company"/>
    <n v="0"/>
    <n v="3"/>
    <x v="30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30"/>
  </r>
  <r>
    <n v="-1"/>
    <n v="1"/>
    <s v="0001 -Florida Power &amp; Light Company"/>
    <n v="0"/>
    <n v="3"/>
    <x v="30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30"/>
  </r>
  <r>
    <n v="-1"/>
    <n v="1"/>
    <s v="0001 -Florida Power &amp; Light Company"/>
    <n v="0"/>
    <n v="3"/>
    <x v="30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30"/>
  </r>
  <r>
    <n v="-1"/>
    <n v="1"/>
    <s v="0001 -Florida Power &amp; Light Company"/>
    <n v="0"/>
    <n v="3"/>
    <x v="30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30"/>
  </r>
  <r>
    <n v="-1"/>
    <n v="1"/>
    <s v="0001 -Florida Power &amp; Light Company"/>
    <n v="0"/>
    <n v="3"/>
    <x v="30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30"/>
  </r>
  <r>
    <n v="-1"/>
    <n v="1"/>
    <s v="0001 -Florida Power &amp; Light Company"/>
    <n v="0"/>
    <n v="3"/>
    <x v="30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30"/>
  </r>
  <r>
    <n v="-1"/>
    <n v="1"/>
    <s v="0001 -Florida Power &amp; Light Company"/>
    <n v="0"/>
    <n v="3"/>
    <x v="30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30"/>
  </r>
  <r>
    <n v="-1"/>
    <n v="1"/>
    <s v="0001 -Florida Power &amp; Light Company"/>
    <n v="0"/>
    <n v="3"/>
    <x v="30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30"/>
  </r>
  <r>
    <n v="-1"/>
    <n v="1"/>
    <s v="0001 -Florida Power &amp; Light Company"/>
    <n v="0"/>
    <n v="3"/>
    <x v="30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30"/>
  </r>
  <r>
    <n v="-1"/>
    <n v="1"/>
    <s v="0001 -Florida Power &amp; Light Company"/>
    <n v="0"/>
    <n v="3"/>
    <x v="30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30"/>
  </r>
  <r>
    <n v="-1"/>
    <n v="1"/>
    <s v="0001 -Florida Power &amp; Light Company"/>
    <n v="0"/>
    <n v="3"/>
    <x v="30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30"/>
  </r>
  <r>
    <n v="-1"/>
    <n v="1"/>
    <s v="0001 -Florida Power &amp; Light Company"/>
    <n v="0"/>
    <n v="3"/>
    <x v="30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30"/>
  </r>
  <r>
    <n v="-1"/>
    <n v="1"/>
    <s v="0001 -Florida Power &amp; Light Company"/>
    <n v="0"/>
    <n v="3"/>
    <x v="30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30"/>
  </r>
  <r>
    <n v="-1"/>
    <n v="1"/>
    <s v="0001 -Florida Power &amp; Light Company"/>
    <n v="0"/>
    <n v="3"/>
    <x v="30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30"/>
  </r>
  <r>
    <n v="-1"/>
    <n v="1"/>
    <s v="0001 -Florida Power &amp; Light Company"/>
    <n v="0"/>
    <n v="3"/>
    <x v="30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30"/>
  </r>
  <r>
    <n v="-1"/>
    <n v="1"/>
    <s v="0001 -Florida Power &amp; Light Company"/>
    <n v="0"/>
    <n v="3"/>
    <x v="30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30"/>
  </r>
  <r>
    <n v="-1"/>
    <n v="1"/>
    <s v="0001 -Florida Power &amp; Light Company"/>
    <n v="0"/>
    <n v="3"/>
    <x v="30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30"/>
  </r>
  <r>
    <n v="-1"/>
    <n v="1"/>
    <s v="0001 -Florida Power &amp; Light Company"/>
    <n v="0"/>
    <n v="3"/>
    <x v="30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30"/>
  </r>
  <r>
    <n v="-1"/>
    <n v="1"/>
    <s v="0001 -Florida Power &amp; Light Company"/>
    <n v="0"/>
    <n v="3"/>
    <x v="30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30"/>
  </r>
  <r>
    <n v="-1"/>
    <n v="1"/>
    <s v="0001 -Florida Power &amp; Light Company"/>
    <n v="0"/>
    <n v="3"/>
    <x v="30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30"/>
  </r>
  <r>
    <n v="-1"/>
    <n v="1"/>
    <s v="0001 -Florida Power &amp; Light Company"/>
    <n v="0"/>
    <n v="3"/>
    <x v="30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30"/>
  </r>
  <r>
    <n v="-1"/>
    <n v="1"/>
    <s v="0001 -Florida Power &amp; Light Company"/>
    <n v="0"/>
    <n v="3"/>
    <x v="30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30"/>
  </r>
  <r>
    <n v="-1"/>
    <n v="1"/>
    <s v="0001 -Florida Power &amp; Light Company"/>
    <n v="0"/>
    <n v="3"/>
    <x v="30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30"/>
  </r>
  <r>
    <n v="-1"/>
    <n v="1"/>
    <s v="0001 -Florida Power &amp; Light Company"/>
    <n v="0"/>
    <n v="3"/>
    <x v="30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30"/>
  </r>
  <r>
    <n v="-1"/>
    <n v="1"/>
    <s v="0001 -Florida Power &amp; Light Company"/>
    <n v="0"/>
    <n v="3"/>
    <x v="30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30"/>
  </r>
  <r>
    <n v="-1"/>
    <n v="1"/>
    <s v="0001 -Florida Power &amp; Light Company"/>
    <n v="0"/>
    <n v="3"/>
    <x v="30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30"/>
  </r>
  <r>
    <n v="-1"/>
    <n v="1"/>
    <s v="0001 -Florida Power &amp; Light Company"/>
    <n v="0"/>
    <n v="3"/>
    <x v="30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30"/>
  </r>
  <r>
    <n v="-1"/>
    <n v="1"/>
    <s v="0001 -Florida Power &amp; Light Company"/>
    <n v="0"/>
    <n v="3"/>
    <x v="30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30"/>
  </r>
  <r>
    <n v="-1"/>
    <n v="1"/>
    <s v="0001 -Florida Power &amp; Light Company"/>
    <n v="0"/>
    <n v="3"/>
    <x v="30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30"/>
  </r>
  <r>
    <n v="-1"/>
    <n v="1"/>
    <s v="0001 -Florida Power &amp; Light Company"/>
    <n v="0"/>
    <n v="3"/>
    <x v="30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30"/>
  </r>
  <r>
    <n v="-1"/>
    <n v="1"/>
    <s v="0001 -Florida Power &amp; Light Company"/>
    <n v="0"/>
    <n v="3"/>
    <x v="30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30"/>
  </r>
  <r>
    <n v="-1"/>
    <n v="1"/>
    <s v="0001 -Florida Power &amp; Light Company"/>
    <n v="0"/>
    <n v="3"/>
    <x v="30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30"/>
  </r>
  <r>
    <n v="-1"/>
    <n v="1"/>
    <s v="0001 -Florida Power &amp; Light Company"/>
    <n v="0"/>
    <n v="3"/>
    <x v="30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30"/>
  </r>
  <r>
    <n v="-1"/>
    <n v="1"/>
    <s v="0001 -Florida Power &amp; Light Company"/>
    <n v="0"/>
    <n v="3"/>
    <x v="30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30"/>
  </r>
  <r>
    <n v="-1"/>
    <n v="1"/>
    <s v="0001 -Florida Power &amp; Light Company"/>
    <n v="0"/>
    <n v="3"/>
    <x v="30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30"/>
  </r>
  <r>
    <n v="-1"/>
    <n v="1"/>
    <s v="0001 -Florida Power &amp; Light Company"/>
    <n v="0"/>
    <n v="3"/>
    <x v="30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30"/>
  </r>
  <r>
    <n v="-1"/>
    <n v="1"/>
    <s v="0001 -Florida Power &amp; Light Company"/>
    <n v="0"/>
    <n v="3"/>
    <x v="30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30"/>
  </r>
  <r>
    <n v="-1"/>
    <n v="1"/>
    <s v="0001 -Florida Power &amp; Light Company"/>
    <n v="0"/>
    <n v="3"/>
    <x v="30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30"/>
  </r>
  <r>
    <n v="-1"/>
    <n v="1"/>
    <s v="0001 -Florida Power &amp; Light Company"/>
    <n v="0"/>
    <n v="3"/>
    <x v="30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30"/>
  </r>
  <r>
    <n v="-1"/>
    <n v="1"/>
    <s v="0001 -Florida Power &amp; Light Company"/>
    <n v="0"/>
    <n v="3"/>
    <x v="30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30"/>
  </r>
  <r>
    <n v="-1"/>
    <n v="1"/>
    <s v="0001 -Florida Power &amp; Light Company"/>
    <n v="0"/>
    <n v="3"/>
    <x v="30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30"/>
  </r>
  <r>
    <n v="-1"/>
    <n v="1"/>
    <s v="0001 -Florida Power &amp; Light Company"/>
    <n v="0"/>
    <n v="3"/>
    <x v="30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30"/>
  </r>
  <r>
    <n v="-1"/>
    <n v="1"/>
    <s v="0001 -Florida Power &amp; Light Company"/>
    <n v="0"/>
    <n v="3"/>
    <x v="30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30"/>
  </r>
  <r>
    <n v="-1"/>
    <n v="1"/>
    <s v="0001 -Florida Power &amp; Light Company"/>
    <n v="0"/>
    <n v="3"/>
    <x v="30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30"/>
  </r>
  <r>
    <n v="-1"/>
    <n v="1"/>
    <s v="0001 -Florida Power &amp; Light Company"/>
    <n v="0"/>
    <n v="3"/>
    <x v="30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30"/>
  </r>
  <r>
    <n v="-1"/>
    <n v="1"/>
    <s v="0001 -Florida Power &amp; Light Company"/>
    <n v="0"/>
    <n v="3"/>
    <x v="30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30"/>
  </r>
  <r>
    <n v="-1"/>
    <n v="1"/>
    <s v="0001 -Florida Power &amp; Light Company"/>
    <n v="0"/>
    <n v="3"/>
    <x v="30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30"/>
  </r>
  <r>
    <n v="-1"/>
    <n v="1"/>
    <s v="0001 -Florida Power &amp; Light Company"/>
    <n v="0"/>
    <n v="3"/>
    <x v="30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30"/>
  </r>
  <r>
    <n v="-1"/>
    <n v="1"/>
    <s v="0001 -Florida Power &amp; Light Company"/>
    <n v="0"/>
    <n v="3"/>
    <x v="30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30"/>
  </r>
  <r>
    <n v="-1"/>
    <n v="1"/>
    <s v="0001 -Florida Power &amp; Light Company"/>
    <n v="0"/>
    <n v="3"/>
    <x v="30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30"/>
  </r>
  <r>
    <n v="-1"/>
    <n v="1"/>
    <s v="0001 -Florida Power &amp; Light Company"/>
    <n v="0"/>
    <n v="3"/>
    <x v="30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30"/>
  </r>
  <r>
    <n v="-1"/>
    <n v="1"/>
    <s v="0001 -Florida Power &amp; Light Company"/>
    <n v="0"/>
    <n v="3"/>
    <x v="30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30"/>
  </r>
  <r>
    <n v="-1"/>
    <n v="1"/>
    <s v="0001 -Florida Power &amp; Light Company"/>
    <n v="0"/>
    <n v="3"/>
    <x v="30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30"/>
  </r>
  <r>
    <n v="-1"/>
    <n v="1"/>
    <s v="0001 -Florida Power &amp; Light Company"/>
    <n v="0"/>
    <n v="3"/>
    <x v="30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30"/>
  </r>
  <r>
    <n v="-1"/>
    <n v="1"/>
    <s v="0001 -Florida Power &amp; Light Company"/>
    <n v="0"/>
    <n v="3"/>
    <x v="30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30"/>
  </r>
  <r>
    <n v="-1"/>
    <n v="1"/>
    <s v="0001 -Florida Power &amp; Light Company"/>
    <n v="0"/>
    <n v="3"/>
    <x v="30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30"/>
  </r>
  <r>
    <n v="-1"/>
    <n v="1"/>
    <s v="0001 -Florida Power &amp; Light Company"/>
    <n v="0"/>
    <n v="3"/>
    <x v="30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30"/>
  </r>
  <r>
    <n v="-1"/>
    <n v="1"/>
    <s v="0001 -Florida Power &amp; Light Company"/>
    <n v="0"/>
    <n v="3"/>
    <x v="30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30"/>
  </r>
  <r>
    <n v="-1"/>
    <n v="1"/>
    <s v="0001 -Florida Power &amp; Light Company"/>
    <n v="0"/>
    <n v="3"/>
    <x v="30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30"/>
  </r>
  <r>
    <n v="-1"/>
    <n v="1"/>
    <s v="0001 -Florida Power &amp; Light Company"/>
    <n v="0"/>
    <n v="3"/>
    <x v="30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30"/>
  </r>
  <r>
    <n v="-1"/>
    <n v="1"/>
    <s v="0001 -Florida Power &amp; Light Company"/>
    <n v="0"/>
    <n v="3"/>
    <x v="30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30"/>
  </r>
  <r>
    <n v="-1"/>
    <n v="1"/>
    <s v="0001 -Florida Power &amp; Light Company"/>
    <n v="0"/>
    <n v="3"/>
    <x v="30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30"/>
  </r>
  <r>
    <n v="-1"/>
    <n v="1"/>
    <s v="0001 -Florida Power &amp; Light Company"/>
    <n v="0"/>
    <n v="3"/>
    <x v="30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30"/>
  </r>
  <r>
    <n v="-1"/>
    <n v="1"/>
    <s v="0001 -Florida Power &amp; Light Company"/>
    <n v="0"/>
    <n v="3"/>
    <x v="30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30"/>
  </r>
  <r>
    <n v="-1"/>
    <n v="1"/>
    <s v="0001 -Florida Power &amp; Light Company"/>
    <n v="0"/>
    <n v="3"/>
    <x v="30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30"/>
  </r>
  <r>
    <n v="-1"/>
    <n v="1"/>
    <s v="0001 -Florida Power &amp; Light Company"/>
    <n v="0"/>
    <n v="3"/>
    <x v="30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30"/>
  </r>
  <r>
    <n v="-1"/>
    <n v="1"/>
    <s v="0001 -Florida Power &amp; Light Company"/>
    <n v="0"/>
    <n v="3"/>
    <x v="30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30"/>
  </r>
  <r>
    <n v="-1"/>
    <n v="1"/>
    <s v="0001 -Florida Power &amp; Light Company"/>
    <n v="0"/>
    <n v="3"/>
    <x v="30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30"/>
  </r>
  <r>
    <n v="-1"/>
    <n v="1"/>
    <s v="0001 -Florida Power &amp; Light Company"/>
    <n v="0"/>
    <n v="3"/>
    <x v="30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30"/>
  </r>
  <r>
    <n v="-1"/>
    <n v="1"/>
    <s v="0001 -Florida Power &amp; Light Company"/>
    <n v="0"/>
    <n v="3"/>
    <x v="30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30"/>
  </r>
  <r>
    <n v="-1"/>
    <n v="1"/>
    <s v="0001 -Florida Power &amp; Light Company"/>
    <n v="0"/>
    <n v="3"/>
    <x v="30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30"/>
  </r>
  <r>
    <n v="-1"/>
    <n v="1"/>
    <s v="0001 -Florida Power &amp; Light Company"/>
    <n v="0"/>
    <n v="3"/>
    <x v="30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30"/>
  </r>
  <r>
    <n v="-1"/>
    <n v="1"/>
    <s v="0001 -Florida Power &amp; Light Company"/>
    <n v="0"/>
    <n v="3"/>
    <x v="30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30"/>
  </r>
  <r>
    <n v="-1"/>
    <n v="1"/>
    <s v="0001 -Florida Power &amp; Light Company"/>
    <n v="0"/>
    <n v="3"/>
    <x v="30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30"/>
  </r>
  <r>
    <n v="-1"/>
    <n v="1"/>
    <s v="0001 -Florida Power &amp; Light Company"/>
    <n v="0"/>
    <n v="3"/>
    <x v="30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30"/>
  </r>
  <r>
    <n v="-1"/>
    <n v="1"/>
    <s v="0001 -Florida Power &amp; Light Company"/>
    <n v="0"/>
    <n v="3"/>
    <x v="30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30"/>
  </r>
  <r>
    <n v="-1"/>
    <n v="1"/>
    <s v="0001 -Florida Power &amp; Light Company"/>
    <n v="0"/>
    <n v="3"/>
    <x v="30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30"/>
  </r>
  <r>
    <n v="-1"/>
    <n v="1"/>
    <s v="0001 -Florida Power &amp; Light Company"/>
    <n v="0"/>
    <n v="3"/>
    <x v="30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30"/>
  </r>
  <r>
    <n v="-1"/>
    <n v="1"/>
    <s v="0001 -Florida Power &amp; Light Company"/>
    <n v="0"/>
    <n v="3"/>
    <x v="30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30"/>
  </r>
  <r>
    <n v="-1"/>
    <n v="1"/>
    <s v="0001 -Florida Power &amp; Light Company"/>
    <n v="0"/>
    <n v="3"/>
    <x v="30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30"/>
  </r>
  <r>
    <n v="-1"/>
    <n v="1"/>
    <s v="0001 -Florida Power &amp; Light Company"/>
    <n v="0"/>
    <n v="3"/>
    <x v="30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30"/>
  </r>
  <r>
    <n v="-1"/>
    <n v="1"/>
    <s v="0001 -Florida Power &amp; Light Company"/>
    <n v="0"/>
    <n v="3"/>
    <x v="30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30"/>
  </r>
  <r>
    <n v="-1"/>
    <n v="1"/>
    <s v="0001 -Florida Power &amp; Light Company"/>
    <n v="0"/>
    <n v="3"/>
    <x v="30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30"/>
  </r>
  <r>
    <n v="-1"/>
    <n v="1"/>
    <s v="0001 -Florida Power &amp; Light Company"/>
    <n v="0"/>
    <n v="3"/>
    <x v="30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30"/>
  </r>
  <r>
    <n v="-1"/>
    <n v="1"/>
    <s v="0001 -Florida Power &amp; Light Company"/>
    <n v="0"/>
    <n v="3"/>
    <x v="30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30"/>
  </r>
  <r>
    <n v="-1"/>
    <n v="1"/>
    <s v="0001 -Florida Power &amp; Light Company"/>
    <n v="0"/>
    <n v="3"/>
    <x v="30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30"/>
  </r>
  <r>
    <n v="-1"/>
    <n v="1"/>
    <s v="0001 -Florida Power &amp; Light Company"/>
    <n v="0"/>
    <n v="3"/>
    <x v="30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30"/>
  </r>
  <r>
    <n v="-1"/>
    <n v="1"/>
    <s v="0001 -Florida Power &amp; Light Company"/>
    <n v="0"/>
    <n v="3"/>
    <x v="30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30"/>
  </r>
  <r>
    <n v="-1"/>
    <n v="1"/>
    <s v="0001 -Florida Power &amp; Light Company"/>
    <n v="0"/>
    <n v="3"/>
    <x v="30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30"/>
  </r>
  <r>
    <n v="-1"/>
    <n v="1"/>
    <s v="0001 -Florida Power &amp; Light Company"/>
    <n v="0"/>
    <n v="3"/>
    <x v="30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30"/>
  </r>
  <r>
    <n v="-1"/>
    <n v="1"/>
    <s v="0001 -Florida Power &amp; Light Company"/>
    <n v="0"/>
    <n v="3"/>
    <x v="30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30"/>
  </r>
  <r>
    <n v="-1"/>
    <n v="1"/>
    <s v="0001 -Florida Power &amp; Light Company"/>
    <n v="0"/>
    <n v="3"/>
    <x v="30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30"/>
  </r>
  <r>
    <n v="-1"/>
    <n v="1"/>
    <s v="0001 -Florida Power &amp; Light Company"/>
    <n v="0"/>
    <n v="3"/>
    <x v="30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30"/>
  </r>
  <r>
    <n v="-1"/>
    <n v="1"/>
    <s v="0001 -Florida Power &amp; Light Company"/>
    <n v="0"/>
    <n v="3"/>
    <x v="30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30"/>
  </r>
  <r>
    <n v="-1"/>
    <n v="1"/>
    <s v="0001 -Florida Power &amp; Light Company"/>
    <n v="0"/>
    <n v="3"/>
    <x v="30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30"/>
  </r>
  <r>
    <n v="-1"/>
    <n v="1"/>
    <s v="0001 -Florida Power &amp; Light Company"/>
    <n v="0"/>
    <n v="3"/>
    <x v="30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30"/>
  </r>
  <r>
    <n v="-1"/>
    <n v="1"/>
    <s v="0001 -Florida Power &amp; Light Company"/>
    <n v="0"/>
    <n v="3"/>
    <x v="30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30"/>
  </r>
  <r>
    <n v="-1"/>
    <n v="1"/>
    <s v="0001 -Florida Power &amp; Light Company"/>
    <n v="0"/>
    <n v="3"/>
    <x v="30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30"/>
  </r>
  <r>
    <n v="-1"/>
    <n v="1"/>
    <s v="0001 -Florida Power &amp; Light Company"/>
    <n v="0"/>
    <n v="3"/>
    <x v="30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30"/>
  </r>
  <r>
    <n v="-1"/>
    <n v="1"/>
    <s v="0001 -Florida Power &amp; Light Company"/>
    <n v="0"/>
    <n v="3"/>
    <x v="30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30"/>
  </r>
  <r>
    <n v="-1"/>
    <n v="1"/>
    <s v="0001 -Florida Power &amp; Light Company"/>
    <n v="0"/>
    <n v="3"/>
    <x v="30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30"/>
  </r>
  <r>
    <n v="-1"/>
    <n v="1"/>
    <s v="0001 -Florida Power &amp; Light Company"/>
    <n v="0"/>
    <n v="3"/>
    <x v="30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30"/>
  </r>
  <r>
    <n v="-1"/>
    <n v="1"/>
    <s v="0001 -Florida Power &amp; Light Company"/>
    <n v="0"/>
    <n v="3"/>
    <x v="30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30"/>
  </r>
  <r>
    <n v="-1"/>
    <n v="1"/>
    <s v="0001 -Florida Power &amp; Light Company"/>
    <n v="0"/>
    <n v="3"/>
    <x v="30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30"/>
  </r>
  <r>
    <n v="-1"/>
    <n v="1"/>
    <s v="0001 -Florida Power &amp; Light Company"/>
    <n v="0"/>
    <n v="3"/>
    <x v="30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30"/>
  </r>
  <r>
    <n v="-1"/>
    <n v="1"/>
    <s v="0001 -Florida Power &amp; Light Company"/>
    <n v="0"/>
    <n v="3"/>
    <x v="30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30"/>
  </r>
  <r>
    <n v="-1"/>
    <n v="1"/>
    <s v="0001 -Florida Power &amp; Light Company"/>
    <n v="0"/>
    <n v="3"/>
    <x v="30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30"/>
  </r>
  <r>
    <n v="-1"/>
    <n v="1"/>
    <s v="0001 -Florida Power &amp; Light Company"/>
    <n v="0"/>
    <n v="3"/>
    <x v="30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30"/>
  </r>
  <r>
    <n v="-1"/>
    <n v="1"/>
    <s v="0001 -Florida Power &amp; Light Company"/>
    <n v="0"/>
    <n v="3"/>
    <x v="30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30"/>
  </r>
  <r>
    <n v="-1"/>
    <n v="1"/>
    <s v="0001 -Florida Power &amp; Light Company"/>
    <n v="0"/>
    <n v="3"/>
    <x v="30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30"/>
  </r>
  <r>
    <n v="-1"/>
    <n v="1"/>
    <s v="0001 -Florida Power &amp; Light Company"/>
    <n v="0"/>
    <n v="3"/>
    <x v="30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30"/>
  </r>
  <r>
    <n v="-1"/>
    <n v="1"/>
    <s v="0001 -Florida Power &amp; Light Company"/>
    <n v="0"/>
    <n v="3"/>
    <x v="30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30"/>
  </r>
  <r>
    <n v="-1"/>
    <n v="1"/>
    <s v="0001 -Florida Power &amp; Light Company"/>
    <n v="0"/>
    <n v="3"/>
    <x v="30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30"/>
  </r>
  <r>
    <n v="-1"/>
    <n v="1"/>
    <s v="0001 -Florida Power &amp; Light Company"/>
    <n v="0"/>
    <n v="3"/>
    <x v="30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30"/>
  </r>
  <r>
    <n v="-1"/>
    <n v="1"/>
    <s v="0001 -Florida Power &amp; Light Company"/>
    <n v="0"/>
    <n v="3"/>
    <x v="30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30"/>
  </r>
  <r>
    <n v="-1"/>
    <n v="1"/>
    <s v="0001 -Florida Power &amp; Light Company"/>
    <n v="0"/>
    <n v="3"/>
    <x v="30"/>
    <n v="2011"/>
    <n v="233"/>
    <n v="2014"/>
    <s v="V2011 - 100% Bonus"/>
    <n v="367"/>
    <s v="02. Steam"/>
    <s v="Function"/>
    <n v="2978633.01"/>
    <n v="0"/>
    <n v="0"/>
    <n v="2409842.0299999998"/>
    <n v="196196.91"/>
    <n v="599666.18999999994"/>
    <n v="-66041.73"/>
    <n v="47443.21"/>
    <n v="3031121.3"/>
    <n v="784979.98"/>
    <n v="5838.04"/>
    <n v="0"/>
    <n v="47443.21"/>
    <n v="0"/>
    <x v="30"/>
  </r>
  <r>
    <n v="-1"/>
    <n v="1"/>
    <s v="0001 -Florida Power &amp; Light Company"/>
    <n v="0"/>
    <n v="3"/>
    <x v="30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30"/>
  </r>
  <r>
    <n v="-1"/>
    <n v="1"/>
    <s v="0001 -Florida Power &amp; Light Company"/>
    <n v="0"/>
    <n v="3"/>
    <x v="30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8"/>
    <n v="2014"/>
    <s v="V2012 Q1 - 50% Bonus"/>
    <n v="367"/>
    <s v="02. Steam"/>
    <s v="Function"/>
    <n v="7823365.21"/>
    <n v="0"/>
    <n v="0"/>
    <n v="7826458.8099999996"/>
    <n v="576500.30000000005"/>
    <n v="1306439.1599999999"/>
    <n v="-6187.2"/>
    <n v="2427.41"/>
    <n v="7829552.4100000001"/>
    <n v="1881899.26"/>
    <n v="-2719.6"/>
    <n v="0"/>
    <n v="2427.41"/>
    <n v="0"/>
    <x v="30"/>
  </r>
  <r>
    <n v="-1"/>
    <n v="1"/>
    <s v="0001 -Florida Power &amp; Light Company"/>
    <n v="0"/>
    <n v="3"/>
    <x v="30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9"/>
    <n v="2014"/>
    <s v="V2012 Q2 - 50% Bonus"/>
    <n v="367"/>
    <s v="02. Steam"/>
    <s v="Function"/>
    <n v="146478606.88999999"/>
    <n v="0"/>
    <n v="0"/>
    <n v="146478606.88999999"/>
    <n v="9693256.0399999991"/>
    <n v="17355387.07"/>
    <n v="-322992.34999999998"/>
    <n v="0"/>
    <n v="146478606.88999999"/>
    <n v="27048643.109999999"/>
    <n v="0"/>
    <n v="0"/>
    <n v="0"/>
    <n v="0"/>
    <x v="30"/>
  </r>
  <r>
    <n v="-1"/>
    <n v="1"/>
    <s v="0001 -Florida Power &amp; Light Company"/>
    <n v="0"/>
    <n v="3"/>
    <x v="30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30"/>
  </r>
  <r>
    <n v="-1"/>
    <n v="1"/>
    <s v="0001 -Florida Power &amp; Light Company"/>
    <n v="0"/>
    <n v="3"/>
    <x v="30"/>
    <n v="2012"/>
    <n v="250"/>
    <n v="2014"/>
    <s v="V2012 Q3 - 50% Bonus"/>
    <n v="367"/>
    <s v="02. Steam"/>
    <s v="Function"/>
    <n v="247103139.06"/>
    <n v="0"/>
    <n v="0"/>
    <n v="247210933.13999999"/>
    <n v="16680644.720000001"/>
    <n v="25006585.18"/>
    <n v="-215588.15"/>
    <n v="49812.74"/>
    <n v="247318727.21000001"/>
    <n v="41658183.710000001"/>
    <n v="-136729.22"/>
    <n v="0"/>
    <n v="49812.74"/>
    <n v="0"/>
    <x v="30"/>
  </r>
  <r>
    <n v="-1"/>
    <n v="1"/>
    <s v="0001 -Florida Power &amp; Light Company"/>
    <n v="0"/>
    <n v="3"/>
    <x v="30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30"/>
  </r>
  <r>
    <n v="-1"/>
    <n v="1"/>
    <s v="0001 -Florida Power &amp; Light Company"/>
    <n v="0"/>
    <n v="3"/>
    <x v="30"/>
    <n v="2012"/>
    <n v="251"/>
    <n v="2014"/>
    <s v="V2012 Q4 - 50% Bonus"/>
    <n v="367"/>
    <s v="02. Steam"/>
    <s v="Function"/>
    <n v="4849830.26"/>
    <n v="0"/>
    <n v="0"/>
    <n v="4851882"/>
    <n v="355049.01"/>
    <n v="440703.08"/>
    <n v="-4103.4799999999996"/>
    <n v="3266.43"/>
    <n v="4853933.74"/>
    <n v="795267.72"/>
    <n v="-352.68"/>
    <n v="0"/>
    <n v="3266.43"/>
    <n v="0"/>
    <x v="30"/>
  </r>
  <r>
    <n v="-1"/>
    <n v="1"/>
    <s v="0001 -Florida Power &amp; Light Company"/>
    <n v="0"/>
    <n v="3"/>
    <x v="30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30"/>
  </r>
  <r>
    <n v="-1"/>
    <n v="1"/>
    <s v="0001 -Florida Power &amp; Light Company"/>
    <n v="0"/>
    <n v="3"/>
    <x v="30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30"/>
  </r>
  <r>
    <n v="-1"/>
    <n v="1"/>
    <s v="0001 -Florida Power &amp; Light Company"/>
    <n v="0"/>
    <n v="3"/>
    <x v="30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30"/>
  </r>
  <r>
    <n v="-1"/>
    <n v="1"/>
    <s v="0001 -Florida Power &amp; Light Company"/>
    <n v="0"/>
    <n v="3"/>
    <x v="30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30"/>
  </r>
  <r>
    <n v="-1"/>
    <n v="1"/>
    <s v="0001 -Florida Power &amp; Light Company"/>
    <n v="0"/>
    <n v="3"/>
    <x v="30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30"/>
  </r>
  <r>
    <n v="-1"/>
    <n v="1"/>
    <s v="0001 -Florida Power &amp; Light Company"/>
    <n v="0"/>
    <n v="3"/>
    <x v="30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30"/>
  </r>
  <r>
    <n v="-1"/>
    <n v="1"/>
    <s v="0001 -Florida Power &amp; Light Company"/>
    <n v="0"/>
    <n v="3"/>
    <x v="30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30"/>
  </r>
  <r>
    <n v="-1"/>
    <n v="1"/>
    <s v="0001 -Florida Power &amp; Light Company"/>
    <n v="0"/>
    <n v="3"/>
    <x v="30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30"/>
  </r>
  <r>
    <n v="-1"/>
    <n v="1"/>
    <s v="0001 -Florida Power &amp; Light Company"/>
    <n v="0"/>
    <n v="3"/>
    <x v="30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30"/>
  </r>
  <r>
    <n v="-1"/>
    <n v="1"/>
    <s v="0001 -Florida Power &amp; Light Company"/>
    <n v="0"/>
    <n v="3"/>
    <x v="30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30"/>
  </r>
  <r>
    <n v="-1"/>
    <n v="1"/>
    <s v="0001 -Florida Power &amp; Light Company"/>
    <n v="0"/>
    <n v="3"/>
    <x v="30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30"/>
  </r>
  <r>
    <n v="-1"/>
    <n v="1"/>
    <s v="0001 -Florida Power &amp; Light Company"/>
    <n v="0"/>
    <n v="3"/>
    <x v="30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30"/>
  </r>
  <r>
    <n v="-1"/>
    <n v="1"/>
    <s v="0001 -Florida Power &amp; Light Company"/>
    <n v="0"/>
    <n v="3"/>
    <x v="30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30"/>
  </r>
  <r>
    <n v="-1"/>
    <n v="1"/>
    <s v="0001 -Florida Power &amp; Light Company"/>
    <n v="0"/>
    <n v="3"/>
    <x v="30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30"/>
  </r>
  <r>
    <n v="-1"/>
    <n v="1"/>
    <s v="0001 -Florida Power &amp; Light Company"/>
    <n v="0"/>
    <n v="3"/>
    <x v="30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30"/>
  </r>
  <r>
    <n v="-1"/>
    <n v="1"/>
    <s v="0001 -Florida Power &amp; Light Company"/>
    <n v="0"/>
    <n v="3"/>
    <x v="30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30"/>
  </r>
  <r>
    <n v="-1"/>
    <n v="1"/>
    <s v="0001 -Florida Power &amp; Light Company"/>
    <n v="0"/>
    <n v="3"/>
    <x v="30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30"/>
  </r>
  <r>
    <n v="-1"/>
    <n v="1"/>
    <s v="0001 -Florida Power &amp; Light Company"/>
    <n v="0"/>
    <n v="3"/>
    <x v="30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30"/>
  </r>
  <r>
    <n v="-1"/>
    <n v="1"/>
    <s v="0001 -Florida Power &amp; Light Company"/>
    <n v="0"/>
    <n v="3"/>
    <x v="30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30"/>
  </r>
  <r>
    <n v="-1"/>
    <n v="1"/>
    <s v="0001 -Florida Power &amp; Light Company"/>
    <n v="0"/>
    <n v="3"/>
    <x v="30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30"/>
  </r>
  <r>
    <n v="-1"/>
    <n v="1"/>
    <s v="0001 -Florida Power &amp; Light Company"/>
    <n v="0"/>
    <n v="3"/>
    <x v="30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30"/>
  </r>
  <r>
    <n v="-1"/>
    <n v="1"/>
    <s v="0001 -Florida Power &amp; Light Company"/>
    <n v="0"/>
    <n v="3"/>
    <x v="30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30"/>
  </r>
  <r>
    <n v="-1"/>
    <n v="1"/>
    <s v="0001 -Florida Power &amp; Light Company"/>
    <n v="0"/>
    <n v="3"/>
    <x v="30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30"/>
  </r>
  <r>
    <n v="-1"/>
    <n v="1"/>
    <s v="0001 -Florida Power &amp; Light Company"/>
    <n v="0"/>
    <n v="3"/>
    <x v="30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30"/>
  </r>
  <r>
    <n v="-1"/>
    <n v="1"/>
    <s v="0001 -Florida Power &amp; Light Company"/>
    <n v="0"/>
    <n v="3"/>
    <x v="30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30"/>
  </r>
  <r>
    <n v="-1"/>
    <n v="1"/>
    <s v="0001 -Florida Power &amp; Light Company"/>
    <n v="0"/>
    <n v="3"/>
    <x v="30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30"/>
  </r>
  <r>
    <n v="-1"/>
    <n v="1"/>
    <s v="0001 -Florida Power &amp; Light Company"/>
    <n v="0"/>
    <n v="3"/>
    <x v="30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30"/>
  </r>
  <r>
    <n v="-1"/>
    <n v="1"/>
    <s v="0001 -Florida Power &amp; Light Company"/>
    <n v="0"/>
    <n v="3"/>
    <x v="30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30"/>
  </r>
  <r>
    <n v="-1"/>
    <n v="1"/>
    <s v="0001 -Florida Power &amp; Light Company"/>
    <n v="0"/>
    <n v="3"/>
    <x v="30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30"/>
  </r>
  <r>
    <n v="-1"/>
    <n v="1"/>
    <s v="0001 -Florida Power &amp; Light Company"/>
    <n v="0"/>
    <n v="3"/>
    <x v="30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30"/>
  </r>
  <r>
    <n v="-1"/>
    <n v="1"/>
    <s v="0001 -Florida Power &amp; Light Company"/>
    <n v="0"/>
    <n v="3"/>
    <x v="30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30"/>
  </r>
  <r>
    <n v="-1"/>
    <n v="1"/>
    <s v="0001 -Florida Power &amp; Light Company"/>
    <n v="0"/>
    <n v="3"/>
    <x v="30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30"/>
  </r>
  <r>
    <n v="-1"/>
    <n v="1"/>
    <s v="0001 -Florida Power &amp; Light Company"/>
    <n v="0"/>
    <n v="3"/>
    <x v="30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30"/>
  </r>
  <r>
    <n v="-1"/>
    <n v="1"/>
    <s v="0001 -Florida Power &amp; Light Company"/>
    <n v="0"/>
    <n v="3"/>
    <x v="30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30"/>
  </r>
  <r>
    <n v="-1"/>
    <n v="1"/>
    <s v="0001 -Florida Power &amp; Light Company"/>
    <n v="0"/>
    <n v="3"/>
    <x v="30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30"/>
  </r>
  <r>
    <n v="-1"/>
    <n v="1"/>
    <s v="0001 -Florida Power &amp; Light Company"/>
    <n v="0"/>
    <n v="3"/>
    <x v="30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30"/>
  </r>
  <r>
    <n v="-1"/>
    <n v="1"/>
    <s v="0001 -Florida Power &amp; Light Company"/>
    <n v="0"/>
    <n v="3"/>
    <x v="30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30"/>
  </r>
  <r>
    <n v="-1"/>
    <n v="1"/>
    <s v="0001 -Florida Power &amp; Light Company"/>
    <n v="0"/>
    <n v="3"/>
    <x v="30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30"/>
  </r>
  <r>
    <n v="-1"/>
    <n v="1"/>
    <s v="0001 -Florida Power &amp; Light Company"/>
    <n v="0"/>
    <n v="3"/>
    <x v="30"/>
    <n v="2001"/>
    <n v="69"/>
    <n v="2014"/>
    <s v="V2001 Bonus"/>
    <n v="367"/>
    <s v="03. Nuclear"/>
    <s v="Function"/>
    <n v="618907.68000000005"/>
    <n v="0"/>
    <n v="0"/>
    <n v="60448.13"/>
    <n v="3566.44"/>
    <n v="609985.53"/>
    <n v="0"/>
    <n v="0"/>
    <n v="618907.68000000005"/>
    <n v="613551.97"/>
    <n v="0"/>
    <n v="0"/>
    <n v="0"/>
    <n v="0"/>
    <x v="30"/>
  </r>
  <r>
    <n v="-1"/>
    <n v="1"/>
    <s v="0001 -Florida Power &amp; Light Company"/>
    <n v="0"/>
    <n v="3"/>
    <x v="30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30"/>
  </r>
  <r>
    <n v="-1"/>
    <n v="1"/>
    <s v="0001 -Florida Power &amp; Light Company"/>
    <n v="0"/>
    <n v="3"/>
    <x v="30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30"/>
  </r>
  <r>
    <n v="-1"/>
    <n v="1"/>
    <s v="0001 -Florida Power &amp; Light Company"/>
    <n v="0"/>
    <n v="3"/>
    <x v="30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30"/>
  </r>
  <r>
    <n v="-1"/>
    <n v="1"/>
    <s v="0001 -Florida Power &amp; Light Company"/>
    <n v="0"/>
    <n v="3"/>
    <x v="30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30"/>
  </r>
  <r>
    <n v="-1"/>
    <n v="1"/>
    <s v="0001 -Florida Power &amp; Light Company"/>
    <n v="0"/>
    <n v="3"/>
    <x v="30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30"/>
  </r>
  <r>
    <n v="-1"/>
    <n v="1"/>
    <s v="0001 -Florida Power &amp; Light Company"/>
    <n v="0"/>
    <n v="3"/>
    <x v="30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30"/>
  </r>
  <r>
    <n v="-1"/>
    <n v="1"/>
    <s v="0001 -Florida Power &amp; Light Company"/>
    <n v="0"/>
    <n v="3"/>
    <x v="30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30"/>
  </r>
  <r>
    <n v="-1"/>
    <n v="1"/>
    <s v="0001 -Florida Power &amp; Light Company"/>
    <n v="0"/>
    <n v="3"/>
    <x v="30"/>
    <n v="2003"/>
    <n v="70"/>
    <n v="2014"/>
    <s v="V2003 Bonus-30%"/>
    <n v="367"/>
    <s v="03. Nuclear"/>
    <s v="Function"/>
    <n v="11017011.41"/>
    <n v="0"/>
    <n v="0"/>
    <n v="3914568"/>
    <n v="486196.24"/>
    <n v="8828656.5999999996"/>
    <n v="0"/>
    <n v="0"/>
    <n v="11017011.41"/>
    <n v="9314852.8399999999"/>
    <n v="0"/>
    <n v="0"/>
    <n v="0"/>
    <n v="0"/>
    <x v="30"/>
  </r>
  <r>
    <n v="-1"/>
    <n v="1"/>
    <s v="0001 -Florida Power &amp; Light Company"/>
    <n v="0"/>
    <n v="3"/>
    <x v="30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30"/>
  </r>
  <r>
    <n v="-1"/>
    <n v="1"/>
    <s v="0001 -Florida Power &amp; Light Company"/>
    <n v="0"/>
    <n v="3"/>
    <x v="30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30"/>
  </r>
  <r>
    <n v="-1"/>
    <n v="1"/>
    <s v="0001 -Florida Power &amp; Light Company"/>
    <n v="0"/>
    <n v="3"/>
    <x v="30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30"/>
  </r>
  <r>
    <n v="-1"/>
    <n v="1"/>
    <s v="0001 -Florida Power &amp; Light Company"/>
    <n v="0"/>
    <n v="3"/>
    <x v="30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30"/>
  </r>
  <r>
    <n v="-1"/>
    <n v="1"/>
    <s v="0001 -Florida Power &amp; Light Company"/>
    <n v="0"/>
    <n v="3"/>
    <x v="30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30"/>
  </r>
  <r>
    <n v="-1"/>
    <n v="1"/>
    <s v="0001 -Florida Power &amp; Light Company"/>
    <n v="0"/>
    <n v="3"/>
    <x v="30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30"/>
  </r>
  <r>
    <n v="-1"/>
    <n v="1"/>
    <s v="0001 -Florida Power &amp; Light Company"/>
    <n v="0"/>
    <n v="3"/>
    <x v="30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30"/>
  </r>
  <r>
    <n v="-1"/>
    <n v="1"/>
    <s v="0001 -Florida Power &amp; Light Company"/>
    <n v="0"/>
    <n v="3"/>
    <x v="30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30"/>
  </r>
  <r>
    <n v="-1"/>
    <n v="1"/>
    <s v="0001 -Florida Power &amp; Light Company"/>
    <n v="0"/>
    <n v="3"/>
    <x v="30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30"/>
  </r>
  <r>
    <n v="-1"/>
    <n v="1"/>
    <s v="0001 -Florida Power &amp; Light Company"/>
    <n v="0"/>
    <n v="3"/>
    <x v="30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30"/>
  </r>
  <r>
    <n v="-1"/>
    <n v="1"/>
    <s v="0001 -Florida Power &amp; Light Company"/>
    <n v="0"/>
    <n v="3"/>
    <x v="30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30"/>
  </r>
  <r>
    <n v="-1"/>
    <n v="1"/>
    <s v="0001 -Florida Power &amp; Light Company"/>
    <n v="0"/>
    <n v="3"/>
    <x v="30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30"/>
  </r>
  <r>
    <n v="-1"/>
    <n v="1"/>
    <s v="0001 -Florida Power &amp; Light Company"/>
    <n v="0"/>
    <n v="3"/>
    <x v="30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30"/>
  </r>
  <r>
    <n v="-1"/>
    <n v="1"/>
    <s v="0001 -Florida Power &amp; Light Company"/>
    <n v="0"/>
    <n v="3"/>
    <x v="30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30"/>
  </r>
  <r>
    <n v="-1"/>
    <n v="1"/>
    <s v="0001 -Florida Power &amp; Light Company"/>
    <n v="0"/>
    <n v="3"/>
    <x v="30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30"/>
  </r>
  <r>
    <n v="-1"/>
    <n v="1"/>
    <s v="0001 -Florida Power &amp; Light Company"/>
    <n v="0"/>
    <n v="3"/>
    <x v="30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30"/>
  </r>
  <r>
    <n v="-1"/>
    <n v="1"/>
    <s v="0001 -Florida Power &amp; Light Company"/>
    <n v="0"/>
    <n v="3"/>
    <x v="30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30"/>
  </r>
  <r>
    <n v="-1"/>
    <n v="1"/>
    <s v="0001 -Florida Power &amp; Light Company"/>
    <n v="0"/>
    <n v="3"/>
    <x v="30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30"/>
  </r>
  <r>
    <n v="-1"/>
    <n v="1"/>
    <s v="0001 -Florida Power &amp; Light Company"/>
    <n v="0"/>
    <n v="3"/>
    <x v="30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30"/>
  </r>
  <r>
    <n v="-1"/>
    <n v="1"/>
    <s v="0001 -Florida Power &amp; Light Company"/>
    <n v="0"/>
    <n v="3"/>
    <x v="30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30"/>
  </r>
  <r>
    <n v="-1"/>
    <n v="1"/>
    <s v="0001 -Florida Power &amp; Light Company"/>
    <n v="0"/>
    <n v="3"/>
    <x v="30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30"/>
  </r>
  <r>
    <n v="-1"/>
    <n v="1"/>
    <s v="0001 -Florida Power &amp; Light Company"/>
    <n v="0"/>
    <n v="3"/>
    <x v="30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30"/>
  </r>
  <r>
    <n v="-1"/>
    <n v="1"/>
    <s v="0001 -Florida Power &amp; Light Company"/>
    <n v="0"/>
    <n v="3"/>
    <x v="30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30"/>
  </r>
  <r>
    <n v="-1"/>
    <n v="1"/>
    <s v="0001 -Florida Power &amp; Light Company"/>
    <n v="0"/>
    <n v="3"/>
    <x v="30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30"/>
  </r>
  <r>
    <n v="-1"/>
    <n v="1"/>
    <s v="0001 -Florida Power &amp; Light Company"/>
    <n v="0"/>
    <n v="3"/>
    <x v="30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30"/>
  </r>
  <r>
    <n v="-1"/>
    <n v="1"/>
    <s v="0001 -Florida Power &amp; Light Company"/>
    <n v="0"/>
    <n v="3"/>
    <x v="30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30"/>
  </r>
  <r>
    <n v="-1"/>
    <n v="1"/>
    <s v="0001 -Florida Power &amp; Light Company"/>
    <n v="0"/>
    <n v="3"/>
    <x v="30"/>
    <n v="2008"/>
    <n v="169"/>
    <n v="2014"/>
    <s v="V2008 Q2 - 50% Bonus"/>
    <n v="367"/>
    <s v="03. Nuclear"/>
    <s v="Function"/>
    <n v="1941959.86"/>
    <n v="0"/>
    <n v="0"/>
    <n v="1942176.45"/>
    <n v="135647.54999999999"/>
    <n v="1370944.44"/>
    <n v="-218750.41"/>
    <n v="435.36"/>
    <n v="1942393.04"/>
    <n v="1506385.76"/>
    <n v="208.41"/>
    <n v="0"/>
    <n v="435.36"/>
    <n v="0"/>
    <x v="30"/>
  </r>
  <r>
    <n v="-1"/>
    <n v="1"/>
    <s v="0001 -Florida Power &amp; Light Company"/>
    <n v="0"/>
    <n v="3"/>
    <x v="30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30"/>
  </r>
  <r>
    <n v="-1"/>
    <n v="1"/>
    <s v="0001 -Florida Power &amp; Light Company"/>
    <n v="0"/>
    <n v="3"/>
    <x v="30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100000003"/>
    <n v="-221973.24"/>
    <n v="4263.74"/>
    <n v="9005108.8499999996"/>
    <n v="4882660.13"/>
    <n v="1977.51"/>
    <n v="0"/>
    <n v="4263.74"/>
    <n v="0"/>
    <x v="30"/>
  </r>
  <r>
    <n v="-1"/>
    <n v="1"/>
    <s v="0001 -Florida Power &amp; Light Company"/>
    <n v="0"/>
    <n v="3"/>
    <x v="30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30"/>
  </r>
  <r>
    <n v="-1"/>
    <n v="1"/>
    <s v="0001 -Florida Power &amp; Light Company"/>
    <n v="0"/>
    <n v="3"/>
    <x v="30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900000002"/>
    <n v="-430664.44"/>
    <n v="5824.67"/>
    <n v="11951843.880000001"/>
    <n v="6638512.0800000001"/>
    <n v="2933.38"/>
    <n v="0"/>
    <n v="5824.67"/>
    <n v="0"/>
    <x v="30"/>
  </r>
  <r>
    <n v="-1"/>
    <n v="1"/>
    <s v="0001 -Florida Power &amp; Light Company"/>
    <n v="0"/>
    <n v="3"/>
    <x v="30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30"/>
  </r>
  <r>
    <n v="-1"/>
    <n v="1"/>
    <s v="0001 -Florida Power &amp; Light Company"/>
    <n v="0"/>
    <n v="3"/>
    <x v="30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30"/>
  </r>
  <r>
    <n v="-1"/>
    <n v="1"/>
    <s v="0001 -Florida Power &amp; Light Company"/>
    <n v="0"/>
    <n v="3"/>
    <x v="30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30"/>
  </r>
  <r>
    <n v="-1"/>
    <n v="1"/>
    <s v="0001 -Florida Power &amp; Light Company"/>
    <n v="0"/>
    <n v="3"/>
    <x v="30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30"/>
  </r>
  <r>
    <n v="-1"/>
    <n v="1"/>
    <s v="0001 -Florida Power &amp; Light Company"/>
    <n v="0"/>
    <n v="3"/>
    <x v="30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30"/>
  </r>
  <r>
    <n v="-1"/>
    <n v="1"/>
    <s v="0001 -Florida Power &amp; Light Company"/>
    <n v="0"/>
    <n v="3"/>
    <x v="30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30"/>
  </r>
  <r>
    <n v="-1"/>
    <n v="1"/>
    <s v="0001 -Florida Power &amp; Light Company"/>
    <n v="0"/>
    <n v="3"/>
    <x v="30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30"/>
  </r>
  <r>
    <n v="-1"/>
    <n v="1"/>
    <s v="0001 -Florida Power &amp; Light Company"/>
    <n v="0"/>
    <n v="3"/>
    <x v="30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30"/>
  </r>
  <r>
    <n v="-1"/>
    <n v="1"/>
    <s v="0001 -Florida Power &amp; Light Company"/>
    <n v="0"/>
    <n v="3"/>
    <x v="30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30"/>
  </r>
  <r>
    <n v="-1"/>
    <n v="1"/>
    <s v="0001 -Florida Power &amp; Light Company"/>
    <n v="0"/>
    <n v="3"/>
    <x v="30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30"/>
  </r>
  <r>
    <n v="-1"/>
    <n v="1"/>
    <s v="0001 -Florida Power &amp; Light Company"/>
    <n v="0"/>
    <n v="3"/>
    <x v="30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30"/>
  </r>
  <r>
    <n v="-1"/>
    <n v="1"/>
    <s v="0001 -Florida Power &amp; Light Company"/>
    <n v="0"/>
    <n v="3"/>
    <x v="30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30"/>
  </r>
  <r>
    <n v="-1"/>
    <n v="1"/>
    <s v="0001 -Florida Power &amp; Light Company"/>
    <n v="0"/>
    <n v="3"/>
    <x v="30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30"/>
  </r>
  <r>
    <n v="-1"/>
    <n v="1"/>
    <s v="0001 -Florida Power &amp; Light Company"/>
    <n v="0"/>
    <n v="3"/>
    <x v="30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30"/>
  </r>
  <r>
    <n v="-1"/>
    <n v="1"/>
    <s v="0001 -Florida Power &amp; Light Company"/>
    <n v="0"/>
    <n v="3"/>
    <x v="30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30"/>
  </r>
  <r>
    <n v="-1"/>
    <n v="1"/>
    <s v="0001 -Florida Power &amp; Light Company"/>
    <n v="0"/>
    <n v="3"/>
    <x v="30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30"/>
  </r>
  <r>
    <n v="-1"/>
    <n v="1"/>
    <s v="0001 -Florida Power &amp; Light Company"/>
    <n v="0"/>
    <n v="3"/>
    <x v="30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30"/>
  </r>
  <r>
    <n v="-1"/>
    <n v="1"/>
    <s v="0001 -Florida Power &amp; Light Company"/>
    <n v="0"/>
    <n v="3"/>
    <x v="30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30"/>
  </r>
  <r>
    <n v="-1"/>
    <n v="1"/>
    <s v="0001 -Florida Power &amp; Light Company"/>
    <n v="0"/>
    <n v="3"/>
    <x v="30"/>
    <n v="2011"/>
    <n v="233"/>
    <n v="2014"/>
    <s v="V2011 - 100% Bonus"/>
    <n v="367"/>
    <s v="03. Nuclear"/>
    <s v="Function"/>
    <n v="40205004.920000002"/>
    <n v="0"/>
    <n v="0"/>
    <n v="30100913.309999999"/>
    <n v="3218025.06"/>
    <n v="10206016.859999999"/>
    <n v="-532205.51"/>
    <n v="313950.15999999997"/>
    <n v="40370669.689999998"/>
    <n v="13379482.24"/>
    <n v="192845.07"/>
    <n v="0"/>
    <n v="313950.15999999997"/>
    <n v="0"/>
    <x v="30"/>
  </r>
  <r>
    <n v="-1"/>
    <n v="1"/>
    <s v="0001 -Florida Power &amp; Light Company"/>
    <n v="0"/>
    <n v="3"/>
    <x v="30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30"/>
  </r>
  <r>
    <n v="-1"/>
    <n v="1"/>
    <s v="0001 -Florida Power &amp; Light Company"/>
    <n v="0"/>
    <n v="3"/>
    <x v="30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8"/>
    <n v="2014"/>
    <s v="V2012 Q1 - 50% Bonus"/>
    <n v="367"/>
    <s v="03. Nuclear"/>
    <s v="Function"/>
    <n v="12499296.52"/>
    <n v="0"/>
    <n v="0"/>
    <n v="12544462.390000001"/>
    <n v="1201078.99"/>
    <n v="2972479.55"/>
    <n v="-90331.74"/>
    <n v="142667.4"/>
    <n v="12589628.26"/>
    <n v="4153702.27"/>
    <n v="72191.929999999993"/>
    <n v="0"/>
    <n v="142667.4"/>
    <n v="0"/>
    <x v="30"/>
  </r>
  <r>
    <n v="-1"/>
    <n v="1"/>
    <s v="0001 -Florida Power &amp; Light Company"/>
    <n v="0"/>
    <n v="3"/>
    <x v="30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30"/>
  </r>
  <r>
    <n v="-1"/>
    <n v="1"/>
    <s v="0001 -Florida Power &amp; Light Company"/>
    <n v="0"/>
    <n v="3"/>
    <x v="30"/>
    <n v="2012"/>
    <n v="249"/>
    <n v="2014"/>
    <s v="V2012 Q2 - 50% Bonus"/>
    <n v="367"/>
    <s v="03. Nuclear"/>
    <s v="Function"/>
    <n v="339162196.69999999"/>
    <n v="0"/>
    <n v="0"/>
    <n v="340425180.70999998"/>
    <n v="28792511.710000001"/>
    <n v="53602664.770000003"/>
    <n v="-3021202.65"/>
    <n v="1612277.91"/>
    <n v="341688164.70999998"/>
    <n v="81893923.390000001"/>
    <n v="-412437.01"/>
    <n v="0"/>
    <n v="1612277.91"/>
    <n v="0"/>
    <x v="30"/>
  </r>
  <r>
    <n v="-1"/>
    <n v="1"/>
    <s v="0001 -Florida Power &amp; Light Company"/>
    <n v="0"/>
    <n v="3"/>
    <x v="30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30"/>
  </r>
  <r>
    <n v="-1"/>
    <n v="1"/>
    <s v="0001 -Florida Power &amp; Light Company"/>
    <n v="0"/>
    <n v="3"/>
    <x v="30"/>
    <n v="2012"/>
    <n v="250"/>
    <n v="2014"/>
    <s v="V2012 Q3 - 50% Bonus"/>
    <n v="367"/>
    <s v="03. Nuclear"/>
    <s v="Function"/>
    <n v="637156324.63999999"/>
    <n v="0"/>
    <n v="0"/>
    <n v="639989807.92999995"/>
    <n v="55769412.799999997"/>
    <n v="86763121.450000003"/>
    <n v="-5666966.5800000001"/>
    <n v="3573248.49"/>
    <n v="642823291.22000003"/>
    <n v="141529112.81"/>
    <n v="-1090296.6499999999"/>
    <n v="0"/>
    <n v="3573248.49"/>
    <n v="0"/>
    <x v="30"/>
  </r>
  <r>
    <n v="-1"/>
    <n v="1"/>
    <s v="0001 -Florida Power &amp; Light Company"/>
    <n v="0"/>
    <n v="3"/>
    <x v="30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30"/>
  </r>
  <r>
    <n v="-1"/>
    <n v="1"/>
    <s v="0001 -Florida Power &amp; Light Company"/>
    <n v="0"/>
    <n v="3"/>
    <x v="30"/>
    <n v="2012"/>
    <n v="251"/>
    <n v="2014"/>
    <s v="V2012 Q4 - 50% Bonus"/>
    <n v="367"/>
    <s v="03. Nuclear"/>
    <s v="Function"/>
    <n v="187116412.41"/>
    <n v="0"/>
    <n v="0"/>
    <n v="187942044.86000001"/>
    <n v="16970821.829999998"/>
    <n v="21497901.25"/>
    <n v="-1651264.89"/>
    <n v="1095640.93"/>
    <n v="188767677.30000001"/>
    <n v="38211637.649999999"/>
    <n v="-298538.53000000003"/>
    <n v="0"/>
    <n v="1095640.93"/>
    <n v="0"/>
    <x v="30"/>
  </r>
  <r>
    <n v="-1"/>
    <n v="1"/>
    <s v="0001 -Florida Power &amp; Light Company"/>
    <n v="0"/>
    <n v="3"/>
    <x v="30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30"/>
  </r>
  <r>
    <n v="-1"/>
    <n v="1"/>
    <s v="0001 -Florida Power &amp; Light Company"/>
    <n v="0"/>
    <n v="3"/>
    <x v="30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30"/>
  </r>
  <r>
    <n v="-1"/>
    <n v="1"/>
    <s v="0001 -Florida Power &amp; Light Company"/>
    <n v="0"/>
    <n v="3"/>
    <x v="30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30"/>
  </r>
  <r>
    <n v="-1"/>
    <n v="1"/>
    <s v="0001 -Florida Power &amp; Light Company"/>
    <n v="0"/>
    <n v="3"/>
    <x v="30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30"/>
  </r>
  <r>
    <n v="-1"/>
    <n v="1"/>
    <s v="0001 -Florida Power &amp; Light Company"/>
    <n v="0"/>
    <n v="3"/>
    <x v="30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30"/>
  </r>
  <r>
    <n v="-1"/>
    <n v="1"/>
    <s v="0001 -Florida Power &amp; Light Company"/>
    <n v="0"/>
    <n v="3"/>
    <x v="30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30"/>
  </r>
  <r>
    <n v="-1"/>
    <n v="1"/>
    <s v="0001 -Florida Power &amp; Light Company"/>
    <n v="0"/>
    <n v="3"/>
    <x v="30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30"/>
  </r>
  <r>
    <n v="-1"/>
    <n v="1"/>
    <s v="0001 -Florida Power &amp; Light Company"/>
    <n v="0"/>
    <n v="3"/>
    <x v="30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30"/>
  </r>
  <r>
    <n v="-1"/>
    <n v="1"/>
    <s v="0001 -Florida Power &amp; Light Company"/>
    <n v="0"/>
    <n v="3"/>
    <x v="30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30"/>
  </r>
  <r>
    <n v="-1"/>
    <n v="1"/>
    <s v="0001 -Florida Power &amp; Light Company"/>
    <n v="0"/>
    <n v="3"/>
    <x v="30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30"/>
  </r>
  <r>
    <n v="-1"/>
    <n v="1"/>
    <s v="0001 -Florida Power &amp; Light Company"/>
    <n v="0"/>
    <n v="3"/>
    <x v="30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30"/>
  </r>
  <r>
    <n v="-1"/>
    <n v="1"/>
    <s v="0001 -Florida Power &amp; Light Company"/>
    <n v="0"/>
    <n v="3"/>
    <x v="30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30"/>
  </r>
  <r>
    <n v="-1"/>
    <n v="1"/>
    <s v="0001 -Florida Power &amp; Light Company"/>
    <n v="0"/>
    <n v="3"/>
    <x v="30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30"/>
  </r>
  <r>
    <n v="-1"/>
    <n v="1"/>
    <s v="0001 -Florida Power &amp; Light Company"/>
    <n v="0"/>
    <n v="3"/>
    <x v="30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30"/>
  </r>
  <r>
    <n v="-1"/>
    <n v="1"/>
    <s v="0001 -Florida Power &amp; Light Company"/>
    <n v="0"/>
    <n v="3"/>
    <x v="30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30"/>
  </r>
  <r>
    <n v="-1"/>
    <n v="1"/>
    <s v="0001 -Florida Power &amp; Light Company"/>
    <n v="0"/>
    <n v="3"/>
    <x v="30"/>
    <n v="2011"/>
    <n v="233"/>
    <n v="2014"/>
    <s v="V2011 - 100% Bonus"/>
    <n v="367"/>
    <s v="04. Nuclear Fuel"/>
    <s v="Function"/>
    <n v="17637780.75"/>
    <n v="0"/>
    <n v="0"/>
    <n v="5079680.8600000003"/>
    <n v="2031872.34"/>
    <n v="12558099.890000001"/>
    <n v="0"/>
    <n v="0"/>
    <n v="17637780.75"/>
    <n v="14589972.23"/>
    <n v="0"/>
    <n v="0"/>
    <n v="0"/>
    <n v="0"/>
    <x v="30"/>
  </r>
  <r>
    <n v="-1"/>
    <n v="1"/>
    <s v="0001 -Florida Power &amp; Light Company"/>
    <n v="0"/>
    <n v="3"/>
    <x v="30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30"/>
  </r>
  <r>
    <n v="-1"/>
    <n v="1"/>
    <s v="0001 -Florida Power &amp; Light Company"/>
    <n v="0"/>
    <n v="3"/>
    <x v="30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9"/>
    <n v="2014"/>
    <s v="V2012 Q2 - 50% Bonus"/>
    <n v="367"/>
    <s v="04. Nuclear Fuel"/>
    <s v="Function"/>
    <n v="87460092"/>
    <n v="0"/>
    <n v="0"/>
    <n v="87460092"/>
    <n v="15742816.560000001"/>
    <n v="48103050.600000001"/>
    <n v="0"/>
    <n v="0"/>
    <n v="87460092"/>
    <n v="63845867.159999996"/>
    <n v="0"/>
    <n v="0"/>
    <n v="0"/>
    <n v="0"/>
    <x v="30"/>
  </r>
  <r>
    <n v="-1"/>
    <n v="1"/>
    <s v="0001 -Florida Power &amp; Light Company"/>
    <n v="0"/>
    <n v="3"/>
    <x v="30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0"/>
    <n v="2014"/>
    <s v="V2012 Q3 - 50% Bonus"/>
    <n v="367"/>
    <s v="04. Nuclear Fuel"/>
    <s v="Function"/>
    <n v="83960296"/>
    <n v="0"/>
    <n v="0"/>
    <n v="83960296"/>
    <n v="17127900.379999999"/>
    <n v="41140545.039999999"/>
    <n v="0"/>
    <n v="0"/>
    <n v="83960296"/>
    <n v="58268445.420000002"/>
    <n v="0"/>
    <n v="0"/>
    <n v="0"/>
    <n v="0"/>
    <x v="30"/>
  </r>
  <r>
    <n v="-1"/>
    <n v="1"/>
    <s v="0001 -Florida Power &amp; Light Company"/>
    <n v="0"/>
    <n v="3"/>
    <x v="30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1"/>
    <n v="2014"/>
    <s v="V2012 Q4 - 50% Bonus"/>
    <n v="367"/>
    <s v="04. Nuclear Fuel"/>
    <s v="Function"/>
    <n v="62840883"/>
    <n v="0"/>
    <n v="0"/>
    <n v="62840883"/>
    <n v="14327721.32"/>
    <n v="27021579.690000001"/>
    <n v="0"/>
    <n v="0"/>
    <n v="62840883"/>
    <n v="41349301.009999998"/>
    <n v="0"/>
    <n v="0"/>
    <n v="0"/>
    <n v="0"/>
    <x v="30"/>
  </r>
  <r>
    <n v="-1"/>
    <n v="1"/>
    <s v="0001 -Florida Power &amp; Light Company"/>
    <n v="0"/>
    <n v="3"/>
    <x v="30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30"/>
  </r>
  <r>
    <n v="-1"/>
    <n v="1"/>
    <s v="0001 -Florida Power &amp; Light Company"/>
    <n v="0"/>
    <n v="3"/>
    <x v="30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30"/>
  </r>
  <r>
    <n v="-1"/>
    <n v="1"/>
    <s v="0001 -Florida Power &amp; Light Company"/>
    <n v="0"/>
    <n v="3"/>
    <x v="30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30"/>
  </r>
  <r>
    <n v="-1"/>
    <n v="1"/>
    <s v="0001 -Florida Power &amp; Light Company"/>
    <n v="0"/>
    <n v="3"/>
    <x v="30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30"/>
  </r>
  <r>
    <n v="-1"/>
    <n v="1"/>
    <s v="0001 -Florida Power &amp; Light Company"/>
    <n v="0"/>
    <n v="3"/>
    <x v="30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30"/>
  </r>
  <r>
    <n v="-1"/>
    <n v="1"/>
    <s v="0001 -Florida Power &amp; Light Company"/>
    <n v="0"/>
    <n v="3"/>
    <x v="30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30"/>
  </r>
  <r>
    <n v="-1"/>
    <n v="1"/>
    <s v="0001 -Florida Power &amp; Light Company"/>
    <n v="0"/>
    <n v="3"/>
    <x v="30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30"/>
  </r>
  <r>
    <n v="-1"/>
    <n v="1"/>
    <s v="0001 -Florida Power &amp; Light Company"/>
    <n v="0"/>
    <n v="3"/>
    <x v="30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30"/>
  </r>
  <r>
    <n v="-1"/>
    <n v="1"/>
    <s v="0001 -Florida Power &amp; Light Company"/>
    <n v="0"/>
    <n v="3"/>
    <x v="30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30"/>
  </r>
  <r>
    <n v="-1"/>
    <n v="1"/>
    <s v="0001 -Florida Power &amp; Light Company"/>
    <n v="0"/>
    <n v="3"/>
    <x v="30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30"/>
  </r>
  <r>
    <n v="-1"/>
    <n v="1"/>
    <s v="0001 -Florida Power &amp; Light Company"/>
    <n v="0"/>
    <n v="3"/>
    <x v="30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30"/>
  </r>
  <r>
    <n v="-1"/>
    <n v="1"/>
    <s v="0001 -Florida Power &amp; Light Company"/>
    <n v="0"/>
    <n v="3"/>
    <x v="30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30"/>
  </r>
  <r>
    <n v="-1"/>
    <n v="1"/>
    <s v="0001 -Florida Power &amp; Light Company"/>
    <n v="0"/>
    <n v="3"/>
    <x v="30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30"/>
  </r>
  <r>
    <n v="-1"/>
    <n v="1"/>
    <s v="0001 -Florida Power &amp; Light Company"/>
    <n v="0"/>
    <n v="3"/>
    <x v="30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30"/>
  </r>
  <r>
    <n v="-1"/>
    <n v="1"/>
    <s v="0001 -Florida Power &amp; Light Company"/>
    <n v="0"/>
    <n v="3"/>
    <x v="30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30"/>
  </r>
  <r>
    <n v="-1"/>
    <n v="1"/>
    <s v="0001 -Florida Power &amp; Light Company"/>
    <n v="0"/>
    <n v="3"/>
    <x v="30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30"/>
  </r>
  <r>
    <n v="-1"/>
    <n v="1"/>
    <s v="0001 -Florida Power &amp; Light Company"/>
    <n v="0"/>
    <n v="3"/>
    <x v="30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30"/>
  </r>
  <r>
    <n v="-1"/>
    <n v="1"/>
    <s v="0001 -Florida Power &amp; Light Company"/>
    <n v="0"/>
    <n v="3"/>
    <x v="30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30"/>
  </r>
  <r>
    <n v="-1"/>
    <n v="1"/>
    <s v="0001 -Florida Power &amp; Light Company"/>
    <n v="0"/>
    <n v="3"/>
    <x v="30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30"/>
  </r>
  <r>
    <n v="-1"/>
    <n v="1"/>
    <s v="0001 -Florida Power &amp; Light Company"/>
    <n v="0"/>
    <n v="3"/>
    <x v="30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30"/>
  </r>
  <r>
    <n v="-1"/>
    <n v="1"/>
    <s v="0001 -Florida Power &amp; Light Company"/>
    <n v="0"/>
    <n v="3"/>
    <x v="30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30"/>
  </r>
  <r>
    <n v="-1"/>
    <n v="1"/>
    <s v="0001 -Florida Power &amp; Light Company"/>
    <n v="0"/>
    <n v="3"/>
    <x v="30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30"/>
  </r>
  <r>
    <n v="-1"/>
    <n v="1"/>
    <s v="0001 -Florida Power &amp; Light Company"/>
    <n v="0"/>
    <n v="3"/>
    <x v="30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30"/>
  </r>
  <r>
    <n v="-1"/>
    <n v="1"/>
    <s v="0001 -Florida Power &amp; Light Company"/>
    <n v="0"/>
    <n v="3"/>
    <x v="30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30"/>
  </r>
  <r>
    <n v="-1"/>
    <n v="1"/>
    <s v="0001 -Florida Power &amp; Light Company"/>
    <n v="0"/>
    <n v="3"/>
    <x v="30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30"/>
  </r>
  <r>
    <n v="-1"/>
    <n v="1"/>
    <s v="0001 -Florida Power &amp; Light Company"/>
    <n v="0"/>
    <n v="3"/>
    <x v="30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30"/>
  </r>
  <r>
    <n v="-1"/>
    <n v="1"/>
    <s v="0001 -Florida Power &amp; Light Company"/>
    <n v="0"/>
    <n v="3"/>
    <x v="30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30"/>
  </r>
  <r>
    <n v="-1"/>
    <n v="1"/>
    <s v="0001 -Florida Power &amp; Light Company"/>
    <n v="0"/>
    <n v="3"/>
    <x v="30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30"/>
  </r>
  <r>
    <n v="-1"/>
    <n v="1"/>
    <s v="0001 -Florida Power &amp; Light Company"/>
    <n v="0"/>
    <n v="3"/>
    <x v="30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30"/>
  </r>
  <r>
    <n v="-1"/>
    <n v="1"/>
    <s v="0001 -Florida Power &amp; Light Company"/>
    <n v="0"/>
    <n v="3"/>
    <x v="30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30"/>
  </r>
  <r>
    <n v="-1"/>
    <n v="1"/>
    <s v="0001 -Florida Power &amp; Light Company"/>
    <n v="0"/>
    <n v="3"/>
    <x v="30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30"/>
  </r>
  <r>
    <n v="-1"/>
    <n v="1"/>
    <s v="0001 -Florida Power &amp; Light Company"/>
    <n v="0"/>
    <n v="3"/>
    <x v="30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30"/>
  </r>
  <r>
    <n v="-1"/>
    <n v="1"/>
    <s v="0001 -Florida Power &amp; Light Company"/>
    <n v="0"/>
    <n v="3"/>
    <x v="30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30"/>
  </r>
  <r>
    <n v="-1"/>
    <n v="1"/>
    <s v="0001 -Florida Power &amp; Light Company"/>
    <n v="0"/>
    <n v="3"/>
    <x v="30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30"/>
  </r>
  <r>
    <n v="-1"/>
    <n v="1"/>
    <s v="0001 -Florida Power &amp; Light Company"/>
    <n v="0"/>
    <n v="3"/>
    <x v="30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30"/>
  </r>
  <r>
    <n v="-1"/>
    <n v="1"/>
    <s v="0001 -Florida Power &amp; Light Company"/>
    <n v="0"/>
    <n v="3"/>
    <x v="30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30"/>
  </r>
  <r>
    <n v="-1"/>
    <n v="1"/>
    <s v="0001 -Florida Power &amp; Light Company"/>
    <n v="0"/>
    <n v="3"/>
    <x v="30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30"/>
  </r>
  <r>
    <n v="-1"/>
    <n v="1"/>
    <s v="0001 -Florida Power &amp; Light Company"/>
    <n v="0"/>
    <n v="3"/>
    <x v="30"/>
    <n v="2001"/>
    <n v="69"/>
    <n v="2014"/>
    <s v="V2001 Bonus"/>
    <n v="367"/>
    <s v="05. Other Production"/>
    <s v="Function"/>
    <n v="4954047.13"/>
    <n v="0"/>
    <n v="0"/>
    <n v="1582970.62"/>
    <n v="211062.22"/>
    <n v="3402807.21"/>
    <n v="-38106.120000000003"/>
    <n v="7804.97"/>
    <n v="4992153.25"/>
    <n v="3587664.1"/>
    <n v="-4095.82"/>
    <n v="0"/>
    <n v="7804.97"/>
    <n v="0"/>
    <x v="30"/>
  </r>
  <r>
    <n v="-1"/>
    <n v="1"/>
    <s v="0001 -Florida Power &amp; Light Company"/>
    <n v="0"/>
    <n v="3"/>
    <x v="30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30"/>
  </r>
  <r>
    <n v="-1"/>
    <n v="1"/>
    <s v="0001 -Florida Power &amp; Light Company"/>
    <n v="0"/>
    <n v="3"/>
    <x v="30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30"/>
  </r>
  <r>
    <n v="-1"/>
    <n v="1"/>
    <s v="0001 -Florida Power &amp; Light Company"/>
    <n v="0"/>
    <n v="3"/>
    <x v="30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30"/>
  </r>
  <r>
    <n v="-1"/>
    <n v="1"/>
    <s v="0001 -Florida Power &amp; Light Company"/>
    <n v="0"/>
    <n v="3"/>
    <x v="30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30"/>
  </r>
  <r>
    <n v="-1"/>
    <n v="1"/>
    <s v="0001 -Florida Power &amp; Light Company"/>
    <n v="0"/>
    <n v="3"/>
    <x v="30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30"/>
  </r>
  <r>
    <n v="-1"/>
    <n v="1"/>
    <s v="0001 -Florida Power &amp; Light Company"/>
    <n v="0"/>
    <n v="3"/>
    <x v="30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30"/>
  </r>
  <r>
    <n v="-1"/>
    <n v="1"/>
    <s v="0001 -Florida Power &amp; Light Company"/>
    <n v="0"/>
    <n v="3"/>
    <x v="30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30"/>
  </r>
  <r>
    <n v="-1"/>
    <n v="1"/>
    <s v="0001 -Florida Power &amp; Light Company"/>
    <n v="0"/>
    <n v="3"/>
    <x v="30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30"/>
  </r>
  <r>
    <n v="-1"/>
    <n v="1"/>
    <s v="0001 -Florida Power &amp; Light Company"/>
    <n v="0"/>
    <n v="3"/>
    <x v="30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30"/>
  </r>
  <r>
    <n v="-1"/>
    <n v="1"/>
    <s v="0001 -Florida Power &amp; Light Company"/>
    <n v="0"/>
    <n v="3"/>
    <x v="30"/>
    <n v="2003"/>
    <n v="70"/>
    <n v="2014"/>
    <s v="V2003 Bonus-30%"/>
    <n v="367"/>
    <s v="05. Other Production"/>
    <s v="Function"/>
    <n v="139320678.06999999"/>
    <n v="0"/>
    <n v="0"/>
    <n v="60014715.799999997"/>
    <n v="6317329.0300000003"/>
    <n v="83780960.790000007"/>
    <n v="-5678371.9500000002"/>
    <n v="1088967.18"/>
    <n v="144999050.02000001"/>
    <n v="86699994.030000001"/>
    <n v="-1191108.98"/>
    <n v="0"/>
    <n v="1088967.18"/>
    <n v="0"/>
    <x v="30"/>
  </r>
  <r>
    <n v="-1"/>
    <n v="1"/>
    <s v="0001 -Florida Power &amp; Light Company"/>
    <n v="0"/>
    <n v="3"/>
    <x v="30"/>
    <n v="2003"/>
    <n v="84"/>
    <n v="2014"/>
    <s v="V2003 Bonus-50%"/>
    <n v="367"/>
    <s v="05. Other Production"/>
    <s v="Function"/>
    <n v="69508401.180000007"/>
    <n v="0"/>
    <n v="0"/>
    <n v="29829400.5"/>
    <n v="3139932.18"/>
    <n v="41900944.869999997"/>
    <n v="-2819447.98"/>
    <n v="547917.37"/>
    <n v="72327849.159999996"/>
    <n v="43353541.619999997"/>
    <n v="-584195.18000000005"/>
    <n v="0"/>
    <n v="547917.37"/>
    <n v="0"/>
    <x v="30"/>
  </r>
  <r>
    <n v="-1"/>
    <n v="1"/>
    <s v="0001 -Florida Power &amp; Light Company"/>
    <n v="0"/>
    <n v="3"/>
    <x v="30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30"/>
  </r>
  <r>
    <n v="-1"/>
    <n v="1"/>
    <s v="0001 -Florida Power &amp; Light Company"/>
    <n v="0"/>
    <n v="3"/>
    <x v="30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30"/>
  </r>
  <r>
    <n v="-1"/>
    <n v="1"/>
    <s v="0001 -Florida Power &amp; Light Company"/>
    <n v="0"/>
    <n v="3"/>
    <x v="30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30"/>
  </r>
  <r>
    <n v="-1"/>
    <n v="1"/>
    <s v="0001 -Florida Power &amp; Light Company"/>
    <n v="0"/>
    <n v="3"/>
    <x v="30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30"/>
  </r>
  <r>
    <n v="-1"/>
    <n v="1"/>
    <s v="0001 -Florida Power &amp; Light Company"/>
    <n v="0"/>
    <n v="3"/>
    <x v="30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30"/>
  </r>
  <r>
    <n v="-1"/>
    <n v="1"/>
    <s v="0001 -Florida Power &amp; Light Company"/>
    <n v="0"/>
    <n v="3"/>
    <x v="30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30"/>
  </r>
  <r>
    <n v="-1"/>
    <n v="1"/>
    <s v="0001 -Florida Power &amp; Light Company"/>
    <n v="0"/>
    <n v="3"/>
    <x v="30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30"/>
  </r>
  <r>
    <n v="-1"/>
    <n v="1"/>
    <s v="0001 -Florida Power &amp; Light Company"/>
    <n v="0"/>
    <n v="3"/>
    <x v="30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30"/>
  </r>
  <r>
    <n v="-1"/>
    <n v="1"/>
    <s v="0001 -Florida Power &amp; Light Company"/>
    <n v="0"/>
    <n v="3"/>
    <x v="30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30"/>
  </r>
  <r>
    <n v="-1"/>
    <n v="1"/>
    <s v="0001 -Florida Power &amp; Light Company"/>
    <n v="0"/>
    <n v="3"/>
    <x v="30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30"/>
  </r>
  <r>
    <n v="-1"/>
    <n v="1"/>
    <s v="0001 -Florida Power &amp; Light Company"/>
    <n v="0"/>
    <n v="3"/>
    <x v="30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30"/>
  </r>
  <r>
    <n v="-1"/>
    <n v="1"/>
    <s v="0001 -Florida Power &amp; Light Company"/>
    <n v="0"/>
    <n v="3"/>
    <x v="30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30"/>
  </r>
  <r>
    <n v="-1"/>
    <n v="1"/>
    <s v="0001 -Florida Power &amp; Light Company"/>
    <n v="0"/>
    <n v="3"/>
    <x v="30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30"/>
  </r>
  <r>
    <n v="-1"/>
    <n v="1"/>
    <s v="0001 -Florida Power &amp; Light Company"/>
    <n v="0"/>
    <n v="3"/>
    <x v="30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30"/>
  </r>
  <r>
    <n v="-1"/>
    <n v="1"/>
    <s v="0001 -Florida Power &amp; Light Company"/>
    <n v="0"/>
    <n v="3"/>
    <x v="30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30"/>
  </r>
  <r>
    <n v="-1"/>
    <n v="1"/>
    <s v="0001 -Florida Power &amp; Light Company"/>
    <n v="0"/>
    <n v="3"/>
    <x v="30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30"/>
  </r>
  <r>
    <n v="-1"/>
    <n v="1"/>
    <s v="0001 -Florida Power &amp; Light Company"/>
    <n v="0"/>
    <n v="3"/>
    <x v="30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30"/>
  </r>
  <r>
    <n v="-1"/>
    <n v="1"/>
    <s v="0001 -Florida Power &amp; Light Company"/>
    <n v="0"/>
    <n v="3"/>
    <x v="30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3"/>
    <n v="-122076.34"/>
    <n v="29527.08"/>
    <n v="420882.18"/>
    <n v="221069.13"/>
    <n v="-16332.02"/>
    <n v="0"/>
    <n v="29527.08"/>
    <n v="0"/>
    <x v="30"/>
  </r>
  <r>
    <n v="-1"/>
    <n v="1"/>
    <s v="0001 -Florida Power &amp; Light Company"/>
    <n v="0"/>
    <n v="3"/>
    <x v="30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30"/>
  </r>
  <r>
    <n v="-1"/>
    <n v="1"/>
    <s v="0001 -Florida Power &amp; Light Company"/>
    <n v="0"/>
    <n v="3"/>
    <x v="30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30"/>
  </r>
  <r>
    <n v="-1"/>
    <n v="1"/>
    <s v="0001 -Florida Power &amp; Light Company"/>
    <n v="0"/>
    <n v="3"/>
    <x v="30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30"/>
  </r>
  <r>
    <n v="-1"/>
    <n v="1"/>
    <s v="0001 -Florida Power &amp; Light Company"/>
    <n v="0"/>
    <n v="3"/>
    <x v="30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30"/>
  </r>
  <r>
    <n v="-1"/>
    <n v="1"/>
    <s v="0001 -Florida Power &amp; Light Company"/>
    <n v="0"/>
    <n v="3"/>
    <x v="30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30"/>
  </r>
  <r>
    <n v="-1"/>
    <n v="1"/>
    <s v="0001 -Florida Power &amp; Light Company"/>
    <n v="0"/>
    <n v="3"/>
    <x v="30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30"/>
  </r>
  <r>
    <n v="-1"/>
    <n v="1"/>
    <s v="0001 -Florida Power &amp; Light Company"/>
    <n v="0"/>
    <n v="3"/>
    <x v="30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30"/>
  </r>
  <r>
    <n v="-1"/>
    <n v="1"/>
    <s v="0001 -Florida Power &amp; Light Company"/>
    <n v="0"/>
    <n v="3"/>
    <x v="30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30"/>
  </r>
  <r>
    <n v="-1"/>
    <n v="1"/>
    <s v="0001 -Florida Power &amp; Light Company"/>
    <n v="0"/>
    <n v="3"/>
    <x v="30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30"/>
  </r>
  <r>
    <n v="-1"/>
    <n v="1"/>
    <s v="0001 -Florida Power &amp; Light Company"/>
    <n v="0"/>
    <n v="3"/>
    <x v="30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30"/>
  </r>
  <r>
    <n v="-1"/>
    <n v="1"/>
    <s v="0001 -Florida Power &amp; Light Company"/>
    <n v="0"/>
    <n v="3"/>
    <x v="30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30"/>
  </r>
  <r>
    <n v="-1"/>
    <n v="1"/>
    <s v="0001 -Florida Power &amp; Light Company"/>
    <n v="0"/>
    <n v="3"/>
    <x v="30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30"/>
  </r>
  <r>
    <n v="-1"/>
    <n v="1"/>
    <s v="0001 -Florida Power &amp; Light Company"/>
    <n v="0"/>
    <n v="3"/>
    <x v="30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30"/>
  </r>
  <r>
    <n v="-1"/>
    <n v="1"/>
    <s v="0001 -Florida Power &amp; Light Company"/>
    <n v="0"/>
    <n v="3"/>
    <x v="30"/>
    <n v="2009"/>
    <n v="192"/>
    <n v="2014"/>
    <s v="V2009 Q4 - 50% Bonus"/>
    <n v="367"/>
    <s v="05. Other Production"/>
    <s v="Function"/>
    <n v="154327307.52000001"/>
    <n v="0"/>
    <n v="0"/>
    <n v="155805228.38"/>
    <n v="12637168.09"/>
    <n v="106555916.81"/>
    <n v="-2969711.91"/>
    <n v="549240.05000000005"/>
    <n v="157283149.22999999"/>
    <n v="118300524.16"/>
    <n v="-1514040.92"/>
    <n v="0"/>
    <n v="549240.05000000005"/>
    <n v="0"/>
    <x v="30"/>
  </r>
  <r>
    <n v="-1"/>
    <n v="1"/>
    <s v="0001 -Florida Power &amp; Light Company"/>
    <n v="0"/>
    <n v="3"/>
    <x v="30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30"/>
  </r>
  <r>
    <n v="-1"/>
    <n v="1"/>
    <s v="0001 -Florida Power &amp; Light Company"/>
    <n v="0"/>
    <n v="3"/>
    <x v="30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30"/>
  </r>
  <r>
    <n v="-1"/>
    <n v="1"/>
    <s v="0001 -Florida Power &amp; Light Company"/>
    <n v="0"/>
    <n v="3"/>
    <x v="30"/>
    <n v="2010"/>
    <n v="194"/>
    <n v="2014"/>
    <s v="V2010 Q2"/>
    <n v="367"/>
    <s v="05. Other Production"/>
    <s v="Function"/>
    <n v="-118778.72"/>
    <n v="0"/>
    <n v="0"/>
    <n v="-117426.94"/>
    <n v="-14595.13"/>
    <n v="-106875.47"/>
    <n v="-24890.42"/>
    <n v="1125.06"/>
    <n v="-116075.17"/>
    <n v="-122220.42"/>
    <n v="-828.66"/>
    <n v="0"/>
    <n v="1125.06"/>
    <n v="0"/>
    <x v="30"/>
  </r>
  <r>
    <n v="-1"/>
    <n v="1"/>
    <s v="0001 -Florida Power &amp; Light Company"/>
    <n v="0"/>
    <n v="3"/>
    <x v="30"/>
    <n v="2010"/>
    <n v="216"/>
    <n v="2014"/>
    <s v="V2010 Q2 - 50% Bonus"/>
    <n v="367"/>
    <s v="05. Other Production"/>
    <s v="Function"/>
    <n v="66844154.530000001"/>
    <n v="0"/>
    <n v="0"/>
    <n v="80168871.709999993"/>
    <n v="6986679.5300000003"/>
    <n v="48673318.090000004"/>
    <n v="-26661612.640000001"/>
    <n v="11112437.83"/>
    <n v="93493588.879999995"/>
    <n v="48351046.060000002"/>
    <n v="-8228044.9500000002"/>
    <n v="0"/>
    <n v="11112437.83"/>
    <n v="0"/>
    <x v="30"/>
  </r>
  <r>
    <n v="-1"/>
    <n v="1"/>
    <s v="0001 -Florida Power &amp; Light Company"/>
    <n v="0"/>
    <n v="3"/>
    <x v="30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30"/>
  </r>
  <r>
    <n v="-1"/>
    <n v="1"/>
    <s v="0001 -Florida Power &amp; Light Company"/>
    <n v="0"/>
    <n v="3"/>
    <x v="30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30"/>
  </r>
  <r>
    <n v="-1"/>
    <n v="1"/>
    <s v="0001 -Florida Power &amp; Light Company"/>
    <n v="0"/>
    <n v="3"/>
    <x v="30"/>
    <n v="2010"/>
    <n v="196"/>
    <n v="2014"/>
    <s v="V2010 Q4"/>
    <n v="367"/>
    <s v="05. Other Production"/>
    <s v="Function"/>
    <n v="13885.92"/>
    <n v="0"/>
    <n v="0"/>
    <n v="14043.95"/>
    <n v="1471.42"/>
    <n v="10241.18"/>
    <n v="-1628.1"/>
    <n v="60.16"/>
    <n v="14201.97"/>
    <n v="11634.56"/>
    <n v="-177.84"/>
    <n v="0"/>
    <n v="60.16"/>
    <n v="0"/>
    <x v="30"/>
  </r>
  <r>
    <n v="-1"/>
    <n v="1"/>
    <s v="0001 -Florida Power &amp; Light Company"/>
    <n v="0"/>
    <n v="3"/>
    <x v="30"/>
    <n v="2010"/>
    <n v="224"/>
    <n v="2014"/>
    <s v="V2010 Q4 - 100% Bonus"/>
    <n v="367"/>
    <s v="05. Other Production"/>
    <s v="Function"/>
    <n v="49513644.350000001"/>
    <n v="0"/>
    <n v="0"/>
    <n v="53338898.149999999"/>
    <n v="5298641.4400000004"/>
    <n v="37065720.560000002"/>
    <n v="-7651747.9000000004"/>
    <n v="1455739.9"/>
    <n v="57164151.950000003"/>
    <n v="40478608.710000001"/>
    <n v="-4309014.41"/>
    <n v="0"/>
    <n v="1455739.9"/>
    <n v="0"/>
    <x v="30"/>
  </r>
  <r>
    <n v="-1"/>
    <n v="1"/>
    <s v="0001 -Florida Power &amp; Light Company"/>
    <n v="0"/>
    <n v="3"/>
    <x v="30"/>
    <n v="2010"/>
    <n v="218"/>
    <n v="2014"/>
    <s v="V2010 Q4 - 50% Bonus"/>
    <n v="367"/>
    <s v="05. Other Production"/>
    <s v="Function"/>
    <n v="239324655.66"/>
    <n v="0"/>
    <n v="0"/>
    <n v="247766643.94999999"/>
    <n v="25928426.140000001"/>
    <n v="185194480.34999999"/>
    <n v="-16891372.059999999"/>
    <n v="3215359.84"/>
    <n v="256208632.25"/>
    <n v="206935194.11000001"/>
    <n v="-9480904.3800000008"/>
    <n v="0"/>
    <n v="3215359.84"/>
    <n v="0"/>
    <x v="30"/>
  </r>
  <r>
    <n v="-1"/>
    <n v="1"/>
    <s v="0001 -Florida Power &amp; Light Company"/>
    <n v="0"/>
    <n v="3"/>
    <x v="30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30"/>
  </r>
  <r>
    <n v="-1"/>
    <n v="1"/>
    <s v="0001 -Florida Power &amp; Light Company"/>
    <n v="0"/>
    <n v="3"/>
    <x v="30"/>
    <n v="2011"/>
    <n v="233"/>
    <n v="2014"/>
    <s v="V2011 - 100% Bonus"/>
    <n v="367"/>
    <s v="05. Other Production"/>
    <s v="Function"/>
    <n v="533647945.37"/>
    <n v="0"/>
    <n v="0"/>
    <n v="448598737.99000001"/>
    <n v="34463580.450000003"/>
    <n v="104746093.12"/>
    <n v="-33498427.940000001"/>
    <n v="6665336.5499999998"/>
    <n v="567132925.80999994"/>
    <n v="132266775.43000001"/>
    <n v="-19876745.739999998"/>
    <n v="0"/>
    <n v="6665336.5499999998"/>
    <n v="0"/>
    <x v="30"/>
  </r>
  <r>
    <n v="-1"/>
    <n v="1"/>
    <s v="0001 -Florida Power &amp; Light Company"/>
    <n v="0"/>
    <n v="3"/>
    <x v="30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30"/>
  </r>
  <r>
    <n v="-1"/>
    <n v="1"/>
    <s v="0001 -Florida Power &amp; Light Company"/>
    <n v="0"/>
    <n v="3"/>
    <x v="30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8"/>
    <n v="2014"/>
    <s v="V2012 Q1 - 50% Bonus"/>
    <n v="367"/>
    <s v="05. Other Production"/>
    <s v="Function"/>
    <n v="22212074.260000002"/>
    <n v="0"/>
    <n v="0"/>
    <n v="24188312.73"/>
    <n v="1734375.88"/>
    <n v="4385634.79"/>
    <n v="-3971330.96"/>
    <n v="1075982.3700000001"/>
    <n v="26164551.210000001"/>
    <n v="5453421.6200000001"/>
    <n v="-2209905.54"/>
    <n v="0"/>
    <n v="1075982.3700000001"/>
    <n v="0"/>
    <x v="30"/>
  </r>
  <r>
    <n v="-1"/>
    <n v="1"/>
    <s v="0001 -Florida Power &amp; Light Company"/>
    <n v="0"/>
    <n v="3"/>
    <x v="30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9"/>
    <n v="2014"/>
    <s v="V2012 Q2 - 50% Bonus"/>
    <n v="367"/>
    <s v="05. Other Production"/>
    <s v="Function"/>
    <n v="48003560.439999998"/>
    <n v="0"/>
    <n v="0"/>
    <n v="51894017.57"/>
    <n v="4143454.68"/>
    <n v="9259566.3000000007"/>
    <n v="-8061953.0499999998"/>
    <n v="2223407.39"/>
    <n v="55784474.700000003"/>
    <n v="12224834.939999999"/>
    <n v="-4379320.83"/>
    <n v="0"/>
    <n v="2223407.39"/>
    <n v="0"/>
    <x v="30"/>
  </r>
  <r>
    <n v="-1"/>
    <n v="1"/>
    <s v="0001 -Florida Power &amp; Light Company"/>
    <n v="0"/>
    <n v="3"/>
    <x v="30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30"/>
  </r>
  <r>
    <n v="-1"/>
    <n v="1"/>
    <s v="0001 -Florida Power &amp; Light Company"/>
    <n v="0"/>
    <n v="3"/>
    <x v="30"/>
    <n v="2012"/>
    <n v="250"/>
    <n v="2014"/>
    <s v="V2012 Q3 - 50% Bonus"/>
    <n v="367"/>
    <s v="05. Other Production"/>
    <s v="Function"/>
    <n v="13032844.57"/>
    <n v="0"/>
    <n v="0"/>
    <n v="13762537.699999999"/>
    <n v="1686439.31"/>
    <n v="3616907.42"/>
    <n v="-1469814.93"/>
    <n v="742987.79"/>
    <n v="14492230.83"/>
    <n v="5100368.2300000004"/>
    <n v="-513419.98"/>
    <n v="0"/>
    <n v="742987.79"/>
    <n v="0"/>
    <x v="30"/>
  </r>
  <r>
    <n v="-1"/>
    <n v="1"/>
    <s v="0001 -Florida Power &amp; Light Company"/>
    <n v="0"/>
    <n v="3"/>
    <x v="30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1"/>
    <n v="2014"/>
    <s v="V2012 Q4 - 50% Bonus"/>
    <n v="367"/>
    <s v="05. Other Production"/>
    <s v="Function"/>
    <n v="31516124.510000002"/>
    <n v="0"/>
    <n v="0"/>
    <n v="34041045.039999999"/>
    <n v="3205935.34"/>
    <n v="4924704.8899999997"/>
    <n v="-5081738.04"/>
    <n v="1480413.57"/>
    <n v="36565965.579999998"/>
    <n v="7529028.7999999998"/>
    <n v="-2967816.07"/>
    <n v="0"/>
    <n v="1480413.57"/>
    <n v="0"/>
    <x v="30"/>
  </r>
  <r>
    <n v="-1"/>
    <n v="1"/>
    <s v="0001 -Florida Power &amp; Light Company"/>
    <n v="0"/>
    <n v="3"/>
    <x v="30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30"/>
  </r>
  <r>
    <n v="-1"/>
    <n v="1"/>
    <s v="0001 -Florida Power &amp; Light Company"/>
    <n v="0"/>
    <n v="3"/>
    <x v="30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30"/>
  </r>
  <r>
    <n v="-1"/>
    <n v="1"/>
    <s v="0001 -Florida Power &amp; Light Company"/>
    <n v="0"/>
    <n v="3"/>
    <x v="30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30"/>
  </r>
  <r>
    <n v="-1"/>
    <n v="1"/>
    <s v="0001 -Florida Power &amp; Light Company"/>
    <n v="0"/>
    <n v="3"/>
    <x v="30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30"/>
  </r>
  <r>
    <n v="-1"/>
    <n v="1"/>
    <s v="0001 -Florida Power &amp; Light Company"/>
    <n v="0"/>
    <n v="3"/>
    <x v="30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30"/>
  </r>
  <r>
    <n v="-1"/>
    <n v="1"/>
    <s v="0001 -Florida Power &amp; Light Company"/>
    <n v="0"/>
    <n v="3"/>
    <x v="30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30"/>
  </r>
  <r>
    <n v="-1"/>
    <n v="1"/>
    <s v="0001 -Florida Power &amp; Light Company"/>
    <n v="0"/>
    <n v="3"/>
    <x v="30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30"/>
  </r>
  <r>
    <n v="-1"/>
    <n v="1"/>
    <s v="0001 -Florida Power &amp; Light Company"/>
    <n v="0"/>
    <n v="3"/>
    <x v="30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30"/>
  </r>
  <r>
    <n v="-1"/>
    <n v="1"/>
    <s v="0001 -Florida Power &amp; Light Company"/>
    <n v="0"/>
    <n v="3"/>
    <x v="30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30"/>
  </r>
  <r>
    <n v="-1"/>
    <n v="1"/>
    <s v="0001 -Florida Power &amp; Light Company"/>
    <n v="0"/>
    <n v="3"/>
    <x v="30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30"/>
  </r>
  <r>
    <n v="-1"/>
    <n v="1"/>
    <s v="0001 -Florida Power &amp; Light Company"/>
    <n v="0"/>
    <n v="3"/>
    <x v="30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30"/>
  </r>
  <r>
    <n v="-1"/>
    <n v="1"/>
    <s v="0001 -Florida Power &amp; Light Company"/>
    <n v="0"/>
    <n v="3"/>
    <x v="30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30"/>
  </r>
  <r>
    <n v="-1"/>
    <n v="1"/>
    <s v="0001 -Florida Power &amp; Light Company"/>
    <n v="0"/>
    <n v="3"/>
    <x v="30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30"/>
  </r>
  <r>
    <n v="-1"/>
    <n v="1"/>
    <s v="0001 -Florida Power &amp; Light Company"/>
    <n v="0"/>
    <n v="3"/>
    <x v="30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30"/>
  </r>
  <r>
    <n v="-1"/>
    <n v="1"/>
    <s v="0001 -Florida Power &amp; Light Company"/>
    <n v="0"/>
    <n v="3"/>
    <x v="30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30"/>
  </r>
  <r>
    <n v="-1"/>
    <n v="1"/>
    <s v="0001 -Florida Power &amp; Light Company"/>
    <n v="0"/>
    <n v="3"/>
    <x v="30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30"/>
  </r>
  <r>
    <n v="-1"/>
    <n v="1"/>
    <s v="0001 -Florida Power &amp; Light Company"/>
    <n v="0"/>
    <n v="3"/>
    <x v="30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30"/>
  </r>
  <r>
    <n v="-1"/>
    <n v="1"/>
    <s v="0001 -Florida Power &amp; Light Company"/>
    <n v="0"/>
    <n v="3"/>
    <x v="30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30"/>
  </r>
  <r>
    <n v="-1"/>
    <n v="1"/>
    <s v="0001 -Florida Power &amp; Light Company"/>
    <n v="0"/>
    <n v="3"/>
    <x v="30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30"/>
  </r>
  <r>
    <n v="-1"/>
    <n v="1"/>
    <s v="0001 -Florida Power &amp; Light Company"/>
    <n v="0"/>
    <n v="3"/>
    <x v="30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30"/>
  </r>
  <r>
    <n v="-1"/>
    <n v="1"/>
    <s v="0001 -Florida Power &amp; Light Company"/>
    <n v="0"/>
    <n v="3"/>
    <x v="30"/>
    <n v="1987"/>
    <n v="22"/>
    <n v="2014"/>
    <s v="V1987"/>
    <n v="367"/>
    <s v="06. Transmission"/>
    <s v="Function"/>
    <n v="33616320.729999997"/>
    <n v="0"/>
    <n v="0"/>
    <n v="415265"/>
    <n v="6198"/>
    <n v="34081875.439999998"/>
    <n v="-954529.97"/>
    <n v="173541.88"/>
    <n v="34334084.439999998"/>
    <n v="33370309.73"/>
    <n v="173541.88"/>
    <n v="0"/>
    <n v="173541.88"/>
    <n v="0"/>
    <x v="30"/>
  </r>
  <r>
    <n v="-1"/>
    <n v="1"/>
    <s v="0001 -Florida Power &amp; Light Company"/>
    <n v="0"/>
    <n v="3"/>
    <x v="30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30"/>
  </r>
  <r>
    <n v="-1"/>
    <n v="1"/>
    <s v="0001 -Florida Power &amp; Light Company"/>
    <n v="0"/>
    <n v="3"/>
    <x v="30"/>
    <n v="1988"/>
    <n v="24"/>
    <n v="2014"/>
    <s v="V1988"/>
    <n v="367"/>
    <s v="06. Transmission"/>
    <s v="Function"/>
    <n v="58793787.57"/>
    <n v="0"/>
    <n v="0"/>
    <n v="5707039.8600000003"/>
    <n v="85179.85"/>
    <n v="55763737.869999997"/>
    <n v="-994286.33"/>
    <n v="105999.49"/>
    <n v="59213573.57"/>
    <n v="55429131.719999999"/>
    <n v="105999.49"/>
    <n v="0"/>
    <n v="105999.49"/>
    <n v="0"/>
    <x v="30"/>
  </r>
  <r>
    <n v="-1"/>
    <n v="1"/>
    <s v="0001 -Florida Power &amp; Light Company"/>
    <n v="0"/>
    <n v="3"/>
    <x v="30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30"/>
  </r>
  <r>
    <n v="-1"/>
    <n v="1"/>
    <s v="0001 -Florida Power &amp; Light Company"/>
    <n v="0"/>
    <n v="3"/>
    <x v="30"/>
    <n v="1989"/>
    <n v="26"/>
    <n v="2014"/>
    <s v="V1989"/>
    <n v="367"/>
    <s v="06. Transmission"/>
    <s v="Function"/>
    <n v="38689886"/>
    <n v="0"/>
    <n v="0"/>
    <n v="3672622"/>
    <n v="54815.35"/>
    <n v="36653712.049999997"/>
    <n v="-535293.5"/>
    <n v="69251.820000000007"/>
    <n v="38982731.75"/>
    <n v="36415681.649999999"/>
    <n v="69251.820000000007"/>
    <n v="0"/>
    <n v="69251.820000000007"/>
    <n v="0"/>
    <x v="30"/>
  </r>
  <r>
    <n v="-1"/>
    <n v="1"/>
    <s v="0001 -Florida Power &amp; Light Company"/>
    <n v="0"/>
    <n v="3"/>
    <x v="30"/>
    <n v="1990"/>
    <n v="28"/>
    <n v="2014"/>
    <s v="V1990"/>
    <n v="367"/>
    <s v="06. Transmission"/>
    <s v="Function"/>
    <n v="53237709.700000003"/>
    <n v="0"/>
    <n v="0"/>
    <n v="4652481.63"/>
    <n v="69440.149999999994"/>
    <n v="50858136.420000002"/>
    <n v="-830528.96"/>
    <n v="142008.01"/>
    <n v="53895329.57"/>
    <n v="50269956.700000003"/>
    <n v="142008.01"/>
    <n v="0"/>
    <n v="142008.01"/>
    <n v="0"/>
    <x v="30"/>
  </r>
  <r>
    <n v="-1"/>
    <n v="1"/>
    <s v="0001 -Florida Power &amp; Light Company"/>
    <n v="0"/>
    <n v="3"/>
    <x v="30"/>
    <n v="1991"/>
    <n v="29"/>
    <n v="2014"/>
    <s v="V1991"/>
    <n v="367"/>
    <s v="06. Transmission"/>
    <s v="Function"/>
    <n v="54738845.539999999"/>
    <n v="0"/>
    <n v="0"/>
    <n v="4966713"/>
    <n v="74130.179999999993"/>
    <n v="51646050.630000003"/>
    <n v="-484230.61"/>
    <n v="40768.910000000003"/>
    <n v="54942365.119999997"/>
    <n v="51516661.229999997"/>
    <n v="40768.910000000003"/>
    <n v="0"/>
    <n v="40768.910000000003"/>
    <n v="0"/>
    <x v="30"/>
  </r>
  <r>
    <n v="-1"/>
    <n v="1"/>
    <s v="0001 -Florida Power &amp; Light Company"/>
    <n v="0"/>
    <n v="3"/>
    <x v="30"/>
    <n v="1992"/>
    <n v="30"/>
    <n v="2014"/>
    <s v="V1992"/>
    <n v="367"/>
    <s v="06. Transmission"/>
    <s v="Function"/>
    <n v="55855735.700000003"/>
    <n v="0"/>
    <n v="0"/>
    <n v="583557"/>
    <n v="8709.82"/>
    <n v="56030637.759999998"/>
    <n v="-676508.73"/>
    <n v="125817.94"/>
    <n v="56399263"/>
    <n v="55495820.280000001"/>
    <n v="125817.94"/>
    <n v="0"/>
    <n v="125817.94"/>
    <n v="0"/>
    <x v="30"/>
  </r>
  <r>
    <n v="-1"/>
    <n v="1"/>
    <s v="0001 -Florida Power &amp; Light Company"/>
    <n v="0"/>
    <n v="3"/>
    <x v="30"/>
    <n v="1993"/>
    <n v="31"/>
    <n v="2014"/>
    <s v="V1993"/>
    <n v="367"/>
    <s v="06. Transmission"/>
    <s v="Function"/>
    <n v="110586439.3"/>
    <n v="0"/>
    <n v="0"/>
    <n v="12134882.050000001"/>
    <n v="181117.97"/>
    <n v="103069121.55"/>
    <n v="-1164337.33"/>
    <n v="88544.34"/>
    <n v="110963163.97"/>
    <n v="102873514.84999999"/>
    <n v="88544.34"/>
    <n v="0"/>
    <n v="88544.34"/>
    <n v="0"/>
    <x v="30"/>
  </r>
  <r>
    <n v="-1"/>
    <n v="1"/>
    <s v="0001 -Florida Power &amp; Light Company"/>
    <n v="0"/>
    <n v="3"/>
    <x v="30"/>
    <n v="1994"/>
    <n v="32"/>
    <n v="2014"/>
    <s v="V1994"/>
    <n v="367"/>
    <s v="06. Transmission"/>
    <s v="Function"/>
    <n v="102228577.7"/>
    <n v="0"/>
    <n v="0"/>
    <n v="7901850.9800000004"/>
    <n v="2248578.58"/>
    <n v="96923229.790000007"/>
    <n v="-1030670.54"/>
    <n v="231895.04000000001"/>
    <n v="103163693.61"/>
    <n v="98247122.75"/>
    <n v="221464.75"/>
    <n v="0"/>
    <n v="231895.04000000001"/>
    <n v="0"/>
    <x v="30"/>
  </r>
  <r>
    <n v="-1"/>
    <n v="1"/>
    <s v="0001 -Florida Power &amp; Light Company"/>
    <n v="0"/>
    <n v="3"/>
    <x v="30"/>
    <n v="1995"/>
    <n v="33"/>
    <n v="2014"/>
    <s v="V1995"/>
    <n v="367"/>
    <s v="06. Transmission"/>
    <s v="Function"/>
    <n v="46001219.659999996"/>
    <n v="0"/>
    <n v="0"/>
    <n v="5265657.92"/>
    <n v="1908325.1"/>
    <n v="41773979.079999998"/>
    <n v="-555661.07999999996"/>
    <n v="87963.31"/>
    <n v="46373712.020000003"/>
    <n v="43326430.68"/>
    <n v="71344.45"/>
    <n v="0"/>
    <n v="87963.31"/>
    <n v="0"/>
    <x v="30"/>
  </r>
  <r>
    <n v="-1"/>
    <n v="1"/>
    <s v="0001 -Florida Power &amp; Light Company"/>
    <n v="0"/>
    <n v="3"/>
    <x v="30"/>
    <n v="1996"/>
    <n v="34"/>
    <n v="2014"/>
    <s v="V1996"/>
    <n v="367"/>
    <s v="06. Transmission"/>
    <s v="Function"/>
    <n v="84337753.099999994"/>
    <n v="0"/>
    <n v="0"/>
    <n v="16334165.65"/>
    <n v="3432997.16"/>
    <n v="70449068.329999998"/>
    <n v="-391292.35"/>
    <n v="95689.42"/>
    <n v="84700280.920000002"/>
    <n v="73551886.200000003"/>
    <n v="63340.9"/>
    <n v="0"/>
    <n v="95689.42"/>
    <n v="0"/>
    <x v="30"/>
  </r>
  <r>
    <n v="-1"/>
    <n v="1"/>
    <s v="0001 -Florida Power &amp; Light Company"/>
    <n v="0"/>
    <n v="3"/>
    <x v="30"/>
    <n v="1997"/>
    <n v="35"/>
    <n v="2014"/>
    <s v="V1997"/>
    <n v="367"/>
    <s v="06. Transmission"/>
    <s v="Function"/>
    <n v="39830597.920000002"/>
    <n v="0"/>
    <n v="0"/>
    <n v="8347974.8600000003"/>
    <n v="1709336.95"/>
    <n v="32437871.109999999"/>
    <n v="-495257.54"/>
    <n v="84089.57"/>
    <n v="40186698.32"/>
    <n v="33838773.359999999"/>
    <n v="36423.870000000003"/>
    <n v="0"/>
    <n v="84089.57"/>
    <n v="0"/>
    <x v="30"/>
  </r>
  <r>
    <n v="-1"/>
    <n v="1"/>
    <s v="0001 -Florida Power &amp; Light Company"/>
    <n v="0"/>
    <n v="3"/>
    <x v="30"/>
    <n v="1998"/>
    <n v="59"/>
    <n v="2014"/>
    <s v="V1998"/>
    <n v="367"/>
    <s v="06. Transmission"/>
    <s v="Function"/>
    <n v="28380847.23"/>
    <n v="0"/>
    <n v="0"/>
    <n v="7074854.7000000002"/>
    <n v="1228009.6499999999"/>
    <n v="22154787.75"/>
    <n v="-661509.81000000006"/>
    <n v="115399.94"/>
    <n v="28897470.789999999"/>
    <n v="22958388.010000002"/>
    <n v="23185.77"/>
    <n v="0"/>
    <n v="115399.94"/>
    <n v="0"/>
    <x v="30"/>
  </r>
  <r>
    <n v="-1"/>
    <n v="1"/>
    <s v="0001 -Florida Power &amp; Light Company"/>
    <n v="0"/>
    <n v="3"/>
    <x v="30"/>
    <n v="1999"/>
    <n v="60"/>
    <n v="2014"/>
    <s v="V1999"/>
    <n v="367"/>
    <s v="06. Transmission"/>
    <s v="Function"/>
    <n v="54360127.799999997"/>
    <n v="0"/>
    <n v="0"/>
    <n v="14821310.220000001"/>
    <n v="2394347.33"/>
    <n v="40906469.399999999"/>
    <n v="-1333786.67"/>
    <n v="254564.01"/>
    <n v="55450704.770000003"/>
    <n v="42453509.859999999"/>
    <n v="11293.92"/>
    <n v="0"/>
    <n v="254564.01"/>
    <n v="0"/>
    <x v="30"/>
  </r>
  <r>
    <n v="-1"/>
    <n v="1"/>
    <s v="0001 -Florida Power &amp; Light Company"/>
    <n v="0"/>
    <n v="3"/>
    <x v="30"/>
    <n v="2000"/>
    <n v="61"/>
    <n v="2014"/>
    <s v="V2000"/>
    <n v="367"/>
    <s v="06. Transmission"/>
    <s v="Function"/>
    <n v="34696649.799999997"/>
    <n v="0"/>
    <n v="0"/>
    <n v="10690660.550000001"/>
    <n v="1296658.5"/>
    <n v="24699265.07"/>
    <n v="-372505.79"/>
    <n v="116761.14"/>
    <n v="34905752.090000004"/>
    <n v="25836479.600000001"/>
    <n v="67102.820000000007"/>
    <n v="0"/>
    <n v="116761.14"/>
    <n v="0"/>
    <x v="30"/>
  </r>
  <r>
    <n v="-1"/>
    <n v="1"/>
    <s v="0001 -Florida Power &amp; Light Company"/>
    <n v="0"/>
    <n v="3"/>
    <x v="30"/>
    <n v="2001"/>
    <n v="62"/>
    <n v="2014"/>
    <s v="V2001"/>
    <n v="367"/>
    <s v="06. Transmission"/>
    <s v="Function"/>
    <n v="107162123.39"/>
    <n v="0"/>
    <n v="0"/>
    <n v="36381758.719999999"/>
    <n v="4726513.24"/>
    <n v="71475426.469999999"/>
    <n v="-766284.19"/>
    <n v="136129.01"/>
    <n v="107761371.94"/>
    <n v="75789648.840000004"/>
    <n v="-50828.66"/>
    <n v="0"/>
    <n v="136129.01"/>
    <n v="0"/>
    <x v="30"/>
  </r>
  <r>
    <n v="-1"/>
    <n v="1"/>
    <s v="0001 -Florida Power &amp; Light Company"/>
    <n v="0"/>
    <n v="3"/>
    <x v="30"/>
    <n v="2001"/>
    <n v="69"/>
    <n v="2014"/>
    <s v="V2001 Bonus"/>
    <n v="367"/>
    <s v="06. Transmission"/>
    <s v="Function"/>
    <n v="2400858.17"/>
    <n v="0"/>
    <n v="0"/>
    <n v="806184.42"/>
    <n v="107490.99"/>
    <n v="1608726.68"/>
    <n v="-17478.599999999999"/>
    <n v="3819.67"/>
    <n v="2417734.65"/>
    <n v="1704611.82"/>
    <n v="-1450.97"/>
    <n v="0"/>
    <n v="3819.67"/>
    <n v="0"/>
    <x v="30"/>
  </r>
  <r>
    <n v="-1"/>
    <n v="1"/>
    <s v="0001 -Florida Power &amp; Light Company"/>
    <n v="0"/>
    <n v="3"/>
    <x v="30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30"/>
  </r>
  <r>
    <n v="-1"/>
    <n v="1"/>
    <s v="0001 -Florida Power &amp; Light Company"/>
    <n v="0"/>
    <n v="3"/>
    <x v="30"/>
    <n v="2002"/>
    <n v="80"/>
    <n v="2014"/>
    <s v="V2002 Bonus Q1"/>
    <n v="367"/>
    <s v="06. Transmission"/>
    <s v="Function"/>
    <n v="11741737.380000001"/>
    <n v="0"/>
    <n v="0"/>
    <n v="11834431.369999999"/>
    <n v="527697.29"/>
    <n v="7605570.3399999999"/>
    <n v="-186765.1"/>
    <n v="33805.24"/>
    <n v="11927125.35"/>
    <n v="8010918.0599999996"/>
    <n v="-29233.15"/>
    <n v="0"/>
    <n v="33805.24"/>
    <n v="0"/>
    <x v="30"/>
  </r>
  <r>
    <n v="-1"/>
    <n v="1"/>
    <s v="0001 -Florida Power &amp; Light Company"/>
    <n v="0"/>
    <n v="3"/>
    <x v="30"/>
    <n v="2002"/>
    <n v="81"/>
    <n v="2014"/>
    <s v="V2002 Bonus Q2"/>
    <n v="367"/>
    <s v="06. Transmission"/>
    <s v="Function"/>
    <n v="11083720.26"/>
    <n v="0"/>
    <n v="0"/>
    <n v="11171219.619999999"/>
    <n v="498571.53"/>
    <n v="7050885.1399999997"/>
    <n v="-176298.67"/>
    <n v="32366.21"/>
    <n v="11258718.99"/>
    <n v="7435956.8700000001"/>
    <n v="-29132.720000000001"/>
    <n v="0"/>
    <n v="32366.21"/>
    <n v="0"/>
    <x v="30"/>
  </r>
  <r>
    <n v="-1"/>
    <n v="1"/>
    <s v="0001 -Florida Power &amp; Light Company"/>
    <n v="0"/>
    <n v="3"/>
    <x v="30"/>
    <n v="2002"/>
    <n v="82"/>
    <n v="2014"/>
    <s v="V2002 Bonus Q3"/>
    <n v="367"/>
    <s v="06. Transmission"/>
    <s v="Function"/>
    <n v="8164464.2699999996"/>
    <n v="0"/>
    <n v="0"/>
    <n v="8228917.8600000003"/>
    <n v="367092.03"/>
    <n v="5102745.6900000004"/>
    <n v="-129864.75"/>
    <n v="23841.53"/>
    <n v="8293371.46"/>
    <n v="5387648.4199999999"/>
    <n v="-22876.37"/>
    <n v="0"/>
    <n v="23841.53"/>
    <n v="0"/>
    <x v="30"/>
  </r>
  <r>
    <n v="-1"/>
    <n v="1"/>
    <s v="0001 -Florida Power &amp; Light Company"/>
    <n v="0"/>
    <n v="3"/>
    <x v="30"/>
    <n v="2002"/>
    <n v="83"/>
    <n v="2014"/>
    <s v="V2002 Bonus Q4"/>
    <n v="367"/>
    <s v="06. Transmission"/>
    <s v="Function"/>
    <n v="10896684.560000001"/>
    <n v="0"/>
    <n v="0"/>
    <n v="10982707.369999999"/>
    <n v="489609.09"/>
    <n v="6689165.4000000004"/>
    <n v="-173323.64"/>
    <n v="31820.03"/>
    <n v="11068730.18"/>
    <n v="7070967.2800000003"/>
    <n v="-32418.37"/>
    <n v="0"/>
    <n v="31820.03"/>
    <n v="0"/>
    <x v="30"/>
  </r>
  <r>
    <n v="-1"/>
    <n v="1"/>
    <s v="0001 -Florida Power &amp; Light Company"/>
    <n v="0"/>
    <n v="3"/>
    <x v="30"/>
    <n v="2002"/>
    <n v="76"/>
    <n v="2014"/>
    <s v="V2002 Q1"/>
    <n v="367"/>
    <s v="06. Transmission"/>
    <s v="Function"/>
    <n v="22099599.190000001"/>
    <n v="0"/>
    <n v="0"/>
    <n v="22274062.32"/>
    <n v="993200.44"/>
    <n v="14314749.970000001"/>
    <n v="-351518.19"/>
    <n v="83048.92"/>
    <n v="22448525.449999999"/>
    <n v="15077671.310000001"/>
    <n v="-35598.239999999998"/>
    <n v="0"/>
    <n v="83048.92"/>
    <n v="0"/>
    <x v="30"/>
  </r>
  <r>
    <n v="-1"/>
    <n v="1"/>
    <s v="0001 -Florida Power &amp; Light Company"/>
    <n v="0"/>
    <n v="3"/>
    <x v="30"/>
    <n v="2002"/>
    <n v="77"/>
    <n v="2014"/>
    <s v="V2002 Q2"/>
    <n v="367"/>
    <s v="06. Transmission"/>
    <s v="Function"/>
    <n v="12430638.9"/>
    <n v="0"/>
    <n v="0"/>
    <n v="12499128.189999999"/>
    <n v="557836.09"/>
    <n v="7870595.9900000002"/>
    <n v="-196794.52"/>
    <n v="32937.120000000003"/>
    <n v="12567617.48"/>
    <n v="8339591.2000000002"/>
    <n v="-15200.58"/>
    <n v="0"/>
    <n v="32937.120000000003"/>
    <n v="0"/>
    <x v="30"/>
  </r>
  <r>
    <n v="-1"/>
    <n v="1"/>
    <s v="0001 -Florida Power &amp; Light Company"/>
    <n v="0"/>
    <n v="3"/>
    <x v="30"/>
    <n v="2002"/>
    <n v="78"/>
    <n v="2014"/>
    <s v="V2002 Q3"/>
    <n v="367"/>
    <s v="06. Transmission"/>
    <s v="Function"/>
    <n v="4645555.08"/>
    <n v="0"/>
    <n v="0"/>
    <n v="4679609.25"/>
    <n v="193953.82"/>
    <n v="3027889.62"/>
    <n v="-68614.27"/>
    <n v="16303.64"/>
    <n v="4713663.43"/>
    <n v="3178418.57"/>
    <n v="-8379.85"/>
    <n v="0"/>
    <n v="16303.64"/>
    <n v="0"/>
    <x v="30"/>
  </r>
  <r>
    <n v="-1"/>
    <n v="1"/>
    <s v="0001 -Florida Power &amp; Light Company"/>
    <n v="0"/>
    <n v="3"/>
    <x v="30"/>
    <n v="2002"/>
    <n v="79"/>
    <n v="2014"/>
    <s v="V2002 Q4"/>
    <n v="367"/>
    <s v="06. Transmission"/>
    <s v="Function"/>
    <n v="8854570.5700000003"/>
    <n v="0"/>
    <n v="0"/>
    <n v="8923259.9100000001"/>
    <n v="390953.52"/>
    <n v="5494861.1100000003"/>
    <n v="-138399.17000000001"/>
    <n v="32911.81"/>
    <n v="8991949.25"/>
    <n v="5799730.4000000004"/>
    <n v="-18382.64"/>
    <n v="0"/>
    <n v="32911.81"/>
    <n v="0"/>
    <x v="30"/>
  </r>
  <r>
    <n v="-1"/>
    <n v="1"/>
    <s v="0001 -Florida Power &amp; Light Company"/>
    <n v="0"/>
    <n v="3"/>
    <x v="30"/>
    <n v="2003"/>
    <n v="64"/>
    <n v="2014"/>
    <s v="V2003"/>
    <n v="367"/>
    <s v="06. Transmission"/>
    <s v="Function"/>
    <n v="3296752.59"/>
    <n v="0"/>
    <n v="0"/>
    <n v="2155187.96"/>
    <n v="95848.33"/>
    <n v="1378198.42"/>
    <n v="-39767.64"/>
    <n v="14520.75"/>
    <n v="3307689.97"/>
    <n v="1467499.94"/>
    <n v="10130.18"/>
    <n v="0"/>
    <n v="14520.75"/>
    <n v="0"/>
    <x v="30"/>
  </r>
  <r>
    <n v="-1"/>
    <n v="1"/>
    <s v="0001 -Florida Power &amp; Light Company"/>
    <n v="0"/>
    <n v="3"/>
    <x v="30"/>
    <n v="2003"/>
    <n v="70"/>
    <n v="2014"/>
    <s v="V2003 Bonus-30%"/>
    <n v="367"/>
    <s v="06. Transmission"/>
    <s v="Function"/>
    <n v="63327718.159999996"/>
    <n v="0"/>
    <n v="0"/>
    <n v="27153675.109999999"/>
    <n v="2858277.3"/>
    <n v="37383722.549999997"/>
    <n v="-1544699.6"/>
    <n v="455470.59"/>
    <n v="64862693.009999998"/>
    <n v="39323374.140000001"/>
    <n v="-160878.54"/>
    <n v="0"/>
    <n v="455470.59"/>
    <n v="0"/>
    <x v="30"/>
  </r>
  <r>
    <n v="-1"/>
    <n v="1"/>
    <s v="0001 -Florida Power &amp; Light Company"/>
    <n v="0"/>
    <n v="3"/>
    <x v="30"/>
    <n v="2003"/>
    <n v="84"/>
    <n v="2014"/>
    <s v="V2003 Bonus-50%"/>
    <n v="367"/>
    <s v="06. Transmission"/>
    <s v="Function"/>
    <n v="8783238.6199999992"/>
    <n v="0"/>
    <n v="0"/>
    <n v="2303065"/>
    <n v="511791.71"/>
    <n v="6665575.0599999996"/>
    <n v="-214340.68"/>
    <n v="82203.48"/>
    <n v="8996229.9100000001"/>
    <n v="7013424.0999999996"/>
    <n v="33154.86"/>
    <n v="0"/>
    <n v="82203.48"/>
    <n v="0"/>
    <x v="30"/>
  </r>
  <r>
    <n v="-1"/>
    <n v="1"/>
    <s v="0001 -Florida Power &amp; Light Company"/>
    <n v="0"/>
    <n v="3"/>
    <x v="30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30"/>
  </r>
  <r>
    <n v="-1"/>
    <n v="1"/>
    <s v="0001 -Florida Power &amp; Light Company"/>
    <n v="0"/>
    <n v="3"/>
    <x v="30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30"/>
  </r>
  <r>
    <n v="-1"/>
    <n v="1"/>
    <s v="0001 -Florida Power &amp; Light Company"/>
    <n v="0"/>
    <n v="3"/>
    <x v="30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30"/>
  </r>
  <r>
    <n v="-1"/>
    <n v="1"/>
    <s v="0001 -Florida Power &amp; Light Company"/>
    <n v="0"/>
    <n v="3"/>
    <x v="30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30"/>
  </r>
  <r>
    <n v="-1"/>
    <n v="1"/>
    <s v="0001 -Florida Power &amp; Light Company"/>
    <n v="0"/>
    <n v="3"/>
    <x v="30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30"/>
  </r>
  <r>
    <n v="-1"/>
    <n v="1"/>
    <s v="0001 -Florida Power &amp; Light Company"/>
    <n v="0"/>
    <n v="3"/>
    <x v="30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30"/>
  </r>
  <r>
    <n v="-1"/>
    <n v="1"/>
    <s v="0001 -Florida Power &amp; Light Company"/>
    <n v="0"/>
    <n v="3"/>
    <x v="30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30"/>
  </r>
  <r>
    <n v="-1"/>
    <n v="1"/>
    <s v="0001 -Florida Power &amp; Light Company"/>
    <n v="0"/>
    <n v="3"/>
    <x v="30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30"/>
  </r>
  <r>
    <n v="-1"/>
    <n v="1"/>
    <s v="0001 -Florida Power &amp; Light Company"/>
    <n v="0"/>
    <n v="3"/>
    <x v="30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30"/>
  </r>
  <r>
    <n v="-1"/>
    <n v="1"/>
    <s v="0001 -Florida Power &amp; Light Company"/>
    <n v="0"/>
    <n v="3"/>
    <x v="30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30"/>
  </r>
  <r>
    <n v="-1"/>
    <n v="1"/>
    <s v="0001 -Florida Power &amp; Light Company"/>
    <n v="0"/>
    <n v="3"/>
    <x v="30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30"/>
  </r>
  <r>
    <n v="-1"/>
    <n v="1"/>
    <s v="0001 -Florida Power &amp; Light Company"/>
    <n v="0"/>
    <n v="3"/>
    <x v="30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30"/>
  </r>
  <r>
    <n v="-1"/>
    <n v="1"/>
    <s v="0001 -Florida Power &amp; Light Company"/>
    <n v="0"/>
    <n v="3"/>
    <x v="30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30"/>
  </r>
  <r>
    <n v="-1"/>
    <n v="1"/>
    <s v="0001 -Florida Power &amp; Light Company"/>
    <n v="0"/>
    <n v="3"/>
    <x v="30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30"/>
  </r>
  <r>
    <n v="-1"/>
    <n v="1"/>
    <s v="0001 -Florida Power &amp; Light Company"/>
    <n v="0"/>
    <n v="3"/>
    <x v="30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30"/>
  </r>
  <r>
    <n v="-1"/>
    <n v="1"/>
    <s v="0001 -Florida Power &amp; Light Company"/>
    <n v="0"/>
    <n v="3"/>
    <x v="30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30"/>
  </r>
  <r>
    <n v="-1"/>
    <n v="1"/>
    <s v="0001 -Florida Power &amp; Light Company"/>
    <n v="0"/>
    <n v="3"/>
    <x v="30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30"/>
  </r>
  <r>
    <n v="-1"/>
    <n v="1"/>
    <s v="0001 -Florida Power &amp; Light Company"/>
    <n v="0"/>
    <n v="3"/>
    <x v="30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30"/>
  </r>
  <r>
    <n v="-1"/>
    <n v="1"/>
    <s v="0001 -Florida Power &amp; Light Company"/>
    <n v="0"/>
    <n v="3"/>
    <x v="30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30"/>
  </r>
  <r>
    <n v="-1"/>
    <n v="1"/>
    <s v="0001 -Florida Power &amp; Light Company"/>
    <n v="0"/>
    <n v="3"/>
    <x v="30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30"/>
  </r>
  <r>
    <n v="-1"/>
    <n v="1"/>
    <s v="0001 -Florida Power &amp; Light Company"/>
    <n v="0"/>
    <n v="3"/>
    <x v="30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30"/>
  </r>
  <r>
    <n v="-1"/>
    <n v="1"/>
    <s v="0001 -Florida Power &amp; Light Company"/>
    <n v="0"/>
    <n v="3"/>
    <x v="30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30"/>
  </r>
  <r>
    <n v="-1"/>
    <n v="1"/>
    <s v="0001 -Florida Power &amp; Light Company"/>
    <n v="0"/>
    <n v="3"/>
    <x v="30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30"/>
  </r>
  <r>
    <n v="-1"/>
    <n v="1"/>
    <s v="0001 -Florida Power &amp; Light Company"/>
    <n v="0"/>
    <n v="3"/>
    <x v="30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30"/>
  </r>
  <r>
    <n v="-1"/>
    <n v="1"/>
    <s v="0001 -Florida Power &amp; Light Company"/>
    <n v="0"/>
    <n v="3"/>
    <x v="30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30"/>
  </r>
  <r>
    <n v="-1"/>
    <n v="1"/>
    <s v="0001 -Florida Power &amp; Light Company"/>
    <n v="0"/>
    <n v="3"/>
    <x v="30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30"/>
  </r>
  <r>
    <n v="-1"/>
    <n v="1"/>
    <s v="0001 -Florida Power &amp; Light Company"/>
    <n v="0"/>
    <n v="3"/>
    <x v="30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30"/>
  </r>
  <r>
    <n v="-1"/>
    <n v="1"/>
    <s v="0001 -Florida Power &amp; Light Company"/>
    <n v="0"/>
    <n v="3"/>
    <x v="30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30"/>
  </r>
  <r>
    <n v="-1"/>
    <n v="1"/>
    <s v="0001 -Florida Power &amp; Light Company"/>
    <n v="0"/>
    <n v="3"/>
    <x v="30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30"/>
  </r>
  <r>
    <n v="-1"/>
    <n v="1"/>
    <s v="0001 -Florida Power &amp; Light Company"/>
    <n v="0"/>
    <n v="3"/>
    <x v="30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30"/>
  </r>
  <r>
    <n v="-1"/>
    <n v="1"/>
    <s v="0001 -Florida Power &amp; Light Company"/>
    <n v="0"/>
    <n v="3"/>
    <x v="30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30"/>
  </r>
  <r>
    <n v="-1"/>
    <n v="1"/>
    <s v="0001 -Florida Power &amp; Light Company"/>
    <n v="0"/>
    <n v="3"/>
    <x v="30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30"/>
  </r>
  <r>
    <n v="-1"/>
    <n v="1"/>
    <s v="0001 -Florida Power &amp; Light Company"/>
    <n v="0"/>
    <n v="3"/>
    <x v="30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30"/>
  </r>
  <r>
    <n v="-1"/>
    <n v="1"/>
    <s v="0001 -Florida Power &amp; Light Company"/>
    <n v="0"/>
    <n v="3"/>
    <x v="30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30"/>
  </r>
  <r>
    <n v="-1"/>
    <n v="1"/>
    <s v="0001 -Florida Power &amp; Light Company"/>
    <n v="0"/>
    <n v="3"/>
    <x v="30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30"/>
  </r>
  <r>
    <n v="-1"/>
    <n v="1"/>
    <s v="0001 -Florida Power &amp; Light Company"/>
    <n v="0"/>
    <n v="3"/>
    <x v="30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30"/>
  </r>
  <r>
    <n v="-1"/>
    <n v="1"/>
    <s v="0001 -Florida Power &amp; Light Company"/>
    <n v="0"/>
    <n v="3"/>
    <x v="30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30"/>
  </r>
  <r>
    <n v="-1"/>
    <n v="1"/>
    <s v="0001 -Florida Power &amp; Light Company"/>
    <n v="0"/>
    <n v="3"/>
    <x v="30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30"/>
  </r>
  <r>
    <n v="-1"/>
    <n v="1"/>
    <s v="0001 -Florida Power &amp; Light Company"/>
    <n v="0"/>
    <n v="3"/>
    <x v="30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30"/>
  </r>
  <r>
    <n v="-1"/>
    <n v="1"/>
    <s v="0001 -Florida Power &amp; Light Company"/>
    <n v="0"/>
    <n v="3"/>
    <x v="30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30"/>
  </r>
  <r>
    <n v="-1"/>
    <n v="1"/>
    <s v="0001 -Florida Power &amp; Light Company"/>
    <n v="0"/>
    <n v="3"/>
    <x v="30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30"/>
  </r>
  <r>
    <n v="-1"/>
    <n v="1"/>
    <s v="0001 -Florida Power &amp; Light Company"/>
    <n v="0"/>
    <n v="3"/>
    <x v="30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30"/>
  </r>
  <r>
    <n v="-1"/>
    <n v="1"/>
    <s v="0001 -Florida Power &amp; Light Company"/>
    <n v="0"/>
    <n v="3"/>
    <x v="30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30"/>
  </r>
  <r>
    <n v="-1"/>
    <n v="1"/>
    <s v="0001 -Florida Power &amp; Light Company"/>
    <n v="0"/>
    <n v="3"/>
    <x v="30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30"/>
  </r>
  <r>
    <n v="-1"/>
    <n v="1"/>
    <s v="0001 -Florida Power &amp; Light Company"/>
    <n v="0"/>
    <n v="3"/>
    <x v="30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30"/>
  </r>
  <r>
    <n v="-1"/>
    <n v="1"/>
    <s v="0001 -Florida Power &amp; Light Company"/>
    <n v="0"/>
    <n v="3"/>
    <x v="30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30"/>
  </r>
  <r>
    <n v="-1"/>
    <n v="1"/>
    <s v="0001 -Florida Power &amp; Light Company"/>
    <n v="0"/>
    <n v="3"/>
    <x v="30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30"/>
  </r>
  <r>
    <n v="-1"/>
    <n v="1"/>
    <s v="0001 -Florida Power &amp; Light Company"/>
    <n v="0"/>
    <n v="3"/>
    <x v="30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30"/>
  </r>
  <r>
    <n v="-1"/>
    <n v="1"/>
    <s v="0001 -Florida Power &amp; Light Company"/>
    <n v="0"/>
    <n v="3"/>
    <x v="30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30"/>
  </r>
  <r>
    <n v="-1"/>
    <n v="1"/>
    <s v="0001 -Florida Power &amp; Light Company"/>
    <n v="0"/>
    <n v="3"/>
    <x v="30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30"/>
  </r>
  <r>
    <n v="-1"/>
    <n v="1"/>
    <s v="0001 -Florida Power &amp; Light Company"/>
    <n v="0"/>
    <n v="3"/>
    <x v="30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30"/>
  </r>
  <r>
    <n v="-1"/>
    <n v="1"/>
    <s v="0001 -Florida Power &amp; Light Company"/>
    <n v="0"/>
    <n v="3"/>
    <x v="30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30"/>
  </r>
  <r>
    <n v="-1"/>
    <n v="1"/>
    <s v="0001 -Florida Power &amp; Light Company"/>
    <n v="0"/>
    <n v="3"/>
    <x v="30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30"/>
  </r>
  <r>
    <n v="-1"/>
    <n v="1"/>
    <s v="0001 -Florida Power &amp; Light Company"/>
    <n v="0"/>
    <n v="3"/>
    <x v="30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30"/>
  </r>
  <r>
    <n v="-1"/>
    <n v="1"/>
    <s v="0001 -Florida Power &amp; Light Company"/>
    <n v="0"/>
    <n v="3"/>
    <x v="30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30"/>
  </r>
  <r>
    <n v="-1"/>
    <n v="1"/>
    <s v="0001 -Florida Power &amp; Light Company"/>
    <n v="0"/>
    <n v="3"/>
    <x v="30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30"/>
  </r>
  <r>
    <n v="-1"/>
    <n v="1"/>
    <s v="0001 -Florida Power &amp; Light Company"/>
    <n v="0"/>
    <n v="3"/>
    <x v="30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30"/>
  </r>
  <r>
    <n v="-1"/>
    <n v="1"/>
    <s v="0001 -Florida Power &amp; Light Company"/>
    <n v="0"/>
    <n v="3"/>
    <x v="30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30"/>
  </r>
  <r>
    <n v="-1"/>
    <n v="1"/>
    <s v="0001 -Florida Power &amp; Light Company"/>
    <n v="0"/>
    <n v="3"/>
    <x v="30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30"/>
  </r>
  <r>
    <n v="-1"/>
    <n v="1"/>
    <s v="0001 -Florida Power &amp; Light Company"/>
    <n v="0"/>
    <n v="3"/>
    <x v="30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30"/>
  </r>
  <r>
    <n v="-1"/>
    <n v="1"/>
    <s v="0001 -Florida Power &amp; Light Company"/>
    <n v="0"/>
    <n v="3"/>
    <x v="30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30"/>
  </r>
  <r>
    <n v="-1"/>
    <n v="1"/>
    <s v="0001 -Florida Power &amp; Light Company"/>
    <n v="0"/>
    <n v="3"/>
    <x v="30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30"/>
  </r>
  <r>
    <n v="-1"/>
    <n v="1"/>
    <s v="0001 -Florida Power &amp; Light Company"/>
    <n v="0"/>
    <n v="3"/>
    <x v="30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30"/>
  </r>
  <r>
    <n v="-1"/>
    <n v="1"/>
    <s v="0001 -Florida Power &amp; Light Company"/>
    <n v="0"/>
    <n v="3"/>
    <x v="30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30"/>
  </r>
  <r>
    <n v="-1"/>
    <n v="1"/>
    <s v="0001 -Florida Power &amp; Light Company"/>
    <n v="0"/>
    <n v="3"/>
    <x v="30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30"/>
  </r>
  <r>
    <n v="-1"/>
    <n v="1"/>
    <s v="0001 -Florida Power &amp; Light Company"/>
    <n v="0"/>
    <n v="3"/>
    <x v="30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30"/>
  </r>
  <r>
    <n v="-1"/>
    <n v="1"/>
    <s v="0001 -Florida Power &amp; Light Company"/>
    <n v="0"/>
    <n v="3"/>
    <x v="30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30"/>
  </r>
  <r>
    <n v="-1"/>
    <n v="1"/>
    <s v="0001 -Florida Power &amp; Light Company"/>
    <n v="0"/>
    <n v="3"/>
    <x v="30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30"/>
  </r>
  <r>
    <n v="-1"/>
    <n v="1"/>
    <s v="0001 -Florida Power &amp; Light Company"/>
    <n v="0"/>
    <n v="3"/>
    <x v="30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30"/>
  </r>
  <r>
    <n v="-1"/>
    <n v="1"/>
    <s v="0001 -Florida Power &amp; Light Company"/>
    <n v="0"/>
    <n v="3"/>
    <x v="30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30"/>
  </r>
  <r>
    <n v="-1"/>
    <n v="1"/>
    <s v="0001 -Florida Power &amp; Light Company"/>
    <n v="0"/>
    <n v="3"/>
    <x v="30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30"/>
  </r>
  <r>
    <n v="-1"/>
    <n v="1"/>
    <s v="0001 -Florida Power &amp; Light Company"/>
    <n v="0"/>
    <n v="3"/>
    <x v="30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30"/>
  </r>
  <r>
    <n v="-1"/>
    <n v="1"/>
    <s v="0001 -Florida Power &amp; Light Company"/>
    <n v="0"/>
    <n v="3"/>
    <x v="30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30"/>
  </r>
  <r>
    <n v="-1"/>
    <n v="1"/>
    <s v="0001 -Florida Power &amp; Light Company"/>
    <n v="0"/>
    <n v="3"/>
    <x v="30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30"/>
  </r>
  <r>
    <n v="-1"/>
    <n v="1"/>
    <s v="0001 -Florida Power &amp; Light Company"/>
    <n v="0"/>
    <n v="3"/>
    <x v="30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30"/>
  </r>
  <r>
    <n v="-1"/>
    <n v="1"/>
    <s v="0001 -Florida Power &amp; Light Company"/>
    <n v="0"/>
    <n v="3"/>
    <x v="30"/>
    <n v="1987"/>
    <n v="22"/>
    <n v="2014"/>
    <s v="V1987"/>
    <n v="367"/>
    <s v="07. Distribution"/>
    <s v="Function"/>
    <n v="130553579.65000001"/>
    <n v="0"/>
    <n v="0"/>
    <n v="0"/>
    <n v="0"/>
    <n v="132411780.11"/>
    <n v="-2279060.27"/>
    <n v="84541.91"/>
    <n v="132411780.11"/>
    <n v="130553579.65000001"/>
    <n v="84541.91"/>
    <n v="0"/>
    <n v="84541.91"/>
    <n v="0"/>
    <x v="30"/>
  </r>
  <r>
    <n v="-1"/>
    <n v="1"/>
    <s v="0001 -Florida Power &amp; Light Company"/>
    <n v="0"/>
    <n v="3"/>
    <x v="30"/>
    <n v="1988"/>
    <n v="24"/>
    <n v="2014"/>
    <s v="V1988"/>
    <n v="367"/>
    <s v="07. Distribution"/>
    <s v="Function"/>
    <n v="116154884.12"/>
    <n v="0"/>
    <n v="0"/>
    <n v="0"/>
    <n v="0"/>
    <n v="117751052.70999999"/>
    <n v="-2181992.75"/>
    <n v="89115.97"/>
    <n v="117751052.70999999"/>
    <n v="116154884.12"/>
    <n v="89115.97"/>
    <n v="0"/>
    <n v="89115.97"/>
    <n v="0"/>
    <x v="30"/>
  </r>
  <r>
    <n v="-1"/>
    <n v="1"/>
    <s v="0001 -Florida Power &amp; Light Company"/>
    <n v="0"/>
    <n v="3"/>
    <x v="30"/>
    <n v="1989"/>
    <n v="26"/>
    <n v="2014"/>
    <s v="V1989"/>
    <n v="367"/>
    <s v="07. Distribution"/>
    <s v="Function"/>
    <n v="140834623.44999999"/>
    <n v="0"/>
    <n v="0"/>
    <n v="0"/>
    <n v="0"/>
    <n v="142736444.99000001"/>
    <n v="-2475031.41"/>
    <n v="123671.37"/>
    <n v="142736444.99000001"/>
    <n v="140834623.44999999"/>
    <n v="123671.37"/>
    <n v="0"/>
    <n v="123671.37"/>
    <n v="0"/>
    <x v="30"/>
  </r>
  <r>
    <n v="-1"/>
    <n v="1"/>
    <s v="0001 -Florida Power &amp; Light Company"/>
    <n v="0"/>
    <n v="3"/>
    <x v="30"/>
    <n v="1990"/>
    <n v="28"/>
    <n v="2014"/>
    <s v="V1990"/>
    <n v="367"/>
    <s v="07. Distribution"/>
    <s v="Function"/>
    <n v="168591581.12"/>
    <n v="0"/>
    <n v="0"/>
    <n v="0"/>
    <n v="0"/>
    <n v="170652686.11000001"/>
    <n v="-2773184.34"/>
    <n v="123880.99"/>
    <n v="170652686.11000001"/>
    <n v="168591581.12"/>
    <n v="123880.99"/>
    <n v="0"/>
    <n v="123880.99"/>
    <n v="0"/>
    <x v="30"/>
  </r>
  <r>
    <n v="-1"/>
    <n v="1"/>
    <s v="0001 -Florida Power &amp; Light Company"/>
    <n v="0"/>
    <n v="3"/>
    <x v="30"/>
    <n v="1991"/>
    <n v="29"/>
    <n v="2014"/>
    <s v="V1991"/>
    <n v="367"/>
    <s v="07. Distribution"/>
    <s v="Function"/>
    <n v="191742932.66999999"/>
    <n v="0"/>
    <n v="0"/>
    <n v="0"/>
    <n v="0"/>
    <n v="194209386.75"/>
    <n v="-2942589.08"/>
    <n v="117232.78"/>
    <n v="194209386.75"/>
    <n v="191742932.66999999"/>
    <n v="117232.78"/>
    <n v="0"/>
    <n v="117232.78"/>
    <n v="0"/>
    <x v="30"/>
  </r>
  <r>
    <n v="-1"/>
    <n v="1"/>
    <s v="0001 -Florida Power &amp; Light Company"/>
    <n v="0"/>
    <n v="3"/>
    <x v="30"/>
    <n v="1992"/>
    <n v="30"/>
    <n v="2014"/>
    <s v="V1992"/>
    <n v="367"/>
    <s v="07. Distribution"/>
    <s v="Function"/>
    <n v="162455271.56"/>
    <n v="0"/>
    <n v="0"/>
    <n v="0"/>
    <n v="0"/>
    <n v="164676853.80000001"/>
    <n v="-2733764.45"/>
    <n v="108728.97"/>
    <n v="164676853.80000001"/>
    <n v="162455271.56"/>
    <n v="108728.97"/>
    <n v="0"/>
    <n v="108728.97"/>
    <n v="0"/>
    <x v="30"/>
  </r>
  <r>
    <n v="-1"/>
    <n v="1"/>
    <s v="0001 -Florida Power &amp; Light Company"/>
    <n v="0"/>
    <n v="3"/>
    <x v="30"/>
    <n v="1993"/>
    <n v="31"/>
    <n v="2014"/>
    <s v="V1993"/>
    <n v="367"/>
    <s v="07. Distribution"/>
    <s v="Function"/>
    <n v="165467175.25"/>
    <n v="0"/>
    <n v="0"/>
    <n v="0"/>
    <n v="0"/>
    <n v="166993165.38999999"/>
    <n v="-2027470.25"/>
    <n v="71296.19"/>
    <n v="166993165.38999999"/>
    <n v="165467175.25"/>
    <n v="71296.19"/>
    <n v="0"/>
    <n v="71296.19"/>
    <n v="0"/>
    <x v="30"/>
  </r>
  <r>
    <n v="-1"/>
    <n v="1"/>
    <s v="0001 -Florida Power &amp; Light Company"/>
    <n v="0"/>
    <n v="3"/>
    <x v="30"/>
    <n v="1994"/>
    <n v="32"/>
    <n v="2014"/>
    <s v="V1994"/>
    <n v="367"/>
    <s v="07. Distribution"/>
    <s v="Function"/>
    <n v="161128705.11000001"/>
    <n v="0"/>
    <n v="0"/>
    <n v="3168200.88"/>
    <n v="3168200.88"/>
    <n v="159827223.94999999"/>
    <n v="-2365730.77"/>
    <n v="78776.850000000006"/>
    <n v="163015783.80000001"/>
    <n v="161128705.11000001"/>
    <n v="58417.88"/>
    <n v="0"/>
    <n v="78776.850000000006"/>
    <n v="0"/>
    <x v="30"/>
  </r>
  <r>
    <n v="-1"/>
    <n v="1"/>
    <s v="0001 -Florida Power &amp; Light Company"/>
    <n v="0"/>
    <n v="3"/>
    <x v="30"/>
    <n v="1995"/>
    <n v="33"/>
    <n v="2014"/>
    <s v="V1995"/>
    <n v="367"/>
    <s v="07. Distribution"/>
    <s v="Function"/>
    <n v="158750898.63"/>
    <n v="0"/>
    <n v="0"/>
    <n v="8267718.4400000004"/>
    <n v="5511815.0499999998"/>
    <n v="152279069.13999999"/>
    <n v="-2278511.11"/>
    <n v="87088.24"/>
    <n v="160607169.68000001"/>
    <n v="156015122.58000001"/>
    <n v="6578.8"/>
    <n v="0"/>
    <n v="87088.24"/>
    <n v="0"/>
    <x v="30"/>
  </r>
  <r>
    <n v="-1"/>
    <n v="1"/>
    <s v="0001 -Florida Power &amp; Light Company"/>
    <n v="0"/>
    <n v="3"/>
    <x v="30"/>
    <n v="1996"/>
    <n v="34"/>
    <n v="2014"/>
    <s v="V1996"/>
    <n v="367"/>
    <s v="07. Distribution"/>
    <s v="Function"/>
    <n v="181731163.56999999"/>
    <n v="0"/>
    <n v="0"/>
    <n v="17860988.109999999"/>
    <n v="7144395.2400000002"/>
    <n v="165559754.24000001"/>
    <n v="-2382091.8199999998"/>
    <n v="72784.509999999995"/>
    <n v="183517640.21000001"/>
    <n v="171072709.41999999"/>
    <n v="-82252.06"/>
    <n v="0"/>
    <n v="72784.509999999995"/>
    <n v="0"/>
    <x v="30"/>
  </r>
  <r>
    <n v="-1"/>
    <n v="1"/>
    <s v="0001 -Florida Power &amp; Light Company"/>
    <n v="0"/>
    <n v="3"/>
    <x v="30"/>
    <n v="1997"/>
    <n v="35"/>
    <n v="2014"/>
    <s v="V1997"/>
    <n v="367"/>
    <s v="07. Distribution"/>
    <s v="Function"/>
    <n v="175235814.47"/>
    <n v="0"/>
    <n v="0"/>
    <n v="13650613.07"/>
    <n v="6257886.5899999999"/>
    <n v="155028507.90000001"/>
    <n v="-2343752.6"/>
    <n v="86680.13"/>
    <n v="177068124.50999999"/>
    <n v="159689176.13"/>
    <n v="-148411.54999999999"/>
    <n v="0"/>
    <n v="86680.13"/>
    <n v="0"/>
    <x v="30"/>
  </r>
  <r>
    <n v="-1"/>
    <n v="1"/>
    <s v="0001 -Florida Power &amp; Light Company"/>
    <n v="0"/>
    <n v="3"/>
    <x v="30"/>
    <n v="1998"/>
    <n v="59"/>
    <n v="2014"/>
    <s v="V1998"/>
    <n v="367"/>
    <s v="07. Distribution"/>
    <s v="Function"/>
    <n v="239989950.03"/>
    <n v="0"/>
    <n v="0"/>
    <n v="61762205.840000004"/>
    <n v="8887827.25"/>
    <n v="202042884"/>
    <n v="-2770543.98"/>
    <n v="109277.11"/>
    <n v="242258945.47"/>
    <n v="209055225.24000001"/>
    <n v="-284232.32000000001"/>
    <n v="0"/>
    <n v="109277.11"/>
    <n v="0"/>
    <x v="30"/>
  </r>
  <r>
    <n v="-1"/>
    <n v="1"/>
    <s v="0001 -Florida Power &amp; Light Company"/>
    <n v="0"/>
    <n v="3"/>
    <x v="30"/>
    <n v="1999"/>
    <n v="60"/>
    <n v="2014"/>
    <s v="V1999"/>
    <n v="367"/>
    <s v="07. Distribution"/>
    <s v="Function"/>
    <n v="177326188.69999999"/>
    <n v="0"/>
    <n v="0"/>
    <n v="31084318.609999999"/>
    <n v="6935375.54"/>
    <n v="143351961.53999999"/>
    <n v="-2613025.31"/>
    <n v="125066.56"/>
    <n v="179344802.19999999"/>
    <n v="148703123.91"/>
    <n v="-309333.76000000001"/>
    <n v="0"/>
    <n v="125066.56"/>
    <n v="0"/>
    <x v="30"/>
  </r>
  <r>
    <n v="-1"/>
    <n v="1"/>
    <s v="0001 -Florida Power &amp; Light Company"/>
    <n v="0"/>
    <n v="3"/>
    <x v="30"/>
    <n v="2000"/>
    <n v="61"/>
    <n v="2014"/>
    <s v="V2000"/>
    <n v="367"/>
    <s v="07. Distribution"/>
    <s v="Function"/>
    <n v="219411511.28999999"/>
    <n v="0"/>
    <n v="0"/>
    <n v="27773971.82"/>
    <n v="6092687.4500000002"/>
    <n v="188000428.38"/>
    <n v="-2424074.62"/>
    <n v="105949.51"/>
    <n v="221091533.71000001"/>
    <n v="192668671.00999999"/>
    <n v="-149628.10999999999"/>
    <n v="0"/>
    <n v="105949.51"/>
    <n v="0"/>
    <x v="30"/>
  </r>
  <r>
    <n v="-1"/>
    <n v="1"/>
    <s v="0001 -Florida Power &amp; Light Company"/>
    <n v="0"/>
    <n v="3"/>
    <x v="30"/>
    <n v="2001"/>
    <n v="62"/>
    <n v="2014"/>
    <s v="V2001"/>
    <n v="367"/>
    <s v="07. Distribution"/>
    <s v="Function"/>
    <n v="219598222.13"/>
    <n v="0"/>
    <n v="0"/>
    <n v="69543251.819999993"/>
    <n v="9221924.9399999995"/>
    <n v="153118660.61000001"/>
    <n v="-3453288.04"/>
    <n v="142483.6"/>
    <n v="222528169.30000001"/>
    <n v="160308909.87"/>
    <n v="-755787.91"/>
    <n v="0"/>
    <n v="142483.6"/>
    <n v="0"/>
    <x v="30"/>
  </r>
  <r>
    <n v="-1"/>
    <n v="1"/>
    <s v="0001 -Florida Power &amp; Light Company"/>
    <n v="0"/>
    <n v="3"/>
    <x v="30"/>
    <n v="2001"/>
    <n v="69"/>
    <n v="2014"/>
    <s v="V2001 Bonus"/>
    <n v="367"/>
    <s v="07. Distribution"/>
    <s v="Function"/>
    <n v="34243009.579999998"/>
    <n v="0"/>
    <n v="0"/>
    <n v="10462565.560000001"/>
    <n v="1388833.26"/>
    <n v="24218550.079999998"/>
    <n v="-599716.93999999994"/>
    <n v="22129.200000000001"/>
    <n v="34708760.420000002"/>
    <n v="25279639.739999998"/>
    <n v="-115878.05"/>
    <n v="0"/>
    <n v="22129.200000000001"/>
    <n v="0"/>
    <x v="30"/>
  </r>
  <r>
    <n v="-1"/>
    <n v="1"/>
    <s v="0001 -Florida Power &amp; Light Company"/>
    <n v="0"/>
    <n v="3"/>
    <x v="30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30"/>
  </r>
  <r>
    <n v="-1"/>
    <n v="1"/>
    <s v="0001 -Florida Power &amp; Light Company"/>
    <n v="0"/>
    <n v="3"/>
    <x v="30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30"/>
  </r>
  <r>
    <n v="-1"/>
    <n v="1"/>
    <s v="0001 -Florida Power &amp; Light Company"/>
    <n v="0"/>
    <n v="3"/>
    <x v="30"/>
    <n v="2002"/>
    <n v="80"/>
    <n v="2014"/>
    <s v="V2002 Bonus Q1"/>
    <n v="367"/>
    <s v="07. Distribution"/>
    <s v="Function"/>
    <n v="77291059.980000004"/>
    <n v="0"/>
    <n v="0"/>
    <n v="77646230.090000004"/>
    <n v="3358361.33"/>
    <n v="52767265.729999997"/>
    <n v="-855952.95"/>
    <n v="25039.63"/>
    <n v="78001400.189999998"/>
    <n v="55650634.770000003"/>
    <n v="-210308.29"/>
    <n v="0"/>
    <n v="25039.63"/>
    <n v="0"/>
    <x v="30"/>
  </r>
  <r>
    <n v="-1"/>
    <n v="1"/>
    <s v="0001 -Florida Power &amp; Light Company"/>
    <n v="0"/>
    <n v="3"/>
    <x v="30"/>
    <n v="2002"/>
    <n v="81"/>
    <n v="2014"/>
    <s v="V2002 Bonus Q2"/>
    <n v="367"/>
    <s v="07. Distribution"/>
    <s v="Function"/>
    <n v="96411729.569999993"/>
    <n v="0"/>
    <n v="0"/>
    <n v="96852771.819999993"/>
    <n v="4156943.76"/>
    <n v="64883223.810000002"/>
    <n v="-1067941.4099999999"/>
    <n v="31256.1"/>
    <n v="97293814.069999993"/>
    <n v="68460654.219999999"/>
    <n v="-271315.06"/>
    <n v="0"/>
    <n v="31256.1"/>
    <n v="0"/>
    <x v="30"/>
  </r>
  <r>
    <n v="-1"/>
    <n v="1"/>
    <s v="0001 -Florida Power &amp; Light Company"/>
    <n v="0"/>
    <n v="3"/>
    <x v="30"/>
    <n v="2002"/>
    <n v="82"/>
    <n v="2014"/>
    <s v="V2002 Bonus Q3"/>
    <n v="367"/>
    <s v="07. Distribution"/>
    <s v="Function"/>
    <n v="81169333.780000001"/>
    <n v="0"/>
    <n v="0"/>
    <n v="81543196.870000005"/>
    <n v="3505960.05"/>
    <n v="53530899.299999997"/>
    <n v="-903259.8"/>
    <n v="26505.18"/>
    <n v="81917059.950000003"/>
    <n v="56554805.600000001"/>
    <n v="-239167.23"/>
    <n v="0"/>
    <n v="26505.18"/>
    <n v="0"/>
    <x v="30"/>
  </r>
  <r>
    <n v="-1"/>
    <n v="1"/>
    <s v="0001 -Florida Power &amp; Light Company"/>
    <n v="0"/>
    <n v="3"/>
    <x v="30"/>
    <n v="2002"/>
    <n v="83"/>
    <n v="2014"/>
    <s v="V2002 Bonus Q4"/>
    <n v="367"/>
    <s v="07. Distribution"/>
    <s v="Function"/>
    <n v="106304346.16"/>
    <n v="0"/>
    <n v="0"/>
    <n v="106798150.02"/>
    <n v="4683026.42"/>
    <n v="68208051.120000005"/>
    <n v="-1174526.8600000001"/>
    <n v="34758.47"/>
    <n v="107291953.87"/>
    <n v="72268375.060000002"/>
    <n v="-330146.77"/>
    <n v="0"/>
    <n v="34758.47"/>
    <n v="0"/>
    <x v="30"/>
  </r>
  <r>
    <n v="-1"/>
    <n v="1"/>
    <s v="0001 -Florida Power &amp; Light Company"/>
    <n v="0"/>
    <n v="3"/>
    <x v="30"/>
    <n v="2002"/>
    <n v="76"/>
    <n v="2014"/>
    <s v="V2002 Q1"/>
    <n v="367"/>
    <s v="07. Distribution"/>
    <s v="Function"/>
    <n v="1443454.24"/>
    <n v="0"/>
    <n v="0"/>
    <n v="1446361.99"/>
    <n v="42437.58"/>
    <n v="662281.53"/>
    <n v="-4624.74"/>
    <n v="4672.82"/>
    <n v="1449269.75"/>
    <n v="698888.41"/>
    <n v="4688.01"/>
    <n v="0"/>
    <n v="4672.82"/>
    <n v="0"/>
    <x v="30"/>
  </r>
  <r>
    <n v="-1"/>
    <n v="1"/>
    <s v="0001 -Florida Power &amp; Light Company"/>
    <n v="0"/>
    <n v="3"/>
    <x v="30"/>
    <n v="2002"/>
    <n v="77"/>
    <n v="2014"/>
    <s v="V2002 Q2"/>
    <n v="367"/>
    <s v="07. Distribution"/>
    <s v="Function"/>
    <n v="4674163.71"/>
    <n v="0"/>
    <n v="0"/>
    <n v="4675581.74"/>
    <n v="293501.90000000002"/>
    <n v="4360265.25"/>
    <n v="-5956.32"/>
    <n v="1773.59"/>
    <n v="4676999.7699999996"/>
    <n v="4651276.91"/>
    <n v="1427.78"/>
    <n v="0"/>
    <n v="1773.59"/>
    <n v="0"/>
    <x v="30"/>
  </r>
  <r>
    <n v="-1"/>
    <n v="1"/>
    <s v="0001 -Florida Power &amp; Light Company"/>
    <n v="0"/>
    <n v="3"/>
    <x v="30"/>
    <n v="2002"/>
    <n v="78"/>
    <n v="2014"/>
    <s v="V2002 Q3"/>
    <n v="367"/>
    <s v="07. Distribution"/>
    <s v="Function"/>
    <n v="3032576.94"/>
    <n v="0"/>
    <n v="0"/>
    <n v="3030018.06"/>
    <n v="31690.17"/>
    <n v="2415025.13"/>
    <n v="5849.64"/>
    <n v="524.14"/>
    <n v="3027459.18"/>
    <n v="2451814.98"/>
    <n v="542.22"/>
    <n v="0"/>
    <n v="524.14"/>
    <n v="0"/>
    <x v="30"/>
  </r>
  <r>
    <n v="-1"/>
    <n v="1"/>
    <s v="0001 -Florida Power &amp; Light Company"/>
    <n v="0"/>
    <n v="3"/>
    <x v="30"/>
    <n v="2002"/>
    <n v="79"/>
    <n v="2014"/>
    <s v="V2002 Q4"/>
    <n v="367"/>
    <s v="07. Distribution"/>
    <s v="Function"/>
    <n v="1402921.74"/>
    <n v="0"/>
    <n v="0"/>
    <n v="1405004.8"/>
    <n v="165021.07"/>
    <n v="1275721.92"/>
    <n v="-11683.57"/>
    <n v="4868.66"/>
    <n v="1407087.86"/>
    <n v="1436557.34"/>
    <n v="4888.1899999999996"/>
    <n v="0"/>
    <n v="4868.66"/>
    <n v="0"/>
    <x v="30"/>
  </r>
  <r>
    <n v="-1"/>
    <n v="1"/>
    <s v="0001 -Florida Power &amp; Light Company"/>
    <n v="0"/>
    <n v="3"/>
    <x v="30"/>
    <n v="2003"/>
    <n v="64"/>
    <n v="2014"/>
    <s v="V2003"/>
    <n v="367"/>
    <s v="07. Distribution"/>
    <s v="Function"/>
    <n v="12116082.439999999"/>
    <n v="0"/>
    <n v="0"/>
    <n v="6796609.3499999996"/>
    <n v="583392.73"/>
    <n v="7008607.0199999996"/>
    <n v="-2027.43"/>
    <n v="20.45"/>
    <n v="12116694.34"/>
    <n v="7591532.3700000001"/>
    <n v="-124.08"/>
    <n v="0"/>
    <n v="20.45"/>
    <n v="0"/>
    <x v="30"/>
  </r>
  <r>
    <n v="-1"/>
    <n v="1"/>
    <s v="0001 -Florida Power &amp; Light Company"/>
    <n v="0"/>
    <n v="3"/>
    <x v="30"/>
    <n v="2003"/>
    <n v="70"/>
    <n v="2014"/>
    <s v="V2003 Bonus-30%"/>
    <n v="367"/>
    <s v="07. Distribution"/>
    <s v="Function"/>
    <n v="241629219.25"/>
    <n v="0"/>
    <n v="0"/>
    <n v="97761743.219999999"/>
    <n v="10442706.060000001"/>
    <n v="147797644.55000001"/>
    <n v="-2158472.5099999998"/>
    <n v="66854.64"/>
    <n v="243358370.59999999"/>
    <n v="157188428.47"/>
    <n v="-610374.56000000006"/>
    <n v="0"/>
    <n v="66854.64"/>
    <n v="0"/>
    <x v="30"/>
  </r>
  <r>
    <n v="-1"/>
    <n v="1"/>
    <s v="0001 -Florida Power &amp; Light Company"/>
    <n v="0"/>
    <n v="3"/>
    <x v="30"/>
    <n v="2003"/>
    <n v="84"/>
    <n v="2014"/>
    <s v="V2003 Bonus-50%"/>
    <n v="367"/>
    <s v="07. Distribution"/>
    <s v="Function"/>
    <n v="161824951.81999999"/>
    <n v="0"/>
    <n v="0"/>
    <n v="64071297.969999999"/>
    <n v="7177815.9400000004"/>
    <n v="99676978.420000002"/>
    <n v="-1600427.56"/>
    <n v="50598.63"/>
    <n v="163137847.03999999"/>
    <n v="106033393.11"/>
    <n v="-440895.34"/>
    <n v="0"/>
    <n v="50598.63"/>
    <n v="0"/>
    <x v="30"/>
  </r>
  <r>
    <n v="-1"/>
    <n v="1"/>
    <s v="0001 -Florida Power &amp; Light Company"/>
    <n v="0"/>
    <n v="3"/>
    <x v="30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30"/>
  </r>
  <r>
    <n v="-1"/>
    <n v="1"/>
    <s v="0001 -Florida Power &amp; Light Company"/>
    <n v="0"/>
    <n v="3"/>
    <x v="30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30"/>
  </r>
  <r>
    <n v="-1"/>
    <n v="1"/>
    <s v="0001 -Florida Power &amp; Light Company"/>
    <n v="0"/>
    <n v="3"/>
    <x v="30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30"/>
  </r>
  <r>
    <n v="-1"/>
    <n v="1"/>
    <s v="0001 -Florida Power &amp; Light Company"/>
    <n v="0"/>
    <n v="3"/>
    <x v="30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30"/>
  </r>
  <r>
    <n v="-1"/>
    <n v="1"/>
    <s v="0001 -Florida Power &amp; Light Company"/>
    <n v="0"/>
    <n v="3"/>
    <x v="30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30"/>
  </r>
  <r>
    <n v="-1"/>
    <n v="1"/>
    <s v="0001 -Florida Power &amp; Light Company"/>
    <n v="0"/>
    <n v="3"/>
    <x v="30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93423.399999999"/>
    <n v="-1147422.19"/>
    <n v="32272.03"/>
    <n v="97117053.909999996"/>
    <n v="58495034.719999999"/>
    <n v="-388001.12"/>
    <n v="0"/>
    <n v="32272.03"/>
    <n v="0"/>
    <x v="30"/>
  </r>
  <r>
    <n v="-1"/>
    <n v="1"/>
    <s v="0001 -Florida Power &amp; Light Company"/>
    <n v="0"/>
    <n v="3"/>
    <x v="30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30"/>
  </r>
  <r>
    <n v="-1"/>
    <n v="1"/>
    <s v="0001 -Florida Power &amp; Light Company"/>
    <n v="0"/>
    <n v="3"/>
    <x v="30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30"/>
  </r>
  <r>
    <n v="-1"/>
    <n v="1"/>
    <s v="0001 -Florida Power &amp; Light Company"/>
    <n v="0"/>
    <n v="3"/>
    <x v="30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30"/>
  </r>
  <r>
    <n v="-1"/>
    <n v="1"/>
    <s v="0001 -Florida Power &amp; Light Company"/>
    <n v="0"/>
    <n v="3"/>
    <x v="30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30"/>
  </r>
  <r>
    <n v="-1"/>
    <n v="1"/>
    <s v="0001 -Florida Power &amp; Light Company"/>
    <n v="0"/>
    <n v="3"/>
    <x v="30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30"/>
  </r>
  <r>
    <n v="-1"/>
    <n v="1"/>
    <s v="0001 -Florida Power &amp; Light Company"/>
    <n v="0"/>
    <n v="3"/>
    <x v="30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30"/>
  </r>
  <r>
    <n v="-1"/>
    <n v="1"/>
    <s v="0001 -Florida Power &amp; Light Company"/>
    <n v="0"/>
    <n v="3"/>
    <x v="30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30"/>
  </r>
  <r>
    <n v="-1"/>
    <n v="1"/>
    <s v="0001 -Florida Power &amp; Light Company"/>
    <n v="0"/>
    <n v="3"/>
    <x v="30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30"/>
  </r>
  <r>
    <n v="-1"/>
    <n v="1"/>
    <s v="0001 -Florida Power &amp; Light Company"/>
    <n v="0"/>
    <n v="3"/>
    <x v="30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30"/>
  </r>
  <r>
    <n v="-1"/>
    <n v="1"/>
    <s v="0001 -Florida Power &amp; Light Company"/>
    <n v="0"/>
    <n v="3"/>
    <x v="30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30"/>
  </r>
  <r>
    <n v="-1"/>
    <n v="1"/>
    <s v="0001 -Florida Power &amp; Light Company"/>
    <n v="0"/>
    <n v="3"/>
    <x v="30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30"/>
  </r>
  <r>
    <n v="-1"/>
    <n v="1"/>
    <s v="0001 -Florida Power &amp; Light Company"/>
    <n v="0"/>
    <n v="3"/>
    <x v="30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30"/>
  </r>
  <r>
    <n v="-1"/>
    <n v="1"/>
    <s v="0001 -Florida Power &amp; Light Company"/>
    <n v="0"/>
    <n v="3"/>
    <x v="30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30"/>
  </r>
  <r>
    <n v="-1"/>
    <n v="1"/>
    <s v="0001 -Florida Power &amp; Light Company"/>
    <n v="0"/>
    <n v="3"/>
    <x v="30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30"/>
  </r>
  <r>
    <n v="-1"/>
    <n v="1"/>
    <s v="0001 -Florida Power &amp; Light Company"/>
    <n v="0"/>
    <n v="3"/>
    <x v="30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30"/>
  </r>
  <r>
    <n v="-1"/>
    <n v="1"/>
    <s v="0001 -Florida Power &amp; Light Company"/>
    <n v="0"/>
    <n v="3"/>
    <x v="30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30"/>
  </r>
  <r>
    <n v="-1"/>
    <n v="1"/>
    <s v="0001 -Florida Power &amp; Light Company"/>
    <n v="0"/>
    <n v="3"/>
    <x v="30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600000001"/>
    <n v="-386936.29"/>
    <n v="4961.2700000000004"/>
    <n v="20724192.390000001"/>
    <n v="10585094.720000001"/>
    <n v="-77579.710000000006"/>
    <n v="0"/>
    <n v="4961.2700000000004"/>
    <n v="0"/>
    <x v="30"/>
  </r>
  <r>
    <n v="-1"/>
    <n v="1"/>
    <s v="0001 -Florida Power &amp; Light Company"/>
    <n v="0"/>
    <n v="3"/>
    <x v="30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30"/>
  </r>
  <r>
    <n v="-1"/>
    <n v="1"/>
    <s v="0001 -Florida Power &amp; Light Company"/>
    <n v="0"/>
    <n v="3"/>
    <x v="30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30"/>
  </r>
  <r>
    <n v="-1"/>
    <n v="1"/>
    <s v="0001 -Florida Power &amp; Light Company"/>
    <n v="0"/>
    <n v="3"/>
    <x v="30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30"/>
  </r>
  <r>
    <n v="-1"/>
    <n v="1"/>
    <s v="0001 -Florida Power &amp; Light Company"/>
    <n v="0"/>
    <n v="3"/>
    <x v="30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0000001"/>
    <n v="-435832.79"/>
    <n v="14106.45"/>
    <n v="50160132.399999999"/>
    <n v="20948704.84"/>
    <n v="-228359.79"/>
    <n v="0"/>
    <n v="14106.45"/>
    <n v="0"/>
    <x v="30"/>
  </r>
  <r>
    <n v="-1"/>
    <n v="1"/>
    <s v="0001 -Florida Power &amp; Light Company"/>
    <n v="0"/>
    <n v="3"/>
    <x v="30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30"/>
  </r>
  <r>
    <n v="-1"/>
    <n v="1"/>
    <s v="0001 -Florida Power &amp; Light Company"/>
    <n v="0"/>
    <n v="3"/>
    <x v="30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30"/>
  </r>
  <r>
    <n v="-1"/>
    <n v="1"/>
    <s v="0001 -Florida Power &amp; Light Company"/>
    <n v="0"/>
    <n v="3"/>
    <x v="30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30"/>
  </r>
  <r>
    <n v="-1"/>
    <n v="1"/>
    <s v="0001 -Florida Power &amp; Light Company"/>
    <n v="0"/>
    <n v="3"/>
    <x v="30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30"/>
  </r>
  <r>
    <n v="-1"/>
    <n v="1"/>
    <s v="0001 -Florida Power &amp; Light Company"/>
    <n v="0"/>
    <n v="3"/>
    <x v="30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30"/>
  </r>
  <r>
    <n v="-1"/>
    <n v="1"/>
    <s v="0001 -Florida Power &amp; Light Company"/>
    <n v="0"/>
    <n v="3"/>
    <x v="30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30"/>
  </r>
  <r>
    <n v="-1"/>
    <n v="1"/>
    <s v="0001 -Florida Power &amp; Light Company"/>
    <n v="0"/>
    <n v="3"/>
    <x v="30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30"/>
  </r>
  <r>
    <n v="-1"/>
    <n v="1"/>
    <s v="0001 -Florida Power &amp; Light Company"/>
    <n v="0"/>
    <n v="3"/>
    <x v="30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30"/>
  </r>
  <r>
    <n v="-1"/>
    <n v="1"/>
    <s v="0001 -Florida Power &amp; Light Company"/>
    <n v="0"/>
    <n v="3"/>
    <x v="30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30"/>
  </r>
  <r>
    <n v="-1"/>
    <n v="1"/>
    <s v="0001 -Florida Power &amp; Light Company"/>
    <n v="0"/>
    <n v="3"/>
    <x v="30"/>
    <n v="2009"/>
    <n v="192"/>
    <n v="2014"/>
    <s v="V2009 Q4 - 50% Bonus"/>
    <n v="367"/>
    <s v="07. Distribution"/>
    <s v="Function"/>
    <n v="87479530.290000007"/>
    <n v="0"/>
    <n v="0"/>
    <n v="88211396.25"/>
    <n v="5230106.17"/>
    <n v="30996722.140000001"/>
    <n v="-1823693.83"/>
    <n v="58898.51"/>
    <n v="88943262.209999993"/>
    <n v="35714105.649999999"/>
    <n v="-892110.74"/>
    <n v="0"/>
    <n v="58898.51"/>
    <n v="0"/>
    <x v="30"/>
  </r>
  <r>
    <n v="-1"/>
    <n v="1"/>
    <s v="0001 -Florida Power &amp; Light Company"/>
    <n v="0"/>
    <n v="3"/>
    <x v="30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30"/>
  </r>
  <r>
    <n v="-1"/>
    <n v="1"/>
    <s v="0001 -Florida Power &amp; Light Company"/>
    <n v="0"/>
    <n v="3"/>
    <x v="30"/>
    <n v="2010"/>
    <n v="215"/>
    <n v="2014"/>
    <s v="V2010 Q1 - 50% Bonus"/>
    <n v="367"/>
    <s v="07. Distribution"/>
    <s v="Function"/>
    <n v="66983963.310000002"/>
    <n v="0"/>
    <n v="0"/>
    <n v="67464521.5"/>
    <n v="4149734.63"/>
    <n v="22286490.68"/>
    <n v="-1077771.24"/>
    <n v="43497.63"/>
    <n v="67945079.719999999"/>
    <n v="26140451.02"/>
    <n v="-621844.5"/>
    <n v="0"/>
    <n v="43497.63"/>
    <n v="0"/>
    <x v="30"/>
  </r>
  <r>
    <n v="-1"/>
    <n v="1"/>
    <s v="0001 -Florida Power &amp; Light Company"/>
    <n v="0"/>
    <n v="3"/>
    <x v="30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30"/>
  </r>
  <r>
    <n v="-1"/>
    <n v="1"/>
    <s v="0001 -Florida Power &amp; Light Company"/>
    <n v="0"/>
    <n v="3"/>
    <x v="30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30"/>
  </r>
  <r>
    <n v="-1"/>
    <n v="1"/>
    <s v="0001 -Florida Power &amp; Light Company"/>
    <n v="0"/>
    <n v="3"/>
    <x v="30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30"/>
  </r>
  <r>
    <n v="-1"/>
    <n v="1"/>
    <s v="0001 -Florida Power &amp; Light Company"/>
    <n v="0"/>
    <n v="3"/>
    <x v="30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7"/>
    <n v="2014"/>
    <s v="V2010 Q3 - 50% Bonus"/>
    <n v="367"/>
    <s v="07. Distribution"/>
    <s v="Function"/>
    <n v="68950133.870000005"/>
    <n v="0"/>
    <n v="0"/>
    <n v="69302409.420000002"/>
    <n v="4834451.32"/>
    <n v="24703679.850000001"/>
    <n v="-933711.63"/>
    <n v="29574.61"/>
    <n v="69654684.969999999"/>
    <n v="29350788.77"/>
    <n v="-487634.09"/>
    <n v="0"/>
    <n v="29574.61"/>
    <n v="0"/>
    <x v="30"/>
  </r>
  <r>
    <n v="-1"/>
    <n v="1"/>
    <s v="0001 -Florida Power &amp; Light Company"/>
    <n v="0"/>
    <n v="3"/>
    <x v="30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30"/>
  </r>
  <r>
    <n v="-1"/>
    <n v="1"/>
    <s v="0001 -Florida Power &amp; Light Company"/>
    <n v="0"/>
    <n v="3"/>
    <x v="30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09999999"/>
    <n v="-373632.98"/>
    <n v="12890.82"/>
    <n v="33218379.690000001"/>
    <n v="13955636.66"/>
    <n v="-219033.21"/>
    <n v="0"/>
    <n v="12890.82"/>
    <n v="0"/>
    <x v="30"/>
  </r>
  <r>
    <n v="-1"/>
    <n v="1"/>
    <s v="0001 -Florida Power &amp; Light Company"/>
    <n v="0"/>
    <n v="3"/>
    <x v="30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30"/>
  </r>
  <r>
    <n v="-1"/>
    <n v="1"/>
    <s v="0001 -Florida Power &amp; Light Company"/>
    <n v="0"/>
    <n v="3"/>
    <x v="30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30"/>
  </r>
  <r>
    <n v="-1"/>
    <n v="1"/>
    <s v="0001 -Florida Power &amp; Light Company"/>
    <n v="0"/>
    <n v="3"/>
    <x v="30"/>
    <n v="2011"/>
    <n v="233"/>
    <n v="2014"/>
    <s v="V2011 - 100% Bonus"/>
    <n v="367"/>
    <s v="07. Distribution"/>
    <s v="Function"/>
    <n v="275702843.68000001"/>
    <n v="0"/>
    <n v="0"/>
    <n v="216108513.69999999"/>
    <n v="19333821.600000001"/>
    <n v="61114571"/>
    <n v="-3464913.17"/>
    <n v="113944.9"/>
    <n v="278263678.75999999"/>
    <n v="79887331.409999996"/>
    <n v="-1885828.99"/>
    <n v="0"/>
    <n v="113944.9"/>
    <n v="0"/>
    <x v="30"/>
  </r>
  <r>
    <n v="-1"/>
    <n v="1"/>
    <s v="0001 -Florida Power &amp; Light Company"/>
    <n v="0"/>
    <n v="3"/>
    <x v="30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30"/>
  </r>
  <r>
    <n v="-1"/>
    <n v="1"/>
    <s v="0001 -Florida Power &amp; Light Company"/>
    <n v="0"/>
    <n v="3"/>
    <x v="30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8"/>
    <n v="2014"/>
    <s v="V2012 Q1 - 50% Bonus"/>
    <n v="367"/>
    <s v="07. Distribution"/>
    <s v="Function"/>
    <n v="130286589.20999999"/>
    <n v="0"/>
    <n v="0"/>
    <n v="130550867.29000001"/>
    <n v="16080537.970000001"/>
    <n v="56126806.770000003"/>
    <n v="-604888.55000000005"/>
    <n v="24345.67"/>
    <n v="130815145.37"/>
    <n v="71929588.5"/>
    <n v="-226454.26"/>
    <n v="0"/>
    <n v="24345.67"/>
    <n v="0"/>
    <x v="30"/>
  </r>
  <r>
    <n v="-1"/>
    <n v="1"/>
    <s v="0001 -Florida Power &amp; Light Company"/>
    <n v="0"/>
    <n v="3"/>
    <x v="30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9"/>
    <n v="2014"/>
    <s v="V2012 Q2 - 50% Bonus"/>
    <n v="367"/>
    <s v="07. Distribution"/>
    <s v="Function"/>
    <n v="145650569.69999999"/>
    <n v="0"/>
    <n v="0"/>
    <n v="145949865.93000001"/>
    <n v="18322804.309999999"/>
    <n v="49300917.719999999"/>
    <n v="-683001.47"/>
    <n v="24771.93"/>
    <n v="146249162.13999999"/>
    <n v="67371063.310000002"/>
    <n v="-321161.78999999998"/>
    <n v="0"/>
    <n v="24771.93"/>
    <n v="0"/>
    <x v="30"/>
  </r>
  <r>
    <n v="-1"/>
    <n v="1"/>
    <s v="0001 -Florida Power &amp; Light Company"/>
    <n v="0"/>
    <n v="3"/>
    <x v="30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0"/>
    <n v="2014"/>
    <s v="V2012 Q3 - 50% Bonus"/>
    <n v="367"/>
    <s v="07. Distribution"/>
    <s v="Function"/>
    <n v="139296962.03"/>
    <n v="0"/>
    <n v="0"/>
    <n v="139590648.78999999"/>
    <n v="20464117.420000002"/>
    <n v="45016446.18"/>
    <n v="-670959.46"/>
    <n v="22932.41"/>
    <n v="139884335.52000001"/>
    <n v="65239734.090000004"/>
    <n v="-323611.56"/>
    <n v="0"/>
    <n v="22932.41"/>
    <n v="0"/>
    <x v="30"/>
  </r>
  <r>
    <n v="-1"/>
    <n v="1"/>
    <s v="0001 -Florida Power &amp; Light Company"/>
    <n v="0"/>
    <n v="3"/>
    <x v="30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1"/>
    <n v="2014"/>
    <s v="V2012 Q4 - 50% Bonus"/>
    <n v="367"/>
    <s v="07. Distribution"/>
    <s v="Function"/>
    <n v="124891089.72"/>
    <n v="0"/>
    <n v="0"/>
    <n v="125119674.31999999"/>
    <n v="21403167.969999999"/>
    <n v="37629684.789999999"/>
    <n v="-543992.81000000006"/>
    <n v="20429.41"/>
    <n v="125348258.91"/>
    <n v="58832519.399999999"/>
    <n v="-236406.42"/>
    <n v="0"/>
    <n v="20429.41"/>
    <n v="0"/>
    <x v="30"/>
  </r>
  <r>
    <n v="-1"/>
    <n v="1"/>
    <s v="0001 -Florida Power &amp; Light Company"/>
    <n v="0"/>
    <n v="3"/>
    <x v="30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30"/>
  </r>
  <r>
    <n v="-1"/>
    <n v="1"/>
    <s v="0001 -Florida Power &amp; Light Company"/>
    <n v="0"/>
    <n v="3"/>
    <x v="30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30"/>
  </r>
  <r>
    <n v="-1"/>
    <n v="1"/>
    <s v="0001 -Florida Power &amp; Light Company"/>
    <n v="0"/>
    <n v="3"/>
    <x v="30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30"/>
  </r>
  <r>
    <n v="-1"/>
    <n v="1"/>
    <s v="0001 -Florida Power &amp; Light Company"/>
    <n v="0"/>
    <n v="3"/>
    <x v="30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30"/>
  </r>
  <r>
    <n v="-1"/>
    <n v="1"/>
    <s v="0001 -Florida Power &amp; Light Company"/>
    <n v="0"/>
    <n v="3"/>
    <x v="30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30"/>
  </r>
  <r>
    <n v="-1"/>
    <n v="1"/>
    <s v="0001 -Florida Power &amp; Light Company"/>
    <n v="0"/>
    <n v="3"/>
    <x v="30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30"/>
  </r>
  <r>
    <n v="-1"/>
    <n v="1"/>
    <s v="0001 -Florida Power &amp; Light Company"/>
    <n v="0"/>
    <n v="3"/>
    <x v="30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30"/>
  </r>
  <r>
    <n v="-1"/>
    <n v="1"/>
    <s v="0001 -Florida Power &amp; Light Company"/>
    <n v="0"/>
    <n v="3"/>
    <x v="30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30"/>
  </r>
  <r>
    <n v="-1"/>
    <n v="1"/>
    <s v="0001 -Florida Power &amp; Light Company"/>
    <n v="0"/>
    <n v="3"/>
    <x v="30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30"/>
  </r>
  <r>
    <n v="-1"/>
    <n v="1"/>
    <s v="0001 -Florida Power &amp; Light Company"/>
    <n v="0"/>
    <n v="3"/>
    <x v="30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30"/>
  </r>
  <r>
    <n v="-1"/>
    <n v="1"/>
    <s v="0001 -Florida Power &amp; Light Company"/>
    <n v="0"/>
    <n v="3"/>
    <x v="30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30"/>
  </r>
  <r>
    <n v="-1"/>
    <n v="1"/>
    <s v="0001 -Florida Power &amp; Light Company"/>
    <n v="0"/>
    <n v="3"/>
    <x v="30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30"/>
  </r>
  <r>
    <n v="-1"/>
    <n v="1"/>
    <s v="0001 -Florida Power &amp; Light Company"/>
    <n v="0"/>
    <n v="3"/>
    <x v="30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30"/>
  </r>
  <r>
    <n v="-1"/>
    <n v="1"/>
    <s v="0001 -Florida Power &amp; Light Company"/>
    <n v="0"/>
    <n v="3"/>
    <x v="30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30"/>
  </r>
  <r>
    <n v="-1"/>
    <n v="1"/>
    <s v="0001 -Florida Power &amp; Light Company"/>
    <n v="0"/>
    <n v="3"/>
    <x v="30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30"/>
  </r>
  <r>
    <n v="-1"/>
    <n v="1"/>
    <s v="0001 -Florida Power &amp; Light Company"/>
    <n v="0"/>
    <n v="3"/>
    <x v="30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30"/>
  </r>
  <r>
    <n v="-1"/>
    <n v="1"/>
    <s v="0001 -Florida Power &amp; Light Company"/>
    <n v="0"/>
    <n v="3"/>
    <x v="30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30"/>
  </r>
  <r>
    <n v="-1"/>
    <n v="1"/>
    <s v="0001 -Florida Power &amp; Light Company"/>
    <n v="0"/>
    <n v="3"/>
    <x v="30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30"/>
  </r>
  <r>
    <n v="-1"/>
    <n v="1"/>
    <s v="0001 -Florida Power &amp; Light Company"/>
    <n v="0"/>
    <n v="3"/>
    <x v="30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30"/>
  </r>
  <r>
    <n v="-1"/>
    <n v="1"/>
    <s v="0001 -Florida Power &amp; Light Company"/>
    <n v="0"/>
    <n v="3"/>
    <x v="30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30"/>
  </r>
  <r>
    <n v="-1"/>
    <n v="1"/>
    <s v="0001 -Florida Power &amp; Light Company"/>
    <n v="0"/>
    <n v="3"/>
    <x v="30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30"/>
  </r>
  <r>
    <n v="-1"/>
    <n v="1"/>
    <s v="0001 -Florida Power &amp; Light Company"/>
    <n v="0"/>
    <n v="3"/>
    <x v="30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30"/>
  </r>
  <r>
    <n v="-1"/>
    <n v="1"/>
    <s v="0001 -Florida Power &amp; Light Company"/>
    <n v="0"/>
    <n v="3"/>
    <x v="30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30"/>
  </r>
  <r>
    <n v="-1"/>
    <n v="1"/>
    <s v="0001 -Florida Power &amp; Light Company"/>
    <n v="0"/>
    <n v="3"/>
    <x v="30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30"/>
  </r>
  <r>
    <n v="-1"/>
    <n v="1"/>
    <s v="0001 -Florida Power &amp; Light Company"/>
    <n v="0"/>
    <n v="3"/>
    <x v="30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30"/>
  </r>
  <r>
    <n v="-1"/>
    <n v="1"/>
    <s v="0001 -Florida Power &amp; Light Company"/>
    <n v="0"/>
    <n v="3"/>
    <x v="30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30"/>
  </r>
  <r>
    <n v="-1"/>
    <n v="1"/>
    <s v="0001 -Florida Power &amp; Light Company"/>
    <n v="0"/>
    <n v="3"/>
    <x v="30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30"/>
  </r>
  <r>
    <n v="-1"/>
    <n v="1"/>
    <s v="0001 -Florida Power &amp; Light Company"/>
    <n v="0"/>
    <n v="3"/>
    <x v="30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30"/>
  </r>
  <r>
    <n v="-1"/>
    <n v="1"/>
    <s v="0001 -Florida Power &amp; Light Company"/>
    <n v="0"/>
    <n v="3"/>
    <x v="30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30"/>
  </r>
  <r>
    <n v="-1"/>
    <n v="1"/>
    <s v="0001 -Florida Power &amp; Light Company"/>
    <n v="0"/>
    <n v="3"/>
    <x v="30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30"/>
  </r>
  <r>
    <n v="-1"/>
    <n v="1"/>
    <s v="0001 -Florida Power &amp; Light Company"/>
    <n v="0"/>
    <n v="3"/>
    <x v="30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30"/>
  </r>
  <r>
    <n v="-1"/>
    <n v="1"/>
    <s v="0001 -Florida Power &amp; Light Company"/>
    <n v="0"/>
    <n v="3"/>
    <x v="30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30"/>
  </r>
  <r>
    <n v="-1"/>
    <n v="1"/>
    <s v="0001 -Florida Power &amp; Light Company"/>
    <n v="0"/>
    <n v="3"/>
    <x v="30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30"/>
  </r>
  <r>
    <n v="-1"/>
    <n v="1"/>
    <s v="0001 -Florida Power &amp; Light Company"/>
    <n v="0"/>
    <n v="3"/>
    <x v="30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30"/>
  </r>
  <r>
    <n v="-1"/>
    <n v="1"/>
    <s v="0001 -Florida Power &amp; Light Company"/>
    <n v="0"/>
    <n v="3"/>
    <x v="30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30"/>
  </r>
  <r>
    <n v="-1"/>
    <n v="1"/>
    <s v="0001 -Florida Power &amp; Light Company"/>
    <n v="0"/>
    <n v="3"/>
    <x v="30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30"/>
  </r>
  <r>
    <n v="-1"/>
    <n v="1"/>
    <s v="0001 -Florida Power &amp; Light Company"/>
    <n v="0"/>
    <n v="3"/>
    <x v="30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30"/>
  </r>
  <r>
    <n v="-1"/>
    <n v="1"/>
    <s v="0001 -Florida Power &amp; Light Company"/>
    <n v="0"/>
    <n v="3"/>
    <x v="30"/>
    <n v="2001"/>
    <n v="69"/>
    <n v="2014"/>
    <s v="V2001 Bonus"/>
    <n v="367"/>
    <s v="08. General Plant"/>
    <s v="Function"/>
    <n v="8069151.71"/>
    <n v="0"/>
    <n v="0"/>
    <n v="0"/>
    <n v="0"/>
    <n v="8069512.9699999997"/>
    <n v="-365.32"/>
    <n v="33.81"/>
    <n v="8069512.9699999997"/>
    <n v="8069151.71"/>
    <n v="33.81"/>
    <n v="0"/>
    <n v="33.81"/>
    <n v="0"/>
    <x v="30"/>
  </r>
  <r>
    <n v="-1"/>
    <n v="1"/>
    <s v="0001 -Florida Power &amp; Light Company"/>
    <n v="0"/>
    <n v="3"/>
    <x v="30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30"/>
  </r>
  <r>
    <n v="-1"/>
    <n v="1"/>
    <s v="0001 -Florida Power &amp; Light Company"/>
    <n v="0"/>
    <n v="3"/>
    <x v="30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30"/>
  </r>
  <r>
    <n v="-1"/>
    <n v="1"/>
    <s v="0001 -Florida Power &amp; Light Company"/>
    <n v="0"/>
    <n v="3"/>
    <x v="30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30"/>
  </r>
  <r>
    <n v="-1"/>
    <n v="1"/>
    <s v="0001 -Florida Power &amp; Light Company"/>
    <n v="0"/>
    <n v="3"/>
    <x v="30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30"/>
  </r>
  <r>
    <n v="-1"/>
    <n v="1"/>
    <s v="0001 -Florida Power &amp; Light Company"/>
    <n v="0"/>
    <n v="3"/>
    <x v="30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30"/>
  </r>
  <r>
    <n v="-1"/>
    <n v="1"/>
    <s v="0001 -Florida Power &amp; Light Company"/>
    <n v="0"/>
    <n v="3"/>
    <x v="30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30"/>
  </r>
  <r>
    <n v="-1"/>
    <n v="1"/>
    <s v="0001 -Florida Power &amp; Light Company"/>
    <n v="0"/>
    <n v="3"/>
    <x v="30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30"/>
  </r>
  <r>
    <n v="-1"/>
    <n v="1"/>
    <s v="0001 -Florida Power &amp; Light Company"/>
    <n v="0"/>
    <n v="3"/>
    <x v="30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30"/>
  </r>
  <r>
    <n v="-1"/>
    <n v="1"/>
    <s v="0001 -Florida Power &amp; Light Company"/>
    <n v="0"/>
    <n v="3"/>
    <x v="30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30"/>
  </r>
  <r>
    <n v="-1"/>
    <n v="1"/>
    <s v="0001 -Florida Power &amp; Light Company"/>
    <n v="0"/>
    <n v="3"/>
    <x v="30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30"/>
  </r>
  <r>
    <n v="-1"/>
    <n v="1"/>
    <s v="0001 -Florida Power &amp; Light Company"/>
    <n v="0"/>
    <n v="3"/>
    <x v="30"/>
    <n v="2003"/>
    <n v="70"/>
    <n v="2014"/>
    <s v="V2003 Bonus-30%"/>
    <n v="367"/>
    <s v="08. General Plant"/>
    <s v="Function"/>
    <n v="15631591.76"/>
    <n v="0"/>
    <n v="0"/>
    <n v="0"/>
    <n v="0"/>
    <n v="15731196.310000001"/>
    <n v="-99604.55"/>
    <n v="9348.1"/>
    <n v="15731196.310000001"/>
    <n v="15631591.76"/>
    <n v="9348.1"/>
    <n v="0"/>
    <n v="9348.1"/>
    <n v="0"/>
    <x v="30"/>
  </r>
  <r>
    <n v="-1"/>
    <n v="1"/>
    <s v="0001 -Florida Power &amp; Light Company"/>
    <n v="0"/>
    <n v="3"/>
    <x v="30"/>
    <n v="2003"/>
    <n v="84"/>
    <n v="2014"/>
    <s v="V2003 Bonus-50%"/>
    <n v="367"/>
    <s v="08. General Plant"/>
    <s v="Function"/>
    <n v="7961146.21"/>
    <n v="0"/>
    <n v="0"/>
    <n v="0"/>
    <n v="0"/>
    <n v="8007386.9299999997"/>
    <n v="-46240.72"/>
    <n v="350.1"/>
    <n v="8007386.9299999997"/>
    <n v="7961146.21"/>
    <n v="350.1"/>
    <n v="0"/>
    <n v="350.1"/>
    <n v="0"/>
    <x v="30"/>
  </r>
  <r>
    <n v="-1"/>
    <n v="1"/>
    <s v="0001 -Florida Power &amp; Light Company"/>
    <n v="0"/>
    <n v="3"/>
    <x v="30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30"/>
  </r>
  <r>
    <n v="-1"/>
    <n v="1"/>
    <s v="0001 -Florida Power &amp; Light Company"/>
    <n v="0"/>
    <n v="3"/>
    <x v="30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30"/>
  </r>
  <r>
    <n v="-1"/>
    <n v="1"/>
    <s v="0001 -Florida Power &amp; Light Company"/>
    <n v="0"/>
    <n v="3"/>
    <x v="30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30"/>
  </r>
  <r>
    <n v="-1"/>
    <n v="1"/>
    <s v="0001 -Florida Power &amp; Light Company"/>
    <n v="0"/>
    <n v="3"/>
    <x v="30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30"/>
  </r>
  <r>
    <n v="-1"/>
    <n v="1"/>
    <s v="0001 -Florida Power &amp; Light Company"/>
    <n v="0"/>
    <n v="3"/>
    <x v="30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30"/>
  </r>
  <r>
    <n v="-1"/>
    <n v="1"/>
    <s v="0001 -Florida Power &amp; Light Company"/>
    <n v="0"/>
    <n v="3"/>
    <x v="30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30"/>
  </r>
  <r>
    <n v="-1"/>
    <n v="1"/>
    <s v="0001 -Florida Power &amp; Light Company"/>
    <n v="0"/>
    <n v="3"/>
    <x v="30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30"/>
  </r>
  <r>
    <n v="-1"/>
    <n v="1"/>
    <s v="0001 -Florida Power &amp; Light Company"/>
    <n v="0"/>
    <n v="3"/>
    <x v="30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30"/>
  </r>
  <r>
    <n v="-1"/>
    <n v="1"/>
    <s v="0001 -Florida Power &amp; Light Company"/>
    <n v="0"/>
    <n v="3"/>
    <x v="30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30"/>
  </r>
  <r>
    <n v="-1"/>
    <n v="1"/>
    <s v="0001 -Florida Power &amp; Light Company"/>
    <n v="0"/>
    <n v="3"/>
    <x v="30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30"/>
  </r>
  <r>
    <n v="-1"/>
    <n v="1"/>
    <s v="0001 -Florida Power &amp; Light Company"/>
    <n v="0"/>
    <n v="3"/>
    <x v="30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30"/>
  </r>
  <r>
    <n v="-1"/>
    <n v="1"/>
    <s v="0001 -Florida Power &amp; Light Company"/>
    <n v="0"/>
    <n v="3"/>
    <x v="30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30"/>
  </r>
  <r>
    <n v="-1"/>
    <n v="1"/>
    <s v="0001 -Florida Power &amp; Light Company"/>
    <n v="0"/>
    <n v="3"/>
    <x v="30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30"/>
  </r>
  <r>
    <n v="-1"/>
    <n v="1"/>
    <s v="0001 -Florida Power &amp; Light Company"/>
    <n v="0"/>
    <n v="3"/>
    <x v="30"/>
    <n v="2005"/>
    <n v="72"/>
    <n v="2014"/>
    <s v="V2005 Bonus-30%"/>
    <n v="367"/>
    <s v="08. General Plant"/>
    <s v="Function"/>
    <n v="15692.83"/>
    <n v="0"/>
    <n v="0"/>
    <n v="0"/>
    <n v="0"/>
    <n v="15692.83"/>
    <n v="0"/>
    <n v="0"/>
    <n v="15692.83"/>
    <n v="15692.83"/>
    <n v="0"/>
    <n v="0"/>
    <n v="0"/>
    <n v="0"/>
    <x v="30"/>
  </r>
  <r>
    <n v="-1"/>
    <n v="1"/>
    <s v="0001 -Florida Power &amp; Light Company"/>
    <n v="0"/>
    <n v="3"/>
    <x v="30"/>
    <n v="2005"/>
    <n v="86"/>
    <n v="2014"/>
    <s v="V2005 Bonus-50%"/>
    <n v="367"/>
    <s v="08. General Plant"/>
    <s v="Function"/>
    <n v="2172259.2599999998"/>
    <n v="0"/>
    <n v="0"/>
    <n v="0"/>
    <n v="0"/>
    <n v="2172259.2599999998"/>
    <n v="0"/>
    <n v="0"/>
    <n v="2172259.2599999998"/>
    <n v="2172259.2599999998"/>
    <n v="0"/>
    <n v="0"/>
    <n v="0"/>
    <n v="0"/>
    <x v="30"/>
  </r>
  <r>
    <n v="-1"/>
    <n v="1"/>
    <s v="0001 -Florida Power &amp; Light Company"/>
    <n v="0"/>
    <n v="3"/>
    <x v="30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30"/>
  </r>
  <r>
    <n v="-1"/>
    <n v="1"/>
    <s v="0001 -Florida Power &amp; Light Company"/>
    <n v="0"/>
    <n v="3"/>
    <x v="30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30"/>
  </r>
  <r>
    <n v="-1"/>
    <n v="1"/>
    <s v="0001 -Florida Power &amp; Light Company"/>
    <n v="0"/>
    <n v="3"/>
    <x v="30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30"/>
  </r>
  <r>
    <n v="-1"/>
    <n v="1"/>
    <s v="0001 -Florida Power &amp; Light Company"/>
    <n v="0"/>
    <n v="3"/>
    <x v="30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1"/>
    <n v="-137905.01"/>
    <n v="5202.8"/>
    <n v="3232234.56"/>
    <n v="3177121.65"/>
    <n v="5202.8"/>
    <n v="0"/>
    <n v="5202.8"/>
    <n v="0"/>
    <x v="30"/>
  </r>
  <r>
    <n v="-1"/>
    <n v="1"/>
    <s v="0001 -Florida Power &amp; Light Company"/>
    <n v="0"/>
    <n v="3"/>
    <x v="30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30"/>
  </r>
  <r>
    <n v="-1"/>
    <n v="1"/>
    <s v="0001 -Florida Power &amp; Light Company"/>
    <n v="0"/>
    <n v="3"/>
    <x v="30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30"/>
  </r>
  <r>
    <n v="-1"/>
    <n v="1"/>
    <s v="0001 -Florida Power &amp; Light Company"/>
    <n v="0"/>
    <n v="3"/>
    <x v="30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30"/>
  </r>
  <r>
    <n v="-1"/>
    <n v="1"/>
    <s v="0001 -Florida Power &amp; Light Company"/>
    <n v="0"/>
    <n v="3"/>
    <x v="30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"/>
    <n v="-342488.27"/>
    <n v="360.99"/>
    <n v="5121337.28"/>
    <n v="5009013.8"/>
    <n v="360.99"/>
    <n v="0"/>
    <n v="360.99"/>
    <n v="0"/>
    <x v="30"/>
  </r>
  <r>
    <n v="-1"/>
    <n v="1"/>
    <s v="0001 -Florida Power &amp; Light Company"/>
    <n v="0"/>
    <n v="3"/>
    <x v="30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30"/>
  </r>
  <r>
    <n v="-1"/>
    <n v="1"/>
    <s v="0001 -Florida Power &amp; Light Company"/>
    <n v="0"/>
    <n v="3"/>
    <x v="30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7"/>
    <n v="-552715.99"/>
    <n v="1613.2"/>
    <n v="19679467.219999999"/>
    <n v="18586094.32"/>
    <n v="1613.2"/>
    <n v="0"/>
    <n v="1613.2"/>
    <n v="0"/>
    <x v="30"/>
  </r>
  <r>
    <n v="-1"/>
    <n v="1"/>
    <s v="0001 -Florida Power &amp; Light Company"/>
    <n v="0"/>
    <n v="3"/>
    <x v="30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30"/>
  </r>
  <r>
    <n v="-1"/>
    <n v="1"/>
    <s v="0001 -Florida Power &amp; Light Company"/>
    <n v="0"/>
    <n v="3"/>
    <x v="30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30"/>
  </r>
  <r>
    <n v="-1"/>
    <n v="1"/>
    <s v="0001 -Florida Power &amp; Light Company"/>
    <n v="0"/>
    <n v="3"/>
    <x v="30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30"/>
  </r>
  <r>
    <n v="-1"/>
    <n v="1"/>
    <s v="0001 -Florida Power &amp; Light Company"/>
    <n v="0"/>
    <n v="3"/>
    <x v="30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30"/>
  </r>
  <r>
    <n v="-1"/>
    <n v="1"/>
    <s v="0001 -Florida Power &amp; Light Company"/>
    <n v="0"/>
    <n v="3"/>
    <x v="30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30"/>
  </r>
  <r>
    <n v="-1"/>
    <n v="1"/>
    <s v="0001 -Florida Power &amp; Light Company"/>
    <n v="0"/>
    <n v="3"/>
    <x v="30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30"/>
  </r>
  <r>
    <n v="-1"/>
    <n v="1"/>
    <s v="0001 -Florida Power &amp; Light Company"/>
    <n v="0"/>
    <n v="3"/>
    <x v="30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30"/>
  </r>
  <r>
    <n v="-1"/>
    <n v="1"/>
    <s v="0001 -Florida Power &amp; Light Company"/>
    <n v="0"/>
    <n v="3"/>
    <x v="30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30"/>
  </r>
  <r>
    <n v="-1"/>
    <n v="1"/>
    <s v="0001 -Florida Power &amp; Light Company"/>
    <n v="0"/>
    <n v="3"/>
    <x v="30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30"/>
  </r>
  <r>
    <n v="-1"/>
    <n v="1"/>
    <s v="0001 -Florida Power &amp; Light Company"/>
    <n v="0"/>
    <n v="3"/>
    <x v="30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30"/>
  </r>
  <r>
    <n v="-1"/>
    <n v="1"/>
    <s v="0001 -Florida Power &amp; Light Company"/>
    <n v="0"/>
    <n v="3"/>
    <x v="30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30"/>
  </r>
  <r>
    <n v="-1"/>
    <n v="1"/>
    <s v="0001 -Florida Power &amp; Light Company"/>
    <n v="0"/>
    <n v="3"/>
    <x v="30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30"/>
  </r>
  <r>
    <n v="-1"/>
    <n v="1"/>
    <s v="0001 -Florida Power &amp; Light Company"/>
    <n v="0"/>
    <n v="3"/>
    <x v="30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30"/>
  </r>
  <r>
    <n v="-1"/>
    <n v="1"/>
    <s v="0001 -Florida Power &amp; Light Company"/>
    <n v="0"/>
    <n v="3"/>
    <x v="30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30"/>
  </r>
  <r>
    <n v="-1"/>
    <n v="1"/>
    <s v="0001 -Florida Power &amp; Light Company"/>
    <n v="0"/>
    <n v="3"/>
    <x v="30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30"/>
  </r>
  <r>
    <n v="-1"/>
    <n v="1"/>
    <s v="0001 -Florida Power &amp; Light Company"/>
    <n v="0"/>
    <n v="3"/>
    <x v="30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30"/>
  </r>
  <r>
    <n v="-1"/>
    <n v="1"/>
    <s v="0001 -Florida Power &amp; Light Company"/>
    <n v="0"/>
    <n v="3"/>
    <x v="30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30"/>
  </r>
  <r>
    <n v="-1"/>
    <n v="1"/>
    <s v="0001 -Florida Power &amp; Light Company"/>
    <n v="0"/>
    <n v="3"/>
    <x v="30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30"/>
  </r>
  <r>
    <n v="-1"/>
    <n v="1"/>
    <s v="0001 -Florida Power &amp; Light Company"/>
    <n v="0"/>
    <n v="3"/>
    <x v="30"/>
    <n v="2011"/>
    <n v="233"/>
    <n v="2014"/>
    <s v="V2011 - 100% Bonus"/>
    <n v="367"/>
    <s v="08. General Plant"/>
    <s v="Function"/>
    <n v="69885814.689999998"/>
    <n v="0"/>
    <n v="0"/>
    <n v="32968695.16"/>
    <n v="7214295.1100000003"/>
    <n v="37818166.43"/>
    <n v="-5832684.7800000003"/>
    <n v="36649.339999999997"/>
    <n v="70151830.299999997"/>
    <n v="44986054.020000003"/>
    <n v="-182958.74"/>
    <n v="0"/>
    <n v="36649.339999999997"/>
    <n v="0"/>
    <x v="30"/>
  </r>
  <r>
    <n v="-1"/>
    <n v="1"/>
    <s v="0001 -Florida Power &amp; Light Company"/>
    <n v="0"/>
    <n v="3"/>
    <x v="30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30"/>
  </r>
  <r>
    <n v="-1"/>
    <n v="1"/>
    <s v="0001 -Florida Power &amp; Light Company"/>
    <n v="0"/>
    <n v="3"/>
    <x v="30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30"/>
  </r>
  <r>
    <n v="-1"/>
    <n v="1"/>
    <s v="0001 -Florida Power &amp; Light Company"/>
    <n v="0"/>
    <n v="3"/>
    <x v="30"/>
    <n v="2012"/>
    <n v="248"/>
    <n v="2014"/>
    <s v="V2012 Q1 - 50% Bonus"/>
    <n v="367"/>
    <s v="08. General Plant"/>
    <s v="Function"/>
    <n v="14854317.460000001"/>
    <n v="0"/>
    <n v="0"/>
    <n v="15041107.09"/>
    <n v="2315394.4700000002"/>
    <n v="7751715.8300000001"/>
    <n v="-373579.24"/>
    <n v="35428.74"/>
    <n v="15227896.699999999"/>
    <n v="9810087.7899999991"/>
    <n v="-81127.98"/>
    <n v="0"/>
    <n v="35428.74"/>
    <n v="0"/>
    <x v="30"/>
  </r>
  <r>
    <n v="-1"/>
    <n v="1"/>
    <s v="0001 -Florida Power &amp; Light Company"/>
    <n v="0"/>
    <n v="3"/>
    <x v="30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30"/>
  </r>
  <r>
    <n v="-1"/>
    <n v="1"/>
    <s v="0001 -Florida Power &amp; Light Company"/>
    <n v="0"/>
    <n v="3"/>
    <x v="30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9"/>
    <n v="2014"/>
    <s v="V2012 Q2 - 50% Bonus"/>
    <n v="367"/>
    <s v="08. General Plant"/>
    <s v="Function"/>
    <n v="13376604.17"/>
    <n v="0"/>
    <n v="0"/>
    <n v="13437876.539999999"/>
    <n v="2311303.86"/>
    <n v="6235094.1200000001"/>
    <n v="-122544.72"/>
    <n v="11619.94"/>
    <n v="13499148.890000001"/>
    <n v="8467969.3599999994"/>
    <n v="-32496.16"/>
    <n v="0"/>
    <n v="11619.94"/>
    <n v="0"/>
    <x v="30"/>
  </r>
  <r>
    <n v="-1"/>
    <n v="1"/>
    <s v="0001 -Florida Power &amp; Light Company"/>
    <n v="0"/>
    <n v="3"/>
    <x v="30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30"/>
  </r>
  <r>
    <n v="-1"/>
    <n v="1"/>
    <s v="0001 -Florida Power &amp; Light Company"/>
    <n v="0"/>
    <n v="3"/>
    <x v="30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0"/>
    <n v="2014"/>
    <s v="V2012 Q3 - 50% Bonus"/>
    <n v="367"/>
    <s v="08. General Plant"/>
    <s v="Function"/>
    <n v="10330275.439999999"/>
    <n v="0"/>
    <n v="0"/>
    <n v="10372315.039999999"/>
    <n v="1989456.43"/>
    <n v="4361017.76"/>
    <n v="-84079.21"/>
    <n v="7967.74"/>
    <n v="10414354.65"/>
    <n v="6300699.29"/>
    <n v="-26336.57"/>
    <n v="0"/>
    <n v="7967.74"/>
    <n v="0"/>
    <x v="30"/>
  </r>
  <r>
    <n v="-1"/>
    <n v="1"/>
    <s v="0001 -Florida Power &amp; Light Company"/>
    <n v="0"/>
    <n v="3"/>
    <x v="30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30"/>
  </r>
  <r>
    <n v="-1"/>
    <n v="1"/>
    <s v="0001 -Florida Power &amp; Light Company"/>
    <n v="0"/>
    <n v="3"/>
    <x v="30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1"/>
    <n v="2014"/>
    <s v="V2012 Q4 - 50% Bonus"/>
    <n v="367"/>
    <s v="08. General Plant"/>
    <s v="Function"/>
    <n v="95750088.810000002"/>
    <n v="0"/>
    <n v="0"/>
    <n v="100604948.63"/>
    <n v="22495673.18"/>
    <n v="43664569.259999998"/>
    <n v="-10106910.59"/>
    <n v="920905.18"/>
    <n v="105459808.45"/>
    <n v="60878154.960000001"/>
    <n v="-3506726.97"/>
    <n v="0"/>
    <n v="920905.18"/>
    <n v="0"/>
    <x v="30"/>
  </r>
  <r>
    <n v="-1"/>
    <n v="1"/>
    <s v="0001 -Florida Power &amp; Light Company"/>
    <n v="0"/>
    <n v="3"/>
    <x v="30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30"/>
  </r>
  <r>
    <n v="-1"/>
    <n v="1"/>
    <s v="0001 -Florida Power &amp; Light Company"/>
    <n v="0"/>
    <n v="3"/>
    <x v="30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30"/>
  </r>
  <r>
    <n v="-1"/>
    <n v="1"/>
    <s v="0001 -Florida Power &amp; Light Company"/>
    <n v="0"/>
    <n v="3"/>
    <x v="30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30"/>
  </r>
  <r>
    <n v="-1"/>
    <n v="1"/>
    <s v="0001 -Florida Power &amp; Light Company"/>
    <n v="0"/>
    <n v="3"/>
    <x v="30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30"/>
  </r>
  <r>
    <n v="-1"/>
    <n v="1"/>
    <s v="0001 -Florida Power &amp; Light Company"/>
    <n v="0"/>
    <n v="3"/>
    <x v="30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30"/>
  </r>
  <r>
    <n v="-1"/>
    <n v="1"/>
    <s v="0001 -Florida Power &amp; Light Company"/>
    <n v="0"/>
    <n v="3"/>
    <x v="30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30"/>
  </r>
  <r>
    <n v="-1"/>
    <n v="1"/>
    <s v="0001 -Florida Power &amp; Light Company"/>
    <n v="0"/>
    <n v="3"/>
    <x v="30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30"/>
  </r>
  <r>
    <n v="-1"/>
    <n v="1"/>
    <s v="0001 -Florida Power &amp; Light Company"/>
    <n v="0"/>
    <n v="3"/>
    <x v="30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30"/>
  </r>
  <r>
    <n v="-1"/>
    <n v="1"/>
    <s v="0001 -Florida Power &amp; Light Company"/>
    <n v="0"/>
    <n v="3"/>
    <x v="30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30"/>
  </r>
  <r>
    <n v="-1"/>
    <n v="1"/>
    <s v="0001 -Florida Power &amp; Light Company"/>
    <n v="0"/>
    <n v="3"/>
    <x v="30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30"/>
  </r>
  <r>
    <n v="-1"/>
    <n v="1"/>
    <s v="0001 -Florida Power &amp; Light Company"/>
    <n v="0"/>
    <n v="3"/>
    <x v="30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30"/>
  </r>
  <r>
    <n v="-1"/>
    <n v="1"/>
    <s v="0001 -Florida Power &amp; Light Company"/>
    <n v="0"/>
    <n v="3"/>
    <x v="30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30"/>
  </r>
  <r>
    <n v="-1"/>
    <n v="1"/>
    <s v="0001 -Florida Power &amp; Light Company"/>
    <n v="0"/>
    <n v="3"/>
    <x v="30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30"/>
  </r>
  <r>
    <n v="-1"/>
    <n v="1"/>
    <s v="0001 -Florida Power &amp; Light Company"/>
    <n v="0"/>
    <n v="3"/>
    <x v="30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30"/>
  </r>
  <r>
    <n v="-1"/>
    <n v="1"/>
    <s v="0001 -Florida Power &amp; Light Company"/>
    <n v="0"/>
    <n v="3"/>
    <x v="30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30"/>
  </r>
  <r>
    <n v="-1"/>
    <n v="1"/>
    <s v="0001 -Florida Power &amp; Light Company"/>
    <n v="0"/>
    <n v="3"/>
    <x v="30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30"/>
  </r>
  <r>
    <n v="-1"/>
    <n v="1"/>
    <s v="0001 -Florida Power &amp; Light Company"/>
    <n v="0"/>
    <n v="3"/>
    <x v="30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30"/>
  </r>
  <r>
    <n v="-1"/>
    <n v="1"/>
    <s v="0001 -Florida Power &amp; Light Company"/>
    <n v="0"/>
    <n v="3"/>
    <x v="30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30"/>
  </r>
  <r>
    <n v="-1"/>
    <n v="1"/>
    <s v="0001 -Florida Power &amp; Light Company"/>
    <n v="0"/>
    <n v="3"/>
    <x v="30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30"/>
  </r>
  <r>
    <n v="-1"/>
    <n v="1"/>
    <s v="0001 -Florida Power &amp; Light Company"/>
    <n v="0"/>
    <n v="3"/>
    <x v="30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30"/>
  </r>
  <r>
    <n v="-1"/>
    <n v="1"/>
    <s v="0001 -Florida Power &amp; Light Company"/>
    <n v="0"/>
    <n v="3"/>
    <x v="30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30"/>
  </r>
  <r>
    <n v="-1"/>
    <n v="1"/>
    <s v="0001 -Florida Power &amp; Light Company"/>
    <n v="0"/>
    <n v="3"/>
    <x v="30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30"/>
  </r>
  <r>
    <n v="-1"/>
    <n v="1"/>
    <s v="0001 -Florida Power &amp; Light Company"/>
    <n v="0"/>
    <n v="3"/>
    <x v="30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30"/>
  </r>
  <r>
    <n v="-1"/>
    <n v="1"/>
    <s v="0001 -Florida Power &amp; Light Company"/>
    <n v="0"/>
    <n v="3"/>
    <x v="30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30"/>
  </r>
  <r>
    <n v="-1"/>
    <n v="1"/>
    <s v="0001 -Florida Power &amp; Light Company"/>
    <n v="0"/>
    <n v="3"/>
    <x v="30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30"/>
  </r>
  <r>
    <n v="-1"/>
    <n v="1"/>
    <s v="0001 -Florida Power &amp; Light Company"/>
    <n v="0"/>
    <n v="3"/>
    <x v="30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30"/>
  </r>
  <r>
    <n v="-1"/>
    <n v="1"/>
    <s v="0001 -Florida Power &amp; Light Company"/>
    <n v="0"/>
    <n v="3"/>
    <x v="30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30"/>
  </r>
  <r>
    <n v="-1"/>
    <n v="1"/>
    <s v="0001 -Florida Power &amp; Light Company"/>
    <n v="0"/>
    <n v="3"/>
    <x v="30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30"/>
  </r>
  <r>
    <n v="-1"/>
    <n v="1"/>
    <s v="0001 -Florida Power &amp; Light Company"/>
    <n v="0"/>
    <n v="3"/>
    <x v="30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30"/>
  </r>
  <r>
    <n v="-1"/>
    <n v="1"/>
    <s v="0001 -Florida Power &amp; Light Company"/>
    <n v="0"/>
    <n v="3"/>
    <x v="30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30"/>
  </r>
  <r>
    <n v="-1"/>
    <n v="1"/>
    <s v="0001 -Florida Power &amp; Light Company"/>
    <n v="0"/>
    <n v="3"/>
    <x v="30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30"/>
  </r>
  <r>
    <n v="-1"/>
    <n v="1"/>
    <s v="0001 -Florida Power &amp; Light Company"/>
    <n v="0"/>
    <n v="3"/>
    <x v="30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30"/>
  </r>
  <r>
    <n v="-1"/>
    <n v="1"/>
    <s v="0001 -Florida Power &amp; Light Company"/>
    <n v="0"/>
    <n v="3"/>
    <x v="30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30"/>
  </r>
  <r>
    <n v="-1"/>
    <n v="1"/>
    <s v="0001 -Florida Power &amp; Light Company"/>
    <n v="0"/>
    <n v="3"/>
    <x v="30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30"/>
  </r>
  <r>
    <n v="-1"/>
    <n v="1"/>
    <s v="0001 -Florida Power &amp; Light Company"/>
    <n v="0"/>
    <n v="3"/>
    <x v="30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30"/>
  </r>
  <r>
    <n v="-1"/>
    <n v="1"/>
    <s v="0001 -Florida Power &amp; Light Company"/>
    <n v="0"/>
    <n v="3"/>
    <x v="30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30"/>
  </r>
  <r>
    <n v="-1"/>
    <n v="1"/>
    <s v="0001 -Florida Power &amp; Light Company"/>
    <n v="0"/>
    <n v="3"/>
    <x v="30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30"/>
  </r>
  <r>
    <n v="-1"/>
    <n v="1"/>
    <s v="0001 -Florida Power &amp; Light Company"/>
    <n v="0"/>
    <n v="3"/>
    <x v="30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30"/>
  </r>
  <r>
    <n v="-1"/>
    <n v="1"/>
    <s v="0001 -Florida Power &amp; Light Company"/>
    <n v="0"/>
    <n v="3"/>
    <x v="30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30"/>
  </r>
  <r>
    <n v="-1"/>
    <n v="1"/>
    <s v="0001 -Florida Power &amp; Light Company"/>
    <n v="0"/>
    <n v="3"/>
    <x v="30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30"/>
  </r>
  <r>
    <n v="-1"/>
    <n v="1"/>
    <s v="0001 -Florida Power &amp; Light Company"/>
    <n v="0"/>
    <n v="3"/>
    <x v="30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30"/>
  </r>
  <r>
    <n v="-1"/>
    <n v="1"/>
    <s v="0001 -Florida Power &amp; Light Company"/>
    <n v="0"/>
    <n v="3"/>
    <x v="30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30"/>
  </r>
  <r>
    <n v="-1"/>
    <n v="1"/>
    <s v="0001 -Florida Power &amp; Light Company"/>
    <n v="0"/>
    <n v="3"/>
    <x v="30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30"/>
  </r>
  <r>
    <n v="-1"/>
    <n v="1"/>
    <s v="0001 -Florida Power &amp; Light Company"/>
    <n v="0"/>
    <n v="3"/>
    <x v="30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30"/>
  </r>
  <r>
    <n v="-1"/>
    <n v="1"/>
    <s v="0001 -Florida Power &amp; Light Company"/>
    <n v="0"/>
    <n v="3"/>
    <x v="30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30"/>
  </r>
  <r>
    <n v="-1"/>
    <n v="1"/>
    <s v="0001 -Florida Power &amp; Light Company"/>
    <n v="0"/>
    <n v="3"/>
    <x v="30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30"/>
  </r>
  <r>
    <n v="-1"/>
    <n v="1"/>
    <s v="0001 -Florida Power &amp; Light Company"/>
    <n v="0"/>
    <n v="3"/>
    <x v="30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30"/>
  </r>
  <r>
    <n v="-1"/>
    <n v="1"/>
    <s v="0001 -Florida Power &amp; Light Company"/>
    <n v="0"/>
    <n v="3"/>
    <x v="30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30"/>
  </r>
  <r>
    <n v="-1"/>
    <n v="1"/>
    <s v="0001 -Florida Power &amp; Light Company"/>
    <n v="0"/>
    <n v="3"/>
    <x v="30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30"/>
  </r>
  <r>
    <n v="-1"/>
    <n v="1"/>
    <s v="0001 -Florida Power &amp; Light Company"/>
    <n v="0"/>
    <n v="3"/>
    <x v="30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30"/>
  </r>
  <r>
    <n v="-1"/>
    <n v="1"/>
    <s v="0001 -Florida Power &amp; Light Company"/>
    <n v="0"/>
    <n v="3"/>
    <x v="30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30"/>
  </r>
  <r>
    <n v="-1"/>
    <n v="1"/>
    <s v="0001 -Florida Power &amp; Light Company"/>
    <n v="0"/>
    <n v="3"/>
    <x v="30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30"/>
  </r>
  <r>
    <n v="-1"/>
    <n v="1"/>
    <s v="0001 -Florida Power &amp; Light Company"/>
    <n v="0"/>
    <n v="3"/>
    <x v="30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30"/>
  </r>
  <r>
    <n v="-1"/>
    <n v="1"/>
    <s v="0001 -Florida Power &amp; Light Company"/>
    <n v="0"/>
    <n v="3"/>
    <x v="30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30"/>
  </r>
  <r>
    <n v="-1"/>
    <n v="1"/>
    <s v="0001 -Florida Power &amp; Light Company"/>
    <n v="0"/>
    <n v="3"/>
    <x v="30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30"/>
  </r>
  <r>
    <n v="-1"/>
    <n v="1"/>
    <s v="0001 -Florida Power &amp; Light Company"/>
    <n v="0"/>
    <n v="3"/>
    <x v="30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30"/>
  </r>
  <r>
    <n v="-1"/>
    <n v="1"/>
    <s v="0001 -Florida Power &amp; Light Company"/>
    <n v="0"/>
    <n v="3"/>
    <x v="30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30"/>
  </r>
  <r>
    <n v="-1"/>
    <n v="1"/>
    <s v="0001 -Florida Power &amp; Light Company"/>
    <n v="0"/>
    <n v="3"/>
    <x v="30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30"/>
  </r>
  <r>
    <n v="-1"/>
    <n v="1"/>
    <s v="0001 -Florida Power &amp; Light Company"/>
    <n v="0"/>
    <n v="3"/>
    <x v="30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30"/>
  </r>
  <r>
    <n v="-1"/>
    <n v="1"/>
    <s v="0001 -Florida Power &amp; Light Company"/>
    <n v="0"/>
    <n v="3"/>
    <x v="30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30"/>
  </r>
  <r>
    <n v="-1"/>
    <n v="1"/>
    <s v="0001 -Florida Power &amp; Light Company"/>
    <n v="0"/>
    <n v="3"/>
    <x v="30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30"/>
  </r>
  <r>
    <n v="-1"/>
    <n v="1"/>
    <s v="0001 -Florida Power &amp; Light Company"/>
    <n v="0"/>
    <n v="3"/>
    <x v="30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30"/>
  </r>
  <r>
    <n v="-1"/>
    <n v="1"/>
    <s v="0001 -Florida Power &amp; Light Company"/>
    <n v="0"/>
    <n v="3"/>
    <x v="30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30"/>
  </r>
  <r>
    <n v="-1"/>
    <n v="1"/>
    <s v="0001 -Florida Power &amp; Light Company"/>
    <n v="0"/>
    <n v="3"/>
    <x v="30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30"/>
  </r>
  <r>
    <n v="-1"/>
    <n v="1"/>
    <s v="0001 -Florida Power &amp; Light Company"/>
    <n v="0"/>
    <n v="3"/>
    <x v="30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30"/>
  </r>
  <r>
    <n v="-1"/>
    <n v="1"/>
    <s v="0001 -Florida Power &amp; Light Company"/>
    <n v="0"/>
    <n v="3"/>
    <x v="30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30"/>
  </r>
  <r>
    <n v="-1"/>
    <n v="1"/>
    <s v="0001 -Florida Power &amp; Light Company"/>
    <n v="0"/>
    <n v="3"/>
    <x v="30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30"/>
  </r>
  <r>
    <n v="-1"/>
    <n v="1"/>
    <s v="0001 -Florida Power &amp; Light Company"/>
    <n v="0"/>
    <n v="3"/>
    <x v="30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30"/>
  </r>
  <r>
    <n v="-1"/>
    <n v="1"/>
    <s v="0001 -Florida Power &amp; Light Company"/>
    <n v="0"/>
    <n v="3"/>
    <x v="30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30"/>
  </r>
  <r>
    <n v="-1"/>
    <n v="1"/>
    <s v="0001 -Florida Power &amp; Light Company"/>
    <n v="0"/>
    <n v="3"/>
    <x v="30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30"/>
  </r>
  <r>
    <n v="-1"/>
    <n v="1"/>
    <s v="0001 -Florida Power &amp; Light Company"/>
    <n v="0"/>
    <n v="3"/>
    <x v="30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30"/>
  </r>
  <r>
    <n v="-1"/>
    <n v="1"/>
    <s v="0001 -Florida Power &amp; Light Company"/>
    <n v="0"/>
    <n v="3"/>
    <x v="30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30"/>
  </r>
  <r>
    <n v="-1"/>
    <n v="1"/>
    <s v="0001 -Florida Power &amp; Light Company"/>
    <n v="0"/>
    <n v="3"/>
    <x v="30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30"/>
  </r>
  <r>
    <n v="-1"/>
    <n v="1"/>
    <s v="0001 -Florida Power &amp; Light Company"/>
    <n v="0"/>
    <n v="3"/>
    <x v="30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30"/>
  </r>
  <r>
    <n v="-1"/>
    <n v="1"/>
    <s v="0001 -Florida Power &amp; Light Company"/>
    <n v="0"/>
    <n v="3"/>
    <x v="30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30"/>
  </r>
  <r>
    <n v="-1"/>
    <n v="1"/>
    <s v="0001 -Florida Power &amp; Light Company"/>
    <n v="0"/>
    <n v="3"/>
    <x v="30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30"/>
  </r>
  <r>
    <n v="-1"/>
    <n v="1"/>
    <s v="0001 -Florida Power &amp; Light Company"/>
    <n v="0"/>
    <n v="3"/>
    <x v="30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30"/>
  </r>
  <r>
    <n v="-1"/>
    <n v="1"/>
    <s v="0001 -Florida Power &amp; Light Company"/>
    <n v="0"/>
    <n v="3"/>
    <x v="30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30"/>
  </r>
  <r>
    <n v="-1"/>
    <n v="1"/>
    <s v="0001 -Florida Power &amp; Light Company"/>
    <n v="0"/>
    <n v="3"/>
    <x v="30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30"/>
  </r>
  <r>
    <n v="-1"/>
    <n v="1"/>
    <s v="0001 -Florida Power &amp; Light Company"/>
    <n v="0"/>
    <n v="3"/>
    <x v="30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30"/>
  </r>
  <r>
    <n v="-1"/>
    <n v="1"/>
    <s v="0001 -Florida Power &amp; Light Company"/>
    <n v="0"/>
    <n v="3"/>
    <x v="30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30"/>
  </r>
  <r>
    <n v="-1"/>
    <n v="1"/>
    <s v="0001 -Florida Power &amp; Light Company"/>
    <n v="0"/>
    <n v="3"/>
    <x v="30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30"/>
  </r>
  <r>
    <n v="-1"/>
    <n v="1"/>
    <s v="0001 -Florida Power &amp; Light Company"/>
    <n v="0"/>
    <n v="3"/>
    <x v="30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30"/>
  </r>
  <r>
    <n v="-1"/>
    <n v="1"/>
    <s v="0001 -Florida Power &amp; Light Company"/>
    <n v="0"/>
    <n v="3"/>
    <x v="30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30"/>
  </r>
  <r>
    <n v="-1"/>
    <n v="1"/>
    <s v="0001 -Florida Power &amp; Light Company"/>
    <n v="0"/>
    <n v="3"/>
    <x v="30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30"/>
  </r>
  <r>
    <n v="-1"/>
    <n v="1"/>
    <s v="0001 -Florida Power &amp; Light Company"/>
    <n v="0"/>
    <n v="3"/>
    <x v="30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30"/>
  </r>
  <r>
    <n v="-1"/>
    <n v="1"/>
    <s v="0001 -Florida Power &amp; Light Company"/>
    <n v="0"/>
    <n v="3"/>
    <x v="30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30"/>
  </r>
  <r>
    <n v="-1"/>
    <n v="1"/>
    <s v="0001 -Florida Power &amp; Light Company"/>
    <n v="0"/>
    <n v="3"/>
    <x v="30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30"/>
  </r>
  <r>
    <n v="-1"/>
    <n v="1"/>
    <s v="0001 -Florida Power &amp; Light Company"/>
    <n v="0"/>
    <n v="3"/>
    <x v="30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30"/>
  </r>
  <r>
    <n v="-1"/>
    <n v="1"/>
    <s v="0001 -Florida Power &amp; Light Company"/>
    <n v="0"/>
    <n v="3"/>
    <x v="30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30"/>
  </r>
  <r>
    <n v="-1"/>
    <n v="1"/>
    <s v="0001 -Florida Power &amp; Light Company"/>
    <n v="0"/>
    <n v="3"/>
    <x v="30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30"/>
  </r>
  <r>
    <n v="-1"/>
    <n v="1"/>
    <s v="0001 -Florida Power &amp; Light Company"/>
    <n v="0"/>
    <n v="3"/>
    <x v="30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30"/>
  </r>
  <r>
    <n v="-1"/>
    <n v="1"/>
    <s v="0001 -Florida Power &amp; Light Company"/>
    <n v="0"/>
    <n v="3"/>
    <x v="30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30"/>
  </r>
  <r>
    <n v="-1"/>
    <n v="1"/>
    <s v="0001 -Florida Power &amp; Light Company"/>
    <n v="0"/>
    <n v="3"/>
    <x v="30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30"/>
  </r>
  <r>
    <n v="-1"/>
    <n v="1"/>
    <s v="0001 -Florida Power &amp; Light Company"/>
    <n v="0"/>
    <n v="3"/>
    <x v="30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30"/>
  </r>
  <r>
    <n v="-1"/>
    <n v="1"/>
    <s v="0001 -Florida Power &amp; Light Company"/>
    <n v="0"/>
    <n v="3"/>
    <x v="30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30"/>
  </r>
  <r>
    <n v="-1"/>
    <n v="1"/>
    <s v="0001 -Florida Power &amp; Light Company"/>
    <n v="0"/>
    <n v="3"/>
    <x v="30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30"/>
  </r>
  <r>
    <n v="-1"/>
    <n v="1"/>
    <s v="0001 -Florida Power &amp; Light Company"/>
    <n v="0"/>
    <n v="3"/>
    <x v="30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30"/>
  </r>
  <r>
    <n v="-1"/>
    <n v="1"/>
    <s v="0001 -Florida Power &amp; Light Company"/>
    <n v="0"/>
    <n v="3"/>
    <x v="30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30"/>
  </r>
  <r>
    <n v="-1"/>
    <n v="1"/>
    <s v="0001 -Florida Power &amp; Light Company"/>
    <n v="0"/>
    <n v="3"/>
    <x v="30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30"/>
  </r>
  <r>
    <n v="-1"/>
    <n v="1"/>
    <s v="0001 -Florida Power &amp; Light Company"/>
    <n v="0"/>
    <n v="3"/>
    <x v="30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30"/>
  </r>
  <r>
    <n v="-1"/>
    <n v="1"/>
    <s v="0001 -Florida Power &amp; Light Company"/>
    <n v="0"/>
    <n v="3"/>
    <x v="30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30"/>
  </r>
  <r>
    <n v="-1"/>
    <n v="1"/>
    <s v="0001 -Florida Power &amp; Light Company"/>
    <n v="0"/>
    <n v="3"/>
    <x v="30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30"/>
  </r>
  <r>
    <n v="-1"/>
    <n v="1"/>
    <s v="0001 -Florida Power &amp; Light Company"/>
    <n v="0"/>
    <n v="3"/>
    <x v="30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30"/>
  </r>
  <r>
    <n v="-1"/>
    <n v="1"/>
    <s v="0001 -Florida Power &amp; Light Company"/>
    <n v="0"/>
    <n v="3"/>
    <x v="30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30"/>
  </r>
  <r>
    <n v="-1"/>
    <n v="1"/>
    <s v="0001 -Florida Power &amp; Light Company"/>
    <n v="0"/>
    <n v="3"/>
    <x v="30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30"/>
  </r>
  <r>
    <n v="-1"/>
    <n v="1"/>
    <s v="0001 -Florida Power &amp; Light Company"/>
    <n v="0"/>
    <n v="3"/>
    <x v="30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30"/>
  </r>
  <r>
    <n v="-1"/>
    <n v="1"/>
    <s v="0001 -Florida Power &amp; Light Company"/>
    <n v="0"/>
    <n v="3"/>
    <x v="30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30"/>
  </r>
  <r>
    <n v="-1"/>
    <n v="1"/>
    <s v="0001 -Florida Power &amp; Light Company"/>
    <n v="0"/>
    <n v="3"/>
    <x v="30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30"/>
  </r>
  <r>
    <n v="-1"/>
    <n v="1"/>
    <s v="0001 -Florida Power &amp; Light Company"/>
    <n v="0"/>
    <n v="3"/>
    <x v="30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30"/>
  </r>
  <r>
    <n v="-1"/>
    <n v="1"/>
    <s v="0001 -Florida Power &amp; Light Company"/>
    <n v="0"/>
    <n v="3"/>
    <x v="30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30"/>
  </r>
  <r>
    <n v="-1"/>
    <n v="1"/>
    <s v="0001 -Florida Power &amp; Light Company"/>
    <n v="0"/>
    <n v="3"/>
    <x v="30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30"/>
  </r>
  <r>
    <n v="-1"/>
    <n v="1"/>
    <s v="0001 -Florida Power &amp; Light Company"/>
    <n v="0"/>
    <n v="3"/>
    <x v="30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30"/>
  </r>
  <r>
    <n v="-1"/>
    <n v="1"/>
    <s v="0001 -Florida Power &amp; Light Company"/>
    <n v="0"/>
    <n v="3"/>
    <x v="30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30"/>
  </r>
  <r>
    <n v="-1"/>
    <n v="1"/>
    <s v="0001 -Florida Power &amp; Light Company"/>
    <n v="0"/>
    <n v="3"/>
    <x v="30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30"/>
  </r>
  <r>
    <n v="-1"/>
    <n v="1"/>
    <s v="0001 -Florida Power &amp; Light Company"/>
    <n v="0"/>
    <n v="3"/>
    <x v="30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30"/>
  </r>
  <r>
    <n v="-1"/>
    <n v="1"/>
    <s v="0001 -Florida Power &amp; Light Company"/>
    <n v="0"/>
    <n v="3"/>
    <x v="30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30"/>
  </r>
  <r>
    <n v="-1"/>
    <n v="1"/>
    <s v="0001 -Florida Power &amp; Light Company"/>
    <n v="0"/>
    <n v="3"/>
    <x v="30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30"/>
  </r>
  <r>
    <n v="-1"/>
    <n v="1"/>
    <s v="0001 -Florida Power &amp; Light Company"/>
    <n v="0"/>
    <n v="3"/>
    <x v="30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30"/>
  </r>
  <r>
    <n v="-1"/>
    <n v="1"/>
    <s v="0001 -Florida Power &amp; Light Company"/>
    <n v="0"/>
    <n v="3"/>
    <x v="30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30"/>
  </r>
  <r>
    <n v="-1"/>
    <n v="1"/>
    <s v="0001 -Florida Power &amp; Light Company"/>
    <n v="0"/>
    <n v="3"/>
    <x v="30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30"/>
  </r>
  <r>
    <n v="-1"/>
    <n v="1"/>
    <s v="0001 -Florida Power &amp; Light Company"/>
    <n v="0"/>
    <n v="3"/>
    <x v="30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30"/>
  </r>
  <r>
    <n v="-1"/>
    <n v="1"/>
    <s v="0001 -Florida Power &amp; Light Company"/>
    <n v="0"/>
    <n v="3"/>
    <x v="30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30"/>
  </r>
  <r>
    <n v="-1"/>
    <n v="1"/>
    <s v="0001 -Florida Power &amp; Light Company"/>
    <n v="0"/>
    <n v="3"/>
    <x v="30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30"/>
  </r>
  <r>
    <n v="-1"/>
    <n v="1"/>
    <s v="0001 -Florida Power &amp; Light Company"/>
    <n v="0"/>
    <n v="3"/>
    <x v="30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30"/>
  </r>
  <r>
    <n v="-1"/>
    <n v="1"/>
    <s v="0001 -Florida Power &amp; Light Company"/>
    <n v="0"/>
    <n v="3"/>
    <x v="30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30"/>
  </r>
  <r>
    <n v="-1"/>
    <n v="1"/>
    <s v="0001 -Florida Power &amp; Light Company"/>
    <n v="0"/>
    <n v="3"/>
    <x v="30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30"/>
  </r>
  <r>
    <n v="-1"/>
    <n v="1"/>
    <s v="0001 -Florida Power &amp; Light Company"/>
    <n v="0"/>
    <n v="3"/>
    <x v="30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30"/>
  </r>
  <r>
    <n v="-1"/>
    <n v="1"/>
    <s v="0001 -Florida Power &amp; Light Company"/>
    <n v="0"/>
    <n v="3"/>
    <x v="30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30"/>
  </r>
  <r>
    <n v="-1"/>
    <n v="1"/>
    <s v="0001 -Florida Power &amp; Light Company"/>
    <n v="0"/>
    <n v="3"/>
    <x v="30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30"/>
  </r>
  <r>
    <n v="-1"/>
    <n v="1"/>
    <s v="0001 -Florida Power &amp; Light Company"/>
    <n v="0"/>
    <n v="3"/>
    <x v="30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30"/>
  </r>
  <r>
    <n v="-1"/>
    <n v="1"/>
    <s v="0001 -Florida Power &amp; Light Company"/>
    <n v="0"/>
    <n v="3"/>
    <x v="30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30"/>
  </r>
  <r>
    <n v="-1"/>
    <n v="1"/>
    <s v="0001 -Florida Power &amp; Light Company"/>
    <n v="0"/>
    <n v="3"/>
    <x v="30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30"/>
  </r>
  <r>
    <n v="-1"/>
    <n v="1"/>
    <s v="0001 -Florida Power &amp; Light Company"/>
    <n v="0"/>
    <n v="3"/>
    <x v="30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30"/>
  </r>
  <r>
    <n v="-1"/>
    <n v="1"/>
    <s v="0001 -Florida Power &amp; Light Company"/>
    <n v="0"/>
    <n v="3"/>
    <x v="30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30"/>
  </r>
  <r>
    <n v="-1"/>
    <n v="1"/>
    <s v="0001 -Florida Power &amp; Light Company"/>
    <n v="0"/>
    <n v="3"/>
    <x v="30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30"/>
  </r>
  <r>
    <n v="-1"/>
    <n v="1"/>
    <s v="0001 -Florida Power &amp; Light Company"/>
    <n v="0"/>
    <n v="3"/>
    <x v="30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30"/>
  </r>
  <r>
    <n v="-1"/>
    <n v="1"/>
    <s v="0001 -Florida Power &amp; Light Company"/>
    <n v="0"/>
    <n v="3"/>
    <x v="30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30"/>
  </r>
  <r>
    <n v="-1"/>
    <n v="1"/>
    <s v="0001 -Florida Power &amp; Light Company"/>
    <n v="0"/>
    <n v="3"/>
    <x v="30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30"/>
  </r>
  <r>
    <n v="-1"/>
    <n v="1"/>
    <s v="0001 -Florida Power &amp; Light Company"/>
    <n v="0"/>
    <n v="3"/>
    <x v="30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30"/>
  </r>
  <r>
    <n v="-1"/>
    <n v="1"/>
    <s v="0001 -Florida Power &amp; Light Company"/>
    <n v="0"/>
    <n v="3"/>
    <x v="30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30"/>
  </r>
  <r>
    <n v="-1"/>
    <n v="1"/>
    <s v="0001 -Florida Power &amp; Light Company"/>
    <n v="0"/>
    <n v="3"/>
    <x v="30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30"/>
  </r>
  <r>
    <n v="-1"/>
    <n v="1"/>
    <s v="0001 -Florida Power &amp; Light Company"/>
    <n v="0"/>
    <n v="3"/>
    <x v="30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30"/>
  </r>
  <r>
    <n v="-1"/>
    <n v="1"/>
    <s v="0001 -Florida Power &amp; Light Company"/>
    <n v="0"/>
    <n v="3"/>
    <x v="30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30"/>
  </r>
  <r>
    <n v="-1"/>
    <n v="1"/>
    <s v="0001 -Florida Power &amp; Light Company"/>
    <n v="0"/>
    <n v="3"/>
    <x v="30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30"/>
  </r>
  <r>
    <n v="-1"/>
    <n v="1"/>
    <s v="0001 -Florida Power &amp; Light Company"/>
    <n v="0"/>
    <n v="3"/>
    <x v="30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30"/>
  </r>
  <r>
    <n v="-1"/>
    <n v="1"/>
    <s v="0001 -Florida Power &amp; Light Company"/>
    <n v="0"/>
    <n v="3"/>
    <x v="30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30"/>
  </r>
  <r>
    <n v="-1"/>
    <n v="1"/>
    <s v="0001 -Florida Power &amp; Light Company"/>
    <n v="0"/>
    <n v="3"/>
    <x v="30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30"/>
  </r>
  <r>
    <n v="-1"/>
    <n v="1"/>
    <s v="0001 -Florida Power &amp; Light Company"/>
    <n v="0"/>
    <n v="3"/>
    <x v="30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30"/>
  </r>
  <r>
    <n v="-1"/>
    <n v="1"/>
    <s v="0001 -Florida Power &amp; Light Company"/>
    <n v="0"/>
    <n v="3"/>
    <x v="30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0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30"/>
  </r>
  <r>
    <n v="-1"/>
    <n v="1"/>
    <s v="0001 -Florida Power &amp; Light Company"/>
    <n v="0"/>
    <n v="3"/>
    <x v="30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30"/>
  </r>
  <r>
    <n v="-1"/>
    <n v="1"/>
    <s v="0001 -Florida Power &amp; Light Company"/>
    <n v="0"/>
    <n v="3"/>
    <x v="30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30"/>
  </r>
  <r>
    <n v="-1"/>
    <n v="1"/>
    <s v="0001 -Florida Power &amp; Light Company"/>
    <n v="0"/>
    <n v="3"/>
    <x v="31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31"/>
  </r>
  <r>
    <n v="-1"/>
    <n v="1"/>
    <s v="0001 -Florida Power &amp; Light Company"/>
    <n v="0"/>
    <n v="3"/>
    <x v="31"/>
    <n v="1982"/>
    <n v="16"/>
    <n v="2014"/>
    <s v="V198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1"/>
  </r>
  <r>
    <n v="-1"/>
    <n v="1"/>
    <s v="0001 -Florida Power &amp; Light Company"/>
    <n v="0"/>
    <n v="3"/>
    <x v="31"/>
    <n v="1983"/>
    <n v="17"/>
    <n v="2014"/>
    <s v="V1983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1"/>
  </r>
  <r>
    <n v="-1"/>
    <n v="1"/>
    <s v="0001 -Florida Power &amp; Light Company"/>
    <n v="0"/>
    <n v="3"/>
    <x v="31"/>
    <n v="1985"/>
    <n v="19"/>
    <n v="2014"/>
    <s v="V1985"/>
    <n v="367"/>
    <s v="01. Intangible"/>
    <s v="Function"/>
    <n v="104010.63"/>
    <n v="0"/>
    <n v="0"/>
    <n v="104010.63"/>
    <n v="3393.28"/>
    <n v="77727.62"/>
    <n v="0"/>
    <n v="0"/>
    <n v="104010.63"/>
    <n v="81120.899999999994"/>
    <n v="0"/>
    <n v="0"/>
    <n v="0"/>
    <n v="0"/>
    <x v="31"/>
  </r>
  <r>
    <n v="-1"/>
    <n v="1"/>
    <s v="0001 -Florida Power &amp; Light Company"/>
    <n v="0"/>
    <n v="3"/>
    <x v="31"/>
    <n v="1986"/>
    <n v="20"/>
    <n v="2014"/>
    <s v="V1986"/>
    <n v="367"/>
    <s v="01. Intangible"/>
    <s v="Function"/>
    <n v="31719.75"/>
    <n v="0"/>
    <n v="0"/>
    <n v="31719.75"/>
    <n v="377.75"/>
    <n v="29514.07"/>
    <n v="0"/>
    <n v="0"/>
    <n v="31719.75"/>
    <n v="29891.82"/>
    <n v="0"/>
    <n v="0"/>
    <n v="0"/>
    <n v="0"/>
    <x v="31"/>
  </r>
  <r>
    <n v="-1"/>
    <n v="1"/>
    <s v="0001 -Florida Power &amp; Light Company"/>
    <n v="0"/>
    <n v="3"/>
    <x v="31"/>
    <n v="1987"/>
    <n v="22"/>
    <n v="2014"/>
    <s v="V1987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1"/>
  </r>
  <r>
    <n v="-1"/>
    <n v="1"/>
    <s v="0001 -Florida Power &amp; Light Company"/>
    <n v="0"/>
    <n v="3"/>
    <x v="31"/>
    <n v="1988"/>
    <n v="24"/>
    <n v="2014"/>
    <s v="V1988"/>
    <n v="367"/>
    <s v="01. Intangible"/>
    <s v="Function"/>
    <n v="64708.75"/>
    <n v="0"/>
    <n v="0"/>
    <n v="64708.75"/>
    <n v="2111.08"/>
    <n v="48668.89"/>
    <n v="0"/>
    <n v="0"/>
    <n v="64708.75"/>
    <n v="50779.97"/>
    <n v="0"/>
    <n v="0"/>
    <n v="0"/>
    <n v="0"/>
    <x v="31"/>
  </r>
  <r>
    <n v="-1"/>
    <n v="1"/>
    <s v="0001 -Florida Power &amp; Light Company"/>
    <n v="0"/>
    <n v="3"/>
    <x v="31"/>
    <n v="1989"/>
    <n v="26"/>
    <n v="2014"/>
    <s v="V1989"/>
    <n v="367"/>
    <s v="01. Intangible"/>
    <s v="Function"/>
    <n v="695010.45"/>
    <n v="0"/>
    <n v="0"/>
    <n v="695010.45"/>
    <n v="20427.66"/>
    <n v="633189.97"/>
    <n v="0"/>
    <n v="0"/>
    <n v="695010.45"/>
    <n v="653617.63"/>
    <n v="0"/>
    <n v="0"/>
    <n v="0"/>
    <n v="0"/>
    <x v="31"/>
  </r>
  <r>
    <n v="-1"/>
    <n v="1"/>
    <s v="0001 -Florida Power &amp; Light Company"/>
    <n v="0"/>
    <n v="3"/>
    <x v="31"/>
    <n v="1990"/>
    <n v="28"/>
    <n v="2014"/>
    <s v="V1990"/>
    <n v="367"/>
    <s v="01. Intangible"/>
    <s v="Function"/>
    <n v="71640.820000000007"/>
    <n v="0"/>
    <n v="0"/>
    <n v="71640.820000000007"/>
    <n v="2337.23"/>
    <n v="43127.09"/>
    <n v="0"/>
    <n v="0"/>
    <n v="71640.820000000007"/>
    <n v="45464.32"/>
    <n v="0"/>
    <n v="0"/>
    <n v="0"/>
    <n v="0"/>
    <x v="31"/>
  </r>
  <r>
    <n v="-1"/>
    <n v="1"/>
    <s v="0001 -Florida Power &amp; Light Company"/>
    <n v="0"/>
    <n v="3"/>
    <x v="31"/>
    <n v="1992"/>
    <n v="30"/>
    <n v="2014"/>
    <s v="V1992"/>
    <n v="367"/>
    <s v="01. Intangible"/>
    <s v="Function"/>
    <n v="642254.16"/>
    <n v="0"/>
    <n v="0"/>
    <n v="642254.16"/>
    <n v="18179.060000000001"/>
    <n v="455674.43"/>
    <n v="0"/>
    <n v="0"/>
    <n v="642254.16"/>
    <n v="473853.49"/>
    <n v="0"/>
    <n v="0"/>
    <n v="0"/>
    <n v="0"/>
    <x v="31"/>
  </r>
  <r>
    <n v="-1"/>
    <n v="1"/>
    <s v="0001 -Florida Power &amp; Light Company"/>
    <n v="0"/>
    <n v="3"/>
    <x v="31"/>
    <n v="1993"/>
    <n v="31"/>
    <n v="2014"/>
    <s v="V1993"/>
    <n v="367"/>
    <s v="01. Intangible"/>
    <s v="Function"/>
    <n v="4273.6899999999996"/>
    <n v="0"/>
    <n v="0"/>
    <n v="4273.6899999999996"/>
    <n v="139.43"/>
    <n v="3580.72"/>
    <n v="0"/>
    <n v="0"/>
    <n v="4273.6899999999996"/>
    <n v="3720.15"/>
    <n v="0"/>
    <n v="0"/>
    <n v="0"/>
    <n v="0"/>
    <x v="31"/>
  </r>
  <r>
    <n v="-1"/>
    <n v="1"/>
    <s v="0001 -Florida Power &amp; Light Company"/>
    <n v="0"/>
    <n v="3"/>
    <x v="31"/>
    <n v="1969"/>
    <n v="1"/>
    <n v="2014"/>
    <s v="V1969"/>
    <n v="367"/>
    <s v="02. Steam"/>
    <s v="Function"/>
    <n v="15520676.18"/>
    <n v="0"/>
    <n v="0"/>
    <n v="15520676.18"/>
    <n v="699972.38"/>
    <n v="10482363.08"/>
    <n v="-83509"/>
    <n v="0"/>
    <n v="15520676.18"/>
    <n v="11182335.460000001"/>
    <n v="0"/>
    <n v="0"/>
    <n v="0"/>
    <n v="0"/>
    <x v="31"/>
  </r>
  <r>
    <n v="-1"/>
    <n v="1"/>
    <s v="0001 -Florida Power &amp; Light Company"/>
    <n v="0"/>
    <n v="3"/>
    <x v="31"/>
    <n v="1971"/>
    <n v="3"/>
    <n v="2014"/>
    <s v="V1971"/>
    <n v="367"/>
    <s v="02. Steam"/>
    <s v="Function"/>
    <n v="13829030.93"/>
    <n v="0"/>
    <n v="0"/>
    <n v="13829030.93"/>
    <n v="-0.01"/>
    <n v="13829030.939999999"/>
    <n v="0"/>
    <n v="0"/>
    <n v="13829030.93"/>
    <n v="13829030.93"/>
    <n v="0"/>
    <n v="0"/>
    <n v="0"/>
    <n v="0"/>
    <x v="31"/>
  </r>
  <r>
    <n v="-1"/>
    <n v="1"/>
    <s v="0001 -Florida Power &amp; Light Company"/>
    <n v="0"/>
    <n v="3"/>
    <x v="31"/>
    <n v="1972"/>
    <n v="4"/>
    <n v="2014"/>
    <s v="V1972"/>
    <n v="367"/>
    <s v="02. Steam"/>
    <s v="Function"/>
    <n v="145664.20000000001"/>
    <n v="0"/>
    <n v="0"/>
    <n v="145664.20000000001"/>
    <n v="7553.17"/>
    <n v="135529.85"/>
    <n v="0"/>
    <n v="0"/>
    <n v="145664.20000000001"/>
    <n v="143083.01999999999"/>
    <n v="0"/>
    <n v="0"/>
    <n v="0"/>
    <n v="0"/>
    <x v="31"/>
  </r>
  <r>
    <n v="-1"/>
    <n v="1"/>
    <s v="0001 -Florida Power &amp; Light Company"/>
    <n v="0"/>
    <n v="3"/>
    <x v="31"/>
    <n v="1973"/>
    <n v="5"/>
    <n v="2014"/>
    <s v="V1973"/>
    <n v="367"/>
    <s v="02. Steam"/>
    <s v="Function"/>
    <n v="35421177.439999998"/>
    <n v="0"/>
    <n v="0"/>
    <n v="35421177.439999998"/>
    <n v="0"/>
    <n v="35421177.43"/>
    <n v="0"/>
    <n v="0"/>
    <n v="35421177.439999998"/>
    <n v="35421177.43"/>
    <n v="0"/>
    <n v="0"/>
    <n v="0"/>
    <n v="0"/>
    <x v="31"/>
  </r>
  <r>
    <n v="-1"/>
    <n v="1"/>
    <s v="0001 -Florida Power &amp; Light Company"/>
    <n v="0"/>
    <n v="3"/>
    <x v="31"/>
    <n v="1974"/>
    <n v="6"/>
    <n v="2014"/>
    <s v="V1974"/>
    <n v="367"/>
    <s v="02. Steam"/>
    <s v="Function"/>
    <n v="-353504.01"/>
    <n v="0"/>
    <n v="0"/>
    <n v="-353504.01"/>
    <n v="0"/>
    <n v="-353504.01"/>
    <n v="0"/>
    <n v="0"/>
    <n v="-353504.01"/>
    <n v="-353504.01"/>
    <n v="0"/>
    <n v="0"/>
    <n v="0"/>
    <n v="0"/>
    <x v="31"/>
  </r>
  <r>
    <n v="-1"/>
    <n v="1"/>
    <s v="0001 -Florida Power &amp; Light Company"/>
    <n v="0"/>
    <n v="3"/>
    <x v="31"/>
    <n v="1975"/>
    <n v="7"/>
    <n v="2014"/>
    <s v="V1975"/>
    <n v="367"/>
    <s v="02. Steam"/>
    <s v="Function"/>
    <n v="934103.6"/>
    <n v="0"/>
    <n v="0"/>
    <n v="934103.6"/>
    <n v="0"/>
    <n v="934103.59"/>
    <n v="0"/>
    <n v="0"/>
    <n v="934103.6"/>
    <n v="934103.59"/>
    <n v="0"/>
    <n v="0"/>
    <n v="0"/>
    <n v="0"/>
    <x v="31"/>
  </r>
  <r>
    <n v="-1"/>
    <n v="1"/>
    <s v="0001 -Florida Power &amp; Light Company"/>
    <n v="0"/>
    <n v="3"/>
    <x v="31"/>
    <n v="1976"/>
    <n v="8"/>
    <n v="2014"/>
    <s v="V1976"/>
    <n v="367"/>
    <s v="02. Steam"/>
    <s v="Function"/>
    <n v="169409556.09"/>
    <n v="0"/>
    <n v="0"/>
    <n v="169409556.09"/>
    <n v="-291762.39"/>
    <n v="169407844.30000001"/>
    <n v="-1265443.18"/>
    <n v="292482.51"/>
    <n v="169409556.09"/>
    <n v="169408564.41999999"/>
    <n v="0"/>
    <n v="0"/>
    <n v="292482.51"/>
    <n v="0"/>
    <x v="31"/>
  </r>
  <r>
    <n v="-1"/>
    <n v="1"/>
    <s v="0001 -Florida Power &amp; Light Company"/>
    <n v="0"/>
    <n v="3"/>
    <x v="31"/>
    <n v="1977"/>
    <n v="10"/>
    <n v="2014"/>
    <s v="V1977"/>
    <n v="367"/>
    <s v="02. Steam"/>
    <s v="Function"/>
    <n v="91155510.840000004"/>
    <n v="0"/>
    <n v="0"/>
    <n v="91155510.840000004"/>
    <n v="-3056.99"/>
    <n v="91155510.829999998"/>
    <n v="-194487.24"/>
    <n v="3056.99"/>
    <n v="91155510.840000004"/>
    <n v="91155510.829999998"/>
    <n v="0"/>
    <n v="0"/>
    <n v="3056.99"/>
    <n v="0"/>
    <x v="31"/>
  </r>
  <r>
    <n v="-1"/>
    <n v="1"/>
    <s v="0001 -Florida Power &amp; Light Company"/>
    <n v="0"/>
    <n v="3"/>
    <x v="31"/>
    <n v="1978"/>
    <n v="12"/>
    <n v="2014"/>
    <s v="V1978"/>
    <n v="367"/>
    <s v="02. Steam"/>
    <s v="Function"/>
    <n v="4515204.46"/>
    <n v="0"/>
    <n v="0"/>
    <n v="4515204.46"/>
    <n v="0"/>
    <n v="4515204.46"/>
    <n v="0"/>
    <n v="0"/>
    <n v="4515204.46"/>
    <n v="4515204.46"/>
    <n v="0"/>
    <n v="0"/>
    <n v="0"/>
    <n v="0"/>
    <x v="31"/>
  </r>
  <r>
    <n v="-1"/>
    <n v="1"/>
    <s v="0001 -Florida Power &amp; Light Company"/>
    <n v="0"/>
    <n v="3"/>
    <x v="31"/>
    <n v="1979"/>
    <n v="13"/>
    <n v="2014"/>
    <s v="V1979"/>
    <n v="367"/>
    <s v="02. Steam"/>
    <s v="Function"/>
    <n v="206463.59"/>
    <n v="0"/>
    <n v="0"/>
    <n v="206463.59"/>
    <n v="369.2"/>
    <n v="205140.94"/>
    <n v="0"/>
    <n v="0"/>
    <n v="206463.59"/>
    <n v="205510.14"/>
    <n v="0"/>
    <n v="0"/>
    <n v="0"/>
    <n v="0"/>
    <x v="31"/>
  </r>
  <r>
    <n v="-1"/>
    <n v="1"/>
    <s v="0001 -Florida Power &amp; Light Company"/>
    <n v="0"/>
    <n v="3"/>
    <x v="31"/>
    <n v="1980"/>
    <n v="14"/>
    <n v="2014"/>
    <s v="V1980"/>
    <n v="367"/>
    <s v="02. Steam"/>
    <s v="Function"/>
    <n v="359583926.35000002"/>
    <n v="0"/>
    <n v="0"/>
    <n v="359583926.35000002"/>
    <n v="-1084723.1499999999"/>
    <n v="359583926.35000002"/>
    <n v="-5440896.9299999997"/>
    <n v="1084723.1499999999"/>
    <n v="359583926.35000002"/>
    <n v="359583926.35000002"/>
    <n v="0"/>
    <n v="0"/>
    <n v="1084723.1499999999"/>
    <n v="0"/>
    <x v="31"/>
  </r>
  <r>
    <n v="-1"/>
    <n v="1"/>
    <s v="0001 -Florida Power &amp; Light Company"/>
    <n v="0"/>
    <n v="3"/>
    <x v="31"/>
    <n v="1981"/>
    <n v="15"/>
    <n v="2014"/>
    <s v="V1981"/>
    <n v="367"/>
    <s v="02. Steam"/>
    <s v="Function"/>
    <n v="178669124.47"/>
    <n v="0"/>
    <n v="0"/>
    <n v="178669124.47"/>
    <n v="-184589.64"/>
    <n v="179467762.68000001"/>
    <n v="-798638.19"/>
    <n v="184589.64"/>
    <n v="179467762.66"/>
    <n v="178484534.84999999"/>
    <n v="184589.64"/>
    <n v="0"/>
    <n v="184589.64"/>
    <n v="0"/>
    <x v="31"/>
  </r>
  <r>
    <n v="-1"/>
    <n v="1"/>
    <s v="0001 -Florida Power &amp; Light Company"/>
    <n v="0"/>
    <n v="3"/>
    <x v="31"/>
    <n v="1982"/>
    <n v="16"/>
    <n v="2014"/>
    <s v="V1982"/>
    <n v="367"/>
    <s v="02. Steam"/>
    <s v="Function"/>
    <n v="8991921.9299999997"/>
    <n v="0"/>
    <n v="0"/>
    <n v="8991921.9299999997"/>
    <n v="-6222.91"/>
    <n v="9018845.7300000004"/>
    <n v="-31236.81"/>
    <n v="6222.91"/>
    <n v="9018845.7400000002"/>
    <n v="8985699.0099999998"/>
    <n v="6222.91"/>
    <n v="0"/>
    <n v="6222.91"/>
    <n v="0"/>
    <x v="31"/>
  </r>
  <r>
    <n v="-1"/>
    <n v="1"/>
    <s v="0001 -Florida Power &amp; Light Company"/>
    <n v="0"/>
    <n v="3"/>
    <x v="31"/>
    <n v="1983"/>
    <n v="17"/>
    <n v="2014"/>
    <s v="V1983"/>
    <n v="367"/>
    <s v="02. Steam"/>
    <s v="Function"/>
    <n v="663968.86"/>
    <n v="0"/>
    <n v="0"/>
    <n v="663968.86"/>
    <n v="24181.59"/>
    <n v="635948.44999999995"/>
    <n v="0"/>
    <n v="0"/>
    <n v="663968.86"/>
    <n v="660130.04"/>
    <n v="0"/>
    <n v="0"/>
    <n v="0"/>
    <n v="0"/>
    <x v="31"/>
  </r>
  <r>
    <n v="-1"/>
    <n v="1"/>
    <s v="0001 -Florida Power &amp; Light Company"/>
    <n v="0"/>
    <n v="3"/>
    <x v="31"/>
    <n v="1984"/>
    <n v="18"/>
    <n v="2014"/>
    <s v="V1984"/>
    <n v="367"/>
    <s v="02. Steam"/>
    <s v="Function"/>
    <n v="4393094.91"/>
    <n v="0"/>
    <n v="0"/>
    <n v="4393094.91"/>
    <n v="0"/>
    <n v="4393094.8899999997"/>
    <n v="0"/>
    <n v="0"/>
    <n v="4393094.91"/>
    <n v="4393094.8899999997"/>
    <n v="0"/>
    <n v="0"/>
    <n v="0"/>
    <n v="0"/>
    <x v="31"/>
  </r>
  <r>
    <n v="-1"/>
    <n v="1"/>
    <s v="0001 -Florida Power &amp; Light Company"/>
    <n v="0"/>
    <n v="3"/>
    <x v="31"/>
    <n v="1985"/>
    <n v="19"/>
    <n v="2014"/>
    <s v="V1985"/>
    <n v="367"/>
    <s v="02. Steam"/>
    <s v="Function"/>
    <n v="3648087.67"/>
    <n v="0"/>
    <n v="0"/>
    <n v="3648087.67"/>
    <n v="-8263.8700000000008"/>
    <n v="3683841.83"/>
    <n v="-35754.15"/>
    <n v="8263.8700000000008"/>
    <n v="3683841.82"/>
    <n v="3639823.81"/>
    <n v="8263.8700000000008"/>
    <n v="0"/>
    <n v="8263.8700000000008"/>
    <n v="0"/>
    <x v="31"/>
  </r>
  <r>
    <n v="-1"/>
    <n v="1"/>
    <s v="0001 -Florida Power &amp; Light Company"/>
    <n v="0"/>
    <n v="3"/>
    <x v="31"/>
    <n v="1986"/>
    <n v="20"/>
    <n v="2014"/>
    <s v="V1986"/>
    <n v="367"/>
    <s v="02. Steam"/>
    <s v="Function"/>
    <n v="184493982.31999999"/>
    <n v="0"/>
    <n v="0"/>
    <n v="184493982.31999999"/>
    <n v="-47823.94"/>
    <n v="184700896.09"/>
    <n v="-206913.15"/>
    <n v="47823.94"/>
    <n v="184700895.47"/>
    <n v="184446159"/>
    <n v="47823.94"/>
    <n v="0"/>
    <n v="47823.94"/>
    <n v="0"/>
    <x v="31"/>
  </r>
  <r>
    <n v="-1"/>
    <n v="1"/>
    <s v="0001 -Florida Power &amp; Light Company"/>
    <n v="0"/>
    <n v="3"/>
    <x v="31"/>
    <n v="1987"/>
    <n v="22"/>
    <n v="2014"/>
    <s v="V1987"/>
    <n v="367"/>
    <s v="02. Steam"/>
    <s v="Function"/>
    <n v="378992.7"/>
    <n v="0"/>
    <n v="0"/>
    <n v="378992.7"/>
    <n v="1807.07"/>
    <n v="373102.91"/>
    <n v="0"/>
    <n v="0"/>
    <n v="378992.7"/>
    <n v="374909.98"/>
    <n v="0"/>
    <n v="0"/>
    <n v="0"/>
    <n v="0"/>
    <x v="31"/>
  </r>
  <r>
    <n v="-1"/>
    <n v="1"/>
    <s v="0001 -Florida Power &amp; Light Company"/>
    <n v="0"/>
    <n v="3"/>
    <x v="31"/>
    <n v="1987"/>
    <n v="21"/>
    <n v="2014"/>
    <s v="V1987A"/>
    <n v="367"/>
    <s v="02. Steam"/>
    <s v="Function"/>
    <n v="856103.3"/>
    <n v="0"/>
    <n v="0"/>
    <n v="856103.3"/>
    <n v="11868.37"/>
    <n v="924101.13"/>
    <n v="0"/>
    <n v="0"/>
    <n v="856103.3"/>
    <n v="935969.5"/>
    <n v="0"/>
    <n v="0"/>
    <n v="0"/>
    <n v="0"/>
    <x v="31"/>
  </r>
  <r>
    <n v="-1"/>
    <n v="1"/>
    <s v="0001 -Florida Power &amp; Light Company"/>
    <n v="0"/>
    <n v="3"/>
    <x v="31"/>
    <n v="1988"/>
    <n v="24"/>
    <n v="2014"/>
    <s v="V1988"/>
    <n v="367"/>
    <s v="02. Steam"/>
    <s v="Function"/>
    <n v="16041859.35"/>
    <n v="0"/>
    <n v="0"/>
    <n v="16175490.49"/>
    <n v="6047.15"/>
    <n v="14970394.130000001"/>
    <n v="-378408.27"/>
    <n v="61772.46"/>
    <n v="16309121.619999999"/>
    <n v="14732289.51"/>
    <n v="38661.96"/>
    <n v="0"/>
    <n v="61772.46"/>
    <n v="0"/>
    <x v="31"/>
  </r>
  <r>
    <n v="-1"/>
    <n v="1"/>
    <s v="0001 -Florida Power &amp; Light Company"/>
    <n v="0"/>
    <n v="3"/>
    <x v="31"/>
    <n v="1988"/>
    <n v="23"/>
    <n v="2014"/>
    <s v="V1988A"/>
    <n v="367"/>
    <s v="02. Steam"/>
    <s v="Function"/>
    <n v="98635514.760000005"/>
    <n v="0"/>
    <n v="0"/>
    <n v="98635514.760000005"/>
    <n v="-571185.88"/>
    <n v="101106784.83"/>
    <n v="-2471270.0699999998"/>
    <n v="571185.88"/>
    <n v="101106784.83"/>
    <n v="98064328.879999995"/>
    <n v="571185.88"/>
    <n v="0"/>
    <n v="571185.88"/>
    <n v="0"/>
    <x v="31"/>
  </r>
  <r>
    <n v="-1"/>
    <n v="1"/>
    <s v="0001 -Florida Power &amp; Light Company"/>
    <n v="0"/>
    <n v="3"/>
    <x v="31"/>
    <n v="1989"/>
    <n v="26"/>
    <n v="2014"/>
    <s v="V1989"/>
    <n v="367"/>
    <s v="02. Steam"/>
    <s v="Function"/>
    <n v="20204400.449999999"/>
    <n v="0"/>
    <n v="0"/>
    <n v="20324269.620000001"/>
    <n v="34668.68"/>
    <n v="16131314.5"/>
    <n v="-247358.33"/>
    <n v="55410.84"/>
    <n v="20444138.780000001"/>
    <n v="15976881.439999999"/>
    <n v="4774.25"/>
    <n v="0"/>
    <n v="55410.84"/>
    <n v="0"/>
    <x v="31"/>
  </r>
  <r>
    <n v="-1"/>
    <n v="1"/>
    <s v="0001 -Florida Power &amp; Light Company"/>
    <n v="0"/>
    <n v="3"/>
    <x v="31"/>
    <n v="1990"/>
    <n v="28"/>
    <n v="2014"/>
    <s v="V1990"/>
    <n v="367"/>
    <s v="02. Steam"/>
    <s v="Function"/>
    <n v="9280579.8300000001"/>
    <n v="0"/>
    <n v="0"/>
    <n v="9296425.8100000005"/>
    <n v="34654.910000000003"/>
    <n v="4979907.57"/>
    <n v="-51466.95"/>
    <n v="7324.98"/>
    <n v="9312271.7799999993"/>
    <n v="4997654.22"/>
    <n v="-7458.71"/>
    <n v="0"/>
    <n v="7324.98"/>
    <n v="0"/>
    <x v="31"/>
  </r>
  <r>
    <n v="-1"/>
    <n v="1"/>
    <s v="0001 -Florida Power &amp; Light Company"/>
    <n v="0"/>
    <n v="3"/>
    <x v="31"/>
    <n v="1990"/>
    <n v="27"/>
    <n v="2014"/>
    <s v="V1990A"/>
    <n v="367"/>
    <s v="02. Steam"/>
    <s v="Function"/>
    <n v="1115966.32"/>
    <n v="0"/>
    <n v="0"/>
    <n v="1115966.32"/>
    <n v="55884.32"/>
    <n v="904785.93"/>
    <n v="-6219.17"/>
    <n v="1437.44"/>
    <n v="1122185.49"/>
    <n v="955655.91"/>
    <n v="232.61"/>
    <n v="0"/>
    <n v="1437.44"/>
    <n v="0"/>
    <x v="31"/>
  </r>
  <r>
    <n v="-1"/>
    <n v="1"/>
    <s v="0001 -Florida Power &amp; Light Company"/>
    <n v="0"/>
    <n v="3"/>
    <x v="31"/>
    <n v="1991"/>
    <n v="29"/>
    <n v="2014"/>
    <s v="V1991"/>
    <n v="367"/>
    <s v="02. Steam"/>
    <s v="Function"/>
    <n v="133599511.23"/>
    <n v="0"/>
    <n v="0"/>
    <n v="134242876.18000001"/>
    <n v="197095.06"/>
    <n v="125868565.86"/>
    <n v="-1286783.8999999999"/>
    <n v="297402.52"/>
    <n v="134886241.13"/>
    <n v="124865117.31999999"/>
    <n v="211216.22"/>
    <n v="0"/>
    <n v="297402.52"/>
    <n v="0"/>
    <x v="31"/>
  </r>
  <r>
    <n v="-1"/>
    <n v="1"/>
    <s v="0001 -Florida Power &amp; Light Company"/>
    <n v="0"/>
    <n v="3"/>
    <x v="31"/>
    <n v="1992"/>
    <n v="30"/>
    <n v="2014"/>
    <s v="V1992"/>
    <n v="367"/>
    <s v="02. Steam"/>
    <s v="Function"/>
    <n v="19227025.120000001"/>
    <n v="0"/>
    <n v="0"/>
    <n v="19330665.57"/>
    <n v="235055.02"/>
    <n v="15358047.970000001"/>
    <n v="-597617.9"/>
    <n v="47908.94"/>
    <n v="19434306.02"/>
    <n v="15430819.25"/>
    <n v="2911.78"/>
    <n v="0"/>
    <n v="47908.94"/>
    <n v="0"/>
    <x v="31"/>
  </r>
  <r>
    <n v="-1"/>
    <n v="1"/>
    <s v="0001 -Florida Power &amp; Light Company"/>
    <n v="0"/>
    <n v="3"/>
    <x v="31"/>
    <n v="1993"/>
    <n v="31"/>
    <n v="2014"/>
    <s v="V1993"/>
    <n v="367"/>
    <s v="02. Steam"/>
    <s v="Function"/>
    <n v="274274999.75999999"/>
    <n v="0"/>
    <n v="0"/>
    <n v="274802362.20999998"/>
    <n v="14348002.470000001"/>
    <n v="237290784.58000001"/>
    <n v="-1054724.8999999999"/>
    <n v="243779.09"/>
    <n v="275329724.66000003"/>
    <n v="250728858.87"/>
    <n v="98982.37"/>
    <n v="0"/>
    <n v="243779.09"/>
    <n v="0"/>
    <x v="31"/>
  </r>
  <r>
    <n v="-1"/>
    <n v="1"/>
    <s v="0001 -Florida Power &amp; Light Company"/>
    <n v="0"/>
    <n v="3"/>
    <x v="31"/>
    <n v="1994"/>
    <n v="32"/>
    <n v="2014"/>
    <s v="V1994"/>
    <n v="367"/>
    <s v="02. Steam"/>
    <s v="Function"/>
    <n v="139917757.16"/>
    <n v="0"/>
    <n v="0"/>
    <n v="140132912.30000001"/>
    <n v="7322519.0300000003"/>
    <n v="109899499.76000001"/>
    <n v="-438037.28"/>
    <n v="99457.83"/>
    <n v="140348067.44"/>
    <n v="116884156.84999999"/>
    <n v="7009.49"/>
    <n v="0"/>
    <n v="99457.83"/>
    <n v="0"/>
    <x v="31"/>
  </r>
  <r>
    <n v="-1"/>
    <n v="1"/>
    <s v="0001 -Florida Power &amp; Light Company"/>
    <n v="0"/>
    <n v="3"/>
    <x v="31"/>
    <n v="1995"/>
    <n v="33"/>
    <n v="2014"/>
    <s v="V1995"/>
    <n v="367"/>
    <s v="02. Steam"/>
    <s v="Function"/>
    <n v="116843435.08"/>
    <n v="0"/>
    <n v="0"/>
    <n v="116897870.8"/>
    <n v="6146971.6500000004"/>
    <n v="88374609.019999996"/>
    <n v="-271892.43"/>
    <n v="25163.51"/>
    <n v="116952306.51000001"/>
    <n v="94439951.890000001"/>
    <n v="-2079.14"/>
    <n v="0"/>
    <n v="25163.51"/>
    <n v="0"/>
    <x v="31"/>
  </r>
  <r>
    <n v="-1"/>
    <n v="1"/>
    <s v="0001 -Florida Power &amp; Light Company"/>
    <n v="0"/>
    <n v="3"/>
    <x v="31"/>
    <n v="1996"/>
    <n v="34"/>
    <n v="2014"/>
    <s v="V1996"/>
    <n v="367"/>
    <s v="02. Steam"/>
    <s v="Function"/>
    <n v="5707371.7199999997"/>
    <n v="0"/>
    <n v="0"/>
    <n v="5711227.0499999998"/>
    <n v="349353.31"/>
    <n v="2440483.83"/>
    <n v="-11665.66"/>
    <n v="1782.17"/>
    <n v="5715082.3799999999"/>
    <n v="2786550.11"/>
    <n v="-2641.46"/>
    <n v="0"/>
    <n v="1782.17"/>
    <n v="0"/>
    <x v="31"/>
  </r>
  <r>
    <n v="-1"/>
    <n v="1"/>
    <s v="0001 -Florida Power &amp; Light Company"/>
    <n v="0"/>
    <n v="3"/>
    <x v="31"/>
    <n v="1997"/>
    <n v="35"/>
    <n v="2014"/>
    <s v="V1997"/>
    <n v="367"/>
    <s v="02. Steam"/>
    <s v="Function"/>
    <n v="8341187.5999999996"/>
    <n v="0"/>
    <n v="0"/>
    <n v="8348898.7000000002"/>
    <n v="480043.34"/>
    <n v="2855191.61"/>
    <n v="-41267.19"/>
    <n v="3564.54"/>
    <n v="8356609.79"/>
    <n v="3330601.09"/>
    <n v="-7223.79"/>
    <n v="0"/>
    <n v="3564.54"/>
    <n v="0"/>
    <x v="31"/>
  </r>
  <r>
    <n v="-1"/>
    <n v="1"/>
    <s v="0001 -Florida Power &amp; Light Company"/>
    <n v="0"/>
    <n v="3"/>
    <x v="31"/>
    <n v="1998"/>
    <n v="59"/>
    <n v="2014"/>
    <s v="V1998"/>
    <n v="367"/>
    <s v="02. Steam"/>
    <s v="Function"/>
    <n v="4541764.21"/>
    <n v="0"/>
    <n v="0"/>
    <n v="4552869.54"/>
    <n v="235723.41"/>
    <n v="2590730.9900000002"/>
    <n v="-36903.660000000003"/>
    <n v="5133.5600000000004"/>
    <n v="4563974.87"/>
    <n v="2804243.74"/>
    <n v="5133.5600000000004"/>
    <n v="0"/>
    <n v="5133.5600000000004"/>
    <n v="0"/>
    <x v="31"/>
  </r>
  <r>
    <n v="-1"/>
    <n v="1"/>
    <s v="0001 -Florida Power &amp; Light Company"/>
    <n v="0"/>
    <n v="3"/>
    <x v="31"/>
    <n v="1999"/>
    <n v="60"/>
    <n v="2014"/>
    <s v="V1999"/>
    <n v="367"/>
    <s v="02. Steam"/>
    <s v="Function"/>
    <n v="-17869.27"/>
    <n v="0"/>
    <n v="0"/>
    <n v="-17869.27"/>
    <n v="92217.72"/>
    <n v="36254.949999999997"/>
    <n v="0"/>
    <n v="0"/>
    <n v="-17869.27"/>
    <n v="128472.67"/>
    <n v="0"/>
    <n v="0"/>
    <n v="0"/>
    <n v="0"/>
    <x v="31"/>
  </r>
  <r>
    <n v="-1"/>
    <n v="1"/>
    <s v="0001 -Florida Power &amp; Light Company"/>
    <n v="0"/>
    <n v="3"/>
    <x v="31"/>
    <n v="1972"/>
    <n v="4"/>
    <n v="2014"/>
    <s v="V1972"/>
    <n v="367"/>
    <s v="03. Nuclear"/>
    <s v="Function"/>
    <n v="66392000.909999996"/>
    <n v="0"/>
    <n v="0"/>
    <n v="66392000.909999996"/>
    <n v="268280.37"/>
    <n v="65908949.780000001"/>
    <n v="-661059.15"/>
    <n v="214770.78"/>
    <n v="66392000.909999996"/>
    <n v="66392000.93"/>
    <n v="0"/>
    <n v="0"/>
    <n v="214770.78"/>
    <n v="0"/>
    <x v="31"/>
  </r>
  <r>
    <n v="-1"/>
    <n v="1"/>
    <s v="0001 -Florida Power &amp; Light Company"/>
    <n v="0"/>
    <n v="3"/>
    <x v="31"/>
    <n v="1973"/>
    <n v="5"/>
    <n v="2014"/>
    <s v="V1973"/>
    <n v="367"/>
    <s v="03. Nuclear"/>
    <s v="Function"/>
    <n v="76481670.049999997"/>
    <n v="0"/>
    <n v="0"/>
    <n v="76481670.049999997"/>
    <n v="1242465.55"/>
    <n v="75107164.180000007"/>
    <n v="-166065"/>
    <n v="0"/>
    <n v="76481670.049999997"/>
    <n v="76349629.730000004"/>
    <n v="0"/>
    <n v="0"/>
    <n v="0"/>
    <n v="0"/>
    <x v="31"/>
  </r>
  <r>
    <n v="-1"/>
    <n v="1"/>
    <s v="0001 -Florida Power &amp; Light Company"/>
    <n v="0"/>
    <n v="3"/>
    <x v="31"/>
    <n v="1974"/>
    <n v="6"/>
    <n v="2014"/>
    <s v="V1974"/>
    <n v="367"/>
    <s v="03. Nuclear"/>
    <s v="Function"/>
    <n v="4195607.71"/>
    <n v="0"/>
    <n v="0"/>
    <n v="4195607.71"/>
    <n v="48395.96"/>
    <n v="4117364.96"/>
    <n v="0"/>
    <n v="0"/>
    <n v="4195607.71"/>
    <n v="4165760.92"/>
    <n v="0"/>
    <n v="0"/>
    <n v="0"/>
    <n v="0"/>
    <x v="31"/>
  </r>
  <r>
    <n v="-1"/>
    <n v="1"/>
    <s v="0001 -Florida Power &amp; Light Company"/>
    <n v="0"/>
    <n v="3"/>
    <x v="31"/>
    <n v="1975"/>
    <n v="7"/>
    <n v="2014"/>
    <s v="V1975"/>
    <n v="367"/>
    <s v="03. Nuclear"/>
    <s v="Function"/>
    <n v="5385545.5099999998"/>
    <n v="0"/>
    <n v="0"/>
    <n v="5385545.5099999998"/>
    <n v="-13561.24"/>
    <n v="5385545.5199999996"/>
    <n v="-22363.360000000001"/>
    <n v="13561.23"/>
    <n v="5385545.5099999998"/>
    <n v="5385545.5099999998"/>
    <n v="0"/>
    <n v="0"/>
    <n v="13561.23"/>
    <n v="0"/>
    <x v="31"/>
  </r>
  <r>
    <n v="-1"/>
    <n v="1"/>
    <s v="0001 -Florida Power &amp; Light Company"/>
    <n v="0"/>
    <n v="3"/>
    <x v="31"/>
    <n v="1976"/>
    <n v="8"/>
    <n v="2014"/>
    <s v="V1976"/>
    <n v="367"/>
    <s v="03. Nuclear"/>
    <s v="Function"/>
    <n v="369346412.77999997"/>
    <n v="0"/>
    <n v="0"/>
    <n v="369346412.77999997"/>
    <n v="5600606.8499999996"/>
    <n v="360904150.00999999"/>
    <n v="-1623207"/>
    <n v="0"/>
    <n v="369346412.77999997"/>
    <n v="366504756.86000001"/>
    <n v="0"/>
    <n v="0"/>
    <n v="0"/>
    <n v="0"/>
    <x v="31"/>
  </r>
  <r>
    <n v="-1"/>
    <n v="1"/>
    <s v="0001 -Florida Power &amp; Light Company"/>
    <n v="0"/>
    <n v="3"/>
    <x v="31"/>
    <n v="1977"/>
    <n v="10"/>
    <n v="2014"/>
    <s v="V1977"/>
    <n v="367"/>
    <s v="03. Nuclear"/>
    <s v="Function"/>
    <n v="24302337.07"/>
    <n v="0"/>
    <n v="0"/>
    <n v="24302337.07"/>
    <n v="406491.55"/>
    <n v="23660806.809999999"/>
    <n v="0"/>
    <n v="0"/>
    <n v="24302337.07"/>
    <n v="24067298.359999999"/>
    <n v="0"/>
    <n v="0"/>
    <n v="0"/>
    <n v="0"/>
    <x v="31"/>
  </r>
  <r>
    <n v="-1"/>
    <n v="1"/>
    <s v="0001 -Florida Power &amp; Light Company"/>
    <n v="0"/>
    <n v="3"/>
    <x v="31"/>
    <n v="1977"/>
    <n v="9"/>
    <n v="2014"/>
    <s v="V1977SV"/>
    <n v="367"/>
    <s v="03. Nuclear"/>
    <s v="Function"/>
    <n v="6068901.3499999996"/>
    <n v="0"/>
    <n v="0"/>
    <n v="6068901.3499999996"/>
    <n v="116790.76"/>
    <n v="5883932.4000000004"/>
    <n v="0"/>
    <n v="0"/>
    <n v="6068901.3499999996"/>
    <n v="6000723.1600000001"/>
    <n v="0"/>
    <n v="0"/>
    <n v="0"/>
    <n v="0"/>
    <x v="31"/>
  </r>
  <r>
    <n v="-1"/>
    <n v="1"/>
    <s v="0001 -Florida Power &amp; Light Company"/>
    <n v="0"/>
    <n v="3"/>
    <x v="31"/>
    <n v="1978"/>
    <n v="12"/>
    <n v="2014"/>
    <s v="V1978"/>
    <n v="367"/>
    <s v="03. Nuclear"/>
    <s v="Function"/>
    <n v="11068196.57"/>
    <n v="0"/>
    <n v="0"/>
    <n v="11068196.57"/>
    <n v="195957.37"/>
    <n v="10570153.99"/>
    <n v="0"/>
    <n v="0"/>
    <n v="11068196.57"/>
    <n v="10766111.359999999"/>
    <n v="0"/>
    <n v="0"/>
    <n v="0"/>
    <n v="0"/>
    <x v="31"/>
  </r>
  <r>
    <n v="-1"/>
    <n v="1"/>
    <s v="0001 -Florida Power &amp; Light Company"/>
    <n v="0"/>
    <n v="3"/>
    <x v="31"/>
    <n v="1978"/>
    <n v="11"/>
    <n v="2014"/>
    <s v="V1978SV"/>
    <n v="367"/>
    <s v="03. Nuclear"/>
    <s v="Function"/>
    <n v="19142105.859999999"/>
    <n v="0"/>
    <n v="0"/>
    <n v="19142105.859999999"/>
    <n v="370733.15"/>
    <n v="18195272.690000001"/>
    <n v="0"/>
    <n v="0"/>
    <n v="19142105.859999999"/>
    <n v="18566005.84"/>
    <n v="0"/>
    <n v="0"/>
    <n v="0"/>
    <n v="0"/>
    <x v="31"/>
  </r>
  <r>
    <n v="-1"/>
    <n v="1"/>
    <s v="0001 -Florida Power &amp; Light Company"/>
    <n v="0"/>
    <n v="3"/>
    <x v="31"/>
    <n v="1979"/>
    <n v="13"/>
    <n v="2014"/>
    <s v="V1979"/>
    <n v="367"/>
    <s v="03. Nuclear"/>
    <s v="Function"/>
    <n v="9393931.6899999995"/>
    <n v="0"/>
    <n v="0"/>
    <n v="9393931.6899999995"/>
    <n v="180777.28"/>
    <n v="8924446.1300000008"/>
    <n v="-85.11"/>
    <n v="51.61"/>
    <n v="9393931.6899999995"/>
    <n v="9105275.0199999996"/>
    <n v="0"/>
    <n v="0"/>
    <n v="51.61"/>
    <n v="0"/>
    <x v="31"/>
  </r>
  <r>
    <n v="-1"/>
    <n v="1"/>
    <s v="0001 -Florida Power &amp; Light Company"/>
    <n v="0"/>
    <n v="3"/>
    <x v="31"/>
    <n v="1980"/>
    <n v="14"/>
    <n v="2014"/>
    <s v="V1980"/>
    <n v="367"/>
    <s v="03. Nuclear"/>
    <s v="Function"/>
    <n v="7070535.96"/>
    <n v="0"/>
    <n v="0"/>
    <n v="7070535.96"/>
    <n v="136066.37"/>
    <n v="6394688.2999999998"/>
    <n v="0"/>
    <n v="0"/>
    <n v="7070535.96"/>
    <n v="6530754.6699999999"/>
    <n v="0"/>
    <n v="0"/>
    <n v="0"/>
    <n v="0"/>
    <x v="31"/>
  </r>
  <r>
    <n v="-1"/>
    <n v="1"/>
    <s v="0001 -Florida Power &amp; Light Company"/>
    <n v="0"/>
    <n v="3"/>
    <x v="31"/>
    <n v="1981"/>
    <n v="15"/>
    <n v="2014"/>
    <s v="V1981"/>
    <n v="367"/>
    <s v="03. Nuclear"/>
    <s v="Function"/>
    <n v="17856038.640000001"/>
    <n v="0"/>
    <n v="0"/>
    <n v="17856038.640000001"/>
    <n v="343162.88"/>
    <n v="15018493.939999999"/>
    <n v="-47928"/>
    <n v="0"/>
    <n v="17856038.640000001"/>
    <n v="15361656.82"/>
    <n v="0"/>
    <n v="0"/>
    <n v="0"/>
    <n v="0"/>
    <x v="31"/>
  </r>
  <r>
    <n v="-1"/>
    <n v="1"/>
    <s v="0001 -Florida Power &amp; Light Company"/>
    <n v="0"/>
    <n v="3"/>
    <x v="31"/>
    <n v="1982"/>
    <n v="16"/>
    <n v="2014"/>
    <s v="V1982"/>
    <n v="367"/>
    <s v="03. Nuclear"/>
    <s v="Function"/>
    <n v="120989659.88"/>
    <n v="0"/>
    <n v="0"/>
    <n v="120989659.88"/>
    <n v="2322694.2999999998"/>
    <n v="103375889.22"/>
    <n v="-586902"/>
    <n v="0"/>
    <n v="120989659.88"/>
    <n v="105698583.52"/>
    <n v="0"/>
    <n v="0"/>
    <n v="0"/>
    <n v="0"/>
    <x v="31"/>
  </r>
  <r>
    <n v="-1"/>
    <n v="1"/>
    <s v="0001 -Florida Power &amp; Light Company"/>
    <n v="0"/>
    <n v="3"/>
    <x v="31"/>
    <n v="1983"/>
    <n v="17"/>
    <n v="2014"/>
    <s v="V1983"/>
    <n v="367"/>
    <s v="03. Nuclear"/>
    <s v="Function"/>
    <n v="1055664791.52"/>
    <n v="0"/>
    <n v="0"/>
    <n v="1055664791.52"/>
    <n v="20337419.649999999"/>
    <n v="834554647.08000004"/>
    <n v="-5674598.6399999997"/>
    <n v="2415762.67"/>
    <n v="1059648543.16"/>
    <n v="851735476.14999998"/>
    <n v="1588601.61"/>
    <n v="0"/>
    <n v="2415762.67"/>
    <n v="0"/>
    <x v="31"/>
  </r>
  <r>
    <n v="-1"/>
    <n v="1"/>
    <s v="0001 -Florida Power &amp; Light Company"/>
    <n v="0"/>
    <n v="3"/>
    <x v="31"/>
    <n v="1984"/>
    <n v="18"/>
    <n v="2014"/>
    <s v="V1984"/>
    <n v="367"/>
    <s v="03. Nuclear"/>
    <s v="Function"/>
    <n v="105509174.93000001"/>
    <n v="0"/>
    <n v="0"/>
    <n v="105509174.93000001"/>
    <n v="2035928.39"/>
    <n v="81121823.510000005"/>
    <n v="-585022.53"/>
    <n v="350546.67"/>
    <n v="106087249.45999999"/>
    <n v="82715487.5"/>
    <n v="214736.54"/>
    <n v="0"/>
    <n v="350546.67"/>
    <n v="0"/>
    <x v="31"/>
  </r>
  <r>
    <n v="-1"/>
    <n v="1"/>
    <s v="0001 -Florida Power &amp; Light Company"/>
    <n v="0"/>
    <n v="3"/>
    <x v="31"/>
    <n v="1985"/>
    <n v="19"/>
    <n v="2014"/>
    <s v="V1985"/>
    <n v="367"/>
    <s v="03. Nuclear"/>
    <s v="Function"/>
    <n v="70792248.519999996"/>
    <n v="0"/>
    <n v="0"/>
    <n v="70792248.519999996"/>
    <n v="1368882.16"/>
    <n v="52982879.090000004"/>
    <n v="-680360.72"/>
    <n v="412573.42"/>
    <n v="71472609.239999995"/>
    <n v="53847417.020000003"/>
    <n v="236556.93"/>
    <n v="0"/>
    <n v="412573.42"/>
    <n v="0"/>
    <x v="31"/>
  </r>
  <r>
    <n v="-1"/>
    <n v="1"/>
    <s v="0001 -Florida Power &amp; Light Company"/>
    <n v="0"/>
    <n v="3"/>
    <x v="31"/>
    <n v="1986"/>
    <n v="20"/>
    <n v="2014"/>
    <s v="V1986"/>
    <n v="367"/>
    <s v="03. Nuclear"/>
    <s v="Function"/>
    <n v="105096981.01000001"/>
    <n v="0"/>
    <n v="0"/>
    <n v="105096981.01000001"/>
    <n v="2022500.62"/>
    <n v="73347083.590000004"/>
    <n v="-138712"/>
    <n v="0"/>
    <n v="105235693.01000001"/>
    <n v="75269656.540000007"/>
    <n v="-38784.33"/>
    <n v="0"/>
    <n v="0"/>
    <n v="0"/>
    <x v="31"/>
  </r>
  <r>
    <n v="-1"/>
    <n v="1"/>
    <s v="0001 -Florida Power &amp; Light Company"/>
    <n v="0"/>
    <n v="3"/>
    <x v="31"/>
    <n v="1987"/>
    <n v="22"/>
    <n v="2014"/>
    <s v="V1987"/>
    <n v="367"/>
    <s v="03. Nuclear"/>
    <s v="Function"/>
    <n v="46243531.189999998"/>
    <n v="0"/>
    <n v="0"/>
    <n v="46555681.460000001"/>
    <n v="896565.53"/>
    <n v="29436782.969999999"/>
    <n v="-752670.53"/>
    <n v="378578.3"/>
    <n v="46867831.719999999"/>
    <n v="29903372"/>
    <n v="184254.27"/>
    <n v="0"/>
    <n v="378578.3"/>
    <n v="0"/>
    <x v="31"/>
  </r>
  <r>
    <n v="-1"/>
    <n v="1"/>
    <s v="0001 -Florida Power &amp; Light Company"/>
    <n v="0"/>
    <n v="3"/>
    <x v="31"/>
    <n v="1987"/>
    <n v="21"/>
    <n v="2014"/>
    <s v="V1987A"/>
    <n v="367"/>
    <s v="03. Nuclear"/>
    <s v="Function"/>
    <n v="98443800.349999994"/>
    <n v="0"/>
    <n v="0"/>
    <n v="98443800.349999994"/>
    <n v="1896328.62"/>
    <n v="56234214.520000003"/>
    <n v="-193585.96"/>
    <n v="117391.29"/>
    <n v="98637386.310000002"/>
    <n v="58020177.740000002"/>
    <n v="34170.730000000003"/>
    <n v="0"/>
    <n v="117391.29"/>
    <n v="0"/>
    <x v="31"/>
  </r>
  <r>
    <n v="-1"/>
    <n v="1"/>
    <s v="0001 -Florida Power &amp; Light Company"/>
    <n v="0"/>
    <n v="3"/>
    <x v="31"/>
    <n v="1988"/>
    <n v="24"/>
    <n v="2014"/>
    <s v="V1988"/>
    <n v="367"/>
    <s v="03. Nuclear"/>
    <s v="Function"/>
    <n v="20154823.859999999"/>
    <n v="0"/>
    <n v="0"/>
    <n v="20206885.010000002"/>
    <n v="392292.83"/>
    <n v="12651813.17"/>
    <n v="-317980.3"/>
    <n v="63140.17"/>
    <n v="20258946.16"/>
    <n v="12975461.460000001"/>
    <n v="27662.41"/>
    <n v="0"/>
    <n v="63140.17"/>
    <n v="0"/>
    <x v="31"/>
  </r>
  <r>
    <n v="-1"/>
    <n v="1"/>
    <s v="0001 -Florida Power &amp; Light Company"/>
    <n v="0"/>
    <n v="3"/>
    <x v="31"/>
    <n v="1988"/>
    <n v="23"/>
    <n v="2014"/>
    <s v="V1988A"/>
    <n v="367"/>
    <s v="03. Nuclear"/>
    <s v="Function"/>
    <n v="42213871.990000002"/>
    <n v="0"/>
    <n v="0"/>
    <n v="42213871.990000002"/>
    <n v="812370.05"/>
    <n v="26181682.920000002"/>
    <n v="-57.23"/>
    <n v="34.700000000000003"/>
    <n v="42213929.219999999"/>
    <n v="26994017.48"/>
    <n v="12.96"/>
    <n v="0"/>
    <n v="34.700000000000003"/>
    <n v="0"/>
    <x v="31"/>
  </r>
  <r>
    <n v="-1"/>
    <n v="1"/>
    <s v="0001 -Florida Power &amp; Light Company"/>
    <n v="0"/>
    <n v="3"/>
    <x v="31"/>
    <n v="1989"/>
    <n v="26"/>
    <n v="2014"/>
    <s v="V1989"/>
    <n v="367"/>
    <s v="03. Nuclear"/>
    <s v="Function"/>
    <n v="30956533"/>
    <n v="0"/>
    <n v="0"/>
    <n v="30982151.140000001"/>
    <n v="622986.41"/>
    <n v="18729486.23"/>
    <n v="-51370.27"/>
    <n v="31069.88"/>
    <n v="31007769.27"/>
    <n v="19321545"/>
    <n v="10761.25"/>
    <n v="0"/>
    <n v="31069.88"/>
    <n v="0"/>
    <x v="31"/>
  </r>
  <r>
    <n v="-1"/>
    <n v="1"/>
    <s v="0001 -Florida Power &amp; Light Company"/>
    <n v="0"/>
    <n v="3"/>
    <x v="31"/>
    <n v="1989"/>
    <n v="25"/>
    <n v="2014"/>
    <s v="V1989A"/>
    <n v="367"/>
    <s v="03. Nuclear"/>
    <s v="Function"/>
    <n v="45240054.07"/>
    <n v="0"/>
    <n v="0"/>
    <n v="45240054.07"/>
    <n v="871340.31"/>
    <n v="27143735.010000002"/>
    <n v="-76339.850000000006"/>
    <n v="46292.79"/>
    <n v="45316393.920000002"/>
    <n v="27969349.07"/>
    <n v="15679.19"/>
    <n v="0"/>
    <n v="46292.79"/>
    <n v="0"/>
    <x v="31"/>
  </r>
  <r>
    <n v="-1"/>
    <n v="1"/>
    <s v="0001 -Florida Power &amp; Light Company"/>
    <n v="0"/>
    <n v="3"/>
    <x v="31"/>
    <n v="1990"/>
    <n v="28"/>
    <n v="2014"/>
    <s v="V1990"/>
    <n v="367"/>
    <s v="03. Nuclear"/>
    <s v="Function"/>
    <n v="43141513.210000001"/>
    <n v="0"/>
    <n v="0"/>
    <n v="43414468.960000001"/>
    <n v="865722.11"/>
    <n v="26188204.030000001"/>
    <n v="-1411921.49"/>
    <n v="331042.88"/>
    <n v="43687424.700000003"/>
    <n v="26726555.789999999"/>
    <n v="112501.74"/>
    <n v="0"/>
    <n v="331042.88"/>
    <n v="0"/>
    <x v="31"/>
  </r>
  <r>
    <n v="-1"/>
    <n v="1"/>
    <s v="0001 -Florida Power &amp; Light Company"/>
    <n v="0"/>
    <n v="3"/>
    <x v="31"/>
    <n v="1990"/>
    <n v="27"/>
    <n v="2014"/>
    <s v="V1990A"/>
    <n v="367"/>
    <s v="03. Nuclear"/>
    <s v="Function"/>
    <n v="1128810.1399999999"/>
    <n v="0"/>
    <n v="0"/>
    <n v="1128810.1399999999"/>
    <n v="22102.05"/>
    <n v="679255.74"/>
    <n v="-39395.93"/>
    <n v="23889.85"/>
    <n v="1168206.07"/>
    <n v="678450.95"/>
    <n v="7400.76"/>
    <n v="0"/>
    <n v="23889.85"/>
    <n v="0"/>
    <x v="31"/>
  </r>
  <r>
    <n v="-1"/>
    <n v="1"/>
    <s v="0001 -Florida Power &amp; Light Company"/>
    <n v="0"/>
    <n v="3"/>
    <x v="31"/>
    <n v="1991"/>
    <n v="29"/>
    <n v="2014"/>
    <s v="V1991"/>
    <n v="367"/>
    <s v="03. Nuclear"/>
    <s v="Function"/>
    <n v="270882379.55000001"/>
    <n v="0"/>
    <n v="0"/>
    <n v="270882379.55000001"/>
    <n v="5347224.21"/>
    <n v="153472054.97"/>
    <n v="0"/>
    <n v="0"/>
    <n v="270882379.55000001"/>
    <n v="158819279.18000001"/>
    <n v="0"/>
    <n v="0"/>
    <n v="0"/>
    <n v="0"/>
    <x v="31"/>
  </r>
  <r>
    <n v="-1"/>
    <n v="1"/>
    <s v="0001 -Florida Power &amp; Light Company"/>
    <n v="0"/>
    <n v="3"/>
    <x v="31"/>
    <n v="1992"/>
    <n v="30"/>
    <n v="2014"/>
    <s v="V1992"/>
    <n v="367"/>
    <s v="03. Nuclear"/>
    <s v="Function"/>
    <n v="27449875.329999998"/>
    <n v="0"/>
    <n v="0"/>
    <n v="27499837.390000001"/>
    <n v="561041.23"/>
    <n v="13475966.07"/>
    <n v="-872499.12"/>
    <n v="60594.38"/>
    <n v="27549799.449999999"/>
    <n v="13988251.27"/>
    <n v="9426.2900000000009"/>
    <n v="0"/>
    <n v="60594.38"/>
    <n v="0"/>
    <x v="31"/>
  </r>
  <r>
    <n v="-1"/>
    <n v="1"/>
    <s v="0001 -Florida Power &amp; Light Company"/>
    <n v="0"/>
    <n v="3"/>
    <x v="31"/>
    <n v="1993"/>
    <n v="31"/>
    <n v="2014"/>
    <s v="V1993"/>
    <n v="367"/>
    <s v="03. Nuclear"/>
    <s v="Function"/>
    <n v="16756011.869999999"/>
    <n v="0"/>
    <n v="0"/>
    <n v="17119062.809999999"/>
    <n v="411082.44"/>
    <n v="7706834.6200000001"/>
    <n v="-911886.88"/>
    <n v="440311.03999999998"/>
    <n v="17482113.75"/>
    <n v="7799082.7199999997"/>
    <n v="33043.5"/>
    <n v="0"/>
    <n v="440311.03999999998"/>
    <n v="0"/>
    <x v="31"/>
  </r>
  <r>
    <n v="-1"/>
    <n v="1"/>
    <s v="0001 -Florida Power &amp; Light Company"/>
    <n v="0"/>
    <n v="3"/>
    <x v="31"/>
    <n v="1994"/>
    <n v="32"/>
    <n v="2014"/>
    <s v="V1994"/>
    <n v="367"/>
    <s v="03. Nuclear"/>
    <s v="Function"/>
    <n v="13338680.66"/>
    <n v="0"/>
    <n v="0"/>
    <n v="13338680.66"/>
    <n v="286553.71999999997"/>
    <n v="554954.93999999994"/>
    <n v="-417040"/>
    <n v="0"/>
    <n v="13338680.66"/>
    <n v="841508.66"/>
    <n v="0"/>
    <n v="0"/>
    <n v="0"/>
    <n v="0"/>
    <x v="31"/>
  </r>
  <r>
    <n v="-1"/>
    <n v="1"/>
    <s v="0001 -Florida Power &amp; Light Company"/>
    <n v="0"/>
    <n v="3"/>
    <x v="31"/>
    <n v="1995"/>
    <n v="33"/>
    <n v="2014"/>
    <s v="V1995"/>
    <n v="367"/>
    <s v="03. Nuclear"/>
    <s v="Function"/>
    <n v="11763012.16"/>
    <n v="0"/>
    <n v="0"/>
    <n v="11840620.640000001"/>
    <n v="261252.3"/>
    <n v="3986647.37"/>
    <n v="-258850.95"/>
    <n v="94124.17"/>
    <n v="11918229.109999999"/>
    <n v="4196254.0199999996"/>
    <n v="-9447.1299999999992"/>
    <n v="0"/>
    <n v="94124.17"/>
    <n v="0"/>
    <x v="31"/>
  </r>
  <r>
    <n v="-1"/>
    <n v="1"/>
    <s v="0001 -Florida Power &amp; Light Company"/>
    <n v="0"/>
    <n v="3"/>
    <x v="31"/>
    <n v="1996"/>
    <n v="34"/>
    <n v="2014"/>
    <s v="V1996"/>
    <n v="367"/>
    <s v="03. Nuclear"/>
    <s v="Function"/>
    <n v="22256206.98"/>
    <n v="0"/>
    <n v="0"/>
    <n v="22414173.5"/>
    <n v="449457.32"/>
    <n v="4894114.75"/>
    <n v="-326544.03999999998"/>
    <n v="191583.04"/>
    <n v="22572140.02"/>
    <n v="5243643.88"/>
    <n v="-24421.81"/>
    <n v="0"/>
    <n v="191583.04"/>
    <n v="0"/>
    <x v="31"/>
  </r>
  <r>
    <n v="-1"/>
    <n v="1"/>
    <s v="0001 -Florida Power &amp; Light Company"/>
    <n v="0"/>
    <n v="3"/>
    <x v="31"/>
    <n v="1997"/>
    <n v="35"/>
    <n v="2014"/>
    <s v="V1997"/>
    <n v="367"/>
    <s v="03. Nuclear"/>
    <s v="Function"/>
    <n v="121010233.19"/>
    <n v="0"/>
    <n v="0"/>
    <n v="121010233.19"/>
    <n v="2344075.94"/>
    <n v="47002073.740000002"/>
    <n v="0"/>
    <n v="0"/>
    <n v="121010233.19"/>
    <n v="49346149.68"/>
    <n v="0"/>
    <n v="0"/>
    <n v="0"/>
    <n v="0"/>
    <x v="31"/>
  </r>
  <r>
    <n v="-1"/>
    <n v="1"/>
    <s v="0001 -Florida Power &amp; Light Company"/>
    <n v="0"/>
    <n v="3"/>
    <x v="31"/>
    <n v="1998"/>
    <n v="59"/>
    <n v="2014"/>
    <s v="V1998"/>
    <n v="367"/>
    <s v="03. Nuclear"/>
    <s v="Function"/>
    <n v="2105624.2799999998"/>
    <n v="0"/>
    <n v="0"/>
    <n v="2129910.88"/>
    <n v="215009.15"/>
    <n v="-4054399.36"/>
    <n v="-48573.2"/>
    <n v="29454.98"/>
    <n v="2154197.48"/>
    <n v="-3830971.55"/>
    <n v="-27536.880000000001"/>
    <n v="0"/>
    <n v="29454.98"/>
    <n v="0"/>
    <x v="31"/>
  </r>
  <r>
    <n v="-1"/>
    <n v="1"/>
    <s v="0001 -Florida Power &amp; Light Company"/>
    <n v="0"/>
    <n v="3"/>
    <x v="31"/>
    <n v="1999"/>
    <n v="60"/>
    <n v="2014"/>
    <s v="V1999"/>
    <n v="367"/>
    <s v="03. Nuclear"/>
    <s v="Function"/>
    <n v="4355560.3499999996"/>
    <n v="0"/>
    <n v="0"/>
    <n v="4518364.12"/>
    <n v="132790.16"/>
    <n v="377966.49"/>
    <n v="-325607.53000000003"/>
    <n v="197449.69"/>
    <n v="4681167.88"/>
    <n v="480343.4"/>
    <n v="-97744.59"/>
    <n v="0"/>
    <n v="197449.69"/>
    <n v="0"/>
    <x v="31"/>
  </r>
  <r>
    <n v="-1"/>
    <n v="1"/>
    <s v="0001 -Florida Power &amp; Light Company"/>
    <n v="0"/>
    <n v="3"/>
    <x v="31"/>
    <n v="1969"/>
    <n v="1"/>
    <n v="2014"/>
    <s v="V1969"/>
    <n v="367"/>
    <s v="05. Other Production"/>
    <s v="Function"/>
    <n v="7818194.0300000003"/>
    <n v="0"/>
    <n v="0"/>
    <n v="7902755.25"/>
    <n v="27420.63"/>
    <n v="8080339.0199999996"/>
    <n v="-349678.22"/>
    <n v="14578.53"/>
    <n v="7902755.25"/>
    <n v="8037776.96"/>
    <n v="0"/>
    <n v="0"/>
    <n v="14578.53"/>
    <n v="0"/>
    <x v="31"/>
  </r>
  <r>
    <n v="-1"/>
    <n v="1"/>
    <s v="0001 -Florida Power &amp; Light Company"/>
    <n v="0"/>
    <n v="3"/>
    <x v="31"/>
    <n v="1970"/>
    <n v="2"/>
    <n v="2014"/>
    <s v="V1970"/>
    <n v="367"/>
    <s v="05. Other Production"/>
    <s v="Function"/>
    <n v="9809386.5899999999"/>
    <n v="0"/>
    <n v="0"/>
    <n v="10202742.76"/>
    <n v="-61931.25"/>
    <n v="10226632.689999999"/>
    <n v="-393356.17"/>
    <n v="67815.429999999993"/>
    <n v="10202742.76"/>
    <n v="9839160.6999999993"/>
    <n v="0"/>
    <n v="0"/>
    <n v="67815.429999999993"/>
    <n v="0"/>
    <x v="31"/>
  </r>
  <r>
    <n v="-1"/>
    <n v="1"/>
    <s v="0001 -Florida Power &amp; Light Company"/>
    <n v="0"/>
    <n v="3"/>
    <x v="31"/>
    <n v="1971"/>
    <n v="3"/>
    <n v="2014"/>
    <s v="V1971"/>
    <n v="367"/>
    <s v="05. Other Production"/>
    <s v="Function"/>
    <n v="27667103.800000001"/>
    <n v="0"/>
    <n v="0"/>
    <n v="27667103.800000001"/>
    <n v="29812.240000000002"/>
    <n v="27777984.329999998"/>
    <n v="0"/>
    <n v="0"/>
    <n v="27667103.800000001"/>
    <n v="27807796.57"/>
    <n v="0"/>
    <n v="0"/>
    <n v="0"/>
    <n v="0"/>
    <x v="31"/>
  </r>
  <r>
    <n v="-1"/>
    <n v="1"/>
    <s v="0001 -Florida Power &amp; Light Company"/>
    <n v="0"/>
    <n v="3"/>
    <x v="31"/>
    <n v="1972"/>
    <n v="4"/>
    <n v="2014"/>
    <s v="V1972"/>
    <n v="367"/>
    <s v="05. Other Production"/>
    <s v="Function"/>
    <n v="23429213.280000001"/>
    <n v="0"/>
    <n v="0"/>
    <n v="23429213.280000001"/>
    <n v="22963.05"/>
    <n v="23717473.960000001"/>
    <n v="-528212.03"/>
    <n v="52830.21"/>
    <n v="23429213.280000001"/>
    <n v="23793267.219999999"/>
    <n v="0"/>
    <n v="0"/>
    <n v="52830.21"/>
    <n v="0"/>
    <x v="31"/>
  </r>
  <r>
    <n v="-1"/>
    <n v="1"/>
    <s v="0001 -Florida Power &amp; Light Company"/>
    <n v="0"/>
    <n v="3"/>
    <x v="31"/>
    <n v="1973"/>
    <n v="5"/>
    <n v="2014"/>
    <s v="V1973"/>
    <n v="367"/>
    <s v="05. Other Production"/>
    <s v="Function"/>
    <n v="87812"/>
    <n v="0"/>
    <n v="0"/>
    <n v="87812"/>
    <n v="63.04"/>
    <n v="88043.7"/>
    <n v="0"/>
    <n v="0"/>
    <n v="87812"/>
    <n v="88106.74"/>
    <n v="0"/>
    <n v="0"/>
    <n v="0"/>
    <n v="0"/>
    <x v="31"/>
  </r>
  <r>
    <n v="-1"/>
    <n v="1"/>
    <s v="0001 -Florida Power &amp; Light Company"/>
    <n v="0"/>
    <n v="3"/>
    <x v="31"/>
    <n v="1974"/>
    <n v="6"/>
    <n v="2014"/>
    <s v="V1974"/>
    <n v="367"/>
    <s v="05. Other Production"/>
    <s v="Function"/>
    <n v="49081289.039999999"/>
    <n v="0"/>
    <n v="0"/>
    <n v="49081289.039999999"/>
    <n v="103927.36"/>
    <n v="49467813.07"/>
    <n v="-136489"/>
    <n v="0"/>
    <n v="49081289.039999999"/>
    <n v="49571740.43"/>
    <n v="0"/>
    <n v="0"/>
    <n v="0"/>
    <n v="0"/>
    <x v="31"/>
  </r>
  <r>
    <n v="-1"/>
    <n v="1"/>
    <s v="0001 -Florida Power &amp; Light Company"/>
    <n v="0"/>
    <n v="3"/>
    <x v="31"/>
    <n v="1975"/>
    <n v="7"/>
    <n v="2014"/>
    <s v="V1975"/>
    <n v="367"/>
    <s v="05. Other Production"/>
    <s v="Function"/>
    <n v="4482343.7"/>
    <n v="0"/>
    <n v="0"/>
    <n v="4482343.7"/>
    <n v="19261.990000000002"/>
    <n v="4554184.45"/>
    <n v="-363.12"/>
    <n v="62.6"/>
    <n v="4482343.7"/>
    <n v="4573509.04"/>
    <n v="0"/>
    <n v="0"/>
    <n v="62.6"/>
    <n v="0"/>
    <x v="31"/>
  </r>
  <r>
    <n v="-1"/>
    <n v="1"/>
    <s v="0001 -Florida Power &amp; Light Company"/>
    <n v="0"/>
    <n v="3"/>
    <x v="31"/>
    <n v="1976"/>
    <n v="8"/>
    <n v="2014"/>
    <s v="V1976"/>
    <n v="367"/>
    <s v="05. Other Production"/>
    <s v="Function"/>
    <n v="335960.17"/>
    <n v="0"/>
    <n v="0"/>
    <n v="335960.17"/>
    <n v="-42860.94"/>
    <n v="336143.05"/>
    <n v="-248789.44"/>
    <n v="42891.82"/>
    <n v="335960.17"/>
    <n v="336173.93"/>
    <n v="0"/>
    <n v="0"/>
    <n v="42891.82"/>
    <n v="0"/>
    <x v="31"/>
  </r>
  <r>
    <n v="-1"/>
    <n v="1"/>
    <s v="0001 -Florida Power &amp; Light Company"/>
    <n v="0"/>
    <n v="3"/>
    <x v="31"/>
    <n v="1977"/>
    <n v="10"/>
    <n v="2014"/>
    <s v="V1977"/>
    <n v="367"/>
    <s v="05. Other Production"/>
    <s v="Function"/>
    <n v="59896517.130000003"/>
    <n v="0"/>
    <n v="0"/>
    <n v="59896517.130000003"/>
    <n v="-8749186.7799999993"/>
    <n v="61762220"/>
    <n v="-53426667.990000002"/>
    <n v="9017633.9600000009"/>
    <n v="59896517.130000003"/>
    <n v="62030667.18"/>
    <n v="0"/>
    <n v="0"/>
    <n v="9017633.9600000009"/>
    <n v="0"/>
    <x v="31"/>
  </r>
  <r>
    <n v="-1"/>
    <n v="1"/>
    <s v="0001 -Florida Power &amp; Light Company"/>
    <n v="0"/>
    <n v="3"/>
    <x v="31"/>
    <n v="1978"/>
    <n v="12"/>
    <n v="2014"/>
    <s v="V1978"/>
    <n v="367"/>
    <s v="05. Other Production"/>
    <s v="Function"/>
    <n v="-74.239999999999995"/>
    <n v="0"/>
    <n v="0"/>
    <n v="-74.239999999999995"/>
    <n v="0"/>
    <n v="8118.48"/>
    <n v="0"/>
    <n v="0"/>
    <n v="-74.239999999999995"/>
    <n v="8118.48"/>
    <n v="0"/>
    <n v="0"/>
    <n v="0"/>
    <n v="0"/>
    <x v="31"/>
  </r>
  <r>
    <n v="-1"/>
    <n v="1"/>
    <s v="0001 -Florida Power &amp; Light Company"/>
    <n v="0"/>
    <n v="3"/>
    <x v="31"/>
    <n v="1979"/>
    <n v="13"/>
    <n v="2014"/>
    <s v="V1979"/>
    <n v="367"/>
    <s v="05. Other Production"/>
    <s v="Function"/>
    <n v="1190636.71"/>
    <n v="0"/>
    <n v="0"/>
    <n v="1190636.71"/>
    <n v="-131137.48000000001"/>
    <n v="1326870.0900000001"/>
    <n v="-893008.52"/>
    <n v="153956.54"/>
    <n v="1190636.71"/>
    <n v="1349689.15"/>
    <n v="0"/>
    <n v="0"/>
    <n v="153956.54"/>
    <n v="0"/>
    <x v="31"/>
  </r>
  <r>
    <n v="-1"/>
    <n v="1"/>
    <s v="0001 -Florida Power &amp; Light Company"/>
    <n v="0"/>
    <n v="3"/>
    <x v="31"/>
    <n v="1980"/>
    <n v="14"/>
    <n v="2014"/>
    <s v="V1980"/>
    <n v="367"/>
    <s v="05. Other Production"/>
    <s v="Function"/>
    <n v="984013.99"/>
    <n v="0"/>
    <n v="0"/>
    <n v="984013.99"/>
    <n v="-142480.89000000001"/>
    <n v="995786.67"/>
    <n v="-850532.74"/>
    <n v="143879.67999999999"/>
    <n v="984013.99"/>
    <n v="997185.46"/>
    <n v="0"/>
    <n v="0"/>
    <n v="143879.67999999999"/>
    <n v="0"/>
    <x v="31"/>
  </r>
  <r>
    <n v="-1"/>
    <n v="1"/>
    <s v="0001 -Florida Power &amp; Light Company"/>
    <n v="0"/>
    <n v="3"/>
    <x v="31"/>
    <n v="1981"/>
    <n v="15"/>
    <n v="2014"/>
    <s v="V1981"/>
    <n v="367"/>
    <s v="05. Other Production"/>
    <s v="Function"/>
    <n v="129445.07"/>
    <n v="0"/>
    <n v="0"/>
    <n v="129445.07"/>
    <n v="-22584.44"/>
    <n v="267344.99"/>
    <n v="-134668.78"/>
    <n v="23217.18"/>
    <n v="264113.84999999998"/>
    <n v="110091.77"/>
    <n v="23217.18"/>
    <n v="0"/>
    <n v="23217.18"/>
    <n v="0"/>
    <x v="31"/>
  </r>
  <r>
    <n v="-1"/>
    <n v="1"/>
    <s v="0001 -Florida Power &amp; Light Company"/>
    <n v="0"/>
    <n v="3"/>
    <x v="31"/>
    <n v="1982"/>
    <n v="16"/>
    <n v="2014"/>
    <s v="V1982"/>
    <n v="367"/>
    <s v="05. Other Production"/>
    <s v="Function"/>
    <n v="248255.76"/>
    <n v="0"/>
    <n v="0"/>
    <n v="248255.76"/>
    <n v="-681544.27"/>
    <n v="4330134.34"/>
    <n v="-4062490.01"/>
    <n v="692820.92"/>
    <n v="4266889.7699999996"/>
    <n v="-370043.94"/>
    <n v="692820.92"/>
    <n v="0"/>
    <n v="692820.92"/>
    <n v="0"/>
    <x v="31"/>
  </r>
  <r>
    <n v="-1"/>
    <n v="1"/>
    <s v="0001 -Florida Power &amp; Light Company"/>
    <n v="0"/>
    <n v="3"/>
    <x v="31"/>
    <n v="1983"/>
    <n v="17"/>
    <n v="2014"/>
    <s v="V1983"/>
    <n v="367"/>
    <s v="05. Other Production"/>
    <s v="Function"/>
    <n v="45710"/>
    <n v="0"/>
    <n v="0"/>
    <n v="45710"/>
    <n v="0"/>
    <n v="292117.95"/>
    <n v="-291358.84999999998"/>
    <n v="0"/>
    <n v="291358.84999999998"/>
    <n v="46469.1"/>
    <n v="0"/>
    <n v="0"/>
    <n v="0"/>
    <n v="0"/>
    <x v="31"/>
  </r>
  <r>
    <n v="-1"/>
    <n v="1"/>
    <s v="0001 -Florida Power &amp; Light Company"/>
    <n v="0"/>
    <n v="3"/>
    <x v="31"/>
    <n v="1984"/>
    <n v="18"/>
    <n v="2014"/>
    <s v="V1984"/>
    <n v="367"/>
    <s v="05. Other Production"/>
    <s v="Function"/>
    <n v="1023273.71"/>
    <n v="0"/>
    <n v="0"/>
    <n v="1023273.71"/>
    <n v="-42359.96"/>
    <n v="1272231.3400000001"/>
    <n v="-248029.23"/>
    <n v="42760.76"/>
    <n v="1271302.94"/>
    <n v="981842.15"/>
    <n v="42760.76"/>
    <n v="0"/>
    <n v="42760.76"/>
    <n v="0"/>
    <x v="31"/>
  </r>
  <r>
    <n v="-1"/>
    <n v="1"/>
    <s v="0001 -Florida Power &amp; Light Company"/>
    <n v="0"/>
    <n v="3"/>
    <x v="31"/>
    <n v="1985"/>
    <n v="19"/>
    <n v="2014"/>
    <s v="V1985"/>
    <n v="367"/>
    <s v="05. Other Production"/>
    <s v="Function"/>
    <n v="1616044.8"/>
    <n v="0"/>
    <n v="0"/>
    <n v="1616044.8"/>
    <n v="-51678.46"/>
    <n v="1915879.2"/>
    <n v="-308551.65000000002"/>
    <n v="51688.67"/>
    <n v="1915859.45"/>
    <n v="1564386.09"/>
    <n v="51688.67"/>
    <n v="0"/>
    <n v="51688.67"/>
    <n v="0"/>
    <x v="31"/>
  </r>
  <r>
    <n v="-1"/>
    <n v="1"/>
    <s v="0001 -Florida Power &amp; Light Company"/>
    <n v="0"/>
    <n v="3"/>
    <x v="31"/>
    <n v="1986"/>
    <n v="20"/>
    <n v="2014"/>
    <s v="V1986"/>
    <n v="367"/>
    <s v="05. Other Production"/>
    <s v="Function"/>
    <n v="243600.94"/>
    <n v="0"/>
    <n v="0"/>
    <n v="243600.94"/>
    <n v="13380.11"/>
    <n v="407866.64"/>
    <n v="-223286.82"/>
    <n v="37267.96"/>
    <n v="466887.76"/>
    <n v="225737.98"/>
    <n v="9489.91"/>
    <n v="0"/>
    <n v="37267.96"/>
    <n v="0"/>
    <x v="31"/>
  </r>
  <r>
    <n v="-1"/>
    <n v="1"/>
    <s v="0001 -Florida Power &amp; Light Company"/>
    <n v="0"/>
    <n v="3"/>
    <x v="31"/>
    <n v="1987"/>
    <n v="22"/>
    <n v="2014"/>
    <s v="V1987"/>
    <n v="367"/>
    <s v="05. Other Production"/>
    <s v="Function"/>
    <n v="680253.53"/>
    <n v="0"/>
    <n v="0"/>
    <n v="1118716.43"/>
    <n v="-140274.23999999999"/>
    <n v="1444609.33"/>
    <n v="-876925.8"/>
    <n v="151183.84"/>
    <n v="1557179.33"/>
    <n v="491854.77"/>
    <n v="86738.36"/>
    <n v="0"/>
    <n v="151183.84"/>
    <n v="0"/>
    <x v="31"/>
  </r>
  <r>
    <n v="-1"/>
    <n v="1"/>
    <s v="0001 -Florida Power &amp; Light Company"/>
    <n v="0"/>
    <n v="3"/>
    <x v="31"/>
    <n v="1987"/>
    <n v="21"/>
    <n v="2014"/>
    <s v="V1987A"/>
    <n v="367"/>
    <s v="05. Other Production"/>
    <s v="Function"/>
    <n v="381556.34"/>
    <n v="0"/>
    <n v="0"/>
    <n v="381556.34"/>
    <n v="-58201.11"/>
    <n v="863386.64"/>
    <n v="-511091.21"/>
    <n v="88113.2"/>
    <n v="892647.55"/>
    <n v="310847.84999999998"/>
    <n v="71359.67"/>
    <n v="0"/>
    <n v="88113.2"/>
    <n v="0"/>
    <x v="31"/>
  </r>
  <r>
    <n v="-1"/>
    <n v="1"/>
    <s v="0001 -Florida Power &amp; Light Company"/>
    <n v="0"/>
    <n v="3"/>
    <x v="31"/>
    <n v="1988"/>
    <n v="24"/>
    <n v="2014"/>
    <s v="V1988"/>
    <n v="367"/>
    <s v="05. Other Production"/>
    <s v="Function"/>
    <n v="872021.66"/>
    <n v="0"/>
    <n v="0"/>
    <n v="987678.18"/>
    <n v="-22890.38"/>
    <n v="1019972.36"/>
    <n v="-231313.03"/>
    <n v="39878.85"/>
    <n v="1103334.69"/>
    <n v="783248.8"/>
    <n v="22399"/>
    <n v="0"/>
    <n v="39878.85"/>
    <n v="0"/>
    <x v="31"/>
  </r>
  <r>
    <n v="-1"/>
    <n v="1"/>
    <s v="0001 -Florida Power &amp; Light Company"/>
    <n v="0"/>
    <n v="3"/>
    <x v="31"/>
    <n v="1989"/>
    <n v="26"/>
    <n v="2014"/>
    <s v="V1989"/>
    <n v="367"/>
    <s v="05. Other Production"/>
    <s v="Function"/>
    <n v="84437.02"/>
    <n v="0"/>
    <n v="0"/>
    <n v="185745.57"/>
    <n v="0"/>
    <n v="109970.55"/>
    <n v="-287054.09000000003"/>
    <n v="0"/>
    <n v="287054.11"/>
    <n v="32347.86"/>
    <n v="-124994.4"/>
    <n v="0"/>
    <n v="0"/>
    <n v="0"/>
    <x v="31"/>
  </r>
  <r>
    <n v="-1"/>
    <n v="1"/>
    <s v="0001 -Florida Power &amp; Light Company"/>
    <n v="0"/>
    <n v="3"/>
    <x v="31"/>
    <n v="1990"/>
    <n v="28"/>
    <n v="2014"/>
    <s v="V1990"/>
    <n v="367"/>
    <s v="05. Other Production"/>
    <s v="Function"/>
    <n v="4236406.28"/>
    <n v="0"/>
    <n v="0"/>
    <n v="4736558.83"/>
    <n v="19248.36"/>
    <n v="4462945.7"/>
    <n v="-1000305.1"/>
    <n v="172454.69"/>
    <n v="5236711.38"/>
    <n v="3629691.98"/>
    <n v="24651.67"/>
    <n v="0"/>
    <n v="172454.69"/>
    <n v="0"/>
    <x v="31"/>
  </r>
  <r>
    <n v="-1"/>
    <n v="1"/>
    <s v="0001 -Florida Power &amp; Light Company"/>
    <n v="0"/>
    <n v="3"/>
    <x v="31"/>
    <n v="1991"/>
    <n v="29"/>
    <n v="2014"/>
    <s v="V1991"/>
    <n v="367"/>
    <s v="05. Other Production"/>
    <s v="Function"/>
    <n v="3931305.21"/>
    <n v="0"/>
    <n v="0"/>
    <n v="3931305.21"/>
    <n v="29847.94"/>
    <n v="3246247.17"/>
    <n v="-585959"/>
    <n v="0"/>
    <n v="3931305.21"/>
    <n v="3276095.11"/>
    <n v="0"/>
    <n v="0"/>
    <n v="0"/>
    <n v="0"/>
    <x v="31"/>
  </r>
  <r>
    <n v="-1"/>
    <n v="1"/>
    <s v="0001 -Florida Power &amp; Light Company"/>
    <n v="0"/>
    <n v="3"/>
    <x v="31"/>
    <n v="1992"/>
    <n v="30"/>
    <n v="2014"/>
    <s v="V1992"/>
    <n v="367"/>
    <s v="05. Other Production"/>
    <s v="Function"/>
    <n v="22368176.670000002"/>
    <n v="0"/>
    <n v="0"/>
    <n v="41732761.740000002"/>
    <n v="-3039041.02"/>
    <n v="48335156.170000002"/>
    <n v="-39055428.140000001"/>
    <n v="6669982.7000000002"/>
    <n v="61097346.810000002"/>
    <n v="14656767.189999999"/>
    <n v="-1419839.48"/>
    <n v="0"/>
    <n v="6669982.7000000002"/>
    <n v="0"/>
    <x v="31"/>
  </r>
  <r>
    <n v="-1"/>
    <n v="1"/>
    <s v="0001 -Florida Power &amp; Light Company"/>
    <n v="0"/>
    <n v="3"/>
    <x v="31"/>
    <n v="1993"/>
    <n v="31"/>
    <n v="2014"/>
    <s v="V1993"/>
    <n v="367"/>
    <s v="05. Other Production"/>
    <s v="Function"/>
    <n v="558180958.78999996"/>
    <n v="0"/>
    <n v="0"/>
    <n v="560244163.90999997"/>
    <n v="23689926.359999999"/>
    <n v="424890559"/>
    <n v="-5161652.22"/>
    <n v="711401.76"/>
    <n v="562307369.00999999"/>
    <n v="445509306.29000002"/>
    <n v="-343829.39"/>
    <n v="0"/>
    <n v="711401.76"/>
    <n v="0"/>
    <x v="31"/>
  </r>
  <r>
    <n v="-1"/>
    <n v="1"/>
    <s v="0001 -Florida Power &amp; Light Company"/>
    <n v="0"/>
    <n v="3"/>
    <x v="31"/>
    <n v="1994"/>
    <n v="32"/>
    <n v="2014"/>
    <s v="V1994"/>
    <n v="367"/>
    <s v="05. Other Production"/>
    <s v="Function"/>
    <n v="149639648.84"/>
    <n v="0"/>
    <n v="0"/>
    <n v="154508574.06"/>
    <n v="6468702.3099999996"/>
    <n v="117563194.94"/>
    <n v="-13175807.41"/>
    <n v="1678825.81"/>
    <n v="159377499.25"/>
    <n v="116855197.64"/>
    <n v="-882324.99"/>
    <n v="0"/>
    <n v="1678825.81"/>
    <n v="0"/>
    <x v="31"/>
  </r>
  <r>
    <n v="-1"/>
    <n v="1"/>
    <s v="0001 -Florida Power &amp; Light Company"/>
    <n v="0"/>
    <n v="3"/>
    <x v="31"/>
    <n v="1995"/>
    <n v="33"/>
    <n v="2014"/>
    <s v="V1995"/>
    <n v="367"/>
    <s v="05. Other Production"/>
    <s v="Function"/>
    <n v="16772383.869999999"/>
    <n v="0"/>
    <n v="0"/>
    <n v="17518531.760000002"/>
    <n v="741687.71"/>
    <n v="12817539.369999999"/>
    <n v="-1492295.77"/>
    <n v="257274.92"/>
    <n v="18264679.640000001"/>
    <n v="12512211.279999999"/>
    <n v="-188005.05"/>
    <n v="0"/>
    <n v="257274.92"/>
    <n v="0"/>
    <x v="31"/>
  </r>
  <r>
    <n v="-1"/>
    <n v="1"/>
    <s v="0001 -Florida Power &amp; Light Company"/>
    <n v="0"/>
    <n v="3"/>
    <x v="31"/>
    <n v="1996"/>
    <n v="34"/>
    <n v="2014"/>
    <s v="V1996"/>
    <n v="367"/>
    <s v="05. Other Production"/>
    <s v="Function"/>
    <n v="5519917.9800000004"/>
    <n v="0"/>
    <n v="0"/>
    <n v="5527034.7599999998"/>
    <n v="121914.24000000001"/>
    <n v="3704600.77"/>
    <n v="-182076.55"/>
    <n v="2453.89"/>
    <n v="5534151.5300000003"/>
    <n v="3816972.78"/>
    <n v="-2237.4299999999998"/>
    <n v="0"/>
    <n v="2453.89"/>
    <n v="0"/>
    <x v="31"/>
  </r>
  <r>
    <n v="-1"/>
    <n v="1"/>
    <s v="0001 -Florida Power &amp; Light Company"/>
    <n v="0"/>
    <n v="3"/>
    <x v="31"/>
    <n v="1997"/>
    <n v="35"/>
    <n v="2014"/>
    <s v="V1997"/>
    <n v="367"/>
    <s v="05. Other Production"/>
    <s v="Function"/>
    <n v="194641"/>
    <n v="0"/>
    <n v="0"/>
    <n v="537650.42000000004"/>
    <n v="-2310.7600000000002"/>
    <n v="423497.25"/>
    <n v="-880658.83"/>
    <n v="0"/>
    <n v="880659.83"/>
    <n v="84982.38"/>
    <n v="-349814.72"/>
    <n v="0"/>
    <n v="0"/>
    <n v="0"/>
    <x v="31"/>
  </r>
  <r>
    <n v="-1"/>
    <n v="1"/>
    <s v="0001 -Florida Power &amp; Light Company"/>
    <n v="0"/>
    <n v="3"/>
    <x v="31"/>
    <n v="1998"/>
    <n v="59"/>
    <n v="2014"/>
    <s v="V1998"/>
    <n v="367"/>
    <s v="05. Other Production"/>
    <s v="Function"/>
    <n v="3503363.22"/>
    <n v="0"/>
    <n v="0"/>
    <n v="3604232.81"/>
    <n v="152130.22"/>
    <n v="2195962.89"/>
    <n v="-201739.18"/>
    <n v="34780.26"/>
    <n v="3705102.4"/>
    <n v="2228388.0099999998"/>
    <n v="-47253.82"/>
    <n v="0"/>
    <n v="34780.26"/>
    <n v="0"/>
    <x v="31"/>
  </r>
  <r>
    <n v="-1"/>
    <n v="1"/>
    <s v="0001 -Florida Power &amp; Light Company"/>
    <n v="0"/>
    <n v="3"/>
    <x v="31"/>
    <n v="1999"/>
    <n v="60"/>
    <n v="2014"/>
    <s v="V1999"/>
    <n v="367"/>
    <s v="05. Other Production"/>
    <s v="Function"/>
    <n v="16244647.130000001"/>
    <n v="0"/>
    <n v="0"/>
    <n v="18955835.809999999"/>
    <n v="101820.7"/>
    <n v="12615900.93"/>
    <n v="-5422377.3499999996"/>
    <n v="934829.21"/>
    <n v="21667024.48"/>
    <n v="9546827.1300000008"/>
    <n v="-1316653.6399999999"/>
    <n v="0"/>
    <n v="934829.21"/>
    <n v="0"/>
    <x v="31"/>
  </r>
  <r>
    <n v="-1"/>
    <n v="1"/>
    <s v="0001 -Florida Power &amp; Light Company"/>
    <n v="0"/>
    <n v="3"/>
    <x v="31"/>
    <n v="1969"/>
    <n v="1"/>
    <n v="2014"/>
    <s v="V1969"/>
    <n v="367"/>
    <s v="06. Transmission"/>
    <s v="Function"/>
    <n v="94745106.909999996"/>
    <n v="0"/>
    <n v="0"/>
    <n v="96588574.709999993"/>
    <n v="1699771.16"/>
    <n v="72915995.689999998"/>
    <n v="-2157415.52"/>
    <n v="391557.97"/>
    <n v="96588574.709999993"/>
    <n v="73163857.019999996"/>
    <n v="0"/>
    <n v="0"/>
    <n v="391557.97"/>
    <n v="0"/>
    <x v="31"/>
  </r>
  <r>
    <n v="-1"/>
    <n v="1"/>
    <s v="0001 -Florida Power &amp; Light Company"/>
    <n v="0"/>
    <n v="3"/>
    <x v="31"/>
    <n v="1970"/>
    <n v="2"/>
    <n v="2014"/>
    <s v="V1970"/>
    <n v="367"/>
    <s v="06. Transmission"/>
    <s v="Function"/>
    <n v="9479669.3699999992"/>
    <n v="0"/>
    <n v="0"/>
    <n v="9479669.3699999992"/>
    <n v="168122.37"/>
    <n v="6931114.8200000003"/>
    <n v="-65801.91"/>
    <n v="0"/>
    <n v="9479669.3699999992"/>
    <n v="7099237.1900000004"/>
    <n v="0"/>
    <n v="0"/>
    <n v="0"/>
    <n v="0"/>
    <x v="31"/>
  </r>
  <r>
    <n v="-1"/>
    <n v="1"/>
    <s v="0001 -Florida Power &amp; Light Company"/>
    <n v="0"/>
    <n v="3"/>
    <x v="31"/>
    <n v="1971"/>
    <n v="3"/>
    <n v="2014"/>
    <s v="V1971"/>
    <n v="367"/>
    <s v="06. Transmission"/>
    <s v="Function"/>
    <n v="22852680.059999999"/>
    <n v="0"/>
    <n v="0"/>
    <n v="22852680.059999999"/>
    <n v="405160.37"/>
    <n v="16896508.68"/>
    <n v="-173569.75"/>
    <n v="3469.25"/>
    <n v="22852680.059999999"/>
    <n v="17305138.300000001"/>
    <n v="0"/>
    <n v="0"/>
    <n v="3469.25"/>
    <n v="0"/>
    <x v="31"/>
  </r>
  <r>
    <n v="-1"/>
    <n v="1"/>
    <s v="0001 -Florida Power &amp; Light Company"/>
    <n v="0"/>
    <n v="3"/>
    <x v="31"/>
    <n v="1972"/>
    <n v="4"/>
    <n v="2014"/>
    <s v="V1972"/>
    <n v="367"/>
    <s v="06. Transmission"/>
    <s v="Function"/>
    <n v="13075850.789999999"/>
    <n v="0"/>
    <n v="0"/>
    <n v="13075850.789999999"/>
    <n v="230158.87"/>
    <n v="9249343.8699999992"/>
    <n v="-286523.59000000003"/>
    <n v="50753.42"/>
    <n v="13075850.789999999"/>
    <n v="9530256.1600000001"/>
    <n v="0"/>
    <n v="0"/>
    <n v="50753.42"/>
    <n v="0"/>
    <x v="31"/>
  </r>
  <r>
    <n v="-1"/>
    <n v="1"/>
    <s v="0001 -Florida Power &amp; Light Company"/>
    <n v="0"/>
    <n v="3"/>
    <x v="31"/>
    <n v="1973"/>
    <n v="5"/>
    <n v="2014"/>
    <s v="V1973"/>
    <n v="367"/>
    <s v="06. Transmission"/>
    <s v="Function"/>
    <n v="22048096.98"/>
    <n v="0"/>
    <n v="0"/>
    <n v="22048096.98"/>
    <n v="376900.22"/>
    <n v="15675856.439999999"/>
    <n v="-251692.2"/>
    <n v="19449.560000000001"/>
    <n v="22048096.98"/>
    <n v="16072206.220000001"/>
    <n v="0"/>
    <n v="0"/>
    <n v="19449.560000000001"/>
    <n v="0"/>
    <x v="31"/>
  </r>
  <r>
    <n v="-1"/>
    <n v="1"/>
    <s v="0001 -Florida Power &amp; Light Company"/>
    <n v="0"/>
    <n v="3"/>
    <x v="31"/>
    <n v="1974"/>
    <n v="6"/>
    <n v="2014"/>
    <s v="V1974"/>
    <n v="367"/>
    <s v="06. Transmission"/>
    <s v="Function"/>
    <n v="54797661.93"/>
    <n v="0"/>
    <n v="0"/>
    <n v="54797661.93"/>
    <n v="901068.45"/>
    <n v="37957233.630000003"/>
    <n v="-346640.65"/>
    <n v="0"/>
    <n v="54797661.93"/>
    <n v="38858302.079999998"/>
    <n v="0"/>
    <n v="0"/>
    <n v="0"/>
    <n v="0"/>
    <x v="31"/>
  </r>
  <r>
    <n v="-1"/>
    <n v="1"/>
    <s v="0001 -Florida Power &amp; Light Company"/>
    <n v="0"/>
    <n v="3"/>
    <x v="31"/>
    <n v="1975"/>
    <n v="7"/>
    <n v="2014"/>
    <s v="V1975"/>
    <n v="367"/>
    <s v="06. Transmission"/>
    <s v="Function"/>
    <n v="52407020.469999999"/>
    <n v="0"/>
    <n v="0"/>
    <n v="52407020.469999999"/>
    <n v="646624.1"/>
    <n v="32837997.829999998"/>
    <n v="-505410.01"/>
    <n v="92658.77"/>
    <n v="52407020.469999999"/>
    <n v="33577280.700000003"/>
    <n v="0"/>
    <n v="0"/>
    <n v="92658.77"/>
    <n v="0"/>
    <x v="31"/>
  </r>
  <r>
    <n v="-1"/>
    <n v="1"/>
    <s v="0001 -Florida Power &amp; Light Company"/>
    <n v="0"/>
    <n v="3"/>
    <x v="31"/>
    <n v="1976"/>
    <n v="8"/>
    <n v="2014"/>
    <s v="V1976"/>
    <n v="367"/>
    <s v="06. Transmission"/>
    <s v="Function"/>
    <n v="43874289.829999998"/>
    <n v="0"/>
    <n v="0"/>
    <n v="43874289.829999998"/>
    <n v="753986.57"/>
    <n v="30199211.34"/>
    <n v="-291019.31"/>
    <n v="2327.36"/>
    <n v="43874289.829999998"/>
    <n v="30955525.27"/>
    <n v="0"/>
    <n v="0"/>
    <n v="2327.36"/>
    <n v="0"/>
    <x v="31"/>
  </r>
  <r>
    <n v="-1"/>
    <n v="1"/>
    <s v="0001 -Florida Power &amp; Light Company"/>
    <n v="0"/>
    <n v="3"/>
    <x v="31"/>
    <n v="1977"/>
    <n v="10"/>
    <n v="2014"/>
    <s v="V1977"/>
    <n v="367"/>
    <s v="06. Transmission"/>
    <s v="Function"/>
    <n v="31771988.989999998"/>
    <n v="0"/>
    <n v="0"/>
    <n v="31771988.989999998"/>
    <n v="555785.15"/>
    <n v="20607489.579999998"/>
    <n v="-475442"/>
    <n v="0"/>
    <n v="31771988.989999998"/>
    <n v="21163274.73"/>
    <n v="0"/>
    <n v="0"/>
    <n v="0"/>
    <n v="0"/>
    <x v="31"/>
  </r>
  <r>
    <n v="-1"/>
    <n v="1"/>
    <s v="0001 -Florida Power &amp; Light Company"/>
    <n v="0"/>
    <n v="3"/>
    <x v="31"/>
    <n v="1978"/>
    <n v="12"/>
    <n v="2014"/>
    <s v="V1978"/>
    <n v="367"/>
    <s v="06. Transmission"/>
    <s v="Function"/>
    <n v="17608049.390000001"/>
    <n v="0"/>
    <n v="0"/>
    <n v="17608049.390000001"/>
    <n v="309326.02"/>
    <n v="11256228.300000001"/>
    <n v="-213089.38"/>
    <n v="19778.09"/>
    <n v="17608049.390000001"/>
    <n v="11585332.41"/>
    <n v="0"/>
    <n v="0"/>
    <n v="19778.09"/>
    <n v="0"/>
    <x v="31"/>
  </r>
  <r>
    <n v="-1"/>
    <n v="1"/>
    <s v="0001 -Florida Power &amp; Light Company"/>
    <n v="0"/>
    <n v="3"/>
    <x v="31"/>
    <n v="1979"/>
    <n v="13"/>
    <n v="2014"/>
    <s v="V1979"/>
    <n v="367"/>
    <s v="06. Transmission"/>
    <s v="Function"/>
    <n v="51534789.409999996"/>
    <n v="0"/>
    <n v="0"/>
    <n v="51534789.409999996"/>
    <n v="897591.34"/>
    <n v="31473798.329999998"/>
    <n v="-1097850"/>
    <n v="216514.47"/>
    <n v="51534789.409999996"/>
    <n v="32587904.140000001"/>
    <n v="0"/>
    <n v="0"/>
    <n v="216514.47"/>
    <n v="0"/>
    <x v="31"/>
  </r>
  <r>
    <n v="-1"/>
    <n v="1"/>
    <s v="0001 -Florida Power &amp; Light Company"/>
    <n v="0"/>
    <n v="3"/>
    <x v="31"/>
    <n v="1980"/>
    <n v="14"/>
    <n v="2014"/>
    <s v="V1980"/>
    <n v="367"/>
    <s v="06. Transmission"/>
    <s v="Function"/>
    <n v="89369473.689999998"/>
    <n v="0"/>
    <n v="0"/>
    <n v="89369473.689999998"/>
    <n v="1564262.1"/>
    <n v="53557592.479999997"/>
    <n v="-1534180.93"/>
    <n v="268327.33"/>
    <n v="89369473.689999998"/>
    <n v="55390181.909999996"/>
    <n v="0"/>
    <n v="0"/>
    <n v="268327.33"/>
    <n v="0"/>
    <x v="31"/>
  </r>
  <r>
    <n v="-1"/>
    <n v="1"/>
    <s v="0001 -Florida Power &amp; Light Company"/>
    <n v="0"/>
    <n v="3"/>
    <x v="31"/>
    <n v="1981"/>
    <n v="15"/>
    <n v="2014"/>
    <s v="V1981"/>
    <n v="367"/>
    <s v="06. Transmission"/>
    <s v="Function"/>
    <n v="26572398.199999999"/>
    <n v="0"/>
    <n v="0"/>
    <n v="26572398.199999999"/>
    <n v="463706.44"/>
    <n v="15925066.76"/>
    <n v="-296965.78000000003"/>
    <n v="32360.3"/>
    <n v="26724751.539999999"/>
    <n v="16296861.060000001"/>
    <n v="-28080.9"/>
    <n v="0"/>
    <n v="32360.3"/>
    <n v="0"/>
    <x v="31"/>
  </r>
  <r>
    <n v="-1"/>
    <n v="1"/>
    <s v="0001 -Florida Power &amp; Light Company"/>
    <n v="0"/>
    <n v="3"/>
    <x v="31"/>
    <n v="1982"/>
    <n v="16"/>
    <n v="2014"/>
    <s v="V1982"/>
    <n v="367"/>
    <s v="06. Transmission"/>
    <s v="Function"/>
    <n v="57747917.729999997"/>
    <n v="0"/>
    <n v="0"/>
    <n v="57747917.729999997"/>
    <n v="1000284.52"/>
    <n v="35047533.310000002"/>
    <n v="-197987.06"/>
    <n v="21.24"/>
    <n v="57748017.729999997"/>
    <n v="36047755.939999998"/>
    <n v="-16.87"/>
    <n v="0"/>
    <n v="21.24"/>
    <n v="0"/>
    <x v="31"/>
  </r>
  <r>
    <n v="-1"/>
    <n v="1"/>
    <s v="0001 -Florida Power &amp; Light Company"/>
    <n v="0"/>
    <n v="3"/>
    <x v="31"/>
    <n v="1983"/>
    <n v="17"/>
    <n v="2014"/>
    <s v="V1983"/>
    <n v="367"/>
    <s v="06. Transmission"/>
    <s v="Function"/>
    <n v="25217967.699999999"/>
    <n v="0"/>
    <n v="0"/>
    <n v="25217967.699999999"/>
    <n v="434326.09"/>
    <n v="12186189.15"/>
    <n v="-43648.12"/>
    <n v="6364.13"/>
    <n v="25247930.23"/>
    <n v="12605905.35"/>
    <n v="-8988.51"/>
    <n v="0"/>
    <n v="6364.13"/>
    <n v="0"/>
    <x v="31"/>
  </r>
  <r>
    <n v="-1"/>
    <n v="1"/>
    <s v="0001 -Florida Power &amp; Light Company"/>
    <n v="0"/>
    <n v="3"/>
    <x v="31"/>
    <n v="1984"/>
    <n v="18"/>
    <n v="2014"/>
    <s v="V1984"/>
    <n v="367"/>
    <s v="06. Transmission"/>
    <s v="Function"/>
    <n v="245430949.72"/>
    <n v="0"/>
    <n v="0"/>
    <n v="245430949.72"/>
    <n v="4253070.92"/>
    <n v="131776009.68000001"/>
    <n v="-3004582.31"/>
    <n v="598265.9"/>
    <n v="248247605.27000001"/>
    <n v="134499404.18000001"/>
    <n v="-688713.23"/>
    <n v="0"/>
    <n v="598265.9"/>
    <n v="0"/>
    <x v="31"/>
  </r>
  <r>
    <n v="-1"/>
    <n v="1"/>
    <s v="0001 -Florida Power &amp; Light Company"/>
    <n v="0"/>
    <n v="3"/>
    <x v="31"/>
    <n v="1985"/>
    <n v="19"/>
    <n v="2014"/>
    <s v="V1985"/>
    <n v="367"/>
    <s v="06. Transmission"/>
    <s v="Function"/>
    <n v="73075569.859999999"/>
    <n v="0"/>
    <n v="0"/>
    <n v="73075569.859999999"/>
    <n v="1270196.47"/>
    <n v="38596923.530000001"/>
    <n v="-1511952.19"/>
    <n v="300930.11"/>
    <n v="74492358.719999999"/>
    <n v="39114151.409999996"/>
    <n v="-362890.16"/>
    <n v="0"/>
    <n v="300930.11"/>
    <n v="0"/>
    <x v="31"/>
  </r>
  <r>
    <n v="-1"/>
    <n v="1"/>
    <s v="0001 -Florida Power &amp; Light Company"/>
    <n v="0"/>
    <n v="3"/>
    <x v="31"/>
    <n v="1986"/>
    <n v="20"/>
    <n v="2014"/>
    <s v="V1986"/>
    <n v="367"/>
    <s v="06. Transmission"/>
    <s v="Function"/>
    <n v="37293942.799999997"/>
    <n v="0"/>
    <n v="0"/>
    <n v="37293942.799999997"/>
    <n v="649917.81000000006"/>
    <n v="17963391.73"/>
    <n v="-229143.88"/>
    <n v="36101.56"/>
    <n v="37463910.109999999"/>
    <n v="18530465.84"/>
    <n v="-51022.05"/>
    <n v="0"/>
    <n v="36101.56"/>
    <n v="0"/>
    <x v="31"/>
  </r>
  <r>
    <n v="-1"/>
    <n v="1"/>
    <s v="0001 -Florida Power &amp; Light Company"/>
    <n v="0"/>
    <n v="3"/>
    <x v="31"/>
    <n v="1987"/>
    <n v="22"/>
    <n v="2014"/>
    <s v="V1987"/>
    <n v="367"/>
    <s v="06. Transmission"/>
    <s v="Function"/>
    <n v="37917507.93"/>
    <n v="0"/>
    <n v="0"/>
    <n v="38326028.380000003"/>
    <n v="676956.31"/>
    <n v="19255264.34"/>
    <n v="-1086555.3899999999"/>
    <n v="173541.88"/>
    <n v="38734548.829999998"/>
    <n v="19524596.25"/>
    <n v="-235874.62"/>
    <n v="0"/>
    <n v="173541.88"/>
    <n v="0"/>
    <x v="31"/>
  </r>
  <r>
    <n v="-1"/>
    <n v="1"/>
    <s v="0001 -Florida Power &amp; Light Company"/>
    <n v="0"/>
    <n v="3"/>
    <x v="31"/>
    <n v="1987"/>
    <n v="21"/>
    <n v="2014"/>
    <s v="V1987A"/>
    <n v="367"/>
    <s v="06. Transmission"/>
    <s v="Function"/>
    <n v="5359873.12"/>
    <n v="0"/>
    <n v="0"/>
    <n v="5359873.12"/>
    <n v="96755.05"/>
    <n v="2973584.12"/>
    <n v="-156497.59"/>
    <n v="32927.94"/>
    <n v="5514898.9400000004"/>
    <n v="2986750.64"/>
    <n v="-38509.35"/>
    <n v="0"/>
    <n v="32927.94"/>
    <n v="0"/>
    <x v="31"/>
  </r>
  <r>
    <n v="-1"/>
    <n v="1"/>
    <s v="0001 -Florida Power &amp; Light Company"/>
    <n v="0"/>
    <n v="3"/>
    <x v="31"/>
    <n v="1988"/>
    <n v="24"/>
    <n v="2014"/>
    <s v="V1988"/>
    <n v="367"/>
    <s v="06. Transmission"/>
    <s v="Function"/>
    <n v="67810838.120000005"/>
    <n v="0"/>
    <n v="0"/>
    <n v="68060362.670000002"/>
    <n v="1167708.31"/>
    <n v="30937825.920000002"/>
    <n v="-1182025.33"/>
    <n v="105999.49"/>
    <n v="68309887.209999993"/>
    <n v="31873041.030000001"/>
    <n v="-160556.4"/>
    <n v="0"/>
    <n v="105999.49"/>
    <n v="0"/>
    <x v="31"/>
  </r>
  <r>
    <n v="-1"/>
    <n v="1"/>
    <s v="0001 -Florida Power &amp; Light Company"/>
    <n v="0"/>
    <n v="3"/>
    <x v="31"/>
    <n v="1988"/>
    <n v="23"/>
    <n v="2014"/>
    <s v="V1988A"/>
    <n v="367"/>
    <s v="06. Transmission"/>
    <s v="Function"/>
    <n v="3904726.49"/>
    <n v="0"/>
    <n v="0"/>
    <n v="3904726.49"/>
    <n v="70115.41"/>
    <n v="1771801.78"/>
    <n v="-76088.89"/>
    <n v="15524.93"/>
    <n v="3977818.35"/>
    <n v="1809360.58"/>
    <n v="-25010.32"/>
    <n v="0"/>
    <n v="15524.93"/>
    <n v="0"/>
    <x v="31"/>
  </r>
  <r>
    <n v="-1"/>
    <n v="1"/>
    <s v="0001 -Florida Power &amp; Light Company"/>
    <n v="0"/>
    <n v="3"/>
    <x v="31"/>
    <n v="1989"/>
    <n v="26"/>
    <n v="2014"/>
    <s v="V1989"/>
    <n v="367"/>
    <s v="06. Transmission"/>
    <s v="Function"/>
    <n v="41988201.359999999"/>
    <n v="0"/>
    <n v="0"/>
    <n v="42151221.289999999"/>
    <n v="723641.39"/>
    <n v="19778343.82"/>
    <n v="-595969.1"/>
    <n v="69251.820000000007"/>
    <n v="42314241.219999999"/>
    <n v="20344074.32"/>
    <n v="-98877.15"/>
    <n v="0"/>
    <n v="69251.820000000007"/>
    <n v="0"/>
    <x v="31"/>
  </r>
  <r>
    <n v="-1"/>
    <n v="1"/>
    <s v="0001 -Florida Power &amp; Light Company"/>
    <n v="0"/>
    <n v="3"/>
    <x v="31"/>
    <n v="1990"/>
    <n v="28"/>
    <n v="2014"/>
    <s v="V1990"/>
    <n v="367"/>
    <s v="06. Transmission"/>
    <s v="Function"/>
    <n v="52917791.539999999"/>
    <n v="0"/>
    <n v="0"/>
    <n v="53252080.729999997"/>
    <n v="915605.33"/>
    <n v="21491162.059999999"/>
    <n v="-844368.81"/>
    <n v="142008.01"/>
    <n v="53586369.920000002"/>
    <n v="22130162.440000001"/>
    <n v="-249965.42"/>
    <n v="0"/>
    <n v="142008.01"/>
    <n v="0"/>
    <x v="31"/>
  </r>
  <r>
    <n v="-1"/>
    <n v="1"/>
    <s v="0001 -Florida Power &amp; Light Company"/>
    <n v="0"/>
    <n v="3"/>
    <x v="31"/>
    <n v="1991"/>
    <n v="29"/>
    <n v="2014"/>
    <s v="V1991"/>
    <n v="367"/>
    <s v="06. Transmission"/>
    <s v="Function"/>
    <n v="50703938.299999997"/>
    <n v="0"/>
    <n v="0"/>
    <n v="50799908.990000002"/>
    <n v="869109.76000000001"/>
    <n v="17980121.23"/>
    <n v="-456682.8"/>
    <n v="40768.910000000003"/>
    <n v="50895879.68"/>
    <n v="18779207.43"/>
    <n v="-81148.91"/>
    <n v="0"/>
    <n v="40768.910000000003"/>
    <n v="0"/>
    <x v="31"/>
  </r>
  <r>
    <n v="-1"/>
    <n v="1"/>
    <s v="0001 -Florida Power &amp; Light Company"/>
    <n v="0"/>
    <n v="3"/>
    <x v="31"/>
    <n v="1992"/>
    <n v="30"/>
    <n v="2014"/>
    <s v="V1992"/>
    <n v="367"/>
    <s v="06. Transmission"/>
    <s v="Function"/>
    <n v="60345253.240000002"/>
    <n v="0"/>
    <n v="0"/>
    <n v="60641430.740000002"/>
    <n v="1074102.95"/>
    <n v="24126750.09"/>
    <n v="-737282.8"/>
    <n v="125817.94"/>
    <n v="60937608.240000002"/>
    <n v="24965329.52"/>
    <n v="-231013.54"/>
    <n v="0"/>
    <n v="125817.94"/>
    <n v="0"/>
    <x v="31"/>
  </r>
  <r>
    <n v="-1"/>
    <n v="1"/>
    <s v="0001 -Florida Power &amp; Light Company"/>
    <n v="0"/>
    <n v="3"/>
    <x v="31"/>
    <n v="1993"/>
    <n v="31"/>
    <n v="2014"/>
    <s v="V1993"/>
    <n v="367"/>
    <s v="06. Transmission"/>
    <s v="Function"/>
    <n v="119326887.90000001"/>
    <n v="0"/>
    <n v="0"/>
    <n v="119535322.73999999"/>
    <n v="2040106.26"/>
    <n v="43368822.659999996"/>
    <n v="-1288412.8899999999"/>
    <n v="88544.34"/>
    <n v="119743757.56999999"/>
    <n v="45250527.560000002"/>
    <n v="-169923.97"/>
    <n v="0"/>
    <n v="88544.34"/>
    <n v="0"/>
    <x v="31"/>
  </r>
  <r>
    <n v="-1"/>
    <n v="1"/>
    <s v="0001 -Florida Power &amp; Light Company"/>
    <n v="0"/>
    <n v="3"/>
    <x v="31"/>
    <n v="1994"/>
    <n v="32"/>
    <n v="2014"/>
    <s v="V1994"/>
    <n v="367"/>
    <s v="06. Transmission"/>
    <s v="Function"/>
    <n v="117594324.66"/>
    <n v="0"/>
    <n v="0"/>
    <n v="118140209.40000001"/>
    <n v="2063845.23"/>
    <n v="43062469.579999998"/>
    <n v="-1203331.71"/>
    <n v="231895.04000000001"/>
    <n v="118686094.13"/>
    <n v="44720103.840000004"/>
    <n v="-453663.46"/>
    <n v="0"/>
    <n v="231895.04000000001"/>
    <n v="0"/>
    <x v="31"/>
  </r>
  <r>
    <n v="-1"/>
    <n v="1"/>
    <s v="0001 -Florida Power &amp; Light Company"/>
    <n v="0"/>
    <n v="3"/>
    <x v="31"/>
    <n v="1995"/>
    <n v="33"/>
    <n v="2014"/>
    <s v="V1995"/>
    <n v="367"/>
    <s v="06. Transmission"/>
    <s v="Function"/>
    <n v="50477804.479999997"/>
    <n v="0"/>
    <n v="0"/>
    <n v="50684871.57"/>
    <n v="884076.71"/>
    <n v="17579756.370000001"/>
    <n v="-617779.77"/>
    <n v="87963.31"/>
    <n v="50891938.659999996"/>
    <n v="18316787.420000002"/>
    <n v="-179125.21"/>
    <n v="0"/>
    <n v="87963.31"/>
    <n v="0"/>
    <x v="31"/>
  </r>
  <r>
    <n v="-1"/>
    <n v="1"/>
    <s v="0001 -Florida Power &amp; Light Company"/>
    <n v="0"/>
    <n v="3"/>
    <x v="31"/>
    <n v="1996"/>
    <n v="34"/>
    <n v="2014"/>
    <s v="V1996"/>
    <n v="367"/>
    <s v="06. Transmission"/>
    <s v="Function"/>
    <n v="102171528.13"/>
    <n v="0"/>
    <n v="0"/>
    <n v="102396782.59999999"/>
    <n v="1769101.89"/>
    <n v="33295467.550000001"/>
    <n v="-486254.27"/>
    <n v="95689.42"/>
    <n v="102622037.06999999"/>
    <n v="34911076.390000001"/>
    <n v="-201326.47"/>
    <n v="0"/>
    <n v="95689.42"/>
    <n v="0"/>
    <x v="31"/>
  </r>
  <r>
    <n v="-1"/>
    <n v="1"/>
    <s v="0001 -Florida Power &amp; Light Company"/>
    <n v="0"/>
    <n v="3"/>
    <x v="31"/>
    <n v="1997"/>
    <n v="35"/>
    <n v="2014"/>
    <s v="V1997"/>
    <n v="367"/>
    <s v="06. Transmission"/>
    <s v="Function"/>
    <n v="43604837.299999997"/>
    <n v="0"/>
    <n v="0"/>
    <n v="43802785.539999999"/>
    <n v="761787.06"/>
    <n v="14015639.67"/>
    <n v="-550605.15"/>
    <n v="84089.57"/>
    <n v="44000733.770000003"/>
    <n v="14646487.66"/>
    <n v="-180867.83"/>
    <n v="0"/>
    <n v="84089.57"/>
    <n v="0"/>
    <x v="31"/>
  </r>
  <r>
    <n v="-1"/>
    <n v="1"/>
    <s v="0001 -Florida Power &amp; Light Company"/>
    <n v="0"/>
    <n v="3"/>
    <x v="31"/>
    <n v="1998"/>
    <n v="59"/>
    <n v="2014"/>
    <s v="V1998"/>
    <n v="367"/>
    <s v="06. Transmission"/>
    <s v="Function"/>
    <n v="29410558.91"/>
    <n v="0"/>
    <n v="0"/>
    <n v="29682212.27"/>
    <n v="515918.18"/>
    <n v="9220392.1799999997"/>
    <n v="-695676.22"/>
    <n v="115399.94"/>
    <n v="29953865.629999999"/>
    <n v="9562199.4299999997"/>
    <n v="-253795.85"/>
    <n v="0"/>
    <n v="115399.94"/>
    <n v="0"/>
    <x v="31"/>
  </r>
  <r>
    <n v="-1"/>
    <n v="1"/>
    <s v="0001 -Florida Power &amp; Light Company"/>
    <n v="0"/>
    <n v="3"/>
    <x v="31"/>
    <n v="1999"/>
    <n v="60"/>
    <n v="2014"/>
    <s v="V1999"/>
    <n v="367"/>
    <s v="06. Transmission"/>
    <s v="Function"/>
    <n v="59118110.149999999"/>
    <n v="0"/>
    <n v="0"/>
    <n v="59717358.009999998"/>
    <n v="1048571.55"/>
    <n v="15208767.689999999"/>
    <n v="-1465772.38"/>
    <n v="254564.01"/>
    <n v="60316605.859999999"/>
    <n v="15948528.869999999"/>
    <n v="-635121.32999999996"/>
    <n v="0"/>
    <n v="254564.01"/>
    <n v="0"/>
    <x v="31"/>
  </r>
  <r>
    <n v="-1"/>
    <n v="1"/>
    <s v="0001 -Florida Power &amp; Light Company"/>
    <n v="0"/>
    <n v="3"/>
    <x v="31"/>
    <n v="1969"/>
    <n v="1"/>
    <n v="2014"/>
    <s v="V1969"/>
    <n v="367"/>
    <s v="07. Distribution"/>
    <s v="Function"/>
    <n v="183086378.75999999"/>
    <n v="0"/>
    <n v="0"/>
    <n v="185848566.75999999"/>
    <n v="4324880.4800000004"/>
    <n v="139436436.62"/>
    <n v="-4340460"/>
    <n v="89845.82"/>
    <n v="185848566.75999999"/>
    <n v="141088974.91999999"/>
    <n v="0"/>
    <n v="0"/>
    <n v="89845.82"/>
    <n v="0"/>
    <x v="31"/>
  </r>
  <r>
    <n v="-1"/>
    <n v="1"/>
    <s v="0001 -Florida Power &amp; Light Company"/>
    <n v="0"/>
    <n v="3"/>
    <x v="31"/>
    <n v="1970"/>
    <n v="2"/>
    <n v="2014"/>
    <s v="V1970"/>
    <n v="367"/>
    <s v="07. Distribution"/>
    <s v="Function"/>
    <n v="27846483.039999999"/>
    <n v="0"/>
    <n v="0"/>
    <n v="28479097.039999999"/>
    <n v="656240.46"/>
    <n v="21083250.949999999"/>
    <n v="-1216928"/>
    <n v="20577.07"/>
    <n v="28479097.039999999"/>
    <n v="21127454.48"/>
    <n v="0"/>
    <n v="0"/>
    <n v="20577.07"/>
    <n v="0"/>
    <x v="31"/>
  </r>
  <r>
    <n v="-1"/>
    <n v="1"/>
    <s v="0001 -Florida Power &amp; Light Company"/>
    <n v="0"/>
    <n v="3"/>
    <x v="31"/>
    <n v="1971"/>
    <n v="3"/>
    <n v="2014"/>
    <s v="V1971"/>
    <n v="367"/>
    <s v="07. Distribution"/>
    <s v="Function"/>
    <n v="41042626.219999999"/>
    <n v="0"/>
    <n v="0"/>
    <n v="41042626.219999999"/>
    <n v="959276.23"/>
    <n v="31311026.850000001"/>
    <n v="-604035.15"/>
    <n v="3957.99"/>
    <n v="41042626.219999999"/>
    <n v="32274261.07"/>
    <n v="0"/>
    <n v="0"/>
    <n v="3957.99"/>
    <n v="0"/>
    <x v="31"/>
  </r>
  <r>
    <n v="-1"/>
    <n v="1"/>
    <s v="0001 -Florida Power &amp; Light Company"/>
    <n v="0"/>
    <n v="3"/>
    <x v="31"/>
    <n v="1972"/>
    <n v="4"/>
    <n v="2014"/>
    <s v="V1972"/>
    <n v="367"/>
    <s v="07. Distribution"/>
    <s v="Function"/>
    <n v="59004352.869999997"/>
    <n v="0"/>
    <n v="0"/>
    <n v="59004352.869999997"/>
    <n v="1376577.73"/>
    <n v="45565855.710000001"/>
    <n v="-1081771.0900000001"/>
    <n v="91.75"/>
    <n v="59004352.869999997"/>
    <n v="46942525.189999998"/>
    <n v="0"/>
    <n v="0"/>
    <n v="91.75"/>
    <n v="0"/>
    <x v="31"/>
  </r>
  <r>
    <n v="-1"/>
    <n v="1"/>
    <s v="0001 -Florida Power &amp; Light Company"/>
    <n v="0"/>
    <n v="3"/>
    <x v="31"/>
    <n v="1973"/>
    <n v="5"/>
    <n v="2014"/>
    <s v="V1973"/>
    <n v="367"/>
    <s v="07. Distribution"/>
    <s v="Function"/>
    <n v="50058774.75"/>
    <n v="0"/>
    <n v="0"/>
    <n v="50058774.75"/>
    <n v="1167546.3500000001"/>
    <n v="38095634.43"/>
    <n v="-945805.95"/>
    <n v="5918.85"/>
    <n v="50058774.75"/>
    <n v="39269099.630000003"/>
    <n v="0"/>
    <n v="0"/>
    <n v="5918.85"/>
    <n v="0"/>
    <x v="31"/>
  </r>
  <r>
    <n v="-1"/>
    <n v="1"/>
    <s v="0001 -Florida Power &amp; Light Company"/>
    <n v="0"/>
    <n v="3"/>
    <x v="31"/>
    <n v="1974"/>
    <n v="6"/>
    <n v="2014"/>
    <s v="V1974"/>
    <n v="367"/>
    <s v="07. Distribution"/>
    <s v="Function"/>
    <n v="69496138.659999996"/>
    <n v="0"/>
    <n v="0"/>
    <n v="69496138.659999996"/>
    <n v="1624077.36"/>
    <n v="52989896.75"/>
    <n v="-1042647.75"/>
    <n v="20917.88"/>
    <n v="69496138.659999996"/>
    <n v="54634892"/>
    <n v="-0.01"/>
    <n v="0"/>
    <n v="20917.88"/>
    <n v="0"/>
    <x v="31"/>
  </r>
  <r>
    <n v="-1"/>
    <n v="1"/>
    <s v="0001 -Florida Power &amp; Light Company"/>
    <n v="0"/>
    <n v="3"/>
    <x v="31"/>
    <n v="1975"/>
    <n v="7"/>
    <n v="2014"/>
    <s v="V1975"/>
    <n v="367"/>
    <s v="07. Distribution"/>
    <s v="Function"/>
    <n v="48597032.479999997"/>
    <n v="0"/>
    <n v="0"/>
    <n v="48597032.479999997"/>
    <n v="1133487.74"/>
    <n v="38535297.850000001"/>
    <n v="-915268.08"/>
    <n v="10914.05"/>
    <n v="48597032.479999997"/>
    <n v="39679699.640000001"/>
    <n v="0"/>
    <n v="0"/>
    <n v="10914.05"/>
    <n v="0"/>
    <x v="31"/>
  </r>
  <r>
    <n v="-1"/>
    <n v="1"/>
    <s v="0001 -Florida Power &amp; Light Company"/>
    <n v="0"/>
    <n v="3"/>
    <x v="31"/>
    <n v="1976"/>
    <n v="8"/>
    <n v="2014"/>
    <s v="V1976"/>
    <n v="367"/>
    <s v="07. Distribution"/>
    <s v="Function"/>
    <n v="44296826.409999996"/>
    <n v="0"/>
    <n v="0"/>
    <n v="44296826.409999996"/>
    <n v="1033965.3"/>
    <n v="35313528.869999997"/>
    <n v="-768324.14"/>
    <n v="4620.71"/>
    <n v="44296826.409999996"/>
    <n v="36352114.880000003"/>
    <n v="0"/>
    <n v="0"/>
    <n v="4620.71"/>
    <n v="0"/>
    <x v="31"/>
  </r>
  <r>
    <n v="-1"/>
    <n v="1"/>
    <s v="0001 -Florida Power &amp; Light Company"/>
    <n v="0"/>
    <n v="3"/>
    <x v="31"/>
    <n v="1977"/>
    <n v="10"/>
    <n v="2014"/>
    <s v="V1977"/>
    <n v="367"/>
    <s v="07. Distribution"/>
    <s v="Function"/>
    <n v="47685915.130000003"/>
    <n v="0"/>
    <n v="0"/>
    <n v="47685915.130000003"/>
    <n v="1112223.9099999999"/>
    <n v="36694127.329999998"/>
    <n v="-899191.13"/>
    <n v="20415.16"/>
    <n v="47685915.130000003"/>
    <n v="37826766.399999999"/>
    <n v="0"/>
    <n v="0"/>
    <n v="20415.16"/>
    <n v="0"/>
    <x v="31"/>
  </r>
  <r>
    <n v="-1"/>
    <n v="1"/>
    <s v="0001 -Florida Power &amp; Light Company"/>
    <n v="0"/>
    <n v="3"/>
    <x v="31"/>
    <n v="1978"/>
    <n v="12"/>
    <n v="2014"/>
    <s v="V1978"/>
    <n v="367"/>
    <s v="07. Distribution"/>
    <s v="Function"/>
    <n v="71259041.299999997"/>
    <n v="0"/>
    <n v="0"/>
    <n v="71259041.299999997"/>
    <n v="1354938.92"/>
    <n v="53397770.200000003"/>
    <n v="-1015050.45"/>
    <n v="22830.959999999999"/>
    <n v="71259041.299999997"/>
    <n v="54775540.079999998"/>
    <n v="0"/>
    <n v="0"/>
    <n v="22830.959999999999"/>
    <n v="0"/>
    <x v="31"/>
  </r>
  <r>
    <n v="-1"/>
    <n v="1"/>
    <s v="0001 -Florida Power &amp; Light Company"/>
    <n v="0"/>
    <n v="3"/>
    <x v="31"/>
    <n v="1979"/>
    <n v="13"/>
    <n v="2014"/>
    <s v="V1979"/>
    <n v="367"/>
    <s v="07. Distribution"/>
    <s v="Function"/>
    <n v="83358446.150000006"/>
    <n v="0"/>
    <n v="0"/>
    <n v="83358446.150000006"/>
    <n v="1601210.34"/>
    <n v="60335752.07"/>
    <n v="-1832423.92"/>
    <n v="40489.89"/>
    <n v="83358446.150000006"/>
    <n v="61977452.299999997"/>
    <n v="0"/>
    <n v="0"/>
    <n v="40489.89"/>
    <n v="0"/>
    <x v="31"/>
  </r>
  <r>
    <n v="-1"/>
    <n v="1"/>
    <s v="0001 -Florida Power &amp; Light Company"/>
    <n v="0"/>
    <n v="3"/>
    <x v="31"/>
    <n v="1980"/>
    <n v="14"/>
    <n v="2014"/>
    <s v="V1980"/>
    <n v="367"/>
    <s v="07. Distribution"/>
    <s v="Function"/>
    <n v="90412158.140000001"/>
    <n v="0"/>
    <n v="0"/>
    <n v="90412158.140000001"/>
    <n v="1847162.8"/>
    <n v="62874316.159999996"/>
    <n v="-2210281.6800000002"/>
    <n v="56907.89"/>
    <n v="90412158.140000001"/>
    <n v="64778386.850000001"/>
    <n v="0"/>
    <n v="0"/>
    <n v="56907.89"/>
    <n v="0"/>
    <x v="31"/>
  </r>
  <r>
    <n v="-1"/>
    <n v="1"/>
    <s v="0001 -Florida Power &amp; Light Company"/>
    <n v="0"/>
    <n v="3"/>
    <x v="31"/>
    <n v="1981"/>
    <n v="15"/>
    <n v="2014"/>
    <s v="V1981"/>
    <n v="367"/>
    <s v="07. Distribution"/>
    <s v="Function"/>
    <n v="135931634.84"/>
    <n v="0"/>
    <n v="0"/>
    <n v="135931634.84"/>
    <n v="3214420.16"/>
    <n v="94940560.810000002"/>
    <n v="-2271743.73"/>
    <n v="56037.23"/>
    <n v="137654423.44999999"/>
    <n v="96967372.400000006"/>
    <n v="-479142.81"/>
    <n v="0"/>
    <n v="56037.23"/>
    <n v="0"/>
    <x v="31"/>
  </r>
  <r>
    <n v="-1"/>
    <n v="1"/>
    <s v="0001 -Florida Power &amp; Light Company"/>
    <n v="0"/>
    <n v="3"/>
    <x v="31"/>
    <n v="1982"/>
    <n v="16"/>
    <n v="2014"/>
    <s v="V1982"/>
    <n v="367"/>
    <s v="07. Distribution"/>
    <s v="Function"/>
    <n v="143106901.84999999"/>
    <n v="0"/>
    <n v="0"/>
    <n v="143106901.84999999"/>
    <n v="3376798.4"/>
    <n v="100630968.09999999"/>
    <n v="-1633260.17"/>
    <n v="36523.769999999997"/>
    <n v="144229775.69999999"/>
    <n v="103224093.55"/>
    <n v="-302677.13"/>
    <n v="0"/>
    <n v="36523.769999999997"/>
    <n v="0"/>
    <x v="31"/>
  </r>
  <r>
    <n v="-1"/>
    <n v="1"/>
    <s v="0001 -Florida Power &amp; Light Company"/>
    <n v="0"/>
    <n v="3"/>
    <x v="31"/>
    <n v="1983"/>
    <n v="17"/>
    <n v="2014"/>
    <s v="V1983"/>
    <n v="367"/>
    <s v="07. Distribution"/>
    <s v="Function"/>
    <n v="137252995.46000001"/>
    <n v="0"/>
    <n v="0"/>
    <n v="137252995.46000001"/>
    <n v="3246177.41"/>
    <n v="92271387.129999995"/>
    <n v="-2370578.85"/>
    <n v="58481.87"/>
    <n v="139050941.25999999"/>
    <n v="94323278.780000001"/>
    <n v="-545178.17000000004"/>
    <n v="0"/>
    <n v="58481.87"/>
    <n v="0"/>
    <x v="31"/>
  </r>
  <r>
    <n v="-1"/>
    <n v="1"/>
    <s v="0001 -Florida Power &amp; Light Company"/>
    <n v="0"/>
    <n v="3"/>
    <x v="31"/>
    <n v="1984"/>
    <n v="18"/>
    <n v="2014"/>
    <s v="V1984"/>
    <n v="367"/>
    <s v="07. Distribution"/>
    <s v="Function"/>
    <n v="163920689.59"/>
    <n v="0"/>
    <n v="0"/>
    <n v="163920689.59"/>
    <n v="3886455.57"/>
    <n v="105360545.81999999"/>
    <n v="-3516829.49"/>
    <n v="94201.21"/>
    <n v="166816778.34"/>
    <n v="107416233.73999999"/>
    <n v="-971119.89"/>
    <n v="0"/>
    <n v="94201.21"/>
    <n v="0"/>
    <x v="31"/>
  </r>
  <r>
    <n v="-1"/>
    <n v="1"/>
    <s v="0001 -Florida Power &amp; Light Company"/>
    <n v="0"/>
    <n v="3"/>
    <x v="31"/>
    <n v="1985"/>
    <n v="19"/>
    <n v="2014"/>
    <s v="V1985"/>
    <n v="367"/>
    <s v="07. Distribution"/>
    <s v="Function"/>
    <n v="171400855.99000001"/>
    <n v="0"/>
    <n v="0"/>
    <n v="171400855.99000001"/>
    <n v="4077743.47"/>
    <n v="107667822.23"/>
    <n v="-4771679.42"/>
    <n v="135552.37"/>
    <n v="175568229.80000001"/>
    <n v="109187767.95"/>
    <n v="-1474023.69"/>
    <n v="0"/>
    <n v="135552.37"/>
    <n v="0"/>
    <x v="31"/>
  </r>
  <r>
    <n v="-1"/>
    <n v="1"/>
    <s v="0001 -Florida Power &amp; Light Company"/>
    <n v="0"/>
    <n v="3"/>
    <x v="31"/>
    <n v="1986"/>
    <n v="20"/>
    <n v="2014"/>
    <s v="V1986"/>
    <n v="367"/>
    <s v="07. Distribution"/>
    <s v="Function"/>
    <n v="168939011.59999999"/>
    <n v="0"/>
    <n v="0"/>
    <n v="168939011.59999999"/>
    <n v="4003028.85"/>
    <n v="99028419.709999993"/>
    <n v="-3880741.12"/>
    <n v="97926.18"/>
    <n v="171949619.37"/>
    <n v="101299656.43000001"/>
    <n v="-1180889.46"/>
    <n v="0"/>
    <n v="97926.18"/>
    <n v="0"/>
    <x v="31"/>
  </r>
  <r>
    <n v="-1"/>
    <n v="1"/>
    <s v="0001 -Florida Power &amp; Light Company"/>
    <n v="0"/>
    <n v="3"/>
    <x v="31"/>
    <n v="1987"/>
    <n v="22"/>
    <n v="2014"/>
    <s v="V1987"/>
    <n v="367"/>
    <s v="07. Distribution"/>
    <s v="Function"/>
    <n v="178933251.36000001"/>
    <n v="0"/>
    <n v="0"/>
    <n v="180232814.59999999"/>
    <n v="4236934.1100000003"/>
    <n v="107986070.76000001"/>
    <n v="-3178272.51"/>
    <n v="84541.91"/>
    <n v="181532377.81999999"/>
    <n v="110676185.95"/>
    <n v="-967765.63"/>
    <n v="0"/>
    <n v="84541.91"/>
    <n v="0"/>
    <x v="31"/>
  </r>
  <r>
    <n v="-1"/>
    <n v="1"/>
    <s v="0001 -Florida Power &amp; Light Company"/>
    <n v="0"/>
    <n v="3"/>
    <x v="31"/>
    <n v="1988"/>
    <n v="24"/>
    <n v="2014"/>
    <s v="V1988"/>
    <n v="367"/>
    <s v="07. Distribution"/>
    <s v="Function"/>
    <n v="192488272.72"/>
    <n v="0"/>
    <n v="0"/>
    <n v="193858147.63999999"/>
    <n v="4553339.47"/>
    <n v="120071716.91"/>
    <n v="-3693995.62"/>
    <n v="89115.97"/>
    <n v="195228022.53999999"/>
    <n v="122934082.45"/>
    <n v="-959659.92"/>
    <n v="0"/>
    <n v="89115.97"/>
    <n v="0"/>
    <x v="31"/>
  </r>
  <r>
    <n v="-1"/>
    <n v="1"/>
    <s v="0001 -Florida Power &amp; Light Company"/>
    <n v="0"/>
    <n v="3"/>
    <x v="31"/>
    <n v="1989"/>
    <n v="26"/>
    <n v="2014"/>
    <s v="V1989"/>
    <n v="367"/>
    <s v="07. Distribution"/>
    <s v="Function"/>
    <n v="271020812.77999997"/>
    <n v="0"/>
    <n v="0"/>
    <n v="272921867.05000001"/>
    <n v="6413720.1200000001"/>
    <n v="168607818.88999999"/>
    <n v="-4862491.7699999996"/>
    <n v="123671.37"/>
    <n v="274822921.31"/>
    <n v="172678118.16999999"/>
    <n v="-1335016.32"/>
    <n v="0"/>
    <n v="123671.37"/>
    <n v="0"/>
    <x v="31"/>
  </r>
  <r>
    <n v="-1"/>
    <n v="1"/>
    <s v="0001 -Florida Power &amp; Light Company"/>
    <n v="0"/>
    <n v="3"/>
    <x v="31"/>
    <n v="1990"/>
    <n v="28"/>
    <n v="2014"/>
    <s v="V1990"/>
    <n v="367"/>
    <s v="07. Distribution"/>
    <s v="Function"/>
    <n v="299461323.37"/>
    <n v="0"/>
    <n v="0"/>
    <n v="301365600.04000002"/>
    <n v="7081423.0499999998"/>
    <n v="175365894.16"/>
    <n v="-5041508.99"/>
    <n v="123880.99"/>
    <n v="303269876.69"/>
    <n v="180229848.22"/>
    <n v="-1467203.34"/>
    <n v="0"/>
    <n v="123880.99"/>
    <n v="0"/>
    <x v="31"/>
  </r>
  <r>
    <n v="-1"/>
    <n v="1"/>
    <s v="0001 -Florida Power &amp; Light Company"/>
    <n v="0"/>
    <n v="3"/>
    <x v="31"/>
    <n v="1991"/>
    <n v="29"/>
    <n v="2014"/>
    <s v="V1991"/>
    <n v="367"/>
    <s v="07. Distribution"/>
    <s v="Function"/>
    <n v="263725962.69"/>
    <n v="0"/>
    <n v="0"/>
    <n v="265528044.22999999"/>
    <n v="6244500.29"/>
    <n v="146924085.58000001"/>
    <n v="-4250482.8099999996"/>
    <n v="117232.78"/>
    <n v="267330125.74000001"/>
    <n v="151151140.12"/>
    <n v="-1469484.52"/>
    <n v="0"/>
    <n v="117232.78"/>
    <n v="0"/>
    <x v="31"/>
  </r>
  <r>
    <n v="-1"/>
    <n v="1"/>
    <s v="0001 -Florida Power &amp; Light Company"/>
    <n v="0"/>
    <n v="3"/>
    <x v="31"/>
    <n v="1992"/>
    <n v="30"/>
    <n v="2014"/>
    <s v="V1992"/>
    <n v="367"/>
    <s v="07. Distribution"/>
    <s v="Function"/>
    <n v="238119548.16999999"/>
    <n v="0"/>
    <n v="0"/>
    <n v="239790910.68000001"/>
    <n v="5637437.8899999997"/>
    <n v="124387498.34"/>
    <n v="-4078843.72"/>
    <n v="108728.97"/>
    <n v="241462273.18000001"/>
    <n v="128267081.54000001"/>
    <n v="-1476141.35"/>
    <n v="0"/>
    <n v="108728.97"/>
    <n v="0"/>
    <x v="31"/>
  </r>
  <r>
    <n v="-1"/>
    <n v="1"/>
    <s v="0001 -Florida Power &amp; Light Company"/>
    <n v="0"/>
    <n v="3"/>
    <x v="31"/>
    <n v="1993"/>
    <n v="31"/>
    <n v="2014"/>
    <s v="V1993"/>
    <n v="367"/>
    <s v="07. Distribution"/>
    <s v="Function"/>
    <n v="223298303.66999999"/>
    <n v="0"/>
    <n v="0"/>
    <n v="224394256.06"/>
    <n v="5275757.5999999996"/>
    <n v="109674027.08"/>
    <n v="-2855949.1"/>
    <n v="71296.19"/>
    <n v="225490208.43000001"/>
    <n v="113850356.88"/>
    <n v="-1021180.77"/>
    <n v="0"/>
    <n v="71296.19"/>
    <n v="0"/>
    <x v="31"/>
  </r>
  <r>
    <n v="-1"/>
    <n v="1"/>
    <s v="0001 -Florida Power &amp; Light Company"/>
    <n v="0"/>
    <n v="3"/>
    <x v="31"/>
    <n v="1994"/>
    <n v="32"/>
    <n v="2014"/>
    <s v="V1994"/>
    <n v="367"/>
    <s v="07. Distribution"/>
    <s v="Function"/>
    <n v="199298593.27000001"/>
    <n v="0"/>
    <n v="0"/>
    <n v="200509536.94999999"/>
    <n v="4714489.8899999997"/>
    <n v="88573733.030000001"/>
    <n v="-2990746.68"/>
    <n v="78776.850000000006"/>
    <n v="201720480.62"/>
    <n v="92210069.290000007"/>
    <n v="-1264956.8700000001"/>
    <n v="0"/>
    <n v="78776.850000000006"/>
    <n v="0"/>
    <x v="31"/>
  </r>
  <r>
    <n v="-1"/>
    <n v="1"/>
    <s v="0001 -Florida Power &amp; Light Company"/>
    <n v="0"/>
    <n v="3"/>
    <x v="31"/>
    <n v="1995"/>
    <n v="33"/>
    <n v="2014"/>
    <s v="V1995"/>
    <n v="367"/>
    <s v="07. Distribution"/>
    <s v="Function"/>
    <n v="195715175.34"/>
    <n v="0"/>
    <n v="0"/>
    <n v="197053880.34999999"/>
    <n v="4633221.07"/>
    <n v="79402110.090000004"/>
    <n v="-3237953.54"/>
    <n v="87088.24"/>
    <n v="198392585.34"/>
    <n v="82871078.280000001"/>
    <n v="-1426068.88"/>
    <n v="0"/>
    <n v="87088.24"/>
    <n v="0"/>
    <x v="31"/>
  </r>
  <r>
    <n v="-1"/>
    <n v="1"/>
    <s v="0001 -Florida Power &amp; Light Company"/>
    <n v="0"/>
    <n v="3"/>
    <x v="31"/>
    <n v="1996"/>
    <n v="34"/>
    <n v="2014"/>
    <s v="V1996"/>
    <n v="367"/>
    <s v="07. Distribution"/>
    <s v="Function"/>
    <n v="207431328.91999999"/>
    <n v="0"/>
    <n v="0"/>
    <n v="208550159.44999999"/>
    <n v="4901990.37"/>
    <n v="75589552.560000002"/>
    <n v="-2961411.59"/>
    <n v="72784.509999999995"/>
    <n v="209668989.96000001"/>
    <n v="79594269.040000007"/>
    <n v="-1267602.6399999999"/>
    <n v="0"/>
    <n v="72784.509999999995"/>
    <n v="0"/>
    <x v="31"/>
  </r>
  <r>
    <n v="-1"/>
    <n v="1"/>
    <s v="0001 -Florida Power &amp; Light Company"/>
    <n v="0"/>
    <n v="3"/>
    <x v="31"/>
    <n v="1997"/>
    <n v="35"/>
    <n v="2014"/>
    <s v="V1997"/>
    <n v="367"/>
    <s v="07. Distribution"/>
    <s v="Function"/>
    <n v="236053519.22"/>
    <n v="0"/>
    <n v="0"/>
    <n v="237385950.96000001"/>
    <n v="5581135.4000000004"/>
    <n v="85887534.75"/>
    <n v="-3373411.36"/>
    <n v="86680.13"/>
    <n v="238718382.69"/>
    <n v="90418829.709999993"/>
    <n v="-1528342.9"/>
    <n v="0"/>
    <n v="86680.13"/>
    <n v="0"/>
    <x v="31"/>
  </r>
  <r>
    <n v="-1"/>
    <n v="1"/>
    <s v="0001 -Florida Power &amp; Light Company"/>
    <n v="0"/>
    <n v="3"/>
    <x v="31"/>
    <n v="1998"/>
    <n v="59"/>
    <n v="2014"/>
    <s v="V1998"/>
    <n v="367"/>
    <s v="07. Distribution"/>
    <s v="Function"/>
    <n v="281777873.86000001"/>
    <n v="0"/>
    <n v="0"/>
    <n v="283457662.16000003"/>
    <n v="6666072.0700000003"/>
    <n v="88973600.780000001"/>
    <n v="-4056698.76"/>
    <n v="109277.11"/>
    <n v="285137450.44999999"/>
    <n v="94541552.980000004"/>
    <n v="-2152179.61"/>
    <n v="0"/>
    <n v="109277.11"/>
    <n v="0"/>
    <x v="31"/>
  </r>
  <r>
    <n v="-1"/>
    <n v="1"/>
    <s v="0001 -Florida Power &amp; Light Company"/>
    <n v="0"/>
    <n v="3"/>
    <x v="31"/>
    <n v="1999"/>
    <n v="60"/>
    <n v="2014"/>
    <s v="V1999"/>
    <n v="367"/>
    <s v="07. Distribution"/>
    <s v="Function"/>
    <n v="312207666.17000002"/>
    <n v="0"/>
    <n v="0"/>
    <n v="314130167.18000001"/>
    <n v="7380688.3300000001"/>
    <n v="102202233.05"/>
    <n v="-5187406.42"/>
    <n v="125066.56"/>
    <n v="316052668.18000001"/>
    <n v="108281207.72"/>
    <n v="-2418221.79"/>
    <n v="0"/>
    <n v="125066.56"/>
    <n v="0"/>
    <x v="31"/>
  </r>
  <r>
    <n v="-1"/>
    <n v="1"/>
    <s v="0001 -Florida Power &amp; Light Company"/>
    <n v="0"/>
    <n v="3"/>
    <x v="31"/>
    <n v="1969"/>
    <n v="1"/>
    <n v="2014"/>
    <s v="V1969"/>
    <n v="367"/>
    <s v="08. General Plant"/>
    <s v="Function"/>
    <n v="6691988.0300000003"/>
    <n v="0"/>
    <n v="0"/>
    <n v="6732641.3899999997"/>
    <n v="132987.82999999999"/>
    <n v="5961213.7199999997"/>
    <n v="-81306.720000000001"/>
    <n v="11889.85"/>
    <n v="6773294.75"/>
    <n v="6024784.6799999997"/>
    <n v="0"/>
    <n v="0"/>
    <n v="11889.85"/>
    <n v="0"/>
    <x v="31"/>
  </r>
  <r>
    <n v="-1"/>
    <n v="1"/>
    <s v="0001 -Florida Power &amp; Light Company"/>
    <n v="0"/>
    <n v="3"/>
    <x v="31"/>
    <n v="1970"/>
    <n v="2"/>
    <n v="2014"/>
    <s v="V1970"/>
    <n v="367"/>
    <s v="08. General Plant"/>
    <s v="Function"/>
    <n v="1150219.03"/>
    <n v="0"/>
    <n v="0"/>
    <n v="1156312.49"/>
    <n v="22840.29"/>
    <n v="1002016.73"/>
    <n v="-12186.92"/>
    <n v="1782.15"/>
    <n v="1162405.95"/>
    <n v="1014452.25"/>
    <n v="0"/>
    <n v="0"/>
    <n v="1782.15"/>
    <n v="0"/>
    <x v="31"/>
  </r>
  <r>
    <n v="-1"/>
    <n v="1"/>
    <s v="0001 -Florida Power &amp; Light Company"/>
    <n v="0"/>
    <n v="3"/>
    <x v="31"/>
    <n v="1971"/>
    <n v="3"/>
    <n v="2014"/>
    <s v="V1971"/>
    <n v="367"/>
    <s v="08. General Plant"/>
    <s v="Function"/>
    <n v="1679974.14"/>
    <n v="0"/>
    <n v="0"/>
    <n v="1679974.14"/>
    <n v="33184.019999999997"/>
    <n v="1414603.82"/>
    <n v="0"/>
    <n v="0"/>
    <n v="1679974.14"/>
    <n v="1447787.84"/>
    <n v="0"/>
    <n v="0"/>
    <n v="0"/>
    <n v="0"/>
    <x v="31"/>
  </r>
  <r>
    <n v="-1"/>
    <n v="1"/>
    <s v="0001 -Florida Power &amp; Light Company"/>
    <n v="0"/>
    <n v="3"/>
    <x v="31"/>
    <n v="1972"/>
    <n v="4"/>
    <n v="2014"/>
    <s v="V1972"/>
    <n v="367"/>
    <s v="08. General Plant"/>
    <s v="Function"/>
    <n v="2154269.5699999998"/>
    <n v="0"/>
    <n v="0"/>
    <n v="2185174.25"/>
    <n v="43163.08"/>
    <n v="1818274.25"/>
    <n v="-61809.36"/>
    <n v="9038.66"/>
    <n v="2216078.9300000002"/>
    <n v="1808666.63"/>
    <n v="0"/>
    <n v="0"/>
    <n v="9038.66"/>
    <n v="0"/>
    <x v="31"/>
  </r>
  <r>
    <n v="-1"/>
    <n v="1"/>
    <s v="0001 -Florida Power &amp; Light Company"/>
    <n v="0"/>
    <n v="3"/>
    <x v="31"/>
    <n v="1973"/>
    <n v="5"/>
    <n v="2014"/>
    <s v="V1973"/>
    <n v="367"/>
    <s v="08. General Plant"/>
    <s v="Function"/>
    <n v="1148864.18"/>
    <n v="0"/>
    <n v="0"/>
    <n v="1148864.18"/>
    <n v="22693.17"/>
    <n v="901573.73"/>
    <n v="0"/>
    <n v="0"/>
    <n v="1148864.18"/>
    <n v="924266.9"/>
    <n v="0"/>
    <n v="0"/>
    <n v="0"/>
    <n v="0"/>
    <x v="31"/>
  </r>
  <r>
    <n v="-1"/>
    <n v="1"/>
    <s v="0001 -Florida Power &amp; Light Company"/>
    <n v="0"/>
    <n v="3"/>
    <x v="31"/>
    <n v="1974"/>
    <n v="6"/>
    <n v="2014"/>
    <s v="V1974"/>
    <n v="367"/>
    <s v="08. General Plant"/>
    <s v="Function"/>
    <n v="3904618.79"/>
    <n v="0"/>
    <n v="0"/>
    <n v="3905707.98"/>
    <n v="77148.259999999995"/>
    <n v="2976836.4"/>
    <n v="-2178.37"/>
    <n v="318.55"/>
    <n v="3906797.16"/>
    <n v="3052124.84"/>
    <n v="0"/>
    <n v="0"/>
    <n v="318.55"/>
    <n v="0"/>
    <x v="31"/>
  </r>
  <r>
    <n v="-1"/>
    <n v="1"/>
    <s v="0001 -Florida Power &amp; Light Company"/>
    <n v="0"/>
    <n v="3"/>
    <x v="31"/>
    <n v="1975"/>
    <n v="7"/>
    <n v="2014"/>
    <s v="V1975"/>
    <n v="367"/>
    <s v="08. General Plant"/>
    <s v="Function"/>
    <n v="3081870.66"/>
    <n v="0"/>
    <n v="0"/>
    <n v="3081870.69"/>
    <n v="60875.25"/>
    <n v="788914.98"/>
    <n v="0"/>
    <n v="0"/>
    <n v="3081870.69"/>
    <n v="2224759.46"/>
    <n v="-1374969.26"/>
    <n v="0"/>
    <n v="0"/>
    <n v="0"/>
    <x v="31"/>
  </r>
  <r>
    <n v="-1"/>
    <n v="1"/>
    <s v="0001 -Florida Power &amp; Light Company"/>
    <n v="0"/>
    <n v="3"/>
    <x v="31"/>
    <n v="1976"/>
    <n v="8"/>
    <n v="2014"/>
    <s v="V1976"/>
    <n v="367"/>
    <s v="08. General Plant"/>
    <s v="Function"/>
    <n v="113839"/>
    <n v="0"/>
    <n v="0"/>
    <n v="113839"/>
    <n v="0"/>
    <n v="114014.21"/>
    <n v="0"/>
    <n v="0"/>
    <n v="113839"/>
    <n v="114014.21"/>
    <n v="0"/>
    <n v="0"/>
    <n v="0"/>
    <n v="0"/>
    <x v="31"/>
  </r>
  <r>
    <n v="-1"/>
    <n v="1"/>
    <s v="0001 -Florida Power &amp; Light Company"/>
    <n v="0"/>
    <n v="3"/>
    <x v="31"/>
    <n v="1977"/>
    <n v="10"/>
    <n v="2014"/>
    <s v="V1977"/>
    <n v="367"/>
    <s v="08. General Plant"/>
    <s v="Function"/>
    <n v="297394.78999999998"/>
    <n v="0"/>
    <n v="0"/>
    <n v="297398.43"/>
    <n v="-1.06"/>
    <n v="297402.07"/>
    <n v="-7.28"/>
    <n v="1.06"/>
    <n v="297402.07"/>
    <n v="297394.78999999998"/>
    <n v="0"/>
    <n v="0"/>
    <n v="1.06"/>
    <n v="0"/>
    <x v="31"/>
  </r>
  <r>
    <n v="-1"/>
    <n v="1"/>
    <s v="0001 -Florida Power &amp; Light Company"/>
    <n v="0"/>
    <n v="3"/>
    <x v="31"/>
    <n v="1978"/>
    <n v="12"/>
    <n v="2014"/>
    <s v="V1978"/>
    <n v="367"/>
    <s v="08. General Plant"/>
    <s v="Function"/>
    <n v="962222.43"/>
    <n v="0"/>
    <n v="0"/>
    <n v="962920.19"/>
    <n v="12703"/>
    <n v="757591.53"/>
    <n v="-1395.51"/>
    <n v="204.07"/>
    <n v="963617.94"/>
    <n v="769103.09"/>
    <n v="0"/>
    <n v="0"/>
    <n v="204.07"/>
    <n v="0"/>
    <x v="31"/>
  </r>
  <r>
    <n v="-1"/>
    <n v="1"/>
    <s v="0001 -Florida Power &amp; Light Company"/>
    <n v="0"/>
    <n v="3"/>
    <x v="31"/>
    <n v="1979"/>
    <n v="13"/>
    <n v="2014"/>
    <s v="V1979"/>
    <n v="367"/>
    <s v="08. General Plant"/>
    <s v="Function"/>
    <n v="1576438.87"/>
    <n v="0"/>
    <n v="0"/>
    <n v="1577725.06"/>
    <n v="26709.97"/>
    <n v="927671.53"/>
    <n v="-2572.36"/>
    <n v="376.17"/>
    <n v="1579011.23"/>
    <n v="952185.31"/>
    <n v="0"/>
    <n v="0"/>
    <n v="376.17"/>
    <n v="0"/>
    <x v="31"/>
  </r>
  <r>
    <n v="-1"/>
    <n v="1"/>
    <s v="0001 -Florida Power &amp; Light Company"/>
    <n v="0"/>
    <n v="3"/>
    <x v="31"/>
    <n v="1980"/>
    <n v="14"/>
    <n v="2014"/>
    <s v="V1980"/>
    <n v="367"/>
    <s v="08. General Plant"/>
    <s v="Function"/>
    <n v="176858"/>
    <n v="0"/>
    <n v="0"/>
    <n v="176858"/>
    <n v="487.95"/>
    <n v="167759.1"/>
    <n v="0"/>
    <n v="0"/>
    <n v="176858"/>
    <n v="168247.05"/>
    <n v="0"/>
    <n v="0"/>
    <n v="0"/>
    <n v="0"/>
    <x v="31"/>
  </r>
  <r>
    <n v="-1"/>
    <n v="1"/>
    <s v="0001 -Florida Power &amp; Light Company"/>
    <n v="0"/>
    <n v="3"/>
    <x v="31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31"/>
  </r>
  <r>
    <n v="-1"/>
    <n v="1"/>
    <s v="0001 -Florida Power &amp; Light Company"/>
    <n v="0"/>
    <n v="3"/>
    <x v="31"/>
    <n v="1982"/>
    <n v="16"/>
    <n v="2014"/>
    <s v="V1982"/>
    <n v="367"/>
    <s v="08. General Plant"/>
    <s v="Function"/>
    <n v="22603784.460000001"/>
    <n v="0"/>
    <n v="0"/>
    <n v="22603784.460000001"/>
    <n v="418192.32"/>
    <n v="14794332.189999999"/>
    <n v="-675629.33"/>
    <n v="96979.02"/>
    <n v="23279413.789999999"/>
    <n v="14788077.640000001"/>
    <n v="-154203.44"/>
    <n v="0"/>
    <n v="96979.02"/>
    <n v="0"/>
    <x v="31"/>
  </r>
  <r>
    <n v="-1"/>
    <n v="1"/>
    <s v="0001 -Florida Power &amp; Light Company"/>
    <n v="0"/>
    <n v="3"/>
    <x v="31"/>
    <n v="1983"/>
    <n v="17"/>
    <n v="2014"/>
    <s v="V1983"/>
    <n v="367"/>
    <s v="08. General Plant"/>
    <s v="Function"/>
    <n v="4585651.47"/>
    <n v="0"/>
    <n v="0"/>
    <n v="4585651.47"/>
    <n v="108.83"/>
    <n v="4572213.74"/>
    <n v="-74766.62"/>
    <n v="8651.5400000000009"/>
    <n v="4660418.09"/>
    <n v="4509818.87"/>
    <n v="-3611.38"/>
    <n v="0"/>
    <n v="8651.5400000000009"/>
    <n v="0"/>
    <x v="31"/>
  </r>
  <r>
    <n v="-1"/>
    <n v="1"/>
    <s v="0001 -Florida Power &amp; Light Company"/>
    <n v="0"/>
    <n v="3"/>
    <x v="31"/>
    <n v="1984"/>
    <n v="18"/>
    <n v="2014"/>
    <s v="V1984"/>
    <n v="367"/>
    <s v="08. General Plant"/>
    <s v="Function"/>
    <n v="8188984.0199999996"/>
    <n v="0"/>
    <n v="0"/>
    <n v="8188984.0199999996"/>
    <n v="83143.17"/>
    <n v="6167235.8099999996"/>
    <n v="-108142.2"/>
    <n v="10115.48"/>
    <n v="8297126.2199999997"/>
    <n v="6142236.7800000003"/>
    <n v="10115.48"/>
    <n v="0"/>
    <n v="10115.48"/>
    <n v="0"/>
    <x v="31"/>
  </r>
  <r>
    <n v="-1"/>
    <n v="1"/>
    <s v="0001 -Florida Power &amp; Light Company"/>
    <n v="0"/>
    <n v="3"/>
    <x v="31"/>
    <n v="1985"/>
    <n v="19"/>
    <n v="2014"/>
    <s v="V1985"/>
    <n v="367"/>
    <s v="08. General Plant"/>
    <s v="Function"/>
    <n v="6002501.5599999996"/>
    <n v="0"/>
    <n v="0"/>
    <n v="6002501.5599999996"/>
    <n v="146128.21"/>
    <n v="4794006.1399999997"/>
    <n v="-58092.34"/>
    <n v="5479.8"/>
    <n v="6060593.9000000004"/>
    <n v="4882464.67"/>
    <n v="5057.1400000000003"/>
    <n v="0"/>
    <n v="5479.8"/>
    <n v="0"/>
    <x v="31"/>
  </r>
  <r>
    <n v="-1"/>
    <n v="1"/>
    <s v="0001 -Florida Power &amp; Light Company"/>
    <n v="0"/>
    <n v="3"/>
    <x v="31"/>
    <n v="1986"/>
    <n v="20"/>
    <n v="2014"/>
    <s v="V1986"/>
    <n v="367"/>
    <s v="08. General Plant"/>
    <s v="Function"/>
    <n v="31231244.920000002"/>
    <n v="0"/>
    <n v="0"/>
    <n v="31231244.920000002"/>
    <n v="544726.07999999996"/>
    <n v="18222742.809999999"/>
    <n v="-625776.94999999995"/>
    <n v="89151.3"/>
    <n v="31857021.870000001"/>
    <n v="18433845.940000001"/>
    <n v="-203002.7"/>
    <n v="0"/>
    <n v="89151.3"/>
    <n v="0"/>
    <x v="31"/>
  </r>
  <r>
    <n v="-1"/>
    <n v="1"/>
    <s v="0001 -Florida Power &amp; Light Company"/>
    <n v="0"/>
    <n v="3"/>
    <x v="31"/>
    <n v="1987"/>
    <n v="22"/>
    <n v="2014"/>
    <s v="V1987"/>
    <n v="367"/>
    <s v="08. General Plant"/>
    <s v="Function"/>
    <n v="11903762.48"/>
    <n v="0"/>
    <n v="0"/>
    <n v="11958291.83"/>
    <n v="128011.57"/>
    <n v="8554159.2599999998"/>
    <n v="-109058.66"/>
    <n v="3796.85"/>
    <n v="12012821.140000001"/>
    <n v="8586962.75"/>
    <n v="-10053.73"/>
    <n v="0"/>
    <n v="3796.85"/>
    <n v="0"/>
    <x v="31"/>
  </r>
  <r>
    <n v="-1"/>
    <n v="1"/>
    <s v="0001 -Florida Power &amp; Light Company"/>
    <n v="0"/>
    <n v="3"/>
    <x v="31"/>
    <n v="1987"/>
    <n v="21"/>
    <n v="2014"/>
    <s v="V1987A"/>
    <n v="367"/>
    <s v="08. General Plant"/>
    <s v="Function"/>
    <n v="85954.23"/>
    <n v="0"/>
    <n v="0"/>
    <n v="85954.23"/>
    <n v="1701.24"/>
    <n v="39836.730000000003"/>
    <n v="-345.51"/>
    <n v="50.52"/>
    <n v="86299.74"/>
    <n v="41378.480000000003"/>
    <n v="-135.5"/>
    <n v="0"/>
    <n v="50.52"/>
    <n v="0"/>
    <x v="31"/>
  </r>
  <r>
    <n v="-1"/>
    <n v="1"/>
    <s v="0001 -Florida Power &amp; Light Company"/>
    <n v="0"/>
    <n v="3"/>
    <x v="31"/>
    <n v="1988"/>
    <n v="24"/>
    <n v="2014"/>
    <s v="V1988"/>
    <n v="367"/>
    <s v="08. General Plant"/>
    <s v="Function"/>
    <n v="10984048.970000001"/>
    <n v="0"/>
    <n v="0"/>
    <n v="11024281.109999999"/>
    <n v="115258.44"/>
    <n v="9202412.1400000006"/>
    <n v="-80464.25"/>
    <n v="9829.67"/>
    <n v="11064513.220000001"/>
    <n v="9250723.8900000006"/>
    <n v="-3687.89"/>
    <n v="0"/>
    <n v="9829.67"/>
    <n v="0"/>
    <x v="31"/>
  </r>
  <r>
    <n v="-1"/>
    <n v="1"/>
    <s v="0001 -Florida Power &amp; Light Company"/>
    <n v="0"/>
    <n v="3"/>
    <x v="31"/>
    <n v="1989"/>
    <n v="26"/>
    <n v="2014"/>
    <s v="V1989"/>
    <n v="367"/>
    <s v="08. General Plant"/>
    <s v="Function"/>
    <n v="32869895.379999999"/>
    <n v="0"/>
    <n v="0"/>
    <n v="32949095.66"/>
    <n v="539982.73"/>
    <n v="17394582.07"/>
    <n v="-158400.51"/>
    <n v="19570.72"/>
    <n v="33028295.890000001"/>
    <n v="17827073.739999998"/>
    <n v="-31338.73"/>
    <n v="0"/>
    <n v="19570.72"/>
    <n v="0"/>
    <x v="31"/>
  </r>
  <r>
    <n v="-1"/>
    <n v="1"/>
    <s v="0001 -Florida Power &amp; Light Company"/>
    <n v="0"/>
    <n v="3"/>
    <x v="31"/>
    <n v="1990"/>
    <n v="28"/>
    <n v="2014"/>
    <s v="V1990"/>
    <n v="367"/>
    <s v="08. General Plant"/>
    <s v="Function"/>
    <n v="27035158.890000001"/>
    <n v="0"/>
    <n v="0"/>
    <n v="27107386.52"/>
    <n v="313506.89"/>
    <n v="17807825.399999999"/>
    <n v="-144455.20000000001"/>
    <n v="19652.04"/>
    <n v="27179614.09"/>
    <n v="18044860.539999999"/>
    <n v="-48331.41"/>
    <n v="0"/>
    <n v="19652.04"/>
    <n v="0"/>
    <x v="31"/>
  </r>
  <r>
    <n v="-1"/>
    <n v="1"/>
    <s v="0001 -Florida Power &amp; Light Company"/>
    <n v="0"/>
    <n v="3"/>
    <x v="31"/>
    <n v="1991"/>
    <n v="29"/>
    <n v="2014"/>
    <s v="V1991"/>
    <n v="367"/>
    <s v="08. General Plant"/>
    <s v="Function"/>
    <n v="23991690.190000001"/>
    <n v="0"/>
    <n v="0"/>
    <n v="24724558.68"/>
    <n v="374953.32"/>
    <n v="13747856.460000001"/>
    <n v="-1465736.94"/>
    <n v="214341.25"/>
    <n v="25457427.129999999"/>
    <n v="13546319.119999999"/>
    <n v="-674905.03"/>
    <n v="0"/>
    <n v="214341.25"/>
    <n v="0"/>
    <x v="31"/>
  </r>
  <r>
    <n v="-1"/>
    <n v="1"/>
    <s v="0001 -Florida Power &amp; Light Company"/>
    <n v="0"/>
    <n v="3"/>
    <x v="31"/>
    <n v="1992"/>
    <n v="30"/>
    <n v="2014"/>
    <s v="V1992"/>
    <n v="367"/>
    <s v="08. General Plant"/>
    <s v="Function"/>
    <n v="32068688.059999999"/>
    <n v="0"/>
    <n v="0"/>
    <n v="32212982.109999999"/>
    <n v="619430.30000000005"/>
    <n v="12066144.92"/>
    <n v="-288588.02"/>
    <n v="40078.22"/>
    <n v="32357276.079999998"/>
    <n v="12556049.810000001"/>
    <n v="-118984.39"/>
    <n v="0"/>
    <n v="40078.22"/>
    <n v="0"/>
    <x v="31"/>
  </r>
  <r>
    <n v="-1"/>
    <n v="1"/>
    <s v="0001 -Florida Power &amp; Light Company"/>
    <n v="0"/>
    <n v="3"/>
    <x v="31"/>
    <n v="1993"/>
    <n v="31"/>
    <n v="2014"/>
    <s v="V1993"/>
    <n v="367"/>
    <s v="08. General Plant"/>
    <s v="Function"/>
    <n v="14528810.199999999"/>
    <n v="0"/>
    <n v="0"/>
    <n v="14723977.220000001"/>
    <n v="277040.2"/>
    <n v="6285259.7199999997"/>
    <n v="-390333.95"/>
    <n v="51250.3"/>
    <n v="14919144.15"/>
    <n v="6369145.9400000004"/>
    <n v="-145929.67000000001"/>
    <n v="0"/>
    <n v="51250.3"/>
    <n v="0"/>
    <x v="31"/>
  </r>
  <r>
    <n v="-1"/>
    <n v="1"/>
    <s v="0001 -Florida Power &amp; Light Company"/>
    <n v="0"/>
    <n v="3"/>
    <x v="31"/>
    <n v="1994"/>
    <n v="32"/>
    <n v="2014"/>
    <s v="V1994"/>
    <n v="367"/>
    <s v="08. General Plant"/>
    <s v="Function"/>
    <n v="13930791.289999999"/>
    <n v="0"/>
    <n v="0"/>
    <n v="14003600.65"/>
    <n v="276419.15000000002"/>
    <n v="4589974.9400000004"/>
    <n v="-145618.64000000001"/>
    <n v="21294.48"/>
    <n v="14076409.93"/>
    <n v="4818978.42"/>
    <n v="-76908.490000000005"/>
    <n v="0"/>
    <n v="21294.48"/>
    <n v="0"/>
    <x v="31"/>
  </r>
  <r>
    <n v="-1"/>
    <n v="1"/>
    <s v="0001 -Florida Power &amp; Light Company"/>
    <n v="0"/>
    <n v="3"/>
    <x v="31"/>
    <n v="1995"/>
    <n v="33"/>
    <n v="2014"/>
    <s v="V1995"/>
    <n v="367"/>
    <s v="08. General Plant"/>
    <s v="Function"/>
    <n v="7473355.3799999999"/>
    <n v="0"/>
    <n v="0"/>
    <n v="7773443.2999999998"/>
    <n v="128585.33"/>
    <n v="2952706.51"/>
    <n v="-600175.78"/>
    <n v="86575.44"/>
    <n v="8073531.1600000001"/>
    <n v="2909416.91"/>
    <n v="-341725.41"/>
    <n v="0"/>
    <n v="86575.44"/>
    <n v="0"/>
    <x v="31"/>
  </r>
  <r>
    <n v="-1"/>
    <n v="1"/>
    <s v="0001 -Florida Power &amp; Light Company"/>
    <n v="0"/>
    <n v="3"/>
    <x v="31"/>
    <n v="1996"/>
    <n v="34"/>
    <n v="2014"/>
    <s v="V1996"/>
    <n v="367"/>
    <s v="08. General Plant"/>
    <s v="Function"/>
    <n v="12832854.24"/>
    <n v="0"/>
    <n v="0"/>
    <n v="12913490.800000001"/>
    <n v="240897.62"/>
    <n v="3367917.11"/>
    <n v="-161273.04999999999"/>
    <n v="22866.9"/>
    <n v="12994127.289999999"/>
    <n v="3563766.63"/>
    <n v="-93358.05"/>
    <n v="0"/>
    <n v="22866.9"/>
    <n v="0"/>
    <x v="31"/>
  </r>
  <r>
    <n v="-1"/>
    <n v="1"/>
    <s v="0001 -Florida Power &amp; Light Company"/>
    <n v="0"/>
    <n v="3"/>
    <x v="31"/>
    <n v="1997"/>
    <n v="35"/>
    <n v="2014"/>
    <s v="V1997"/>
    <n v="367"/>
    <s v="08. General Plant"/>
    <s v="Function"/>
    <n v="4392459.49"/>
    <n v="0"/>
    <n v="0"/>
    <n v="4504014.63"/>
    <n v="64007.62"/>
    <n v="1691250.37"/>
    <n v="-223110.15"/>
    <n v="26717.65"/>
    <n v="4615569.6399999997"/>
    <n v="1616952.76"/>
    <n v="-58087.27"/>
    <n v="0"/>
    <n v="26717.65"/>
    <n v="0"/>
    <x v="31"/>
  </r>
  <r>
    <n v="-1"/>
    <n v="1"/>
    <s v="0001 -Florida Power &amp; Light Company"/>
    <n v="0"/>
    <n v="3"/>
    <x v="31"/>
    <n v="1998"/>
    <n v="59"/>
    <n v="2014"/>
    <s v="V1998"/>
    <n v="367"/>
    <s v="08. General Plant"/>
    <s v="Function"/>
    <n v="1509334.29"/>
    <n v="0"/>
    <n v="0"/>
    <n v="1537100.93"/>
    <n v="8868.23"/>
    <n v="711662.41"/>
    <n v="-55533.24"/>
    <n v="5409.08"/>
    <n v="1564867.53"/>
    <n v="668469.34"/>
    <n v="1937.14"/>
    <n v="0"/>
    <n v="5409.08"/>
    <n v="0"/>
    <x v="31"/>
  </r>
  <r>
    <n v="-1"/>
    <n v="1"/>
    <s v="0001 -Florida Power &amp; Light Company"/>
    <n v="0"/>
    <n v="3"/>
    <x v="31"/>
    <n v="1999"/>
    <n v="60"/>
    <n v="2014"/>
    <s v="V1999"/>
    <n v="367"/>
    <s v="08. General Plant"/>
    <s v="Function"/>
    <n v="12524638.33"/>
    <n v="0"/>
    <n v="0"/>
    <n v="12991705.630000001"/>
    <n v="-1249460.07"/>
    <n v="426323.58"/>
    <n v="-934135.43"/>
    <n v="113505.25"/>
    <n v="13458772.869999999"/>
    <n v="-1306237.6299999999"/>
    <n v="-337528.15"/>
    <n v="0"/>
    <n v="113505.25"/>
    <n v="0"/>
    <x v="31"/>
  </r>
  <r>
    <n v="-1"/>
    <n v="1"/>
    <s v="0001 -Florida Power &amp; Light Company"/>
    <n v="0"/>
    <n v="3"/>
    <x v="31"/>
    <n v="1969"/>
    <n v="1"/>
    <n v="2014"/>
    <s v="V1969"/>
    <n v="367"/>
    <s v="09. Land"/>
    <s v="Function"/>
    <n v="23598386.350000001"/>
    <n v="0"/>
    <n v="0"/>
    <n v="23628490.93"/>
    <n v="-49477.83"/>
    <n v="5250.85"/>
    <n v="-60209.14"/>
    <n v="54207.26"/>
    <n v="23658595.489999998"/>
    <n v="-44330.95"/>
    <n v="-5897.91"/>
    <n v="0"/>
    <n v="54207.26"/>
    <n v="0"/>
    <x v="31"/>
  </r>
  <r>
    <n v="-1"/>
    <n v="1"/>
    <s v="0001 -Florida Power &amp; Light Company"/>
    <n v="0"/>
    <n v="3"/>
    <x v="31"/>
    <n v="1970"/>
    <n v="2"/>
    <n v="2014"/>
    <s v="V1970"/>
    <n v="367"/>
    <s v="09. Land"/>
    <s v="Function"/>
    <n v="2121009.29"/>
    <n v="0"/>
    <n v="0"/>
    <n v="2121009.29"/>
    <n v="815.12"/>
    <n v="-6039.04"/>
    <n v="0"/>
    <n v="0"/>
    <n v="2121009.29"/>
    <n v="-5223.92"/>
    <n v="0"/>
    <n v="0"/>
    <n v="0"/>
    <n v="0"/>
    <x v="31"/>
  </r>
  <r>
    <n v="-1"/>
    <n v="1"/>
    <s v="0001 -Florida Power &amp; Light Company"/>
    <n v="0"/>
    <n v="3"/>
    <x v="31"/>
    <n v="1971"/>
    <n v="3"/>
    <n v="2014"/>
    <s v="V1971"/>
    <n v="367"/>
    <s v="09. Land"/>
    <s v="Function"/>
    <n v="1015304.03"/>
    <n v="0"/>
    <n v="0"/>
    <n v="1015304.03"/>
    <n v="217.31"/>
    <n v="244.51"/>
    <n v="0"/>
    <n v="0"/>
    <n v="1015304.03"/>
    <n v="461.82"/>
    <n v="0"/>
    <n v="0"/>
    <n v="0"/>
    <n v="0"/>
    <x v="31"/>
  </r>
  <r>
    <n v="-1"/>
    <n v="1"/>
    <s v="0001 -Florida Power &amp; Light Company"/>
    <n v="0"/>
    <n v="3"/>
    <x v="31"/>
    <n v="1972"/>
    <n v="4"/>
    <n v="2014"/>
    <s v="V1972"/>
    <n v="367"/>
    <s v="09. Land"/>
    <s v="Function"/>
    <n v="612511.73"/>
    <n v="0"/>
    <n v="0"/>
    <n v="612511.73"/>
    <n v="196.83"/>
    <n v="314.54000000000002"/>
    <n v="0"/>
    <n v="0"/>
    <n v="612511.73"/>
    <n v="511.37"/>
    <n v="0"/>
    <n v="0"/>
    <n v="0"/>
    <n v="0"/>
    <x v="31"/>
  </r>
  <r>
    <n v="-1"/>
    <n v="1"/>
    <s v="0001 -Florida Power &amp; Light Company"/>
    <n v="0"/>
    <n v="3"/>
    <x v="31"/>
    <n v="1973"/>
    <n v="5"/>
    <n v="2014"/>
    <s v="V1973"/>
    <n v="367"/>
    <s v="09. Land"/>
    <s v="Function"/>
    <n v="7373391.8399999999"/>
    <n v="0"/>
    <n v="0"/>
    <n v="7373391.8399999999"/>
    <n v="514.48"/>
    <n v="314.10000000000002"/>
    <n v="0"/>
    <n v="0"/>
    <n v="7373391.8399999999"/>
    <n v="828.58"/>
    <n v="0"/>
    <n v="0"/>
    <n v="0"/>
    <n v="0"/>
    <x v="31"/>
  </r>
  <r>
    <n v="-1"/>
    <n v="1"/>
    <s v="0001 -Florida Power &amp; Light Company"/>
    <n v="0"/>
    <n v="3"/>
    <x v="31"/>
    <n v="1974"/>
    <n v="6"/>
    <n v="2014"/>
    <s v="V1974"/>
    <n v="367"/>
    <s v="09. Land"/>
    <s v="Function"/>
    <n v="972745.25"/>
    <n v="0"/>
    <n v="0"/>
    <n v="972745.25"/>
    <n v="592.19000000000005"/>
    <n v="1071.3499999999999"/>
    <n v="0"/>
    <n v="0"/>
    <n v="972745.25"/>
    <n v="1663.54"/>
    <n v="0"/>
    <n v="0"/>
    <n v="0"/>
    <n v="0"/>
    <x v="31"/>
  </r>
  <r>
    <n v="-1"/>
    <n v="1"/>
    <s v="0001 -Florida Power &amp; Light Company"/>
    <n v="0"/>
    <n v="3"/>
    <x v="31"/>
    <n v="1975"/>
    <n v="7"/>
    <n v="2014"/>
    <s v="V1975"/>
    <n v="367"/>
    <s v="09. Land"/>
    <s v="Function"/>
    <n v="2477973.94"/>
    <n v="0"/>
    <n v="0"/>
    <n v="2477973.94"/>
    <n v="574.98"/>
    <n v="-421986.53"/>
    <n v="0"/>
    <n v="0"/>
    <n v="2477973.94"/>
    <n v="-421411.55"/>
    <n v="0"/>
    <n v="0"/>
    <n v="0"/>
    <n v="0"/>
    <x v="31"/>
  </r>
  <r>
    <n v="-1"/>
    <n v="1"/>
    <s v="0001 -Florida Power &amp; Light Company"/>
    <n v="0"/>
    <n v="3"/>
    <x v="31"/>
    <n v="1976"/>
    <n v="8"/>
    <n v="2014"/>
    <s v="V1976"/>
    <n v="367"/>
    <s v="09. Land"/>
    <s v="Function"/>
    <n v="5679406.1200000001"/>
    <n v="0"/>
    <n v="0"/>
    <n v="5679406.1200000001"/>
    <n v="332.23"/>
    <n v="71.66"/>
    <n v="0"/>
    <n v="0"/>
    <n v="5679406.1200000001"/>
    <n v="403.89"/>
    <n v="0"/>
    <n v="0"/>
    <n v="0"/>
    <n v="0"/>
    <x v="31"/>
  </r>
  <r>
    <n v="-1"/>
    <n v="1"/>
    <s v="0001 -Florida Power &amp; Light Company"/>
    <n v="0"/>
    <n v="3"/>
    <x v="31"/>
    <n v="1977"/>
    <n v="10"/>
    <n v="2014"/>
    <s v="V1977"/>
    <n v="367"/>
    <s v="09. Land"/>
    <s v="Function"/>
    <n v="271002.26"/>
    <n v="0"/>
    <n v="0"/>
    <n v="271002.26"/>
    <n v="156.03"/>
    <n v="283.45"/>
    <n v="0"/>
    <n v="0"/>
    <n v="271002.26"/>
    <n v="439.48"/>
    <n v="0"/>
    <n v="0"/>
    <n v="0"/>
    <n v="0"/>
    <x v="31"/>
  </r>
  <r>
    <n v="-1"/>
    <n v="1"/>
    <s v="0001 -Florida Power &amp; Light Company"/>
    <n v="0"/>
    <n v="3"/>
    <x v="31"/>
    <n v="1978"/>
    <n v="12"/>
    <n v="2014"/>
    <s v="V1978"/>
    <n v="367"/>
    <s v="09. Land"/>
    <s v="Function"/>
    <n v="1448689.68"/>
    <n v="0"/>
    <n v="0"/>
    <n v="1448689.68"/>
    <n v="1303.6199999999999"/>
    <n v="2550.33"/>
    <n v="0"/>
    <n v="0"/>
    <n v="1448689.68"/>
    <n v="3853.95"/>
    <n v="0"/>
    <n v="0"/>
    <n v="0"/>
    <n v="0"/>
    <x v="31"/>
  </r>
  <r>
    <n v="-1"/>
    <n v="1"/>
    <s v="0001 -Florida Power &amp; Light Company"/>
    <n v="0"/>
    <n v="3"/>
    <x v="31"/>
    <n v="1979"/>
    <n v="13"/>
    <n v="2014"/>
    <s v="V1979"/>
    <n v="367"/>
    <s v="09. Land"/>
    <s v="Function"/>
    <n v="1039497.74"/>
    <n v="0"/>
    <n v="0"/>
    <n v="1039497.74"/>
    <n v="743.79"/>
    <n v="1479.76"/>
    <n v="0"/>
    <n v="0"/>
    <n v="1039497.74"/>
    <n v="2223.5500000000002"/>
    <n v="0"/>
    <n v="0"/>
    <n v="0"/>
    <n v="0"/>
    <x v="31"/>
  </r>
  <r>
    <n v="-1"/>
    <n v="1"/>
    <s v="0001 -Florida Power &amp; Light Company"/>
    <n v="0"/>
    <n v="3"/>
    <x v="31"/>
    <n v="1980"/>
    <n v="14"/>
    <n v="2014"/>
    <s v="V1980"/>
    <n v="367"/>
    <s v="09. Land"/>
    <s v="Function"/>
    <n v="12096503.42"/>
    <n v="0"/>
    <n v="0"/>
    <n v="12096503.42"/>
    <n v="1191.8499999999999"/>
    <n v="1979.41"/>
    <n v="0"/>
    <n v="0"/>
    <n v="12096503.42"/>
    <n v="3171.26"/>
    <n v="0"/>
    <n v="0"/>
    <n v="0"/>
    <n v="0"/>
    <x v="31"/>
  </r>
  <r>
    <n v="-1"/>
    <n v="1"/>
    <s v="0001 -Florida Power &amp; Light Company"/>
    <n v="0"/>
    <n v="3"/>
    <x v="31"/>
    <n v="1981"/>
    <n v="15"/>
    <n v="2014"/>
    <s v="V1981"/>
    <n v="367"/>
    <s v="09. Land"/>
    <s v="Function"/>
    <n v="541913.68000000005"/>
    <n v="0"/>
    <n v="0"/>
    <n v="605927.66"/>
    <n v="91.97"/>
    <n v="1091.44"/>
    <n v="-128027.96"/>
    <n v="110653.96"/>
    <n v="669941.64"/>
    <n v="881.29"/>
    <n v="-17071.88"/>
    <n v="0"/>
    <n v="110653.96"/>
    <n v="0"/>
    <x v="31"/>
  </r>
  <r>
    <n v="-1"/>
    <n v="1"/>
    <s v="0001 -Florida Power &amp; Light Company"/>
    <n v="0"/>
    <n v="3"/>
    <x v="31"/>
    <n v="1982"/>
    <n v="16"/>
    <n v="2014"/>
    <s v="V1982"/>
    <n v="367"/>
    <s v="09. Land"/>
    <s v="Function"/>
    <n v="1445701.22"/>
    <n v="0"/>
    <n v="0"/>
    <n v="1445701.22"/>
    <n v="197.18"/>
    <n v="64.83"/>
    <n v="0"/>
    <n v="0"/>
    <n v="1445701.22"/>
    <n v="262.01"/>
    <n v="0"/>
    <n v="0"/>
    <n v="0"/>
    <n v="0"/>
    <x v="31"/>
  </r>
  <r>
    <n v="-1"/>
    <n v="1"/>
    <s v="0001 -Florida Power &amp; Light Company"/>
    <n v="0"/>
    <n v="3"/>
    <x v="31"/>
    <n v="1983"/>
    <n v="17"/>
    <n v="2014"/>
    <s v="V1983"/>
    <n v="367"/>
    <s v="09. Land"/>
    <s v="Function"/>
    <n v="1234032.79"/>
    <n v="0"/>
    <n v="0"/>
    <n v="1254589.3999999999"/>
    <n v="261.77999999999997"/>
    <n v="316.48"/>
    <n v="-41113.22"/>
    <n v="35533.96"/>
    <n v="1275146.01"/>
    <n v="481.24"/>
    <n v="-5482.24"/>
    <n v="0"/>
    <n v="35533.96"/>
    <n v="0"/>
    <x v="31"/>
  </r>
  <r>
    <n v="-1"/>
    <n v="1"/>
    <s v="0001 -Florida Power &amp; Light Company"/>
    <n v="0"/>
    <n v="3"/>
    <x v="31"/>
    <n v="1984"/>
    <n v="18"/>
    <n v="2014"/>
    <s v="V1984"/>
    <n v="367"/>
    <s v="09. Land"/>
    <s v="Function"/>
    <n v="8012943.7800000003"/>
    <n v="0"/>
    <n v="0"/>
    <n v="8012943.7800000003"/>
    <n v="1307.1099999999999"/>
    <n v="236.46"/>
    <n v="0"/>
    <n v="0"/>
    <n v="8012943.7800000003"/>
    <n v="1543.57"/>
    <n v="0"/>
    <n v="0"/>
    <n v="0"/>
    <n v="0"/>
    <x v="31"/>
  </r>
  <r>
    <n v="-1"/>
    <n v="1"/>
    <s v="0001 -Florida Power &amp; Light Company"/>
    <n v="0"/>
    <n v="3"/>
    <x v="31"/>
    <n v="1985"/>
    <n v="19"/>
    <n v="2014"/>
    <s v="V1985"/>
    <n v="367"/>
    <s v="09. Land"/>
    <s v="Function"/>
    <n v="2069514.08"/>
    <n v="0"/>
    <n v="0"/>
    <n v="2069514.08"/>
    <n v="582.23"/>
    <n v="924.56"/>
    <n v="0"/>
    <n v="0"/>
    <n v="2069514.08"/>
    <n v="1506.79"/>
    <n v="0"/>
    <n v="0"/>
    <n v="0"/>
    <n v="0"/>
    <x v="31"/>
  </r>
  <r>
    <n v="-1"/>
    <n v="1"/>
    <s v="0001 -Florida Power &amp; Light Company"/>
    <n v="0"/>
    <n v="3"/>
    <x v="31"/>
    <n v="1986"/>
    <n v="20"/>
    <n v="2014"/>
    <s v="V1986"/>
    <n v="367"/>
    <s v="09. Land"/>
    <s v="Function"/>
    <n v="7719793.46"/>
    <n v="0"/>
    <n v="0"/>
    <n v="7719793.46"/>
    <n v="5000.3599999999997"/>
    <n v="9470.42"/>
    <n v="0"/>
    <n v="0"/>
    <n v="7719793.46"/>
    <n v="14470.78"/>
    <n v="0"/>
    <n v="0"/>
    <n v="0"/>
    <n v="0"/>
    <x v="31"/>
  </r>
  <r>
    <n v="-1"/>
    <n v="1"/>
    <s v="0001 -Florida Power &amp; Light Company"/>
    <n v="0"/>
    <n v="3"/>
    <x v="31"/>
    <n v="1987"/>
    <n v="22"/>
    <n v="2014"/>
    <s v="V1987"/>
    <n v="367"/>
    <s v="09. Land"/>
    <s v="Function"/>
    <n v="4988378.96"/>
    <n v="0"/>
    <n v="0"/>
    <n v="4988378.96"/>
    <n v="1546.65"/>
    <n v="-51650.3"/>
    <n v="0"/>
    <n v="0"/>
    <n v="4988378.96"/>
    <n v="-50103.65"/>
    <n v="0"/>
    <n v="0"/>
    <n v="0"/>
    <n v="0"/>
    <x v="31"/>
  </r>
  <r>
    <n v="-1"/>
    <n v="1"/>
    <s v="0001 -Florida Power &amp; Light Company"/>
    <n v="0"/>
    <n v="3"/>
    <x v="31"/>
    <n v="1988"/>
    <n v="24"/>
    <n v="2014"/>
    <s v="V1988"/>
    <n v="367"/>
    <s v="09. Land"/>
    <s v="Function"/>
    <n v="804868.82"/>
    <n v="0"/>
    <n v="0"/>
    <n v="804868.82"/>
    <n v="73.09"/>
    <n v="4.99"/>
    <n v="0"/>
    <n v="0"/>
    <n v="804868.82"/>
    <n v="78.08"/>
    <n v="0"/>
    <n v="0"/>
    <n v="0"/>
    <n v="0"/>
    <x v="31"/>
  </r>
  <r>
    <n v="-1"/>
    <n v="1"/>
    <s v="0001 -Florida Power &amp; Light Company"/>
    <n v="0"/>
    <n v="3"/>
    <x v="31"/>
    <n v="1989"/>
    <n v="26"/>
    <n v="2014"/>
    <s v="V1989"/>
    <n v="367"/>
    <s v="09. Land"/>
    <s v="Function"/>
    <n v="17183214.949999999"/>
    <n v="0"/>
    <n v="0"/>
    <n v="17183214.949999999"/>
    <n v="7537.37"/>
    <n v="14091.5"/>
    <n v="0"/>
    <n v="0"/>
    <n v="17183214.949999999"/>
    <n v="21628.87"/>
    <n v="0"/>
    <n v="0"/>
    <n v="0"/>
    <n v="0"/>
    <x v="31"/>
  </r>
  <r>
    <n v="-1"/>
    <n v="1"/>
    <s v="0001 -Florida Power &amp; Light Company"/>
    <n v="0"/>
    <n v="3"/>
    <x v="31"/>
    <n v="1990"/>
    <n v="28"/>
    <n v="2014"/>
    <s v="V1990"/>
    <n v="367"/>
    <s v="09. Land"/>
    <s v="Function"/>
    <n v="7142282.3399999999"/>
    <n v="0"/>
    <n v="0"/>
    <n v="7170398.8200000003"/>
    <n v="3587.11"/>
    <n v="-9120.9599999999991"/>
    <n v="-56232.95"/>
    <n v="56232.95"/>
    <n v="7198515.29"/>
    <n v="-5534.48"/>
    <n v="0.63"/>
    <n v="0"/>
    <n v="56232.95"/>
    <n v="0"/>
    <x v="31"/>
  </r>
  <r>
    <n v="-1"/>
    <n v="1"/>
    <s v="0001 -Florida Power &amp; Light Company"/>
    <n v="0"/>
    <n v="3"/>
    <x v="31"/>
    <n v="1991"/>
    <n v="29"/>
    <n v="2014"/>
    <s v="V1991"/>
    <n v="367"/>
    <s v="09. Land"/>
    <s v="Function"/>
    <n v="2552252.0499999998"/>
    <n v="0"/>
    <n v="0"/>
    <n v="2552252.0499999998"/>
    <n v="235.02"/>
    <n v="-169.29"/>
    <n v="0"/>
    <n v="0"/>
    <n v="2552252.0499999998"/>
    <n v="65.73"/>
    <n v="0"/>
    <n v="0"/>
    <n v="0"/>
    <n v="0"/>
    <x v="31"/>
  </r>
  <r>
    <n v="-1"/>
    <n v="1"/>
    <s v="0001 -Florida Power &amp; Light Company"/>
    <n v="0"/>
    <n v="3"/>
    <x v="31"/>
    <n v="1992"/>
    <n v="30"/>
    <n v="2014"/>
    <s v="V1992"/>
    <n v="367"/>
    <s v="09. Land"/>
    <s v="Function"/>
    <n v="2592525.17"/>
    <n v="0"/>
    <n v="0"/>
    <n v="2725341.15"/>
    <n v="1099.7"/>
    <n v="2155.6999999999998"/>
    <n v="-265631.96000000002"/>
    <n v="229584.45"/>
    <n v="2858157.13"/>
    <n v="2628.57"/>
    <n v="-35420.68"/>
    <n v="0"/>
    <n v="229584.45"/>
    <n v="0"/>
    <x v="31"/>
  </r>
  <r>
    <n v="-1"/>
    <n v="1"/>
    <s v="0001 -Florida Power &amp; Light Company"/>
    <n v="0"/>
    <n v="3"/>
    <x v="31"/>
    <n v="1993"/>
    <n v="31"/>
    <n v="2014"/>
    <s v="V1993"/>
    <n v="367"/>
    <s v="09. Land"/>
    <s v="Function"/>
    <n v="11045365.76"/>
    <n v="0"/>
    <n v="0"/>
    <n v="11045365.76"/>
    <n v="2687.05"/>
    <n v="3677.27"/>
    <n v="0"/>
    <n v="0"/>
    <n v="11045365.76"/>
    <n v="6364.32"/>
    <n v="0"/>
    <n v="0"/>
    <n v="0"/>
    <n v="0"/>
    <x v="31"/>
  </r>
  <r>
    <n v="-1"/>
    <n v="1"/>
    <s v="0001 -Florida Power &amp; Light Company"/>
    <n v="0"/>
    <n v="3"/>
    <x v="31"/>
    <n v="1994"/>
    <n v="32"/>
    <n v="2014"/>
    <s v="V1994"/>
    <n v="367"/>
    <s v="09. Land"/>
    <s v="Function"/>
    <n v="9187507.7699999996"/>
    <n v="0"/>
    <n v="0"/>
    <n v="9187507.7699999996"/>
    <n v="4019.19"/>
    <n v="-2785.52"/>
    <n v="0"/>
    <n v="0"/>
    <n v="9187507.7699999996"/>
    <n v="1233.67"/>
    <n v="0"/>
    <n v="0"/>
    <n v="0"/>
    <n v="0"/>
    <x v="31"/>
  </r>
  <r>
    <n v="-1"/>
    <n v="1"/>
    <s v="0001 -Florida Power &amp; Light Company"/>
    <n v="0"/>
    <n v="3"/>
    <x v="31"/>
    <n v="1995"/>
    <n v="33"/>
    <n v="2014"/>
    <s v="V1995"/>
    <n v="367"/>
    <s v="09. Land"/>
    <s v="Function"/>
    <n v="4255346.62"/>
    <n v="0"/>
    <n v="0"/>
    <n v="4255346.62"/>
    <n v="458.74"/>
    <n v="281.64"/>
    <n v="0"/>
    <n v="0"/>
    <n v="4255346.62"/>
    <n v="740.38"/>
    <n v="0"/>
    <n v="0"/>
    <n v="0"/>
    <n v="0"/>
    <x v="31"/>
  </r>
  <r>
    <n v="-1"/>
    <n v="1"/>
    <s v="0001 -Florida Power &amp; Light Company"/>
    <n v="0"/>
    <n v="3"/>
    <x v="31"/>
    <n v="1996"/>
    <n v="34"/>
    <n v="2014"/>
    <s v="V1996"/>
    <n v="367"/>
    <s v="09. Land"/>
    <s v="Function"/>
    <n v="3923384.44"/>
    <n v="0"/>
    <n v="0"/>
    <n v="3946588.09"/>
    <n v="1560.06"/>
    <n v="2534.91"/>
    <n v="-46407.29"/>
    <n v="40109.599999999999"/>
    <n v="3969791.73"/>
    <n v="3985.46"/>
    <n v="-6188.18"/>
    <n v="0"/>
    <n v="40109.599999999999"/>
    <n v="0"/>
    <x v="31"/>
  </r>
  <r>
    <n v="-1"/>
    <n v="1"/>
    <s v="0001 -Florida Power &amp; Light Company"/>
    <n v="0"/>
    <n v="3"/>
    <x v="31"/>
    <n v="1997"/>
    <n v="35"/>
    <n v="2014"/>
    <s v="V1997"/>
    <n v="367"/>
    <s v="09. Land"/>
    <s v="Function"/>
    <n v="5287139.3099999996"/>
    <n v="0"/>
    <n v="0"/>
    <n v="5287139.3099999996"/>
    <n v="498.78"/>
    <n v="50.1"/>
    <n v="0"/>
    <n v="0"/>
    <n v="5287139.3099999996"/>
    <n v="548.88"/>
    <n v="0"/>
    <n v="0"/>
    <n v="0"/>
    <n v="0"/>
    <x v="31"/>
  </r>
  <r>
    <n v="-1"/>
    <n v="1"/>
    <s v="0001 -Florida Power &amp; Light Company"/>
    <n v="0"/>
    <n v="3"/>
    <x v="31"/>
    <n v="1998"/>
    <n v="59"/>
    <n v="2014"/>
    <s v="V1998"/>
    <n v="367"/>
    <s v="09. Land"/>
    <s v="Function"/>
    <n v="1150886.67"/>
    <n v="0"/>
    <n v="0"/>
    <n v="1150886.67"/>
    <n v="89.76"/>
    <n v="1.53"/>
    <n v="0"/>
    <n v="0"/>
    <n v="1150886.67"/>
    <n v="91.29"/>
    <n v="0"/>
    <n v="0"/>
    <n v="0"/>
    <n v="0"/>
    <x v="31"/>
  </r>
  <r>
    <n v="-1"/>
    <n v="1"/>
    <s v="0001 -Florida Power &amp; Light Company"/>
    <n v="0"/>
    <n v="3"/>
    <x v="31"/>
    <n v="1999"/>
    <n v="60"/>
    <n v="2014"/>
    <s v="V1999"/>
    <n v="367"/>
    <s v="09. Land"/>
    <s v="Function"/>
    <n v="4629259.12"/>
    <n v="0"/>
    <n v="0"/>
    <n v="4629259.12"/>
    <n v="744.07"/>
    <n v="733.16"/>
    <n v="0"/>
    <n v="0"/>
    <n v="4629259.12"/>
    <n v="1477.23"/>
    <n v="0"/>
    <n v="0"/>
    <n v="0"/>
    <n v="0"/>
    <x v="31"/>
  </r>
  <r>
    <n v="-1"/>
    <n v="1"/>
    <s v="0001 -Florida Power &amp; Light Company"/>
    <n v="0"/>
    <n v="3"/>
    <x v="31"/>
    <n v="1991"/>
    <n v="29"/>
    <n v="2014"/>
    <s v="V1991"/>
    <n v="367"/>
    <s v="10. Scherer Acq"/>
    <s v="Function"/>
    <n v="23083342"/>
    <n v="0"/>
    <n v="0"/>
    <n v="23083342"/>
    <n v="356920.39"/>
    <n v="15809451.970000001"/>
    <n v="0"/>
    <n v="0"/>
    <n v="23083342"/>
    <n v="16166372.359999999"/>
    <n v="0"/>
    <n v="0"/>
    <n v="0"/>
    <n v="0"/>
    <x v="31"/>
  </r>
  <r>
    <n v="-1"/>
    <n v="1"/>
    <s v="0001 -Florida Power &amp; Light Company"/>
    <n v="0"/>
    <n v="3"/>
    <x v="31"/>
    <n v="1993"/>
    <n v="31"/>
    <n v="2014"/>
    <s v="V1993"/>
    <n v="367"/>
    <s v="10. Scherer Acq"/>
    <s v="Function"/>
    <n v="42164398"/>
    <n v="0"/>
    <n v="0"/>
    <n v="42164398"/>
    <n v="651956.43999999994"/>
    <n v="25934068.210000001"/>
    <n v="0"/>
    <n v="0"/>
    <n v="42164398"/>
    <n v="26586024.649999999"/>
    <n v="0"/>
    <n v="0"/>
    <n v="0"/>
    <n v="0"/>
    <x v="31"/>
  </r>
  <r>
    <n v="-1"/>
    <n v="1"/>
    <s v="0001 -Florida Power &amp; Light Company"/>
    <n v="0"/>
    <n v="3"/>
    <x v="31"/>
    <n v="1994"/>
    <n v="32"/>
    <n v="2014"/>
    <s v="V1994"/>
    <n v="367"/>
    <s v="10. Scherer Acq"/>
    <s v="Function"/>
    <n v="25172650"/>
    <n v="0"/>
    <n v="0"/>
    <n v="25172650"/>
    <n v="389225.79"/>
    <n v="14604228.810000001"/>
    <n v="0"/>
    <n v="0"/>
    <n v="25172650"/>
    <n v="14993454.6"/>
    <n v="0"/>
    <n v="0"/>
    <n v="0"/>
    <n v="0"/>
    <x v="31"/>
  </r>
  <r>
    <n v="-1"/>
    <n v="1"/>
    <s v="0001 -Florida Power &amp; Light Company"/>
    <n v="0"/>
    <n v="3"/>
    <x v="31"/>
    <n v="1995"/>
    <n v="33"/>
    <n v="2014"/>
    <s v="V1995"/>
    <n v="367"/>
    <s v="10. Scherer Acq"/>
    <s v="Function"/>
    <n v="16962480"/>
    <n v="0"/>
    <n v="0"/>
    <n v="16962480"/>
    <n v="262278.09999999998"/>
    <n v="9248873.9399999995"/>
    <n v="0"/>
    <n v="0"/>
    <n v="16962480"/>
    <n v="9511152.0399999991"/>
    <n v="0"/>
    <n v="0"/>
    <n v="0"/>
    <n v="0"/>
    <x v="31"/>
  </r>
  <r>
    <n v="-1"/>
    <n v="1"/>
    <s v="0001 -Florida Power &amp; Light Company"/>
    <n v="0"/>
    <n v="3"/>
    <x v="31"/>
    <n v="1969"/>
    <n v="1"/>
    <n v="2014"/>
    <s v="V1969"/>
    <n v="367"/>
    <s v="11. Future Use"/>
    <s v="Function"/>
    <n v="1302818.3600000001"/>
    <n v="0"/>
    <n v="0"/>
    <n v="1302818.3600000001"/>
    <n v="-9294"/>
    <n v="43661.13"/>
    <n v="0"/>
    <n v="0"/>
    <n v="1302818.3600000001"/>
    <n v="34367.129999999997"/>
    <n v="0"/>
    <n v="0"/>
    <n v="0"/>
    <n v="0"/>
    <x v="31"/>
  </r>
  <r>
    <n v="-1"/>
    <n v="1"/>
    <s v="0001 -Florida Power &amp; Light Company"/>
    <n v="0"/>
    <n v="3"/>
    <x v="31"/>
    <n v="1970"/>
    <n v="2"/>
    <n v="2014"/>
    <s v="V1970"/>
    <n v="367"/>
    <s v="11. Future Use"/>
    <s v="Function"/>
    <n v="174215"/>
    <n v="0"/>
    <n v="0"/>
    <n v="174215"/>
    <n v="-1242.81"/>
    <n v="5825.09"/>
    <n v="0"/>
    <n v="0"/>
    <n v="174215"/>
    <n v="4582.28"/>
    <n v="0"/>
    <n v="0"/>
    <n v="0"/>
    <n v="0"/>
    <x v="31"/>
  </r>
  <r>
    <n v="-1"/>
    <n v="1"/>
    <s v="0001 -Florida Power &amp; Light Company"/>
    <n v="0"/>
    <n v="3"/>
    <x v="31"/>
    <n v="1972"/>
    <n v="4"/>
    <n v="2014"/>
    <s v="V1972"/>
    <n v="367"/>
    <s v="11. Future Use"/>
    <s v="Function"/>
    <n v="1173187.4099999999"/>
    <n v="0"/>
    <n v="0"/>
    <n v="1173187.4099999999"/>
    <n v="-8369.24"/>
    <n v="39047.5"/>
    <n v="0"/>
    <n v="0"/>
    <n v="1173187.4099999999"/>
    <n v="30678.26"/>
    <n v="0"/>
    <n v="0"/>
    <n v="0"/>
    <n v="0"/>
    <x v="31"/>
  </r>
  <r>
    <n v="-1"/>
    <n v="1"/>
    <s v="0001 -Florida Power &amp; Light Company"/>
    <n v="0"/>
    <n v="3"/>
    <x v="31"/>
    <n v="1973"/>
    <n v="5"/>
    <n v="2014"/>
    <s v="V1973"/>
    <n v="367"/>
    <s v="11. Future Use"/>
    <s v="Function"/>
    <n v="3431422.3"/>
    <n v="0"/>
    <n v="0"/>
    <n v="3431422.3"/>
    <n v="-24478.95"/>
    <n v="113946.32"/>
    <n v="0"/>
    <n v="0"/>
    <n v="3431422.3"/>
    <n v="89467.37"/>
    <n v="0"/>
    <n v="0"/>
    <n v="0"/>
    <n v="0"/>
    <x v="31"/>
  </r>
  <r>
    <n v="-1"/>
    <n v="1"/>
    <s v="0001 -Florida Power &amp; Light Company"/>
    <n v="0"/>
    <n v="3"/>
    <x v="31"/>
    <n v="1974"/>
    <n v="6"/>
    <n v="2014"/>
    <s v="V1974"/>
    <n v="367"/>
    <s v="11. Future Use"/>
    <s v="Function"/>
    <n v="691150.26"/>
    <n v="0"/>
    <n v="0"/>
    <n v="691150.26"/>
    <n v="-4930.5"/>
    <n v="22897.95"/>
    <n v="0"/>
    <n v="0"/>
    <n v="691150.26"/>
    <n v="17967.45"/>
    <n v="0"/>
    <n v="0"/>
    <n v="0"/>
    <n v="0"/>
    <x v="31"/>
  </r>
  <r>
    <n v="-1"/>
    <n v="1"/>
    <s v="0001 -Florida Power &amp; Light Company"/>
    <n v="0"/>
    <n v="3"/>
    <x v="31"/>
    <n v="1975"/>
    <n v="7"/>
    <n v="2014"/>
    <s v="V1975"/>
    <n v="367"/>
    <s v="11. Future Use"/>
    <s v="Function"/>
    <n v="258660"/>
    <n v="0"/>
    <n v="0"/>
    <n v="258660"/>
    <n v="0"/>
    <n v="440.13"/>
    <n v="0"/>
    <n v="0"/>
    <n v="258660"/>
    <n v="440.13"/>
    <n v="0"/>
    <n v="0"/>
    <n v="0"/>
    <n v="0"/>
    <x v="31"/>
  </r>
  <r>
    <n v="-1"/>
    <n v="1"/>
    <s v="0001 -Florida Power &amp; Light Company"/>
    <n v="0"/>
    <n v="3"/>
    <x v="31"/>
    <n v="1976"/>
    <n v="8"/>
    <n v="2014"/>
    <s v="V1976"/>
    <n v="367"/>
    <s v="11. Future Use"/>
    <s v="Function"/>
    <n v="177616.81"/>
    <n v="0"/>
    <n v="0"/>
    <n v="177616.81"/>
    <n v="-813.65"/>
    <n v="3865.86"/>
    <n v="0"/>
    <n v="0"/>
    <n v="177616.81"/>
    <n v="3052.21"/>
    <n v="0"/>
    <n v="0"/>
    <n v="0"/>
    <n v="0"/>
    <x v="31"/>
  </r>
  <r>
    <n v="-1"/>
    <n v="1"/>
    <s v="0001 -Florida Power &amp; Light Company"/>
    <n v="0"/>
    <n v="3"/>
    <x v="31"/>
    <n v="1978"/>
    <n v="12"/>
    <n v="2014"/>
    <s v="V1978"/>
    <n v="367"/>
    <s v="11. Future Use"/>
    <s v="Function"/>
    <n v="606042.27"/>
    <n v="0"/>
    <n v="0"/>
    <n v="606042.27"/>
    <n v="-2278.7399999999998"/>
    <n v="10924.92"/>
    <n v="0"/>
    <n v="0"/>
    <n v="606042.27"/>
    <n v="8646.18"/>
    <n v="0"/>
    <n v="0"/>
    <n v="0"/>
    <n v="0"/>
    <x v="31"/>
  </r>
  <r>
    <n v="-1"/>
    <n v="1"/>
    <s v="0001 -Florida Power &amp; Light Company"/>
    <n v="0"/>
    <n v="3"/>
    <x v="31"/>
    <n v="1979"/>
    <n v="13"/>
    <n v="2014"/>
    <s v="V1979"/>
    <n v="367"/>
    <s v="11. Future Use"/>
    <s v="Function"/>
    <n v="9805160.3599999994"/>
    <n v="0"/>
    <n v="0"/>
    <n v="9805160.3599999994"/>
    <n v="-67956.850000000006"/>
    <n v="312369.2"/>
    <n v="0"/>
    <n v="0"/>
    <n v="9805160.3599999994"/>
    <n v="244412.35"/>
    <n v="0"/>
    <n v="0"/>
    <n v="0"/>
    <n v="0"/>
    <x v="31"/>
  </r>
  <r>
    <n v="-1"/>
    <n v="1"/>
    <s v="0001 -Florida Power &amp; Light Company"/>
    <n v="0"/>
    <n v="3"/>
    <x v="31"/>
    <n v="1980"/>
    <n v="14"/>
    <n v="2014"/>
    <s v="V1980"/>
    <n v="367"/>
    <s v="11. Future Use"/>
    <s v="Function"/>
    <n v="2083.92"/>
    <n v="0"/>
    <n v="0"/>
    <n v="2083.92"/>
    <n v="-14.87"/>
    <n v="68.08"/>
    <n v="0"/>
    <n v="0"/>
    <n v="2083.92"/>
    <n v="53.21"/>
    <n v="0"/>
    <n v="0"/>
    <n v="0"/>
    <n v="0"/>
    <x v="31"/>
  </r>
  <r>
    <n v="-1"/>
    <n v="1"/>
    <s v="0001 -Florida Power &amp; Light Company"/>
    <n v="0"/>
    <n v="3"/>
    <x v="31"/>
    <n v="1982"/>
    <n v="16"/>
    <n v="2014"/>
    <s v="V1982"/>
    <n v="367"/>
    <s v="11. Future Use"/>
    <s v="Function"/>
    <n v="1550"/>
    <n v="0"/>
    <n v="0"/>
    <n v="1550"/>
    <n v="-11.06"/>
    <n v="50.4"/>
    <n v="0"/>
    <n v="0"/>
    <n v="1550"/>
    <n v="39.340000000000003"/>
    <n v="0"/>
    <n v="0"/>
    <n v="0"/>
    <n v="0"/>
    <x v="31"/>
  </r>
  <r>
    <n v="-1"/>
    <n v="1"/>
    <s v="0001 -Florida Power &amp; Light Company"/>
    <n v="0"/>
    <n v="3"/>
    <x v="31"/>
    <n v="1983"/>
    <n v="17"/>
    <n v="2014"/>
    <s v="V1983"/>
    <n v="367"/>
    <s v="11. Future Use"/>
    <s v="Function"/>
    <n v="1683.35"/>
    <n v="0"/>
    <n v="0"/>
    <n v="1683.35"/>
    <n v="-12.01"/>
    <n v="54.61"/>
    <n v="0"/>
    <n v="0"/>
    <n v="1683.35"/>
    <n v="42.6"/>
    <n v="0"/>
    <n v="0"/>
    <n v="0"/>
    <n v="0"/>
    <x v="31"/>
  </r>
  <r>
    <n v="-1"/>
    <n v="1"/>
    <s v="0001 -Florida Power &amp; Light Company"/>
    <n v="0"/>
    <n v="3"/>
    <x v="31"/>
    <n v="1984"/>
    <n v="18"/>
    <n v="2014"/>
    <s v="V1984"/>
    <n v="367"/>
    <s v="11. Future Use"/>
    <s v="Function"/>
    <n v="647876.61"/>
    <n v="0"/>
    <n v="0"/>
    <n v="647876.61"/>
    <n v="-4621.8"/>
    <n v="20968.5"/>
    <n v="0"/>
    <n v="0"/>
    <n v="647876.61"/>
    <n v="16346.7"/>
    <n v="0"/>
    <n v="0"/>
    <n v="0"/>
    <n v="0"/>
    <x v="31"/>
  </r>
  <r>
    <n v="-1"/>
    <n v="1"/>
    <s v="0001 -Florida Power &amp; Light Company"/>
    <n v="0"/>
    <n v="3"/>
    <x v="31"/>
    <n v="1985"/>
    <n v="19"/>
    <n v="2014"/>
    <s v="V1985"/>
    <n v="367"/>
    <s v="11. Future Use"/>
    <s v="Function"/>
    <n v="10991.81"/>
    <n v="0"/>
    <n v="0"/>
    <n v="10991.81"/>
    <n v="0"/>
    <n v="12.6"/>
    <n v="0"/>
    <n v="0"/>
    <n v="10991.81"/>
    <n v="12.6"/>
    <n v="0"/>
    <n v="0"/>
    <n v="0"/>
    <n v="0"/>
    <x v="31"/>
  </r>
  <r>
    <n v="-1"/>
    <n v="1"/>
    <s v="0001 -Florida Power &amp; Light Company"/>
    <n v="0"/>
    <n v="3"/>
    <x v="31"/>
    <n v="1990"/>
    <n v="28"/>
    <n v="2014"/>
    <s v="V1990"/>
    <n v="367"/>
    <s v="11. Future Use"/>
    <s v="Function"/>
    <n v="69701.77"/>
    <n v="0"/>
    <n v="0"/>
    <n v="69701.77"/>
    <n v="-497.24"/>
    <n v="2223.89"/>
    <n v="0"/>
    <n v="0"/>
    <n v="69701.77"/>
    <n v="1726.65"/>
    <n v="0"/>
    <n v="0"/>
    <n v="0"/>
    <n v="0"/>
    <x v="31"/>
  </r>
  <r>
    <n v="-1"/>
    <n v="1"/>
    <s v="0001 -Florida Power &amp; Light Company"/>
    <n v="0"/>
    <n v="3"/>
    <x v="31"/>
    <n v="1991"/>
    <n v="29"/>
    <n v="2014"/>
    <s v="V1991"/>
    <n v="367"/>
    <s v="11. Future Use"/>
    <s v="Function"/>
    <n v="229219.96"/>
    <n v="0"/>
    <n v="0"/>
    <n v="229219.96"/>
    <n v="-1635.02"/>
    <n v="7295.13"/>
    <n v="0"/>
    <n v="0"/>
    <n v="229219.96"/>
    <n v="5660.11"/>
    <n v="0"/>
    <n v="0"/>
    <n v="0"/>
    <n v="0"/>
    <x v="31"/>
  </r>
  <r>
    <n v="-1"/>
    <n v="1"/>
    <s v="0001 -Florida Power &amp; Light Company"/>
    <n v="0"/>
    <n v="3"/>
    <x v="31"/>
    <n v="1993"/>
    <n v="31"/>
    <n v="2014"/>
    <s v="V1993"/>
    <n v="367"/>
    <s v="11. Future Use"/>
    <s v="Function"/>
    <n v="1332859.78"/>
    <n v="0"/>
    <n v="0"/>
    <n v="1332859.78"/>
    <n v="-9508.31"/>
    <n v="42220"/>
    <n v="0"/>
    <n v="0"/>
    <n v="1332859.78"/>
    <n v="32711.69"/>
    <n v="0"/>
    <n v="0"/>
    <n v="0"/>
    <n v="0"/>
    <x v="31"/>
  </r>
  <r>
    <n v="-1"/>
    <n v="1"/>
    <s v="0001 -Florida Power &amp; Light Company"/>
    <n v="0"/>
    <n v="3"/>
    <x v="31"/>
    <n v="1994"/>
    <n v="32"/>
    <n v="2014"/>
    <s v="V1994"/>
    <n v="367"/>
    <s v="11. Future Use"/>
    <s v="Function"/>
    <n v="1963056.42"/>
    <n v="0"/>
    <n v="0"/>
    <n v="1963056.42"/>
    <n v="-9867.51"/>
    <n v="44083.48"/>
    <n v="0"/>
    <n v="0"/>
    <n v="1963056.42"/>
    <n v="34215.97"/>
    <n v="0"/>
    <n v="0"/>
    <n v="0"/>
    <n v="0"/>
    <x v="31"/>
  </r>
  <r>
    <n v="-1"/>
    <n v="1"/>
    <s v="0001 -Florida Power &amp; Light Company"/>
    <n v="0"/>
    <n v="3"/>
    <x v="31"/>
    <n v="1995"/>
    <n v="33"/>
    <n v="2014"/>
    <s v="V1995"/>
    <n v="367"/>
    <s v="11. Future Use"/>
    <s v="Function"/>
    <n v="7300956.1900000004"/>
    <n v="0"/>
    <n v="0"/>
    <n v="7300956.1900000004"/>
    <n v="-11878.9"/>
    <n v="55816.57"/>
    <n v="0"/>
    <n v="0"/>
    <n v="7300956.1900000004"/>
    <n v="43937.67"/>
    <n v="0"/>
    <n v="0"/>
    <n v="0"/>
    <n v="0"/>
    <x v="31"/>
  </r>
  <r>
    <n v="-1"/>
    <n v="1"/>
    <s v="0001 -Florida Power &amp; Light Company"/>
    <n v="0"/>
    <n v="3"/>
    <x v="31"/>
    <n v="1996"/>
    <n v="34"/>
    <n v="2014"/>
    <s v="V1996"/>
    <n v="367"/>
    <s v="11. Future Use"/>
    <s v="Function"/>
    <n v="1666263.1"/>
    <n v="0"/>
    <n v="0"/>
    <n v="1666263.1"/>
    <n v="-1204.19"/>
    <n v="6108.57"/>
    <n v="0"/>
    <n v="0"/>
    <n v="1666263.1"/>
    <n v="4904.38"/>
    <n v="0"/>
    <n v="0"/>
    <n v="0"/>
    <n v="0"/>
    <x v="31"/>
  </r>
  <r>
    <n v="-1"/>
    <n v="1"/>
    <s v="0001 -Florida Power &amp; Light Company"/>
    <n v="0"/>
    <n v="3"/>
    <x v="31"/>
    <n v="1997"/>
    <n v="35"/>
    <n v="2014"/>
    <s v="V1997"/>
    <n v="367"/>
    <s v="11. Future Use"/>
    <s v="Function"/>
    <n v="27825.99"/>
    <n v="0"/>
    <n v="0"/>
    <n v="27825.99"/>
    <n v="-3.42"/>
    <n v="28.13"/>
    <n v="0"/>
    <n v="0"/>
    <n v="27825.99"/>
    <n v="24.71"/>
    <n v="0"/>
    <n v="0"/>
    <n v="0"/>
    <n v="0"/>
    <x v="31"/>
  </r>
  <r>
    <n v="-1"/>
    <n v="1"/>
    <s v="0001 -Florida Power &amp; Light Company"/>
    <n v="0"/>
    <n v="3"/>
    <x v="31"/>
    <n v="1999"/>
    <n v="60"/>
    <n v="2014"/>
    <s v="V1999"/>
    <n v="367"/>
    <s v="11. Future Use"/>
    <s v="Function"/>
    <n v="33078.9"/>
    <n v="0"/>
    <n v="0"/>
    <n v="33078.9"/>
    <n v="-235.98"/>
    <n v="1032.6300000000001"/>
    <n v="0"/>
    <n v="0"/>
    <n v="33078.9"/>
    <n v="796.65"/>
    <n v="0"/>
    <n v="0"/>
    <n v="0"/>
    <n v="0"/>
    <x v="31"/>
  </r>
  <r>
    <n v="-1"/>
    <n v="1"/>
    <s v="0001 -Florida Power &amp; Light Company"/>
    <n v="0"/>
    <n v="3"/>
    <x v="31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31"/>
  </r>
  <r>
    <n v="-1"/>
    <n v="1"/>
    <s v="0001 -Florida Power &amp; Light Company"/>
    <n v="0"/>
    <n v="3"/>
    <x v="31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31"/>
  </r>
  <r>
    <n v="-1"/>
    <n v="1"/>
    <s v="0001 -Florida Power &amp; Light Company"/>
    <n v="0"/>
    <n v="3"/>
    <x v="31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31"/>
  </r>
  <r>
    <n v="-1"/>
    <n v="1"/>
    <s v="0001 -Florida Power &amp; Light Company"/>
    <n v="0"/>
    <n v="3"/>
    <x v="31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31"/>
  </r>
  <r>
    <n v="-1"/>
    <n v="1"/>
    <s v="0001 -Florida Power &amp; Light Company"/>
    <n v="0"/>
    <n v="3"/>
    <x v="31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31"/>
  </r>
  <r>
    <n v="-1"/>
    <n v="1"/>
    <s v="0001 -Florida Power &amp; Light Company"/>
    <n v="0"/>
    <n v="3"/>
    <x v="31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31"/>
  </r>
  <r>
    <n v="-1"/>
    <n v="1"/>
    <s v="0001 -Florida Power &amp; Light Company"/>
    <n v="0"/>
    <n v="3"/>
    <x v="31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31"/>
  </r>
  <r>
    <n v="-1"/>
    <n v="1"/>
    <s v="0001 -Florida Power &amp; Light Company"/>
    <n v="0"/>
    <n v="3"/>
    <x v="31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31"/>
  </r>
  <r>
    <n v="-1"/>
    <n v="1"/>
    <s v="0001 -Florida Power &amp; Light Company"/>
    <n v="0"/>
    <n v="3"/>
    <x v="31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31"/>
  </r>
  <r>
    <n v="-1"/>
    <n v="1"/>
    <s v="0001 -Florida Power &amp; Light Company"/>
    <n v="0"/>
    <n v="3"/>
    <x v="31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31"/>
  </r>
  <r>
    <n v="-1"/>
    <n v="1"/>
    <s v="0001 -Florida Power &amp; Light Company"/>
    <n v="0"/>
    <n v="3"/>
    <x v="31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31"/>
  </r>
  <r>
    <n v="-1"/>
    <n v="1"/>
    <s v="0001 -Florida Power &amp; Light Company"/>
    <n v="0"/>
    <n v="3"/>
    <x v="31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31"/>
  </r>
  <r>
    <n v="-1"/>
    <n v="1"/>
    <s v="0001 -Florida Power &amp; Light Company"/>
    <n v="0"/>
    <n v="3"/>
    <x v="31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31"/>
  </r>
  <r>
    <n v="-1"/>
    <n v="1"/>
    <s v="0001 -Florida Power &amp; Light Company"/>
    <n v="0"/>
    <n v="3"/>
    <x v="31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31"/>
  </r>
  <r>
    <n v="-1"/>
    <n v="1"/>
    <s v="0001 -Florida Power &amp; Light Company"/>
    <n v="0"/>
    <n v="3"/>
    <x v="31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31"/>
  </r>
  <r>
    <n v="-1"/>
    <n v="1"/>
    <s v="0001 -Florida Power &amp; Light Company"/>
    <n v="0"/>
    <n v="3"/>
    <x v="31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31"/>
  </r>
  <r>
    <n v="-1"/>
    <n v="1"/>
    <s v="0001 -Florida Power &amp; Light Company"/>
    <n v="0"/>
    <n v="3"/>
    <x v="31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31"/>
  </r>
  <r>
    <n v="-1"/>
    <n v="1"/>
    <s v="0001 -Florida Power &amp; Light Company"/>
    <n v="0"/>
    <n v="3"/>
    <x v="31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31"/>
  </r>
  <r>
    <n v="-1"/>
    <n v="1"/>
    <s v="0001 -Florida Power &amp; Light Company"/>
    <n v="0"/>
    <n v="3"/>
    <x v="31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31"/>
  </r>
  <r>
    <n v="-1"/>
    <n v="1"/>
    <s v="0001 -Florida Power &amp; Light Company"/>
    <n v="0"/>
    <n v="3"/>
    <x v="31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31"/>
  </r>
  <r>
    <n v="-1"/>
    <n v="1"/>
    <s v="0001 -Florida Power &amp; Light Company"/>
    <n v="0"/>
    <n v="3"/>
    <x v="31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31"/>
  </r>
  <r>
    <n v="-1"/>
    <n v="1"/>
    <s v="0001 -Florida Power &amp; Light Company"/>
    <n v="0"/>
    <n v="3"/>
    <x v="31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31"/>
  </r>
  <r>
    <n v="-1"/>
    <n v="1"/>
    <s v="0001 -Florida Power &amp; Light Company"/>
    <n v="0"/>
    <n v="3"/>
    <x v="31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31"/>
  </r>
  <r>
    <n v="-1"/>
    <n v="1"/>
    <s v="0001 -Florida Power &amp; Light Company"/>
    <n v="0"/>
    <n v="3"/>
    <x v="31"/>
    <n v="1999"/>
    <n v="608"/>
    <n v="2014"/>
    <s v="COR Pre 2000"/>
    <n v="367"/>
    <s v="Unclassified"/>
    <s v="Function"/>
    <n v="0.21"/>
    <n v="0"/>
    <n v="0"/>
    <n v="0.21"/>
    <n v="57325008.390000001"/>
    <n v="334118444.94"/>
    <n v="0"/>
    <n v="0"/>
    <n v="0.21"/>
    <n v="340339399.76999998"/>
    <n v="0"/>
    <n v="51104053.560000002"/>
    <n v="0"/>
    <n v="0"/>
    <x v="31"/>
  </r>
  <r>
    <n v="-1"/>
    <n v="1"/>
    <s v="0001 -Florida Power &amp; Light Company"/>
    <n v="0"/>
    <n v="3"/>
    <x v="32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32"/>
  </r>
  <r>
    <n v="-1"/>
    <n v="1"/>
    <s v="0001 -Florida Power &amp; Light Company"/>
    <n v="0"/>
    <n v="3"/>
    <x v="32"/>
    <n v="1982"/>
    <n v="16"/>
    <n v="2014"/>
    <s v="V198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83"/>
    <n v="17"/>
    <n v="2014"/>
    <s v="V1983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85"/>
    <n v="19"/>
    <n v="2014"/>
    <s v="V1985"/>
    <n v="367"/>
    <s v="01. Intangible"/>
    <s v="Function"/>
    <n v="104010.63"/>
    <n v="0"/>
    <n v="0"/>
    <n v="104010.63"/>
    <n v="3393.28"/>
    <n v="77727.62"/>
    <n v="0"/>
    <n v="0"/>
    <n v="104010.63"/>
    <n v="81120.899999999994"/>
    <n v="0"/>
    <n v="0"/>
    <n v="0"/>
    <n v="0"/>
    <x v="32"/>
  </r>
  <r>
    <n v="-1"/>
    <n v="1"/>
    <s v="0001 -Florida Power &amp; Light Company"/>
    <n v="0"/>
    <n v="3"/>
    <x v="32"/>
    <n v="1986"/>
    <n v="20"/>
    <n v="2014"/>
    <s v="V1986"/>
    <n v="367"/>
    <s v="01. Intangible"/>
    <s v="Function"/>
    <n v="31719.75"/>
    <n v="0"/>
    <n v="0"/>
    <n v="31719.75"/>
    <n v="377.75"/>
    <n v="29514.07"/>
    <n v="0"/>
    <n v="0"/>
    <n v="31719.75"/>
    <n v="29891.82"/>
    <n v="0"/>
    <n v="0"/>
    <n v="0"/>
    <n v="0"/>
    <x v="32"/>
  </r>
  <r>
    <n v="-1"/>
    <n v="1"/>
    <s v="0001 -Florida Power &amp; Light Company"/>
    <n v="0"/>
    <n v="3"/>
    <x v="32"/>
    <n v="1987"/>
    <n v="22"/>
    <n v="2014"/>
    <s v="V1987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88"/>
    <n v="24"/>
    <n v="2014"/>
    <s v="V1988"/>
    <n v="367"/>
    <s v="01. Intangible"/>
    <s v="Function"/>
    <n v="64708.75"/>
    <n v="0"/>
    <n v="0"/>
    <n v="64708.75"/>
    <n v="2111.08"/>
    <n v="48668.89"/>
    <n v="0"/>
    <n v="0"/>
    <n v="64708.75"/>
    <n v="50779.97"/>
    <n v="0"/>
    <n v="0"/>
    <n v="0"/>
    <n v="0"/>
    <x v="32"/>
  </r>
  <r>
    <n v="-1"/>
    <n v="1"/>
    <s v="0001 -Florida Power &amp; Light Company"/>
    <n v="0"/>
    <n v="3"/>
    <x v="32"/>
    <n v="1989"/>
    <n v="26"/>
    <n v="2014"/>
    <s v="V1989"/>
    <n v="367"/>
    <s v="01. Intangible"/>
    <s v="Function"/>
    <n v="695010.45"/>
    <n v="0"/>
    <n v="0"/>
    <n v="695010.45"/>
    <n v="20427.66"/>
    <n v="633189.97"/>
    <n v="0"/>
    <n v="0"/>
    <n v="695010.45"/>
    <n v="653617.63"/>
    <n v="0"/>
    <n v="0"/>
    <n v="0"/>
    <n v="0"/>
    <x v="32"/>
  </r>
  <r>
    <n v="-1"/>
    <n v="1"/>
    <s v="0001 -Florida Power &amp; Light Company"/>
    <n v="0"/>
    <n v="3"/>
    <x v="32"/>
    <n v="1990"/>
    <n v="28"/>
    <n v="2014"/>
    <s v="V1990"/>
    <n v="367"/>
    <s v="01. Intangible"/>
    <s v="Function"/>
    <n v="71640.820000000007"/>
    <n v="0"/>
    <n v="0"/>
    <n v="71640.820000000007"/>
    <n v="2337.23"/>
    <n v="43127.09"/>
    <n v="0"/>
    <n v="0"/>
    <n v="71640.820000000007"/>
    <n v="45464.32"/>
    <n v="0"/>
    <n v="0"/>
    <n v="0"/>
    <n v="0"/>
    <x v="32"/>
  </r>
  <r>
    <n v="-1"/>
    <n v="1"/>
    <s v="0001 -Florida Power &amp; Light Company"/>
    <n v="0"/>
    <n v="3"/>
    <x v="32"/>
    <n v="1992"/>
    <n v="30"/>
    <n v="2014"/>
    <s v="V1992"/>
    <n v="367"/>
    <s v="01. Intangible"/>
    <s v="Function"/>
    <n v="642254.16"/>
    <n v="0"/>
    <n v="0"/>
    <n v="642254.16"/>
    <n v="18179.060000000001"/>
    <n v="455674.43"/>
    <n v="0"/>
    <n v="0"/>
    <n v="642254.16"/>
    <n v="473853.49"/>
    <n v="0"/>
    <n v="0"/>
    <n v="0"/>
    <n v="0"/>
    <x v="32"/>
  </r>
  <r>
    <n v="-1"/>
    <n v="1"/>
    <s v="0001 -Florida Power &amp; Light Company"/>
    <n v="0"/>
    <n v="3"/>
    <x v="32"/>
    <n v="1993"/>
    <n v="31"/>
    <n v="2014"/>
    <s v="V1993"/>
    <n v="367"/>
    <s v="01. Intangible"/>
    <s v="Function"/>
    <n v="4273.6899999999996"/>
    <n v="0"/>
    <n v="0"/>
    <n v="4273.6899999999996"/>
    <n v="139.43"/>
    <n v="3580.72"/>
    <n v="0"/>
    <n v="0"/>
    <n v="4273.6899999999996"/>
    <n v="3720.15"/>
    <n v="0"/>
    <n v="0"/>
    <n v="0"/>
    <n v="0"/>
    <x v="32"/>
  </r>
  <r>
    <n v="-1"/>
    <n v="1"/>
    <s v="0001 -Florida Power &amp; Light Company"/>
    <n v="0"/>
    <n v="3"/>
    <x v="32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32"/>
  </r>
  <r>
    <n v="-1"/>
    <n v="1"/>
    <s v="0001 -Florida Power &amp; Light Company"/>
    <n v="0"/>
    <n v="3"/>
    <x v="32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32"/>
  </r>
  <r>
    <n v="-1"/>
    <n v="1"/>
    <s v="0001 -Florida Power &amp; Light Company"/>
    <n v="0"/>
    <n v="3"/>
    <x v="32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32"/>
  </r>
  <r>
    <n v="-1"/>
    <n v="1"/>
    <s v="0001 -Florida Power &amp; Light Company"/>
    <n v="0"/>
    <n v="3"/>
    <x v="32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32"/>
  </r>
  <r>
    <n v="-1"/>
    <n v="1"/>
    <s v="0001 -Florida Power &amp; Light Company"/>
    <n v="0"/>
    <n v="3"/>
    <x v="32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32"/>
  </r>
  <r>
    <n v="-1"/>
    <n v="1"/>
    <s v="0001 -Florida Power &amp; Light Company"/>
    <n v="0"/>
    <n v="3"/>
    <x v="32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32"/>
  </r>
  <r>
    <n v="-1"/>
    <n v="1"/>
    <s v="0001 -Florida Power &amp; Light Company"/>
    <n v="0"/>
    <n v="3"/>
    <x v="32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32"/>
  </r>
  <r>
    <n v="-1"/>
    <n v="1"/>
    <s v="0001 -Florida Power &amp; Light Company"/>
    <n v="0"/>
    <n v="3"/>
    <x v="32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32"/>
  </r>
  <r>
    <n v="-1"/>
    <n v="1"/>
    <s v="0001 -Florida Power &amp; Light Company"/>
    <n v="0"/>
    <n v="3"/>
    <x v="32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32"/>
  </r>
  <r>
    <n v="-1"/>
    <n v="1"/>
    <s v="0001 -Florida Power &amp; Light Company"/>
    <n v="0"/>
    <n v="3"/>
    <x v="32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32"/>
  </r>
  <r>
    <n v="-1"/>
    <n v="1"/>
    <s v="0001 -Florida Power &amp; Light Company"/>
    <n v="0"/>
    <n v="3"/>
    <x v="32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32"/>
  </r>
  <r>
    <n v="-1"/>
    <n v="1"/>
    <s v="0001 -Florida Power &amp; Light Company"/>
    <n v="0"/>
    <n v="3"/>
    <x v="32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32"/>
  </r>
  <r>
    <n v="-1"/>
    <n v="1"/>
    <s v="0001 -Florida Power &amp; Light Company"/>
    <n v="0"/>
    <n v="3"/>
    <x v="32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32"/>
  </r>
  <r>
    <n v="-1"/>
    <n v="1"/>
    <s v="0001 -Florida Power &amp; Light Company"/>
    <n v="0"/>
    <n v="3"/>
    <x v="32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32"/>
  </r>
  <r>
    <n v="-1"/>
    <n v="1"/>
    <s v="0001 -Florida Power &amp; Light Company"/>
    <n v="0"/>
    <n v="3"/>
    <x v="32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32"/>
  </r>
  <r>
    <n v="-1"/>
    <n v="1"/>
    <s v="0001 -Florida Power &amp; Light Company"/>
    <n v="0"/>
    <n v="3"/>
    <x v="32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32"/>
  </r>
  <r>
    <n v="-1"/>
    <n v="1"/>
    <s v="0001 -Florida Power &amp; Light Company"/>
    <n v="0"/>
    <n v="3"/>
    <x v="32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32"/>
  </r>
  <r>
    <n v="-1"/>
    <n v="1"/>
    <s v="0001 -Florida Power &amp; Light Company"/>
    <n v="0"/>
    <n v="3"/>
    <x v="32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32"/>
  </r>
  <r>
    <n v="-1"/>
    <n v="1"/>
    <s v="0001 -Florida Power &amp; Light Company"/>
    <n v="0"/>
    <n v="3"/>
    <x v="32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32"/>
  </r>
  <r>
    <n v="-1"/>
    <n v="1"/>
    <s v="0001 -Florida Power &amp; Light Company"/>
    <n v="0"/>
    <n v="3"/>
    <x v="32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32"/>
  </r>
  <r>
    <n v="-1"/>
    <n v="1"/>
    <s v="0001 -Florida Power &amp; Light Company"/>
    <n v="0"/>
    <n v="3"/>
    <x v="32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32"/>
  </r>
  <r>
    <n v="-1"/>
    <n v="1"/>
    <s v="0001 -Florida Power &amp; Light Company"/>
    <n v="0"/>
    <n v="3"/>
    <x v="32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32"/>
  </r>
  <r>
    <n v="-1"/>
    <n v="1"/>
    <s v="0001 -Florida Power &amp; Light Company"/>
    <n v="0"/>
    <n v="3"/>
    <x v="32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32"/>
  </r>
  <r>
    <n v="-1"/>
    <n v="1"/>
    <s v="0001 -Florida Power &amp; Light Company"/>
    <n v="0"/>
    <n v="3"/>
    <x v="32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32"/>
  </r>
  <r>
    <n v="-1"/>
    <n v="1"/>
    <s v="0001 -Florida Power &amp; Light Company"/>
    <n v="0"/>
    <n v="3"/>
    <x v="32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32"/>
  </r>
  <r>
    <n v="-1"/>
    <n v="1"/>
    <s v="0001 -Florida Power &amp; Light Company"/>
    <n v="0"/>
    <n v="3"/>
    <x v="32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32"/>
  </r>
  <r>
    <n v="-1"/>
    <n v="1"/>
    <s v="0001 -Florida Power &amp; Light Company"/>
    <n v="0"/>
    <n v="3"/>
    <x v="32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32"/>
  </r>
  <r>
    <n v="-1"/>
    <n v="1"/>
    <s v="0001 -Florida Power &amp; Light Company"/>
    <n v="0"/>
    <n v="3"/>
    <x v="32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32"/>
  </r>
  <r>
    <n v="-1"/>
    <n v="1"/>
    <s v="0001 -Florida Power &amp; Light Company"/>
    <n v="0"/>
    <n v="3"/>
    <x v="32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32"/>
  </r>
  <r>
    <n v="-1"/>
    <n v="1"/>
    <s v="0001 -Florida Power &amp; Light Company"/>
    <n v="0"/>
    <n v="3"/>
    <x v="32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32"/>
  </r>
  <r>
    <n v="-1"/>
    <n v="1"/>
    <s v="0001 -Florida Power &amp; Light Company"/>
    <n v="0"/>
    <n v="3"/>
    <x v="32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32"/>
  </r>
  <r>
    <n v="-1"/>
    <n v="1"/>
    <s v="0001 -Florida Power &amp; Light Company"/>
    <n v="0"/>
    <n v="3"/>
    <x v="32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32"/>
  </r>
  <r>
    <n v="-1"/>
    <n v="1"/>
    <s v="0001 -Florida Power &amp; Light Company"/>
    <n v="0"/>
    <n v="3"/>
    <x v="32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32"/>
  </r>
  <r>
    <n v="-1"/>
    <n v="1"/>
    <s v="0001 -Florida Power &amp; Light Company"/>
    <n v="0"/>
    <n v="3"/>
    <x v="32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32"/>
  </r>
  <r>
    <n v="-1"/>
    <n v="1"/>
    <s v="0001 -Florida Power &amp; Light Company"/>
    <n v="0"/>
    <n v="3"/>
    <x v="32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32"/>
  </r>
  <r>
    <n v="-1"/>
    <n v="1"/>
    <s v="0001 -Florida Power &amp; Light Company"/>
    <n v="0"/>
    <n v="3"/>
    <x v="32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32"/>
  </r>
  <r>
    <n v="-1"/>
    <n v="1"/>
    <s v="0001 -Florida Power &amp; Light Company"/>
    <n v="0"/>
    <n v="3"/>
    <x v="32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32"/>
  </r>
  <r>
    <n v="-1"/>
    <n v="1"/>
    <s v="0001 -Florida Power &amp; Light Company"/>
    <n v="0"/>
    <n v="3"/>
    <x v="32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32"/>
  </r>
  <r>
    <n v="-1"/>
    <n v="1"/>
    <s v="0001 -Florida Power &amp; Light Company"/>
    <n v="0"/>
    <n v="3"/>
    <x v="32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32"/>
  </r>
  <r>
    <n v="-1"/>
    <n v="1"/>
    <s v="0001 -Florida Power &amp; Light Company"/>
    <n v="0"/>
    <n v="3"/>
    <x v="32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32"/>
  </r>
  <r>
    <n v="-1"/>
    <n v="1"/>
    <s v="0001 -Florida Power &amp; Light Company"/>
    <n v="0"/>
    <n v="3"/>
    <x v="32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32"/>
  </r>
  <r>
    <n v="-1"/>
    <n v="1"/>
    <s v="0001 -Florida Power &amp; Light Company"/>
    <n v="0"/>
    <n v="3"/>
    <x v="32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32"/>
  </r>
  <r>
    <n v="-1"/>
    <n v="1"/>
    <s v="0001 -Florida Power &amp; Light Company"/>
    <n v="0"/>
    <n v="3"/>
    <x v="32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32"/>
  </r>
  <r>
    <n v="-1"/>
    <n v="1"/>
    <s v="0001 -Florida Power &amp; Light Company"/>
    <n v="0"/>
    <n v="3"/>
    <x v="32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32"/>
  </r>
  <r>
    <n v="-1"/>
    <n v="1"/>
    <s v="0001 -Florida Power &amp; Light Company"/>
    <n v="0"/>
    <n v="3"/>
    <x v="32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32"/>
  </r>
  <r>
    <n v="-1"/>
    <n v="1"/>
    <s v="0001 -Florida Power &amp; Light Company"/>
    <n v="0"/>
    <n v="3"/>
    <x v="32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32"/>
  </r>
  <r>
    <n v="-1"/>
    <n v="1"/>
    <s v="0001 -Florida Power &amp; Light Company"/>
    <n v="0"/>
    <n v="3"/>
    <x v="32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32"/>
  </r>
  <r>
    <n v="-1"/>
    <n v="1"/>
    <s v="0001 -Florida Power &amp; Light Company"/>
    <n v="0"/>
    <n v="3"/>
    <x v="32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69"/>
    <n v="1"/>
    <n v="2014"/>
    <s v="V1969"/>
    <n v="367"/>
    <s v="02. Steam"/>
    <s v="Function"/>
    <n v="15520676.18"/>
    <n v="0"/>
    <n v="0"/>
    <n v="15520676.18"/>
    <n v="699972.38"/>
    <n v="10482363.08"/>
    <n v="-83509"/>
    <n v="0"/>
    <n v="15520676.18"/>
    <n v="11182335.460000001"/>
    <n v="0"/>
    <n v="0"/>
    <n v="0"/>
    <n v="0"/>
    <x v="32"/>
  </r>
  <r>
    <n v="-1"/>
    <n v="1"/>
    <s v="0001 -Florida Power &amp; Light Company"/>
    <n v="0"/>
    <n v="3"/>
    <x v="32"/>
    <n v="1971"/>
    <n v="3"/>
    <n v="2014"/>
    <s v="V1971"/>
    <n v="367"/>
    <s v="02. Steam"/>
    <s v="Function"/>
    <n v="13829030.93"/>
    <n v="0"/>
    <n v="0"/>
    <n v="13829030.93"/>
    <n v="-0.01"/>
    <n v="13829030.939999999"/>
    <n v="0"/>
    <n v="0"/>
    <n v="13829030.93"/>
    <n v="13829030.93"/>
    <n v="0"/>
    <n v="0"/>
    <n v="0"/>
    <n v="0"/>
    <x v="32"/>
  </r>
  <r>
    <n v="-1"/>
    <n v="1"/>
    <s v="0001 -Florida Power &amp; Light Company"/>
    <n v="0"/>
    <n v="3"/>
    <x v="32"/>
    <n v="1972"/>
    <n v="4"/>
    <n v="2014"/>
    <s v="V1972"/>
    <n v="367"/>
    <s v="02. Steam"/>
    <s v="Function"/>
    <n v="145664.20000000001"/>
    <n v="0"/>
    <n v="0"/>
    <n v="145664.20000000001"/>
    <n v="7553.17"/>
    <n v="135529.85"/>
    <n v="0"/>
    <n v="0"/>
    <n v="145664.20000000001"/>
    <n v="143083.01999999999"/>
    <n v="0"/>
    <n v="0"/>
    <n v="0"/>
    <n v="0"/>
    <x v="32"/>
  </r>
  <r>
    <n v="-1"/>
    <n v="1"/>
    <s v="0001 -Florida Power &amp; Light Company"/>
    <n v="0"/>
    <n v="3"/>
    <x v="32"/>
    <n v="1973"/>
    <n v="5"/>
    <n v="2014"/>
    <s v="V1973"/>
    <n v="367"/>
    <s v="02. Steam"/>
    <s v="Function"/>
    <n v="35421177.439999998"/>
    <n v="0"/>
    <n v="0"/>
    <n v="35421177.439999998"/>
    <n v="0"/>
    <n v="35421177.43"/>
    <n v="0"/>
    <n v="0"/>
    <n v="35421177.439999998"/>
    <n v="35421177.43"/>
    <n v="0"/>
    <n v="0"/>
    <n v="0"/>
    <n v="0"/>
    <x v="32"/>
  </r>
  <r>
    <n v="-1"/>
    <n v="1"/>
    <s v="0001 -Florida Power &amp; Light Company"/>
    <n v="0"/>
    <n v="3"/>
    <x v="32"/>
    <n v="1974"/>
    <n v="6"/>
    <n v="2014"/>
    <s v="V1974"/>
    <n v="367"/>
    <s v="02. Steam"/>
    <s v="Function"/>
    <n v="-353504.01"/>
    <n v="0"/>
    <n v="0"/>
    <n v="-353504.01"/>
    <n v="0"/>
    <n v="-353504.01"/>
    <n v="0"/>
    <n v="0"/>
    <n v="-353504.01"/>
    <n v="-353504.01"/>
    <n v="0"/>
    <n v="0"/>
    <n v="0"/>
    <n v="0"/>
    <x v="32"/>
  </r>
  <r>
    <n v="-1"/>
    <n v="1"/>
    <s v="0001 -Florida Power &amp; Light Company"/>
    <n v="0"/>
    <n v="3"/>
    <x v="32"/>
    <n v="1975"/>
    <n v="7"/>
    <n v="2014"/>
    <s v="V1975"/>
    <n v="367"/>
    <s v="02. Steam"/>
    <s v="Function"/>
    <n v="934103.6"/>
    <n v="0"/>
    <n v="0"/>
    <n v="934103.6"/>
    <n v="0"/>
    <n v="934103.59"/>
    <n v="0"/>
    <n v="0"/>
    <n v="934103.6"/>
    <n v="934103.59"/>
    <n v="0"/>
    <n v="0"/>
    <n v="0"/>
    <n v="0"/>
    <x v="32"/>
  </r>
  <r>
    <n v="-1"/>
    <n v="1"/>
    <s v="0001 -Florida Power &amp; Light Company"/>
    <n v="0"/>
    <n v="3"/>
    <x v="32"/>
    <n v="1976"/>
    <n v="8"/>
    <n v="2014"/>
    <s v="V1976"/>
    <n v="367"/>
    <s v="02. Steam"/>
    <s v="Function"/>
    <n v="169409556.09"/>
    <n v="0"/>
    <n v="0"/>
    <n v="169409556.09"/>
    <n v="-291762.39"/>
    <n v="169407844.30000001"/>
    <n v="-1265443.18"/>
    <n v="292482.51"/>
    <n v="169409556.09"/>
    <n v="169408564.41999999"/>
    <n v="0"/>
    <n v="0"/>
    <n v="292482.51"/>
    <n v="0"/>
    <x v="32"/>
  </r>
  <r>
    <n v="-1"/>
    <n v="1"/>
    <s v="0001 -Florida Power &amp; Light Company"/>
    <n v="0"/>
    <n v="3"/>
    <x v="32"/>
    <n v="1977"/>
    <n v="10"/>
    <n v="2014"/>
    <s v="V1977"/>
    <n v="367"/>
    <s v="02. Steam"/>
    <s v="Function"/>
    <n v="91155510.840000004"/>
    <n v="0"/>
    <n v="0"/>
    <n v="91155510.840000004"/>
    <n v="-3056.99"/>
    <n v="91155510.829999998"/>
    <n v="-194487.24"/>
    <n v="3056.99"/>
    <n v="91155510.840000004"/>
    <n v="91155510.829999998"/>
    <n v="0"/>
    <n v="0"/>
    <n v="3056.99"/>
    <n v="0"/>
    <x v="32"/>
  </r>
  <r>
    <n v="-1"/>
    <n v="1"/>
    <s v="0001 -Florida Power &amp; Light Company"/>
    <n v="0"/>
    <n v="3"/>
    <x v="32"/>
    <n v="1978"/>
    <n v="12"/>
    <n v="2014"/>
    <s v="V1978"/>
    <n v="367"/>
    <s v="02. Steam"/>
    <s v="Function"/>
    <n v="4515204.46"/>
    <n v="0"/>
    <n v="0"/>
    <n v="4515204.46"/>
    <n v="0"/>
    <n v="4515204.46"/>
    <n v="0"/>
    <n v="0"/>
    <n v="4515204.46"/>
    <n v="4515204.46"/>
    <n v="0"/>
    <n v="0"/>
    <n v="0"/>
    <n v="0"/>
    <x v="32"/>
  </r>
  <r>
    <n v="-1"/>
    <n v="1"/>
    <s v="0001 -Florida Power &amp; Light Company"/>
    <n v="0"/>
    <n v="3"/>
    <x v="32"/>
    <n v="1979"/>
    <n v="13"/>
    <n v="2014"/>
    <s v="V1979"/>
    <n v="367"/>
    <s v="02. Steam"/>
    <s v="Function"/>
    <n v="206463.59"/>
    <n v="0"/>
    <n v="0"/>
    <n v="206463.59"/>
    <n v="369.2"/>
    <n v="205140.94"/>
    <n v="0"/>
    <n v="0"/>
    <n v="206463.59"/>
    <n v="205510.14"/>
    <n v="0"/>
    <n v="0"/>
    <n v="0"/>
    <n v="0"/>
    <x v="32"/>
  </r>
  <r>
    <n v="-1"/>
    <n v="1"/>
    <s v="0001 -Florida Power &amp; Light Company"/>
    <n v="0"/>
    <n v="3"/>
    <x v="32"/>
    <n v="1980"/>
    <n v="14"/>
    <n v="2014"/>
    <s v="V1980"/>
    <n v="367"/>
    <s v="02. Steam"/>
    <s v="Function"/>
    <n v="359583926.35000002"/>
    <n v="0"/>
    <n v="0"/>
    <n v="359583926.35000002"/>
    <n v="-1084723.1499999999"/>
    <n v="359583926.35000002"/>
    <n v="-5440896.9299999997"/>
    <n v="1084723.1499999999"/>
    <n v="359583926.35000002"/>
    <n v="359583926.35000002"/>
    <n v="0"/>
    <n v="0"/>
    <n v="1084723.1499999999"/>
    <n v="0"/>
    <x v="32"/>
  </r>
  <r>
    <n v="-1"/>
    <n v="1"/>
    <s v="0001 -Florida Power &amp; Light Company"/>
    <n v="0"/>
    <n v="3"/>
    <x v="32"/>
    <n v="1981"/>
    <n v="15"/>
    <n v="2014"/>
    <s v="V1981"/>
    <n v="367"/>
    <s v="02. Steam"/>
    <s v="Function"/>
    <n v="178669124.47"/>
    <n v="0"/>
    <n v="0"/>
    <n v="178669124.47"/>
    <n v="-184589.64"/>
    <n v="179467762.68000001"/>
    <n v="-798638.19"/>
    <n v="184589.64"/>
    <n v="179467762.66"/>
    <n v="178484534.84999999"/>
    <n v="184589.64"/>
    <n v="0"/>
    <n v="184589.64"/>
    <n v="0"/>
    <x v="32"/>
  </r>
  <r>
    <n v="-1"/>
    <n v="1"/>
    <s v="0001 -Florida Power &amp; Light Company"/>
    <n v="0"/>
    <n v="3"/>
    <x v="32"/>
    <n v="1982"/>
    <n v="16"/>
    <n v="2014"/>
    <s v="V1982"/>
    <n v="367"/>
    <s v="02. Steam"/>
    <s v="Function"/>
    <n v="8991921.9299999997"/>
    <n v="0"/>
    <n v="0"/>
    <n v="8991921.9299999997"/>
    <n v="-6222.91"/>
    <n v="9018845.7300000004"/>
    <n v="-31236.81"/>
    <n v="6222.91"/>
    <n v="9018845.7400000002"/>
    <n v="8985699.0099999998"/>
    <n v="6222.91"/>
    <n v="0"/>
    <n v="6222.91"/>
    <n v="0"/>
    <x v="32"/>
  </r>
  <r>
    <n v="-1"/>
    <n v="1"/>
    <s v="0001 -Florida Power &amp; Light Company"/>
    <n v="0"/>
    <n v="3"/>
    <x v="32"/>
    <n v="1983"/>
    <n v="17"/>
    <n v="2014"/>
    <s v="V1983"/>
    <n v="367"/>
    <s v="02. Steam"/>
    <s v="Function"/>
    <n v="663968.86"/>
    <n v="0"/>
    <n v="0"/>
    <n v="663968.86"/>
    <n v="24181.59"/>
    <n v="635948.44999999995"/>
    <n v="0"/>
    <n v="0"/>
    <n v="663968.86"/>
    <n v="660130.04"/>
    <n v="0"/>
    <n v="0"/>
    <n v="0"/>
    <n v="0"/>
    <x v="32"/>
  </r>
  <r>
    <n v="-1"/>
    <n v="1"/>
    <s v="0001 -Florida Power &amp; Light Company"/>
    <n v="0"/>
    <n v="3"/>
    <x v="32"/>
    <n v="1984"/>
    <n v="18"/>
    <n v="2014"/>
    <s v="V1984"/>
    <n v="367"/>
    <s v="02. Steam"/>
    <s v="Function"/>
    <n v="4393094.91"/>
    <n v="0"/>
    <n v="0"/>
    <n v="4393094.91"/>
    <n v="0"/>
    <n v="4393094.8899999997"/>
    <n v="0"/>
    <n v="0"/>
    <n v="4393094.91"/>
    <n v="4393094.8899999997"/>
    <n v="0"/>
    <n v="0"/>
    <n v="0"/>
    <n v="0"/>
    <x v="32"/>
  </r>
  <r>
    <n v="-1"/>
    <n v="1"/>
    <s v="0001 -Florida Power &amp; Light Company"/>
    <n v="0"/>
    <n v="3"/>
    <x v="32"/>
    <n v="1985"/>
    <n v="19"/>
    <n v="2014"/>
    <s v="V1985"/>
    <n v="367"/>
    <s v="02. Steam"/>
    <s v="Function"/>
    <n v="3648087.67"/>
    <n v="0"/>
    <n v="0"/>
    <n v="3648087.67"/>
    <n v="-8263.8700000000008"/>
    <n v="3683841.83"/>
    <n v="-35754.15"/>
    <n v="8263.8700000000008"/>
    <n v="3683841.82"/>
    <n v="3639823.81"/>
    <n v="8263.8700000000008"/>
    <n v="0"/>
    <n v="8263.8700000000008"/>
    <n v="0"/>
    <x v="32"/>
  </r>
  <r>
    <n v="-1"/>
    <n v="1"/>
    <s v="0001 -Florida Power &amp; Light Company"/>
    <n v="0"/>
    <n v="3"/>
    <x v="32"/>
    <n v="1986"/>
    <n v="20"/>
    <n v="2014"/>
    <s v="V1986"/>
    <n v="367"/>
    <s v="02. Steam"/>
    <s v="Function"/>
    <n v="184493982.31999999"/>
    <n v="0"/>
    <n v="0"/>
    <n v="184493982.31999999"/>
    <n v="-47823.94"/>
    <n v="184700896.09"/>
    <n v="-206913.15"/>
    <n v="47823.94"/>
    <n v="184700895.47"/>
    <n v="184446159"/>
    <n v="47823.94"/>
    <n v="0"/>
    <n v="47823.94"/>
    <n v="0"/>
    <x v="32"/>
  </r>
  <r>
    <n v="-1"/>
    <n v="1"/>
    <s v="0001 -Florida Power &amp; Light Company"/>
    <n v="0"/>
    <n v="3"/>
    <x v="32"/>
    <n v="1987"/>
    <n v="22"/>
    <n v="2014"/>
    <s v="V1987"/>
    <n v="367"/>
    <s v="02. Steam"/>
    <s v="Function"/>
    <n v="378992.7"/>
    <n v="0"/>
    <n v="0"/>
    <n v="378992.7"/>
    <n v="1807.07"/>
    <n v="373102.91"/>
    <n v="0"/>
    <n v="0"/>
    <n v="378992.7"/>
    <n v="374909.98"/>
    <n v="0"/>
    <n v="0"/>
    <n v="0"/>
    <n v="0"/>
    <x v="32"/>
  </r>
  <r>
    <n v="-1"/>
    <n v="1"/>
    <s v="0001 -Florida Power &amp; Light Company"/>
    <n v="0"/>
    <n v="3"/>
    <x v="32"/>
    <n v="1987"/>
    <n v="21"/>
    <n v="2014"/>
    <s v="V1987A"/>
    <n v="367"/>
    <s v="02. Steam"/>
    <s v="Function"/>
    <n v="856103.3"/>
    <n v="0"/>
    <n v="0"/>
    <n v="856103.3"/>
    <n v="11868.37"/>
    <n v="924101.13"/>
    <n v="0"/>
    <n v="0"/>
    <n v="856103.3"/>
    <n v="935969.5"/>
    <n v="0"/>
    <n v="0"/>
    <n v="0"/>
    <n v="0"/>
    <x v="32"/>
  </r>
  <r>
    <n v="-1"/>
    <n v="1"/>
    <s v="0001 -Florida Power &amp; Light Company"/>
    <n v="0"/>
    <n v="3"/>
    <x v="32"/>
    <n v="1988"/>
    <n v="24"/>
    <n v="2014"/>
    <s v="V1988"/>
    <n v="367"/>
    <s v="02. Steam"/>
    <s v="Function"/>
    <n v="16041859.35"/>
    <n v="0"/>
    <n v="0"/>
    <n v="16175490.49"/>
    <n v="6047.15"/>
    <n v="14970394.130000001"/>
    <n v="-378408.27"/>
    <n v="61772.46"/>
    <n v="16309121.619999999"/>
    <n v="14732289.51"/>
    <n v="38661.96"/>
    <n v="0"/>
    <n v="61772.46"/>
    <n v="0"/>
    <x v="32"/>
  </r>
  <r>
    <n v="-1"/>
    <n v="1"/>
    <s v="0001 -Florida Power &amp; Light Company"/>
    <n v="0"/>
    <n v="3"/>
    <x v="32"/>
    <n v="1988"/>
    <n v="23"/>
    <n v="2014"/>
    <s v="V1988A"/>
    <n v="367"/>
    <s v="02. Steam"/>
    <s v="Function"/>
    <n v="98635514.760000005"/>
    <n v="0"/>
    <n v="0"/>
    <n v="98635514.760000005"/>
    <n v="-571185.88"/>
    <n v="101106784.83"/>
    <n v="-2471270.0699999998"/>
    <n v="571185.88"/>
    <n v="101106784.83"/>
    <n v="98064328.879999995"/>
    <n v="571185.88"/>
    <n v="0"/>
    <n v="571185.88"/>
    <n v="0"/>
    <x v="32"/>
  </r>
  <r>
    <n v="-1"/>
    <n v="1"/>
    <s v="0001 -Florida Power &amp; Light Company"/>
    <n v="0"/>
    <n v="3"/>
    <x v="32"/>
    <n v="1989"/>
    <n v="26"/>
    <n v="2014"/>
    <s v="V1989"/>
    <n v="367"/>
    <s v="02. Steam"/>
    <s v="Function"/>
    <n v="20204400.449999999"/>
    <n v="0"/>
    <n v="0"/>
    <n v="20324269.620000001"/>
    <n v="34668.68"/>
    <n v="16131314.5"/>
    <n v="-247358.33"/>
    <n v="55410.84"/>
    <n v="20444138.780000001"/>
    <n v="15976881.439999999"/>
    <n v="4774.25"/>
    <n v="0"/>
    <n v="55410.84"/>
    <n v="0"/>
    <x v="32"/>
  </r>
  <r>
    <n v="-1"/>
    <n v="1"/>
    <s v="0001 -Florida Power &amp; Light Company"/>
    <n v="0"/>
    <n v="3"/>
    <x v="32"/>
    <n v="1990"/>
    <n v="28"/>
    <n v="2014"/>
    <s v="V1990"/>
    <n v="367"/>
    <s v="02. Steam"/>
    <s v="Function"/>
    <n v="9280579.8300000001"/>
    <n v="0"/>
    <n v="0"/>
    <n v="9296425.8100000005"/>
    <n v="34654.910000000003"/>
    <n v="4979907.57"/>
    <n v="-51466.95"/>
    <n v="7324.98"/>
    <n v="9312271.7799999993"/>
    <n v="4997654.22"/>
    <n v="-7458.71"/>
    <n v="0"/>
    <n v="7324.98"/>
    <n v="0"/>
    <x v="32"/>
  </r>
  <r>
    <n v="-1"/>
    <n v="1"/>
    <s v="0001 -Florida Power &amp; Light Company"/>
    <n v="0"/>
    <n v="3"/>
    <x v="32"/>
    <n v="1990"/>
    <n v="27"/>
    <n v="2014"/>
    <s v="V1990A"/>
    <n v="367"/>
    <s v="02. Steam"/>
    <s v="Function"/>
    <n v="1115966.32"/>
    <n v="0"/>
    <n v="0"/>
    <n v="1115966.32"/>
    <n v="55884.32"/>
    <n v="904785.93"/>
    <n v="-6219.17"/>
    <n v="1437.44"/>
    <n v="1122185.49"/>
    <n v="955655.91"/>
    <n v="232.61"/>
    <n v="0"/>
    <n v="1437.44"/>
    <n v="0"/>
    <x v="32"/>
  </r>
  <r>
    <n v="-1"/>
    <n v="1"/>
    <s v="0001 -Florida Power &amp; Light Company"/>
    <n v="0"/>
    <n v="3"/>
    <x v="32"/>
    <n v="1991"/>
    <n v="29"/>
    <n v="2014"/>
    <s v="V1991"/>
    <n v="367"/>
    <s v="02. Steam"/>
    <s v="Function"/>
    <n v="133599511.23"/>
    <n v="0"/>
    <n v="0"/>
    <n v="134242876.18000001"/>
    <n v="197095.06"/>
    <n v="125868565.86"/>
    <n v="-1286783.8999999999"/>
    <n v="297402.52"/>
    <n v="134886241.13"/>
    <n v="124865117.31999999"/>
    <n v="211216.22"/>
    <n v="0"/>
    <n v="297402.52"/>
    <n v="0"/>
    <x v="32"/>
  </r>
  <r>
    <n v="-1"/>
    <n v="1"/>
    <s v="0001 -Florida Power &amp; Light Company"/>
    <n v="0"/>
    <n v="3"/>
    <x v="32"/>
    <n v="1992"/>
    <n v="30"/>
    <n v="2014"/>
    <s v="V1992"/>
    <n v="367"/>
    <s v="02. Steam"/>
    <s v="Function"/>
    <n v="19227025.120000001"/>
    <n v="0"/>
    <n v="0"/>
    <n v="19330665.57"/>
    <n v="235055.02"/>
    <n v="15358047.970000001"/>
    <n v="-597617.9"/>
    <n v="47908.94"/>
    <n v="19434306.02"/>
    <n v="15430819.25"/>
    <n v="2911.78"/>
    <n v="0"/>
    <n v="47908.94"/>
    <n v="0"/>
    <x v="32"/>
  </r>
  <r>
    <n v="-1"/>
    <n v="1"/>
    <s v="0001 -Florida Power &amp; Light Company"/>
    <n v="0"/>
    <n v="3"/>
    <x v="32"/>
    <n v="1993"/>
    <n v="31"/>
    <n v="2014"/>
    <s v="V1993"/>
    <n v="367"/>
    <s v="02. Steam"/>
    <s v="Function"/>
    <n v="274274999.75999999"/>
    <n v="0"/>
    <n v="0"/>
    <n v="274802362.20999998"/>
    <n v="14348002.470000001"/>
    <n v="237290784.58000001"/>
    <n v="-1054724.8999999999"/>
    <n v="243779.09"/>
    <n v="275329724.66000003"/>
    <n v="250728858.87"/>
    <n v="98982.37"/>
    <n v="0"/>
    <n v="243779.09"/>
    <n v="0"/>
    <x v="32"/>
  </r>
  <r>
    <n v="-1"/>
    <n v="1"/>
    <s v="0001 -Florida Power &amp; Light Company"/>
    <n v="0"/>
    <n v="3"/>
    <x v="32"/>
    <n v="1994"/>
    <n v="32"/>
    <n v="2014"/>
    <s v="V1994"/>
    <n v="367"/>
    <s v="02. Steam"/>
    <s v="Function"/>
    <n v="139917757.16"/>
    <n v="0"/>
    <n v="0"/>
    <n v="140132912.30000001"/>
    <n v="7322519.0300000003"/>
    <n v="109899499.76000001"/>
    <n v="-438037.28"/>
    <n v="99457.83"/>
    <n v="140348067.44"/>
    <n v="116884156.84999999"/>
    <n v="7009.49"/>
    <n v="0"/>
    <n v="99457.83"/>
    <n v="0"/>
    <x v="32"/>
  </r>
  <r>
    <n v="-1"/>
    <n v="1"/>
    <s v="0001 -Florida Power &amp; Light Company"/>
    <n v="0"/>
    <n v="3"/>
    <x v="32"/>
    <n v="1995"/>
    <n v="33"/>
    <n v="2014"/>
    <s v="V1995"/>
    <n v="367"/>
    <s v="02. Steam"/>
    <s v="Function"/>
    <n v="116843435.08"/>
    <n v="0"/>
    <n v="0"/>
    <n v="116897870.8"/>
    <n v="6146971.6500000004"/>
    <n v="88374609.019999996"/>
    <n v="-271892.43"/>
    <n v="25163.51"/>
    <n v="116952306.51000001"/>
    <n v="94439951.890000001"/>
    <n v="-2079.14"/>
    <n v="0"/>
    <n v="25163.51"/>
    <n v="0"/>
    <x v="32"/>
  </r>
  <r>
    <n v="-1"/>
    <n v="1"/>
    <s v="0001 -Florida Power &amp; Light Company"/>
    <n v="0"/>
    <n v="3"/>
    <x v="32"/>
    <n v="1996"/>
    <n v="34"/>
    <n v="2014"/>
    <s v="V1996"/>
    <n v="367"/>
    <s v="02. Steam"/>
    <s v="Function"/>
    <n v="5707371.7199999997"/>
    <n v="0"/>
    <n v="0"/>
    <n v="5711227.0499999998"/>
    <n v="349353.31"/>
    <n v="2440483.83"/>
    <n v="-11665.66"/>
    <n v="1782.17"/>
    <n v="5715082.3799999999"/>
    <n v="2786550.11"/>
    <n v="-2641.46"/>
    <n v="0"/>
    <n v="1782.17"/>
    <n v="0"/>
    <x v="32"/>
  </r>
  <r>
    <n v="-1"/>
    <n v="1"/>
    <s v="0001 -Florida Power &amp; Light Company"/>
    <n v="0"/>
    <n v="3"/>
    <x v="32"/>
    <n v="1997"/>
    <n v="35"/>
    <n v="2014"/>
    <s v="V1997"/>
    <n v="367"/>
    <s v="02. Steam"/>
    <s v="Function"/>
    <n v="8341187.5999999996"/>
    <n v="0"/>
    <n v="0"/>
    <n v="8348898.7000000002"/>
    <n v="480043.34"/>
    <n v="2855191.61"/>
    <n v="-41267.19"/>
    <n v="3564.54"/>
    <n v="8356609.79"/>
    <n v="3330601.09"/>
    <n v="-7223.79"/>
    <n v="0"/>
    <n v="3564.54"/>
    <n v="0"/>
    <x v="32"/>
  </r>
  <r>
    <n v="-1"/>
    <n v="1"/>
    <s v="0001 -Florida Power &amp; Light Company"/>
    <n v="0"/>
    <n v="3"/>
    <x v="32"/>
    <n v="1998"/>
    <n v="59"/>
    <n v="2014"/>
    <s v="V1998"/>
    <n v="367"/>
    <s v="02. Steam"/>
    <s v="Function"/>
    <n v="4541764.21"/>
    <n v="0"/>
    <n v="0"/>
    <n v="4552869.54"/>
    <n v="235723.41"/>
    <n v="2590730.9900000002"/>
    <n v="-36903.660000000003"/>
    <n v="5133.5600000000004"/>
    <n v="4563974.87"/>
    <n v="2804243.74"/>
    <n v="5133.5600000000004"/>
    <n v="0"/>
    <n v="5133.5600000000004"/>
    <n v="0"/>
    <x v="32"/>
  </r>
  <r>
    <n v="-1"/>
    <n v="1"/>
    <s v="0001 -Florida Power &amp; Light Company"/>
    <n v="0"/>
    <n v="3"/>
    <x v="32"/>
    <n v="1999"/>
    <n v="60"/>
    <n v="2014"/>
    <s v="V1999"/>
    <n v="367"/>
    <s v="02. Steam"/>
    <s v="Function"/>
    <n v="-17869.27"/>
    <n v="0"/>
    <n v="0"/>
    <n v="-17869.27"/>
    <n v="92217.72"/>
    <n v="36254.949999999997"/>
    <n v="0"/>
    <n v="0"/>
    <n v="-17869.27"/>
    <n v="128472.67"/>
    <n v="0"/>
    <n v="0"/>
    <n v="0"/>
    <n v="0"/>
    <x v="32"/>
  </r>
  <r>
    <n v="-1"/>
    <n v="1"/>
    <s v="0001 -Florida Power &amp; Light Company"/>
    <n v="0"/>
    <n v="3"/>
    <x v="32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32"/>
  </r>
  <r>
    <n v="-1"/>
    <n v="1"/>
    <s v="0001 -Florida Power &amp; Light Company"/>
    <n v="0"/>
    <n v="3"/>
    <x v="32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32"/>
  </r>
  <r>
    <n v="-1"/>
    <n v="1"/>
    <s v="0001 -Florida Power &amp; Light Company"/>
    <n v="0"/>
    <n v="3"/>
    <x v="32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32"/>
  </r>
  <r>
    <n v="-1"/>
    <n v="1"/>
    <s v="0001 -Florida Power &amp; Light Company"/>
    <n v="0"/>
    <n v="3"/>
    <x v="32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32"/>
  </r>
  <r>
    <n v="-1"/>
    <n v="1"/>
    <s v="0001 -Florida Power &amp; Light Company"/>
    <n v="0"/>
    <n v="3"/>
    <x v="32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32"/>
  </r>
  <r>
    <n v="-1"/>
    <n v="1"/>
    <s v="0001 -Florida Power &amp; Light Company"/>
    <n v="0"/>
    <n v="3"/>
    <x v="32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32"/>
  </r>
  <r>
    <n v="-1"/>
    <n v="1"/>
    <s v="0001 -Florida Power &amp; Light Company"/>
    <n v="0"/>
    <n v="3"/>
    <x v="32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32"/>
  </r>
  <r>
    <n v="-1"/>
    <n v="1"/>
    <s v="0001 -Florida Power &amp; Light Company"/>
    <n v="0"/>
    <n v="3"/>
    <x v="32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32"/>
  </r>
  <r>
    <n v="-1"/>
    <n v="1"/>
    <s v="0001 -Florida Power &amp; Light Company"/>
    <n v="0"/>
    <n v="3"/>
    <x v="32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32"/>
  </r>
  <r>
    <n v="-1"/>
    <n v="1"/>
    <s v="0001 -Florida Power &amp; Light Company"/>
    <n v="0"/>
    <n v="3"/>
    <x v="32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32"/>
  </r>
  <r>
    <n v="-1"/>
    <n v="1"/>
    <s v="0001 -Florida Power &amp; Light Company"/>
    <n v="0"/>
    <n v="3"/>
    <x v="32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32"/>
  </r>
  <r>
    <n v="-1"/>
    <n v="1"/>
    <s v="0001 -Florida Power &amp; Light Company"/>
    <n v="0"/>
    <n v="3"/>
    <x v="32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32"/>
  </r>
  <r>
    <n v="-1"/>
    <n v="1"/>
    <s v="0001 -Florida Power &amp; Light Company"/>
    <n v="0"/>
    <n v="3"/>
    <x v="32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32"/>
  </r>
  <r>
    <n v="-1"/>
    <n v="1"/>
    <s v="0001 -Florida Power &amp; Light Company"/>
    <n v="0"/>
    <n v="3"/>
    <x v="32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32"/>
  </r>
  <r>
    <n v="-1"/>
    <n v="1"/>
    <s v="0001 -Florida Power &amp; Light Company"/>
    <n v="0"/>
    <n v="3"/>
    <x v="32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32"/>
  </r>
  <r>
    <n v="-1"/>
    <n v="1"/>
    <s v="0001 -Florida Power &amp; Light Company"/>
    <n v="0"/>
    <n v="3"/>
    <x v="32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32"/>
  </r>
  <r>
    <n v="-1"/>
    <n v="1"/>
    <s v="0001 -Florida Power &amp; Light Company"/>
    <n v="0"/>
    <n v="3"/>
    <x v="32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32"/>
  </r>
  <r>
    <n v="-1"/>
    <n v="1"/>
    <s v="0001 -Florida Power &amp; Light Company"/>
    <n v="0"/>
    <n v="3"/>
    <x v="32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32"/>
  </r>
  <r>
    <n v="-1"/>
    <n v="1"/>
    <s v="0001 -Florida Power &amp; Light Company"/>
    <n v="0"/>
    <n v="3"/>
    <x v="32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32"/>
  </r>
  <r>
    <n v="-1"/>
    <n v="1"/>
    <s v="0001 -Florida Power &amp; Light Company"/>
    <n v="0"/>
    <n v="3"/>
    <x v="32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32"/>
  </r>
  <r>
    <n v="-1"/>
    <n v="1"/>
    <s v="0001 -Florida Power &amp; Light Company"/>
    <n v="0"/>
    <n v="3"/>
    <x v="32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32"/>
  </r>
  <r>
    <n v="-1"/>
    <n v="1"/>
    <s v="0001 -Florida Power &amp; Light Company"/>
    <n v="0"/>
    <n v="3"/>
    <x v="32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32"/>
  </r>
  <r>
    <n v="-1"/>
    <n v="1"/>
    <s v="0001 -Florida Power &amp; Light Company"/>
    <n v="0"/>
    <n v="3"/>
    <x v="32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32"/>
  </r>
  <r>
    <n v="-1"/>
    <n v="1"/>
    <s v="0001 -Florida Power &amp; Light Company"/>
    <n v="0"/>
    <n v="3"/>
    <x v="32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32"/>
  </r>
  <r>
    <n v="-1"/>
    <n v="1"/>
    <s v="0001 -Florida Power &amp; Light Company"/>
    <n v="0"/>
    <n v="3"/>
    <x v="32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32"/>
  </r>
  <r>
    <n v="-1"/>
    <n v="1"/>
    <s v="0001 -Florida Power &amp; Light Company"/>
    <n v="0"/>
    <n v="3"/>
    <x v="32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32"/>
  </r>
  <r>
    <n v="-1"/>
    <n v="1"/>
    <s v="0001 -Florida Power &amp; Light Company"/>
    <n v="0"/>
    <n v="3"/>
    <x v="32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32"/>
  </r>
  <r>
    <n v="-1"/>
    <n v="1"/>
    <s v="0001 -Florida Power &amp; Light Company"/>
    <n v="0"/>
    <n v="3"/>
    <x v="32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32"/>
  </r>
  <r>
    <n v="-1"/>
    <n v="1"/>
    <s v="0001 -Florida Power &amp; Light Company"/>
    <n v="0"/>
    <n v="3"/>
    <x v="32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32"/>
  </r>
  <r>
    <n v="-1"/>
    <n v="1"/>
    <s v="0001 -Florida Power &amp; Light Company"/>
    <n v="0"/>
    <n v="3"/>
    <x v="32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32"/>
  </r>
  <r>
    <n v="-1"/>
    <n v="1"/>
    <s v="0001 -Florida Power &amp; Light Company"/>
    <n v="0"/>
    <n v="3"/>
    <x v="32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32"/>
  </r>
  <r>
    <n v="-1"/>
    <n v="1"/>
    <s v="0001 -Florida Power &amp; Light Company"/>
    <n v="0"/>
    <n v="3"/>
    <x v="32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32"/>
  </r>
  <r>
    <n v="-1"/>
    <n v="1"/>
    <s v="0001 -Florida Power &amp; Light Company"/>
    <n v="0"/>
    <n v="3"/>
    <x v="32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32"/>
  </r>
  <r>
    <n v="-1"/>
    <n v="1"/>
    <s v="0001 -Florida Power &amp; Light Company"/>
    <n v="0"/>
    <n v="3"/>
    <x v="32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32"/>
  </r>
  <r>
    <n v="-1"/>
    <n v="1"/>
    <s v="0001 -Florida Power &amp; Light Company"/>
    <n v="0"/>
    <n v="3"/>
    <x v="32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32"/>
  </r>
  <r>
    <n v="-1"/>
    <n v="1"/>
    <s v="0001 -Florida Power &amp; Light Company"/>
    <n v="0"/>
    <n v="3"/>
    <x v="32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32"/>
  </r>
  <r>
    <n v="-1"/>
    <n v="1"/>
    <s v="0001 -Florida Power &amp; Light Company"/>
    <n v="0"/>
    <n v="3"/>
    <x v="32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32"/>
  </r>
  <r>
    <n v="-1"/>
    <n v="1"/>
    <s v="0001 -Florida Power &amp; Light Company"/>
    <n v="0"/>
    <n v="3"/>
    <x v="32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32"/>
  </r>
  <r>
    <n v="-1"/>
    <n v="1"/>
    <s v="0001 -Florida Power &amp; Light Company"/>
    <n v="0"/>
    <n v="3"/>
    <x v="32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32"/>
  </r>
  <r>
    <n v="-1"/>
    <n v="1"/>
    <s v="0001 -Florida Power &amp; Light Company"/>
    <n v="0"/>
    <n v="3"/>
    <x v="32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32"/>
  </r>
  <r>
    <n v="-1"/>
    <n v="1"/>
    <s v="0001 -Florida Power &amp; Light Company"/>
    <n v="0"/>
    <n v="3"/>
    <x v="32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32"/>
  </r>
  <r>
    <n v="-1"/>
    <n v="1"/>
    <s v="0001 -Florida Power &amp; Light Company"/>
    <n v="0"/>
    <n v="3"/>
    <x v="32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32"/>
  </r>
  <r>
    <n v="-1"/>
    <n v="1"/>
    <s v="0001 -Florida Power &amp; Light Company"/>
    <n v="0"/>
    <n v="3"/>
    <x v="32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32"/>
  </r>
  <r>
    <n v="-1"/>
    <n v="1"/>
    <s v="0001 -Florida Power &amp; Light Company"/>
    <n v="0"/>
    <n v="3"/>
    <x v="32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32"/>
  </r>
  <r>
    <n v="-1"/>
    <n v="1"/>
    <s v="0001 -Florida Power &amp; Light Company"/>
    <n v="0"/>
    <n v="3"/>
    <x v="32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32"/>
  </r>
  <r>
    <n v="-1"/>
    <n v="1"/>
    <s v="0001 -Florida Power &amp; Light Company"/>
    <n v="0"/>
    <n v="3"/>
    <x v="32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32"/>
  </r>
  <r>
    <n v="-1"/>
    <n v="1"/>
    <s v="0001 -Florida Power &amp; Light Company"/>
    <n v="0"/>
    <n v="3"/>
    <x v="32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32"/>
  </r>
  <r>
    <n v="-1"/>
    <n v="1"/>
    <s v="0001 -Florida Power &amp; Light Company"/>
    <n v="0"/>
    <n v="3"/>
    <x v="32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32"/>
  </r>
  <r>
    <n v="-1"/>
    <n v="1"/>
    <s v="0001 -Florida Power &amp; Light Company"/>
    <n v="0"/>
    <n v="3"/>
    <x v="32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32"/>
  </r>
  <r>
    <n v="-1"/>
    <n v="1"/>
    <s v="0001 -Florida Power &amp; Light Company"/>
    <n v="0"/>
    <n v="3"/>
    <x v="32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32"/>
  </r>
  <r>
    <n v="-1"/>
    <n v="1"/>
    <s v="0001 -Florida Power &amp; Light Company"/>
    <n v="0"/>
    <n v="3"/>
    <x v="32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32"/>
  </r>
  <r>
    <n v="-1"/>
    <n v="1"/>
    <s v="0001 -Florida Power &amp; Light Company"/>
    <n v="0"/>
    <n v="3"/>
    <x v="32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32"/>
  </r>
  <r>
    <n v="-1"/>
    <n v="1"/>
    <s v="0001 -Florida Power &amp; Light Company"/>
    <n v="0"/>
    <n v="3"/>
    <x v="32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32"/>
  </r>
  <r>
    <n v="-1"/>
    <n v="1"/>
    <s v="0001 -Florida Power &amp; Light Company"/>
    <n v="0"/>
    <n v="3"/>
    <x v="32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32"/>
  </r>
  <r>
    <n v="-1"/>
    <n v="1"/>
    <s v="0001 -Florida Power &amp; Light Company"/>
    <n v="0"/>
    <n v="3"/>
    <x v="32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32"/>
  </r>
  <r>
    <n v="-1"/>
    <n v="1"/>
    <s v="0001 -Florida Power &amp; Light Company"/>
    <n v="0"/>
    <n v="3"/>
    <x v="32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32"/>
  </r>
  <r>
    <n v="-1"/>
    <n v="1"/>
    <s v="0001 -Florida Power &amp; Light Company"/>
    <n v="0"/>
    <n v="3"/>
    <x v="32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32"/>
  </r>
  <r>
    <n v="-1"/>
    <n v="1"/>
    <s v="0001 -Florida Power &amp; Light Company"/>
    <n v="0"/>
    <n v="3"/>
    <x v="32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32"/>
  </r>
  <r>
    <n v="-1"/>
    <n v="1"/>
    <s v="0001 -Florida Power &amp; Light Company"/>
    <n v="0"/>
    <n v="3"/>
    <x v="32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32"/>
  </r>
  <r>
    <n v="-1"/>
    <n v="1"/>
    <s v="0001 -Florida Power &amp; Light Company"/>
    <n v="0"/>
    <n v="3"/>
    <x v="32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32"/>
  </r>
  <r>
    <n v="-1"/>
    <n v="1"/>
    <s v="0001 -Florida Power &amp; Light Company"/>
    <n v="0"/>
    <n v="3"/>
    <x v="32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32"/>
  </r>
  <r>
    <n v="-1"/>
    <n v="1"/>
    <s v="0001 -Florida Power &amp; Light Company"/>
    <n v="0"/>
    <n v="3"/>
    <x v="32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32"/>
  </r>
  <r>
    <n v="-1"/>
    <n v="1"/>
    <s v="0001 -Florida Power &amp; Light Company"/>
    <n v="0"/>
    <n v="3"/>
    <x v="32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32"/>
  </r>
  <r>
    <n v="-1"/>
    <n v="1"/>
    <s v="0001 -Florida Power &amp; Light Company"/>
    <n v="0"/>
    <n v="3"/>
    <x v="32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32"/>
  </r>
  <r>
    <n v="-1"/>
    <n v="1"/>
    <s v="0001 -Florida Power &amp; Light Company"/>
    <n v="0"/>
    <n v="3"/>
    <x v="32"/>
    <n v="2011"/>
    <n v="233"/>
    <n v="2014"/>
    <s v="V2011 - 100% Bonus"/>
    <n v="367"/>
    <s v="02. Steam"/>
    <s v="Function"/>
    <n v="2978633.01"/>
    <n v="0"/>
    <n v="0"/>
    <n v="2409842.0299999998"/>
    <n v="196196.91"/>
    <n v="599666.18999999994"/>
    <n v="-66041.73"/>
    <n v="47443.21"/>
    <n v="3031121.3"/>
    <n v="784979.98"/>
    <n v="5838.04"/>
    <n v="0"/>
    <n v="47443.21"/>
    <n v="0"/>
    <x v="32"/>
  </r>
  <r>
    <n v="-1"/>
    <n v="1"/>
    <s v="0001 -Florida Power &amp; Light Company"/>
    <n v="0"/>
    <n v="3"/>
    <x v="32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32"/>
  </r>
  <r>
    <n v="-1"/>
    <n v="1"/>
    <s v="0001 -Florida Power &amp; Light Company"/>
    <n v="0"/>
    <n v="3"/>
    <x v="32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8"/>
    <n v="2014"/>
    <s v="V2012 Q1 - 50% Bonus"/>
    <n v="367"/>
    <s v="02. Steam"/>
    <s v="Function"/>
    <n v="7823365.21"/>
    <n v="0"/>
    <n v="0"/>
    <n v="7826458.8099999996"/>
    <n v="576500.30000000005"/>
    <n v="1306439.1599999999"/>
    <n v="-6187.2"/>
    <n v="2427.41"/>
    <n v="7829552.4100000001"/>
    <n v="1881899.26"/>
    <n v="-2719.6"/>
    <n v="0"/>
    <n v="2427.41"/>
    <n v="0"/>
    <x v="32"/>
  </r>
  <r>
    <n v="-1"/>
    <n v="1"/>
    <s v="0001 -Florida Power &amp; Light Company"/>
    <n v="0"/>
    <n v="3"/>
    <x v="32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9"/>
    <n v="2014"/>
    <s v="V2012 Q2 - 50% Bonus"/>
    <n v="367"/>
    <s v="02. Steam"/>
    <s v="Function"/>
    <n v="146478606.88999999"/>
    <n v="0"/>
    <n v="0"/>
    <n v="146478606.88999999"/>
    <n v="9693256.0399999991"/>
    <n v="17355387.07"/>
    <n v="-322992.34999999998"/>
    <n v="0"/>
    <n v="146478606.88999999"/>
    <n v="27048643.109999999"/>
    <n v="0"/>
    <n v="0"/>
    <n v="0"/>
    <n v="0"/>
    <x v="32"/>
  </r>
  <r>
    <n v="-1"/>
    <n v="1"/>
    <s v="0001 -Florida Power &amp; Light Company"/>
    <n v="0"/>
    <n v="3"/>
    <x v="32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5"/>
    <n v="2014"/>
    <s v="V2012 Q3 - 100% Bonus"/>
    <n v="367"/>
    <s v="02. Steam"/>
    <s v="Function"/>
    <n v="14706200.58"/>
    <n v="0"/>
    <n v="0"/>
    <n v="14712617.939999999"/>
    <n v="991924.7"/>
    <n v="1486916.94"/>
    <n v="-12834.71"/>
    <n v="2965.52"/>
    <n v="14719035.289999999"/>
    <n v="2477112.42"/>
    <n v="-8139.97"/>
    <n v="0"/>
    <n v="2965.52"/>
    <n v="0"/>
    <x v="32"/>
  </r>
  <r>
    <n v="-1"/>
    <n v="1"/>
    <s v="0001 -Florida Power &amp; Light Company"/>
    <n v="0"/>
    <n v="3"/>
    <x v="32"/>
    <n v="2012"/>
    <n v="250"/>
    <n v="2014"/>
    <s v="V2012 Q3 - 50% Bonus"/>
    <n v="367"/>
    <s v="02. Steam"/>
    <s v="Function"/>
    <n v="247103139.06"/>
    <n v="0"/>
    <n v="0"/>
    <n v="247210933.13999999"/>
    <n v="16680644.720000001"/>
    <n v="25006585.18"/>
    <n v="-215588.15"/>
    <n v="49812.74"/>
    <n v="247318727.21000001"/>
    <n v="41658183.710000001"/>
    <n v="-136729.22"/>
    <n v="0"/>
    <n v="49812.74"/>
    <n v="0"/>
    <x v="32"/>
  </r>
  <r>
    <n v="-1"/>
    <n v="1"/>
    <s v="0001 -Florida Power &amp; Light Company"/>
    <n v="0"/>
    <n v="3"/>
    <x v="32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7"/>
    <n v="2014"/>
    <s v="V2012 Q4 - 100% Bonus"/>
    <n v="367"/>
    <s v="02. Steam"/>
    <s v="Function"/>
    <n v="187342.91"/>
    <n v="0"/>
    <n v="0"/>
    <n v="187424.66"/>
    <n v="12879.82"/>
    <n v="15690.53"/>
    <n v="-163.5"/>
    <n v="128.02000000000001"/>
    <n v="187506.41"/>
    <n v="28551.05"/>
    <n v="-16.18"/>
    <n v="0"/>
    <n v="128.02000000000001"/>
    <n v="0"/>
    <x v="32"/>
  </r>
  <r>
    <n v="-1"/>
    <n v="1"/>
    <s v="0001 -Florida Power &amp; Light Company"/>
    <n v="0"/>
    <n v="3"/>
    <x v="32"/>
    <n v="2012"/>
    <n v="251"/>
    <n v="2014"/>
    <s v="V2012 Q4 - 50% Bonus"/>
    <n v="367"/>
    <s v="02. Steam"/>
    <s v="Function"/>
    <n v="4849830.26"/>
    <n v="0"/>
    <n v="0"/>
    <n v="4851882"/>
    <n v="355049.01"/>
    <n v="440703.08"/>
    <n v="-4103.4799999999996"/>
    <n v="3266.43"/>
    <n v="4853933.74"/>
    <n v="795267.72"/>
    <n v="-352.68"/>
    <n v="0"/>
    <n v="3266.43"/>
    <n v="0"/>
    <x v="32"/>
  </r>
  <r>
    <n v="-1"/>
    <n v="1"/>
    <s v="0001 -Florida Power &amp; Light Company"/>
    <n v="0"/>
    <n v="3"/>
    <x v="32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32"/>
  </r>
  <r>
    <n v="-1"/>
    <n v="1"/>
    <s v="0001 -Florida Power &amp; Light Company"/>
    <n v="0"/>
    <n v="3"/>
    <x v="32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32"/>
  </r>
  <r>
    <n v="-1"/>
    <n v="1"/>
    <s v="0001 -Florida Power &amp; Light Company"/>
    <n v="0"/>
    <n v="3"/>
    <x v="32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72"/>
    <n v="4"/>
    <n v="2014"/>
    <s v="V1972"/>
    <n v="367"/>
    <s v="03. Nuclear"/>
    <s v="Function"/>
    <n v="66392000.909999996"/>
    <n v="0"/>
    <n v="0"/>
    <n v="66392000.909999996"/>
    <n v="268280.37"/>
    <n v="65908949.780000001"/>
    <n v="-661059.15"/>
    <n v="214770.78"/>
    <n v="66392000.909999996"/>
    <n v="66392000.93"/>
    <n v="0"/>
    <n v="0"/>
    <n v="214770.78"/>
    <n v="0"/>
    <x v="32"/>
  </r>
  <r>
    <n v="-1"/>
    <n v="1"/>
    <s v="0001 -Florida Power &amp; Light Company"/>
    <n v="0"/>
    <n v="3"/>
    <x v="32"/>
    <n v="1973"/>
    <n v="5"/>
    <n v="2014"/>
    <s v="V1973"/>
    <n v="367"/>
    <s v="03. Nuclear"/>
    <s v="Function"/>
    <n v="76481670.049999997"/>
    <n v="0"/>
    <n v="0"/>
    <n v="76481670.049999997"/>
    <n v="1242465.55"/>
    <n v="75107164.180000007"/>
    <n v="-166065"/>
    <n v="0"/>
    <n v="76481670.049999997"/>
    <n v="76349629.730000004"/>
    <n v="0"/>
    <n v="0"/>
    <n v="0"/>
    <n v="0"/>
    <x v="32"/>
  </r>
  <r>
    <n v="-1"/>
    <n v="1"/>
    <s v="0001 -Florida Power &amp; Light Company"/>
    <n v="0"/>
    <n v="3"/>
    <x v="32"/>
    <n v="1974"/>
    <n v="6"/>
    <n v="2014"/>
    <s v="V1974"/>
    <n v="367"/>
    <s v="03. Nuclear"/>
    <s v="Function"/>
    <n v="4195607.71"/>
    <n v="0"/>
    <n v="0"/>
    <n v="4195607.71"/>
    <n v="48395.96"/>
    <n v="4117364.96"/>
    <n v="0"/>
    <n v="0"/>
    <n v="4195607.71"/>
    <n v="4165760.92"/>
    <n v="0"/>
    <n v="0"/>
    <n v="0"/>
    <n v="0"/>
    <x v="32"/>
  </r>
  <r>
    <n v="-1"/>
    <n v="1"/>
    <s v="0001 -Florida Power &amp; Light Company"/>
    <n v="0"/>
    <n v="3"/>
    <x v="32"/>
    <n v="1975"/>
    <n v="7"/>
    <n v="2014"/>
    <s v="V1975"/>
    <n v="367"/>
    <s v="03. Nuclear"/>
    <s v="Function"/>
    <n v="5385545.5099999998"/>
    <n v="0"/>
    <n v="0"/>
    <n v="5385545.5099999998"/>
    <n v="-13561.24"/>
    <n v="5385545.5199999996"/>
    <n v="-22363.360000000001"/>
    <n v="13561.23"/>
    <n v="5385545.5099999998"/>
    <n v="5385545.5099999998"/>
    <n v="0"/>
    <n v="0"/>
    <n v="13561.23"/>
    <n v="0"/>
    <x v="32"/>
  </r>
  <r>
    <n v="-1"/>
    <n v="1"/>
    <s v="0001 -Florida Power &amp; Light Company"/>
    <n v="0"/>
    <n v="3"/>
    <x v="32"/>
    <n v="1976"/>
    <n v="8"/>
    <n v="2014"/>
    <s v="V1976"/>
    <n v="367"/>
    <s v="03. Nuclear"/>
    <s v="Function"/>
    <n v="369346412.77999997"/>
    <n v="0"/>
    <n v="0"/>
    <n v="369346412.77999997"/>
    <n v="5600606.8499999996"/>
    <n v="360904150.00999999"/>
    <n v="-1623207"/>
    <n v="0"/>
    <n v="369346412.77999997"/>
    <n v="366504756.86000001"/>
    <n v="0"/>
    <n v="0"/>
    <n v="0"/>
    <n v="0"/>
    <x v="32"/>
  </r>
  <r>
    <n v="-1"/>
    <n v="1"/>
    <s v="0001 -Florida Power &amp; Light Company"/>
    <n v="0"/>
    <n v="3"/>
    <x v="32"/>
    <n v="1977"/>
    <n v="10"/>
    <n v="2014"/>
    <s v="V1977"/>
    <n v="367"/>
    <s v="03. Nuclear"/>
    <s v="Function"/>
    <n v="24302337.07"/>
    <n v="0"/>
    <n v="0"/>
    <n v="24302337.07"/>
    <n v="406491.55"/>
    <n v="23660806.809999999"/>
    <n v="0"/>
    <n v="0"/>
    <n v="24302337.07"/>
    <n v="24067298.359999999"/>
    <n v="0"/>
    <n v="0"/>
    <n v="0"/>
    <n v="0"/>
    <x v="32"/>
  </r>
  <r>
    <n v="-1"/>
    <n v="1"/>
    <s v="0001 -Florida Power &amp; Light Company"/>
    <n v="0"/>
    <n v="3"/>
    <x v="32"/>
    <n v="1977"/>
    <n v="9"/>
    <n v="2014"/>
    <s v="V1977SV"/>
    <n v="367"/>
    <s v="03. Nuclear"/>
    <s v="Function"/>
    <n v="6068901.3499999996"/>
    <n v="0"/>
    <n v="0"/>
    <n v="6068901.3499999996"/>
    <n v="116790.76"/>
    <n v="5883932.4000000004"/>
    <n v="0"/>
    <n v="0"/>
    <n v="6068901.3499999996"/>
    <n v="6000723.1600000001"/>
    <n v="0"/>
    <n v="0"/>
    <n v="0"/>
    <n v="0"/>
    <x v="32"/>
  </r>
  <r>
    <n v="-1"/>
    <n v="1"/>
    <s v="0001 -Florida Power &amp; Light Company"/>
    <n v="0"/>
    <n v="3"/>
    <x v="32"/>
    <n v="1978"/>
    <n v="12"/>
    <n v="2014"/>
    <s v="V1978"/>
    <n v="367"/>
    <s v="03. Nuclear"/>
    <s v="Function"/>
    <n v="11068196.57"/>
    <n v="0"/>
    <n v="0"/>
    <n v="11068196.57"/>
    <n v="195957.37"/>
    <n v="10570153.99"/>
    <n v="0"/>
    <n v="0"/>
    <n v="11068196.57"/>
    <n v="10766111.359999999"/>
    <n v="0"/>
    <n v="0"/>
    <n v="0"/>
    <n v="0"/>
    <x v="32"/>
  </r>
  <r>
    <n v="-1"/>
    <n v="1"/>
    <s v="0001 -Florida Power &amp; Light Company"/>
    <n v="0"/>
    <n v="3"/>
    <x v="32"/>
    <n v="1978"/>
    <n v="11"/>
    <n v="2014"/>
    <s v="V1978SV"/>
    <n v="367"/>
    <s v="03. Nuclear"/>
    <s v="Function"/>
    <n v="19142105.859999999"/>
    <n v="0"/>
    <n v="0"/>
    <n v="19142105.859999999"/>
    <n v="370733.15"/>
    <n v="18195272.690000001"/>
    <n v="0"/>
    <n v="0"/>
    <n v="19142105.859999999"/>
    <n v="18566005.84"/>
    <n v="0"/>
    <n v="0"/>
    <n v="0"/>
    <n v="0"/>
    <x v="32"/>
  </r>
  <r>
    <n v="-1"/>
    <n v="1"/>
    <s v="0001 -Florida Power &amp; Light Company"/>
    <n v="0"/>
    <n v="3"/>
    <x v="32"/>
    <n v="1979"/>
    <n v="13"/>
    <n v="2014"/>
    <s v="V1979"/>
    <n v="367"/>
    <s v="03. Nuclear"/>
    <s v="Function"/>
    <n v="9393931.6899999995"/>
    <n v="0"/>
    <n v="0"/>
    <n v="9393931.6899999995"/>
    <n v="180777.28"/>
    <n v="8924446.1300000008"/>
    <n v="-85.11"/>
    <n v="51.61"/>
    <n v="9393931.6899999995"/>
    <n v="9105275.0199999996"/>
    <n v="0"/>
    <n v="0"/>
    <n v="51.61"/>
    <n v="0"/>
    <x v="32"/>
  </r>
  <r>
    <n v="-1"/>
    <n v="1"/>
    <s v="0001 -Florida Power &amp; Light Company"/>
    <n v="0"/>
    <n v="3"/>
    <x v="32"/>
    <n v="1980"/>
    <n v="14"/>
    <n v="2014"/>
    <s v="V1980"/>
    <n v="367"/>
    <s v="03. Nuclear"/>
    <s v="Function"/>
    <n v="7070535.96"/>
    <n v="0"/>
    <n v="0"/>
    <n v="7070535.96"/>
    <n v="136066.37"/>
    <n v="6394688.2999999998"/>
    <n v="0"/>
    <n v="0"/>
    <n v="7070535.96"/>
    <n v="6530754.6699999999"/>
    <n v="0"/>
    <n v="0"/>
    <n v="0"/>
    <n v="0"/>
    <x v="32"/>
  </r>
  <r>
    <n v="-1"/>
    <n v="1"/>
    <s v="0001 -Florida Power &amp; Light Company"/>
    <n v="0"/>
    <n v="3"/>
    <x v="32"/>
    <n v="1981"/>
    <n v="15"/>
    <n v="2014"/>
    <s v="V1981"/>
    <n v="367"/>
    <s v="03. Nuclear"/>
    <s v="Function"/>
    <n v="17856038.640000001"/>
    <n v="0"/>
    <n v="0"/>
    <n v="17856038.640000001"/>
    <n v="343162.88"/>
    <n v="15018493.939999999"/>
    <n v="-47928"/>
    <n v="0"/>
    <n v="17856038.640000001"/>
    <n v="15361656.82"/>
    <n v="0"/>
    <n v="0"/>
    <n v="0"/>
    <n v="0"/>
    <x v="32"/>
  </r>
  <r>
    <n v="-1"/>
    <n v="1"/>
    <s v="0001 -Florida Power &amp; Light Company"/>
    <n v="0"/>
    <n v="3"/>
    <x v="32"/>
    <n v="1982"/>
    <n v="16"/>
    <n v="2014"/>
    <s v="V1982"/>
    <n v="367"/>
    <s v="03. Nuclear"/>
    <s v="Function"/>
    <n v="120989659.88"/>
    <n v="0"/>
    <n v="0"/>
    <n v="120989659.88"/>
    <n v="2322694.2999999998"/>
    <n v="103375889.22"/>
    <n v="-586902"/>
    <n v="0"/>
    <n v="120989659.88"/>
    <n v="105698583.52"/>
    <n v="0"/>
    <n v="0"/>
    <n v="0"/>
    <n v="0"/>
    <x v="32"/>
  </r>
  <r>
    <n v="-1"/>
    <n v="1"/>
    <s v="0001 -Florida Power &amp; Light Company"/>
    <n v="0"/>
    <n v="3"/>
    <x v="32"/>
    <n v="1983"/>
    <n v="17"/>
    <n v="2014"/>
    <s v="V1983"/>
    <n v="367"/>
    <s v="03. Nuclear"/>
    <s v="Function"/>
    <n v="1055664791.52"/>
    <n v="0"/>
    <n v="0"/>
    <n v="1055664791.52"/>
    <n v="20337419.649999999"/>
    <n v="834554647.08000004"/>
    <n v="-5674598.6399999997"/>
    <n v="2415762.67"/>
    <n v="1059648543.16"/>
    <n v="851735476.14999998"/>
    <n v="1588601.61"/>
    <n v="0"/>
    <n v="2415762.67"/>
    <n v="0"/>
    <x v="32"/>
  </r>
  <r>
    <n v="-1"/>
    <n v="1"/>
    <s v="0001 -Florida Power &amp; Light Company"/>
    <n v="0"/>
    <n v="3"/>
    <x v="32"/>
    <n v="1984"/>
    <n v="18"/>
    <n v="2014"/>
    <s v="V1984"/>
    <n v="367"/>
    <s v="03. Nuclear"/>
    <s v="Function"/>
    <n v="105509174.93000001"/>
    <n v="0"/>
    <n v="0"/>
    <n v="105509174.93000001"/>
    <n v="2035928.39"/>
    <n v="81121823.510000005"/>
    <n v="-585022.53"/>
    <n v="350546.67"/>
    <n v="106087249.45999999"/>
    <n v="82715487.5"/>
    <n v="214736.54"/>
    <n v="0"/>
    <n v="350546.67"/>
    <n v="0"/>
    <x v="32"/>
  </r>
  <r>
    <n v="-1"/>
    <n v="1"/>
    <s v="0001 -Florida Power &amp; Light Company"/>
    <n v="0"/>
    <n v="3"/>
    <x v="32"/>
    <n v="1985"/>
    <n v="19"/>
    <n v="2014"/>
    <s v="V1985"/>
    <n v="367"/>
    <s v="03. Nuclear"/>
    <s v="Function"/>
    <n v="70792248.519999996"/>
    <n v="0"/>
    <n v="0"/>
    <n v="70792248.519999996"/>
    <n v="1368882.16"/>
    <n v="52982879.090000004"/>
    <n v="-680360.72"/>
    <n v="412573.42"/>
    <n v="71472609.239999995"/>
    <n v="53847417.020000003"/>
    <n v="236556.93"/>
    <n v="0"/>
    <n v="412573.42"/>
    <n v="0"/>
    <x v="32"/>
  </r>
  <r>
    <n v="-1"/>
    <n v="1"/>
    <s v="0001 -Florida Power &amp; Light Company"/>
    <n v="0"/>
    <n v="3"/>
    <x v="32"/>
    <n v="1986"/>
    <n v="20"/>
    <n v="2014"/>
    <s v="V1986"/>
    <n v="367"/>
    <s v="03. Nuclear"/>
    <s v="Function"/>
    <n v="105096981.01000001"/>
    <n v="0"/>
    <n v="0"/>
    <n v="105096981.01000001"/>
    <n v="2022500.62"/>
    <n v="73347083.590000004"/>
    <n v="-138712"/>
    <n v="0"/>
    <n v="105235693.01000001"/>
    <n v="75269656.540000007"/>
    <n v="-38784.33"/>
    <n v="0"/>
    <n v="0"/>
    <n v="0"/>
    <x v="32"/>
  </r>
  <r>
    <n v="-1"/>
    <n v="1"/>
    <s v="0001 -Florida Power &amp; Light Company"/>
    <n v="0"/>
    <n v="3"/>
    <x v="32"/>
    <n v="1987"/>
    <n v="22"/>
    <n v="2014"/>
    <s v="V1987"/>
    <n v="367"/>
    <s v="03. Nuclear"/>
    <s v="Function"/>
    <n v="46243531.189999998"/>
    <n v="0"/>
    <n v="0"/>
    <n v="46555681.460000001"/>
    <n v="896565.53"/>
    <n v="29436782.969999999"/>
    <n v="-752670.53"/>
    <n v="378578.3"/>
    <n v="46867831.719999999"/>
    <n v="29903372"/>
    <n v="184254.27"/>
    <n v="0"/>
    <n v="378578.3"/>
    <n v="0"/>
    <x v="32"/>
  </r>
  <r>
    <n v="-1"/>
    <n v="1"/>
    <s v="0001 -Florida Power &amp; Light Company"/>
    <n v="0"/>
    <n v="3"/>
    <x v="32"/>
    <n v="1987"/>
    <n v="21"/>
    <n v="2014"/>
    <s v="V1987A"/>
    <n v="367"/>
    <s v="03. Nuclear"/>
    <s v="Function"/>
    <n v="98443800.349999994"/>
    <n v="0"/>
    <n v="0"/>
    <n v="98443800.349999994"/>
    <n v="1896328.62"/>
    <n v="56234214.520000003"/>
    <n v="-193585.96"/>
    <n v="117391.29"/>
    <n v="98637386.310000002"/>
    <n v="58020177.740000002"/>
    <n v="34170.730000000003"/>
    <n v="0"/>
    <n v="117391.29"/>
    <n v="0"/>
    <x v="32"/>
  </r>
  <r>
    <n v="-1"/>
    <n v="1"/>
    <s v="0001 -Florida Power &amp; Light Company"/>
    <n v="0"/>
    <n v="3"/>
    <x v="32"/>
    <n v="1988"/>
    <n v="24"/>
    <n v="2014"/>
    <s v="V1988"/>
    <n v="367"/>
    <s v="03. Nuclear"/>
    <s v="Function"/>
    <n v="20154823.859999999"/>
    <n v="0"/>
    <n v="0"/>
    <n v="20206885.010000002"/>
    <n v="392292.83"/>
    <n v="12651813.17"/>
    <n v="-317980.3"/>
    <n v="63140.17"/>
    <n v="20258946.16"/>
    <n v="12975461.460000001"/>
    <n v="27662.41"/>
    <n v="0"/>
    <n v="63140.17"/>
    <n v="0"/>
    <x v="32"/>
  </r>
  <r>
    <n v="-1"/>
    <n v="1"/>
    <s v="0001 -Florida Power &amp; Light Company"/>
    <n v="0"/>
    <n v="3"/>
    <x v="32"/>
    <n v="1988"/>
    <n v="23"/>
    <n v="2014"/>
    <s v="V1988A"/>
    <n v="367"/>
    <s v="03. Nuclear"/>
    <s v="Function"/>
    <n v="42213871.990000002"/>
    <n v="0"/>
    <n v="0"/>
    <n v="42213871.990000002"/>
    <n v="812370.05"/>
    <n v="26181682.920000002"/>
    <n v="-57.23"/>
    <n v="34.700000000000003"/>
    <n v="42213929.219999999"/>
    <n v="26994017.48"/>
    <n v="12.96"/>
    <n v="0"/>
    <n v="34.700000000000003"/>
    <n v="0"/>
    <x v="32"/>
  </r>
  <r>
    <n v="-1"/>
    <n v="1"/>
    <s v="0001 -Florida Power &amp; Light Company"/>
    <n v="0"/>
    <n v="3"/>
    <x v="32"/>
    <n v="1989"/>
    <n v="26"/>
    <n v="2014"/>
    <s v="V1989"/>
    <n v="367"/>
    <s v="03. Nuclear"/>
    <s v="Function"/>
    <n v="30956533"/>
    <n v="0"/>
    <n v="0"/>
    <n v="30982151.140000001"/>
    <n v="622986.41"/>
    <n v="18729486.23"/>
    <n v="-51370.27"/>
    <n v="31069.88"/>
    <n v="31007769.27"/>
    <n v="19321545"/>
    <n v="10761.25"/>
    <n v="0"/>
    <n v="31069.88"/>
    <n v="0"/>
    <x v="32"/>
  </r>
  <r>
    <n v="-1"/>
    <n v="1"/>
    <s v="0001 -Florida Power &amp; Light Company"/>
    <n v="0"/>
    <n v="3"/>
    <x v="32"/>
    <n v="1989"/>
    <n v="25"/>
    <n v="2014"/>
    <s v="V1989A"/>
    <n v="367"/>
    <s v="03. Nuclear"/>
    <s v="Function"/>
    <n v="45240054.07"/>
    <n v="0"/>
    <n v="0"/>
    <n v="45240054.07"/>
    <n v="871340.31"/>
    <n v="27143735.010000002"/>
    <n v="-76339.850000000006"/>
    <n v="46292.79"/>
    <n v="45316393.920000002"/>
    <n v="27969349.07"/>
    <n v="15679.19"/>
    <n v="0"/>
    <n v="46292.79"/>
    <n v="0"/>
    <x v="32"/>
  </r>
  <r>
    <n v="-1"/>
    <n v="1"/>
    <s v="0001 -Florida Power &amp; Light Company"/>
    <n v="0"/>
    <n v="3"/>
    <x v="32"/>
    <n v="1990"/>
    <n v="28"/>
    <n v="2014"/>
    <s v="V1990"/>
    <n v="367"/>
    <s v="03. Nuclear"/>
    <s v="Function"/>
    <n v="43141513.210000001"/>
    <n v="0"/>
    <n v="0"/>
    <n v="43414468.960000001"/>
    <n v="865722.11"/>
    <n v="26188204.030000001"/>
    <n v="-1411921.49"/>
    <n v="331042.88"/>
    <n v="43687424.700000003"/>
    <n v="26726555.789999999"/>
    <n v="112501.74"/>
    <n v="0"/>
    <n v="331042.88"/>
    <n v="0"/>
    <x v="32"/>
  </r>
  <r>
    <n v="-1"/>
    <n v="1"/>
    <s v="0001 -Florida Power &amp; Light Company"/>
    <n v="0"/>
    <n v="3"/>
    <x v="32"/>
    <n v="1990"/>
    <n v="27"/>
    <n v="2014"/>
    <s v="V1990A"/>
    <n v="367"/>
    <s v="03. Nuclear"/>
    <s v="Function"/>
    <n v="1128810.1399999999"/>
    <n v="0"/>
    <n v="0"/>
    <n v="1128810.1399999999"/>
    <n v="22102.05"/>
    <n v="679255.74"/>
    <n v="-39395.93"/>
    <n v="23889.85"/>
    <n v="1168206.07"/>
    <n v="678450.95"/>
    <n v="7400.76"/>
    <n v="0"/>
    <n v="23889.85"/>
    <n v="0"/>
    <x v="32"/>
  </r>
  <r>
    <n v="-1"/>
    <n v="1"/>
    <s v="0001 -Florida Power &amp; Light Company"/>
    <n v="0"/>
    <n v="3"/>
    <x v="32"/>
    <n v="1991"/>
    <n v="29"/>
    <n v="2014"/>
    <s v="V1991"/>
    <n v="367"/>
    <s v="03. Nuclear"/>
    <s v="Function"/>
    <n v="270882379.55000001"/>
    <n v="0"/>
    <n v="0"/>
    <n v="270882379.55000001"/>
    <n v="5347224.21"/>
    <n v="153472054.97"/>
    <n v="0"/>
    <n v="0"/>
    <n v="270882379.55000001"/>
    <n v="158819279.18000001"/>
    <n v="0"/>
    <n v="0"/>
    <n v="0"/>
    <n v="0"/>
    <x v="32"/>
  </r>
  <r>
    <n v="-1"/>
    <n v="1"/>
    <s v="0001 -Florida Power &amp; Light Company"/>
    <n v="0"/>
    <n v="3"/>
    <x v="32"/>
    <n v="1992"/>
    <n v="30"/>
    <n v="2014"/>
    <s v="V1992"/>
    <n v="367"/>
    <s v="03. Nuclear"/>
    <s v="Function"/>
    <n v="27449875.329999998"/>
    <n v="0"/>
    <n v="0"/>
    <n v="27499837.390000001"/>
    <n v="561041.23"/>
    <n v="13475966.07"/>
    <n v="-872499.12"/>
    <n v="60594.38"/>
    <n v="27549799.449999999"/>
    <n v="13988251.27"/>
    <n v="9426.2900000000009"/>
    <n v="0"/>
    <n v="60594.38"/>
    <n v="0"/>
    <x v="32"/>
  </r>
  <r>
    <n v="-1"/>
    <n v="1"/>
    <s v="0001 -Florida Power &amp; Light Company"/>
    <n v="0"/>
    <n v="3"/>
    <x v="32"/>
    <n v="1993"/>
    <n v="31"/>
    <n v="2014"/>
    <s v="V1993"/>
    <n v="367"/>
    <s v="03. Nuclear"/>
    <s v="Function"/>
    <n v="16756011.869999999"/>
    <n v="0"/>
    <n v="0"/>
    <n v="17119062.809999999"/>
    <n v="411082.44"/>
    <n v="7706834.6200000001"/>
    <n v="-911886.88"/>
    <n v="440311.03999999998"/>
    <n v="17482113.75"/>
    <n v="7799082.7199999997"/>
    <n v="33043.5"/>
    <n v="0"/>
    <n v="440311.03999999998"/>
    <n v="0"/>
    <x v="32"/>
  </r>
  <r>
    <n v="-1"/>
    <n v="1"/>
    <s v="0001 -Florida Power &amp; Light Company"/>
    <n v="0"/>
    <n v="3"/>
    <x v="32"/>
    <n v="1994"/>
    <n v="32"/>
    <n v="2014"/>
    <s v="V1994"/>
    <n v="367"/>
    <s v="03. Nuclear"/>
    <s v="Function"/>
    <n v="13338680.66"/>
    <n v="0"/>
    <n v="0"/>
    <n v="13338680.66"/>
    <n v="286553.71999999997"/>
    <n v="554954.93999999994"/>
    <n v="-417040"/>
    <n v="0"/>
    <n v="13338680.66"/>
    <n v="841508.66"/>
    <n v="0"/>
    <n v="0"/>
    <n v="0"/>
    <n v="0"/>
    <x v="32"/>
  </r>
  <r>
    <n v="-1"/>
    <n v="1"/>
    <s v="0001 -Florida Power &amp; Light Company"/>
    <n v="0"/>
    <n v="3"/>
    <x v="32"/>
    <n v="1995"/>
    <n v="33"/>
    <n v="2014"/>
    <s v="V1995"/>
    <n v="367"/>
    <s v="03. Nuclear"/>
    <s v="Function"/>
    <n v="11763012.16"/>
    <n v="0"/>
    <n v="0"/>
    <n v="11840620.640000001"/>
    <n v="261252.3"/>
    <n v="3986647.37"/>
    <n v="-258850.95"/>
    <n v="94124.17"/>
    <n v="11918229.109999999"/>
    <n v="4196254.0199999996"/>
    <n v="-9447.1299999999992"/>
    <n v="0"/>
    <n v="94124.17"/>
    <n v="0"/>
    <x v="32"/>
  </r>
  <r>
    <n v="-1"/>
    <n v="1"/>
    <s v="0001 -Florida Power &amp; Light Company"/>
    <n v="0"/>
    <n v="3"/>
    <x v="32"/>
    <n v="1996"/>
    <n v="34"/>
    <n v="2014"/>
    <s v="V1996"/>
    <n v="367"/>
    <s v="03. Nuclear"/>
    <s v="Function"/>
    <n v="22256206.98"/>
    <n v="0"/>
    <n v="0"/>
    <n v="22414173.5"/>
    <n v="449457.32"/>
    <n v="4894114.75"/>
    <n v="-326544.03999999998"/>
    <n v="191583.04"/>
    <n v="22572140.02"/>
    <n v="5243643.88"/>
    <n v="-24421.81"/>
    <n v="0"/>
    <n v="191583.04"/>
    <n v="0"/>
    <x v="32"/>
  </r>
  <r>
    <n v="-1"/>
    <n v="1"/>
    <s v="0001 -Florida Power &amp; Light Company"/>
    <n v="0"/>
    <n v="3"/>
    <x v="32"/>
    <n v="1997"/>
    <n v="35"/>
    <n v="2014"/>
    <s v="V1997"/>
    <n v="367"/>
    <s v="03. Nuclear"/>
    <s v="Function"/>
    <n v="121010233.19"/>
    <n v="0"/>
    <n v="0"/>
    <n v="121010233.19"/>
    <n v="2344075.94"/>
    <n v="47002073.740000002"/>
    <n v="0"/>
    <n v="0"/>
    <n v="121010233.19"/>
    <n v="49346149.68"/>
    <n v="0"/>
    <n v="0"/>
    <n v="0"/>
    <n v="0"/>
    <x v="32"/>
  </r>
  <r>
    <n v="-1"/>
    <n v="1"/>
    <s v="0001 -Florida Power &amp; Light Company"/>
    <n v="0"/>
    <n v="3"/>
    <x v="32"/>
    <n v="1998"/>
    <n v="59"/>
    <n v="2014"/>
    <s v="V1998"/>
    <n v="367"/>
    <s v="03. Nuclear"/>
    <s v="Function"/>
    <n v="2105624.2799999998"/>
    <n v="0"/>
    <n v="0"/>
    <n v="2129910.88"/>
    <n v="215009.15"/>
    <n v="-4054399.36"/>
    <n v="-48573.2"/>
    <n v="29454.98"/>
    <n v="2154197.48"/>
    <n v="-3830971.55"/>
    <n v="-27536.880000000001"/>
    <n v="0"/>
    <n v="29454.98"/>
    <n v="0"/>
    <x v="32"/>
  </r>
  <r>
    <n v="-1"/>
    <n v="1"/>
    <s v="0001 -Florida Power &amp; Light Company"/>
    <n v="0"/>
    <n v="3"/>
    <x v="32"/>
    <n v="1999"/>
    <n v="60"/>
    <n v="2014"/>
    <s v="V1999"/>
    <n v="367"/>
    <s v="03. Nuclear"/>
    <s v="Function"/>
    <n v="4355560.3499999996"/>
    <n v="0"/>
    <n v="0"/>
    <n v="4518364.12"/>
    <n v="132790.16"/>
    <n v="377966.49"/>
    <n v="-325607.53000000003"/>
    <n v="197449.69"/>
    <n v="4681167.88"/>
    <n v="480343.4"/>
    <n v="-97744.59"/>
    <n v="0"/>
    <n v="197449.69"/>
    <n v="0"/>
    <x v="32"/>
  </r>
  <r>
    <n v="-1"/>
    <n v="1"/>
    <s v="0001 -Florida Power &amp; Light Company"/>
    <n v="0"/>
    <n v="3"/>
    <x v="32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32"/>
  </r>
  <r>
    <n v="-1"/>
    <n v="1"/>
    <s v="0001 -Florida Power &amp; Light Company"/>
    <n v="0"/>
    <n v="3"/>
    <x v="32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32"/>
  </r>
  <r>
    <n v="-1"/>
    <n v="1"/>
    <s v="0001 -Florida Power &amp; Light Company"/>
    <n v="0"/>
    <n v="3"/>
    <x v="32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32"/>
  </r>
  <r>
    <n v="-1"/>
    <n v="1"/>
    <s v="0001 -Florida Power &amp; Light Company"/>
    <n v="0"/>
    <n v="3"/>
    <x v="32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32"/>
  </r>
  <r>
    <n v="-1"/>
    <n v="1"/>
    <s v="0001 -Florida Power &amp; Light Company"/>
    <n v="0"/>
    <n v="3"/>
    <x v="32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32"/>
  </r>
  <r>
    <n v="-1"/>
    <n v="1"/>
    <s v="0001 -Florida Power &amp; Light Company"/>
    <n v="0"/>
    <n v="3"/>
    <x v="32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32"/>
  </r>
  <r>
    <n v="-1"/>
    <n v="1"/>
    <s v="0001 -Florida Power &amp; Light Company"/>
    <n v="0"/>
    <n v="3"/>
    <x v="32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32"/>
  </r>
  <r>
    <n v="-1"/>
    <n v="1"/>
    <s v="0001 -Florida Power &amp; Light Company"/>
    <n v="0"/>
    <n v="3"/>
    <x v="32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32"/>
  </r>
  <r>
    <n v="-1"/>
    <n v="1"/>
    <s v="0001 -Florida Power &amp; Light Company"/>
    <n v="0"/>
    <n v="3"/>
    <x v="32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32"/>
  </r>
  <r>
    <n v="-1"/>
    <n v="1"/>
    <s v="0001 -Florida Power &amp; Light Company"/>
    <n v="0"/>
    <n v="3"/>
    <x v="32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32"/>
  </r>
  <r>
    <n v="-1"/>
    <n v="1"/>
    <s v="0001 -Florida Power &amp; Light Company"/>
    <n v="0"/>
    <n v="3"/>
    <x v="32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32"/>
  </r>
  <r>
    <n v="-1"/>
    <n v="1"/>
    <s v="0001 -Florida Power &amp; Light Company"/>
    <n v="0"/>
    <n v="3"/>
    <x v="32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32"/>
  </r>
  <r>
    <n v="-1"/>
    <n v="1"/>
    <s v="0001 -Florida Power &amp; Light Company"/>
    <n v="0"/>
    <n v="3"/>
    <x v="32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32"/>
  </r>
  <r>
    <n v="-1"/>
    <n v="1"/>
    <s v="0001 -Florida Power &amp; Light Company"/>
    <n v="0"/>
    <n v="3"/>
    <x v="32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32"/>
  </r>
  <r>
    <n v="-1"/>
    <n v="1"/>
    <s v="0001 -Florida Power &amp; Light Company"/>
    <n v="0"/>
    <n v="3"/>
    <x v="32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32"/>
  </r>
  <r>
    <n v="-1"/>
    <n v="1"/>
    <s v="0001 -Florida Power &amp; Light Company"/>
    <n v="0"/>
    <n v="3"/>
    <x v="32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32"/>
  </r>
  <r>
    <n v="-1"/>
    <n v="1"/>
    <s v="0001 -Florida Power &amp; Light Company"/>
    <n v="0"/>
    <n v="3"/>
    <x v="32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32"/>
  </r>
  <r>
    <n v="-1"/>
    <n v="1"/>
    <s v="0001 -Florida Power &amp; Light Company"/>
    <n v="0"/>
    <n v="3"/>
    <x v="32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32"/>
  </r>
  <r>
    <n v="-1"/>
    <n v="1"/>
    <s v="0001 -Florida Power &amp; Light Company"/>
    <n v="0"/>
    <n v="3"/>
    <x v="32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32"/>
  </r>
  <r>
    <n v="-1"/>
    <n v="1"/>
    <s v="0001 -Florida Power &amp; Light Company"/>
    <n v="0"/>
    <n v="3"/>
    <x v="32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32"/>
  </r>
  <r>
    <n v="-1"/>
    <n v="1"/>
    <s v="0001 -Florida Power &amp; Light Company"/>
    <n v="0"/>
    <n v="3"/>
    <x v="32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32"/>
  </r>
  <r>
    <n v="-1"/>
    <n v="1"/>
    <s v="0001 -Florida Power &amp; Light Company"/>
    <n v="0"/>
    <n v="3"/>
    <x v="32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32"/>
  </r>
  <r>
    <n v="-1"/>
    <n v="1"/>
    <s v="0001 -Florida Power &amp; Light Company"/>
    <n v="0"/>
    <n v="3"/>
    <x v="32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32"/>
  </r>
  <r>
    <n v="-1"/>
    <n v="1"/>
    <s v="0001 -Florida Power &amp; Light Company"/>
    <n v="0"/>
    <n v="3"/>
    <x v="32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32"/>
  </r>
  <r>
    <n v="-1"/>
    <n v="1"/>
    <s v="0001 -Florida Power &amp; Light Company"/>
    <n v="0"/>
    <n v="3"/>
    <x v="32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32"/>
  </r>
  <r>
    <n v="-1"/>
    <n v="1"/>
    <s v="0001 -Florida Power &amp; Light Company"/>
    <n v="0"/>
    <n v="3"/>
    <x v="32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32"/>
  </r>
  <r>
    <n v="-1"/>
    <n v="1"/>
    <s v="0001 -Florida Power &amp; Light Company"/>
    <n v="0"/>
    <n v="3"/>
    <x v="32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32"/>
  </r>
  <r>
    <n v="-1"/>
    <n v="1"/>
    <s v="0001 -Florida Power &amp; Light Company"/>
    <n v="0"/>
    <n v="3"/>
    <x v="32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32"/>
  </r>
  <r>
    <n v="-1"/>
    <n v="1"/>
    <s v="0001 -Florida Power &amp; Light Company"/>
    <n v="0"/>
    <n v="3"/>
    <x v="32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32"/>
  </r>
  <r>
    <n v="-1"/>
    <n v="1"/>
    <s v="0001 -Florida Power &amp; Light Company"/>
    <n v="0"/>
    <n v="3"/>
    <x v="32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32"/>
  </r>
  <r>
    <n v="-1"/>
    <n v="1"/>
    <s v="0001 -Florida Power &amp; Light Company"/>
    <n v="0"/>
    <n v="3"/>
    <x v="32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32"/>
  </r>
  <r>
    <n v="-1"/>
    <n v="1"/>
    <s v="0001 -Florida Power &amp; Light Company"/>
    <n v="0"/>
    <n v="3"/>
    <x v="32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32"/>
  </r>
  <r>
    <n v="-1"/>
    <n v="1"/>
    <s v="0001 -Florida Power &amp; Light Company"/>
    <n v="0"/>
    <n v="3"/>
    <x v="32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32"/>
  </r>
  <r>
    <n v="-1"/>
    <n v="1"/>
    <s v="0001 -Florida Power &amp; Light Company"/>
    <n v="0"/>
    <n v="3"/>
    <x v="32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32"/>
  </r>
  <r>
    <n v="-1"/>
    <n v="1"/>
    <s v="0001 -Florida Power &amp; Light Company"/>
    <n v="0"/>
    <n v="3"/>
    <x v="32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32"/>
  </r>
  <r>
    <n v="-1"/>
    <n v="1"/>
    <s v="0001 -Florida Power &amp; Light Company"/>
    <n v="0"/>
    <n v="3"/>
    <x v="32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32"/>
  </r>
  <r>
    <n v="-1"/>
    <n v="1"/>
    <s v="0001 -Florida Power &amp; Light Company"/>
    <n v="0"/>
    <n v="3"/>
    <x v="32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32"/>
  </r>
  <r>
    <n v="-1"/>
    <n v="1"/>
    <s v="0001 -Florida Power &amp; Light Company"/>
    <n v="0"/>
    <n v="3"/>
    <x v="32"/>
    <n v="2008"/>
    <n v="169"/>
    <n v="2014"/>
    <s v="V2008 Q2 - 50% Bonus"/>
    <n v="367"/>
    <s v="03. Nuclear"/>
    <s v="Function"/>
    <n v="1941959.86"/>
    <n v="0"/>
    <n v="0"/>
    <n v="1942176.45"/>
    <n v="135647.54999999999"/>
    <n v="1370944.44"/>
    <n v="-218750.41"/>
    <n v="435.36"/>
    <n v="1942393.04"/>
    <n v="1506385.76"/>
    <n v="208.41"/>
    <n v="0"/>
    <n v="435.36"/>
    <n v="0"/>
    <x v="32"/>
  </r>
  <r>
    <n v="-1"/>
    <n v="1"/>
    <s v="0001 -Florida Power &amp; Light Company"/>
    <n v="0"/>
    <n v="3"/>
    <x v="32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32"/>
  </r>
  <r>
    <n v="-1"/>
    <n v="1"/>
    <s v="0001 -Florida Power &amp; Light Company"/>
    <n v="0"/>
    <n v="3"/>
    <x v="32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100000003"/>
    <n v="-221973.24"/>
    <n v="4263.74"/>
    <n v="9005108.8499999996"/>
    <n v="4882660.13"/>
    <n v="1977.51"/>
    <n v="0"/>
    <n v="4263.74"/>
    <n v="0"/>
    <x v="32"/>
  </r>
  <r>
    <n v="-1"/>
    <n v="1"/>
    <s v="0001 -Florida Power &amp; Light Company"/>
    <n v="0"/>
    <n v="3"/>
    <x v="32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32"/>
  </r>
  <r>
    <n v="-1"/>
    <n v="1"/>
    <s v="0001 -Florida Power &amp; Light Company"/>
    <n v="0"/>
    <n v="3"/>
    <x v="32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900000002"/>
    <n v="-430664.44"/>
    <n v="5824.67"/>
    <n v="11951843.880000001"/>
    <n v="6638512.0800000001"/>
    <n v="2933.38"/>
    <n v="0"/>
    <n v="5824.67"/>
    <n v="0"/>
    <x v="32"/>
  </r>
  <r>
    <n v="-1"/>
    <n v="1"/>
    <s v="0001 -Florida Power &amp; Light Company"/>
    <n v="0"/>
    <n v="3"/>
    <x v="32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32"/>
  </r>
  <r>
    <n v="-1"/>
    <n v="1"/>
    <s v="0001 -Florida Power &amp; Light Company"/>
    <n v="0"/>
    <n v="3"/>
    <x v="32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32"/>
  </r>
  <r>
    <n v="-1"/>
    <n v="1"/>
    <s v="0001 -Florida Power &amp; Light Company"/>
    <n v="0"/>
    <n v="3"/>
    <x v="32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32"/>
  </r>
  <r>
    <n v="-1"/>
    <n v="1"/>
    <s v="0001 -Florida Power &amp; Light Company"/>
    <n v="0"/>
    <n v="3"/>
    <x v="32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32"/>
  </r>
  <r>
    <n v="-1"/>
    <n v="1"/>
    <s v="0001 -Florida Power &amp; Light Company"/>
    <n v="0"/>
    <n v="3"/>
    <x v="32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32"/>
  </r>
  <r>
    <n v="-1"/>
    <n v="1"/>
    <s v="0001 -Florida Power &amp; Light Company"/>
    <n v="0"/>
    <n v="3"/>
    <x v="32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32"/>
  </r>
  <r>
    <n v="-1"/>
    <n v="1"/>
    <s v="0001 -Florida Power &amp; Light Company"/>
    <n v="0"/>
    <n v="3"/>
    <x v="32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32"/>
  </r>
  <r>
    <n v="-1"/>
    <n v="1"/>
    <s v="0001 -Florida Power &amp; Light Company"/>
    <n v="0"/>
    <n v="3"/>
    <x v="32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32"/>
  </r>
  <r>
    <n v="-1"/>
    <n v="1"/>
    <s v="0001 -Florida Power &amp; Light Company"/>
    <n v="0"/>
    <n v="3"/>
    <x v="32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32"/>
  </r>
  <r>
    <n v="-1"/>
    <n v="1"/>
    <s v="0001 -Florida Power &amp; Light Company"/>
    <n v="0"/>
    <n v="3"/>
    <x v="32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32"/>
  </r>
  <r>
    <n v="-1"/>
    <n v="1"/>
    <s v="0001 -Florida Power &amp; Light Company"/>
    <n v="0"/>
    <n v="3"/>
    <x v="32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32"/>
  </r>
  <r>
    <n v="-1"/>
    <n v="1"/>
    <s v="0001 -Florida Power &amp; Light Company"/>
    <n v="0"/>
    <n v="3"/>
    <x v="32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32"/>
  </r>
  <r>
    <n v="-1"/>
    <n v="1"/>
    <s v="0001 -Florida Power &amp; Light Company"/>
    <n v="0"/>
    <n v="3"/>
    <x v="32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32"/>
  </r>
  <r>
    <n v="-1"/>
    <n v="1"/>
    <s v="0001 -Florida Power &amp; Light Company"/>
    <n v="0"/>
    <n v="3"/>
    <x v="32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32"/>
  </r>
  <r>
    <n v="-1"/>
    <n v="1"/>
    <s v="0001 -Florida Power &amp; Light Company"/>
    <n v="0"/>
    <n v="3"/>
    <x v="32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32"/>
  </r>
  <r>
    <n v="-1"/>
    <n v="1"/>
    <s v="0001 -Florida Power &amp; Light Company"/>
    <n v="0"/>
    <n v="3"/>
    <x v="32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32"/>
  </r>
  <r>
    <n v="-1"/>
    <n v="1"/>
    <s v="0001 -Florida Power &amp; Light Company"/>
    <n v="0"/>
    <n v="3"/>
    <x v="32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32"/>
  </r>
  <r>
    <n v="-1"/>
    <n v="1"/>
    <s v="0001 -Florida Power &amp; Light Company"/>
    <n v="0"/>
    <n v="3"/>
    <x v="32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32"/>
  </r>
  <r>
    <n v="-1"/>
    <n v="1"/>
    <s v="0001 -Florida Power &amp; Light Company"/>
    <n v="0"/>
    <n v="3"/>
    <x v="32"/>
    <n v="2011"/>
    <n v="233"/>
    <n v="2014"/>
    <s v="V2011 - 100% Bonus"/>
    <n v="367"/>
    <s v="03. Nuclear"/>
    <s v="Function"/>
    <n v="40205004.920000002"/>
    <n v="0"/>
    <n v="0"/>
    <n v="30100913.309999999"/>
    <n v="3218025.06"/>
    <n v="10206016.859999999"/>
    <n v="-532205.51"/>
    <n v="313950.15999999997"/>
    <n v="40370669.689999998"/>
    <n v="13379482.24"/>
    <n v="192845.07"/>
    <n v="0"/>
    <n v="313950.15999999997"/>
    <n v="0"/>
    <x v="32"/>
  </r>
  <r>
    <n v="-1"/>
    <n v="1"/>
    <s v="0001 -Florida Power &amp; Light Company"/>
    <n v="0"/>
    <n v="3"/>
    <x v="32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32"/>
  </r>
  <r>
    <n v="-1"/>
    <n v="1"/>
    <s v="0001 -Florida Power &amp; Light Company"/>
    <n v="0"/>
    <n v="3"/>
    <x v="32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8"/>
    <n v="2014"/>
    <s v="V2012 Q1 - 50% Bonus"/>
    <n v="367"/>
    <s v="03. Nuclear"/>
    <s v="Function"/>
    <n v="12499296.52"/>
    <n v="0"/>
    <n v="0"/>
    <n v="12544462.390000001"/>
    <n v="1201078.99"/>
    <n v="2972479.55"/>
    <n v="-90331.74"/>
    <n v="142667.4"/>
    <n v="12589628.26"/>
    <n v="4153702.27"/>
    <n v="72191.929999999993"/>
    <n v="0"/>
    <n v="142667.4"/>
    <n v="0"/>
    <x v="32"/>
  </r>
  <r>
    <n v="-1"/>
    <n v="1"/>
    <s v="0001 -Florida Power &amp; Light Company"/>
    <n v="0"/>
    <n v="3"/>
    <x v="32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3"/>
    <n v="2014"/>
    <s v="V2012 Q2 - 100% Bonus"/>
    <n v="367"/>
    <s v="03. Nuclear"/>
    <s v="Function"/>
    <n v="211435935.09999999"/>
    <n v="0"/>
    <n v="0"/>
    <n v="212381267.66"/>
    <n v="17920731.370000001"/>
    <n v="33332281.280000001"/>
    <n v="-1890665.12"/>
    <n v="1206776.02"/>
    <n v="213326600.22"/>
    <n v="50877829.060000002"/>
    <n v="-308705.51"/>
    <n v="0"/>
    <n v="1206776.02"/>
    <n v="0"/>
    <x v="32"/>
  </r>
  <r>
    <n v="-1"/>
    <n v="1"/>
    <s v="0001 -Florida Power &amp; Light Company"/>
    <n v="0"/>
    <n v="3"/>
    <x v="32"/>
    <n v="2012"/>
    <n v="249"/>
    <n v="2014"/>
    <s v="V2012 Q2 - 50% Bonus"/>
    <n v="367"/>
    <s v="03. Nuclear"/>
    <s v="Function"/>
    <n v="339162196.69999999"/>
    <n v="0"/>
    <n v="0"/>
    <n v="340425180.70999998"/>
    <n v="28792511.710000001"/>
    <n v="53602664.770000003"/>
    <n v="-3021202.65"/>
    <n v="1612277.91"/>
    <n v="341688164.70999998"/>
    <n v="81893923.390000001"/>
    <n v="-412437.01"/>
    <n v="0"/>
    <n v="1612277.91"/>
    <n v="0"/>
    <x v="32"/>
  </r>
  <r>
    <n v="-1"/>
    <n v="1"/>
    <s v="0001 -Florida Power &amp; Light Company"/>
    <n v="0"/>
    <n v="3"/>
    <x v="32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5"/>
    <n v="2014"/>
    <s v="V2012 Q3 - 100% Bonus"/>
    <n v="367"/>
    <s v="03. Nuclear"/>
    <s v="Function"/>
    <n v="346177006.5"/>
    <n v="0"/>
    <n v="0"/>
    <n v="347724767.97000003"/>
    <n v="30123396.649999999"/>
    <n v="46715200.810000002"/>
    <n v="-3095522.94"/>
    <n v="1951850.69"/>
    <n v="349272529.44"/>
    <n v="76290488.689999998"/>
    <n v="-595563.48"/>
    <n v="0"/>
    <n v="1951850.69"/>
    <n v="0"/>
    <x v="32"/>
  </r>
  <r>
    <n v="-1"/>
    <n v="1"/>
    <s v="0001 -Florida Power &amp; Light Company"/>
    <n v="0"/>
    <n v="3"/>
    <x v="32"/>
    <n v="2012"/>
    <n v="250"/>
    <n v="2014"/>
    <s v="V2012 Q3 - 50% Bonus"/>
    <n v="367"/>
    <s v="03. Nuclear"/>
    <s v="Function"/>
    <n v="637156324.63999999"/>
    <n v="0"/>
    <n v="0"/>
    <n v="639989807.92999995"/>
    <n v="55769412.799999997"/>
    <n v="86763121.450000003"/>
    <n v="-5666966.5800000001"/>
    <n v="3573248.49"/>
    <n v="642823291.22000003"/>
    <n v="141529112.81"/>
    <n v="-1090296.6499999999"/>
    <n v="0"/>
    <n v="3573248.49"/>
    <n v="0"/>
    <x v="32"/>
  </r>
  <r>
    <n v="-1"/>
    <n v="1"/>
    <s v="0001 -Florida Power &amp; Light Company"/>
    <n v="0"/>
    <n v="3"/>
    <x v="32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7"/>
    <n v="2014"/>
    <s v="V2012 Q4 - 100% Bonus"/>
    <n v="367"/>
    <s v="03. Nuclear"/>
    <s v="Function"/>
    <n v="171926348.61000001"/>
    <n v="0"/>
    <n v="0"/>
    <n v="172695033.34"/>
    <n v="15349134.560000001"/>
    <n v="19297838.629999999"/>
    <n v="-1537369.45"/>
    <n v="1020069.46"/>
    <n v="173463718.06"/>
    <n v="34407620.140000001"/>
    <n v="-277946.94"/>
    <n v="0"/>
    <n v="1020069.46"/>
    <n v="0"/>
    <x v="32"/>
  </r>
  <r>
    <n v="-1"/>
    <n v="1"/>
    <s v="0001 -Florida Power &amp; Light Company"/>
    <n v="0"/>
    <n v="3"/>
    <x v="32"/>
    <n v="2012"/>
    <n v="251"/>
    <n v="2014"/>
    <s v="V2012 Q4 - 50% Bonus"/>
    <n v="367"/>
    <s v="03. Nuclear"/>
    <s v="Function"/>
    <n v="187116412.41"/>
    <n v="0"/>
    <n v="0"/>
    <n v="187942044.86000001"/>
    <n v="16970821.829999998"/>
    <n v="21497901.25"/>
    <n v="-1651264.89"/>
    <n v="1095640.93"/>
    <n v="188767677.30000001"/>
    <n v="38211637.649999999"/>
    <n v="-298538.53000000003"/>
    <n v="0"/>
    <n v="1095640.93"/>
    <n v="0"/>
    <x v="32"/>
  </r>
  <r>
    <n v="-1"/>
    <n v="1"/>
    <s v="0001 -Florida Power &amp; Light Company"/>
    <n v="0"/>
    <n v="3"/>
    <x v="32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32"/>
  </r>
  <r>
    <n v="-1"/>
    <n v="1"/>
    <s v="0001 -Florida Power &amp; Light Company"/>
    <n v="0"/>
    <n v="3"/>
    <x v="32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32"/>
  </r>
  <r>
    <n v="-1"/>
    <n v="1"/>
    <s v="0001 -Florida Power &amp; Light Company"/>
    <n v="0"/>
    <n v="3"/>
    <x v="32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32"/>
  </r>
  <r>
    <n v="-1"/>
    <n v="1"/>
    <s v="0001 -Florida Power &amp; Light Company"/>
    <n v="0"/>
    <n v="3"/>
    <x v="32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32"/>
  </r>
  <r>
    <n v="-1"/>
    <n v="1"/>
    <s v="0001 -Florida Power &amp; Light Company"/>
    <n v="0"/>
    <n v="3"/>
    <x v="32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32"/>
  </r>
  <r>
    <n v="-1"/>
    <n v="1"/>
    <s v="0001 -Florida Power &amp; Light Company"/>
    <n v="0"/>
    <n v="3"/>
    <x v="32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32"/>
  </r>
  <r>
    <n v="-1"/>
    <n v="1"/>
    <s v="0001 -Florida Power &amp; Light Company"/>
    <n v="0"/>
    <n v="3"/>
    <x v="32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32"/>
  </r>
  <r>
    <n v="-1"/>
    <n v="1"/>
    <s v="0001 -Florida Power &amp; Light Company"/>
    <n v="0"/>
    <n v="3"/>
    <x v="32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32"/>
  </r>
  <r>
    <n v="-1"/>
    <n v="1"/>
    <s v="0001 -Florida Power &amp; Light Company"/>
    <n v="0"/>
    <n v="3"/>
    <x v="32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32"/>
  </r>
  <r>
    <n v="-1"/>
    <n v="1"/>
    <s v="0001 -Florida Power &amp; Light Company"/>
    <n v="0"/>
    <n v="3"/>
    <x v="32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32"/>
  </r>
  <r>
    <n v="-1"/>
    <n v="1"/>
    <s v="0001 -Florida Power &amp; Light Company"/>
    <n v="0"/>
    <n v="3"/>
    <x v="32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32"/>
  </r>
  <r>
    <n v="-1"/>
    <n v="1"/>
    <s v="0001 -Florida Power &amp; Light Company"/>
    <n v="0"/>
    <n v="3"/>
    <x v="32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32"/>
  </r>
  <r>
    <n v="-1"/>
    <n v="1"/>
    <s v="0001 -Florida Power &amp; Light Company"/>
    <n v="0"/>
    <n v="3"/>
    <x v="32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32"/>
  </r>
  <r>
    <n v="-1"/>
    <n v="1"/>
    <s v="0001 -Florida Power &amp; Light Company"/>
    <n v="0"/>
    <n v="3"/>
    <x v="32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32"/>
  </r>
  <r>
    <n v="-1"/>
    <n v="1"/>
    <s v="0001 -Florida Power &amp; Light Company"/>
    <n v="0"/>
    <n v="3"/>
    <x v="32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32"/>
  </r>
  <r>
    <n v="-1"/>
    <n v="1"/>
    <s v="0001 -Florida Power &amp; Light Company"/>
    <n v="0"/>
    <n v="3"/>
    <x v="32"/>
    <n v="2011"/>
    <n v="233"/>
    <n v="2014"/>
    <s v="V2011 - 100% Bonus"/>
    <n v="367"/>
    <s v="04. Nuclear Fuel"/>
    <s v="Function"/>
    <n v="17637780.75"/>
    <n v="0"/>
    <n v="0"/>
    <n v="5079680.8600000003"/>
    <n v="2031872.34"/>
    <n v="12558099.890000001"/>
    <n v="0"/>
    <n v="0"/>
    <n v="17637780.75"/>
    <n v="14589972.23"/>
    <n v="0"/>
    <n v="0"/>
    <n v="0"/>
    <n v="0"/>
    <x v="32"/>
  </r>
  <r>
    <n v="-1"/>
    <n v="1"/>
    <s v="0001 -Florida Power &amp; Light Company"/>
    <n v="0"/>
    <n v="3"/>
    <x v="32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32"/>
  </r>
  <r>
    <n v="-1"/>
    <n v="1"/>
    <s v="0001 -Florida Power &amp; Light Company"/>
    <n v="0"/>
    <n v="3"/>
    <x v="32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9"/>
    <n v="2014"/>
    <s v="V2012 Q2 - 50% Bonus"/>
    <n v="367"/>
    <s v="04. Nuclear Fuel"/>
    <s v="Function"/>
    <n v="87460092"/>
    <n v="0"/>
    <n v="0"/>
    <n v="87460092"/>
    <n v="15742816.560000001"/>
    <n v="48103050.600000001"/>
    <n v="0"/>
    <n v="0"/>
    <n v="87460092"/>
    <n v="63845867.159999996"/>
    <n v="0"/>
    <n v="0"/>
    <n v="0"/>
    <n v="0"/>
    <x v="32"/>
  </r>
  <r>
    <n v="-1"/>
    <n v="1"/>
    <s v="0001 -Florida Power &amp; Light Company"/>
    <n v="0"/>
    <n v="3"/>
    <x v="32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0"/>
    <n v="2014"/>
    <s v="V2012 Q3 - 50% Bonus"/>
    <n v="367"/>
    <s v="04. Nuclear Fuel"/>
    <s v="Function"/>
    <n v="83960296"/>
    <n v="0"/>
    <n v="0"/>
    <n v="83960296"/>
    <n v="17127900.379999999"/>
    <n v="41140545.039999999"/>
    <n v="0"/>
    <n v="0"/>
    <n v="83960296"/>
    <n v="58268445.420000002"/>
    <n v="0"/>
    <n v="0"/>
    <n v="0"/>
    <n v="0"/>
    <x v="32"/>
  </r>
  <r>
    <n v="-1"/>
    <n v="1"/>
    <s v="0001 -Florida Power &amp; Light Company"/>
    <n v="0"/>
    <n v="3"/>
    <x v="32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1"/>
    <n v="2014"/>
    <s v="V2012 Q4 - 50% Bonus"/>
    <n v="367"/>
    <s v="04. Nuclear Fuel"/>
    <s v="Function"/>
    <n v="62840883"/>
    <n v="0"/>
    <n v="0"/>
    <n v="62840883"/>
    <n v="14327721.32"/>
    <n v="27021579.690000001"/>
    <n v="0"/>
    <n v="0"/>
    <n v="62840883"/>
    <n v="41349301.009999998"/>
    <n v="0"/>
    <n v="0"/>
    <n v="0"/>
    <n v="0"/>
    <x v="32"/>
  </r>
  <r>
    <n v="-1"/>
    <n v="1"/>
    <s v="0001 -Florida Power &amp; Light Company"/>
    <n v="0"/>
    <n v="3"/>
    <x v="32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32"/>
  </r>
  <r>
    <n v="-1"/>
    <n v="1"/>
    <s v="0001 -Florida Power &amp; Light Company"/>
    <n v="0"/>
    <n v="3"/>
    <x v="32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32"/>
  </r>
  <r>
    <n v="-1"/>
    <n v="1"/>
    <s v="0001 -Florida Power &amp; Light Company"/>
    <n v="0"/>
    <n v="3"/>
    <x v="32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32"/>
  </r>
  <r>
    <n v="-1"/>
    <n v="1"/>
    <s v="0001 -Florida Power &amp; Light Company"/>
    <n v="0"/>
    <n v="3"/>
    <x v="32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69"/>
    <n v="1"/>
    <n v="2014"/>
    <s v="V1969"/>
    <n v="367"/>
    <s v="05. Other Production"/>
    <s v="Function"/>
    <n v="7818194.0300000003"/>
    <n v="0"/>
    <n v="0"/>
    <n v="7902755.25"/>
    <n v="27420.63"/>
    <n v="8080339.0199999996"/>
    <n v="-349678.22"/>
    <n v="14578.53"/>
    <n v="7902755.25"/>
    <n v="8037776.96"/>
    <n v="0"/>
    <n v="0"/>
    <n v="14578.53"/>
    <n v="0"/>
    <x v="32"/>
  </r>
  <r>
    <n v="-1"/>
    <n v="1"/>
    <s v="0001 -Florida Power &amp; Light Company"/>
    <n v="0"/>
    <n v="3"/>
    <x v="32"/>
    <n v="1970"/>
    <n v="2"/>
    <n v="2014"/>
    <s v="V1970"/>
    <n v="367"/>
    <s v="05. Other Production"/>
    <s v="Function"/>
    <n v="9809386.5899999999"/>
    <n v="0"/>
    <n v="0"/>
    <n v="10202742.76"/>
    <n v="-61931.25"/>
    <n v="10226632.689999999"/>
    <n v="-393356.17"/>
    <n v="67815.429999999993"/>
    <n v="10202742.76"/>
    <n v="9839160.6999999993"/>
    <n v="0"/>
    <n v="0"/>
    <n v="67815.429999999993"/>
    <n v="0"/>
    <x v="32"/>
  </r>
  <r>
    <n v="-1"/>
    <n v="1"/>
    <s v="0001 -Florida Power &amp; Light Company"/>
    <n v="0"/>
    <n v="3"/>
    <x v="32"/>
    <n v="1971"/>
    <n v="3"/>
    <n v="2014"/>
    <s v="V1971"/>
    <n v="367"/>
    <s v="05. Other Production"/>
    <s v="Function"/>
    <n v="27667103.800000001"/>
    <n v="0"/>
    <n v="0"/>
    <n v="27667103.800000001"/>
    <n v="29812.240000000002"/>
    <n v="27777984.329999998"/>
    <n v="0"/>
    <n v="0"/>
    <n v="27667103.800000001"/>
    <n v="27807796.57"/>
    <n v="0"/>
    <n v="0"/>
    <n v="0"/>
    <n v="0"/>
    <x v="32"/>
  </r>
  <r>
    <n v="-1"/>
    <n v="1"/>
    <s v="0001 -Florida Power &amp; Light Company"/>
    <n v="0"/>
    <n v="3"/>
    <x v="32"/>
    <n v="1972"/>
    <n v="4"/>
    <n v="2014"/>
    <s v="V1972"/>
    <n v="367"/>
    <s v="05. Other Production"/>
    <s v="Function"/>
    <n v="23429213.280000001"/>
    <n v="0"/>
    <n v="0"/>
    <n v="23429213.280000001"/>
    <n v="22963.05"/>
    <n v="23717473.960000001"/>
    <n v="-528212.03"/>
    <n v="52830.21"/>
    <n v="23429213.280000001"/>
    <n v="23793267.219999999"/>
    <n v="0"/>
    <n v="0"/>
    <n v="52830.21"/>
    <n v="0"/>
    <x v="32"/>
  </r>
  <r>
    <n v="-1"/>
    <n v="1"/>
    <s v="0001 -Florida Power &amp; Light Company"/>
    <n v="0"/>
    <n v="3"/>
    <x v="32"/>
    <n v="1973"/>
    <n v="5"/>
    <n v="2014"/>
    <s v="V1973"/>
    <n v="367"/>
    <s v="05. Other Production"/>
    <s v="Function"/>
    <n v="87812"/>
    <n v="0"/>
    <n v="0"/>
    <n v="87812"/>
    <n v="63.04"/>
    <n v="88043.7"/>
    <n v="0"/>
    <n v="0"/>
    <n v="87812"/>
    <n v="88106.74"/>
    <n v="0"/>
    <n v="0"/>
    <n v="0"/>
    <n v="0"/>
    <x v="32"/>
  </r>
  <r>
    <n v="-1"/>
    <n v="1"/>
    <s v="0001 -Florida Power &amp; Light Company"/>
    <n v="0"/>
    <n v="3"/>
    <x v="32"/>
    <n v="1974"/>
    <n v="6"/>
    <n v="2014"/>
    <s v="V1974"/>
    <n v="367"/>
    <s v="05. Other Production"/>
    <s v="Function"/>
    <n v="49081289.039999999"/>
    <n v="0"/>
    <n v="0"/>
    <n v="49081289.039999999"/>
    <n v="103927.36"/>
    <n v="49467813.07"/>
    <n v="-136489"/>
    <n v="0"/>
    <n v="49081289.039999999"/>
    <n v="49571740.43"/>
    <n v="0"/>
    <n v="0"/>
    <n v="0"/>
    <n v="0"/>
    <x v="32"/>
  </r>
  <r>
    <n v="-1"/>
    <n v="1"/>
    <s v="0001 -Florida Power &amp; Light Company"/>
    <n v="0"/>
    <n v="3"/>
    <x v="32"/>
    <n v="1975"/>
    <n v="7"/>
    <n v="2014"/>
    <s v="V1975"/>
    <n v="367"/>
    <s v="05. Other Production"/>
    <s v="Function"/>
    <n v="4482343.7"/>
    <n v="0"/>
    <n v="0"/>
    <n v="4482343.7"/>
    <n v="19261.990000000002"/>
    <n v="4554184.45"/>
    <n v="-363.12"/>
    <n v="62.6"/>
    <n v="4482343.7"/>
    <n v="4573509.04"/>
    <n v="0"/>
    <n v="0"/>
    <n v="62.6"/>
    <n v="0"/>
    <x v="32"/>
  </r>
  <r>
    <n v="-1"/>
    <n v="1"/>
    <s v="0001 -Florida Power &amp; Light Company"/>
    <n v="0"/>
    <n v="3"/>
    <x v="32"/>
    <n v="1976"/>
    <n v="8"/>
    <n v="2014"/>
    <s v="V1976"/>
    <n v="367"/>
    <s v="05. Other Production"/>
    <s v="Function"/>
    <n v="335960.17"/>
    <n v="0"/>
    <n v="0"/>
    <n v="335960.17"/>
    <n v="-42860.94"/>
    <n v="336143.05"/>
    <n v="-248789.44"/>
    <n v="42891.82"/>
    <n v="335960.17"/>
    <n v="336173.93"/>
    <n v="0"/>
    <n v="0"/>
    <n v="42891.82"/>
    <n v="0"/>
    <x v="32"/>
  </r>
  <r>
    <n v="-1"/>
    <n v="1"/>
    <s v="0001 -Florida Power &amp; Light Company"/>
    <n v="0"/>
    <n v="3"/>
    <x v="32"/>
    <n v="1977"/>
    <n v="10"/>
    <n v="2014"/>
    <s v="V1977"/>
    <n v="367"/>
    <s v="05. Other Production"/>
    <s v="Function"/>
    <n v="59896517.130000003"/>
    <n v="0"/>
    <n v="0"/>
    <n v="59896517.130000003"/>
    <n v="-8749186.7799999993"/>
    <n v="61762220"/>
    <n v="-53426667.990000002"/>
    <n v="9017633.9600000009"/>
    <n v="59896517.130000003"/>
    <n v="62030667.18"/>
    <n v="0"/>
    <n v="0"/>
    <n v="9017633.9600000009"/>
    <n v="0"/>
    <x v="32"/>
  </r>
  <r>
    <n v="-1"/>
    <n v="1"/>
    <s v="0001 -Florida Power &amp; Light Company"/>
    <n v="0"/>
    <n v="3"/>
    <x v="32"/>
    <n v="1978"/>
    <n v="12"/>
    <n v="2014"/>
    <s v="V1978"/>
    <n v="367"/>
    <s v="05. Other Production"/>
    <s v="Function"/>
    <n v="-74.239999999999995"/>
    <n v="0"/>
    <n v="0"/>
    <n v="-74.239999999999995"/>
    <n v="0"/>
    <n v="8118.48"/>
    <n v="0"/>
    <n v="0"/>
    <n v="-74.239999999999995"/>
    <n v="8118.48"/>
    <n v="0"/>
    <n v="0"/>
    <n v="0"/>
    <n v="0"/>
    <x v="32"/>
  </r>
  <r>
    <n v="-1"/>
    <n v="1"/>
    <s v="0001 -Florida Power &amp; Light Company"/>
    <n v="0"/>
    <n v="3"/>
    <x v="32"/>
    <n v="1979"/>
    <n v="13"/>
    <n v="2014"/>
    <s v="V1979"/>
    <n v="367"/>
    <s v="05. Other Production"/>
    <s v="Function"/>
    <n v="1190636.71"/>
    <n v="0"/>
    <n v="0"/>
    <n v="1190636.71"/>
    <n v="-131137.48000000001"/>
    <n v="1326870.0900000001"/>
    <n v="-893008.52"/>
    <n v="153956.54"/>
    <n v="1190636.71"/>
    <n v="1349689.15"/>
    <n v="0"/>
    <n v="0"/>
    <n v="153956.54"/>
    <n v="0"/>
    <x v="32"/>
  </r>
  <r>
    <n v="-1"/>
    <n v="1"/>
    <s v="0001 -Florida Power &amp; Light Company"/>
    <n v="0"/>
    <n v="3"/>
    <x v="32"/>
    <n v="1980"/>
    <n v="14"/>
    <n v="2014"/>
    <s v="V1980"/>
    <n v="367"/>
    <s v="05. Other Production"/>
    <s v="Function"/>
    <n v="984013.99"/>
    <n v="0"/>
    <n v="0"/>
    <n v="984013.99"/>
    <n v="-142480.89000000001"/>
    <n v="995786.67"/>
    <n v="-850532.74"/>
    <n v="143879.67999999999"/>
    <n v="984013.99"/>
    <n v="997185.46"/>
    <n v="0"/>
    <n v="0"/>
    <n v="143879.67999999999"/>
    <n v="0"/>
    <x v="32"/>
  </r>
  <r>
    <n v="-1"/>
    <n v="1"/>
    <s v="0001 -Florida Power &amp; Light Company"/>
    <n v="0"/>
    <n v="3"/>
    <x v="32"/>
    <n v="1981"/>
    <n v="15"/>
    <n v="2014"/>
    <s v="V1981"/>
    <n v="367"/>
    <s v="05. Other Production"/>
    <s v="Function"/>
    <n v="129445.07"/>
    <n v="0"/>
    <n v="0"/>
    <n v="129445.07"/>
    <n v="-22584.44"/>
    <n v="267344.99"/>
    <n v="-134668.78"/>
    <n v="23217.18"/>
    <n v="264113.84999999998"/>
    <n v="110091.77"/>
    <n v="23217.18"/>
    <n v="0"/>
    <n v="23217.18"/>
    <n v="0"/>
    <x v="32"/>
  </r>
  <r>
    <n v="-1"/>
    <n v="1"/>
    <s v="0001 -Florida Power &amp; Light Company"/>
    <n v="0"/>
    <n v="3"/>
    <x v="32"/>
    <n v="1982"/>
    <n v="16"/>
    <n v="2014"/>
    <s v="V1982"/>
    <n v="367"/>
    <s v="05. Other Production"/>
    <s v="Function"/>
    <n v="248255.76"/>
    <n v="0"/>
    <n v="0"/>
    <n v="248255.76"/>
    <n v="-681544.27"/>
    <n v="4330134.34"/>
    <n v="-4062490.01"/>
    <n v="692820.92"/>
    <n v="4266889.7699999996"/>
    <n v="-370043.94"/>
    <n v="692820.92"/>
    <n v="0"/>
    <n v="692820.92"/>
    <n v="0"/>
    <x v="32"/>
  </r>
  <r>
    <n v="-1"/>
    <n v="1"/>
    <s v="0001 -Florida Power &amp; Light Company"/>
    <n v="0"/>
    <n v="3"/>
    <x v="32"/>
    <n v="1983"/>
    <n v="17"/>
    <n v="2014"/>
    <s v="V1983"/>
    <n v="367"/>
    <s v="05. Other Production"/>
    <s v="Function"/>
    <n v="45710"/>
    <n v="0"/>
    <n v="0"/>
    <n v="45710"/>
    <n v="0"/>
    <n v="292117.95"/>
    <n v="-291358.84999999998"/>
    <n v="0"/>
    <n v="291358.84999999998"/>
    <n v="46469.1"/>
    <n v="0"/>
    <n v="0"/>
    <n v="0"/>
    <n v="0"/>
    <x v="32"/>
  </r>
  <r>
    <n v="-1"/>
    <n v="1"/>
    <s v="0001 -Florida Power &amp; Light Company"/>
    <n v="0"/>
    <n v="3"/>
    <x v="32"/>
    <n v="1984"/>
    <n v="18"/>
    <n v="2014"/>
    <s v="V1984"/>
    <n v="367"/>
    <s v="05. Other Production"/>
    <s v="Function"/>
    <n v="1023273.71"/>
    <n v="0"/>
    <n v="0"/>
    <n v="1023273.71"/>
    <n v="-42359.96"/>
    <n v="1272231.3400000001"/>
    <n v="-248029.23"/>
    <n v="42760.76"/>
    <n v="1271302.94"/>
    <n v="981842.15"/>
    <n v="42760.76"/>
    <n v="0"/>
    <n v="42760.76"/>
    <n v="0"/>
    <x v="32"/>
  </r>
  <r>
    <n v="-1"/>
    <n v="1"/>
    <s v="0001 -Florida Power &amp; Light Company"/>
    <n v="0"/>
    <n v="3"/>
    <x v="32"/>
    <n v="1985"/>
    <n v="19"/>
    <n v="2014"/>
    <s v="V1985"/>
    <n v="367"/>
    <s v="05. Other Production"/>
    <s v="Function"/>
    <n v="1616044.8"/>
    <n v="0"/>
    <n v="0"/>
    <n v="1616044.8"/>
    <n v="-51678.46"/>
    <n v="1915879.2"/>
    <n v="-308551.65000000002"/>
    <n v="51688.67"/>
    <n v="1915859.45"/>
    <n v="1564386.09"/>
    <n v="51688.67"/>
    <n v="0"/>
    <n v="51688.67"/>
    <n v="0"/>
    <x v="32"/>
  </r>
  <r>
    <n v="-1"/>
    <n v="1"/>
    <s v="0001 -Florida Power &amp; Light Company"/>
    <n v="0"/>
    <n v="3"/>
    <x v="32"/>
    <n v="1986"/>
    <n v="20"/>
    <n v="2014"/>
    <s v="V1986"/>
    <n v="367"/>
    <s v="05. Other Production"/>
    <s v="Function"/>
    <n v="243600.94"/>
    <n v="0"/>
    <n v="0"/>
    <n v="243600.94"/>
    <n v="13380.11"/>
    <n v="407866.64"/>
    <n v="-223286.82"/>
    <n v="37267.96"/>
    <n v="466887.76"/>
    <n v="225737.98"/>
    <n v="9489.91"/>
    <n v="0"/>
    <n v="37267.96"/>
    <n v="0"/>
    <x v="32"/>
  </r>
  <r>
    <n v="-1"/>
    <n v="1"/>
    <s v="0001 -Florida Power &amp; Light Company"/>
    <n v="0"/>
    <n v="3"/>
    <x v="32"/>
    <n v="1987"/>
    <n v="22"/>
    <n v="2014"/>
    <s v="V1987"/>
    <n v="367"/>
    <s v="05. Other Production"/>
    <s v="Function"/>
    <n v="680253.53"/>
    <n v="0"/>
    <n v="0"/>
    <n v="1118716.43"/>
    <n v="-140274.23999999999"/>
    <n v="1444609.33"/>
    <n v="-876925.8"/>
    <n v="151183.84"/>
    <n v="1557179.33"/>
    <n v="491854.77"/>
    <n v="86738.36"/>
    <n v="0"/>
    <n v="151183.84"/>
    <n v="0"/>
    <x v="32"/>
  </r>
  <r>
    <n v="-1"/>
    <n v="1"/>
    <s v="0001 -Florida Power &amp; Light Company"/>
    <n v="0"/>
    <n v="3"/>
    <x v="32"/>
    <n v="1987"/>
    <n v="21"/>
    <n v="2014"/>
    <s v="V1987A"/>
    <n v="367"/>
    <s v="05. Other Production"/>
    <s v="Function"/>
    <n v="381556.34"/>
    <n v="0"/>
    <n v="0"/>
    <n v="381556.34"/>
    <n v="-58201.11"/>
    <n v="863386.64"/>
    <n v="-511091.21"/>
    <n v="88113.2"/>
    <n v="892647.55"/>
    <n v="310847.84999999998"/>
    <n v="71359.67"/>
    <n v="0"/>
    <n v="88113.2"/>
    <n v="0"/>
    <x v="32"/>
  </r>
  <r>
    <n v="-1"/>
    <n v="1"/>
    <s v="0001 -Florida Power &amp; Light Company"/>
    <n v="0"/>
    <n v="3"/>
    <x v="32"/>
    <n v="1988"/>
    <n v="24"/>
    <n v="2014"/>
    <s v="V1988"/>
    <n v="367"/>
    <s v="05. Other Production"/>
    <s v="Function"/>
    <n v="872021.66"/>
    <n v="0"/>
    <n v="0"/>
    <n v="987678.18"/>
    <n v="-22890.38"/>
    <n v="1019972.36"/>
    <n v="-231313.03"/>
    <n v="39878.85"/>
    <n v="1103334.69"/>
    <n v="783248.8"/>
    <n v="22399"/>
    <n v="0"/>
    <n v="39878.85"/>
    <n v="0"/>
    <x v="32"/>
  </r>
  <r>
    <n v="-1"/>
    <n v="1"/>
    <s v="0001 -Florida Power &amp; Light Company"/>
    <n v="0"/>
    <n v="3"/>
    <x v="32"/>
    <n v="1989"/>
    <n v="26"/>
    <n v="2014"/>
    <s v="V1989"/>
    <n v="367"/>
    <s v="05. Other Production"/>
    <s v="Function"/>
    <n v="84437.02"/>
    <n v="0"/>
    <n v="0"/>
    <n v="185745.57"/>
    <n v="0"/>
    <n v="109970.55"/>
    <n v="-287054.09000000003"/>
    <n v="0"/>
    <n v="287054.11"/>
    <n v="32347.86"/>
    <n v="-124994.4"/>
    <n v="0"/>
    <n v="0"/>
    <n v="0"/>
    <x v="32"/>
  </r>
  <r>
    <n v="-1"/>
    <n v="1"/>
    <s v="0001 -Florida Power &amp; Light Company"/>
    <n v="0"/>
    <n v="3"/>
    <x v="32"/>
    <n v="1990"/>
    <n v="28"/>
    <n v="2014"/>
    <s v="V1990"/>
    <n v="367"/>
    <s v="05. Other Production"/>
    <s v="Function"/>
    <n v="4236406.28"/>
    <n v="0"/>
    <n v="0"/>
    <n v="4736558.83"/>
    <n v="19248.36"/>
    <n v="4462945.7"/>
    <n v="-1000305.1"/>
    <n v="172454.69"/>
    <n v="5236711.38"/>
    <n v="3629691.98"/>
    <n v="24651.67"/>
    <n v="0"/>
    <n v="172454.69"/>
    <n v="0"/>
    <x v="32"/>
  </r>
  <r>
    <n v="-1"/>
    <n v="1"/>
    <s v="0001 -Florida Power &amp; Light Company"/>
    <n v="0"/>
    <n v="3"/>
    <x v="32"/>
    <n v="1991"/>
    <n v="29"/>
    <n v="2014"/>
    <s v="V1991"/>
    <n v="367"/>
    <s v="05. Other Production"/>
    <s v="Function"/>
    <n v="3931305.21"/>
    <n v="0"/>
    <n v="0"/>
    <n v="3931305.21"/>
    <n v="29847.94"/>
    <n v="3246247.17"/>
    <n v="-585959"/>
    <n v="0"/>
    <n v="3931305.21"/>
    <n v="3276095.11"/>
    <n v="0"/>
    <n v="0"/>
    <n v="0"/>
    <n v="0"/>
    <x v="32"/>
  </r>
  <r>
    <n v="-1"/>
    <n v="1"/>
    <s v="0001 -Florida Power &amp; Light Company"/>
    <n v="0"/>
    <n v="3"/>
    <x v="32"/>
    <n v="1992"/>
    <n v="30"/>
    <n v="2014"/>
    <s v="V1992"/>
    <n v="367"/>
    <s v="05. Other Production"/>
    <s v="Function"/>
    <n v="22368176.670000002"/>
    <n v="0"/>
    <n v="0"/>
    <n v="41732761.740000002"/>
    <n v="-3039041.02"/>
    <n v="48335156.170000002"/>
    <n v="-39055428.140000001"/>
    <n v="6669982.7000000002"/>
    <n v="61097346.810000002"/>
    <n v="14656767.189999999"/>
    <n v="-1419839.48"/>
    <n v="0"/>
    <n v="6669982.7000000002"/>
    <n v="0"/>
    <x v="32"/>
  </r>
  <r>
    <n v="-1"/>
    <n v="1"/>
    <s v="0001 -Florida Power &amp; Light Company"/>
    <n v="0"/>
    <n v="3"/>
    <x v="32"/>
    <n v="1993"/>
    <n v="31"/>
    <n v="2014"/>
    <s v="V1993"/>
    <n v="367"/>
    <s v="05. Other Production"/>
    <s v="Function"/>
    <n v="558180958.78999996"/>
    <n v="0"/>
    <n v="0"/>
    <n v="560244163.90999997"/>
    <n v="23689926.359999999"/>
    <n v="424890559"/>
    <n v="-5161652.22"/>
    <n v="711401.76"/>
    <n v="562307369.00999999"/>
    <n v="445509306.29000002"/>
    <n v="-343829.39"/>
    <n v="0"/>
    <n v="711401.76"/>
    <n v="0"/>
    <x v="32"/>
  </r>
  <r>
    <n v="-1"/>
    <n v="1"/>
    <s v="0001 -Florida Power &amp; Light Company"/>
    <n v="0"/>
    <n v="3"/>
    <x v="32"/>
    <n v="1994"/>
    <n v="32"/>
    <n v="2014"/>
    <s v="V1994"/>
    <n v="367"/>
    <s v="05. Other Production"/>
    <s v="Function"/>
    <n v="149639648.84"/>
    <n v="0"/>
    <n v="0"/>
    <n v="154508574.06"/>
    <n v="6468702.3099999996"/>
    <n v="117563194.94"/>
    <n v="-13175807.41"/>
    <n v="1678825.81"/>
    <n v="159377499.25"/>
    <n v="116855197.64"/>
    <n v="-882324.99"/>
    <n v="0"/>
    <n v="1678825.81"/>
    <n v="0"/>
    <x v="32"/>
  </r>
  <r>
    <n v="-1"/>
    <n v="1"/>
    <s v="0001 -Florida Power &amp; Light Company"/>
    <n v="0"/>
    <n v="3"/>
    <x v="32"/>
    <n v="1995"/>
    <n v="33"/>
    <n v="2014"/>
    <s v="V1995"/>
    <n v="367"/>
    <s v="05. Other Production"/>
    <s v="Function"/>
    <n v="16772383.869999999"/>
    <n v="0"/>
    <n v="0"/>
    <n v="17518531.760000002"/>
    <n v="741687.71"/>
    <n v="12817539.369999999"/>
    <n v="-1492295.77"/>
    <n v="257274.92"/>
    <n v="18264679.640000001"/>
    <n v="12512211.279999999"/>
    <n v="-188005.05"/>
    <n v="0"/>
    <n v="257274.92"/>
    <n v="0"/>
    <x v="32"/>
  </r>
  <r>
    <n v="-1"/>
    <n v="1"/>
    <s v="0001 -Florida Power &amp; Light Company"/>
    <n v="0"/>
    <n v="3"/>
    <x v="32"/>
    <n v="1996"/>
    <n v="34"/>
    <n v="2014"/>
    <s v="V1996"/>
    <n v="367"/>
    <s v="05. Other Production"/>
    <s v="Function"/>
    <n v="5519917.9800000004"/>
    <n v="0"/>
    <n v="0"/>
    <n v="5527034.7599999998"/>
    <n v="121914.24000000001"/>
    <n v="3704600.77"/>
    <n v="-182076.55"/>
    <n v="2453.89"/>
    <n v="5534151.5300000003"/>
    <n v="3816972.78"/>
    <n v="-2237.4299999999998"/>
    <n v="0"/>
    <n v="2453.89"/>
    <n v="0"/>
    <x v="32"/>
  </r>
  <r>
    <n v="-1"/>
    <n v="1"/>
    <s v="0001 -Florida Power &amp; Light Company"/>
    <n v="0"/>
    <n v="3"/>
    <x v="32"/>
    <n v="1997"/>
    <n v="35"/>
    <n v="2014"/>
    <s v="V1997"/>
    <n v="367"/>
    <s v="05. Other Production"/>
    <s v="Function"/>
    <n v="194641"/>
    <n v="0"/>
    <n v="0"/>
    <n v="537650.42000000004"/>
    <n v="-2310.7600000000002"/>
    <n v="423497.25"/>
    <n v="-880658.83"/>
    <n v="0"/>
    <n v="880659.83"/>
    <n v="84982.38"/>
    <n v="-349814.72"/>
    <n v="0"/>
    <n v="0"/>
    <n v="0"/>
    <x v="32"/>
  </r>
  <r>
    <n v="-1"/>
    <n v="1"/>
    <s v="0001 -Florida Power &amp; Light Company"/>
    <n v="0"/>
    <n v="3"/>
    <x v="32"/>
    <n v="1998"/>
    <n v="59"/>
    <n v="2014"/>
    <s v="V1998"/>
    <n v="367"/>
    <s v="05. Other Production"/>
    <s v="Function"/>
    <n v="3503363.22"/>
    <n v="0"/>
    <n v="0"/>
    <n v="3604232.81"/>
    <n v="152130.22"/>
    <n v="2195962.89"/>
    <n v="-201739.18"/>
    <n v="34780.26"/>
    <n v="3705102.4"/>
    <n v="2228388.0099999998"/>
    <n v="-47253.82"/>
    <n v="0"/>
    <n v="34780.26"/>
    <n v="0"/>
    <x v="32"/>
  </r>
  <r>
    <n v="-1"/>
    <n v="1"/>
    <s v="0001 -Florida Power &amp; Light Company"/>
    <n v="0"/>
    <n v="3"/>
    <x v="32"/>
    <n v="1999"/>
    <n v="60"/>
    <n v="2014"/>
    <s v="V1999"/>
    <n v="367"/>
    <s v="05. Other Production"/>
    <s v="Function"/>
    <n v="16244647.130000001"/>
    <n v="0"/>
    <n v="0"/>
    <n v="18955835.809999999"/>
    <n v="101820.7"/>
    <n v="12615900.93"/>
    <n v="-5422377.3499999996"/>
    <n v="934829.21"/>
    <n v="21667024.48"/>
    <n v="9546827.1300000008"/>
    <n v="-1316653.6399999999"/>
    <n v="0"/>
    <n v="934829.21"/>
    <n v="0"/>
    <x v="32"/>
  </r>
  <r>
    <n v="-1"/>
    <n v="1"/>
    <s v="0001 -Florida Power &amp; Light Company"/>
    <n v="0"/>
    <n v="3"/>
    <x v="32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32"/>
  </r>
  <r>
    <n v="-1"/>
    <n v="1"/>
    <s v="0001 -Florida Power &amp; Light Company"/>
    <n v="0"/>
    <n v="3"/>
    <x v="32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32"/>
  </r>
  <r>
    <n v="-1"/>
    <n v="1"/>
    <s v="0001 -Florida Power &amp; Light Company"/>
    <n v="0"/>
    <n v="3"/>
    <x v="32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32"/>
  </r>
  <r>
    <n v="-1"/>
    <n v="1"/>
    <s v="0001 -Florida Power &amp; Light Company"/>
    <n v="0"/>
    <n v="3"/>
    <x v="32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32"/>
  </r>
  <r>
    <n v="-1"/>
    <n v="1"/>
    <s v="0001 -Florida Power &amp; Light Company"/>
    <n v="0"/>
    <n v="3"/>
    <x v="32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32"/>
  </r>
  <r>
    <n v="-1"/>
    <n v="1"/>
    <s v="0001 -Florida Power &amp; Light Company"/>
    <n v="0"/>
    <n v="3"/>
    <x v="32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32"/>
  </r>
  <r>
    <n v="-1"/>
    <n v="1"/>
    <s v="0001 -Florida Power &amp; Light Company"/>
    <n v="0"/>
    <n v="3"/>
    <x v="32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32"/>
  </r>
  <r>
    <n v="-1"/>
    <n v="1"/>
    <s v="0001 -Florida Power &amp; Light Company"/>
    <n v="0"/>
    <n v="3"/>
    <x v="32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32"/>
  </r>
  <r>
    <n v="-1"/>
    <n v="1"/>
    <s v="0001 -Florida Power &amp; Light Company"/>
    <n v="0"/>
    <n v="3"/>
    <x v="32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32"/>
  </r>
  <r>
    <n v="-1"/>
    <n v="1"/>
    <s v="0001 -Florida Power &amp; Light Company"/>
    <n v="0"/>
    <n v="3"/>
    <x v="32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32"/>
  </r>
  <r>
    <n v="-1"/>
    <n v="1"/>
    <s v="0001 -Florida Power &amp; Light Company"/>
    <n v="0"/>
    <n v="3"/>
    <x v="32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32"/>
  </r>
  <r>
    <n v="-1"/>
    <n v="1"/>
    <s v="0001 -Florida Power &amp; Light Company"/>
    <n v="0"/>
    <n v="3"/>
    <x v="32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32"/>
  </r>
  <r>
    <n v="-1"/>
    <n v="1"/>
    <s v="0001 -Florida Power &amp; Light Company"/>
    <n v="0"/>
    <n v="3"/>
    <x v="32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32"/>
  </r>
  <r>
    <n v="-1"/>
    <n v="1"/>
    <s v="0001 -Florida Power &amp; Light Company"/>
    <n v="0"/>
    <n v="3"/>
    <x v="32"/>
    <n v="2003"/>
    <n v="84"/>
    <n v="2014"/>
    <s v="V2003 Bonus-50%"/>
    <n v="367"/>
    <s v="05. Other Production"/>
    <s v="Function"/>
    <n v="69508401.180000007"/>
    <n v="0"/>
    <n v="0"/>
    <n v="29829400.5"/>
    <n v="3139932.18"/>
    <n v="41900944.869999997"/>
    <n v="-2819447.98"/>
    <n v="547917.37"/>
    <n v="72327849.159999996"/>
    <n v="43353541.619999997"/>
    <n v="-584195.18000000005"/>
    <n v="0"/>
    <n v="547917.37"/>
    <n v="0"/>
    <x v="32"/>
  </r>
  <r>
    <n v="-1"/>
    <n v="1"/>
    <s v="0001 -Florida Power &amp; Light Company"/>
    <n v="0"/>
    <n v="3"/>
    <x v="32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32"/>
  </r>
  <r>
    <n v="-1"/>
    <n v="1"/>
    <s v="0001 -Florida Power &amp; Light Company"/>
    <n v="0"/>
    <n v="3"/>
    <x v="32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32"/>
  </r>
  <r>
    <n v="-1"/>
    <n v="1"/>
    <s v="0001 -Florida Power &amp; Light Company"/>
    <n v="0"/>
    <n v="3"/>
    <x v="32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32"/>
  </r>
  <r>
    <n v="-1"/>
    <n v="1"/>
    <s v="0001 -Florida Power &amp; Light Company"/>
    <n v="0"/>
    <n v="3"/>
    <x v="32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32"/>
  </r>
  <r>
    <n v="-1"/>
    <n v="1"/>
    <s v="0001 -Florida Power &amp; Light Company"/>
    <n v="0"/>
    <n v="3"/>
    <x v="32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32"/>
  </r>
  <r>
    <n v="-1"/>
    <n v="1"/>
    <s v="0001 -Florida Power &amp; Light Company"/>
    <n v="0"/>
    <n v="3"/>
    <x v="32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32"/>
  </r>
  <r>
    <n v="-1"/>
    <n v="1"/>
    <s v="0001 -Florida Power &amp; Light Company"/>
    <n v="0"/>
    <n v="3"/>
    <x v="32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32"/>
  </r>
  <r>
    <n v="-1"/>
    <n v="1"/>
    <s v="0001 -Florida Power &amp; Light Company"/>
    <n v="0"/>
    <n v="3"/>
    <x v="32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32"/>
  </r>
  <r>
    <n v="-1"/>
    <n v="1"/>
    <s v="0001 -Florida Power &amp; Light Company"/>
    <n v="0"/>
    <n v="3"/>
    <x v="32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32"/>
  </r>
  <r>
    <n v="-1"/>
    <n v="1"/>
    <s v="0001 -Florida Power &amp; Light Company"/>
    <n v="0"/>
    <n v="3"/>
    <x v="32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32"/>
  </r>
  <r>
    <n v="-1"/>
    <n v="1"/>
    <s v="0001 -Florida Power &amp; Light Company"/>
    <n v="0"/>
    <n v="3"/>
    <x v="32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32"/>
  </r>
  <r>
    <n v="-1"/>
    <n v="1"/>
    <s v="0001 -Florida Power &amp; Light Company"/>
    <n v="0"/>
    <n v="3"/>
    <x v="32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32"/>
  </r>
  <r>
    <n v="-1"/>
    <n v="1"/>
    <s v="0001 -Florida Power &amp; Light Company"/>
    <n v="0"/>
    <n v="3"/>
    <x v="32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32"/>
  </r>
  <r>
    <n v="-1"/>
    <n v="1"/>
    <s v="0001 -Florida Power &amp; Light Company"/>
    <n v="0"/>
    <n v="3"/>
    <x v="32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32"/>
  </r>
  <r>
    <n v="-1"/>
    <n v="1"/>
    <s v="0001 -Florida Power &amp; Light Company"/>
    <n v="0"/>
    <n v="3"/>
    <x v="32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32"/>
  </r>
  <r>
    <n v="-1"/>
    <n v="1"/>
    <s v="0001 -Florida Power &amp; Light Company"/>
    <n v="0"/>
    <n v="3"/>
    <x v="32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32"/>
  </r>
  <r>
    <n v="-1"/>
    <n v="1"/>
    <s v="0001 -Florida Power &amp; Light Company"/>
    <n v="0"/>
    <n v="3"/>
    <x v="32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32"/>
  </r>
  <r>
    <n v="-1"/>
    <n v="1"/>
    <s v="0001 -Florida Power &amp; Light Company"/>
    <n v="0"/>
    <n v="3"/>
    <x v="32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3"/>
    <n v="-122076.34"/>
    <n v="29527.08"/>
    <n v="420882.18"/>
    <n v="221069.13"/>
    <n v="-16332.02"/>
    <n v="0"/>
    <n v="29527.08"/>
    <n v="0"/>
    <x v="32"/>
  </r>
  <r>
    <n v="-1"/>
    <n v="1"/>
    <s v="0001 -Florida Power &amp; Light Company"/>
    <n v="0"/>
    <n v="3"/>
    <x v="32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32"/>
  </r>
  <r>
    <n v="-1"/>
    <n v="1"/>
    <s v="0001 -Florida Power &amp; Light Company"/>
    <n v="0"/>
    <n v="3"/>
    <x v="32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32"/>
  </r>
  <r>
    <n v="-1"/>
    <n v="1"/>
    <s v="0001 -Florida Power &amp; Light Company"/>
    <n v="0"/>
    <n v="3"/>
    <x v="32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32"/>
  </r>
  <r>
    <n v="-1"/>
    <n v="1"/>
    <s v="0001 -Florida Power &amp; Light Company"/>
    <n v="0"/>
    <n v="3"/>
    <x v="32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32"/>
  </r>
  <r>
    <n v="-1"/>
    <n v="1"/>
    <s v="0001 -Florida Power &amp; Light Company"/>
    <n v="0"/>
    <n v="3"/>
    <x v="32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32"/>
  </r>
  <r>
    <n v="-1"/>
    <n v="1"/>
    <s v="0001 -Florida Power &amp; Light Company"/>
    <n v="0"/>
    <n v="3"/>
    <x v="32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32"/>
  </r>
  <r>
    <n v="-1"/>
    <n v="1"/>
    <s v="0001 -Florida Power &amp; Light Company"/>
    <n v="0"/>
    <n v="3"/>
    <x v="32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32"/>
  </r>
  <r>
    <n v="-1"/>
    <n v="1"/>
    <s v="0001 -Florida Power &amp; Light Company"/>
    <n v="0"/>
    <n v="3"/>
    <x v="32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32"/>
  </r>
  <r>
    <n v="-1"/>
    <n v="1"/>
    <s v="0001 -Florida Power &amp; Light Company"/>
    <n v="0"/>
    <n v="3"/>
    <x v="32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32"/>
  </r>
  <r>
    <n v="-1"/>
    <n v="1"/>
    <s v="0001 -Florida Power &amp; Light Company"/>
    <n v="0"/>
    <n v="3"/>
    <x v="32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32"/>
  </r>
  <r>
    <n v="-1"/>
    <n v="1"/>
    <s v="0001 -Florida Power &amp; Light Company"/>
    <n v="0"/>
    <n v="3"/>
    <x v="32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32"/>
  </r>
  <r>
    <n v="-1"/>
    <n v="1"/>
    <s v="0001 -Florida Power &amp; Light Company"/>
    <n v="0"/>
    <n v="3"/>
    <x v="32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32"/>
  </r>
  <r>
    <n v="-1"/>
    <n v="1"/>
    <s v="0001 -Florida Power &amp; Light Company"/>
    <n v="0"/>
    <n v="3"/>
    <x v="32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32"/>
  </r>
  <r>
    <n v="-1"/>
    <n v="1"/>
    <s v="0001 -Florida Power &amp; Light Company"/>
    <n v="0"/>
    <n v="3"/>
    <x v="32"/>
    <n v="2009"/>
    <n v="192"/>
    <n v="2014"/>
    <s v="V2009 Q4 - 50% Bonus"/>
    <n v="367"/>
    <s v="05. Other Production"/>
    <s v="Function"/>
    <n v="176297402"/>
    <n v="0"/>
    <n v="0"/>
    <n v="177775322.86000001"/>
    <n v="14741024.35"/>
    <n v="126422155.03"/>
    <n v="-2969711.91"/>
    <n v="549240.05000000005"/>
    <n v="179253243.71000001"/>
    <n v="140270618.63999999"/>
    <n v="-1514040.92"/>
    <n v="0"/>
    <n v="549240.05000000005"/>
    <n v="0"/>
    <x v="32"/>
  </r>
  <r>
    <n v="-1"/>
    <n v="1"/>
    <s v="0001 -Florida Power &amp; Light Company"/>
    <n v="0"/>
    <n v="3"/>
    <x v="32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32"/>
  </r>
  <r>
    <n v="-1"/>
    <n v="1"/>
    <s v="0001 -Florida Power &amp; Light Company"/>
    <n v="0"/>
    <n v="3"/>
    <x v="32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32"/>
  </r>
  <r>
    <n v="-1"/>
    <n v="1"/>
    <s v="0001 -Florida Power &amp; Light Company"/>
    <n v="0"/>
    <n v="3"/>
    <x v="32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32"/>
  </r>
  <r>
    <n v="-1"/>
    <n v="1"/>
    <s v="0001 -Florida Power &amp; Light Company"/>
    <n v="0"/>
    <n v="3"/>
    <x v="32"/>
    <n v="2010"/>
    <n v="216"/>
    <n v="2014"/>
    <s v="V2010 Q2 - 50% Bonus"/>
    <n v="367"/>
    <s v="05. Other Production"/>
    <s v="Function"/>
    <n v="76033772.469999999"/>
    <n v="0"/>
    <n v="0"/>
    <n v="89360012.700000003"/>
    <n v="8031620.3499999996"/>
    <n v="56428984.890000001"/>
    <n v="-26664658.75"/>
    <n v="11112437.83"/>
    <n v="102686252.93000001"/>
    <n v="57148910.579999998"/>
    <n v="-8228347.96"/>
    <n v="0"/>
    <n v="11112437.83"/>
    <n v="0"/>
    <x v="32"/>
  </r>
  <r>
    <n v="-1"/>
    <n v="1"/>
    <s v="0001 -Florida Power &amp; Light Company"/>
    <n v="0"/>
    <n v="3"/>
    <x v="32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32"/>
  </r>
  <r>
    <n v="-1"/>
    <n v="1"/>
    <s v="0001 -Florida Power &amp; Light Company"/>
    <n v="0"/>
    <n v="3"/>
    <x v="32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32"/>
  </r>
  <r>
    <n v="-1"/>
    <n v="1"/>
    <s v="0001 -Florida Power &amp; Light Company"/>
    <n v="0"/>
    <n v="3"/>
    <x v="32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32"/>
  </r>
  <r>
    <n v="-1"/>
    <n v="1"/>
    <s v="0001 -Florida Power &amp; Light Company"/>
    <n v="0"/>
    <n v="3"/>
    <x v="32"/>
    <n v="2010"/>
    <n v="224"/>
    <n v="2014"/>
    <s v="V2010 Q4 - 100% Bonus"/>
    <n v="367"/>
    <s v="05. Other Production"/>
    <s v="Function"/>
    <n v="59396716.359999999"/>
    <n v="0"/>
    <n v="0"/>
    <n v="63223608.140000001"/>
    <n v="6380424.0999999996"/>
    <n v="44923389.920000002"/>
    <n v="-7655023.8700000001"/>
    <n v="1455739.9"/>
    <n v="67050499.93"/>
    <n v="49415277.729999997"/>
    <n v="-4309507.38"/>
    <n v="0"/>
    <n v="1455739.9"/>
    <n v="0"/>
    <x v="32"/>
  </r>
  <r>
    <n v="-1"/>
    <n v="1"/>
    <s v="0001 -Florida Power &amp; Light Company"/>
    <n v="0"/>
    <n v="3"/>
    <x v="32"/>
    <n v="2010"/>
    <n v="218"/>
    <n v="2014"/>
    <s v="V2010 Q4 - 50% Bonus"/>
    <n v="367"/>
    <s v="05. Other Production"/>
    <s v="Function"/>
    <n v="291225535.94"/>
    <n v="0"/>
    <n v="0"/>
    <n v="299676126.13"/>
    <n v="31609399.870000001"/>
    <n v="226458973.56999999"/>
    <n v="-16908575.84"/>
    <n v="3215359.84"/>
    <n v="308126716.31"/>
    <n v="253866046.11000001"/>
    <n v="-9483493.2100000009"/>
    <n v="0"/>
    <n v="3215359.84"/>
    <n v="0"/>
    <x v="32"/>
  </r>
  <r>
    <n v="-1"/>
    <n v="1"/>
    <s v="0001 -Florida Power &amp; Light Company"/>
    <n v="0"/>
    <n v="3"/>
    <x v="32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32"/>
  </r>
  <r>
    <n v="-1"/>
    <n v="1"/>
    <s v="0001 -Florida Power &amp; Light Company"/>
    <n v="0"/>
    <n v="3"/>
    <x v="32"/>
    <n v="2011"/>
    <n v="233"/>
    <n v="2014"/>
    <s v="V2011 - 100% Bonus"/>
    <n v="367"/>
    <s v="05. Other Production"/>
    <s v="Function"/>
    <n v="533647945.37"/>
    <n v="0"/>
    <n v="0"/>
    <n v="448598737.99000001"/>
    <n v="34463580.450000003"/>
    <n v="104746093.12"/>
    <n v="-33498427.940000001"/>
    <n v="6665336.5499999998"/>
    <n v="567132925.80999994"/>
    <n v="132266775.43000001"/>
    <n v="-19876745.739999998"/>
    <n v="0"/>
    <n v="6665336.5499999998"/>
    <n v="0"/>
    <x v="32"/>
  </r>
  <r>
    <n v="-1"/>
    <n v="1"/>
    <s v="0001 -Florida Power &amp; Light Company"/>
    <n v="0"/>
    <n v="3"/>
    <x v="32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32"/>
  </r>
  <r>
    <n v="-1"/>
    <n v="1"/>
    <s v="0001 -Florida Power &amp; Light Company"/>
    <n v="0"/>
    <n v="3"/>
    <x v="32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8"/>
    <n v="2014"/>
    <s v="V2012 Q1 - 50% Bonus"/>
    <n v="367"/>
    <s v="05. Other Production"/>
    <s v="Function"/>
    <n v="22212074.260000002"/>
    <n v="0"/>
    <n v="0"/>
    <n v="24188312.73"/>
    <n v="1734375.88"/>
    <n v="4385634.79"/>
    <n v="-3971330.96"/>
    <n v="1075982.3700000001"/>
    <n v="26164551.210000001"/>
    <n v="5453421.6200000001"/>
    <n v="-2209905.54"/>
    <n v="0"/>
    <n v="1075982.3700000001"/>
    <n v="0"/>
    <x v="32"/>
  </r>
  <r>
    <n v="-1"/>
    <n v="1"/>
    <s v="0001 -Florida Power &amp; Light Company"/>
    <n v="0"/>
    <n v="3"/>
    <x v="32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9"/>
    <n v="2014"/>
    <s v="V2012 Q2 - 50% Bonus"/>
    <n v="367"/>
    <s v="05. Other Production"/>
    <s v="Function"/>
    <n v="48003560.439999998"/>
    <n v="0"/>
    <n v="0"/>
    <n v="51894017.57"/>
    <n v="4143454.68"/>
    <n v="9259566.3000000007"/>
    <n v="-8061953.0499999998"/>
    <n v="2223407.39"/>
    <n v="55784474.700000003"/>
    <n v="12224834.939999999"/>
    <n v="-4379320.83"/>
    <n v="0"/>
    <n v="2223407.39"/>
    <n v="0"/>
    <x v="32"/>
  </r>
  <r>
    <n v="-1"/>
    <n v="1"/>
    <s v="0001 -Florida Power &amp; Light Company"/>
    <n v="0"/>
    <n v="3"/>
    <x v="32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5"/>
    <n v="2014"/>
    <s v="V2012 Q3 - 100% Bonus"/>
    <n v="367"/>
    <s v="05. Other Production"/>
    <s v="Function"/>
    <n v="838825.59"/>
    <n v="0"/>
    <n v="0"/>
    <n v="920082.19"/>
    <n v="62031.94"/>
    <n v="101155.24"/>
    <n v="-162513.21"/>
    <n v="83263.199999999997"/>
    <n v="1001338.8"/>
    <n v="141291.78"/>
    <n v="-57354.61"/>
    <n v="0"/>
    <n v="83263.199999999997"/>
    <n v="0"/>
    <x v="32"/>
  </r>
  <r>
    <n v="-1"/>
    <n v="1"/>
    <s v="0001 -Florida Power &amp; Light Company"/>
    <n v="0"/>
    <n v="3"/>
    <x v="32"/>
    <n v="2012"/>
    <n v="250"/>
    <n v="2014"/>
    <s v="V2012 Q3 - 50% Bonus"/>
    <n v="367"/>
    <s v="05. Other Production"/>
    <s v="Function"/>
    <n v="13032844.57"/>
    <n v="0"/>
    <n v="0"/>
    <n v="13762537.699999999"/>
    <n v="1686439.31"/>
    <n v="3616907.42"/>
    <n v="-1469814.93"/>
    <n v="742987.79"/>
    <n v="14492230.83"/>
    <n v="5100368.2300000004"/>
    <n v="-513419.98"/>
    <n v="0"/>
    <n v="742987.79"/>
    <n v="0"/>
    <x v="32"/>
  </r>
  <r>
    <n v="-1"/>
    <n v="1"/>
    <s v="0001 -Florida Power &amp; Light Company"/>
    <n v="0"/>
    <n v="3"/>
    <x v="32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1"/>
    <n v="2014"/>
    <s v="V2012 Q4 - 50% Bonus"/>
    <n v="367"/>
    <s v="05. Other Production"/>
    <s v="Function"/>
    <n v="31516124.510000002"/>
    <n v="0"/>
    <n v="0"/>
    <n v="34041045.039999999"/>
    <n v="3205935.34"/>
    <n v="4924704.8899999997"/>
    <n v="-5081738.04"/>
    <n v="1480413.57"/>
    <n v="36565965.579999998"/>
    <n v="7529028.7999999998"/>
    <n v="-2967816.07"/>
    <n v="0"/>
    <n v="1480413.57"/>
    <n v="0"/>
    <x v="32"/>
  </r>
  <r>
    <n v="-1"/>
    <n v="1"/>
    <s v="0001 -Florida Power &amp; Light Company"/>
    <n v="0"/>
    <n v="3"/>
    <x v="32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32"/>
  </r>
  <r>
    <n v="-1"/>
    <n v="1"/>
    <s v="0001 -Florida Power &amp; Light Company"/>
    <n v="0"/>
    <n v="3"/>
    <x v="32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32"/>
  </r>
  <r>
    <n v="-1"/>
    <n v="1"/>
    <s v="0001 -Florida Power &amp; Light Company"/>
    <n v="0"/>
    <n v="3"/>
    <x v="32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69"/>
    <n v="1"/>
    <n v="2014"/>
    <s v="V1969"/>
    <n v="367"/>
    <s v="06. Transmission"/>
    <s v="Function"/>
    <n v="94745106.909999996"/>
    <n v="0"/>
    <n v="0"/>
    <n v="96588574.709999993"/>
    <n v="1699771.16"/>
    <n v="72915995.689999998"/>
    <n v="-2157415.52"/>
    <n v="391557.97"/>
    <n v="96588574.709999993"/>
    <n v="73163857.019999996"/>
    <n v="0"/>
    <n v="0"/>
    <n v="391557.97"/>
    <n v="0"/>
    <x v="32"/>
  </r>
  <r>
    <n v="-1"/>
    <n v="1"/>
    <s v="0001 -Florida Power &amp; Light Company"/>
    <n v="0"/>
    <n v="3"/>
    <x v="32"/>
    <n v="1970"/>
    <n v="2"/>
    <n v="2014"/>
    <s v="V1970"/>
    <n v="367"/>
    <s v="06. Transmission"/>
    <s v="Function"/>
    <n v="9479669.3699999992"/>
    <n v="0"/>
    <n v="0"/>
    <n v="9479669.3699999992"/>
    <n v="168122.37"/>
    <n v="6931114.8200000003"/>
    <n v="-65801.91"/>
    <n v="0"/>
    <n v="9479669.3699999992"/>
    <n v="7099237.1900000004"/>
    <n v="0"/>
    <n v="0"/>
    <n v="0"/>
    <n v="0"/>
    <x v="32"/>
  </r>
  <r>
    <n v="-1"/>
    <n v="1"/>
    <s v="0001 -Florida Power &amp; Light Company"/>
    <n v="0"/>
    <n v="3"/>
    <x v="32"/>
    <n v="1971"/>
    <n v="3"/>
    <n v="2014"/>
    <s v="V1971"/>
    <n v="367"/>
    <s v="06. Transmission"/>
    <s v="Function"/>
    <n v="22852680.059999999"/>
    <n v="0"/>
    <n v="0"/>
    <n v="22852680.059999999"/>
    <n v="405160.37"/>
    <n v="16896508.68"/>
    <n v="-173569.75"/>
    <n v="3469.25"/>
    <n v="22852680.059999999"/>
    <n v="17305138.300000001"/>
    <n v="0"/>
    <n v="0"/>
    <n v="3469.25"/>
    <n v="0"/>
    <x v="32"/>
  </r>
  <r>
    <n v="-1"/>
    <n v="1"/>
    <s v="0001 -Florida Power &amp; Light Company"/>
    <n v="0"/>
    <n v="3"/>
    <x v="32"/>
    <n v="1972"/>
    <n v="4"/>
    <n v="2014"/>
    <s v="V1972"/>
    <n v="367"/>
    <s v="06. Transmission"/>
    <s v="Function"/>
    <n v="13075850.789999999"/>
    <n v="0"/>
    <n v="0"/>
    <n v="13075850.789999999"/>
    <n v="230158.87"/>
    <n v="9249343.8699999992"/>
    <n v="-286523.59000000003"/>
    <n v="50753.42"/>
    <n v="13075850.789999999"/>
    <n v="9530256.1600000001"/>
    <n v="0"/>
    <n v="0"/>
    <n v="50753.42"/>
    <n v="0"/>
    <x v="32"/>
  </r>
  <r>
    <n v="-1"/>
    <n v="1"/>
    <s v="0001 -Florida Power &amp; Light Company"/>
    <n v="0"/>
    <n v="3"/>
    <x v="32"/>
    <n v="1973"/>
    <n v="5"/>
    <n v="2014"/>
    <s v="V1973"/>
    <n v="367"/>
    <s v="06. Transmission"/>
    <s v="Function"/>
    <n v="22048096.98"/>
    <n v="0"/>
    <n v="0"/>
    <n v="22048096.98"/>
    <n v="376900.22"/>
    <n v="15675856.439999999"/>
    <n v="-251692.2"/>
    <n v="19449.560000000001"/>
    <n v="22048096.98"/>
    <n v="16072206.220000001"/>
    <n v="0"/>
    <n v="0"/>
    <n v="19449.560000000001"/>
    <n v="0"/>
    <x v="32"/>
  </r>
  <r>
    <n v="-1"/>
    <n v="1"/>
    <s v="0001 -Florida Power &amp; Light Company"/>
    <n v="0"/>
    <n v="3"/>
    <x v="32"/>
    <n v="1974"/>
    <n v="6"/>
    <n v="2014"/>
    <s v="V1974"/>
    <n v="367"/>
    <s v="06. Transmission"/>
    <s v="Function"/>
    <n v="54797661.93"/>
    <n v="0"/>
    <n v="0"/>
    <n v="54797661.93"/>
    <n v="901068.45"/>
    <n v="37957233.630000003"/>
    <n v="-346640.65"/>
    <n v="0"/>
    <n v="54797661.93"/>
    <n v="38858302.079999998"/>
    <n v="0"/>
    <n v="0"/>
    <n v="0"/>
    <n v="0"/>
    <x v="32"/>
  </r>
  <r>
    <n v="-1"/>
    <n v="1"/>
    <s v="0001 -Florida Power &amp; Light Company"/>
    <n v="0"/>
    <n v="3"/>
    <x v="32"/>
    <n v="1975"/>
    <n v="7"/>
    <n v="2014"/>
    <s v="V1975"/>
    <n v="367"/>
    <s v="06. Transmission"/>
    <s v="Function"/>
    <n v="52407020.469999999"/>
    <n v="0"/>
    <n v="0"/>
    <n v="52407020.469999999"/>
    <n v="646624.1"/>
    <n v="32837997.829999998"/>
    <n v="-505410.01"/>
    <n v="92658.77"/>
    <n v="52407020.469999999"/>
    <n v="33577280.700000003"/>
    <n v="0"/>
    <n v="0"/>
    <n v="92658.77"/>
    <n v="0"/>
    <x v="32"/>
  </r>
  <r>
    <n v="-1"/>
    <n v="1"/>
    <s v="0001 -Florida Power &amp; Light Company"/>
    <n v="0"/>
    <n v="3"/>
    <x v="32"/>
    <n v="1976"/>
    <n v="8"/>
    <n v="2014"/>
    <s v="V1976"/>
    <n v="367"/>
    <s v="06. Transmission"/>
    <s v="Function"/>
    <n v="43874289.829999998"/>
    <n v="0"/>
    <n v="0"/>
    <n v="43874289.829999998"/>
    <n v="753986.57"/>
    <n v="30199211.34"/>
    <n v="-291019.31"/>
    <n v="2327.36"/>
    <n v="43874289.829999998"/>
    <n v="30955525.27"/>
    <n v="0"/>
    <n v="0"/>
    <n v="2327.36"/>
    <n v="0"/>
    <x v="32"/>
  </r>
  <r>
    <n v="-1"/>
    <n v="1"/>
    <s v="0001 -Florida Power &amp; Light Company"/>
    <n v="0"/>
    <n v="3"/>
    <x v="32"/>
    <n v="1977"/>
    <n v="10"/>
    <n v="2014"/>
    <s v="V1977"/>
    <n v="367"/>
    <s v="06. Transmission"/>
    <s v="Function"/>
    <n v="31771988.989999998"/>
    <n v="0"/>
    <n v="0"/>
    <n v="31771988.989999998"/>
    <n v="555785.15"/>
    <n v="20607489.579999998"/>
    <n v="-475442"/>
    <n v="0"/>
    <n v="31771988.989999998"/>
    <n v="21163274.73"/>
    <n v="0"/>
    <n v="0"/>
    <n v="0"/>
    <n v="0"/>
    <x v="32"/>
  </r>
  <r>
    <n v="-1"/>
    <n v="1"/>
    <s v="0001 -Florida Power &amp; Light Company"/>
    <n v="0"/>
    <n v="3"/>
    <x v="32"/>
    <n v="1978"/>
    <n v="12"/>
    <n v="2014"/>
    <s v="V1978"/>
    <n v="367"/>
    <s v="06. Transmission"/>
    <s v="Function"/>
    <n v="17608049.390000001"/>
    <n v="0"/>
    <n v="0"/>
    <n v="17608049.390000001"/>
    <n v="309326.02"/>
    <n v="11256228.300000001"/>
    <n v="-213089.38"/>
    <n v="19778.09"/>
    <n v="17608049.390000001"/>
    <n v="11585332.41"/>
    <n v="0"/>
    <n v="0"/>
    <n v="19778.09"/>
    <n v="0"/>
    <x v="32"/>
  </r>
  <r>
    <n v="-1"/>
    <n v="1"/>
    <s v="0001 -Florida Power &amp; Light Company"/>
    <n v="0"/>
    <n v="3"/>
    <x v="32"/>
    <n v="1979"/>
    <n v="13"/>
    <n v="2014"/>
    <s v="V1979"/>
    <n v="367"/>
    <s v="06. Transmission"/>
    <s v="Function"/>
    <n v="51534789.409999996"/>
    <n v="0"/>
    <n v="0"/>
    <n v="51534789.409999996"/>
    <n v="897591.34"/>
    <n v="31473798.329999998"/>
    <n v="-1097850"/>
    <n v="216514.47"/>
    <n v="51534789.409999996"/>
    <n v="32587904.140000001"/>
    <n v="0"/>
    <n v="0"/>
    <n v="216514.47"/>
    <n v="0"/>
    <x v="32"/>
  </r>
  <r>
    <n v="-1"/>
    <n v="1"/>
    <s v="0001 -Florida Power &amp; Light Company"/>
    <n v="0"/>
    <n v="3"/>
    <x v="32"/>
    <n v="1980"/>
    <n v="14"/>
    <n v="2014"/>
    <s v="V1980"/>
    <n v="367"/>
    <s v="06. Transmission"/>
    <s v="Function"/>
    <n v="89369473.689999998"/>
    <n v="0"/>
    <n v="0"/>
    <n v="89369473.689999998"/>
    <n v="1564262.1"/>
    <n v="53557592.479999997"/>
    <n v="-1534180.93"/>
    <n v="268327.33"/>
    <n v="89369473.689999998"/>
    <n v="55390181.909999996"/>
    <n v="0"/>
    <n v="0"/>
    <n v="268327.33"/>
    <n v="0"/>
    <x v="32"/>
  </r>
  <r>
    <n v="-1"/>
    <n v="1"/>
    <s v="0001 -Florida Power &amp; Light Company"/>
    <n v="0"/>
    <n v="3"/>
    <x v="32"/>
    <n v="1981"/>
    <n v="15"/>
    <n v="2014"/>
    <s v="V1981"/>
    <n v="367"/>
    <s v="06. Transmission"/>
    <s v="Function"/>
    <n v="26572398.199999999"/>
    <n v="0"/>
    <n v="0"/>
    <n v="26572398.199999999"/>
    <n v="463706.44"/>
    <n v="15925066.76"/>
    <n v="-296965.78000000003"/>
    <n v="32360.3"/>
    <n v="26724751.539999999"/>
    <n v="16296861.060000001"/>
    <n v="-28080.9"/>
    <n v="0"/>
    <n v="32360.3"/>
    <n v="0"/>
    <x v="32"/>
  </r>
  <r>
    <n v="-1"/>
    <n v="1"/>
    <s v="0001 -Florida Power &amp; Light Company"/>
    <n v="0"/>
    <n v="3"/>
    <x v="32"/>
    <n v="1982"/>
    <n v="16"/>
    <n v="2014"/>
    <s v="V1982"/>
    <n v="367"/>
    <s v="06. Transmission"/>
    <s v="Function"/>
    <n v="57747917.729999997"/>
    <n v="0"/>
    <n v="0"/>
    <n v="57747917.729999997"/>
    <n v="1000284.52"/>
    <n v="35047533.310000002"/>
    <n v="-197987.06"/>
    <n v="21.24"/>
    <n v="57748017.729999997"/>
    <n v="36047755.939999998"/>
    <n v="-16.87"/>
    <n v="0"/>
    <n v="21.24"/>
    <n v="0"/>
    <x v="32"/>
  </r>
  <r>
    <n v="-1"/>
    <n v="1"/>
    <s v="0001 -Florida Power &amp; Light Company"/>
    <n v="0"/>
    <n v="3"/>
    <x v="32"/>
    <n v="1983"/>
    <n v="17"/>
    <n v="2014"/>
    <s v="V1983"/>
    <n v="367"/>
    <s v="06. Transmission"/>
    <s v="Function"/>
    <n v="25217967.699999999"/>
    <n v="0"/>
    <n v="0"/>
    <n v="25217967.699999999"/>
    <n v="434326.09"/>
    <n v="12186189.15"/>
    <n v="-43648.12"/>
    <n v="6364.13"/>
    <n v="25247930.23"/>
    <n v="12605905.35"/>
    <n v="-8988.51"/>
    <n v="0"/>
    <n v="6364.13"/>
    <n v="0"/>
    <x v="32"/>
  </r>
  <r>
    <n v="-1"/>
    <n v="1"/>
    <s v="0001 -Florida Power &amp; Light Company"/>
    <n v="0"/>
    <n v="3"/>
    <x v="32"/>
    <n v="1984"/>
    <n v="18"/>
    <n v="2014"/>
    <s v="V1984"/>
    <n v="367"/>
    <s v="06. Transmission"/>
    <s v="Function"/>
    <n v="245430949.72"/>
    <n v="0"/>
    <n v="0"/>
    <n v="245430949.72"/>
    <n v="4253070.92"/>
    <n v="131776009.68000001"/>
    <n v="-3004582.31"/>
    <n v="598265.9"/>
    <n v="248247605.27000001"/>
    <n v="134499404.18000001"/>
    <n v="-688713.23"/>
    <n v="0"/>
    <n v="598265.9"/>
    <n v="0"/>
    <x v="32"/>
  </r>
  <r>
    <n v="-1"/>
    <n v="1"/>
    <s v="0001 -Florida Power &amp; Light Company"/>
    <n v="0"/>
    <n v="3"/>
    <x v="32"/>
    <n v="1985"/>
    <n v="19"/>
    <n v="2014"/>
    <s v="V1985"/>
    <n v="367"/>
    <s v="06. Transmission"/>
    <s v="Function"/>
    <n v="73075569.859999999"/>
    <n v="0"/>
    <n v="0"/>
    <n v="73075569.859999999"/>
    <n v="1270196.47"/>
    <n v="38596923.530000001"/>
    <n v="-1511952.19"/>
    <n v="300930.11"/>
    <n v="74492358.719999999"/>
    <n v="39114151.409999996"/>
    <n v="-362890.16"/>
    <n v="0"/>
    <n v="300930.11"/>
    <n v="0"/>
    <x v="32"/>
  </r>
  <r>
    <n v="-1"/>
    <n v="1"/>
    <s v="0001 -Florida Power &amp; Light Company"/>
    <n v="0"/>
    <n v="3"/>
    <x v="32"/>
    <n v="1986"/>
    <n v="20"/>
    <n v="2014"/>
    <s v="V1986"/>
    <n v="367"/>
    <s v="06. Transmission"/>
    <s v="Function"/>
    <n v="37293942.799999997"/>
    <n v="0"/>
    <n v="0"/>
    <n v="37293942.799999997"/>
    <n v="649917.81000000006"/>
    <n v="17963391.73"/>
    <n v="-229143.88"/>
    <n v="36101.56"/>
    <n v="37463910.109999999"/>
    <n v="18530465.84"/>
    <n v="-51022.05"/>
    <n v="0"/>
    <n v="36101.56"/>
    <n v="0"/>
    <x v="32"/>
  </r>
  <r>
    <n v="-1"/>
    <n v="1"/>
    <s v="0001 -Florida Power &amp; Light Company"/>
    <n v="0"/>
    <n v="3"/>
    <x v="32"/>
    <n v="1987"/>
    <n v="22"/>
    <n v="2014"/>
    <s v="V1987"/>
    <n v="367"/>
    <s v="06. Transmission"/>
    <s v="Function"/>
    <n v="37917507.93"/>
    <n v="0"/>
    <n v="0"/>
    <n v="38326028.380000003"/>
    <n v="676956.31"/>
    <n v="19255264.34"/>
    <n v="-1086555.3899999999"/>
    <n v="173541.88"/>
    <n v="38734548.829999998"/>
    <n v="19524596.25"/>
    <n v="-235874.62"/>
    <n v="0"/>
    <n v="173541.88"/>
    <n v="0"/>
    <x v="32"/>
  </r>
  <r>
    <n v="-1"/>
    <n v="1"/>
    <s v="0001 -Florida Power &amp; Light Company"/>
    <n v="0"/>
    <n v="3"/>
    <x v="32"/>
    <n v="1987"/>
    <n v="21"/>
    <n v="2014"/>
    <s v="V1987A"/>
    <n v="367"/>
    <s v="06. Transmission"/>
    <s v="Function"/>
    <n v="5359873.12"/>
    <n v="0"/>
    <n v="0"/>
    <n v="5359873.12"/>
    <n v="96755.05"/>
    <n v="2973584.12"/>
    <n v="-156497.59"/>
    <n v="32927.94"/>
    <n v="5514898.9400000004"/>
    <n v="2986750.64"/>
    <n v="-38509.35"/>
    <n v="0"/>
    <n v="32927.94"/>
    <n v="0"/>
    <x v="32"/>
  </r>
  <r>
    <n v="-1"/>
    <n v="1"/>
    <s v="0001 -Florida Power &amp; Light Company"/>
    <n v="0"/>
    <n v="3"/>
    <x v="32"/>
    <n v="1988"/>
    <n v="24"/>
    <n v="2014"/>
    <s v="V1988"/>
    <n v="367"/>
    <s v="06. Transmission"/>
    <s v="Function"/>
    <n v="67810838.120000005"/>
    <n v="0"/>
    <n v="0"/>
    <n v="68060362.670000002"/>
    <n v="1167708.31"/>
    <n v="30937825.920000002"/>
    <n v="-1182025.33"/>
    <n v="105999.49"/>
    <n v="68309887.209999993"/>
    <n v="31873041.030000001"/>
    <n v="-160556.4"/>
    <n v="0"/>
    <n v="105999.49"/>
    <n v="0"/>
    <x v="32"/>
  </r>
  <r>
    <n v="-1"/>
    <n v="1"/>
    <s v="0001 -Florida Power &amp; Light Company"/>
    <n v="0"/>
    <n v="3"/>
    <x v="32"/>
    <n v="1988"/>
    <n v="23"/>
    <n v="2014"/>
    <s v="V1988A"/>
    <n v="367"/>
    <s v="06. Transmission"/>
    <s v="Function"/>
    <n v="3904726.49"/>
    <n v="0"/>
    <n v="0"/>
    <n v="3904726.49"/>
    <n v="70115.41"/>
    <n v="1771801.78"/>
    <n v="-76088.89"/>
    <n v="15524.93"/>
    <n v="3977818.35"/>
    <n v="1809360.58"/>
    <n v="-25010.32"/>
    <n v="0"/>
    <n v="15524.93"/>
    <n v="0"/>
    <x v="32"/>
  </r>
  <r>
    <n v="-1"/>
    <n v="1"/>
    <s v="0001 -Florida Power &amp; Light Company"/>
    <n v="0"/>
    <n v="3"/>
    <x v="32"/>
    <n v="1989"/>
    <n v="26"/>
    <n v="2014"/>
    <s v="V1989"/>
    <n v="367"/>
    <s v="06. Transmission"/>
    <s v="Function"/>
    <n v="41988201.359999999"/>
    <n v="0"/>
    <n v="0"/>
    <n v="42151221.289999999"/>
    <n v="723641.39"/>
    <n v="19778343.82"/>
    <n v="-595969.1"/>
    <n v="69251.820000000007"/>
    <n v="42314241.219999999"/>
    <n v="20344074.32"/>
    <n v="-98877.15"/>
    <n v="0"/>
    <n v="69251.820000000007"/>
    <n v="0"/>
    <x v="32"/>
  </r>
  <r>
    <n v="-1"/>
    <n v="1"/>
    <s v="0001 -Florida Power &amp; Light Company"/>
    <n v="0"/>
    <n v="3"/>
    <x v="32"/>
    <n v="1990"/>
    <n v="28"/>
    <n v="2014"/>
    <s v="V1990"/>
    <n v="367"/>
    <s v="06. Transmission"/>
    <s v="Function"/>
    <n v="52917791.539999999"/>
    <n v="0"/>
    <n v="0"/>
    <n v="53252080.729999997"/>
    <n v="915605.33"/>
    <n v="21491162.059999999"/>
    <n v="-844368.81"/>
    <n v="142008.01"/>
    <n v="53586369.920000002"/>
    <n v="22130162.440000001"/>
    <n v="-249965.42"/>
    <n v="0"/>
    <n v="142008.01"/>
    <n v="0"/>
    <x v="32"/>
  </r>
  <r>
    <n v="-1"/>
    <n v="1"/>
    <s v="0001 -Florida Power &amp; Light Company"/>
    <n v="0"/>
    <n v="3"/>
    <x v="32"/>
    <n v="1991"/>
    <n v="29"/>
    <n v="2014"/>
    <s v="V1991"/>
    <n v="367"/>
    <s v="06. Transmission"/>
    <s v="Function"/>
    <n v="50703938.299999997"/>
    <n v="0"/>
    <n v="0"/>
    <n v="50799908.990000002"/>
    <n v="869109.76000000001"/>
    <n v="17980121.23"/>
    <n v="-456682.8"/>
    <n v="40768.910000000003"/>
    <n v="50895879.68"/>
    <n v="18779207.43"/>
    <n v="-81148.91"/>
    <n v="0"/>
    <n v="40768.910000000003"/>
    <n v="0"/>
    <x v="32"/>
  </r>
  <r>
    <n v="-1"/>
    <n v="1"/>
    <s v="0001 -Florida Power &amp; Light Company"/>
    <n v="0"/>
    <n v="3"/>
    <x v="32"/>
    <n v="1992"/>
    <n v="30"/>
    <n v="2014"/>
    <s v="V1992"/>
    <n v="367"/>
    <s v="06. Transmission"/>
    <s v="Function"/>
    <n v="60345253.240000002"/>
    <n v="0"/>
    <n v="0"/>
    <n v="60641430.740000002"/>
    <n v="1074102.95"/>
    <n v="24126750.09"/>
    <n v="-737282.8"/>
    <n v="125817.94"/>
    <n v="60937608.240000002"/>
    <n v="24965329.52"/>
    <n v="-231013.54"/>
    <n v="0"/>
    <n v="125817.94"/>
    <n v="0"/>
    <x v="32"/>
  </r>
  <r>
    <n v="-1"/>
    <n v="1"/>
    <s v="0001 -Florida Power &amp; Light Company"/>
    <n v="0"/>
    <n v="3"/>
    <x v="32"/>
    <n v="1993"/>
    <n v="31"/>
    <n v="2014"/>
    <s v="V1993"/>
    <n v="367"/>
    <s v="06. Transmission"/>
    <s v="Function"/>
    <n v="119326887.90000001"/>
    <n v="0"/>
    <n v="0"/>
    <n v="119535322.73999999"/>
    <n v="2040106.26"/>
    <n v="43368822.659999996"/>
    <n v="-1288412.8899999999"/>
    <n v="88544.34"/>
    <n v="119743757.56999999"/>
    <n v="45250527.560000002"/>
    <n v="-169923.97"/>
    <n v="0"/>
    <n v="88544.34"/>
    <n v="0"/>
    <x v="32"/>
  </r>
  <r>
    <n v="-1"/>
    <n v="1"/>
    <s v="0001 -Florida Power &amp; Light Company"/>
    <n v="0"/>
    <n v="3"/>
    <x v="32"/>
    <n v="1994"/>
    <n v="32"/>
    <n v="2014"/>
    <s v="V1994"/>
    <n v="367"/>
    <s v="06. Transmission"/>
    <s v="Function"/>
    <n v="117594324.66"/>
    <n v="0"/>
    <n v="0"/>
    <n v="118140209.40000001"/>
    <n v="2063845.23"/>
    <n v="43062469.579999998"/>
    <n v="-1203331.71"/>
    <n v="231895.04000000001"/>
    <n v="118686094.13"/>
    <n v="44720103.840000004"/>
    <n v="-453663.46"/>
    <n v="0"/>
    <n v="231895.04000000001"/>
    <n v="0"/>
    <x v="32"/>
  </r>
  <r>
    <n v="-1"/>
    <n v="1"/>
    <s v="0001 -Florida Power &amp; Light Company"/>
    <n v="0"/>
    <n v="3"/>
    <x v="32"/>
    <n v="1995"/>
    <n v="33"/>
    <n v="2014"/>
    <s v="V1995"/>
    <n v="367"/>
    <s v="06. Transmission"/>
    <s v="Function"/>
    <n v="50477804.479999997"/>
    <n v="0"/>
    <n v="0"/>
    <n v="50684871.57"/>
    <n v="884076.71"/>
    <n v="17579756.370000001"/>
    <n v="-617779.77"/>
    <n v="87963.31"/>
    <n v="50891938.659999996"/>
    <n v="18316787.420000002"/>
    <n v="-179125.21"/>
    <n v="0"/>
    <n v="87963.31"/>
    <n v="0"/>
    <x v="32"/>
  </r>
  <r>
    <n v="-1"/>
    <n v="1"/>
    <s v="0001 -Florida Power &amp; Light Company"/>
    <n v="0"/>
    <n v="3"/>
    <x v="32"/>
    <n v="1996"/>
    <n v="34"/>
    <n v="2014"/>
    <s v="V1996"/>
    <n v="367"/>
    <s v="06. Transmission"/>
    <s v="Function"/>
    <n v="102171528.13"/>
    <n v="0"/>
    <n v="0"/>
    <n v="102396782.59999999"/>
    <n v="1769101.89"/>
    <n v="33295467.550000001"/>
    <n v="-486254.27"/>
    <n v="95689.42"/>
    <n v="102622037.06999999"/>
    <n v="34911076.390000001"/>
    <n v="-201326.47"/>
    <n v="0"/>
    <n v="95689.42"/>
    <n v="0"/>
    <x v="32"/>
  </r>
  <r>
    <n v="-1"/>
    <n v="1"/>
    <s v="0001 -Florida Power &amp; Light Company"/>
    <n v="0"/>
    <n v="3"/>
    <x v="32"/>
    <n v="1997"/>
    <n v="35"/>
    <n v="2014"/>
    <s v="V1997"/>
    <n v="367"/>
    <s v="06. Transmission"/>
    <s v="Function"/>
    <n v="43604837.299999997"/>
    <n v="0"/>
    <n v="0"/>
    <n v="43802785.539999999"/>
    <n v="761787.06"/>
    <n v="14015639.67"/>
    <n v="-550605.15"/>
    <n v="84089.57"/>
    <n v="44000733.770000003"/>
    <n v="14646487.66"/>
    <n v="-180867.83"/>
    <n v="0"/>
    <n v="84089.57"/>
    <n v="0"/>
    <x v="32"/>
  </r>
  <r>
    <n v="-1"/>
    <n v="1"/>
    <s v="0001 -Florida Power &amp; Light Company"/>
    <n v="0"/>
    <n v="3"/>
    <x v="32"/>
    <n v="1998"/>
    <n v="59"/>
    <n v="2014"/>
    <s v="V1998"/>
    <n v="367"/>
    <s v="06. Transmission"/>
    <s v="Function"/>
    <n v="29410558.91"/>
    <n v="0"/>
    <n v="0"/>
    <n v="29682212.27"/>
    <n v="515918.18"/>
    <n v="9220392.1799999997"/>
    <n v="-695676.22"/>
    <n v="115399.94"/>
    <n v="29953865.629999999"/>
    <n v="9562199.4299999997"/>
    <n v="-253795.85"/>
    <n v="0"/>
    <n v="115399.94"/>
    <n v="0"/>
    <x v="32"/>
  </r>
  <r>
    <n v="-1"/>
    <n v="1"/>
    <s v="0001 -Florida Power &amp; Light Company"/>
    <n v="0"/>
    <n v="3"/>
    <x v="32"/>
    <n v="1999"/>
    <n v="60"/>
    <n v="2014"/>
    <s v="V1999"/>
    <n v="367"/>
    <s v="06. Transmission"/>
    <s v="Function"/>
    <n v="59118110.149999999"/>
    <n v="0"/>
    <n v="0"/>
    <n v="59717358.009999998"/>
    <n v="1048571.55"/>
    <n v="15208767.689999999"/>
    <n v="-1465772.38"/>
    <n v="254564.01"/>
    <n v="60316605.859999999"/>
    <n v="15948528.869999999"/>
    <n v="-635121.32999999996"/>
    <n v="0"/>
    <n v="254564.01"/>
    <n v="0"/>
    <x v="32"/>
  </r>
  <r>
    <n v="-1"/>
    <n v="1"/>
    <s v="0001 -Florida Power &amp; Light Company"/>
    <n v="0"/>
    <n v="3"/>
    <x v="32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32"/>
  </r>
  <r>
    <n v="-1"/>
    <n v="1"/>
    <s v="0001 -Florida Power &amp; Light Company"/>
    <n v="0"/>
    <n v="3"/>
    <x v="32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32"/>
  </r>
  <r>
    <n v="-1"/>
    <n v="1"/>
    <s v="0001 -Florida Power &amp; Light Company"/>
    <n v="0"/>
    <n v="3"/>
    <x v="32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32"/>
  </r>
  <r>
    <n v="-1"/>
    <n v="1"/>
    <s v="0001 -Florida Power &amp; Light Company"/>
    <n v="0"/>
    <n v="3"/>
    <x v="32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32"/>
  </r>
  <r>
    <n v="-1"/>
    <n v="1"/>
    <s v="0001 -Florida Power &amp; Light Company"/>
    <n v="0"/>
    <n v="3"/>
    <x v="32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32"/>
  </r>
  <r>
    <n v="-1"/>
    <n v="1"/>
    <s v="0001 -Florida Power &amp; Light Company"/>
    <n v="0"/>
    <n v="3"/>
    <x v="32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32"/>
  </r>
  <r>
    <n v="-1"/>
    <n v="1"/>
    <s v="0001 -Florida Power &amp; Light Company"/>
    <n v="0"/>
    <n v="3"/>
    <x v="32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32"/>
  </r>
  <r>
    <n v="-1"/>
    <n v="1"/>
    <s v="0001 -Florida Power &amp; Light Company"/>
    <n v="0"/>
    <n v="3"/>
    <x v="32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32"/>
  </r>
  <r>
    <n v="-1"/>
    <n v="1"/>
    <s v="0001 -Florida Power &amp; Light Company"/>
    <n v="0"/>
    <n v="3"/>
    <x v="32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32"/>
  </r>
  <r>
    <n v="-1"/>
    <n v="1"/>
    <s v="0001 -Florida Power &amp; Light Company"/>
    <n v="0"/>
    <n v="3"/>
    <x v="32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32"/>
  </r>
  <r>
    <n v="-1"/>
    <n v="1"/>
    <s v="0001 -Florida Power &amp; Light Company"/>
    <n v="0"/>
    <n v="3"/>
    <x v="32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32"/>
  </r>
  <r>
    <n v="-1"/>
    <n v="1"/>
    <s v="0001 -Florida Power &amp; Light Company"/>
    <n v="0"/>
    <n v="3"/>
    <x v="32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32"/>
  </r>
  <r>
    <n v="-1"/>
    <n v="1"/>
    <s v="0001 -Florida Power &amp; Light Company"/>
    <n v="0"/>
    <n v="3"/>
    <x v="32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32"/>
  </r>
  <r>
    <n v="-1"/>
    <n v="1"/>
    <s v="0001 -Florida Power &amp; Light Company"/>
    <n v="0"/>
    <n v="3"/>
    <x v="32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32"/>
  </r>
  <r>
    <n v="-1"/>
    <n v="1"/>
    <s v="0001 -Florida Power &amp; Light Company"/>
    <n v="0"/>
    <n v="3"/>
    <x v="32"/>
    <n v="2003"/>
    <n v="84"/>
    <n v="2014"/>
    <s v="V2003 Bonus-50%"/>
    <n v="367"/>
    <s v="06. Transmission"/>
    <s v="Function"/>
    <n v="8783238.6199999992"/>
    <n v="0"/>
    <n v="0"/>
    <n v="2303065"/>
    <n v="511791.71"/>
    <n v="6665575.0599999996"/>
    <n v="-214340.68"/>
    <n v="82203.48"/>
    <n v="8996229.9100000001"/>
    <n v="7013424.0999999996"/>
    <n v="33154.86"/>
    <n v="0"/>
    <n v="82203.48"/>
    <n v="0"/>
    <x v="32"/>
  </r>
  <r>
    <n v="-1"/>
    <n v="1"/>
    <s v="0001 -Florida Power &amp; Light Company"/>
    <n v="0"/>
    <n v="3"/>
    <x v="32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32"/>
  </r>
  <r>
    <n v="-1"/>
    <n v="1"/>
    <s v="0001 -Florida Power &amp; Light Company"/>
    <n v="0"/>
    <n v="3"/>
    <x v="32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32"/>
  </r>
  <r>
    <n v="-1"/>
    <n v="1"/>
    <s v="0001 -Florida Power &amp; Light Company"/>
    <n v="0"/>
    <n v="3"/>
    <x v="32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32"/>
  </r>
  <r>
    <n v="-1"/>
    <n v="1"/>
    <s v="0001 -Florida Power &amp; Light Company"/>
    <n v="0"/>
    <n v="3"/>
    <x v="32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32"/>
  </r>
  <r>
    <n v="-1"/>
    <n v="1"/>
    <s v="0001 -Florida Power &amp; Light Company"/>
    <n v="0"/>
    <n v="3"/>
    <x v="32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32"/>
  </r>
  <r>
    <n v="-1"/>
    <n v="1"/>
    <s v="0001 -Florida Power &amp; Light Company"/>
    <n v="0"/>
    <n v="3"/>
    <x v="32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32"/>
  </r>
  <r>
    <n v="-1"/>
    <n v="1"/>
    <s v="0001 -Florida Power &amp; Light Company"/>
    <n v="0"/>
    <n v="3"/>
    <x v="32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32"/>
  </r>
  <r>
    <n v="-1"/>
    <n v="1"/>
    <s v="0001 -Florida Power &amp; Light Company"/>
    <n v="0"/>
    <n v="3"/>
    <x v="32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32"/>
  </r>
  <r>
    <n v="-1"/>
    <n v="1"/>
    <s v="0001 -Florida Power &amp; Light Company"/>
    <n v="0"/>
    <n v="3"/>
    <x v="32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32"/>
  </r>
  <r>
    <n v="-1"/>
    <n v="1"/>
    <s v="0001 -Florida Power &amp; Light Company"/>
    <n v="0"/>
    <n v="3"/>
    <x v="32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32"/>
  </r>
  <r>
    <n v="-1"/>
    <n v="1"/>
    <s v="0001 -Florida Power &amp; Light Company"/>
    <n v="0"/>
    <n v="3"/>
    <x v="32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32"/>
  </r>
  <r>
    <n v="-1"/>
    <n v="1"/>
    <s v="0001 -Florida Power &amp; Light Company"/>
    <n v="0"/>
    <n v="3"/>
    <x v="32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32"/>
  </r>
  <r>
    <n v="-1"/>
    <n v="1"/>
    <s v="0001 -Florida Power &amp; Light Company"/>
    <n v="0"/>
    <n v="3"/>
    <x v="32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32"/>
  </r>
  <r>
    <n v="-1"/>
    <n v="1"/>
    <s v="0001 -Florida Power &amp; Light Company"/>
    <n v="0"/>
    <n v="3"/>
    <x v="32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32"/>
  </r>
  <r>
    <n v="-1"/>
    <n v="1"/>
    <s v="0001 -Florida Power &amp; Light Company"/>
    <n v="0"/>
    <n v="3"/>
    <x v="32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32"/>
  </r>
  <r>
    <n v="-1"/>
    <n v="1"/>
    <s v="0001 -Florida Power &amp; Light Company"/>
    <n v="0"/>
    <n v="3"/>
    <x v="32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32"/>
  </r>
  <r>
    <n v="-1"/>
    <n v="1"/>
    <s v="0001 -Florida Power &amp; Light Company"/>
    <n v="0"/>
    <n v="3"/>
    <x v="32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32"/>
  </r>
  <r>
    <n v="-1"/>
    <n v="1"/>
    <s v="0001 -Florida Power &amp; Light Company"/>
    <n v="0"/>
    <n v="3"/>
    <x v="32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32"/>
  </r>
  <r>
    <n v="-1"/>
    <n v="1"/>
    <s v="0001 -Florida Power &amp; Light Company"/>
    <n v="0"/>
    <n v="3"/>
    <x v="32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32"/>
  </r>
  <r>
    <n v="-1"/>
    <n v="1"/>
    <s v="0001 -Florida Power &amp; Light Company"/>
    <n v="0"/>
    <n v="3"/>
    <x v="32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32"/>
  </r>
  <r>
    <n v="-1"/>
    <n v="1"/>
    <s v="0001 -Florida Power &amp; Light Company"/>
    <n v="0"/>
    <n v="3"/>
    <x v="32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32"/>
  </r>
  <r>
    <n v="-1"/>
    <n v="1"/>
    <s v="0001 -Florida Power &amp; Light Company"/>
    <n v="0"/>
    <n v="3"/>
    <x v="32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32"/>
  </r>
  <r>
    <n v="-1"/>
    <n v="1"/>
    <s v="0001 -Florida Power &amp; Light Company"/>
    <n v="0"/>
    <n v="3"/>
    <x v="32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32"/>
  </r>
  <r>
    <n v="-1"/>
    <n v="1"/>
    <s v="0001 -Florida Power &amp; Light Company"/>
    <n v="0"/>
    <n v="3"/>
    <x v="32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32"/>
  </r>
  <r>
    <n v="-1"/>
    <n v="1"/>
    <s v="0001 -Florida Power &amp; Light Company"/>
    <n v="0"/>
    <n v="3"/>
    <x v="32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32"/>
  </r>
  <r>
    <n v="-1"/>
    <n v="1"/>
    <s v="0001 -Florida Power &amp; Light Company"/>
    <n v="0"/>
    <n v="3"/>
    <x v="32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32"/>
  </r>
  <r>
    <n v="-1"/>
    <n v="1"/>
    <s v="0001 -Florida Power &amp; Light Company"/>
    <n v="0"/>
    <n v="3"/>
    <x v="32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32"/>
  </r>
  <r>
    <n v="-1"/>
    <n v="1"/>
    <s v="0001 -Florida Power &amp; Light Company"/>
    <n v="0"/>
    <n v="3"/>
    <x v="32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32"/>
  </r>
  <r>
    <n v="-1"/>
    <n v="1"/>
    <s v="0001 -Florida Power &amp; Light Company"/>
    <n v="0"/>
    <n v="3"/>
    <x v="32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32"/>
  </r>
  <r>
    <n v="-1"/>
    <n v="1"/>
    <s v="0001 -Florida Power &amp; Light Company"/>
    <n v="0"/>
    <n v="3"/>
    <x v="32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32"/>
  </r>
  <r>
    <n v="-1"/>
    <n v="1"/>
    <s v="0001 -Florida Power &amp; Light Company"/>
    <n v="0"/>
    <n v="3"/>
    <x v="32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32"/>
  </r>
  <r>
    <n v="-1"/>
    <n v="1"/>
    <s v="0001 -Florida Power &amp; Light Company"/>
    <n v="0"/>
    <n v="3"/>
    <x v="32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32"/>
  </r>
  <r>
    <n v="-1"/>
    <n v="1"/>
    <s v="0001 -Florida Power &amp; Light Company"/>
    <n v="0"/>
    <n v="3"/>
    <x v="32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32"/>
  </r>
  <r>
    <n v="-1"/>
    <n v="1"/>
    <s v="0001 -Florida Power &amp; Light Company"/>
    <n v="0"/>
    <n v="3"/>
    <x v="32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32"/>
  </r>
  <r>
    <n v="-1"/>
    <n v="1"/>
    <s v="0001 -Florida Power &amp; Light Company"/>
    <n v="0"/>
    <n v="3"/>
    <x v="32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32"/>
  </r>
  <r>
    <n v="-1"/>
    <n v="1"/>
    <s v="0001 -Florida Power &amp; Light Company"/>
    <n v="0"/>
    <n v="3"/>
    <x v="32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32"/>
  </r>
  <r>
    <n v="-1"/>
    <n v="1"/>
    <s v="0001 -Florida Power &amp; Light Company"/>
    <n v="0"/>
    <n v="3"/>
    <x v="32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32"/>
  </r>
  <r>
    <n v="-1"/>
    <n v="1"/>
    <s v="0001 -Florida Power &amp; Light Company"/>
    <n v="0"/>
    <n v="3"/>
    <x v="32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32"/>
  </r>
  <r>
    <n v="-1"/>
    <n v="1"/>
    <s v="0001 -Florida Power &amp; Light Company"/>
    <n v="0"/>
    <n v="3"/>
    <x v="32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32"/>
  </r>
  <r>
    <n v="-1"/>
    <n v="1"/>
    <s v="0001 -Florida Power &amp; Light Company"/>
    <n v="0"/>
    <n v="3"/>
    <x v="32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32"/>
  </r>
  <r>
    <n v="-1"/>
    <n v="1"/>
    <s v="0001 -Florida Power &amp; Light Company"/>
    <n v="0"/>
    <n v="3"/>
    <x v="32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32"/>
  </r>
  <r>
    <n v="-1"/>
    <n v="1"/>
    <s v="0001 -Florida Power &amp; Light Company"/>
    <n v="0"/>
    <n v="3"/>
    <x v="32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32"/>
  </r>
  <r>
    <n v="-1"/>
    <n v="1"/>
    <s v="0001 -Florida Power &amp; Light Company"/>
    <n v="0"/>
    <n v="3"/>
    <x v="32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32"/>
  </r>
  <r>
    <n v="-1"/>
    <n v="1"/>
    <s v="0001 -Florida Power &amp; Light Company"/>
    <n v="0"/>
    <n v="3"/>
    <x v="32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32"/>
  </r>
  <r>
    <n v="-1"/>
    <n v="1"/>
    <s v="0001 -Florida Power &amp; Light Company"/>
    <n v="0"/>
    <n v="3"/>
    <x v="32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32"/>
  </r>
  <r>
    <n v="-1"/>
    <n v="1"/>
    <s v="0001 -Florida Power &amp; Light Company"/>
    <n v="0"/>
    <n v="3"/>
    <x v="32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32"/>
  </r>
  <r>
    <n v="-1"/>
    <n v="1"/>
    <s v="0001 -Florida Power &amp; Light Company"/>
    <n v="0"/>
    <n v="3"/>
    <x v="32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32"/>
  </r>
  <r>
    <n v="-1"/>
    <n v="1"/>
    <s v="0001 -Florida Power &amp; Light Company"/>
    <n v="0"/>
    <n v="3"/>
    <x v="32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32"/>
  </r>
  <r>
    <n v="-1"/>
    <n v="1"/>
    <s v="0001 -Florida Power &amp; Light Company"/>
    <n v="0"/>
    <n v="3"/>
    <x v="32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8"/>
    <n v="2014"/>
    <s v="V2012 Q1 - 50% Bonus"/>
    <n v="367"/>
    <s v="06. Transmission"/>
    <s v="Function"/>
    <n v="19975598.75"/>
    <n v="0"/>
    <n v="0"/>
    <n v="20034135.030000001"/>
    <n v="1645382.71"/>
    <n v="3591513.3"/>
    <n v="-117198.7"/>
    <n v="32682.14"/>
    <n v="20092671.300000001"/>
    <n v="5211161.71"/>
    <n v="-58656.11"/>
    <n v="0"/>
    <n v="32682.14"/>
    <n v="0"/>
    <x v="32"/>
  </r>
  <r>
    <n v="-1"/>
    <n v="1"/>
    <s v="0001 -Florida Power &amp; Light Company"/>
    <n v="0"/>
    <n v="3"/>
    <x v="32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32"/>
  </r>
  <r>
    <n v="-1"/>
    <n v="1"/>
    <s v="0001 -Florida Power &amp; Light Company"/>
    <n v="0"/>
    <n v="3"/>
    <x v="32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9"/>
    <n v="2014"/>
    <s v="V2012 Q2 - 50% Bonus"/>
    <n v="367"/>
    <s v="06. Transmission"/>
    <s v="Function"/>
    <n v="58741531.649999999"/>
    <n v="0"/>
    <n v="0"/>
    <n v="58912958.520000003"/>
    <n v="4967667.45"/>
    <n v="9224863.5500000007"/>
    <n v="-343565.7"/>
    <n v="89182.14"/>
    <n v="59084385.399999999"/>
    <n v="14124495.1"/>
    <n v="-185635.71"/>
    <n v="0"/>
    <n v="89182.14"/>
    <n v="0"/>
    <x v="32"/>
  </r>
  <r>
    <n v="-1"/>
    <n v="1"/>
    <s v="0001 -Florida Power &amp; Light Company"/>
    <n v="0"/>
    <n v="3"/>
    <x v="32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0"/>
    <n v="2014"/>
    <s v="V2012 Q3 - 50% Bonus"/>
    <n v="367"/>
    <s v="06. Transmission"/>
    <s v="Function"/>
    <n v="12390083.15"/>
    <n v="0"/>
    <n v="0"/>
    <n v="12426270.949999999"/>
    <n v="1075687.17"/>
    <n v="1665489.64"/>
    <n v="-72453.58"/>
    <n v="22114"/>
    <n v="12462458.75"/>
    <n v="2728361.62"/>
    <n v="-37446.42"/>
    <n v="0"/>
    <n v="22114"/>
    <n v="0"/>
    <x v="32"/>
  </r>
  <r>
    <n v="-1"/>
    <n v="1"/>
    <s v="0001 -Florida Power &amp; Light Company"/>
    <n v="0"/>
    <n v="3"/>
    <x v="32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1"/>
    <n v="2014"/>
    <s v="V2012 Q4 - 50% Bonus"/>
    <n v="367"/>
    <s v="06. Transmission"/>
    <s v="Function"/>
    <n v="59408299.329999998"/>
    <n v="0"/>
    <n v="0"/>
    <n v="59582300.469999999"/>
    <n v="5294995.49"/>
    <n v="6646959.46"/>
    <n v="-348377.28"/>
    <n v="96328.16"/>
    <n v="59756301.619999997"/>
    <n v="11887774.470000001"/>
    <n v="-197493.65"/>
    <n v="0"/>
    <n v="96328.16"/>
    <n v="0"/>
    <x v="32"/>
  </r>
  <r>
    <n v="-1"/>
    <n v="1"/>
    <s v="0001 -Florida Power &amp; Light Company"/>
    <n v="0"/>
    <n v="3"/>
    <x v="32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32"/>
  </r>
  <r>
    <n v="-1"/>
    <n v="1"/>
    <s v="0001 -Florida Power &amp; Light Company"/>
    <n v="0"/>
    <n v="3"/>
    <x v="32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32"/>
  </r>
  <r>
    <n v="-1"/>
    <n v="1"/>
    <s v="0001 -Florida Power &amp; Light Company"/>
    <n v="0"/>
    <n v="3"/>
    <x v="32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32"/>
  </r>
  <r>
    <n v="-1"/>
    <n v="1"/>
    <s v="0001 -Florida Power &amp; Light Company"/>
    <n v="0"/>
    <n v="3"/>
    <x v="32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32"/>
  </r>
  <r>
    <n v="-1"/>
    <n v="1"/>
    <s v="0001 -Florida Power &amp; Light Company"/>
    <n v="0"/>
    <n v="3"/>
    <x v="32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69"/>
    <n v="1"/>
    <n v="2014"/>
    <s v="V1969"/>
    <n v="367"/>
    <s v="07. Distribution"/>
    <s v="Function"/>
    <n v="183086378.75999999"/>
    <n v="0"/>
    <n v="0"/>
    <n v="185848566.75999999"/>
    <n v="4324880.4800000004"/>
    <n v="139436436.62"/>
    <n v="-4340460"/>
    <n v="89845.82"/>
    <n v="185848566.75999999"/>
    <n v="141088974.91999999"/>
    <n v="0"/>
    <n v="0"/>
    <n v="89845.82"/>
    <n v="0"/>
    <x v="32"/>
  </r>
  <r>
    <n v="-1"/>
    <n v="1"/>
    <s v="0001 -Florida Power &amp; Light Company"/>
    <n v="0"/>
    <n v="3"/>
    <x v="32"/>
    <n v="1970"/>
    <n v="2"/>
    <n v="2014"/>
    <s v="V1970"/>
    <n v="367"/>
    <s v="07. Distribution"/>
    <s v="Function"/>
    <n v="27846483.039999999"/>
    <n v="0"/>
    <n v="0"/>
    <n v="28479097.039999999"/>
    <n v="656240.46"/>
    <n v="21083250.949999999"/>
    <n v="-1216928"/>
    <n v="20577.07"/>
    <n v="28479097.039999999"/>
    <n v="21127454.48"/>
    <n v="0"/>
    <n v="0"/>
    <n v="20577.07"/>
    <n v="0"/>
    <x v="32"/>
  </r>
  <r>
    <n v="-1"/>
    <n v="1"/>
    <s v="0001 -Florida Power &amp; Light Company"/>
    <n v="0"/>
    <n v="3"/>
    <x v="32"/>
    <n v="1971"/>
    <n v="3"/>
    <n v="2014"/>
    <s v="V1971"/>
    <n v="367"/>
    <s v="07. Distribution"/>
    <s v="Function"/>
    <n v="41042626.219999999"/>
    <n v="0"/>
    <n v="0"/>
    <n v="41042626.219999999"/>
    <n v="959276.23"/>
    <n v="31311026.850000001"/>
    <n v="-604035.15"/>
    <n v="3957.99"/>
    <n v="41042626.219999999"/>
    <n v="32274261.07"/>
    <n v="0"/>
    <n v="0"/>
    <n v="3957.99"/>
    <n v="0"/>
    <x v="32"/>
  </r>
  <r>
    <n v="-1"/>
    <n v="1"/>
    <s v="0001 -Florida Power &amp; Light Company"/>
    <n v="0"/>
    <n v="3"/>
    <x v="32"/>
    <n v="1972"/>
    <n v="4"/>
    <n v="2014"/>
    <s v="V1972"/>
    <n v="367"/>
    <s v="07. Distribution"/>
    <s v="Function"/>
    <n v="59004352.869999997"/>
    <n v="0"/>
    <n v="0"/>
    <n v="59004352.869999997"/>
    <n v="1376577.73"/>
    <n v="45565855.710000001"/>
    <n v="-1081771.0900000001"/>
    <n v="91.75"/>
    <n v="59004352.869999997"/>
    <n v="46942525.189999998"/>
    <n v="0"/>
    <n v="0"/>
    <n v="91.75"/>
    <n v="0"/>
    <x v="32"/>
  </r>
  <r>
    <n v="-1"/>
    <n v="1"/>
    <s v="0001 -Florida Power &amp; Light Company"/>
    <n v="0"/>
    <n v="3"/>
    <x v="32"/>
    <n v="1973"/>
    <n v="5"/>
    <n v="2014"/>
    <s v="V1973"/>
    <n v="367"/>
    <s v="07. Distribution"/>
    <s v="Function"/>
    <n v="50058774.75"/>
    <n v="0"/>
    <n v="0"/>
    <n v="50058774.75"/>
    <n v="1167546.3500000001"/>
    <n v="38095634.43"/>
    <n v="-945805.95"/>
    <n v="5918.85"/>
    <n v="50058774.75"/>
    <n v="39269099.630000003"/>
    <n v="0"/>
    <n v="0"/>
    <n v="5918.85"/>
    <n v="0"/>
    <x v="32"/>
  </r>
  <r>
    <n v="-1"/>
    <n v="1"/>
    <s v="0001 -Florida Power &amp; Light Company"/>
    <n v="0"/>
    <n v="3"/>
    <x v="32"/>
    <n v="1974"/>
    <n v="6"/>
    <n v="2014"/>
    <s v="V1974"/>
    <n v="367"/>
    <s v="07. Distribution"/>
    <s v="Function"/>
    <n v="69496138.659999996"/>
    <n v="0"/>
    <n v="0"/>
    <n v="69496138.659999996"/>
    <n v="1624077.36"/>
    <n v="52989896.75"/>
    <n v="-1042647.75"/>
    <n v="20917.88"/>
    <n v="69496138.659999996"/>
    <n v="54634892"/>
    <n v="-0.01"/>
    <n v="0"/>
    <n v="20917.88"/>
    <n v="0"/>
    <x v="32"/>
  </r>
  <r>
    <n v="-1"/>
    <n v="1"/>
    <s v="0001 -Florida Power &amp; Light Company"/>
    <n v="0"/>
    <n v="3"/>
    <x v="32"/>
    <n v="1975"/>
    <n v="7"/>
    <n v="2014"/>
    <s v="V1975"/>
    <n v="367"/>
    <s v="07. Distribution"/>
    <s v="Function"/>
    <n v="48597032.479999997"/>
    <n v="0"/>
    <n v="0"/>
    <n v="48597032.479999997"/>
    <n v="1133487.74"/>
    <n v="38535297.850000001"/>
    <n v="-915268.08"/>
    <n v="10914.05"/>
    <n v="48597032.479999997"/>
    <n v="39679699.640000001"/>
    <n v="0"/>
    <n v="0"/>
    <n v="10914.05"/>
    <n v="0"/>
    <x v="32"/>
  </r>
  <r>
    <n v="-1"/>
    <n v="1"/>
    <s v="0001 -Florida Power &amp; Light Company"/>
    <n v="0"/>
    <n v="3"/>
    <x v="32"/>
    <n v="1976"/>
    <n v="8"/>
    <n v="2014"/>
    <s v="V1976"/>
    <n v="367"/>
    <s v="07. Distribution"/>
    <s v="Function"/>
    <n v="44296826.409999996"/>
    <n v="0"/>
    <n v="0"/>
    <n v="44296826.409999996"/>
    <n v="1033965.3"/>
    <n v="35313528.869999997"/>
    <n v="-768324.14"/>
    <n v="4620.71"/>
    <n v="44296826.409999996"/>
    <n v="36352114.880000003"/>
    <n v="0"/>
    <n v="0"/>
    <n v="4620.71"/>
    <n v="0"/>
    <x v="32"/>
  </r>
  <r>
    <n v="-1"/>
    <n v="1"/>
    <s v="0001 -Florida Power &amp; Light Company"/>
    <n v="0"/>
    <n v="3"/>
    <x v="32"/>
    <n v="1977"/>
    <n v="10"/>
    <n v="2014"/>
    <s v="V1977"/>
    <n v="367"/>
    <s v="07. Distribution"/>
    <s v="Function"/>
    <n v="47685915.130000003"/>
    <n v="0"/>
    <n v="0"/>
    <n v="47685915.130000003"/>
    <n v="1112223.9099999999"/>
    <n v="36694127.329999998"/>
    <n v="-899191.13"/>
    <n v="20415.16"/>
    <n v="47685915.130000003"/>
    <n v="37826766.399999999"/>
    <n v="0"/>
    <n v="0"/>
    <n v="20415.16"/>
    <n v="0"/>
    <x v="32"/>
  </r>
  <r>
    <n v="-1"/>
    <n v="1"/>
    <s v="0001 -Florida Power &amp; Light Company"/>
    <n v="0"/>
    <n v="3"/>
    <x v="32"/>
    <n v="1978"/>
    <n v="12"/>
    <n v="2014"/>
    <s v="V1978"/>
    <n v="367"/>
    <s v="07. Distribution"/>
    <s v="Function"/>
    <n v="71259041.299999997"/>
    <n v="0"/>
    <n v="0"/>
    <n v="71259041.299999997"/>
    <n v="1354938.92"/>
    <n v="53397770.200000003"/>
    <n v="-1015050.45"/>
    <n v="22830.959999999999"/>
    <n v="71259041.299999997"/>
    <n v="54775540.079999998"/>
    <n v="0"/>
    <n v="0"/>
    <n v="22830.959999999999"/>
    <n v="0"/>
    <x v="32"/>
  </r>
  <r>
    <n v="-1"/>
    <n v="1"/>
    <s v="0001 -Florida Power &amp; Light Company"/>
    <n v="0"/>
    <n v="3"/>
    <x v="32"/>
    <n v="1979"/>
    <n v="13"/>
    <n v="2014"/>
    <s v="V1979"/>
    <n v="367"/>
    <s v="07. Distribution"/>
    <s v="Function"/>
    <n v="83358446.150000006"/>
    <n v="0"/>
    <n v="0"/>
    <n v="83358446.150000006"/>
    <n v="1601210.34"/>
    <n v="60335752.07"/>
    <n v="-1832423.92"/>
    <n v="40489.89"/>
    <n v="83358446.150000006"/>
    <n v="61977452.299999997"/>
    <n v="0"/>
    <n v="0"/>
    <n v="40489.89"/>
    <n v="0"/>
    <x v="32"/>
  </r>
  <r>
    <n v="-1"/>
    <n v="1"/>
    <s v="0001 -Florida Power &amp; Light Company"/>
    <n v="0"/>
    <n v="3"/>
    <x v="32"/>
    <n v="1980"/>
    <n v="14"/>
    <n v="2014"/>
    <s v="V1980"/>
    <n v="367"/>
    <s v="07. Distribution"/>
    <s v="Function"/>
    <n v="90412158.140000001"/>
    <n v="0"/>
    <n v="0"/>
    <n v="90412158.140000001"/>
    <n v="1847162.8"/>
    <n v="62874316.159999996"/>
    <n v="-2210281.6800000002"/>
    <n v="56907.89"/>
    <n v="90412158.140000001"/>
    <n v="64778386.850000001"/>
    <n v="0"/>
    <n v="0"/>
    <n v="56907.89"/>
    <n v="0"/>
    <x v="32"/>
  </r>
  <r>
    <n v="-1"/>
    <n v="1"/>
    <s v="0001 -Florida Power &amp; Light Company"/>
    <n v="0"/>
    <n v="3"/>
    <x v="32"/>
    <n v="1981"/>
    <n v="15"/>
    <n v="2014"/>
    <s v="V1981"/>
    <n v="367"/>
    <s v="07. Distribution"/>
    <s v="Function"/>
    <n v="135931634.84"/>
    <n v="0"/>
    <n v="0"/>
    <n v="135931634.84"/>
    <n v="3214420.16"/>
    <n v="94940560.810000002"/>
    <n v="-2271743.73"/>
    <n v="56037.23"/>
    <n v="137654423.44999999"/>
    <n v="96967372.400000006"/>
    <n v="-479142.81"/>
    <n v="0"/>
    <n v="56037.23"/>
    <n v="0"/>
    <x v="32"/>
  </r>
  <r>
    <n v="-1"/>
    <n v="1"/>
    <s v="0001 -Florida Power &amp; Light Company"/>
    <n v="0"/>
    <n v="3"/>
    <x v="32"/>
    <n v="1982"/>
    <n v="16"/>
    <n v="2014"/>
    <s v="V1982"/>
    <n v="367"/>
    <s v="07. Distribution"/>
    <s v="Function"/>
    <n v="143106901.84999999"/>
    <n v="0"/>
    <n v="0"/>
    <n v="143106901.84999999"/>
    <n v="3376798.4"/>
    <n v="100630968.09999999"/>
    <n v="-1633260.17"/>
    <n v="36523.769999999997"/>
    <n v="144229775.69999999"/>
    <n v="103224093.55"/>
    <n v="-302677.13"/>
    <n v="0"/>
    <n v="36523.769999999997"/>
    <n v="0"/>
    <x v="32"/>
  </r>
  <r>
    <n v="-1"/>
    <n v="1"/>
    <s v="0001 -Florida Power &amp; Light Company"/>
    <n v="0"/>
    <n v="3"/>
    <x v="32"/>
    <n v="1983"/>
    <n v="17"/>
    <n v="2014"/>
    <s v="V1983"/>
    <n v="367"/>
    <s v="07. Distribution"/>
    <s v="Function"/>
    <n v="137252995.46000001"/>
    <n v="0"/>
    <n v="0"/>
    <n v="137252995.46000001"/>
    <n v="3246177.41"/>
    <n v="92271387.129999995"/>
    <n v="-2370578.85"/>
    <n v="58481.87"/>
    <n v="139050941.25999999"/>
    <n v="94323278.780000001"/>
    <n v="-545178.17000000004"/>
    <n v="0"/>
    <n v="58481.87"/>
    <n v="0"/>
    <x v="32"/>
  </r>
  <r>
    <n v="-1"/>
    <n v="1"/>
    <s v="0001 -Florida Power &amp; Light Company"/>
    <n v="0"/>
    <n v="3"/>
    <x v="32"/>
    <n v="1984"/>
    <n v="18"/>
    <n v="2014"/>
    <s v="V1984"/>
    <n v="367"/>
    <s v="07. Distribution"/>
    <s v="Function"/>
    <n v="163920689.59"/>
    <n v="0"/>
    <n v="0"/>
    <n v="163920689.59"/>
    <n v="3886455.57"/>
    <n v="105360545.81999999"/>
    <n v="-3516829.49"/>
    <n v="94201.21"/>
    <n v="166816778.34"/>
    <n v="107416233.73999999"/>
    <n v="-971119.89"/>
    <n v="0"/>
    <n v="94201.21"/>
    <n v="0"/>
    <x v="32"/>
  </r>
  <r>
    <n v="-1"/>
    <n v="1"/>
    <s v="0001 -Florida Power &amp; Light Company"/>
    <n v="0"/>
    <n v="3"/>
    <x v="32"/>
    <n v="1985"/>
    <n v="19"/>
    <n v="2014"/>
    <s v="V1985"/>
    <n v="367"/>
    <s v="07. Distribution"/>
    <s v="Function"/>
    <n v="171400855.99000001"/>
    <n v="0"/>
    <n v="0"/>
    <n v="171400855.99000001"/>
    <n v="4077743.47"/>
    <n v="107667822.23"/>
    <n v="-4771679.42"/>
    <n v="135552.37"/>
    <n v="175568229.80000001"/>
    <n v="109187767.95"/>
    <n v="-1474023.69"/>
    <n v="0"/>
    <n v="135552.37"/>
    <n v="0"/>
    <x v="32"/>
  </r>
  <r>
    <n v="-1"/>
    <n v="1"/>
    <s v="0001 -Florida Power &amp; Light Company"/>
    <n v="0"/>
    <n v="3"/>
    <x v="32"/>
    <n v="1986"/>
    <n v="20"/>
    <n v="2014"/>
    <s v="V1986"/>
    <n v="367"/>
    <s v="07. Distribution"/>
    <s v="Function"/>
    <n v="168939011.59999999"/>
    <n v="0"/>
    <n v="0"/>
    <n v="168939011.59999999"/>
    <n v="4003028.85"/>
    <n v="99028419.709999993"/>
    <n v="-3880741.12"/>
    <n v="97926.18"/>
    <n v="171949619.37"/>
    <n v="101299656.43000001"/>
    <n v="-1180889.46"/>
    <n v="0"/>
    <n v="97926.18"/>
    <n v="0"/>
    <x v="32"/>
  </r>
  <r>
    <n v="-1"/>
    <n v="1"/>
    <s v="0001 -Florida Power &amp; Light Company"/>
    <n v="0"/>
    <n v="3"/>
    <x v="32"/>
    <n v="1987"/>
    <n v="22"/>
    <n v="2014"/>
    <s v="V1987"/>
    <n v="367"/>
    <s v="07. Distribution"/>
    <s v="Function"/>
    <n v="178933251.36000001"/>
    <n v="0"/>
    <n v="0"/>
    <n v="180232814.59999999"/>
    <n v="4236934.1100000003"/>
    <n v="107986070.76000001"/>
    <n v="-3178272.51"/>
    <n v="84541.91"/>
    <n v="181532377.81999999"/>
    <n v="110676185.95"/>
    <n v="-967765.63"/>
    <n v="0"/>
    <n v="84541.91"/>
    <n v="0"/>
    <x v="32"/>
  </r>
  <r>
    <n v="-1"/>
    <n v="1"/>
    <s v="0001 -Florida Power &amp; Light Company"/>
    <n v="0"/>
    <n v="3"/>
    <x v="32"/>
    <n v="1988"/>
    <n v="24"/>
    <n v="2014"/>
    <s v="V1988"/>
    <n v="367"/>
    <s v="07. Distribution"/>
    <s v="Function"/>
    <n v="192488272.72"/>
    <n v="0"/>
    <n v="0"/>
    <n v="193858147.63999999"/>
    <n v="4553339.47"/>
    <n v="120071716.91"/>
    <n v="-3693995.62"/>
    <n v="89115.97"/>
    <n v="195228022.53999999"/>
    <n v="122934082.45"/>
    <n v="-959659.92"/>
    <n v="0"/>
    <n v="89115.97"/>
    <n v="0"/>
    <x v="32"/>
  </r>
  <r>
    <n v="-1"/>
    <n v="1"/>
    <s v="0001 -Florida Power &amp; Light Company"/>
    <n v="0"/>
    <n v="3"/>
    <x v="32"/>
    <n v="1989"/>
    <n v="26"/>
    <n v="2014"/>
    <s v="V1989"/>
    <n v="367"/>
    <s v="07. Distribution"/>
    <s v="Function"/>
    <n v="271020812.77999997"/>
    <n v="0"/>
    <n v="0"/>
    <n v="272921867.05000001"/>
    <n v="6413720.1200000001"/>
    <n v="168607818.88999999"/>
    <n v="-4862491.7699999996"/>
    <n v="123671.37"/>
    <n v="274822921.31"/>
    <n v="172678118.16999999"/>
    <n v="-1335016.32"/>
    <n v="0"/>
    <n v="123671.37"/>
    <n v="0"/>
    <x v="32"/>
  </r>
  <r>
    <n v="-1"/>
    <n v="1"/>
    <s v="0001 -Florida Power &amp; Light Company"/>
    <n v="0"/>
    <n v="3"/>
    <x v="32"/>
    <n v="1990"/>
    <n v="28"/>
    <n v="2014"/>
    <s v="V1990"/>
    <n v="367"/>
    <s v="07. Distribution"/>
    <s v="Function"/>
    <n v="299461323.37"/>
    <n v="0"/>
    <n v="0"/>
    <n v="301365600.04000002"/>
    <n v="7081423.0499999998"/>
    <n v="175365894.16"/>
    <n v="-5041508.99"/>
    <n v="123880.99"/>
    <n v="303269876.69"/>
    <n v="180229848.22"/>
    <n v="-1467203.34"/>
    <n v="0"/>
    <n v="123880.99"/>
    <n v="0"/>
    <x v="32"/>
  </r>
  <r>
    <n v="-1"/>
    <n v="1"/>
    <s v="0001 -Florida Power &amp; Light Company"/>
    <n v="0"/>
    <n v="3"/>
    <x v="32"/>
    <n v="1991"/>
    <n v="29"/>
    <n v="2014"/>
    <s v="V1991"/>
    <n v="367"/>
    <s v="07. Distribution"/>
    <s v="Function"/>
    <n v="263725962.69"/>
    <n v="0"/>
    <n v="0"/>
    <n v="265528044.22999999"/>
    <n v="6244500.29"/>
    <n v="146924085.58000001"/>
    <n v="-4250482.8099999996"/>
    <n v="117232.78"/>
    <n v="267330125.74000001"/>
    <n v="151151140.12"/>
    <n v="-1469484.52"/>
    <n v="0"/>
    <n v="117232.78"/>
    <n v="0"/>
    <x v="32"/>
  </r>
  <r>
    <n v="-1"/>
    <n v="1"/>
    <s v="0001 -Florida Power &amp; Light Company"/>
    <n v="0"/>
    <n v="3"/>
    <x v="32"/>
    <n v="1992"/>
    <n v="30"/>
    <n v="2014"/>
    <s v="V1992"/>
    <n v="367"/>
    <s v="07. Distribution"/>
    <s v="Function"/>
    <n v="238119548.16999999"/>
    <n v="0"/>
    <n v="0"/>
    <n v="239790910.68000001"/>
    <n v="5637437.8899999997"/>
    <n v="124387498.34"/>
    <n v="-4078843.72"/>
    <n v="108728.97"/>
    <n v="241462273.18000001"/>
    <n v="128267081.54000001"/>
    <n v="-1476141.35"/>
    <n v="0"/>
    <n v="108728.97"/>
    <n v="0"/>
    <x v="32"/>
  </r>
  <r>
    <n v="-1"/>
    <n v="1"/>
    <s v="0001 -Florida Power &amp; Light Company"/>
    <n v="0"/>
    <n v="3"/>
    <x v="32"/>
    <n v="1993"/>
    <n v="31"/>
    <n v="2014"/>
    <s v="V1993"/>
    <n v="367"/>
    <s v="07. Distribution"/>
    <s v="Function"/>
    <n v="223298303.66999999"/>
    <n v="0"/>
    <n v="0"/>
    <n v="224394256.06"/>
    <n v="5275757.5999999996"/>
    <n v="109674027.08"/>
    <n v="-2855949.1"/>
    <n v="71296.19"/>
    <n v="225490208.43000001"/>
    <n v="113850356.88"/>
    <n v="-1021180.77"/>
    <n v="0"/>
    <n v="71296.19"/>
    <n v="0"/>
    <x v="32"/>
  </r>
  <r>
    <n v="-1"/>
    <n v="1"/>
    <s v="0001 -Florida Power &amp; Light Company"/>
    <n v="0"/>
    <n v="3"/>
    <x v="32"/>
    <n v="1994"/>
    <n v="32"/>
    <n v="2014"/>
    <s v="V1994"/>
    <n v="367"/>
    <s v="07. Distribution"/>
    <s v="Function"/>
    <n v="199298593.27000001"/>
    <n v="0"/>
    <n v="0"/>
    <n v="200509536.94999999"/>
    <n v="4714489.8899999997"/>
    <n v="88573733.030000001"/>
    <n v="-2990746.68"/>
    <n v="78776.850000000006"/>
    <n v="201720480.62"/>
    <n v="92210069.290000007"/>
    <n v="-1264956.8700000001"/>
    <n v="0"/>
    <n v="78776.850000000006"/>
    <n v="0"/>
    <x v="32"/>
  </r>
  <r>
    <n v="-1"/>
    <n v="1"/>
    <s v="0001 -Florida Power &amp; Light Company"/>
    <n v="0"/>
    <n v="3"/>
    <x v="32"/>
    <n v="1995"/>
    <n v="33"/>
    <n v="2014"/>
    <s v="V1995"/>
    <n v="367"/>
    <s v="07. Distribution"/>
    <s v="Function"/>
    <n v="195715175.34"/>
    <n v="0"/>
    <n v="0"/>
    <n v="197053880.34999999"/>
    <n v="4633221.07"/>
    <n v="79402110.090000004"/>
    <n v="-3237953.54"/>
    <n v="87088.24"/>
    <n v="198392585.34"/>
    <n v="82871078.280000001"/>
    <n v="-1426068.88"/>
    <n v="0"/>
    <n v="87088.24"/>
    <n v="0"/>
    <x v="32"/>
  </r>
  <r>
    <n v="-1"/>
    <n v="1"/>
    <s v="0001 -Florida Power &amp; Light Company"/>
    <n v="0"/>
    <n v="3"/>
    <x v="32"/>
    <n v="1996"/>
    <n v="34"/>
    <n v="2014"/>
    <s v="V1996"/>
    <n v="367"/>
    <s v="07. Distribution"/>
    <s v="Function"/>
    <n v="207431328.91999999"/>
    <n v="0"/>
    <n v="0"/>
    <n v="208550159.44999999"/>
    <n v="4901990.37"/>
    <n v="75589552.560000002"/>
    <n v="-2961411.59"/>
    <n v="72784.509999999995"/>
    <n v="209668989.96000001"/>
    <n v="79594269.040000007"/>
    <n v="-1267602.6399999999"/>
    <n v="0"/>
    <n v="72784.509999999995"/>
    <n v="0"/>
    <x v="32"/>
  </r>
  <r>
    <n v="-1"/>
    <n v="1"/>
    <s v="0001 -Florida Power &amp; Light Company"/>
    <n v="0"/>
    <n v="3"/>
    <x v="32"/>
    <n v="1997"/>
    <n v="35"/>
    <n v="2014"/>
    <s v="V1997"/>
    <n v="367"/>
    <s v="07. Distribution"/>
    <s v="Function"/>
    <n v="236053519.22"/>
    <n v="0"/>
    <n v="0"/>
    <n v="237385950.96000001"/>
    <n v="5581135.4000000004"/>
    <n v="85887534.75"/>
    <n v="-3373411.36"/>
    <n v="86680.13"/>
    <n v="238718382.69"/>
    <n v="90418829.709999993"/>
    <n v="-1528342.9"/>
    <n v="0"/>
    <n v="86680.13"/>
    <n v="0"/>
    <x v="32"/>
  </r>
  <r>
    <n v="-1"/>
    <n v="1"/>
    <s v="0001 -Florida Power &amp; Light Company"/>
    <n v="0"/>
    <n v="3"/>
    <x v="32"/>
    <n v="1998"/>
    <n v="59"/>
    <n v="2014"/>
    <s v="V1998"/>
    <n v="367"/>
    <s v="07. Distribution"/>
    <s v="Function"/>
    <n v="281777873.86000001"/>
    <n v="0"/>
    <n v="0"/>
    <n v="283457662.16000003"/>
    <n v="6666072.0700000003"/>
    <n v="88973600.780000001"/>
    <n v="-4056698.76"/>
    <n v="109277.11"/>
    <n v="285137450.44999999"/>
    <n v="94541552.980000004"/>
    <n v="-2152179.61"/>
    <n v="0"/>
    <n v="109277.11"/>
    <n v="0"/>
    <x v="32"/>
  </r>
  <r>
    <n v="-1"/>
    <n v="1"/>
    <s v="0001 -Florida Power &amp; Light Company"/>
    <n v="0"/>
    <n v="3"/>
    <x v="32"/>
    <n v="1999"/>
    <n v="60"/>
    <n v="2014"/>
    <s v="V1999"/>
    <n v="367"/>
    <s v="07. Distribution"/>
    <s v="Function"/>
    <n v="312207666.17000002"/>
    <n v="0"/>
    <n v="0"/>
    <n v="314130167.18000001"/>
    <n v="7380688.3300000001"/>
    <n v="102202233.05"/>
    <n v="-5187406.42"/>
    <n v="125066.56"/>
    <n v="316052668.18000001"/>
    <n v="108281207.72"/>
    <n v="-2418221.79"/>
    <n v="0"/>
    <n v="125066.56"/>
    <n v="0"/>
    <x v="32"/>
  </r>
  <r>
    <n v="-1"/>
    <n v="1"/>
    <s v="0001 -Florida Power &amp; Light Company"/>
    <n v="0"/>
    <n v="3"/>
    <x v="32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32"/>
  </r>
  <r>
    <n v="-1"/>
    <n v="1"/>
    <s v="0001 -Florida Power &amp; Light Company"/>
    <n v="0"/>
    <n v="3"/>
    <x v="32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32"/>
  </r>
  <r>
    <n v="-1"/>
    <n v="1"/>
    <s v="0001 -Florida Power &amp; Light Company"/>
    <n v="0"/>
    <n v="3"/>
    <x v="32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32"/>
  </r>
  <r>
    <n v="-1"/>
    <n v="1"/>
    <s v="0001 -Florida Power &amp; Light Company"/>
    <n v="0"/>
    <n v="3"/>
    <x v="32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32"/>
  </r>
  <r>
    <n v="-1"/>
    <n v="1"/>
    <s v="0001 -Florida Power &amp; Light Company"/>
    <n v="0"/>
    <n v="3"/>
    <x v="32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32"/>
  </r>
  <r>
    <n v="-1"/>
    <n v="1"/>
    <s v="0001 -Florida Power &amp; Light Company"/>
    <n v="0"/>
    <n v="3"/>
    <x v="32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32"/>
  </r>
  <r>
    <n v="-1"/>
    <n v="1"/>
    <s v="0001 -Florida Power &amp; Light Company"/>
    <n v="0"/>
    <n v="3"/>
    <x v="32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32"/>
  </r>
  <r>
    <n v="-1"/>
    <n v="1"/>
    <s v="0001 -Florida Power &amp; Light Company"/>
    <n v="0"/>
    <n v="3"/>
    <x v="32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32"/>
  </r>
  <r>
    <n v="-1"/>
    <n v="1"/>
    <s v="0001 -Florida Power &amp; Light Company"/>
    <n v="0"/>
    <n v="3"/>
    <x v="32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32"/>
  </r>
  <r>
    <n v="-1"/>
    <n v="1"/>
    <s v="0001 -Florida Power &amp; Light Company"/>
    <n v="0"/>
    <n v="3"/>
    <x v="32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32"/>
  </r>
  <r>
    <n v="-1"/>
    <n v="1"/>
    <s v="0001 -Florida Power &amp; Light Company"/>
    <n v="0"/>
    <n v="3"/>
    <x v="32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32"/>
  </r>
  <r>
    <n v="-1"/>
    <n v="1"/>
    <s v="0001 -Florida Power &amp; Light Company"/>
    <n v="0"/>
    <n v="3"/>
    <x v="32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32"/>
  </r>
  <r>
    <n v="-1"/>
    <n v="1"/>
    <s v="0001 -Florida Power &amp; Light Company"/>
    <n v="0"/>
    <n v="3"/>
    <x v="32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32"/>
  </r>
  <r>
    <n v="-1"/>
    <n v="1"/>
    <s v="0001 -Florida Power &amp; Light Company"/>
    <n v="0"/>
    <n v="3"/>
    <x v="32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32"/>
  </r>
  <r>
    <n v="-1"/>
    <n v="1"/>
    <s v="0001 -Florida Power &amp; Light Company"/>
    <n v="0"/>
    <n v="3"/>
    <x v="32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32"/>
  </r>
  <r>
    <n v="-1"/>
    <n v="1"/>
    <s v="0001 -Florida Power &amp; Light Company"/>
    <n v="0"/>
    <n v="3"/>
    <x v="32"/>
    <n v="2003"/>
    <n v="84"/>
    <n v="2014"/>
    <s v="V2003 Bonus-50%"/>
    <n v="367"/>
    <s v="07. Distribution"/>
    <s v="Function"/>
    <n v="161824951.81999999"/>
    <n v="0"/>
    <n v="0"/>
    <n v="64071297.969999999"/>
    <n v="7177815.9400000004"/>
    <n v="99676978.420000002"/>
    <n v="-1600427.56"/>
    <n v="50598.63"/>
    <n v="163137847.03999999"/>
    <n v="106033393.11"/>
    <n v="-440895.34"/>
    <n v="0"/>
    <n v="50598.63"/>
    <n v="0"/>
    <x v="32"/>
  </r>
  <r>
    <n v="-1"/>
    <n v="1"/>
    <s v="0001 -Florida Power &amp; Light Company"/>
    <n v="0"/>
    <n v="3"/>
    <x v="32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32"/>
  </r>
  <r>
    <n v="-1"/>
    <n v="1"/>
    <s v="0001 -Florida Power &amp; Light Company"/>
    <n v="0"/>
    <n v="3"/>
    <x v="32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32"/>
  </r>
  <r>
    <n v="-1"/>
    <n v="1"/>
    <s v="0001 -Florida Power &amp; Light Company"/>
    <n v="0"/>
    <n v="3"/>
    <x v="32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32"/>
  </r>
  <r>
    <n v="-1"/>
    <n v="1"/>
    <s v="0001 -Florida Power &amp; Light Company"/>
    <n v="0"/>
    <n v="3"/>
    <x v="32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32"/>
  </r>
  <r>
    <n v="-1"/>
    <n v="1"/>
    <s v="0001 -Florida Power &amp; Light Company"/>
    <n v="0"/>
    <n v="3"/>
    <x v="32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32"/>
  </r>
  <r>
    <n v="-1"/>
    <n v="1"/>
    <s v="0001 -Florida Power &amp; Light Company"/>
    <n v="0"/>
    <n v="3"/>
    <x v="32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93423.399999999"/>
    <n v="-1147422.19"/>
    <n v="32272.03"/>
    <n v="97117053.909999996"/>
    <n v="58495034.719999999"/>
    <n v="-388001.12"/>
    <n v="0"/>
    <n v="32272.03"/>
    <n v="0"/>
    <x v="32"/>
  </r>
  <r>
    <n v="-1"/>
    <n v="1"/>
    <s v="0001 -Florida Power &amp; Light Company"/>
    <n v="0"/>
    <n v="3"/>
    <x v="32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32"/>
  </r>
  <r>
    <n v="-1"/>
    <n v="1"/>
    <s v="0001 -Florida Power &amp; Light Company"/>
    <n v="0"/>
    <n v="3"/>
    <x v="32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32"/>
  </r>
  <r>
    <n v="-1"/>
    <n v="1"/>
    <s v="0001 -Florida Power &amp; Light Company"/>
    <n v="0"/>
    <n v="3"/>
    <x v="32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32"/>
  </r>
  <r>
    <n v="-1"/>
    <n v="1"/>
    <s v="0001 -Florida Power &amp; Light Company"/>
    <n v="0"/>
    <n v="3"/>
    <x v="32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32"/>
  </r>
  <r>
    <n v="-1"/>
    <n v="1"/>
    <s v="0001 -Florida Power &amp; Light Company"/>
    <n v="0"/>
    <n v="3"/>
    <x v="32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32"/>
  </r>
  <r>
    <n v="-1"/>
    <n v="1"/>
    <s v="0001 -Florida Power &amp; Light Company"/>
    <n v="0"/>
    <n v="3"/>
    <x v="32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32"/>
  </r>
  <r>
    <n v="-1"/>
    <n v="1"/>
    <s v="0001 -Florida Power &amp; Light Company"/>
    <n v="0"/>
    <n v="3"/>
    <x v="32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32"/>
  </r>
  <r>
    <n v="-1"/>
    <n v="1"/>
    <s v="0001 -Florida Power &amp; Light Company"/>
    <n v="0"/>
    <n v="3"/>
    <x v="32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32"/>
  </r>
  <r>
    <n v="-1"/>
    <n v="1"/>
    <s v="0001 -Florida Power &amp; Light Company"/>
    <n v="0"/>
    <n v="3"/>
    <x v="32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32"/>
  </r>
  <r>
    <n v="-1"/>
    <n v="1"/>
    <s v="0001 -Florida Power &amp; Light Company"/>
    <n v="0"/>
    <n v="3"/>
    <x v="32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32"/>
  </r>
  <r>
    <n v="-1"/>
    <n v="1"/>
    <s v="0001 -Florida Power &amp; Light Company"/>
    <n v="0"/>
    <n v="3"/>
    <x v="32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32"/>
  </r>
  <r>
    <n v="-1"/>
    <n v="1"/>
    <s v="0001 -Florida Power &amp; Light Company"/>
    <n v="0"/>
    <n v="3"/>
    <x v="32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32"/>
  </r>
  <r>
    <n v="-1"/>
    <n v="1"/>
    <s v="0001 -Florida Power &amp; Light Company"/>
    <n v="0"/>
    <n v="3"/>
    <x v="32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32"/>
  </r>
  <r>
    <n v="-1"/>
    <n v="1"/>
    <s v="0001 -Florida Power &amp; Light Company"/>
    <n v="0"/>
    <n v="3"/>
    <x v="32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32"/>
  </r>
  <r>
    <n v="-1"/>
    <n v="1"/>
    <s v="0001 -Florida Power &amp; Light Company"/>
    <n v="0"/>
    <n v="3"/>
    <x v="32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32"/>
  </r>
  <r>
    <n v="-1"/>
    <n v="1"/>
    <s v="0001 -Florida Power &amp; Light Company"/>
    <n v="0"/>
    <n v="3"/>
    <x v="32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09999999"/>
    <n v="-494790.53"/>
    <n v="14943.57"/>
    <n v="61816115.399999999"/>
    <n v="29199340.809999999"/>
    <n v="-232127.35"/>
    <n v="0"/>
    <n v="14943.57"/>
    <n v="0"/>
    <x v="32"/>
  </r>
  <r>
    <n v="-1"/>
    <n v="1"/>
    <s v="0001 -Florida Power &amp; Light Company"/>
    <n v="0"/>
    <n v="3"/>
    <x v="32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600000001"/>
    <n v="-386936.29"/>
    <n v="4961.2700000000004"/>
    <n v="20724192.390000001"/>
    <n v="10585094.720000001"/>
    <n v="-77579.710000000006"/>
    <n v="0"/>
    <n v="4961.2700000000004"/>
    <n v="0"/>
    <x v="32"/>
  </r>
  <r>
    <n v="-1"/>
    <n v="1"/>
    <s v="0001 -Florida Power &amp; Light Company"/>
    <n v="0"/>
    <n v="3"/>
    <x v="32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32"/>
  </r>
  <r>
    <n v="-1"/>
    <n v="1"/>
    <s v="0001 -Florida Power &amp; Light Company"/>
    <n v="0"/>
    <n v="3"/>
    <x v="32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32"/>
  </r>
  <r>
    <n v="-1"/>
    <n v="1"/>
    <s v="0001 -Florida Power &amp; Light Company"/>
    <n v="0"/>
    <n v="3"/>
    <x v="32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32"/>
  </r>
  <r>
    <n v="-1"/>
    <n v="1"/>
    <s v="0001 -Florida Power &amp; Light Company"/>
    <n v="0"/>
    <n v="3"/>
    <x v="32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0000001"/>
    <n v="-435832.79"/>
    <n v="14106.45"/>
    <n v="50160132.399999999"/>
    <n v="20948704.84"/>
    <n v="-228359.79"/>
    <n v="0"/>
    <n v="14106.45"/>
    <n v="0"/>
    <x v="32"/>
  </r>
  <r>
    <n v="-1"/>
    <n v="1"/>
    <s v="0001 -Florida Power &amp; Light Company"/>
    <n v="0"/>
    <n v="3"/>
    <x v="32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32"/>
  </r>
  <r>
    <n v="-1"/>
    <n v="1"/>
    <s v="0001 -Florida Power &amp; Light Company"/>
    <n v="0"/>
    <n v="3"/>
    <x v="32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32"/>
  </r>
  <r>
    <n v="-1"/>
    <n v="1"/>
    <s v="0001 -Florida Power &amp; Light Company"/>
    <n v="0"/>
    <n v="3"/>
    <x v="32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32"/>
  </r>
  <r>
    <n v="-1"/>
    <n v="1"/>
    <s v="0001 -Florida Power &amp; Light Company"/>
    <n v="0"/>
    <n v="3"/>
    <x v="32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32"/>
  </r>
  <r>
    <n v="-1"/>
    <n v="1"/>
    <s v="0001 -Florida Power &amp; Light Company"/>
    <n v="0"/>
    <n v="3"/>
    <x v="32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32"/>
  </r>
  <r>
    <n v="-1"/>
    <n v="1"/>
    <s v="0001 -Florida Power &amp; Light Company"/>
    <n v="0"/>
    <n v="3"/>
    <x v="32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32"/>
  </r>
  <r>
    <n v="-1"/>
    <n v="1"/>
    <s v="0001 -Florida Power &amp; Light Company"/>
    <n v="0"/>
    <n v="3"/>
    <x v="32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32"/>
  </r>
  <r>
    <n v="-1"/>
    <n v="1"/>
    <s v="0001 -Florida Power &amp; Light Company"/>
    <n v="0"/>
    <n v="3"/>
    <x v="32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32"/>
  </r>
  <r>
    <n v="-1"/>
    <n v="1"/>
    <s v="0001 -Florida Power &amp; Light Company"/>
    <n v="0"/>
    <n v="3"/>
    <x v="32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32"/>
  </r>
  <r>
    <n v="-1"/>
    <n v="1"/>
    <s v="0001 -Florida Power &amp; Light Company"/>
    <n v="0"/>
    <n v="3"/>
    <x v="32"/>
    <n v="2009"/>
    <n v="192"/>
    <n v="2014"/>
    <s v="V2009 Q4 - 50% Bonus"/>
    <n v="367"/>
    <s v="07. Distribution"/>
    <s v="Function"/>
    <n v="87479530.290000007"/>
    <n v="0"/>
    <n v="0"/>
    <n v="88211396.25"/>
    <n v="5230106.08"/>
    <n v="30996722.23"/>
    <n v="-1823693.83"/>
    <n v="58898.51"/>
    <n v="88943262.209999993"/>
    <n v="35714105.649999999"/>
    <n v="-892110.74"/>
    <n v="0"/>
    <n v="58898.51"/>
    <n v="0"/>
    <x v="32"/>
  </r>
  <r>
    <n v="-1"/>
    <n v="1"/>
    <s v="0001 -Florida Power &amp; Light Company"/>
    <n v="0"/>
    <n v="3"/>
    <x v="32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32"/>
  </r>
  <r>
    <n v="-1"/>
    <n v="1"/>
    <s v="0001 -Florida Power &amp; Light Company"/>
    <n v="0"/>
    <n v="3"/>
    <x v="32"/>
    <n v="2010"/>
    <n v="215"/>
    <n v="2014"/>
    <s v="V2010 Q1 - 50% Bonus"/>
    <n v="367"/>
    <s v="07. Distribution"/>
    <s v="Function"/>
    <n v="66983963.32"/>
    <n v="0"/>
    <n v="0"/>
    <n v="67464521.510000005"/>
    <n v="4149734.63"/>
    <n v="22286490.690000001"/>
    <n v="-1077771.24"/>
    <n v="43497.63"/>
    <n v="67945079.730000004"/>
    <n v="26140451.030000001"/>
    <n v="-621844.5"/>
    <n v="0"/>
    <n v="43497.63"/>
    <n v="0"/>
    <x v="32"/>
  </r>
  <r>
    <n v="-1"/>
    <n v="1"/>
    <s v="0001 -Florida Power &amp; Light Company"/>
    <n v="0"/>
    <n v="3"/>
    <x v="32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32"/>
  </r>
  <r>
    <n v="-1"/>
    <n v="1"/>
    <s v="0001 -Florida Power &amp; Light Company"/>
    <n v="0"/>
    <n v="3"/>
    <x v="32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32"/>
  </r>
  <r>
    <n v="-1"/>
    <n v="1"/>
    <s v="0001 -Florida Power &amp; Light Company"/>
    <n v="0"/>
    <n v="3"/>
    <x v="32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32"/>
  </r>
  <r>
    <n v="-1"/>
    <n v="1"/>
    <s v="0001 -Florida Power &amp; Light Company"/>
    <n v="0"/>
    <n v="3"/>
    <x v="32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7"/>
    <n v="2014"/>
    <s v="V2010 Q3 - 50% Bonus"/>
    <n v="367"/>
    <s v="07. Distribution"/>
    <s v="Function"/>
    <n v="68950133.859999999"/>
    <n v="0"/>
    <n v="0"/>
    <n v="69302409.409999996"/>
    <n v="4834451.32"/>
    <n v="24703679.829999998"/>
    <n v="-933711.63"/>
    <n v="29574.61"/>
    <n v="69654684.959999993"/>
    <n v="29350788.75"/>
    <n v="-487634.09"/>
    <n v="0"/>
    <n v="29574.61"/>
    <n v="0"/>
    <x v="32"/>
  </r>
  <r>
    <n v="-1"/>
    <n v="1"/>
    <s v="0001 -Florida Power &amp; Light Company"/>
    <n v="0"/>
    <n v="3"/>
    <x v="32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32"/>
  </r>
  <r>
    <n v="-1"/>
    <n v="1"/>
    <s v="0001 -Florida Power &amp; Light Company"/>
    <n v="0"/>
    <n v="3"/>
    <x v="32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"/>
    <n v="-373632.98"/>
    <n v="12890.82"/>
    <n v="33218379.690000001"/>
    <n v="13955636.65"/>
    <n v="-219033.21"/>
    <n v="0"/>
    <n v="12890.82"/>
    <n v="0"/>
    <x v="32"/>
  </r>
  <r>
    <n v="-1"/>
    <n v="1"/>
    <s v="0001 -Florida Power &amp; Light Company"/>
    <n v="0"/>
    <n v="3"/>
    <x v="32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32"/>
  </r>
  <r>
    <n v="-1"/>
    <n v="1"/>
    <s v="0001 -Florida Power &amp; Light Company"/>
    <n v="0"/>
    <n v="3"/>
    <x v="32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32"/>
  </r>
  <r>
    <n v="-1"/>
    <n v="1"/>
    <s v="0001 -Florida Power &amp; Light Company"/>
    <n v="0"/>
    <n v="3"/>
    <x v="32"/>
    <n v="2011"/>
    <n v="233"/>
    <n v="2014"/>
    <s v="V2011 - 100% Bonus"/>
    <n v="367"/>
    <s v="07. Distribution"/>
    <s v="Function"/>
    <n v="275702843.68000001"/>
    <n v="0"/>
    <n v="0"/>
    <n v="216108513.69999999"/>
    <n v="19333821.600000001"/>
    <n v="61114571"/>
    <n v="-3464913.17"/>
    <n v="113944.9"/>
    <n v="278263678.75999999"/>
    <n v="79887331.409999996"/>
    <n v="-1885828.99"/>
    <n v="0"/>
    <n v="113944.9"/>
    <n v="0"/>
    <x v="32"/>
  </r>
  <r>
    <n v="-1"/>
    <n v="1"/>
    <s v="0001 -Florida Power &amp; Light Company"/>
    <n v="0"/>
    <n v="3"/>
    <x v="32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32"/>
  </r>
  <r>
    <n v="-1"/>
    <n v="1"/>
    <s v="0001 -Florida Power &amp; Light Company"/>
    <n v="0"/>
    <n v="3"/>
    <x v="32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8"/>
    <n v="2014"/>
    <s v="V2012 Q1 - 50% Bonus"/>
    <n v="367"/>
    <s v="07. Distribution"/>
    <s v="Function"/>
    <n v="130286589.20999999"/>
    <n v="0"/>
    <n v="0"/>
    <n v="130550867.29000001"/>
    <n v="16080537.970000001"/>
    <n v="56126806.770000003"/>
    <n v="-604888.55000000005"/>
    <n v="24345.67"/>
    <n v="130815145.37"/>
    <n v="71929588.5"/>
    <n v="-226454.26"/>
    <n v="0"/>
    <n v="24345.67"/>
    <n v="0"/>
    <x v="32"/>
  </r>
  <r>
    <n v="-1"/>
    <n v="1"/>
    <s v="0001 -Florida Power &amp; Light Company"/>
    <n v="0"/>
    <n v="3"/>
    <x v="32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9"/>
    <n v="2014"/>
    <s v="V2012 Q2 - 50% Bonus"/>
    <n v="367"/>
    <s v="07. Distribution"/>
    <s v="Function"/>
    <n v="145650569.69999999"/>
    <n v="0"/>
    <n v="0"/>
    <n v="145949865.93000001"/>
    <n v="18322804.309999999"/>
    <n v="49300917.719999999"/>
    <n v="-683001.47"/>
    <n v="24771.93"/>
    <n v="146249162.13999999"/>
    <n v="67371063.310000002"/>
    <n v="-321161.78999999998"/>
    <n v="0"/>
    <n v="24771.93"/>
    <n v="0"/>
    <x v="32"/>
  </r>
  <r>
    <n v="-1"/>
    <n v="1"/>
    <s v="0001 -Florida Power &amp; Light Company"/>
    <n v="0"/>
    <n v="3"/>
    <x v="32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0"/>
    <n v="2014"/>
    <s v="V2012 Q3 - 50% Bonus"/>
    <n v="367"/>
    <s v="07. Distribution"/>
    <s v="Function"/>
    <n v="139296962.03"/>
    <n v="0"/>
    <n v="0"/>
    <n v="139590648.78999999"/>
    <n v="20464117.420000002"/>
    <n v="45016446.18"/>
    <n v="-670959.46"/>
    <n v="22932.41"/>
    <n v="139884335.52000001"/>
    <n v="65239734.090000004"/>
    <n v="-323611.56"/>
    <n v="0"/>
    <n v="22932.41"/>
    <n v="0"/>
    <x v="32"/>
  </r>
  <r>
    <n v="-1"/>
    <n v="1"/>
    <s v="0001 -Florida Power &amp; Light Company"/>
    <n v="0"/>
    <n v="3"/>
    <x v="32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1"/>
    <n v="2014"/>
    <s v="V2012 Q4 - 50% Bonus"/>
    <n v="367"/>
    <s v="07. Distribution"/>
    <s v="Function"/>
    <n v="124891089.72"/>
    <n v="0"/>
    <n v="0"/>
    <n v="125119674.31999999"/>
    <n v="21403167.969999999"/>
    <n v="37629684.789999999"/>
    <n v="-543992.81000000006"/>
    <n v="20429.41"/>
    <n v="125348258.91"/>
    <n v="58832519.399999999"/>
    <n v="-236406.42"/>
    <n v="0"/>
    <n v="20429.41"/>
    <n v="0"/>
    <x v="32"/>
  </r>
  <r>
    <n v="-1"/>
    <n v="1"/>
    <s v="0001 -Florida Power &amp; Light Company"/>
    <n v="0"/>
    <n v="3"/>
    <x v="32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32"/>
  </r>
  <r>
    <n v="-1"/>
    <n v="1"/>
    <s v="0001 -Florida Power &amp; Light Company"/>
    <n v="0"/>
    <n v="3"/>
    <x v="32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32"/>
  </r>
  <r>
    <n v="-1"/>
    <n v="1"/>
    <s v="0001 -Florida Power &amp; Light Company"/>
    <n v="0"/>
    <n v="3"/>
    <x v="32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32"/>
  </r>
  <r>
    <n v="-1"/>
    <n v="1"/>
    <s v="0001 -Florida Power &amp; Light Company"/>
    <n v="0"/>
    <n v="3"/>
    <x v="32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69"/>
    <n v="1"/>
    <n v="2014"/>
    <s v="V1969"/>
    <n v="367"/>
    <s v="08. General Plant"/>
    <s v="Function"/>
    <n v="6691988.0300000003"/>
    <n v="0"/>
    <n v="0"/>
    <n v="6732641.3899999997"/>
    <n v="132987.82999999999"/>
    <n v="5961213.7199999997"/>
    <n v="-81306.720000000001"/>
    <n v="11889.85"/>
    <n v="6773294.75"/>
    <n v="6024784.6799999997"/>
    <n v="0"/>
    <n v="0"/>
    <n v="11889.85"/>
    <n v="0"/>
    <x v="32"/>
  </r>
  <r>
    <n v="-1"/>
    <n v="1"/>
    <s v="0001 -Florida Power &amp; Light Company"/>
    <n v="0"/>
    <n v="3"/>
    <x v="32"/>
    <n v="1970"/>
    <n v="2"/>
    <n v="2014"/>
    <s v="V1970"/>
    <n v="367"/>
    <s v="08. General Plant"/>
    <s v="Function"/>
    <n v="1150219.03"/>
    <n v="0"/>
    <n v="0"/>
    <n v="1156312.49"/>
    <n v="22840.29"/>
    <n v="1002016.73"/>
    <n v="-12186.92"/>
    <n v="1782.15"/>
    <n v="1162405.95"/>
    <n v="1014452.25"/>
    <n v="0"/>
    <n v="0"/>
    <n v="1782.15"/>
    <n v="0"/>
    <x v="32"/>
  </r>
  <r>
    <n v="-1"/>
    <n v="1"/>
    <s v="0001 -Florida Power &amp; Light Company"/>
    <n v="0"/>
    <n v="3"/>
    <x v="32"/>
    <n v="1971"/>
    <n v="3"/>
    <n v="2014"/>
    <s v="V1971"/>
    <n v="367"/>
    <s v="08. General Plant"/>
    <s v="Function"/>
    <n v="1679974.14"/>
    <n v="0"/>
    <n v="0"/>
    <n v="1679974.14"/>
    <n v="33184.019999999997"/>
    <n v="1414603.82"/>
    <n v="0"/>
    <n v="0"/>
    <n v="1679974.14"/>
    <n v="1447787.84"/>
    <n v="0"/>
    <n v="0"/>
    <n v="0"/>
    <n v="0"/>
    <x v="32"/>
  </r>
  <r>
    <n v="-1"/>
    <n v="1"/>
    <s v="0001 -Florida Power &amp; Light Company"/>
    <n v="0"/>
    <n v="3"/>
    <x v="32"/>
    <n v="1972"/>
    <n v="4"/>
    <n v="2014"/>
    <s v="V1972"/>
    <n v="367"/>
    <s v="08. General Plant"/>
    <s v="Function"/>
    <n v="2154269.5699999998"/>
    <n v="0"/>
    <n v="0"/>
    <n v="2185174.25"/>
    <n v="43163.08"/>
    <n v="1818274.25"/>
    <n v="-61809.36"/>
    <n v="9038.66"/>
    <n v="2216078.9300000002"/>
    <n v="1808666.63"/>
    <n v="0"/>
    <n v="0"/>
    <n v="9038.66"/>
    <n v="0"/>
    <x v="32"/>
  </r>
  <r>
    <n v="-1"/>
    <n v="1"/>
    <s v="0001 -Florida Power &amp; Light Company"/>
    <n v="0"/>
    <n v="3"/>
    <x v="32"/>
    <n v="1973"/>
    <n v="5"/>
    <n v="2014"/>
    <s v="V1973"/>
    <n v="367"/>
    <s v="08. General Plant"/>
    <s v="Function"/>
    <n v="1148864.18"/>
    <n v="0"/>
    <n v="0"/>
    <n v="1148864.18"/>
    <n v="22693.17"/>
    <n v="901573.73"/>
    <n v="0"/>
    <n v="0"/>
    <n v="1148864.18"/>
    <n v="924266.9"/>
    <n v="0"/>
    <n v="0"/>
    <n v="0"/>
    <n v="0"/>
    <x v="32"/>
  </r>
  <r>
    <n v="-1"/>
    <n v="1"/>
    <s v="0001 -Florida Power &amp; Light Company"/>
    <n v="0"/>
    <n v="3"/>
    <x v="32"/>
    <n v="1974"/>
    <n v="6"/>
    <n v="2014"/>
    <s v="V1974"/>
    <n v="367"/>
    <s v="08. General Plant"/>
    <s v="Function"/>
    <n v="3904618.79"/>
    <n v="0"/>
    <n v="0"/>
    <n v="3905707.98"/>
    <n v="77148.259999999995"/>
    <n v="2976836.4"/>
    <n v="-2178.37"/>
    <n v="318.55"/>
    <n v="3906797.16"/>
    <n v="3052124.84"/>
    <n v="0"/>
    <n v="0"/>
    <n v="318.55"/>
    <n v="0"/>
    <x v="32"/>
  </r>
  <r>
    <n v="-1"/>
    <n v="1"/>
    <s v="0001 -Florida Power &amp; Light Company"/>
    <n v="0"/>
    <n v="3"/>
    <x v="32"/>
    <n v="1975"/>
    <n v="7"/>
    <n v="2014"/>
    <s v="V1975"/>
    <n v="367"/>
    <s v="08. General Plant"/>
    <s v="Function"/>
    <n v="3081870.66"/>
    <n v="0"/>
    <n v="0"/>
    <n v="3081870.69"/>
    <n v="60875.25"/>
    <n v="788914.98"/>
    <n v="0"/>
    <n v="0"/>
    <n v="3081870.69"/>
    <n v="2224759.46"/>
    <n v="-1374969.26"/>
    <n v="0"/>
    <n v="0"/>
    <n v="0"/>
    <x v="32"/>
  </r>
  <r>
    <n v="-1"/>
    <n v="1"/>
    <s v="0001 -Florida Power &amp; Light Company"/>
    <n v="0"/>
    <n v="3"/>
    <x v="32"/>
    <n v="1976"/>
    <n v="8"/>
    <n v="2014"/>
    <s v="V1976"/>
    <n v="367"/>
    <s v="08. General Plant"/>
    <s v="Function"/>
    <n v="113839"/>
    <n v="0"/>
    <n v="0"/>
    <n v="113839"/>
    <n v="0"/>
    <n v="114014.21"/>
    <n v="0"/>
    <n v="0"/>
    <n v="113839"/>
    <n v="114014.21"/>
    <n v="0"/>
    <n v="0"/>
    <n v="0"/>
    <n v="0"/>
    <x v="32"/>
  </r>
  <r>
    <n v="-1"/>
    <n v="1"/>
    <s v="0001 -Florida Power &amp; Light Company"/>
    <n v="0"/>
    <n v="3"/>
    <x v="32"/>
    <n v="1977"/>
    <n v="10"/>
    <n v="2014"/>
    <s v="V1977"/>
    <n v="367"/>
    <s v="08. General Plant"/>
    <s v="Function"/>
    <n v="297394.78999999998"/>
    <n v="0"/>
    <n v="0"/>
    <n v="297398.43"/>
    <n v="-1.06"/>
    <n v="297402.07"/>
    <n v="-7.28"/>
    <n v="1.06"/>
    <n v="297402.07"/>
    <n v="297394.78999999998"/>
    <n v="0"/>
    <n v="0"/>
    <n v="1.06"/>
    <n v="0"/>
    <x v="32"/>
  </r>
  <r>
    <n v="-1"/>
    <n v="1"/>
    <s v="0001 -Florida Power &amp; Light Company"/>
    <n v="0"/>
    <n v="3"/>
    <x v="32"/>
    <n v="1978"/>
    <n v="12"/>
    <n v="2014"/>
    <s v="V1978"/>
    <n v="367"/>
    <s v="08. General Plant"/>
    <s v="Function"/>
    <n v="962222.43"/>
    <n v="0"/>
    <n v="0"/>
    <n v="962920.19"/>
    <n v="12703"/>
    <n v="757591.53"/>
    <n v="-1395.51"/>
    <n v="204.07"/>
    <n v="963617.94"/>
    <n v="769103.09"/>
    <n v="0"/>
    <n v="0"/>
    <n v="204.07"/>
    <n v="0"/>
    <x v="32"/>
  </r>
  <r>
    <n v="-1"/>
    <n v="1"/>
    <s v="0001 -Florida Power &amp; Light Company"/>
    <n v="0"/>
    <n v="3"/>
    <x v="32"/>
    <n v="1979"/>
    <n v="13"/>
    <n v="2014"/>
    <s v="V1979"/>
    <n v="367"/>
    <s v="08. General Plant"/>
    <s v="Function"/>
    <n v="1576438.87"/>
    <n v="0"/>
    <n v="0"/>
    <n v="1577725.06"/>
    <n v="26709.97"/>
    <n v="927671.53"/>
    <n v="-2572.36"/>
    <n v="376.17"/>
    <n v="1579011.23"/>
    <n v="952185.31"/>
    <n v="0"/>
    <n v="0"/>
    <n v="376.17"/>
    <n v="0"/>
    <x v="32"/>
  </r>
  <r>
    <n v="-1"/>
    <n v="1"/>
    <s v="0001 -Florida Power &amp; Light Company"/>
    <n v="0"/>
    <n v="3"/>
    <x v="32"/>
    <n v="1980"/>
    <n v="14"/>
    <n v="2014"/>
    <s v="V1980"/>
    <n v="367"/>
    <s v="08. General Plant"/>
    <s v="Function"/>
    <n v="176858"/>
    <n v="0"/>
    <n v="0"/>
    <n v="176858"/>
    <n v="487.95"/>
    <n v="167759.1"/>
    <n v="0"/>
    <n v="0"/>
    <n v="176858"/>
    <n v="168247.05"/>
    <n v="0"/>
    <n v="0"/>
    <n v="0"/>
    <n v="0"/>
    <x v="32"/>
  </r>
  <r>
    <n v="-1"/>
    <n v="1"/>
    <s v="0001 -Florida Power &amp; Light Company"/>
    <n v="0"/>
    <n v="3"/>
    <x v="32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32"/>
  </r>
  <r>
    <n v="-1"/>
    <n v="1"/>
    <s v="0001 -Florida Power &amp; Light Company"/>
    <n v="0"/>
    <n v="3"/>
    <x v="32"/>
    <n v="1982"/>
    <n v="16"/>
    <n v="2014"/>
    <s v="V1982"/>
    <n v="367"/>
    <s v="08. General Plant"/>
    <s v="Function"/>
    <n v="22603784.460000001"/>
    <n v="0"/>
    <n v="0"/>
    <n v="22603784.460000001"/>
    <n v="418192.32"/>
    <n v="14794332.189999999"/>
    <n v="-675629.33"/>
    <n v="96979.02"/>
    <n v="23279413.789999999"/>
    <n v="14788077.640000001"/>
    <n v="-154203.44"/>
    <n v="0"/>
    <n v="96979.02"/>
    <n v="0"/>
    <x v="32"/>
  </r>
  <r>
    <n v="-1"/>
    <n v="1"/>
    <s v="0001 -Florida Power &amp; Light Company"/>
    <n v="0"/>
    <n v="3"/>
    <x v="32"/>
    <n v="1983"/>
    <n v="17"/>
    <n v="2014"/>
    <s v="V1983"/>
    <n v="367"/>
    <s v="08. General Plant"/>
    <s v="Function"/>
    <n v="4585651.47"/>
    <n v="0"/>
    <n v="0"/>
    <n v="4585651.47"/>
    <n v="108.83"/>
    <n v="4572213.74"/>
    <n v="-74766.62"/>
    <n v="8651.5400000000009"/>
    <n v="4660418.09"/>
    <n v="4509818.87"/>
    <n v="-3611.38"/>
    <n v="0"/>
    <n v="8651.5400000000009"/>
    <n v="0"/>
    <x v="32"/>
  </r>
  <r>
    <n v="-1"/>
    <n v="1"/>
    <s v="0001 -Florida Power &amp; Light Company"/>
    <n v="0"/>
    <n v="3"/>
    <x v="32"/>
    <n v="1984"/>
    <n v="18"/>
    <n v="2014"/>
    <s v="V1984"/>
    <n v="367"/>
    <s v="08. General Plant"/>
    <s v="Function"/>
    <n v="8188984.0199999996"/>
    <n v="0"/>
    <n v="0"/>
    <n v="8188984.0199999996"/>
    <n v="83143.17"/>
    <n v="6167235.8099999996"/>
    <n v="-108142.2"/>
    <n v="10115.48"/>
    <n v="8297126.2199999997"/>
    <n v="6142236.7800000003"/>
    <n v="10115.48"/>
    <n v="0"/>
    <n v="10115.48"/>
    <n v="0"/>
    <x v="32"/>
  </r>
  <r>
    <n v="-1"/>
    <n v="1"/>
    <s v="0001 -Florida Power &amp; Light Company"/>
    <n v="0"/>
    <n v="3"/>
    <x v="32"/>
    <n v="1985"/>
    <n v="19"/>
    <n v="2014"/>
    <s v="V1985"/>
    <n v="367"/>
    <s v="08. General Plant"/>
    <s v="Function"/>
    <n v="6002501.5599999996"/>
    <n v="0"/>
    <n v="0"/>
    <n v="6002501.5599999996"/>
    <n v="146128.21"/>
    <n v="4794006.1399999997"/>
    <n v="-58092.34"/>
    <n v="5479.8"/>
    <n v="6060593.9000000004"/>
    <n v="4882464.67"/>
    <n v="5057.1400000000003"/>
    <n v="0"/>
    <n v="5479.8"/>
    <n v="0"/>
    <x v="32"/>
  </r>
  <r>
    <n v="-1"/>
    <n v="1"/>
    <s v="0001 -Florida Power &amp; Light Company"/>
    <n v="0"/>
    <n v="3"/>
    <x v="32"/>
    <n v="1986"/>
    <n v="20"/>
    <n v="2014"/>
    <s v="V1986"/>
    <n v="367"/>
    <s v="08. General Plant"/>
    <s v="Function"/>
    <n v="31231244.920000002"/>
    <n v="0"/>
    <n v="0"/>
    <n v="31231244.920000002"/>
    <n v="544726.07999999996"/>
    <n v="18222742.809999999"/>
    <n v="-625776.94999999995"/>
    <n v="89151.3"/>
    <n v="31857021.870000001"/>
    <n v="18433845.940000001"/>
    <n v="-203002.7"/>
    <n v="0"/>
    <n v="89151.3"/>
    <n v="0"/>
    <x v="32"/>
  </r>
  <r>
    <n v="-1"/>
    <n v="1"/>
    <s v="0001 -Florida Power &amp; Light Company"/>
    <n v="0"/>
    <n v="3"/>
    <x v="32"/>
    <n v="1987"/>
    <n v="22"/>
    <n v="2014"/>
    <s v="V1987"/>
    <n v="367"/>
    <s v="08. General Plant"/>
    <s v="Function"/>
    <n v="11903762.48"/>
    <n v="0"/>
    <n v="0"/>
    <n v="11958291.83"/>
    <n v="128011.57"/>
    <n v="8554159.2599999998"/>
    <n v="-109058.66"/>
    <n v="3796.85"/>
    <n v="12012821.140000001"/>
    <n v="8586962.75"/>
    <n v="-10053.73"/>
    <n v="0"/>
    <n v="3796.85"/>
    <n v="0"/>
    <x v="32"/>
  </r>
  <r>
    <n v="-1"/>
    <n v="1"/>
    <s v="0001 -Florida Power &amp; Light Company"/>
    <n v="0"/>
    <n v="3"/>
    <x v="32"/>
    <n v="1987"/>
    <n v="21"/>
    <n v="2014"/>
    <s v="V1987A"/>
    <n v="367"/>
    <s v="08. General Plant"/>
    <s v="Function"/>
    <n v="85954.23"/>
    <n v="0"/>
    <n v="0"/>
    <n v="85954.23"/>
    <n v="1701.24"/>
    <n v="39836.730000000003"/>
    <n v="-345.51"/>
    <n v="50.52"/>
    <n v="86299.74"/>
    <n v="41378.480000000003"/>
    <n v="-135.5"/>
    <n v="0"/>
    <n v="50.52"/>
    <n v="0"/>
    <x v="32"/>
  </r>
  <r>
    <n v="-1"/>
    <n v="1"/>
    <s v="0001 -Florida Power &amp; Light Company"/>
    <n v="0"/>
    <n v="3"/>
    <x v="32"/>
    <n v="1988"/>
    <n v="24"/>
    <n v="2014"/>
    <s v="V1988"/>
    <n v="367"/>
    <s v="08. General Plant"/>
    <s v="Function"/>
    <n v="10984048.970000001"/>
    <n v="0"/>
    <n v="0"/>
    <n v="11024281.109999999"/>
    <n v="115258.44"/>
    <n v="9202412.1400000006"/>
    <n v="-80464.25"/>
    <n v="9829.67"/>
    <n v="11064513.220000001"/>
    <n v="9250723.8900000006"/>
    <n v="-3687.89"/>
    <n v="0"/>
    <n v="9829.67"/>
    <n v="0"/>
    <x v="32"/>
  </r>
  <r>
    <n v="-1"/>
    <n v="1"/>
    <s v="0001 -Florida Power &amp; Light Company"/>
    <n v="0"/>
    <n v="3"/>
    <x v="32"/>
    <n v="1989"/>
    <n v="26"/>
    <n v="2014"/>
    <s v="V1989"/>
    <n v="367"/>
    <s v="08. General Plant"/>
    <s v="Function"/>
    <n v="32869895.379999999"/>
    <n v="0"/>
    <n v="0"/>
    <n v="32949095.66"/>
    <n v="539982.73"/>
    <n v="17394582.07"/>
    <n v="-158400.51"/>
    <n v="19570.72"/>
    <n v="33028295.890000001"/>
    <n v="17827073.739999998"/>
    <n v="-31338.73"/>
    <n v="0"/>
    <n v="19570.72"/>
    <n v="0"/>
    <x v="32"/>
  </r>
  <r>
    <n v="-1"/>
    <n v="1"/>
    <s v="0001 -Florida Power &amp; Light Company"/>
    <n v="0"/>
    <n v="3"/>
    <x v="32"/>
    <n v="1990"/>
    <n v="28"/>
    <n v="2014"/>
    <s v="V1990"/>
    <n v="367"/>
    <s v="08. General Plant"/>
    <s v="Function"/>
    <n v="27035158.890000001"/>
    <n v="0"/>
    <n v="0"/>
    <n v="27107386.52"/>
    <n v="313506.89"/>
    <n v="17807825.399999999"/>
    <n v="-144455.20000000001"/>
    <n v="19652.04"/>
    <n v="27179614.09"/>
    <n v="18044860.539999999"/>
    <n v="-48331.41"/>
    <n v="0"/>
    <n v="19652.04"/>
    <n v="0"/>
    <x v="32"/>
  </r>
  <r>
    <n v="-1"/>
    <n v="1"/>
    <s v="0001 -Florida Power &amp; Light Company"/>
    <n v="0"/>
    <n v="3"/>
    <x v="32"/>
    <n v="1991"/>
    <n v="29"/>
    <n v="2014"/>
    <s v="V1991"/>
    <n v="367"/>
    <s v="08. General Plant"/>
    <s v="Function"/>
    <n v="23991690.190000001"/>
    <n v="0"/>
    <n v="0"/>
    <n v="24724558.68"/>
    <n v="374953.32"/>
    <n v="13747856.460000001"/>
    <n v="-1465736.94"/>
    <n v="214341.25"/>
    <n v="25457427.129999999"/>
    <n v="13546319.119999999"/>
    <n v="-674905.03"/>
    <n v="0"/>
    <n v="214341.25"/>
    <n v="0"/>
    <x v="32"/>
  </r>
  <r>
    <n v="-1"/>
    <n v="1"/>
    <s v="0001 -Florida Power &amp; Light Company"/>
    <n v="0"/>
    <n v="3"/>
    <x v="32"/>
    <n v="1992"/>
    <n v="30"/>
    <n v="2014"/>
    <s v="V1992"/>
    <n v="367"/>
    <s v="08. General Plant"/>
    <s v="Function"/>
    <n v="32068688.059999999"/>
    <n v="0"/>
    <n v="0"/>
    <n v="32212982.109999999"/>
    <n v="619430.30000000005"/>
    <n v="12066144.92"/>
    <n v="-288588.02"/>
    <n v="40078.22"/>
    <n v="32357276.079999998"/>
    <n v="12556049.810000001"/>
    <n v="-118984.39"/>
    <n v="0"/>
    <n v="40078.22"/>
    <n v="0"/>
    <x v="32"/>
  </r>
  <r>
    <n v="-1"/>
    <n v="1"/>
    <s v="0001 -Florida Power &amp; Light Company"/>
    <n v="0"/>
    <n v="3"/>
    <x v="32"/>
    <n v="1993"/>
    <n v="31"/>
    <n v="2014"/>
    <s v="V1993"/>
    <n v="367"/>
    <s v="08. General Plant"/>
    <s v="Function"/>
    <n v="14528810.199999999"/>
    <n v="0"/>
    <n v="0"/>
    <n v="14723977.220000001"/>
    <n v="277040.2"/>
    <n v="6285259.7199999997"/>
    <n v="-390333.95"/>
    <n v="51250.3"/>
    <n v="14919144.15"/>
    <n v="6369145.9400000004"/>
    <n v="-145929.67000000001"/>
    <n v="0"/>
    <n v="51250.3"/>
    <n v="0"/>
    <x v="32"/>
  </r>
  <r>
    <n v="-1"/>
    <n v="1"/>
    <s v="0001 -Florida Power &amp; Light Company"/>
    <n v="0"/>
    <n v="3"/>
    <x v="32"/>
    <n v="1994"/>
    <n v="32"/>
    <n v="2014"/>
    <s v="V1994"/>
    <n v="367"/>
    <s v="08. General Plant"/>
    <s v="Function"/>
    <n v="13930791.289999999"/>
    <n v="0"/>
    <n v="0"/>
    <n v="14003600.65"/>
    <n v="276419.15000000002"/>
    <n v="4589974.9400000004"/>
    <n v="-145618.64000000001"/>
    <n v="21294.48"/>
    <n v="14076409.93"/>
    <n v="4818978.42"/>
    <n v="-76908.490000000005"/>
    <n v="0"/>
    <n v="21294.48"/>
    <n v="0"/>
    <x v="32"/>
  </r>
  <r>
    <n v="-1"/>
    <n v="1"/>
    <s v="0001 -Florida Power &amp; Light Company"/>
    <n v="0"/>
    <n v="3"/>
    <x v="32"/>
    <n v="1995"/>
    <n v="33"/>
    <n v="2014"/>
    <s v="V1995"/>
    <n v="367"/>
    <s v="08. General Plant"/>
    <s v="Function"/>
    <n v="7473355.3799999999"/>
    <n v="0"/>
    <n v="0"/>
    <n v="7773443.2999999998"/>
    <n v="128585.33"/>
    <n v="2952706.51"/>
    <n v="-600175.78"/>
    <n v="86575.44"/>
    <n v="8073531.1600000001"/>
    <n v="2909416.91"/>
    <n v="-341725.41"/>
    <n v="0"/>
    <n v="86575.44"/>
    <n v="0"/>
    <x v="32"/>
  </r>
  <r>
    <n v="-1"/>
    <n v="1"/>
    <s v="0001 -Florida Power &amp; Light Company"/>
    <n v="0"/>
    <n v="3"/>
    <x v="32"/>
    <n v="1996"/>
    <n v="34"/>
    <n v="2014"/>
    <s v="V1996"/>
    <n v="367"/>
    <s v="08. General Plant"/>
    <s v="Function"/>
    <n v="12832854.24"/>
    <n v="0"/>
    <n v="0"/>
    <n v="12913490.800000001"/>
    <n v="240897.62"/>
    <n v="3367917.11"/>
    <n v="-161273.04999999999"/>
    <n v="22866.9"/>
    <n v="12994127.289999999"/>
    <n v="3563766.63"/>
    <n v="-93358.05"/>
    <n v="0"/>
    <n v="22866.9"/>
    <n v="0"/>
    <x v="32"/>
  </r>
  <r>
    <n v="-1"/>
    <n v="1"/>
    <s v="0001 -Florida Power &amp; Light Company"/>
    <n v="0"/>
    <n v="3"/>
    <x v="32"/>
    <n v="1997"/>
    <n v="35"/>
    <n v="2014"/>
    <s v="V1997"/>
    <n v="367"/>
    <s v="08. General Plant"/>
    <s v="Function"/>
    <n v="4392459.49"/>
    <n v="0"/>
    <n v="0"/>
    <n v="4504014.63"/>
    <n v="64007.62"/>
    <n v="1691250.37"/>
    <n v="-223110.15"/>
    <n v="26717.65"/>
    <n v="4615569.6399999997"/>
    <n v="1616952.76"/>
    <n v="-58087.27"/>
    <n v="0"/>
    <n v="26717.65"/>
    <n v="0"/>
    <x v="32"/>
  </r>
  <r>
    <n v="-1"/>
    <n v="1"/>
    <s v="0001 -Florida Power &amp; Light Company"/>
    <n v="0"/>
    <n v="3"/>
    <x v="32"/>
    <n v="1998"/>
    <n v="59"/>
    <n v="2014"/>
    <s v="V1998"/>
    <n v="367"/>
    <s v="08. General Plant"/>
    <s v="Function"/>
    <n v="1509334.29"/>
    <n v="0"/>
    <n v="0"/>
    <n v="1537100.93"/>
    <n v="8868.23"/>
    <n v="711662.41"/>
    <n v="-55533.24"/>
    <n v="5409.08"/>
    <n v="1564867.53"/>
    <n v="668469.34"/>
    <n v="1937.14"/>
    <n v="0"/>
    <n v="5409.08"/>
    <n v="0"/>
    <x v="32"/>
  </r>
  <r>
    <n v="-1"/>
    <n v="1"/>
    <s v="0001 -Florida Power &amp; Light Company"/>
    <n v="0"/>
    <n v="3"/>
    <x v="32"/>
    <n v="1999"/>
    <n v="60"/>
    <n v="2014"/>
    <s v="V1999"/>
    <n v="367"/>
    <s v="08. General Plant"/>
    <s v="Function"/>
    <n v="12524638.33"/>
    <n v="0"/>
    <n v="0"/>
    <n v="12991705.630000001"/>
    <n v="-1249460.07"/>
    <n v="426323.58"/>
    <n v="-934135.43"/>
    <n v="113505.25"/>
    <n v="13458772.869999999"/>
    <n v="-1306237.6299999999"/>
    <n v="-337528.15"/>
    <n v="0"/>
    <n v="113505.25"/>
    <n v="0"/>
    <x v="32"/>
  </r>
  <r>
    <n v="-1"/>
    <n v="1"/>
    <s v="0001 -Florida Power &amp; Light Company"/>
    <n v="0"/>
    <n v="3"/>
    <x v="32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32"/>
  </r>
  <r>
    <n v="-1"/>
    <n v="1"/>
    <s v="0001 -Florida Power &amp; Light Company"/>
    <n v="0"/>
    <n v="3"/>
    <x v="32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32"/>
  </r>
  <r>
    <n v="-1"/>
    <n v="1"/>
    <s v="0001 -Florida Power &amp; Light Company"/>
    <n v="0"/>
    <n v="3"/>
    <x v="32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32"/>
  </r>
  <r>
    <n v="-1"/>
    <n v="1"/>
    <s v="0001 -Florida Power &amp; Light Company"/>
    <n v="0"/>
    <n v="3"/>
    <x v="32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32"/>
  </r>
  <r>
    <n v="-1"/>
    <n v="1"/>
    <s v="0001 -Florida Power &amp; Light Company"/>
    <n v="0"/>
    <n v="3"/>
    <x v="32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32"/>
  </r>
  <r>
    <n v="-1"/>
    <n v="1"/>
    <s v="0001 -Florida Power &amp; Light Company"/>
    <n v="0"/>
    <n v="3"/>
    <x v="32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32"/>
  </r>
  <r>
    <n v="-1"/>
    <n v="1"/>
    <s v="0001 -Florida Power &amp; Light Company"/>
    <n v="0"/>
    <n v="3"/>
    <x v="32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32"/>
  </r>
  <r>
    <n v="-1"/>
    <n v="1"/>
    <s v="0001 -Florida Power &amp; Light Company"/>
    <n v="0"/>
    <n v="3"/>
    <x v="32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32"/>
  </r>
  <r>
    <n v="-1"/>
    <n v="1"/>
    <s v="0001 -Florida Power &amp; Light Company"/>
    <n v="0"/>
    <n v="3"/>
    <x v="32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32"/>
  </r>
  <r>
    <n v="-1"/>
    <n v="1"/>
    <s v="0001 -Florida Power &amp; Light Company"/>
    <n v="0"/>
    <n v="3"/>
    <x v="32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32"/>
  </r>
  <r>
    <n v="-1"/>
    <n v="1"/>
    <s v="0001 -Florida Power &amp; Light Company"/>
    <n v="0"/>
    <n v="3"/>
    <x v="32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32"/>
  </r>
  <r>
    <n v="-1"/>
    <n v="1"/>
    <s v="0001 -Florida Power &amp; Light Company"/>
    <n v="0"/>
    <n v="3"/>
    <x v="32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32"/>
  </r>
  <r>
    <n v="-1"/>
    <n v="1"/>
    <s v="0001 -Florida Power &amp; Light Company"/>
    <n v="0"/>
    <n v="3"/>
    <x v="32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32"/>
  </r>
  <r>
    <n v="-1"/>
    <n v="1"/>
    <s v="0001 -Florida Power &amp; Light Company"/>
    <n v="0"/>
    <n v="3"/>
    <x v="32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32"/>
  </r>
  <r>
    <n v="-1"/>
    <n v="1"/>
    <s v="0001 -Florida Power &amp; Light Company"/>
    <n v="0"/>
    <n v="3"/>
    <x v="32"/>
    <n v="2003"/>
    <n v="84"/>
    <n v="2014"/>
    <s v="V2003 Bonus-50%"/>
    <n v="367"/>
    <s v="08. General Plant"/>
    <s v="Function"/>
    <n v="7961146.21"/>
    <n v="0"/>
    <n v="0"/>
    <n v="0"/>
    <n v="0"/>
    <n v="8007386.9299999997"/>
    <n v="-46240.72"/>
    <n v="350.1"/>
    <n v="8007386.9299999997"/>
    <n v="7961146.21"/>
    <n v="350.1"/>
    <n v="0"/>
    <n v="350.1"/>
    <n v="0"/>
    <x v="32"/>
  </r>
  <r>
    <n v="-1"/>
    <n v="1"/>
    <s v="0001 -Florida Power &amp; Light Company"/>
    <n v="0"/>
    <n v="3"/>
    <x v="32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32"/>
  </r>
  <r>
    <n v="-1"/>
    <n v="1"/>
    <s v="0001 -Florida Power &amp; Light Company"/>
    <n v="0"/>
    <n v="3"/>
    <x v="32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32"/>
  </r>
  <r>
    <n v="-1"/>
    <n v="1"/>
    <s v="0001 -Florida Power &amp; Light Company"/>
    <n v="0"/>
    <n v="3"/>
    <x v="32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32"/>
  </r>
  <r>
    <n v="-1"/>
    <n v="1"/>
    <s v="0001 -Florida Power &amp; Light Company"/>
    <n v="0"/>
    <n v="3"/>
    <x v="32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32"/>
  </r>
  <r>
    <n v="-1"/>
    <n v="1"/>
    <s v="0001 -Florida Power &amp; Light Company"/>
    <n v="0"/>
    <n v="3"/>
    <x v="32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32"/>
  </r>
  <r>
    <n v="-1"/>
    <n v="1"/>
    <s v="0001 -Florida Power &amp; Light Company"/>
    <n v="0"/>
    <n v="3"/>
    <x v="32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32"/>
  </r>
  <r>
    <n v="-1"/>
    <n v="1"/>
    <s v="0001 -Florida Power &amp; Light Company"/>
    <n v="0"/>
    <n v="3"/>
    <x v="32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32"/>
  </r>
  <r>
    <n v="-1"/>
    <n v="1"/>
    <s v="0001 -Florida Power &amp; Light Company"/>
    <n v="0"/>
    <n v="3"/>
    <x v="32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32"/>
  </r>
  <r>
    <n v="-1"/>
    <n v="1"/>
    <s v="0001 -Florida Power &amp; Light Company"/>
    <n v="0"/>
    <n v="3"/>
    <x v="32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32"/>
  </r>
  <r>
    <n v="-1"/>
    <n v="1"/>
    <s v="0001 -Florida Power &amp; Light Company"/>
    <n v="0"/>
    <n v="3"/>
    <x v="32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32"/>
  </r>
  <r>
    <n v="-1"/>
    <n v="1"/>
    <s v="0001 -Florida Power &amp; Light Company"/>
    <n v="0"/>
    <n v="3"/>
    <x v="32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32"/>
  </r>
  <r>
    <n v="-1"/>
    <n v="1"/>
    <s v="0001 -Florida Power &amp; Light Company"/>
    <n v="0"/>
    <n v="3"/>
    <x v="32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32"/>
  </r>
  <r>
    <n v="-1"/>
    <n v="1"/>
    <s v="0001 -Florida Power &amp; Light Company"/>
    <n v="0"/>
    <n v="3"/>
    <x v="32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32"/>
  </r>
  <r>
    <n v="-1"/>
    <n v="1"/>
    <s v="0001 -Florida Power &amp; Light Company"/>
    <n v="0"/>
    <n v="3"/>
    <x v="32"/>
    <n v="2005"/>
    <n v="72"/>
    <n v="2014"/>
    <s v="V2005 Bonus-30%"/>
    <n v="367"/>
    <s v="08. General Plant"/>
    <s v="Function"/>
    <n v="15692.83"/>
    <n v="0"/>
    <n v="0"/>
    <n v="0"/>
    <n v="0"/>
    <n v="15692.83"/>
    <n v="0"/>
    <n v="0"/>
    <n v="15692.83"/>
    <n v="15692.83"/>
    <n v="0"/>
    <n v="0"/>
    <n v="0"/>
    <n v="0"/>
    <x v="32"/>
  </r>
  <r>
    <n v="-1"/>
    <n v="1"/>
    <s v="0001 -Florida Power &amp; Light Company"/>
    <n v="0"/>
    <n v="3"/>
    <x v="32"/>
    <n v="2005"/>
    <n v="86"/>
    <n v="2014"/>
    <s v="V2005 Bonus-50%"/>
    <n v="367"/>
    <s v="08. General Plant"/>
    <s v="Function"/>
    <n v="2172259.2599999998"/>
    <n v="0"/>
    <n v="0"/>
    <n v="0"/>
    <n v="0"/>
    <n v="2172259.2599999998"/>
    <n v="0"/>
    <n v="0"/>
    <n v="2172259.2599999998"/>
    <n v="2172259.2599999998"/>
    <n v="0"/>
    <n v="0"/>
    <n v="0"/>
    <n v="0"/>
    <x v="32"/>
  </r>
  <r>
    <n v="-1"/>
    <n v="1"/>
    <s v="0001 -Florida Power &amp; Light Company"/>
    <n v="0"/>
    <n v="3"/>
    <x v="32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32"/>
  </r>
  <r>
    <n v="-1"/>
    <n v="1"/>
    <s v="0001 -Florida Power &amp; Light Company"/>
    <n v="0"/>
    <n v="3"/>
    <x v="32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32"/>
  </r>
  <r>
    <n v="-1"/>
    <n v="1"/>
    <s v="0001 -Florida Power &amp; Light Company"/>
    <n v="0"/>
    <n v="3"/>
    <x v="32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32"/>
  </r>
  <r>
    <n v="-1"/>
    <n v="1"/>
    <s v="0001 -Florida Power &amp; Light Company"/>
    <n v="0"/>
    <n v="3"/>
    <x v="32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1"/>
    <n v="-137905.01"/>
    <n v="5202.8"/>
    <n v="3232234.56"/>
    <n v="3177121.65"/>
    <n v="5202.8"/>
    <n v="0"/>
    <n v="5202.8"/>
    <n v="0"/>
    <x v="32"/>
  </r>
  <r>
    <n v="-1"/>
    <n v="1"/>
    <s v="0001 -Florida Power &amp; Light Company"/>
    <n v="0"/>
    <n v="3"/>
    <x v="32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32"/>
  </r>
  <r>
    <n v="-1"/>
    <n v="1"/>
    <s v="0001 -Florida Power &amp; Light Company"/>
    <n v="0"/>
    <n v="3"/>
    <x v="32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32"/>
  </r>
  <r>
    <n v="-1"/>
    <n v="1"/>
    <s v="0001 -Florida Power &amp; Light Company"/>
    <n v="0"/>
    <n v="3"/>
    <x v="32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32"/>
  </r>
  <r>
    <n v="-1"/>
    <n v="1"/>
    <s v="0001 -Florida Power &amp; Light Company"/>
    <n v="0"/>
    <n v="3"/>
    <x v="32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"/>
    <n v="-342488.27"/>
    <n v="360.99"/>
    <n v="5121337.28"/>
    <n v="5009013.8"/>
    <n v="360.99"/>
    <n v="0"/>
    <n v="360.99"/>
    <n v="0"/>
    <x v="32"/>
  </r>
  <r>
    <n v="-1"/>
    <n v="1"/>
    <s v="0001 -Florida Power &amp; Light Company"/>
    <n v="0"/>
    <n v="3"/>
    <x v="32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32"/>
  </r>
  <r>
    <n v="-1"/>
    <n v="1"/>
    <s v="0001 -Florida Power &amp; Light Company"/>
    <n v="0"/>
    <n v="3"/>
    <x v="32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7"/>
    <n v="-552715.99"/>
    <n v="1613.2"/>
    <n v="19679467.219999999"/>
    <n v="18586094.32"/>
    <n v="1613.2"/>
    <n v="0"/>
    <n v="1613.2"/>
    <n v="0"/>
    <x v="32"/>
  </r>
  <r>
    <n v="-1"/>
    <n v="1"/>
    <s v="0001 -Florida Power &amp; Light Company"/>
    <n v="0"/>
    <n v="3"/>
    <x v="32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32"/>
  </r>
  <r>
    <n v="-1"/>
    <n v="1"/>
    <s v="0001 -Florida Power &amp; Light Company"/>
    <n v="0"/>
    <n v="3"/>
    <x v="32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32"/>
  </r>
  <r>
    <n v="-1"/>
    <n v="1"/>
    <s v="0001 -Florida Power &amp; Light Company"/>
    <n v="0"/>
    <n v="3"/>
    <x v="32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32"/>
  </r>
  <r>
    <n v="-1"/>
    <n v="1"/>
    <s v="0001 -Florida Power &amp; Light Company"/>
    <n v="0"/>
    <n v="3"/>
    <x v="32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32"/>
  </r>
  <r>
    <n v="-1"/>
    <n v="1"/>
    <s v="0001 -Florida Power &amp; Light Company"/>
    <n v="0"/>
    <n v="3"/>
    <x v="32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32"/>
  </r>
  <r>
    <n v="-1"/>
    <n v="1"/>
    <s v="0001 -Florida Power &amp; Light Company"/>
    <n v="0"/>
    <n v="3"/>
    <x v="32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32"/>
  </r>
  <r>
    <n v="-1"/>
    <n v="1"/>
    <s v="0001 -Florida Power &amp; Light Company"/>
    <n v="0"/>
    <n v="3"/>
    <x v="32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32"/>
  </r>
  <r>
    <n v="-1"/>
    <n v="1"/>
    <s v="0001 -Florida Power &amp; Light Company"/>
    <n v="0"/>
    <n v="3"/>
    <x v="32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32"/>
  </r>
  <r>
    <n v="-1"/>
    <n v="1"/>
    <s v="0001 -Florida Power &amp; Light Company"/>
    <n v="0"/>
    <n v="3"/>
    <x v="32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32"/>
  </r>
  <r>
    <n v="-1"/>
    <n v="1"/>
    <s v="0001 -Florida Power &amp; Light Company"/>
    <n v="0"/>
    <n v="3"/>
    <x v="32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32"/>
  </r>
  <r>
    <n v="-1"/>
    <n v="1"/>
    <s v="0001 -Florida Power &amp; Light Company"/>
    <n v="0"/>
    <n v="3"/>
    <x v="32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32"/>
  </r>
  <r>
    <n v="-1"/>
    <n v="1"/>
    <s v="0001 -Florida Power &amp; Light Company"/>
    <n v="0"/>
    <n v="3"/>
    <x v="32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32"/>
  </r>
  <r>
    <n v="-1"/>
    <n v="1"/>
    <s v="0001 -Florida Power &amp; Light Company"/>
    <n v="0"/>
    <n v="3"/>
    <x v="32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32"/>
  </r>
  <r>
    <n v="-1"/>
    <n v="1"/>
    <s v="0001 -Florida Power &amp; Light Company"/>
    <n v="0"/>
    <n v="3"/>
    <x v="32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32"/>
  </r>
  <r>
    <n v="-1"/>
    <n v="1"/>
    <s v="0001 -Florida Power &amp; Light Company"/>
    <n v="0"/>
    <n v="3"/>
    <x v="32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32"/>
  </r>
  <r>
    <n v="-1"/>
    <n v="1"/>
    <s v="0001 -Florida Power &amp; Light Company"/>
    <n v="0"/>
    <n v="3"/>
    <x v="32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32"/>
  </r>
  <r>
    <n v="-1"/>
    <n v="1"/>
    <s v="0001 -Florida Power &amp; Light Company"/>
    <n v="0"/>
    <n v="3"/>
    <x v="32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32"/>
  </r>
  <r>
    <n v="-1"/>
    <n v="1"/>
    <s v="0001 -Florida Power &amp; Light Company"/>
    <n v="0"/>
    <n v="3"/>
    <x v="32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32"/>
  </r>
  <r>
    <n v="-1"/>
    <n v="1"/>
    <s v="0001 -Florida Power &amp; Light Company"/>
    <n v="0"/>
    <n v="3"/>
    <x v="32"/>
    <n v="2011"/>
    <n v="233"/>
    <n v="2014"/>
    <s v="V2011 - 100% Bonus"/>
    <n v="367"/>
    <s v="08. General Plant"/>
    <s v="Function"/>
    <n v="69885814.689999998"/>
    <n v="0"/>
    <n v="0"/>
    <n v="32968695.16"/>
    <n v="7214295.1100000003"/>
    <n v="37818166.43"/>
    <n v="-5832684.7800000003"/>
    <n v="36649.339999999997"/>
    <n v="70151830.299999997"/>
    <n v="44986054.020000003"/>
    <n v="-182958.74"/>
    <n v="0"/>
    <n v="36649.339999999997"/>
    <n v="0"/>
    <x v="32"/>
  </r>
  <r>
    <n v="-1"/>
    <n v="1"/>
    <s v="0001 -Florida Power &amp; Light Company"/>
    <n v="0"/>
    <n v="3"/>
    <x v="32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32"/>
  </r>
  <r>
    <n v="-1"/>
    <n v="1"/>
    <s v="0001 -Florida Power &amp; Light Company"/>
    <n v="0"/>
    <n v="3"/>
    <x v="32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32"/>
  </r>
  <r>
    <n v="-1"/>
    <n v="1"/>
    <s v="0001 -Florida Power &amp; Light Company"/>
    <n v="0"/>
    <n v="3"/>
    <x v="32"/>
    <n v="2012"/>
    <n v="248"/>
    <n v="2014"/>
    <s v="V2012 Q1 - 50% Bonus"/>
    <n v="367"/>
    <s v="08. General Plant"/>
    <s v="Function"/>
    <n v="14854317.460000001"/>
    <n v="0"/>
    <n v="0"/>
    <n v="15041107.09"/>
    <n v="2315394.4700000002"/>
    <n v="7751715.8300000001"/>
    <n v="-373579.24"/>
    <n v="35428.74"/>
    <n v="15227896.699999999"/>
    <n v="9810087.7899999991"/>
    <n v="-81127.98"/>
    <n v="0"/>
    <n v="35428.74"/>
    <n v="0"/>
    <x v="32"/>
  </r>
  <r>
    <n v="-1"/>
    <n v="1"/>
    <s v="0001 -Florida Power &amp; Light Company"/>
    <n v="0"/>
    <n v="3"/>
    <x v="32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32"/>
  </r>
  <r>
    <n v="-1"/>
    <n v="1"/>
    <s v="0001 -Florida Power &amp; Light Company"/>
    <n v="0"/>
    <n v="3"/>
    <x v="32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9"/>
    <n v="2014"/>
    <s v="V2012 Q2 - 50% Bonus"/>
    <n v="367"/>
    <s v="08. General Plant"/>
    <s v="Function"/>
    <n v="13376604.17"/>
    <n v="0"/>
    <n v="0"/>
    <n v="13437876.539999999"/>
    <n v="2311303.86"/>
    <n v="6235094.1200000001"/>
    <n v="-122544.72"/>
    <n v="11619.94"/>
    <n v="13499148.890000001"/>
    <n v="8467969.3599999994"/>
    <n v="-32496.16"/>
    <n v="0"/>
    <n v="11619.94"/>
    <n v="0"/>
    <x v="32"/>
  </r>
  <r>
    <n v="-1"/>
    <n v="1"/>
    <s v="0001 -Florida Power &amp; Light Company"/>
    <n v="0"/>
    <n v="3"/>
    <x v="32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32"/>
  </r>
  <r>
    <n v="-1"/>
    <n v="1"/>
    <s v="0001 -Florida Power &amp; Light Company"/>
    <n v="0"/>
    <n v="3"/>
    <x v="32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0"/>
    <n v="2014"/>
    <s v="V2012 Q3 - 50% Bonus"/>
    <n v="367"/>
    <s v="08. General Plant"/>
    <s v="Function"/>
    <n v="10330275.439999999"/>
    <n v="0"/>
    <n v="0"/>
    <n v="10372315.039999999"/>
    <n v="1989456.43"/>
    <n v="4361017.76"/>
    <n v="-84079.21"/>
    <n v="7967.74"/>
    <n v="10414354.65"/>
    <n v="6300699.29"/>
    <n v="-26336.57"/>
    <n v="0"/>
    <n v="7967.74"/>
    <n v="0"/>
    <x v="32"/>
  </r>
  <r>
    <n v="-1"/>
    <n v="1"/>
    <s v="0001 -Florida Power &amp; Light Company"/>
    <n v="0"/>
    <n v="3"/>
    <x v="32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32"/>
  </r>
  <r>
    <n v="-1"/>
    <n v="1"/>
    <s v="0001 -Florida Power &amp; Light Company"/>
    <n v="0"/>
    <n v="3"/>
    <x v="32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1"/>
    <n v="2014"/>
    <s v="V2012 Q4 - 50% Bonus"/>
    <n v="367"/>
    <s v="08. General Plant"/>
    <s v="Function"/>
    <n v="95750088.810000002"/>
    <n v="0"/>
    <n v="0"/>
    <n v="100604948.63"/>
    <n v="22495673.18"/>
    <n v="43664569.259999998"/>
    <n v="-10106910.59"/>
    <n v="920905.18"/>
    <n v="105459808.45"/>
    <n v="60878154.960000001"/>
    <n v="-3506726.97"/>
    <n v="0"/>
    <n v="920905.18"/>
    <n v="0"/>
    <x v="32"/>
  </r>
  <r>
    <n v="-1"/>
    <n v="1"/>
    <s v="0001 -Florida Power &amp; Light Company"/>
    <n v="0"/>
    <n v="3"/>
    <x v="32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32"/>
  </r>
  <r>
    <n v="-1"/>
    <n v="1"/>
    <s v="0001 -Florida Power &amp; Light Company"/>
    <n v="0"/>
    <n v="3"/>
    <x v="32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32"/>
  </r>
  <r>
    <n v="-1"/>
    <n v="1"/>
    <s v="0001 -Florida Power &amp; Light Company"/>
    <n v="0"/>
    <n v="3"/>
    <x v="32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32"/>
  </r>
  <r>
    <n v="-1"/>
    <n v="1"/>
    <s v="0001 -Florida Power &amp; Light Company"/>
    <n v="0"/>
    <n v="3"/>
    <x v="32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32"/>
  </r>
  <r>
    <n v="-1"/>
    <n v="1"/>
    <s v="0001 -Florida Power &amp; Light Company"/>
    <n v="0"/>
    <n v="3"/>
    <x v="32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69"/>
    <n v="1"/>
    <n v="2014"/>
    <s v="V1969"/>
    <n v="367"/>
    <s v="09. Land"/>
    <s v="Function"/>
    <n v="23598386.350000001"/>
    <n v="0"/>
    <n v="0"/>
    <n v="23628490.93"/>
    <n v="-49477.83"/>
    <n v="5250.85"/>
    <n v="-60209.14"/>
    <n v="54207.26"/>
    <n v="23658595.489999998"/>
    <n v="-44330.95"/>
    <n v="-5897.91"/>
    <n v="0"/>
    <n v="54207.26"/>
    <n v="0"/>
    <x v="32"/>
  </r>
  <r>
    <n v="-1"/>
    <n v="1"/>
    <s v="0001 -Florida Power &amp; Light Company"/>
    <n v="0"/>
    <n v="3"/>
    <x v="32"/>
    <n v="1970"/>
    <n v="2"/>
    <n v="2014"/>
    <s v="V1970"/>
    <n v="367"/>
    <s v="09. Land"/>
    <s v="Function"/>
    <n v="2121009.29"/>
    <n v="0"/>
    <n v="0"/>
    <n v="2121009.29"/>
    <n v="815.12"/>
    <n v="-6039.04"/>
    <n v="0"/>
    <n v="0"/>
    <n v="2121009.29"/>
    <n v="-5223.92"/>
    <n v="0"/>
    <n v="0"/>
    <n v="0"/>
    <n v="0"/>
    <x v="32"/>
  </r>
  <r>
    <n v="-1"/>
    <n v="1"/>
    <s v="0001 -Florida Power &amp; Light Company"/>
    <n v="0"/>
    <n v="3"/>
    <x v="32"/>
    <n v="1971"/>
    <n v="3"/>
    <n v="2014"/>
    <s v="V1971"/>
    <n v="367"/>
    <s v="09. Land"/>
    <s v="Function"/>
    <n v="1015304.03"/>
    <n v="0"/>
    <n v="0"/>
    <n v="1015304.03"/>
    <n v="217.31"/>
    <n v="244.51"/>
    <n v="0"/>
    <n v="0"/>
    <n v="1015304.03"/>
    <n v="461.82"/>
    <n v="0"/>
    <n v="0"/>
    <n v="0"/>
    <n v="0"/>
    <x v="32"/>
  </r>
  <r>
    <n v="-1"/>
    <n v="1"/>
    <s v="0001 -Florida Power &amp; Light Company"/>
    <n v="0"/>
    <n v="3"/>
    <x v="32"/>
    <n v="1972"/>
    <n v="4"/>
    <n v="2014"/>
    <s v="V1972"/>
    <n v="367"/>
    <s v="09. Land"/>
    <s v="Function"/>
    <n v="612511.73"/>
    <n v="0"/>
    <n v="0"/>
    <n v="612511.73"/>
    <n v="196.83"/>
    <n v="314.54000000000002"/>
    <n v="0"/>
    <n v="0"/>
    <n v="612511.73"/>
    <n v="511.37"/>
    <n v="0"/>
    <n v="0"/>
    <n v="0"/>
    <n v="0"/>
    <x v="32"/>
  </r>
  <r>
    <n v="-1"/>
    <n v="1"/>
    <s v="0001 -Florida Power &amp; Light Company"/>
    <n v="0"/>
    <n v="3"/>
    <x v="32"/>
    <n v="1973"/>
    <n v="5"/>
    <n v="2014"/>
    <s v="V1973"/>
    <n v="367"/>
    <s v="09. Land"/>
    <s v="Function"/>
    <n v="7373391.8399999999"/>
    <n v="0"/>
    <n v="0"/>
    <n v="7373391.8399999999"/>
    <n v="514.48"/>
    <n v="314.10000000000002"/>
    <n v="0"/>
    <n v="0"/>
    <n v="7373391.8399999999"/>
    <n v="828.58"/>
    <n v="0"/>
    <n v="0"/>
    <n v="0"/>
    <n v="0"/>
    <x v="32"/>
  </r>
  <r>
    <n v="-1"/>
    <n v="1"/>
    <s v="0001 -Florida Power &amp; Light Company"/>
    <n v="0"/>
    <n v="3"/>
    <x v="32"/>
    <n v="1974"/>
    <n v="6"/>
    <n v="2014"/>
    <s v="V1974"/>
    <n v="367"/>
    <s v="09. Land"/>
    <s v="Function"/>
    <n v="972745.25"/>
    <n v="0"/>
    <n v="0"/>
    <n v="972745.25"/>
    <n v="592.19000000000005"/>
    <n v="1071.3499999999999"/>
    <n v="0"/>
    <n v="0"/>
    <n v="972745.25"/>
    <n v="1663.54"/>
    <n v="0"/>
    <n v="0"/>
    <n v="0"/>
    <n v="0"/>
    <x v="32"/>
  </r>
  <r>
    <n v="-1"/>
    <n v="1"/>
    <s v="0001 -Florida Power &amp; Light Company"/>
    <n v="0"/>
    <n v="3"/>
    <x v="32"/>
    <n v="1975"/>
    <n v="7"/>
    <n v="2014"/>
    <s v="V1975"/>
    <n v="367"/>
    <s v="09. Land"/>
    <s v="Function"/>
    <n v="2477973.94"/>
    <n v="0"/>
    <n v="0"/>
    <n v="2477973.94"/>
    <n v="574.98"/>
    <n v="-421986.53"/>
    <n v="0"/>
    <n v="0"/>
    <n v="2477973.94"/>
    <n v="-421411.55"/>
    <n v="0"/>
    <n v="0"/>
    <n v="0"/>
    <n v="0"/>
    <x v="32"/>
  </r>
  <r>
    <n v="-1"/>
    <n v="1"/>
    <s v="0001 -Florida Power &amp; Light Company"/>
    <n v="0"/>
    <n v="3"/>
    <x v="32"/>
    <n v="1976"/>
    <n v="8"/>
    <n v="2014"/>
    <s v="V1976"/>
    <n v="367"/>
    <s v="09. Land"/>
    <s v="Function"/>
    <n v="5679406.1200000001"/>
    <n v="0"/>
    <n v="0"/>
    <n v="5679406.1200000001"/>
    <n v="332.23"/>
    <n v="71.66"/>
    <n v="0"/>
    <n v="0"/>
    <n v="5679406.1200000001"/>
    <n v="403.89"/>
    <n v="0"/>
    <n v="0"/>
    <n v="0"/>
    <n v="0"/>
    <x v="32"/>
  </r>
  <r>
    <n v="-1"/>
    <n v="1"/>
    <s v="0001 -Florida Power &amp; Light Company"/>
    <n v="0"/>
    <n v="3"/>
    <x v="32"/>
    <n v="1977"/>
    <n v="10"/>
    <n v="2014"/>
    <s v="V1977"/>
    <n v="367"/>
    <s v="09. Land"/>
    <s v="Function"/>
    <n v="271002.26"/>
    <n v="0"/>
    <n v="0"/>
    <n v="271002.26"/>
    <n v="156.03"/>
    <n v="283.45"/>
    <n v="0"/>
    <n v="0"/>
    <n v="271002.26"/>
    <n v="439.48"/>
    <n v="0"/>
    <n v="0"/>
    <n v="0"/>
    <n v="0"/>
    <x v="32"/>
  </r>
  <r>
    <n v="-1"/>
    <n v="1"/>
    <s v="0001 -Florida Power &amp; Light Company"/>
    <n v="0"/>
    <n v="3"/>
    <x v="32"/>
    <n v="1978"/>
    <n v="12"/>
    <n v="2014"/>
    <s v="V1978"/>
    <n v="367"/>
    <s v="09. Land"/>
    <s v="Function"/>
    <n v="1448689.68"/>
    <n v="0"/>
    <n v="0"/>
    <n v="1448689.68"/>
    <n v="1303.6199999999999"/>
    <n v="2550.33"/>
    <n v="0"/>
    <n v="0"/>
    <n v="1448689.68"/>
    <n v="3853.95"/>
    <n v="0"/>
    <n v="0"/>
    <n v="0"/>
    <n v="0"/>
    <x v="32"/>
  </r>
  <r>
    <n v="-1"/>
    <n v="1"/>
    <s v="0001 -Florida Power &amp; Light Company"/>
    <n v="0"/>
    <n v="3"/>
    <x v="32"/>
    <n v="1979"/>
    <n v="13"/>
    <n v="2014"/>
    <s v="V1979"/>
    <n v="367"/>
    <s v="09. Land"/>
    <s v="Function"/>
    <n v="1039497.74"/>
    <n v="0"/>
    <n v="0"/>
    <n v="1039497.74"/>
    <n v="743.79"/>
    <n v="1479.76"/>
    <n v="0"/>
    <n v="0"/>
    <n v="1039497.74"/>
    <n v="2223.5500000000002"/>
    <n v="0"/>
    <n v="0"/>
    <n v="0"/>
    <n v="0"/>
    <x v="32"/>
  </r>
  <r>
    <n v="-1"/>
    <n v="1"/>
    <s v="0001 -Florida Power &amp; Light Company"/>
    <n v="0"/>
    <n v="3"/>
    <x v="32"/>
    <n v="1980"/>
    <n v="14"/>
    <n v="2014"/>
    <s v="V1980"/>
    <n v="367"/>
    <s v="09. Land"/>
    <s v="Function"/>
    <n v="12096503.42"/>
    <n v="0"/>
    <n v="0"/>
    <n v="12096503.42"/>
    <n v="1191.8499999999999"/>
    <n v="1979.41"/>
    <n v="0"/>
    <n v="0"/>
    <n v="12096503.42"/>
    <n v="3171.26"/>
    <n v="0"/>
    <n v="0"/>
    <n v="0"/>
    <n v="0"/>
    <x v="32"/>
  </r>
  <r>
    <n v="-1"/>
    <n v="1"/>
    <s v="0001 -Florida Power &amp; Light Company"/>
    <n v="0"/>
    <n v="3"/>
    <x v="32"/>
    <n v="1981"/>
    <n v="15"/>
    <n v="2014"/>
    <s v="V1981"/>
    <n v="367"/>
    <s v="09. Land"/>
    <s v="Function"/>
    <n v="541913.68000000005"/>
    <n v="0"/>
    <n v="0"/>
    <n v="605927.66"/>
    <n v="91.97"/>
    <n v="1091.44"/>
    <n v="-128027.96"/>
    <n v="110653.96"/>
    <n v="669941.64"/>
    <n v="881.29"/>
    <n v="-17071.88"/>
    <n v="0"/>
    <n v="110653.96"/>
    <n v="0"/>
    <x v="32"/>
  </r>
  <r>
    <n v="-1"/>
    <n v="1"/>
    <s v="0001 -Florida Power &amp; Light Company"/>
    <n v="0"/>
    <n v="3"/>
    <x v="32"/>
    <n v="1982"/>
    <n v="16"/>
    <n v="2014"/>
    <s v="V1982"/>
    <n v="367"/>
    <s v="09. Land"/>
    <s v="Function"/>
    <n v="1445701.22"/>
    <n v="0"/>
    <n v="0"/>
    <n v="1445701.22"/>
    <n v="197.18"/>
    <n v="64.83"/>
    <n v="0"/>
    <n v="0"/>
    <n v="1445701.22"/>
    <n v="262.01"/>
    <n v="0"/>
    <n v="0"/>
    <n v="0"/>
    <n v="0"/>
    <x v="32"/>
  </r>
  <r>
    <n v="-1"/>
    <n v="1"/>
    <s v="0001 -Florida Power &amp; Light Company"/>
    <n v="0"/>
    <n v="3"/>
    <x v="32"/>
    <n v="1983"/>
    <n v="17"/>
    <n v="2014"/>
    <s v="V1983"/>
    <n v="367"/>
    <s v="09. Land"/>
    <s v="Function"/>
    <n v="1234032.79"/>
    <n v="0"/>
    <n v="0"/>
    <n v="1254589.3999999999"/>
    <n v="261.77999999999997"/>
    <n v="316.48"/>
    <n v="-41113.22"/>
    <n v="35533.96"/>
    <n v="1275146.01"/>
    <n v="481.24"/>
    <n v="-5482.24"/>
    <n v="0"/>
    <n v="35533.96"/>
    <n v="0"/>
    <x v="32"/>
  </r>
  <r>
    <n v="-1"/>
    <n v="1"/>
    <s v="0001 -Florida Power &amp; Light Company"/>
    <n v="0"/>
    <n v="3"/>
    <x v="32"/>
    <n v="1984"/>
    <n v="18"/>
    <n v="2014"/>
    <s v="V1984"/>
    <n v="367"/>
    <s v="09. Land"/>
    <s v="Function"/>
    <n v="8012943.7800000003"/>
    <n v="0"/>
    <n v="0"/>
    <n v="8012943.7800000003"/>
    <n v="1307.1099999999999"/>
    <n v="236.46"/>
    <n v="0"/>
    <n v="0"/>
    <n v="8012943.7800000003"/>
    <n v="1543.57"/>
    <n v="0"/>
    <n v="0"/>
    <n v="0"/>
    <n v="0"/>
    <x v="32"/>
  </r>
  <r>
    <n v="-1"/>
    <n v="1"/>
    <s v="0001 -Florida Power &amp; Light Company"/>
    <n v="0"/>
    <n v="3"/>
    <x v="32"/>
    <n v="1985"/>
    <n v="19"/>
    <n v="2014"/>
    <s v="V1985"/>
    <n v="367"/>
    <s v="09. Land"/>
    <s v="Function"/>
    <n v="2069514.08"/>
    <n v="0"/>
    <n v="0"/>
    <n v="2069514.08"/>
    <n v="582.23"/>
    <n v="924.56"/>
    <n v="0"/>
    <n v="0"/>
    <n v="2069514.08"/>
    <n v="1506.79"/>
    <n v="0"/>
    <n v="0"/>
    <n v="0"/>
    <n v="0"/>
    <x v="32"/>
  </r>
  <r>
    <n v="-1"/>
    <n v="1"/>
    <s v="0001 -Florida Power &amp; Light Company"/>
    <n v="0"/>
    <n v="3"/>
    <x v="32"/>
    <n v="1986"/>
    <n v="20"/>
    <n v="2014"/>
    <s v="V1986"/>
    <n v="367"/>
    <s v="09. Land"/>
    <s v="Function"/>
    <n v="7719793.46"/>
    <n v="0"/>
    <n v="0"/>
    <n v="7719793.46"/>
    <n v="5000.3599999999997"/>
    <n v="9470.42"/>
    <n v="0"/>
    <n v="0"/>
    <n v="7719793.46"/>
    <n v="14470.78"/>
    <n v="0"/>
    <n v="0"/>
    <n v="0"/>
    <n v="0"/>
    <x v="32"/>
  </r>
  <r>
    <n v="-1"/>
    <n v="1"/>
    <s v="0001 -Florida Power &amp; Light Company"/>
    <n v="0"/>
    <n v="3"/>
    <x v="32"/>
    <n v="1987"/>
    <n v="22"/>
    <n v="2014"/>
    <s v="V1987"/>
    <n v="367"/>
    <s v="09. Land"/>
    <s v="Function"/>
    <n v="4988378.96"/>
    <n v="0"/>
    <n v="0"/>
    <n v="4988378.96"/>
    <n v="1546.65"/>
    <n v="-51650.3"/>
    <n v="0"/>
    <n v="0"/>
    <n v="4988378.96"/>
    <n v="-50103.65"/>
    <n v="0"/>
    <n v="0"/>
    <n v="0"/>
    <n v="0"/>
    <x v="32"/>
  </r>
  <r>
    <n v="-1"/>
    <n v="1"/>
    <s v="0001 -Florida Power &amp; Light Company"/>
    <n v="0"/>
    <n v="3"/>
    <x v="32"/>
    <n v="1988"/>
    <n v="24"/>
    <n v="2014"/>
    <s v="V1988"/>
    <n v="367"/>
    <s v="09. Land"/>
    <s v="Function"/>
    <n v="804868.82"/>
    <n v="0"/>
    <n v="0"/>
    <n v="804868.82"/>
    <n v="73.09"/>
    <n v="4.99"/>
    <n v="0"/>
    <n v="0"/>
    <n v="804868.82"/>
    <n v="78.08"/>
    <n v="0"/>
    <n v="0"/>
    <n v="0"/>
    <n v="0"/>
    <x v="32"/>
  </r>
  <r>
    <n v="-1"/>
    <n v="1"/>
    <s v="0001 -Florida Power &amp; Light Company"/>
    <n v="0"/>
    <n v="3"/>
    <x v="32"/>
    <n v="1989"/>
    <n v="26"/>
    <n v="2014"/>
    <s v="V1989"/>
    <n v="367"/>
    <s v="09. Land"/>
    <s v="Function"/>
    <n v="17183214.949999999"/>
    <n v="0"/>
    <n v="0"/>
    <n v="17183214.949999999"/>
    <n v="7537.37"/>
    <n v="14091.5"/>
    <n v="0"/>
    <n v="0"/>
    <n v="17183214.949999999"/>
    <n v="21628.87"/>
    <n v="0"/>
    <n v="0"/>
    <n v="0"/>
    <n v="0"/>
    <x v="32"/>
  </r>
  <r>
    <n v="-1"/>
    <n v="1"/>
    <s v="0001 -Florida Power &amp; Light Company"/>
    <n v="0"/>
    <n v="3"/>
    <x v="32"/>
    <n v="1990"/>
    <n v="28"/>
    <n v="2014"/>
    <s v="V1990"/>
    <n v="367"/>
    <s v="09. Land"/>
    <s v="Function"/>
    <n v="7142282.3399999999"/>
    <n v="0"/>
    <n v="0"/>
    <n v="7170398.8200000003"/>
    <n v="3587.11"/>
    <n v="-9120.9599999999991"/>
    <n v="-56232.95"/>
    <n v="56232.95"/>
    <n v="7198515.29"/>
    <n v="-5534.48"/>
    <n v="0.63"/>
    <n v="0"/>
    <n v="56232.95"/>
    <n v="0"/>
    <x v="32"/>
  </r>
  <r>
    <n v="-1"/>
    <n v="1"/>
    <s v="0001 -Florida Power &amp; Light Company"/>
    <n v="0"/>
    <n v="3"/>
    <x v="32"/>
    <n v="1991"/>
    <n v="29"/>
    <n v="2014"/>
    <s v="V1991"/>
    <n v="367"/>
    <s v="09. Land"/>
    <s v="Function"/>
    <n v="2552252.0499999998"/>
    <n v="0"/>
    <n v="0"/>
    <n v="2552252.0499999998"/>
    <n v="235.02"/>
    <n v="-169.29"/>
    <n v="0"/>
    <n v="0"/>
    <n v="2552252.0499999998"/>
    <n v="65.73"/>
    <n v="0"/>
    <n v="0"/>
    <n v="0"/>
    <n v="0"/>
    <x v="32"/>
  </r>
  <r>
    <n v="-1"/>
    <n v="1"/>
    <s v="0001 -Florida Power &amp; Light Company"/>
    <n v="0"/>
    <n v="3"/>
    <x v="32"/>
    <n v="1992"/>
    <n v="30"/>
    <n v="2014"/>
    <s v="V1992"/>
    <n v="367"/>
    <s v="09. Land"/>
    <s v="Function"/>
    <n v="2592525.17"/>
    <n v="0"/>
    <n v="0"/>
    <n v="2725341.15"/>
    <n v="1099.7"/>
    <n v="2155.6999999999998"/>
    <n v="-265631.96000000002"/>
    <n v="229584.45"/>
    <n v="2858157.13"/>
    <n v="2628.57"/>
    <n v="-35420.68"/>
    <n v="0"/>
    <n v="229584.45"/>
    <n v="0"/>
    <x v="32"/>
  </r>
  <r>
    <n v="-1"/>
    <n v="1"/>
    <s v="0001 -Florida Power &amp; Light Company"/>
    <n v="0"/>
    <n v="3"/>
    <x v="32"/>
    <n v="1993"/>
    <n v="31"/>
    <n v="2014"/>
    <s v="V1993"/>
    <n v="367"/>
    <s v="09. Land"/>
    <s v="Function"/>
    <n v="11045365.76"/>
    <n v="0"/>
    <n v="0"/>
    <n v="11045365.76"/>
    <n v="2687.05"/>
    <n v="3677.27"/>
    <n v="0"/>
    <n v="0"/>
    <n v="11045365.76"/>
    <n v="6364.32"/>
    <n v="0"/>
    <n v="0"/>
    <n v="0"/>
    <n v="0"/>
    <x v="32"/>
  </r>
  <r>
    <n v="-1"/>
    <n v="1"/>
    <s v="0001 -Florida Power &amp; Light Company"/>
    <n v="0"/>
    <n v="3"/>
    <x v="32"/>
    <n v="1994"/>
    <n v="32"/>
    <n v="2014"/>
    <s v="V1994"/>
    <n v="367"/>
    <s v="09. Land"/>
    <s v="Function"/>
    <n v="9187507.7699999996"/>
    <n v="0"/>
    <n v="0"/>
    <n v="9187507.7699999996"/>
    <n v="4019.19"/>
    <n v="-2785.52"/>
    <n v="0"/>
    <n v="0"/>
    <n v="9187507.7699999996"/>
    <n v="1233.67"/>
    <n v="0"/>
    <n v="0"/>
    <n v="0"/>
    <n v="0"/>
    <x v="32"/>
  </r>
  <r>
    <n v="-1"/>
    <n v="1"/>
    <s v="0001 -Florida Power &amp; Light Company"/>
    <n v="0"/>
    <n v="3"/>
    <x v="32"/>
    <n v="1995"/>
    <n v="33"/>
    <n v="2014"/>
    <s v="V1995"/>
    <n v="367"/>
    <s v="09. Land"/>
    <s v="Function"/>
    <n v="4255346.62"/>
    <n v="0"/>
    <n v="0"/>
    <n v="4255346.62"/>
    <n v="458.74"/>
    <n v="281.64"/>
    <n v="0"/>
    <n v="0"/>
    <n v="4255346.62"/>
    <n v="740.38"/>
    <n v="0"/>
    <n v="0"/>
    <n v="0"/>
    <n v="0"/>
    <x v="32"/>
  </r>
  <r>
    <n v="-1"/>
    <n v="1"/>
    <s v="0001 -Florida Power &amp; Light Company"/>
    <n v="0"/>
    <n v="3"/>
    <x v="32"/>
    <n v="1996"/>
    <n v="34"/>
    <n v="2014"/>
    <s v="V1996"/>
    <n v="367"/>
    <s v="09. Land"/>
    <s v="Function"/>
    <n v="3923384.44"/>
    <n v="0"/>
    <n v="0"/>
    <n v="3946588.09"/>
    <n v="1560.06"/>
    <n v="2534.91"/>
    <n v="-46407.29"/>
    <n v="40109.599999999999"/>
    <n v="3969791.73"/>
    <n v="3985.46"/>
    <n v="-6188.18"/>
    <n v="0"/>
    <n v="40109.599999999999"/>
    <n v="0"/>
    <x v="32"/>
  </r>
  <r>
    <n v="-1"/>
    <n v="1"/>
    <s v="0001 -Florida Power &amp; Light Company"/>
    <n v="0"/>
    <n v="3"/>
    <x v="32"/>
    <n v="1997"/>
    <n v="35"/>
    <n v="2014"/>
    <s v="V1997"/>
    <n v="367"/>
    <s v="09. Land"/>
    <s v="Function"/>
    <n v="5287139.3099999996"/>
    <n v="0"/>
    <n v="0"/>
    <n v="5287139.3099999996"/>
    <n v="498.78"/>
    <n v="50.1"/>
    <n v="0"/>
    <n v="0"/>
    <n v="5287139.3099999996"/>
    <n v="548.88"/>
    <n v="0"/>
    <n v="0"/>
    <n v="0"/>
    <n v="0"/>
    <x v="32"/>
  </r>
  <r>
    <n v="-1"/>
    <n v="1"/>
    <s v="0001 -Florida Power &amp; Light Company"/>
    <n v="0"/>
    <n v="3"/>
    <x v="32"/>
    <n v="1998"/>
    <n v="59"/>
    <n v="2014"/>
    <s v="V1998"/>
    <n v="367"/>
    <s v="09. Land"/>
    <s v="Function"/>
    <n v="1150886.67"/>
    <n v="0"/>
    <n v="0"/>
    <n v="1150886.67"/>
    <n v="89.76"/>
    <n v="1.53"/>
    <n v="0"/>
    <n v="0"/>
    <n v="1150886.67"/>
    <n v="91.29"/>
    <n v="0"/>
    <n v="0"/>
    <n v="0"/>
    <n v="0"/>
    <x v="32"/>
  </r>
  <r>
    <n v="-1"/>
    <n v="1"/>
    <s v="0001 -Florida Power &amp; Light Company"/>
    <n v="0"/>
    <n v="3"/>
    <x v="32"/>
    <n v="1999"/>
    <n v="60"/>
    <n v="2014"/>
    <s v="V1999"/>
    <n v="367"/>
    <s v="09. Land"/>
    <s v="Function"/>
    <n v="4629259.12"/>
    <n v="0"/>
    <n v="0"/>
    <n v="4629259.12"/>
    <n v="744.07"/>
    <n v="733.16"/>
    <n v="0"/>
    <n v="0"/>
    <n v="4629259.12"/>
    <n v="1477.23"/>
    <n v="0"/>
    <n v="0"/>
    <n v="0"/>
    <n v="0"/>
    <x v="32"/>
  </r>
  <r>
    <n v="-1"/>
    <n v="1"/>
    <s v="0001 -Florida Power &amp; Light Company"/>
    <n v="0"/>
    <n v="3"/>
    <x v="32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32"/>
  </r>
  <r>
    <n v="-1"/>
    <n v="1"/>
    <s v="0001 -Florida Power &amp; Light Company"/>
    <n v="0"/>
    <n v="3"/>
    <x v="32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32"/>
  </r>
  <r>
    <n v="-1"/>
    <n v="1"/>
    <s v="0001 -Florida Power &amp; Light Company"/>
    <n v="0"/>
    <n v="3"/>
    <x v="32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32"/>
  </r>
  <r>
    <n v="-1"/>
    <n v="1"/>
    <s v="0001 -Florida Power &amp; Light Company"/>
    <n v="0"/>
    <n v="3"/>
    <x v="32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32"/>
  </r>
  <r>
    <n v="-1"/>
    <n v="1"/>
    <s v="0001 -Florida Power &amp; Light Company"/>
    <n v="0"/>
    <n v="3"/>
    <x v="32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32"/>
  </r>
  <r>
    <n v="-1"/>
    <n v="1"/>
    <s v="0001 -Florida Power &amp; Light Company"/>
    <n v="0"/>
    <n v="3"/>
    <x v="32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32"/>
  </r>
  <r>
    <n v="-1"/>
    <n v="1"/>
    <s v="0001 -Florida Power &amp; Light Company"/>
    <n v="0"/>
    <n v="3"/>
    <x v="32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32"/>
  </r>
  <r>
    <n v="-1"/>
    <n v="1"/>
    <s v="0001 -Florida Power &amp; Light Company"/>
    <n v="0"/>
    <n v="3"/>
    <x v="32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32"/>
  </r>
  <r>
    <n v="-1"/>
    <n v="1"/>
    <s v="0001 -Florida Power &amp; Light Company"/>
    <n v="0"/>
    <n v="3"/>
    <x v="32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32"/>
  </r>
  <r>
    <n v="-1"/>
    <n v="1"/>
    <s v="0001 -Florida Power &amp; Light Company"/>
    <n v="0"/>
    <n v="3"/>
    <x v="32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32"/>
  </r>
  <r>
    <n v="-1"/>
    <n v="1"/>
    <s v="0001 -Florida Power &amp; Light Company"/>
    <n v="0"/>
    <n v="3"/>
    <x v="32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32"/>
  </r>
  <r>
    <n v="-1"/>
    <n v="1"/>
    <s v="0001 -Florida Power &amp; Light Company"/>
    <n v="0"/>
    <n v="3"/>
    <x v="32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32"/>
  </r>
  <r>
    <n v="-1"/>
    <n v="1"/>
    <s v="0001 -Florida Power &amp; Light Company"/>
    <n v="0"/>
    <n v="3"/>
    <x v="32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32"/>
  </r>
  <r>
    <n v="-1"/>
    <n v="1"/>
    <s v="0001 -Florida Power &amp; Light Company"/>
    <n v="0"/>
    <n v="3"/>
    <x v="32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32"/>
  </r>
  <r>
    <n v="-1"/>
    <n v="1"/>
    <s v="0001 -Florida Power &amp; Light Company"/>
    <n v="0"/>
    <n v="3"/>
    <x v="32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32"/>
  </r>
  <r>
    <n v="-1"/>
    <n v="1"/>
    <s v="0001 -Florida Power &amp; Light Company"/>
    <n v="0"/>
    <n v="3"/>
    <x v="32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32"/>
  </r>
  <r>
    <n v="-1"/>
    <n v="1"/>
    <s v="0001 -Florida Power &amp; Light Company"/>
    <n v="0"/>
    <n v="3"/>
    <x v="32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32"/>
  </r>
  <r>
    <n v="-1"/>
    <n v="1"/>
    <s v="0001 -Florida Power &amp; Light Company"/>
    <n v="0"/>
    <n v="3"/>
    <x v="32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32"/>
  </r>
  <r>
    <n v="-1"/>
    <n v="1"/>
    <s v="0001 -Florida Power &amp; Light Company"/>
    <n v="0"/>
    <n v="3"/>
    <x v="32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32"/>
  </r>
  <r>
    <n v="-1"/>
    <n v="1"/>
    <s v="0001 -Florida Power &amp; Light Company"/>
    <n v="0"/>
    <n v="3"/>
    <x v="32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32"/>
  </r>
  <r>
    <n v="-1"/>
    <n v="1"/>
    <s v="0001 -Florida Power &amp; Light Company"/>
    <n v="0"/>
    <n v="3"/>
    <x v="32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32"/>
  </r>
  <r>
    <n v="-1"/>
    <n v="1"/>
    <s v="0001 -Florida Power &amp; Light Company"/>
    <n v="0"/>
    <n v="3"/>
    <x v="32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32"/>
  </r>
  <r>
    <n v="-1"/>
    <n v="1"/>
    <s v="0001 -Florida Power &amp; Light Company"/>
    <n v="0"/>
    <n v="3"/>
    <x v="32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32"/>
  </r>
  <r>
    <n v="-1"/>
    <n v="1"/>
    <s v="0001 -Florida Power &amp; Light Company"/>
    <n v="0"/>
    <n v="3"/>
    <x v="32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32"/>
  </r>
  <r>
    <n v="-1"/>
    <n v="1"/>
    <s v="0001 -Florida Power &amp; Light Company"/>
    <n v="0"/>
    <n v="3"/>
    <x v="32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32"/>
  </r>
  <r>
    <n v="-1"/>
    <n v="1"/>
    <s v="0001 -Florida Power &amp; Light Company"/>
    <n v="0"/>
    <n v="3"/>
    <x v="32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32"/>
  </r>
  <r>
    <n v="-1"/>
    <n v="1"/>
    <s v="0001 -Florida Power &amp; Light Company"/>
    <n v="0"/>
    <n v="3"/>
    <x v="32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32"/>
  </r>
  <r>
    <n v="-1"/>
    <n v="1"/>
    <s v="0001 -Florida Power &amp; Light Company"/>
    <n v="0"/>
    <n v="3"/>
    <x v="32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32"/>
  </r>
  <r>
    <n v="-1"/>
    <n v="1"/>
    <s v="0001 -Florida Power &amp; Light Company"/>
    <n v="0"/>
    <n v="3"/>
    <x v="32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32"/>
  </r>
  <r>
    <n v="-1"/>
    <n v="1"/>
    <s v="0001 -Florida Power &amp; Light Company"/>
    <n v="0"/>
    <n v="3"/>
    <x v="32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32"/>
  </r>
  <r>
    <n v="-1"/>
    <n v="1"/>
    <s v="0001 -Florida Power &amp; Light Company"/>
    <n v="0"/>
    <n v="3"/>
    <x v="32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91"/>
    <n v="29"/>
    <n v="2014"/>
    <s v="V1991"/>
    <n v="367"/>
    <s v="10. Scherer Acq"/>
    <s v="Function"/>
    <n v="23083342"/>
    <n v="0"/>
    <n v="0"/>
    <n v="23083342"/>
    <n v="356920.39"/>
    <n v="15809451.970000001"/>
    <n v="0"/>
    <n v="0"/>
    <n v="23083342"/>
    <n v="16166372.359999999"/>
    <n v="0"/>
    <n v="0"/>
    <n v="0"/>
    <n v="0"/>
    <x v="32"/>
  </r>
  <r>
    <n v="-1"/>
    <n v="1"/>
    <s v="0001 -Florida Power &amp; Light Company"/>
    <n v="0"/>
    <n v="3"/>
    <x v="32"/>
    <n v="1993"/>
    <n v="31"/>
    <n v="2014"/>
    <s v="V1993"/>
    <n v="367"/>
    <s v="10. Scherer Acq"/>
    <s v="Function"/>
    <n v="42164398"/>
    <n v="0"/>
    <n v="0"/>
    <n v="42164398"/>
    <n v="651956.43999999994"/>
    <n v="25934068.210000001"/>
    <n v="0"/>
    <n v="0"/>
    <n v="42164398"/>
    <n v="26586024.649999999"/>
    <n v="0"/>
    <n v="0"/>
    <n v="0"/>
    <n v="0"/>
    <x v="32"/>
  </r>
  <r>
    <n v="-1"/>
    <n v="1"/>
    <s v="0001 -Florida Power &amp; Light Company"/>
    <n v="0"/>
    <n v="3"/>
    <x v="32"/>
    <n v="1994"/>
    <n v="32"/>
    <n v="2014"/>
    <s v="V1994"/>
    <n v="367"/>
    <s v="10. Scherer Acq"/>
    <s v="Function"/>
    <n v="25172650"/>
    <n v="0"/>
    <n v="0"/>
    <n v="25172650"/>
    <n v="389225.79"/>
    <n v="14604228.810000001"/>
    <n v="0"/>
    <n v="0"/>
    <n v="25172650"/>
    <n v="14993454.6"/>
    <n v="0"/>
    <n v="0"/>
    <n v="0"/>
    <n v="0"/>
    <x v="32"/>
  </r>
  <r>
    <n v="-1"/>
    <n v="1"/>
    <s v="0001 -Florida Power &amp; Light Company"/>
    <n v="0"/>
    <n v="3"/>
    <x v="32"/>
    <n v="1995"/>
    <n v="33"/>
    <n v="2014"/>
    <s v="V1995"/>
    <n v="367"/>
    <s v="10. Scherer Acq"/>
    <s v="Function"/>
    <n v="16962480"/>
    <n v="0"/>
    <n v="0"/>
    <n v="16962480"/>
    <n v="262278.09999999998"/>
    <n v="9248873.9399999995"/>
    <n v="0"/>
    <n v="0"/>
    <n v="16962480"/>
    <n v="9511152.0399999991"/>
    <n v="0"/>
    <n v="0"/>
    <n v="0"/>
    <n v="0"/>
    <x v="32"/>
  </r>
  <r>
    <n v="-1"/>
    <n v="1"/>
    <s v="0001 -Florida Power &amp; Light Company"/>
    <n v="0"/>
    <n v="3"/>
    <x v="32"/>
    <n v="1969"/>
    <n v="1"/>
    <n v="2014"/>
    <s v="V1969"/>
    <n v="367"/>
    <s v="11. Future Use"/>
    <s v="Function"/>
    <n v="1302818.3600000001"/>
    <n v="0"/>
    <n v="0"/>
    <n v="1302818.3600000001"/>
    <n v="-9294"/>
    <n v="43661.13"/>
    <n v="0"/>
    <n v="0"/>
    <n v="1302818.3600000001"/>
    <n v="34367.129999999997"/>
    <n v="0"/>
    <n v="0"/>
    <n v="0"/>
    <n v="0"/>
    <x v="32"/>
  </r>
  <r>
    <n v="-1"/>
    <n v="1"/>
    <s v="0001 -Florida Power &amp; Light Company"/>
    <n v="0"/>
    <n v="3"/>
    <x v="32"/>
    <n v="1970"/>
    <n v="2"/>
    <n v="2014"/>
    <s v="V1970"/>
    <n v="367"/>
    <s v="11. Future Use"/>
    <s v="Function"/>
    <n v="174215"/>
    <n v="0"/>
    <n v="0"/>
    <n v="174215"/>
    <n v="-1242.81"/>
    <n v="5825.09"/>
    <n v="0"/>
    <n v="0"/>
    <n v="174215"/>
    <n v="4582.28"/>
    <n v="0"/>
    <n v="0"/>
    <n v="0"/>
    <n v="0"/>
    <x v="32"/>
  </r>
  <r>
    <n v="-1"/>
    <n v="1"/>
    <s v="0001 -Florida Power &amp; Light Company"/>
    <n v="0"/>
    <n v="3"/>
    <x v="32"/>
    <n v="1972"/>
    <n v="4"/>
    <n v="2014"/>
    <s v="V1972"/>
    <n v="367"/>
    <s v="11. Future Use"/>
    <s v="Function"/>
    <n v="1173187.4099999999"/>
    <n v="0"/>
    <n v="0"/>
    <n v="1173187.4099999999"/>
    <n v="-8369.24"/>
    <n v="39047.5"/>
    <n v="0"/>
    <n v="0"/>
    <n v="1173187.4099999999"/>
    <n v="30678.26"/>
    <n v="0"/>
    <n v="0"/>
    <n v="0"/>
    <n v="0"/>
    <x v="32"/>
  </r>
  <r>
    <n v="-1"/>
    <n v="1"/>
    <s v="0001 -Florida Power &amp; Light Company"/>
    <n v="0"/>
    <n v="3"/>
    <x v="32"/>
    <n v="1973"/>
    <n v="5"/>
    <n v="2014"/>
    <s v="V1973"/>
    <n v="367"/>
    <s v="11. Future Use"/>
    <s v="Function"/>
    <n v="3431422.3"/>
    <n v="0"/>
    <n v="0"/>
    <n v="3431422.3"/>
    <n v="-24478.95"/>
    <n v="113946.32"/>
    <n v="0"/>
    <n v="0"/>
    <n v="3431422.3"/>
    <n v="89467.37"/>
    <n v="0"/>
    <n v="0"/>
    <n v="0"/>
    <n v="0"/>
    <x v="32"/>
  </r>
  <r>
    <n v="-1"/>
    <n v="1"/>
    <s v="0001 -Florida Power &amp; Light Company"/>
    <n v="0"/>
    <n v="3"/>
    <x v="32"/>
    <n v="1974"/>
    <n v="6"/>
    <n v="2014"/>
    <s v="V1974"/>
    <n v="367"/>
    <s v="11. Future Use"/>
    <s v="Function"/>
    <n v="691150.26"/>
    <n v="0"/>
    <n v="0"/>
    <n v="691150.26"/>
    <n v="-4930.5"/>
    <n v="22897.95"/>
    <n v="0"/>
    <n v="0"/>
    <n v="691150.26"/>
    <n v="17967.45"/>
    <n v="0"/>
    <n v="0"/>
    <n v="0"/>
    <n v="0"/>
    <x v="32"/>
  </r>
  <r>
    <n v="-1"/>
    <n v="1"/>
    <s v="0001 -Florida Power &amp; Light Company"/>
    <n v="0"/>
    <n v="3"/>
    <x v="32"/>
    <n v="1975"/>
    <n v="7"/>
    <n v="2014"/>
    <s v="V1975"/>
    <n v="367"/>
    <s v="11. Future Use"/>
    <s v="Function"/>
    <n v="258660"/>
    <n v="0"/>
    <n v="0"/>
    <n v="258660"/>
    <n v="0"/>
    <n v="440.13"/>
    <n v="0"/>
    <n v="0"/>
    <n v="258660"/>
    <n v="440.13"/>
    <n v="0"/>
    <n v="0"/>
    <n v="0"/>
    <n v="0"/>
    <x v="32"/>
  </r>
  <r>
    <n v="-1"/>
    <n v="1"/>
    <s v="0001 -Florida Power &amp; Light Company"/>
    <n v="0"/>
    <n v="3"/>
    <x v="32"/>
    <n v="1976"/>
    <n v="8"/>
    <n v="2014"/>
    <s v="V1976"/>
    <n v="367"/>
    <s v="11. Future Use"/>
    <s v="Function"/>
    <n v="177616.81"/>
    <n v="0"/>
    <n v="0"/>
    <n v="177616.81"/>
    <n v="-813.65"/>
    <n v="3865.86"/>
    <n v="0"/>
    <n v="0"/>
    <n v="177616.81"/>
    <n v="3052.21"/>
    <n v="0"/>
    <n v="0"/>
    <n v="0"/>
    <n v="0"/>
    <x v="32"/>
  </r>
  <r>
    <n v="-1"/>
    <n v="1"/>
    <s v="0001 -Florida Power &amp; Light Company"/>
    <n v="0"/>
    <n v="3"/>
    <x v="32"/>
    <n v="1978"/>
    <n v="12"/>
    <n v="2014"/>
    <s v="V1978"/>
    <n v="367"/>
    <s v="11. Future Use"/>
    <s v="Function"/>
    <n v="606042.27"/>
    <n v="0"/>
    <n v="0"/>
    <n v="606042.27"/>
    <n v="-2278.7399999999998"/>
    <n v="10924.92"/>
    <n v="0"/>
    <n v="0"/>
    <n v="606042.27"/>
    <n v="8646.18"/>
    <n v="0"/>
    <n v="0"/>
    <n v="0"/>
    <n v="0"/>
    <x v="32"/>
  </r>
  <r>
    <n v="-1"/>
    <n v="1"/>
    <s v="0001 -Florida Power &amp; Light Company"/>
    <n v="0"/>
    <n v="3"/>
    <x v="32"/>
    <n v="1979"/>
    <n v="13"/>
    <n v="2014"/>
    <s v="V1979"/>
    <n v="367"/>
    <s v="11. Future Use"/>
    <s v="Function"/>
    <n v="9805160.3599999994"/>
    <n v="0"/>
    <n v="0"/>
    <n v="9805160.3599999994"/>
    <n v="-67956.850000000006"/>
    <n v="312369.2"/>
    <n v="0"/>
    <n v="0"/>
    <n v="9805160.3599999994"/>
    <n v="244412.35"/>
    <n v="0"/>
    <n v="0"/>
    <n v="0"/>
    <n v="0"/>
    <x v="32"/>
  </r>
  <r>
    <n v="-1"/>
    <n v="1"/>
    <s v="0001 -Florida Power &amp; Light Company"/>
    <n v="0"/>
    <n v="3"/>
    <x v="32"/>
    <n v="1980"/>
    <n v="14"/>
    <n v="2014"/>
    <s v="V1980"/>
    <n v="367"/>
    <s v="11. Future Use"/>
    <s v="Function"/>
    <n v="2083.92"/>
    <n v="0"/>
    <n v="0"/>
    <n v="2083.92"/>
    <n v="-14.87"/>
    <n v="68.08"/>
    <n v="0"/>
    <n v="0"/>
    <n v="2083.92"/>
    <n v="53.21"/>
    <n v="0"/>
    <n v="0"/>
    <n v="0"/>
    <n v="0"/>
    <x v="32"/>
  </r>
  <r>
    <n v="-1"/>
    <n v="1"/>
    <s v="0001 -Florida Power &amp; Light Company"/>
    <n v="0"/>
    <n v="3"/>
    <x v="32"/>
    <n v="1982"/>
    <n v="16"/>
    <n v="2014"/>
    <s v="V1982"/>
    <n v="367"/>
    <s v="11. Future Use"/>
    <s v="Function"/>
    <n v="1550"/>
    <n v="0"/>
    <n v="0"/>
    <n v="1550"/>
    <n v="-11.06"/>
    <n v="50.4"/>
    <n v="0"/>
    <n v="0"/>
    <n v="1550"/>
    <n v="39.340000000000003"/>
    <n v="0"/>
    <n v="0"/>
    <n v="0"/>
    <n v="0"/>
    <x v="32"/>
  </r>
  <r>
    <n v="-1"/>
    <n v="1"/>
    <s v="0001 -Florida Power &amp; Light Company"/>
    <n v="0"/>
    <n v="3"/>
    <x v="32"/>
    <n v="1983"/>
    <n v="17"/>
    <n v="2014"/>
    <s v="V1983"/>
    <n v="367"/>
    <s v="11. Future Use"/>
    <s v="Function"/>
    <n v="1683.35"/>
    <n v="0"/>
    <n v="0"/>
    <n v="1683.35"/>
    <n v="-12.01"/>
    <n v="54.61"/>
    <n v="0"/>
    <n v="0"/>
    <n v="1683.35"/>
    <n v="42.6"/>
    <n v="0"/>
    <n v="0"/>
    <n v="0"/>
    <n v="0"/>
    <x v="32"/>
  </r>
  <r>
    <n v="-1"/>
    <n v="1"/>
    <s v="0001 -Florida Power &amp; Light Company"/>
    <n v="0"/>
    <n v="3"/>
    <x v="32"/>
    <n v="1984"/>
    <n v="18"/>
    <n v="2014"/>
    <s v="V1984"/>
    <n v="367"/>
    <s v="11. Future Use"/>
    <s v="Function"/>
    <n v="647876.61"/>
    <n v="0"/>
    <n v="0"/>
    <n v="647876.61"/>
    <n v="-4621.8"/>
    <n v="20968.5"/>
    <n v="0"/>
    <n v="0"/>
    <n v="647876.61"/>
    <n v="16346.7"/>
    <n v="0"/>
    <n v="0"/>
    <n v="0"/>
    <n v="0"/>
    <x v="32"/>
  </r>
  <r>
    <n v="-1"/>
    <n v="1"/>
    <s v="0001 -Florida Power &amp; Light Company"/>
    <n v="0"/>
    <n v="3"/>
    <x v="32"/>
    <n v="1985"/>
    <n v="19"/>
    <n v="2014"/>
    <s v="V1985"/>
    <n v="367"/>
    <s v="11. Future Use"/>
    <s v="Function"/>
    <n v="10991.81"/>
    <n v="0"/>
    <n v="0"/>
    <n v="10991.81"/>
    <n v="0"/>
    <n v="12.6"/>
    <n v="0"/>
    <n v="0"/>
    <n v="10991.81"/>
    <n v="12.6"/>
    <n v="0"/>
    <n v="0"/>
    <n v="0"/>
    <n v="0"/>
    <x v="32"/>
  </r>
  <r>
    <n v="-1"/>
    <n v="1"/>
    <s v="0001 -Florida Power &amp; Light Company"/>
    <n v="0"/>
    <n v="3"/>
    <x v="32"/>
    <n v="1990"/>
    <n v="28"/>
    <n v="2014"/>
    <s v="V1990"/>
    <n v="367"/>
    <s v="11. Future Use"/>
    <s v="Function"/>
    <n v="69701.77"/>
    <n v="0"/>
    <n v="0"/>
    <n v="69701.77"/>
    <n v="-497.24"/>
    <n v="2223.89"/>
    <n v="0"/>
    <n v="0"/>
    <n v="69701.77"/>
    <n v="1726.65"/>
    <n v="0"/>
    <n v="0"/>
    <n v="0"/>
    <n v="0"/>
    <x v="32"/>
  </r>
  <r>
    <n v="-1"/>
    <n v="1"/>
    <s v="0001 -Florida Power &amp; Light Company"/>
    <n v="0"/>
    <n v="3"/>
    <x v="32"/>
    <n v="1991"/>
    <n v="29"/>
    <n v="2014"/>
    <s v="V1991"/>
    <n v="367"/>
    <s v="11. Future Use"/>
    <s v="Function"/>
    <n v="229219.96"/>
    <n v="0"/>
    <n v="0"/>
    <n v="229219.96"/>
    <n v="-1635.02"/>
    <n v="7295.13"/>
    <n v="0"/>
    <n v="0"/>
    <n v="229219.96"/>
    <n v="5660.11"/>
    <n v="0"/>
    <n v="0"/>
    <n v="0"/>
    <n v="0"/>
    <x v="32"/>
  </r>
  <r>
    <n v="-1"/>
    <n v="1"/>
    <s v="0001 -Florida Power &amp; Light Company"/>
    <n v="0"/>
    <n v="3"/>
    <x v="32"/>
    <n v="1993"/>
    <n v="31"/>
    <n v="2014"/>
    <s v="V1993"/>
    <n v="367"/>
    <s v="11. Future Use"/>
    <s v="Function"/>
    <n v="1332859.78"/>
    <n v="0"/>
    <n v="0"/>
    <n v="1332859.78"/>
    <n v="-9508.31"/>
    <n v="42220"/>
    <n v="0"/>
    <n v="0"/>
    <n v="1332859.78"/>
    <n v="32711.69"/>
    <n v="0"/>
    <n v="0"/>
    <n v="0"/>
    <n v="0"/>
    <x v="32"/>
  </r>
  <r>
    <n v="-1"/>
    <n v="1"/>
    <s v="0001 -Florida Power &amp; Light Company"/>
    <n v="0"/>
    <n v="3"/>
    <x v="32"/>
    <n v="1994"/>
    <n v="32"/>
    <n v="2014"/>
    <s v="V1994"/>
    <n v="367"/>
    <s v="11. Future Use"/>
    <s v="Function"/>
    <n v="1963056.42"/>
    <n v="0"/>
    <n v="0"/>
    <n v="1963056.42"/>
    <n v="-9867.51"/>
    <n v="44083.48"/>
    <n v="0"/>
    <n v="0"/>
    <n v="1963056.42"/>
    <n v="34215.97"/>
    <n v="0"/>
    <n v="0"/>
    <n v="0"/>
    <n v="0"/>
    <x v="32"/>
  </r>
  <r>
    <n v="-1"/>
    <n v="1"/>
    <s v="0001 -Florida Power &amp; Light Company"/>
    <n v="0"/>
    <n v="3"/>
    <x v="32"/>
    <n v="1995"/>
    <n v="33"/>
    <n v="2014"/>
    <s v="V1995"/>
    <n v="367"/>
    <s v="11. Future Use"/>
    <s v="Function"/>
    <n v="7300956.1900000004"/>
    <n v="0"/>
    <n v="0"/>
    <n v="7300956.1900000004"/>
    <n v="-11878.9"/>
    <n v="55816.57"/>
    <n v="0"/>
    <n v="0"/>
    <n v="7300956.1900000004"/>
    <n v="43937.67"/>
    <n v="0"/>
    <n v="0"/>
    <n v="0"/>
    <n v="0"/>
    <x v="32"/>
  </r>
  <r>
    <n v="-1"/>
    <n v="1"/>
    <s v="0001 -Florida Power &amp; Light Company"/>
    <n v="0"/>
    <n v="3"/>
    <x v="32"/>
    <n v="1996"/>
    <n v="34"/>
    <n v="2014"/>
    <s v="V1996"/>
    <n v="367"/>
    <s v="11. Future Use"/>
    <s v="Function"/>
    <n v="1666263.1"/>
    <n v="0"/>
    <n v="0"/>
    <n v="1666263.1"/>
    <n v="-1204.19"/>
    <n v="6108.57"/>
    <n v="0"/>
    <n v="0"/>
    <n v="1666263.1"/>
    <n v="4904.38"/>
    <n v="0"/>
    <n v="0"/>
    <n v="0"/>
    <n v="0"/>
    <x v="32"/>
  </r>
  <r>
    <n v="-1"/>
    <n v="1"/>
    <s v="0001 -Florida Power &amp; Light Company"/>
    <n v="0"/>
    <n v="3"/>
    <x v="32"/>
    <n v="1997"/>
    <n v="35"/>
    <n v="2014"/>
    <s v="V1997"/>
    <n v="367"/>
    <s v="11. Future Use"/>
    <s v="Function"/>
    <n v="27825.99"/>
    <n v="0"/>
    <n v="0"/>
    <n v="27825.99"/>
    <n v="-3.42"/>
    <n v="28.13"/>
    <n v="0"/>
    <n v="0"/>
    <n v="27825.99"/>
    <n v="24.71"/>
    <n v="0"/>
    <n v="0"/>
    <n v="0"/>
    <n v="0"/>
    <x v="32"/>
  </r>
  <r>
    <n v="-1"/>
    <n v="1"/>
    <s v="0001 -Florida Power &amp; Light Company"/>
    <n v="0"/>
    <n v="3"/>
    <x v="32"/>
    <n v="1999"/>
    <n v="60"/>
    <n v="2014"/>
    <s v="V1999"/>
    <n v="367"/>
    <s v="11. Future Use"/>
    <s v="Function"/>
    <n v="33078.9"/>
    <n v="0"/>
    <n v="0"/>
    <n v="33078.9"/>
    <n v="-235.98"/>
    <n v="1032.6300000000001"/>
    <n v="0"/>
    <n v="0"/>
    <n v="33078.9"/>
    <n v="796.65"/>
    <n v="0"/>
    <n v="0"/>
    <n v="0"/>
    <n v="0"/>
    <x v="32"/>
  </r>
  <r>
    <n v="-1"/>
    <n v="1"/>
    <s v="0001 -Florida Power &amp; Light Company"/>
    <n v="0"/>
    <n v="3"/>
    <x v="32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32"/>
  </r>
  <r>
    <n v="-1"/>
    <n v="1"/>
    <s v="0001 -Florida Power &amp; Light Company"/>
    <n v="0"/>
    <n v="3"/>
    <x v="32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32"/>
  </r>
  <r>
    <n v="-1"/>
    <n v="1"/>
    <s v="0001 -Florida Power &amp; Light Company"/>
    <n v="0"/>
    <n v="3"/>
    <x v="32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32"/>
  </r>
  <r>
    <n v="-1"/>
    <n v="1"/>
    <s v="0001 -Florida Power &amp; Light Company"/>
    <n v="0"/>
    <n v="3"/>
    <x v="32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32"/>
  </r>
  <r>
    <n v="-1"/>
    <n v="1"/>
    <s v="0001 -Florida Power &amp; Light Company"/>
    <n v="0"/>
    <n v="3"/>
    <x v="32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32"/>
  </r>
  <r>
    <n v="-1"/>
    <n v="1"/>
    <s v="0001 -Florida Power &amp; Light Company"/>
    <n v="0"/>
    <n v="3"/>
    <x v="32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32"/>
  </r>
  <r>
    <n v="-1"/>
    <n v="1"/>
    <s v="0001 -Florida Power &amp; Light Company"/>
    <n v="0"/>
    <n v="3"/>
    <x v="32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32"/>
  </r>
  <r>
    <n v="-1"/>
    <n v="1"/>
    <s v="0001 -Florida Power &amp; Light Company"/>
    <n v="0"/>
    <n v="3"/>
    <x v="32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32"/>
  </r>
  <r>
    <n v="-1"/>
    <n v="1"/>
    <s v="0001 -Florida Power &amp; Light Company"/>
    <n v="0"/>
    <n v="3"/>
    <x v="32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32"/>
  </r>
  <r>
    <n v="-1"/>
    <n v="1"/>
    <s v="0001 -Florida Power &amp; Light Company"/>
    <n v="0"/>
    <n v="3"/>
    <x v="32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32"/>
  </r>
  <r>
    <n v="-1"/>
    <n v="1"/>
    <s v="0001 -Florida Power &amp; Light Company"/>
    <n v="0"/>
    <n v="3"/>
    <x v="32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32"/>
  </r>
  <r>
    <n v="-1"/>
    <n v="1"/>
    <s v="0001 -Florida Power &amp; Light Company"/>
    <n v="0"/>
    <n v="3"/>
    <x v="32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32"/>
  </r>
  <r>
    <n v="-1"/>
    <n v="1"/>
    <s v="0001 -Florida Power &amp; Light Company"/>
    <n v="0"/>
    <n v="3"/>
    <x v="32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32"/>
  </r>
  <r>
    <n v="-1"/>
    <n v="1"/>
    <s v="0001 -Florida Power &amp; Light Company"/>
    <n v="0"/>
    <n v="3"/>
    <x v="32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32"/>
  </r>
  <r>
    <n v="-1"/>
    <n v="1"/>
    <s v="0001 -Florida Power &amp; Light Company"/>
    <n v="0"/>
    <n v="3"/>
    <x v="32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32"/>
  </r>
  <r>
    <n v="-1"/>
    <n v="1"/>
    <s v="0001 -Florida Power &amp; Light Company"/>
    <n v="0"/>
    <n v="3"/>
    <x v="32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32"/>
  </r>
  <r>
    <n v="-1"/>
    <n v="1"/>
    <s v="0001 -Florida Power &amp; Light Company"/>
    <n v="0"/>
    <n v="3"/>
    <x v="32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32"/>
  </r>
  <r>
    <n v="-1"/>
    <n v="1"/>
    <s v="0001 -Florida Power &amp; Light Company"/>
    <n v="0"/>
    <n v="3"/>
    <x v="32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32"/>
  </r>
  <r>
    <n v="-1"/>
    <n v="1"/>
    <s v="0001 -Florida Power &amp; Light Company"/>
    <n v="0"/>
    <n v="3"/>
    <x v="32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32"/>
  </r>
  <r>
    <n v="-1"/>
    <n v="1"/>
    <s v="0001 -Florida Power &amp; Light Company"/>
    <n v="0"/>
    <n v="3"/>
    <x v="32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32"/>
  </r>
  <r>
    <n v="-1"/>
    <n v="1"/>
    <s v="0001 -Florida Power &amp; Light Company"/>
    <n v="0"/>
    <n v="3"/>
    <x v="32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32"/>
  </r>
  <r>
    <n v="-1"/>
    <n v="1"/>
    <s v="0001 -Florida Power &amp; Light Company"/>
    <n v="0"/>
    <n v="3"/>
    <x v="32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32"/>
  </r>
  <r>
    <n v="-1"/>
    <n v="1"/>
    <s v="0001 -Florida Power &amp; Light Company"/>
    <n v="0"/>
    <n v="3"/>
    <x v="32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32"/>
  </r>
  <r>
    <n v="-1"/>
    <n v="1"/>
    <s v="0001 -Florida Power &amp; Light Company"/>
    <n v="0"/>
    <n v="3"/>
    <x v="32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32"/>
  </r>
  <r>
    <n v="-1"/>
    <n v="1"/>
    <s v="0001 -Florida Power &amp; Light Company"/>
    <n v="0"/>
    <n v="3"/>
    <x v="32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32"/>
  </r>
  <r>
    <n v="-1"/>
    <n v="1"/>
    <s v="0001 -Florida Power &amp; Light Company"/>
    <n v="0"/>
    <n v="3"/>
    <x v="32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32"/>
  </r>
  <r>
    <n v="-1"/>
    <n v="1"/>
    <s v="0001 -Florida Power &amp; Light Company"/>
    <n v="0"/>
    <n v="3"/>
    <x v="32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32"/>
  </r>
  <r>
    <n v="-1"/>
    <n v="1"/>
    <s v="0001 -Florida Power &amp; Light Company"/>
    <n v="0"/>
    <n v="3"/>
    <x v="32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32"/>
  </r>
  <r>
    <n v="-1"/>
    <n v="1"/>
    <s v="0001 -Florida Power &amp; Light Company"/>
    <n v="0"/>
    <n v="3"/>
    <x v="32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32"/>
  </r>
  <r>
    <n v="-1"/>
    <n v="1"/>
    <s v="0001 -Florida Power &amp; Light Company"/>
    <n v="0"/>
    <n v="3"/>
    <x v="32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32"/>
  </r>
  <r>
    <n v="-1"/>
    <n v="1"/>
    <s v="0001 -Florida Power &amp; Light Company"/>
    <n v="0"/>
    <n v="3"/>
    <x v="32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32"/>
  </r>
  <r>
    <n v="-1"/>
    <n v="1"/>
    <s v="0001 -Florida Power &amp; Light Company"/>
    <n v="0"/>
    <n v="3"/>
    <x v="32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32"/>
  </r>
  <r>
    <n v="-1"/>
    <n v="1"/>
    <s v="0001 -Florida Power &amp; Light Company"/>
    <n v="0"/>
    <n v="3"/>
    <x v="32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32"/>
  </r>
  <r>
    <n v="-1"/>
    <n v="1"/>
    <s v="0001 -Florida Power &amp; Light Company"/>
    <n v="0"/>
    <n v="3"/>
    <x v="32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32"/>
  </r>
  <r>
    <n v="-1"/>
    <n v="1"/>
    <s v="0001 -Florida Power &amp; Light Company"/>
    <n v="0"/>
    <n v="3"/>
    <x v="32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32"/>
  </r>
  <r>
    <n v="-1"/>
    <n v="1"/>
    <s v="0001 -Florida Power &amp; Light Company"/>
    <n v="0"/>
    <n v="3"/>
    <x v="32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32"/>
  </r>
  <r>
    <n v="-1"/>
    <n v="1"/>
    <s v="0001 -Florida Power &amp; Light Company"/>
    <n v="0"/>
    <n v="3"/>
    <x v="32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32"/>
  </r>
  <r>
    <n v="-1"/>
    <n v="1"/>
    <s v="0001 -Florida Power &amp; Light Company"/>
    <n v="0"/>
    <n v="3"/>
    <x v="32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32"/>
  </r>
  <r>
    <n v="-1"/>
    <n v="1"/>
    <s v="0001 -Florida Power &amp; Light Company"/>
    <n v="0"/>
    <n v="3"/>
    <x v="32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32"/>
  </r>
  <r>
    <n v="-1"/>
    <n v="1"/>
    <s v="0001 -Florida Power &amp; Light Company"/>
    <n v="0"/>
    <n v="3"/>
    <x v="32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32"/>
  </r>
  <r>
    <n v="-1"/>
    <n v="1"/>
    <s v="0001 -Florida Power &amp; Light Company"/>
    <n v="0"/>
    <n v="3"/>
    <x v="32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32"/>
  </r>
  <r>
    <n v="-1"/>
    <n v="1"/>
    <s v="0001 -Florida Power &amp; Light Company"/>
    <n v="0"/>
    <n v="3"/>
    <x v="32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32"/>
  </r>
  <r>
    <n v="-1"/>
    <n v="1"/>
    <s v="0001 -Florida Power &amp; Light Company"/>
    <n v="0"/>
    <n v="3"/>
    <x v="32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32"/>
  </r>
  <r>
    <n v="-1"/>
    <n v="1"/>
    <s v="0001 -Florida Power &amp; Light Company"/>
    <n v="0"/>
    <n v="3"/>
    <x v="32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32"/>
  </r>
  <r>
    <n v="-1"/>
    <n v="1"/>
    <s v="0001 -Florida Power &amp; Light Company"/>
    <n v="0"/>
    <n v="3"/>
    <x v="32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32"/>
  </r>
  <r>
    <n v="-1"/>
    <n v="1"/>
    <s v="0001 -Florida Power &amp; Light Company"/>
    <n v="0"/>
    <n v="3"/>
    <x v="32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32"/>
  </r>
  <r>
    <n v="-1"/>
    <n v="1"/>
    <s v="0001 -Florida Power &amp; Light Company"/>
    <n v="0"/>
    <n v="3"/>
    <x v="32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32"/>
  </r>
  <r>
    <n v="-1"/>
    <n v="1"/>
    <s v="0001 -Florida Power &amp; Light Company"/>
    <n v="0"/>
    <n v="3"/>
    <x v="32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32"/>
  </r>
  <r>
    <n v="-1"/>
    <n v="1"/>
    <s v="0001 -Florida Power &amp; Light Company"/>
    <n v="0"/>
    <n v="3"/>
    <x v="32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32"/>
  </r>
  <r>
    <n v="-1"/>
    <n v="1"/>
    <s v="0001 -Florida Power &amp; Light Company"/>
    <n v="0"/>
    <n v="3"/>
    <x v="32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32"/>
  </r>
  <r>
    <n v="-1"/>
    <n v="1"/>
    <s v="0001 -Florida Power &amp; Light Company"/>
    <n v="0"/>
    <n v="3"/>
    <x v="32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32"/>
  </r>
  <r>
    <n v="-1"/>
    <n v="1"/>
    <s v="0001 -Florida Power &amp; Light Company"/>
    <n v="0"/>
    <n v="3"/>
    <x v="32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32"/>
  </r>
  <r>
    <n v="-1"/>
    <n v="1"/>
    <s v="0001 -Florida Power &amp; Light Company"/>
    <n v="0"/>
    <n v="3"/>
    <x v="32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32"/>
  </r>
  <r>
    <n v="-1"/>
    <n v="1"/>
    <s v="0001 -Florida Power &amp; Light Company"/>
    <n v="0"/>
    <n v="3"/>
    <x v="32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32"/>
  </r>
  <r>
    <n v="-1"/>
    <n v="1"/>
    <s v="0001 -Florida Power &amp; Light Company"/>
    <n v="0"/>
    <n v="3"/>
    <x v="32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32"/>
  </r>
  <r>
    <n v="-1"/>
    <n v="1"/>
    <s v="0001 -Florida Power &amp; Light Company"/>
    <n v="0"/>
    <n v="3"/>
    <x v="32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32"/>
  </r>
  <r>
    <n v="-1"/>
    <n v="1"/>
    <s v="0001 -Florida Power &amp; Light Company"/>
    <n v="0"/>
    <n v="3"/>
    <x v="32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32"/>
  </r>
  <r>
    <n v="-1"/>
    <n v="1"/>
    <s v="0001 -Florida Power &amp; Light Company"/>
    <n v="0"/>
    <n v="3"/>
    <x v="32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32"/>
  </r>
  <r>
    <n v="-1"/>
    <n v="1"/>
    <s v="0001 -Florida Power &amp; Light Company"/>
    <n v="0"/>
    <n v="3"/>
    <x v="32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32"/>
  </r>
  <r>
    <n v="-1"/>
    <n v="1"/>
    <s v="0001 -Florida Power &amp; Light Company"/>
    <n v="0"/>
    <n v="3"/>
    <x v="32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2"/>
    <n v="1999"/>
    <n v="608"/>
    <n v="2014"/>
    <s v="COR Pre 2000"/>
    <n v="367"/>
    <s v="Unclassified"/>
    <s v="Function"/>
    <n v="0.21"/>
    <n v="0"/>
    <n v="0"/>
    <n v="0.21"/>
    <n v="57325008.390000001"/>
    <n v="334118444.94"/>
    <n v="0"/>
    <n v="0"/>
    <n v="0.21"/>
    <n v="340339399.76999998"/>
    <n v="0"/>
    <n v="51104053.560000002"/>
    <n v="0"/>
    <n v="0"/>
    <x v="32"/>
  </r>
  <r>
    <n v="-1"/>
    <n v="1"/>
    <s v="0001 -Florida Power &amp; Light Company"/>
    <n v="0"/>
    <n v="3"/>
    <x v="32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32"/>
  </r>
  <r>
    <n v="-1"/>
    <n v="1"/>
    <s v="0001 -Florida Power &amp; Light Company"/>
    <n v="0"/>
    <n v="3"/>
    <x v="32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32"/>
  </r>
  <r>
    <n v="-1"/>
    <n v="1"/>
    <s v="0001 -Florida Power &amp; Light Company"/>
    <n v="0"/>
    <n v="3"/>
    <x v="33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33"/>
  </r>
  <r>
    <n v="-1"/>
    <n v="1"/>
    <s v="0001 -Florida Power &amp; Light Company"/>
    <n v="0"/>
    <n v="3"/>
    <x v="33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33"/>
  </r>
  <r>
    <n v="-1"/>
    <n v="1"/>
    <s v="0001 -Florida Power &amp; Light Company"/>
    <n v="0"/>
    <n v="3"/>
    <x v="33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33"/>
  </r>
  <r>
    <n v="-1"/>
    <n v="1"/>
    <s v="0001 -Florida Power &amp; Light Company"/>
    <n v="0"/>
    <n v="3"/>
    <x v="33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33"/>
  </r>
  <r>
    <n v="-1"/>
    <n v="1"/>
    <s v="0001 -Florida Power &amp; Light Company"/>
    <n v="0"/>
    <n v="3"/>
    <x v="33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33"/>
  </r>
  <r>
    <n v="-1"/>
    <n v="1"/>
    <s v="0001 -Florida Power &amp; Light Company"/>
    <n v="0"/>
    <n v="3"/>
    <x v="33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33"/>
  </r>
  <r>
    <n v="-1"/>
    <n v="1"/>
    <s v="0001 -Florida Power &amp; Light Company"/>
    <n v="0"/>
    <n v="3"/>
    <x v="33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33"/>
  </r>
  <r>
    <n v="-1"/>
    <n v="1"/>
    <s v="0001 -Florida Power &amp; Light Company"/>
    <n v="0"/>
    <n v="3"/>
    <x v="33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33"/>
  </r>
  <r>
    <n v="-1"/>
    <n v="1"/>
    <s v="0001 -Florida Power &amp; Light Company"/>
    <n v="0"/>
    <n v="3"/>
    <x v="33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33"/>
  </r>
  <r>
    <n v="-1"/>
    <n v="1"/>
    <s v="0001 -Florida Power &amp; Light Company"/>
    <n v="0"/>
    <n v="3"/>
    <x v="33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33"/>
  </r>
  <r>
    <n v="-1"/>
    <n v="1"/>
    <s v="0001 -Florida Power &amp; Light Company"/>
    <n v="0"/>
    <n v="3"/>
    <x v="33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33"/>
  </r>
  <r>
    <n v="-1"/>
    <n v="1"/>
    <s v="0001 -Florida Power &amp; Light Company"/>
    <n v="0"/>
    <n v="3"/>
    <x v="33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33"/>
  </r>
  <r>
    <n v="-1"/>
    <n v="1"/>
    <s v="0001 -Florida Power &amp; Light Company"/>
    <n v="0"/>
    <n v="3"/>
    <x v="33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33"/>
  </r>
  <r>
    <n v="-1"/>
    <n v="1"/>
    <s v="0001 -Florida Power &amp; Light Company"/>
    <n v="0"/>
    <n v="3"/>
    <x v="33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33"/>
  </r>
  <r>
    <n v="-1"/>
    <n v="1"/>
    <s v="0001 -Florida Power &amp; Light Company"/>
    <n v="0"/>
    <n v="3"/>
    <x v="33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33"/>
  </r>
  <r>
    <n v="-1"/>
    <n v="1"/>
    <s v="0001 -Florida Power &amp; Light Company"/>
    <n v="0"/>
    <n v="3"/>
    <x v="33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33"/>
  </r>
  <r>
    <n v="-1"/>
    <n v="1"/>
    <s v="0001 -Florida Power &amp; Light Company"/>
    <n v="0"/>
    <n v="3"/>
    <x v="33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33"/>
  </r>
  <r>
    <n v="-1"/>
    <n v="1"/>
    <s v="0001 -Florida Power &amp; Light Company"/>
    <n v="0"/>
    <n v="3"/>
    <x v="33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33"/>
  </r>
  <r>
    <n v="-1"/>
    <n v="1"/>
    <s v="0001 -Florida Power &amp; Light Company"/>
    <n v="0"/>
    <n v="3"/>
    <x v="33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33"/>
  </r>
  <r>
    <n v="-1"/>
    <n v="1"/>
    <s v="0001 -Florida Power &amp; Light Company"/>
    <n v="0"/>
    <n v="3"/>
    <x v="33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33"/>
  </r>
  <r>
    <n v="-1"/>
    <n v="1"/>
    <s v="0001 -Florida Power &amp; Light Company"/>
    <n v="0"/>
    <n v="3"/>
    <x v="33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33"/>
  </r>
  <r>
    <n v="-1"/>
    <n v="1"/>
    <s v="0001 -Florida Power &amp; Light Company"/>
    <n v="0"/>
    <n v="3"/>
    <x v="33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33"/>
  </r>
  <r>
    <n v="-1"/>
    <n v="1"/>
    <s v="0001 -Florida Power &amp; Light Company"/>
    <n v="0"/>
    <n v="3"/>
    <x v="33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33"/>
  </r>
  <r>
    <n v="-1"/>
    <n v="1"/>
    <s v="0001 -Florida Power &amp; Light Company"/>
    <n v="0"/>
    <n v="3"/>
    <x v="33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33"/>
  </r>
  <r>
    <n v="-1"/>
    <n v="1"/>
    <s v="0001 -Florida Power &amp; Light Company"/>
    <n v="0"/>
    <n v="3"/>
    <x v="33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33"/>
  </r>
  <r>
    <n v="-1"/>
    <n v="1"/>
    <s v="0001 -Florida Power &amp; Light Company"/>
    <n v="0"/>
    <n v="3"/>
    <x v="33"/>
    <n v="2008"/>
    <n v="170"/>
    <n v="2014"/>
    <s v="V2008 Q3 - 50% Bonus"/>
    <n v="367"/>
    <s v="01. Intangible"/>
    <s v="Function"/>
    <n v="404355.36"/>
    <n v="0"/>
    <n v="0"/>
    <n v="404355.36"/>
    <n v="0"/>
    <n v="404355.36"/>
    <n v="-52790.69"/>
    <n v="0"/>
    <n v="404355.36"/>
    <n v="404355.36"/>
    <n v="0"/>
    <n v="0"/>
    <n v="0"/>
    <n v="0"/>
    <x v="33"/>
  </r>
  <r>
    <n v="-1"/>
    <n v="1"/>
    <s v="0001 -Florida Power &amp; Light Company"/>
    <n v="0"/>
    <n v="3"/>
    <x v="33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33"/>
  </r>
  <r>
    <n v="-1"/>
    <n v="1"/>
    <s v="0001 -Florida Power &amp; Light Company"/>
    <n v="0"/>
    <n v="3"/>
    <x v="33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33"/>
  </r>
  <r>
    <n v="-1"/>
    <n v="1"/>
    <s v="0001 -Florida Power &amp; Light Company"/>
    <n v="0"/>
    <n v="3"/>
    <x v="33"/>
    <n v="2009"/>
    <n v="189"/>
    <n v="2014"/>
    <s v="V2009 Q1 - 50% Bonus"/>
    <n v="367"/>
    <s v="01. Intangible"/>
    <s v="Function"/>
    <n v="970595.4"/>
    <n v="0"/>
    <n v="0"/>
    <n v="970595.4"/>
    <n v="28302.3"/>
    <n v="673436.47"/>
    <n v="-341575.39"/>
    <n v="0"/>
    <n v="970595.4"/>
    <n v="701738.77"/>
    <n v="0"/>
    <n v="0"/>
    <n v="0"/>
    <n v="0"/>
    <x v="33"/>
  </r>
  <r>
    <n v="-1"/>
    <n v="1"/>
    <s v="0001 -Florida Power &amp; Light Company"/>
    <n v="0"/>
    <n v="3"/>
    <x v="33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33"/>
  </r>
  <r>
    <n v="-1"/>
    <n v="1"/>
    <s v="0001 -Florida Power &amp; Light Company"/>
    <n v="0"/>
    <n v="3"/>
    <x v="33"/>
    <n v="2009"/>
    <n v="190"/>
    <n v="2014"/>
    <s v="V2009 Q2 - 50% Bonus"/>
    <n v="367"/>
    <s v="01. Intangible"/>
    <s v="Function"/>
    <n v="382866.66"/>
    <n v="0"/>
    <n v="0"/>
    <n v="382866.66"/>
    <n v="0"/>
    <n v="382866.66"/>
    <n v="-239483.81"/>
    <n v="0"/>
    <n v="382866.66"/>
    <n v="382866.66"/>
    <n v="0"/>
    <n v="0"/>
    <n v="0"/>
    <n v="0"/>
    <x v="33"/>
  </r>
  <r>
    <n v="-1"/>
    <n v="1"/>
    <s v="0001 -Florida Power &amp; Light Company"/>
    <n v="0"/>
    <n v="3"/>
    <x v="33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33"/>
  </r>
  <r>
    <n v="-1"/>
    <n v="1"/>
    <s v="0001 -Florida Power &amp; Light Company"/>
    <n v="0"/>
    <n v="3"/>
    <x v="33"/>
    <n v="2009"/>
    <n v="191"/>
    <n v="2014"/>
    <s v="V2009 Q3 - 50% Bonus"/>
    <n v="367"/>
    <s v="01. Intangible"/>
    <s v="Function"/>
    <n v="2998284.76"/>
    <n v="0"/>
    <n v="0"/>
    <n v="2998284.76"/>
    <n v="11772.64"/>
    <n v="2651047.71"/>
    <n v="-1625096.94"/>
    <n v="0"/>
    <n v="2998284.76"/>
    <n v="2662820.35"/>
    <n v="0"/>
    <n v="0"/>
    <n v="0"/>
    <n v="0"/>
    <x v="33"/>
  </r>
  <r>
    <n v="-1"/>
    <n v="1"/>
    <s v="0001 -Florida Power &amp; Light Company"/>
    <n v="0"/>
    <n v="3"/>
    <x v="33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33"/>
  </r>
  <r>
    <n v="-1"/>
    <n v="1"/>
    <s v="0001 -Florida Power &amp; Light Company"/>
    <n v="0"/>
    <n v="3"/>
    <x v="33"/>
    <n v="2009"/>
    <n v="192"/>
    <n v="2014"/>
    <s v="V2009 Q4 - 50% Bonus"/>
    <n v="367"/>
    <s v="01. Intangible"/>
    <s v="Function"/>
    <n v="7058566.8799999999"/>
    <n v="0"/>
    <n v="0"/>
    <n v="7058566.8799999999"/>
    <n v="0"/>
    <n v="7058566.8799999999"/>
    <n v="-4415146.8499999996"/>
    <n v="0"/>
    <n v="7058566.8799999999"/>
    <n v="7058566.8799999999"/>
    <n v="0"/>
    <n v="0"/>
    <n v="0"/>
    <n v="0"/>
    <x v="33"/>
  </r>
  <r>
    <n v="-1"/>
    <n v="1"/>
    <s v="0001 -Florida Power &amp; Light Company"/>
    <n v="0"/>
    <n v="3"/>
    <x v="33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33"/>
  </r>
  <r>
    <n v="-1"/>
    <n v="1"/>
    <s v="0001 -Florida Power &amp; Light Company"/>
    <n v="0"/>
    <n v="3"/>
    <x v="33"/>
    <n v="2010"/>
    <n v="215"/>
    <n v="2014"/>
    <s v="V2010 Q1 - 50% Bonus"/>
    <n v="367"/>
    <s v="01. Intangible"/>
    <s v="Function"/>
    <n v="1217691.68"/>
    <n v="0"/>
    <n v="0"/>
    <n v="1217691.68"/>
    <n v="0"/>
    <n v="1217691.68"/>
    <n v="-143858.57"/>
    <n v="0"/>
    <n v="1217691.68"/>
    <n v="1217691.68"/>
    <n v="0"/>
    <n v="0"/>
    <n v="0"/>
    <n v="0"/>
    <x v="33"/>
  </r>
  <r>
    <n v="-1"/>
    <n v="1"/>
    <s v="0001 -Florida Power &amp; Light Company"/>
    <n v="0"/>
    <n v="3"/>
    <x v="33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33"/>
  </r>
  <r>
    <n v="-1"/>
    <n v="1"/>
    <s v="0001 -Florida Power &amp; Light Company"/>
    <n v="0"/>
    <n v="3"/>
    <x v="33"/>
    <n v="2010"/>
    <n v="216"/>
    <n v="2014"/>
    <s v="V2010 Q2 - 50% Bonus"/>
    <n v="367"/>
    <s v="01. Intangible"/>
    <s v="Function"/>
    <n v="1161648.97"/>
    <n v="0"/>
    <n v="0"/>
    <n v="1161648.97"/>
    <n v="0"/>
    <n v="1161648.97"/>
    <n v="-137237.66"/>
    <n v="0"/>
    <n v="1161648.97"/>
    <n v="1161648.97"/>
    <n v="0"/>
    <n v="0"/>
    <n v="0"/>
    <n v="0"/>
    <x v="33"/>
  </r>
  <r>
    <n v="-1"/>
    <n v="1"/>
    <s v="0001 -Florida Power &amp; Light Company"/>
    <n v="0"/>
    <n v="3"/>
    <x v="33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33"/>
  </r>
  <r>
    <n v="-1"/>
    <n v="1"/>
    <s v="0001 -Florida Power &amp; Light Company"/>
    <n v="0"/>
    <n v="3"/>
    <x v="33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7"/>
    <n v="2014"/>
    <s v="V2010 Q3 - 50% Bonus"/>
    <n v="367"/>
    <s v="01. Intangible"/>
    <s v="Function"/>
    <n v="222736.26"/>
    <n v="0"/>
    <n v="0"/>
    <n v="222736.26"/>
    <n v="0"/>
    <n v="222736.26"/>
    <n v="-26314.15"/>
    <n v="0"/>
    <n v="222736.26"/>
    <n v="222736.26"/>
    <n v="0"/>
    <n v="0"/>
    <n v="0"/>
    <n v="0"/>
    <x v="33"/>
  </r>
  <r>
    <n v="-1"/>
    <n v="1"/>
    <s v="0001 -Florida Power &amp; Light Company"/>
    <n v="0"/>
    <n v="3"/>
    <x v="33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33"/>
  </r>
  <r>
    <n v="-1"/>
    <n v="1"/>
    <s v="0001 -Florida Power &amp; Light Company"/>
    <n v="0"/>
    <n v="3"/>
    <x v="33"/>
    <n v="2010"/>
    <n v="224"/>
    <n v="2014"/>
    <s v="V2010 Q4 - 100% Bonus"/>
    <n v="367"/>
    <s v="01. Intangible"/>
    <s v="Function"/>
    <n v="1183865.56"/>
    <n v="0"/>
    <n v="0"/>
    <n v="1183865.56"/>
    <n v="0"/>
    <n v="1183865.56"/>
    <n v="-139862.34"/>
    <n v="0"/>
    <n v="1183865.56"/>
    <n v="1183865.56"/>
    <n v="0"/>
    <n v="0"/>
    <n v="0"/>
    <n v="0"/>
    <x v="33"/>
  </r>
  <r>
    <n v="-1"/>
    <n v="1"/>
    <s v="0001 -Florida Power &amp; Light Company"/>
    <n v="0"/>
    <n v="3"/>
    <x v="33"/>
    <n v="2010"/>
    <n v="218"/>
    <n v="2014"/>
    <s v="V2010 Q4 - 50% Bonus"/>
    <n v="367"/>
    <s v="01. Intangible"/>
    <s v="Function"/>
    <n v="1181200.98"/>
    <n v="0"/>
    <n v="0"/>
    <n v="1181200.98"/>
    <n v="0"/>
    <n v="1181200.98"/>
    <n v="-135674.43"/>
    <n v="0"/>
    <n v="1181200.98"/>
    <n v="1181200.98"/>
    <n v="0"/>
    <n v="0"/>
    <n v="0"/>
    <n v="0"/>
    <x v="33"/>
  </r>
  <r>
    <n v="-1"/>
    <n v="1"/>
    <s v="0001 -Florida Power &amp; Light Company"/>
    <n v="0"/>
    <n v="3"/>
    <x v="33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33"/>
  </r>
  <r>
    <n v="-1"/>
    <n v="1"/>
    <s v="0001 -Florida Power &amp; Light Company"/>
    <n v="0"/>
    <n v="3"/>
    <x v="33"/>
    <n v="2011"/>
    <n v="233"/>
    <n v="2014"/>
    <s v="V2011 - 100% Bonus"/>
    <n v="367"/>
    <s v="01. Intangible"/>
    <s v="Function"/>
    <n v="45731367.829999998"/>
    <n v="0"/>
    <n v="0"/>
    <n v="45731367.829999998"/>
    <n v="7621909.8899999997"/>
    <n v="38109457.939999998"/>
    <n v="0"/>
    <n v="0"/>
    <n v="45731367.829999998"/>
    <n v="45731367.829999998"/>
    <n v="0"/>
    <n v="0"/>
    <n v="0"/>
    <n v="0"/>
    <x v="33"/>
  </r>
  <r>
    <n v="-1"/>
    <n v="1"/>
    <s v="0001 -Florida Power &amp; Light Company"/>
    <n v="0"/>
    <n v="3"/>
    <x v="33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33"/>
  </r>
  <r>
    <n v="-1"/>
    <n v="1"/>
    <s v="0001 -Florida Power &amp; Light Company"/>
    <n v="0"/>
    <n v="3"/>
    <x v="33"/>
    <n v="2012"/>
    <n v="248"/>
    <n v="2014"/>
    <s v="V2012 Q1 - 50% Bonus"/>
    <n v="367"/>
    <s v="01. Intangible"/>
    <s v="Function"/>
    <n v="4225061.96"/>
    <n v="0"/>
    <n v="0"/>
    <n v="4225061.96"/>
    <n v="1408352.58"/>
    <n v="2112530.98"/>
    <n v="0"/>
    <n v="0"/>
    <n v="4225061.96"/>
    <n v="3520883.56"/>
    <n v="0"/>
    <n v="0"/>
    <n v="0"/>
    <n v="0"/>
    <x v="33"/>
  </r>
  <r>
    <n v="-1"/>
    <n v="1"/>
    <s v="0001 -Florida Power &amp; Light Company"/>
    <n v="0"/>
    <n v="3"/>
    <x v="33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33"/>
  </r>
  <r>
    <n v="-1"/>
    <n v="1"/>
    <s v="0001 -Florida Power &amp; Light Company"/>
    <n v="0"/>
    <n v="3"/>
    <x v="33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9"/>
    <n v="2014"/>
    <s v="V2012 Q2 - 50% Bonus"/>
    <n v="367"/>
    <s v="01. Intangible"/>
    <s v="Function"/>
    <n v="3281776"/>
    <n v="0"/>
    <n v="0"/>
    <n v="3281776"/>
    <n v="1093924.24"/>
    <n v="1640888"/>
    <n v="0"/>
    <n v="0"/>
    <n v="3281776"/>
    <n v="2734812.24"/>
    <n v="0"/>
    <n v="0"/>
    <n v="0"/>
    <n v="0"/>
    <x v="33"/>
  </r>
  <r>
    <n v="-1"/>
    <n v="1"/>
    <s v="0001 -Florida Power &amp; Light Company"/>
    <n v="0"/>
    <n v="3"/>
    <x v="33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33"/>
  </r>
  <r>
    <n v="-1"/>
    <n v="1"/>
    <s v="0001 -Florida Power &amp; Light Company"/>
    <n v="0"/>
    <n v="3"/>
    <x v="33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0"/>
    <n v="2014"/>
    <s v="V2012 Q3 - 50% Bonus"/>
    <n v="367"/>
    <s v="01. Intangible"/>
    <s v="Function"/>
    <n v="2272610.9300000002"/>
    <n v="0"/>
    <n v="0"/>
    <n v="2272610.9300000002"/>
    <n v="757536.22"/>
    <n v="1136305.47"/>
    <n v="0"/>
    <n v="0"/>
    <n v="2272610.9300000002"/>
    <n v="1893841.69"/>
    <n v="0"/>
    <n v="0"/>
    <n v="0"/>
    <n v="0"/>
    <x v="33"/>
  </r>
  <r>
    <n v="-1"/>
    <n v="1"/>
    <s v="0001 -Florida Power &amp; Light Company"/>
    <n v="0"/>
    <n v="3"/>
    <x v="33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33"/>
  </r>
  <r>
    <n v="-1"/>
    <n v="1"/>
    <s v="0001 -Florida Power &amp; Light Company"/>
    <n v="0"/>
    <n v="3"/>
    <x v="33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1"/>
    <n v="2014"/>
    <s v="V2012 Q4 - 50% Bonus"/>
    <n v="367"/>
    <s v="01. Intangible"/>
    <s v="Function"/>
    <n v="28937533.969999999"/>
    <n v="0"/>
    <n v="0"/>
    <n v="28937533.969999999"/>
    <n v="9645835.0099999998"/>
    <n v="14468766.98"/>
    <n v="0"/>
    <n v="0"/>
    <n v="28937533.969999999"/>
    <n v="24114601.989999998"/>
    <n v="0"/>
    <n v="0"/>
    <n v="0"/>
    <n v="0"/>
    <x v="33"/>
  </r>
  <r>
    <n v="-1"/>
    <n v="1"/>
    <s v="0001 -Florida Power &amp; Light Company"/>
    <n v="0"/>
    <n v="3"/>
    <x v="33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33"/>
  </r>
  <r>
    <n v="-1"/>
    <n v="1"/>
    <s v="0001 -Florida Power &amp; Light Company"/>
    <n v="0"/>
    <n v="3"/>
    <x v="33"/>
    <n v="2013"/>
    <n v="231"/>
    <n v="2014"/>
    <s v="V2013 - 50% Bonus"/>
    <n v="367"/>
    <s v="01. Intangible"/>
    <s v="Function"/>
    <n v="53134328.240000002"/>
    <n v="0"/>
    <n v="0"/>
    <n v="53134328.240000002"/>
    <n v="17711425.039999999"/>
    <n v="8855739.0800000001"/>
    <n v="0"/>
    <n v="0"/>
    <n v="53134328.240000002"/>
    <n v="26567164.120000001"/>
    <n v="0"/>
    <n v="0"/>
    <n v="0"/>
    <n v="0"/>
    <x v="33"/>
  </r>
  <r>
    <n v="-1"/>
    <n v="1"/>
    <s v="0001 -Florida Power &amp; Light Company"/>
    <n v="0"/>
    <n v="3"/>
    <x v="33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33"/>
  </r>
  <r>
    <n v="-1"/>
    <n v="1"/>
    <s v="0001 -Florida Power &amp; Light Company"/>
    <n v="0"/>
    <n v="3"/>
    <x v="33"/>
    <n v="2014"/>
    <n v="363"/>
    <n v="2014"/>
    <s v="V2014 - 50% Bonus"/>
    <n v="367"/>
    <s v="01. Intangible"/>
    <s v="Function"/>
    <n v="39010676.82"/>
    <n v="39010676.82"/>
    <n v="0"/>
    <n v="39010676.82"/>
    <n v="6501792.4699999997"/>
    <n v="0"/>
    <n v="39010676.82"/>
    <n v="0"/>
    <n v="0"/>
    <n v="6501792.4699999997"/>
    <n v="0"/>
    <n v="0"/>
    <n v="0"/>
    <n v="0"/>
    <x v="33"/>
  </r>
  <r>
    <n v="-1"/>
    <n v="1"/>
    <s v="0001 -Florida Power &amp; Light Company"/>
    <n v="0"/>
    <n v="3"/>
    <x v="33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33"/>
  </r>
  <r>
    <n v="-1"/>
    <n v="1"/>
    <s v="0001 -Florida Power &amp; Light Company"/>
    <n v="0"/>
    <n v="3"/>
    <x v="33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33"/>
  </r>
  <r>
    <n v="-1"/>
    <n v="1"/>
    <s v="0001 -Florida Power &amp; Light Company"/>
    <n v="0"/>
    <n v="3"/>
    <x v="33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33"/>
  </r>
  <r>
    <n v="-1"/>
    <n v="1"/>
    <s v="0001 -Florida Power &amp; Light Company"/>
    <n v="0"/>
    <n v="3"/>
    <x v="33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33"/>
  </r>
  <r>
    <n v="-1"/>
    <n v="1"/>
    <s v="0001 -Florida Power &amp; Light Company"/>
    <n v="0"/>
    <n v="3"/>
    <x v="33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33"/>
  </r>
  <r>
    <n v="-1"/>
    <n v="1"/>
    <s v="0001 -Florida Power &amp; Light Company"/>
    <n v="0"/>
    <n v="3"/>
    <x v="33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33"/>
  </r>
  <r>
    <n v="-1"/>
    <n v="1"/>
    <s v="0001 -Florida Power &amp; Light Company"/>
    <n v="0"/>
    <n v="3"/>
    <x v="33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33"/>
  </r>
  <r>
    <n v="-1"/>
    <n v="1"/>
    <s v="0001 -Florida Power &amp; Light Company"/>
    <n v="0"/>
    <n v="3"/>
    <x v="33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33"/>
  </r>
  <r>
    <n v="-1"/>
    <n v="1"/>
    <s v="0001 -Florida Power &amp; Light Company"/>
    <n v="0"/>
    <n v="3"/>
    <x v="33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33"/>
  </r>
  <r>
    <n v="-1"/>
    <n v="1"/>
    <s v="0001 -Florida Power &amp; Light Company"/>
    <n v="0"/>
    <n v="3"/>
    <x v="33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33"/>
  </r>
  <r>
    <n v="-1"/>
    <n v="1"/>
    <s v="0001 -Florida Power &amp; Light Company"/>
    <n v="0"/>
    <n v="3"/>
    <x v="33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33"/>
  </r>
  <r>
    <n v="-1"/>
    <n v="1"/>
    <s v="0001 -Florida Power &amp; Light Company"/>
    <n v="0"/>
    <n v="3"/>
    <x v="33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33"/>
  </r>
  <r>
    <n v="-1"/>
    <n v="1"/>
    <s v="0001 -Florida Power &amp; Light Company"/>
    <n v="0"/>
    <n v="3"/>
    <x v="33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33"/>
  </r>
  <r>
    <n v="-1"/>
    <n v="1"/>
    <s v="0001 -Florida Power &amp; Light Company"/>
    <n v="0"/>
    <n v="3"/>
    <x v="33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33"/>
  </r>
  <r>
    <n v="-1"/>
    <n v="1"/>
    <s v="0001 -Florida Power &amp; Light Company"/>
    <n v="0"/>
    <n v="3"/>
    <x v="33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33"/>
  </r>
  <r>
    <n v="-1"/>
    <n v="1"/>
    <s v="0001 -Florida Power &amp; Light Company"/>
    <n v="0"/>
    <n v="3"/>
    <x v="33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33"/>
  </r>
  <r>
    <n v="-1"/>
    <n v="1"/>
    <s v="0001 -Florida Power &amp; Light Company"/>
    <n v="0"/>
    <n v="3"/>
    <x v="33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33"/>
  </r>
  <r>
    <n v="-1"/>
    <n v="1"/>
    <s v="0001 -Florida Power &amp; Light Company"/>
    <n v="0"/>
    <n v="3"/>
    <x v="33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33"/>
  </r>
  <r>
    <n v="-1"/>
    <n v="1"/>
    <s v="0001 -Florida Power &amp; Light Company"/>
    <n v="0"/>
    <n v="3"/>
    <x v="33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33"/>
  </r>
  <r>
    <n v="-1"/>
    <n v="1"/>
    <s v="0001 -Florida Power &amp; Light Company"/>
    <n v="0"/>
    <n v="3"/>
    <x v="33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33"/>
  </r>
  <r>
    <n v="-1"/>
    <n v="1"/>
    <s v="0001 -Florida Power &amp; Light Company"/>
    <n v="0"/>
    <n v="3"/>
    <x v="33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33"/>
  </r>
  <r>
    <n v="-1"/>
    <n v="1"/>
    <s v="0001 -Florida Power &amp; Light Company"/>
    <n v="0"/>
    <n v="3"/>
    <x v="33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33"/>
  </r>
  <r>
    <n v="-1"/>
    <n v="1"/>
    <s v="0001 -Florida Power &amp; Light Company"/>
    <n v="0"/>
    <n v="3"/>
    <x v="33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33"/>
  </r>
  <r>
    <n v="-1"/>
    <n v="1"/>
    <s v="0001 -Florida Power &amp; Light Company"/>
    <n v="0"/>
    <n v="3"/>
    <x v="33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33"/>
  </r>
  <r>
    <n v="-1"/>
    <n v="1"/>
    <s v="0001 -Florida Power &amp; Light Company"/>
    <n v="0"/>
    <n v="3"/>
    <x v="33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33"/>
  </r>
  <r>
    <n v="-1"/>
    <n v="1"/>
    <s v="0001 -Florida Power &amp; Light Company"/>
    <n v="0"/>
    <n v="3"/>
    <x v="33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33"/>
  </r>
  <r>
    <n v="-1"/>
    <n v="1"/>
    <s v="0001 -Florida Power &amp; Light Company"/>
    <n v="0"/>
    <n v="3"/>
    <x v="33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33"/>
  </r>
  <r>
    <n v="-1"/>
    <n v="1"/>
    <s v="0001 -Florida Power &amp; Light Company"/>
    <n v="0"/>
    <n v="3"/>
    <x v="33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33"/>
  </r>
  <r>
    <n v="-1"/>
    <n v="1"/>
    <s v="0001 -Florida Power &amp; Light Company"/>
    <n v="0"/>
    <n v="3"/>
    <x v="33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33"/>
  </r>
  <r>
    <n v="-1"/>
    <n v="1"/>
    <s v="0001 -Florida Power &amp; Light Company"/>
    <n v="0"/>
    <n v="3"/>
    <x v="33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33"/>
  </r>
  <r>
    <n v="-1"/>
    <n v="1"/>
    <s v="0001 -Florida Power &amp; Light Company"/>
    <n v="0"/>
    <n v="3"/>
    <x v="33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33"/>
  </r>
  <r>
    <n v="-1"/>
    <n v="1"/>
    <s v="0001 -Florida Power &amp; Light Company"/>
    <n v="0"/>
    <n v="3"/>
    <x v="33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33"/>
  </r>
  <r>
    <n v="-1"/>
    <n v="1"/>
    <s v="0001 -Florida Power &amp; Light Company"/>
    <n v="0"/>
    <n v="3"/>
    <x v="33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33"/>
  </r>
  <r>
    <n v="-1"/>
    <n v="1"/>
    <s v="0001 -Florida Power &amp; Light Company"/>
    <n v="0"/>
    <n v="3"/>
    <x v="33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33"/>
  </r>
  <r>
    <n v="-1"/>
    <n v="1"/>
    <s v="0001 -Florida Power &amp; Light Company"/>
    <n v="0"/>
    <n v="3"/>
    <x v="33"/>
    <n v="2001"/>
    <n v="69"/>
    <n v="2014"/>
    <s v="V2001 Bonus"/>
    <n v="367"/>
    <s v="02. Steam"/>
    <s v="Function"/>
    <n v="1048271.77"/>
    <n v="0"/>
    <n v="0"/>
    <n v="744603.51"/>
    <n v="179580.06"/>
    <n v="700755.52"/>
    <n v="-4881.1499999999996"/>
    <n v="0"/>
    <n v="1053152.92"/>
    <n v="876978.84"/>
    <n v="-1524.42"/>
    <n v="0"/>
    <n v="0"/>
    <n v="0"/>
    <x v="33"/>
  </r>
  <r>
    <n v="-1"/>
    <n v="1"/>
    <s v="0001 -Florida Power &amp; Light Company"/>
    <n v="0"/>
    <n v="3"/>
    <x v="33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33"/>
  </r>
  <r>
    <n v="-1"/>
    <n v="1"/>
    <s v="0001 -Florida Power &amp; Light Company"/>
    <n v="0"/>
    <n v="3"/>
    <x v="33"/>
    <n v="2002"/>
    <n v="68"/>
    <n v="2014"/>
    <s v="V2002 Bonus"/>
    <n v="367"/>
    <s v="02. Steam"/>
    <s v="Function"/>
    <n v="11777873.33"/>
    <n v="0"/>
    <n v="0"/>
    <n v="11777873.33"/>
    <n v="525528.71"/>
    <n v="7311350.4299999997"/>
    <n v="0"/>
    <n v="0"/>
    <n v="11777873.33"/>
    <n v="7836879.1399999997"/>
    <n v="0"/>
    <n v="0"/>
    <n v="0"/>
    <n v="0"/>
    <x v="33"/>
  </r>
  <r>
    <n v="-1"/>
    <n v="1"/>
    <s v="0001 -Florida Power &amp; Light Company"/>
    <n v="0"/>
    <n v="3"/>
    <x v="33"/>
    <n v="2002"/>
    <n v="80"/>
    <n v="2014"/>
    <s v="V2002 Bonus Q1"/>
    <n v="367"/>
    <s v="02. Steam"/>
    <s v="Function"/>
    <n v="44380.89"/>
    <n v="0"/>
    <n v="0"/>
    <n v="48119.66"/>
    <n v="2145.66"/>
    <n v="33068.559999999998"/>
    <n v="-7477.53"/>
    <n v="204.28"/>
    <n v="51858.42"/>
    <n v="30279.31"/>
    <n v="-2338.34"/>
    <n v="0"/>
    <n v="204.28"/>
    <n v="0"/>
    <x v="33"/>
  </r>
  <r>
    <n v="-1"/>
    <n v="1"/>
    <s v="0001 -Florida Power &amp; Light Company"/>
    <n v="0"/>
    <n v="3"/>
    <x v="33"/>
    <n v="2002"/>
    <n v="81"/>
    <n v="2014"/>
    <s v="V2002 Bonus Q2"/>
    <n v="367"/>
    <s v="02. Steam"/>
    <s v="Function"/>
    <n v="321418.84999999998"/>
    <n v="0"/>
    <n v="0"/>
    <n v="347765.35"/>
    <n v="15132.99"/>
    <n v="237538.65"/>
    <n v="-52693.01"/>
    <n v="16305.68"/>
    <n v="374111.86"/>
    <n v="218496.27"/>
    <n v="-2211.96"/>
    <n v="0"/>
    <n v="16305.68"/>
    <n v="0"/>
    <x v="33"/>
  </r>
  <r>
    <n v="-1"/>
    <n v="1"/>
    <s v="0001 -Florida Power &amp; Light Company"/>
    <n v="0"/>
    <n v="3"/>
    <x v="33"/>
    <n v="2002"/>
    <n v="82"/>
    <n v="2014"/>
    <s v="V2002 Bonus Q3"/>
    <n v="367"/>
    <s v="02. Steam"/>
    <s v="Function"/>
    <n v="281428.55"/>
    <n v="0"/>
    <n v="0"/>
    <n v="301094.81"/>
    <n v="11290.9"/>
    <n v="215821.45"/>
    <n v="-39332.519999999997"/>
    <n v="12171.33"/>
    <n v="320761.07"/>
    <n v="202034.53"/>
    <n v="-2083.36"/>
    <n v="0"/>
    <n v="12171.33"/>
    <n v="0"/>
    <x v="33"/>
  </r>
  <r>
    <n v="-1"/>
    <n v="1"/>
    <s v="0001 -Florida Power &amp; Light Company"/>
    <n v="0"/>
    <n v="3"/>
    <x v="33"/>
    <n v="2002"/>
    <n v="83"/>
    <n v="2014"/>
    <s v="V2002 Bonus Q4"/>
    <n v="367"/>
    <s v="02. Steam"/>
    <s v="Function"/>
    <n v="1289655.3500000001"/>
    <n v="0"/>
    <n v="0"/>
    <n v="1372614.02"/>
    <n v="47596.84"/>
    <n v="1000302.46"/>
    <n v="-165917.34"/>
    <n v="2756.67"/>
    <n v="1455572.69"/>
    <n v="943932.18"/>
    <n v="-59193.55"/>
    <n v="0"/>
    <n v="2756.67"/>
    <n v="0"/>
    <x v="33"/>
  </r>
  <r>
    <n v="-1"/>
    <n v="1"/>
    <s v="0001 -Florida Power &amp; Light Company"/>
    <n v="0"/>
    <n v="3"/>
    <x v="33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33"/>
  </r>
  <r>
    <n v="-1"/>
    <n v="1"/>
    <s v="0001 -Florida Power &amp; Light Company"/>
    <n v="0"/>
    <n v="3"/>
    <x v="33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33"/>
  </r>
  <r>
    <n v="-1"/>
    <n v="1"/>
    <s v="0001 -Florida Power &amp; Light Company"/>
    <n v="0"/>
    <n v="3"/>
    <x v="33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33"/>
  </r>
  <r>
    <n v="-1"/>
    <n v="1"/>
    <s v="0001 -Florida Power &amp; Light Company"/>
    <n v="0"/>
    <n v="3"/>
    <x v="33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33"/>
  </r>
  <r>
    <n v="-1"/>
    <n v="1"/>
    <s v="0001 -Florida Power &amp; Light Company"/>
    <n v="0"/>
    <n v="3"/>
    <x v="33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33"/>
  </r>
  <r>
    <n v="-1"/>
    <n v="1"/>
    <s v="0001 -Florida Power &amp; Light Company"/>
    <n v="0"/>
    <n v="3"/>
    <x v="33"/>
    <n v="2003"/>
    <n v="70"/>
    <n v="2014"/>
    <s v="V2003 Bonus-30%"/>
    <n v="367"/>
    <s v="02. Steam"/>
    <s v="Function"/>
    <n v="8384273.71"/>
    <n v="0"/>
    <n v="0"/>
    <n v="8189618.4199999999"/>
    <n v="374431.13"/>
    <n v="4841191.42"/>
    <n v="-18241.25"/>
    <n v="46973.4"/>
    <n v="8402514.9600000009"/>
    <n v="5204705.84"/>
    <n v="39648.870000000003"/>
    <n v="0"/>
    <n v="46973.4"/>
    <n v="0"/>
    <x v="33"/>
  </r>
  <r>
    <n v="-1"/>
    <n v="1"/>
    <s v="0001 -Florida Power &amp; Light Company"/>
    <n v="0"/>
    <n v="3"/>
    <x v="33"/>
    <n v="2003"/>
    <n v="84"/>
    <n v="2014"/>
    <s v="V2003 Bonus-50%"/>
    <n v="367"/>
    <s v="02. Steam"/>
    <s v="Function"/>
    <n v="3550771.1"/>
    <n v="0"/>
    <n v="0"/>
    <n v="3089066.21"/>
    <n v="159369.26999999999"/>
    <n v="2070736.98"/>
    <n v="-43266.64"/>
    <n v="9896.4599999999991"/>
    <n v="3594037.74"/>
    <n v="2204212.7599999998"/>
    <n v="-7476.69"/>
    <n v="0"/>
    <n v="9896.4599999999991"/>
    <n v="0"/>
    <x v="33"/>
  </r>
  <r>
    <n v="-1"/>
    <n v="1"/>
    <s v="0001 -Florida Power &amp; Light Company"/>
    <n v="0"/>
    <n v="3"/>
    <x v="33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33"/>
  </r>
  <r>
    <n v="-1"/>
    <n v="1"/>
    <s v="0001 -Florida Power &amp; Light Company"/>
    <n v="0"/>
    <n v="3"/>
    <x v="33"/>
    <n v="2004"/>
    <n v="71"/>
    <n v="2014"/>
    <s v="V2004 Bonus-30%"/>
    <n v="367"/>
    <s v="02. Steam"/>
    <s v="Function"/>
    <n v="1944073.92"/>
    <n v="0"/>
    <n v="0"/>
    <n v="1944073.92"/>
    <n v="86744.58"/>
    <n v="1033353.05"/>
    <n v="0"/>
    <n v="0"/>
    <n v="1944073.92"/>
    <n v="1120097.6299999999"/>
    <n v="0"/>
    <n v="0"/>
    <n v="0"/>
    <n v="0"/>
    <x v="33"/>
  </r>
  <r>
    <n v="-1"/>
    <n v="1"/>
    <s v="0001 -Florida Power &amp; Light Company"/>
    <n v="0"/>
    <n v="3"/>
    <x v="33"/>
    <n v="2004"/>
    <n v="85"/>
    <n v="2014"/>
    <s v="V2004 Bonus-50%"/>
    <n v="367"/>
    <s v="02. Steam"/>
    <s v="Function"/>
    <n v="15552591.34"/>
    <n v="0"/>
    <n v="0"/>
    <n v="15552591.34"/>
    <n v="693956.63"/>
    <n v="8266824.4000000004"/>
    <n v="0"/>
    <n v="0"/>
    <n v="15552591.34"/>
    <n v="8960781.0299999993"/>
    <n v="0"/>
    <n v="0"/>
    <n v="0"/>
    <n v="0"/>
    <x v="33"/>
  </r>
  <r>
    <n v="-1"/>
    <n v="1"/>
    <s v="0001 -Florida Power &amp; Light Company"/>
    <n v="0"/>
    <n v="3"/>
    <x v="33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33"/>
  </r>
  <r>
    <n v="-1"/>
    <n v="1"/>
    <s v="0001 -Florida Power &amp; Light Company"/>
    <n v="0"/>
    <n v="3"/>
    <x v="33"/>
    <n v="2004"/>
    <n v="96"/>
    <n v="2014"/>
    <s v="V2004 Q1 - 30% Bonus"/>
    <n v="367"/>
    <s v="02. Steam"/>
    <s v="Function"/>
    <n v="2156997.1800000002"/>
    <n v="0"/>
    <n v="0"/>
    <n v="2160398.0099999998"/>
    <n v="96332.15"/>
    <n v="1186800.3700000001"/>
    <n v="-6801.66"/>
    <n v="1773.05"/>
    <n v="2163798.84"/>
    <n v="1279250.3"/>
    <n v="-1146.3900000000001"/>
    <n v="0"/>
    <n v="1773.05"/>
    <n v="0"/>
    <x v="33"/>
  </r>
  <r>
    <n v="-1"/>
    <n v="1"/>
    <s v="0001 -Florida Power &amp; Light Company"/>
    <n v="0"/>
    <n v="3"/>
    <x v="33"/>
    <n v="2004"/>
    <n v="100"/>
    <n v="2014"/>
    <s v="V2004 Q1 - 50% Bonus"/>
    <n v="367"/>
    <s v="02. Steam"/>
    <s v="Function"/>
    <n v="9508489.0399999991"/>
    <n v="0"/>
    <n v="0"/>
    <n v="9511636.4900000002"/>
    <n v="89154.69"/>
    <n v="8610579.0700000003"/>
    <n v="-6294.89"/>
    <n v="1640.94"/>
    <n v="9514783.9299999997"/>
    <n v="8696140.8000000007"/>
    <n v="-1060.98"/>
    <n v="0"/>
    <n v="1640.94"/>
    <n v="0"/>
    <x v="33"/>
  </r>
  <r>
    <n v="-1"/>
    <n v="1"/>
    <s v="0001 -Florida Power &amp; Light Company"/>
    <n v="0"/>
    <n v="3"/>
    <x v="33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33"/>
  </r>
  <r>
    <n v="-1"/>
    <n v="1"/>
    <s v="0001 -Florida Power &amp; Light Company"/>
    <n v="0"/>
    <n v="3"/>
    <x v="33"/>
    <n v="2004"/>
    <n v="97"/>
    <n v="2014"/>
    <s v="V2004 Q2 - 30% Bonus"/>
    <n v="367"/>
    <s v="02. Steam"/>
    <s v="Function"/>
    <n v="-207.41"/>
    <n v="0"/>
    <n v="0"/>
    <n v="-207.41"/>
    <n v="-9.26"/>
    <n v="-111.38"/>
    <n v="0"/>
    <n v="0"/>
    <n v="-207.41"/>
    <n v="-120.64"/>
    <n v="0"/>
    <n v="0"/>
    <n v="0"/>
    <n v="0"/>
    <x v="33"/>
  </r>
  <r>
    <n v="-1"/>
    <n v="1"/>
    <s v="0001 -Florida Power &amp; Light Company"/>
    <n v="0"/>
    <n v="3"/>
    <x v="33"/>
    <n v="2004"/>
    <n v="101"/>
    <n v="2014"/>
    <s v="V2004 Q2 - 50% Bonus"/>
    <n v="367"/>
    <s v="02. Steam"/>
    <s v="Function"/>
    <n v="1454421.35"/>
    <n v="0"/>
    <n v="0"/>
    <n v="1455894.37"/>
    <n v="58695.15"/>
    <n v="847770.92"/>
    <n v="-4138.6499999999996"/>
    <n v="770.21"/>
    <n v="1457367.39"/>
    <n v="904818.3"/>
    <n v="-528.07000000000005"/>
    <n v="0"/>
    <n v="770.21"/>
    <n v="0"/>
    <x v="33"/>
  </r>
  <r>
    <n v="-1"/>
    <n v="1"/>
    <s v="0001 -Florida Power &amp; Light Company"/>
    <n v="0"/>
    <n v="3"/>
    <x v="33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33"/>
  </r>
  <r>
    <n v="-1"/>
    <n v="1"/>
    <s v="0001 -Florida Power &amp; Light Company"/>
    <n v="0"/>
    <n v="3"/>
    <x v="33"/>
    <n v="2004"/>
    <n v="98"/>
    <n v="2014"/>
    <s v="V2004 Q3 - 30% Bonus"/>
    <n v="367"/>
    <s v="02. Steam"/>
    <s v="Function"/>
    <n v="-5512.05"/>
    <n v="0"/>
    <n v="0"/>
    <n v="-5512.05"/>
    <n v="-245.84"/>
    <n v="-2899.78"/>
    <n v="0"/>
    <n v="0"/>
    <n v="-5512.05"/>
    <n v="-3145.62"/>
    <n v="0"/>
    <n v="0"/>
    <n v="0"/>
    <n v="0"/>
    <x v="33"/>
  </r>
  <r>
    <n v="-1"/>
    <n v="1"/>
    <s v="0001 -Florida Power &amp; Light Company"/>
    <n v="0"/>
    <n v="3"/>
    <x v="33"/>
    <n v="2004"/>
    <n v="102"/>
    <n v="2014"/>
    <s v="V2004 Q3 - 50% Bonus"/>
    <n v="367"/>
    <s v="02. Steam"/>
    <s v="Function"/>
    <n v="717554.72"/>
    <n v="0"/>
    <n v="0"/>
    <n v="718608.62"/>
    <n v="29859.41"/>
    <n v="401876.73"/>
    <n v="-2107.79"/>
    <n v="555.30999999999995"/>
    <n v="719662.51"/>
    <n v="430580.27"/>
    <n v="-396.61"/>
    <n v="0"/>
    <n v="555.30999999999995"/>
    <n v="0"/>
    <x v="33"/>
  </r>
  <r>
    <n v="-1"/>
    <n v="1"/>
    <s v="0001 -Florida Power &amp; Light Company"/>
    <n v="0"/>
    <n v="3"/>
    <x v="33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33"/>
  </r>
  <r>
    <n v="-1"/>
    <n v="1"/>
    <s v="0001 -Florida Power &amp; Light Company"/>
    <n v="0"/>
    <n v="3"/>
    <x v="33"/>
    <n v="2004"/>
    <n v="99"/>
    <n v="2014"/>
    <s v="V2004 Q4 - 30% Bonus"/>
    <n v="367"/>
    <s v="02. Steam"/>
    <s v="Function"/>
    <n v="24171.16"/>
    <n v="0"/>
    <n v="0"/>
    <n v="24209.27"/>
    <n v="1079.25"/>
    <n v="12491.53"/>
    <n v="-76.22"/>
    <n v="20.05"/>
    <n v="24247.38"/>
    <n v="13529.81"/>
    <n v="-15.2"/>
    <n v="0"/>
    <n v="20.05"/>
    <n v="0"/>
    <x v="33"/>
  </r>
  <r>
    <n v="-1"/>
    <n v="1"/>
    <s v="0001 -Florida Power &amp; Light Company"/>
    <n v="0"/>
    <n v="3"/>
    <x v="33"/>
    <n v="2004"/>
    <n v="103"/>
    <n v="2014"/>
    <s v="V2004 Q4 - 50% Bonus"/>
    <n v="367"/>
    <s v="02. Steam"/>
    <s v="Function"/>
    <n v="1919946.76"/>
    <n v="0"/>
    <n v="0"/>
    <n v="1922715.1"/>
    <n v="78398.539999999994"/>
    <n v="1071517.53"/>
    <n v="-5536.68"/>
    <n v="1455.58"/>
    <n v="1925483.44"/>
    <n v="1146940.33"/>
    <n v="-1105.3599999999999"/>
    <n v="0"/>
    <n v="1455.58"/>
    <n v="0"/>
    <x v="33"/>
  </r>
  <r>
    <n v="-1"/>
    <n v="1"/>
    <s v="0001 -Florida Power &amp; Light Company"/>
    <n v="0"/>
    <n v="3"/>
    <x v="33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33"/>
  </r>
  <r>
    <n v="-1"/>
    <n v="1"/>
    <s v="0001 -Florida Power &amp; Light Company"/>
    <n v="0"/>
    <n v="3"/>
    <x v="33"/>
    <n v="2005"/>
    <n v="72"/>
    <n v="2014"/>
    <s v="V2005 Bonus-30%"/>
    <n v="367"/>
    <s v="02. Steam"/>
    <s v="Function"/>
    <n v="6169458.5599999996"/>
    <n v="0"/>
    <n v="0"/>
    <n v="6169458.5599999996"/>
    <n v="275219.55"/>
    <n v="3004094.45"/>
    <n v="0"/>
    <n v="0"/>
    <n v="6169458.5599999996"/>
    <n v="3279314"/>
    <n v="0"/>
    <n v="0"/>
    <n v="0"/>
    <n v="0"/>
    <x v="33"/>
  </r>
  <r>
    <n v="-1"/>
    <n v="1"/>
    <s v="0001 -Florida Power &amp; Light Company"/>
    <n v="0"/>
    <n v="3"/>
    <x v="33"/>
    <n v="2005"/>
    <n v="86"/>
    <n v="2014"/>
    <s v="V2005 Bonus-50%"/>
    <n v="367"/>
    <s v="02. Steam"/>
    <s v="Function"/>
    <n v="811770.86"/>
    <n v="0"/>
    <n v="0"/>
    <n v="811770.86"/>
    <n v="36213.1"/>
    <n v="395275.59"/>
    <n v="0"/>
    <n v="0"/>
    <n v="811770.86"/>
    <n v="431488.69"/>
    <n v="0"/>
    <n v="0"/>
    <n v="0"/>
    <n v="0"/>
    <x v="33"/>
  </r>
  <r>
    <n v="-1"/>
    <n v="1"/>
    <s v="0001 -Florida Power &amp; Light Company"/>
    <n v="0"/>
    <n v="3"/>
    <x v="33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33"/>
  </r>
  <r>
    <n v="-1"/>
    <n v="1"/>
    <s v="0001 -Florida Power &amp; Light Company"/>
    <n v="0"/>
    <n v="3"/>
    <x v="33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33"/>
  </r>
  <r>
    <n v="-1"/>
    <n v="1"/>
    <s v="0001 -Florida Power &amp; Light Company"/>
    <n v="0"/>
    <n v="3"/>
    <x v="33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33"/>
  </r>
  <r>
    <n v="-1"/>
    <n v="1"/>
    <s v="0001 -Florida Power &amp; Light Company"/>
    <n v="0"/>
    <n v="3"/>
    <x v="33"/>
    <n v="2008"/>
    <n v="239"/>
    <n v="2014"/>
    <s v="V2008 Bonus - 50%"/>
    <n v="367"/>
    <s v="02. Steam"/>
    <s v="Function"/>
    <n v="10928344.98"/>
    <n v="0"/>
    <n v="0"/>
    <n v="10928344.98"/>
    <n v="534177.5"/>
    <n v="3805359"/>
    <n v="0"/>
    <n v="0"/>
    <n v="10928344.98"/>
    <n v="4339536.5"/>
    <n v="0"/>
    <n v="0"/>
    <n v="0"/>
    <n v="0"/>
    <x v="33"/>
  </r>
  <r>
    <n v="-1"/>
    <n v="1"/>
    <s v="0001 -Florida Power &amp; Light Company"/>
    <n v="0"/>
    <n v="3"/>
    <x v="33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33"/>
  </r>
  <r>
    <n v="-1"/>
    <n v="1"/>
    <s v="0001 -Florida Power &amp; Light Company"/>
    <n v="0"/>
    <n v="3"/>
    <x v="33"/>
    <n v="2008"/>
    <n v="168"/>
    <n v="2014"/>
    <s v="V2008 Q1 - 50% Bonus"/>
    <n v="367"/>
    <s v="02. Steam"/>
    <s v="Function"/>
    <n v="311952.86"/>
    <n v="0"/>
    <n v="0"/>
    <n v="320385.44"/>
    <n v="14052.3"/>
    <n v="136133.12"/>
    <n v="-16865.150000000001"/>
    <n v="10314.719999999999"/>
    <n v="328818.01"/>
    <n v="143591.48000000001"/>
    <n v="43.51"/>
    <n v="0"/>
    <n v="10314.719999999999"/>
    <n v="0"/>
    <x v="33"/>
  </r>
  <r>
    <n v="-1"/>
    <n v="1"/>
    <s v="0001 -Florida Power &amp; Light Company"/>
    <n v="0"/>
    <n v="3"/>
    <x v="33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33"/>
  </r>
  <r>
    <n v="-1"/>
    <n v="1"/>
    <s v="0001 -Florida Power &amp; Light Company"/>
    <n v="0"/>
    <n v="3"/>
    <x v="33"/>
    <n v="2008"/>
    <n v="169"/>
    <n v="2014"/>
    <s v="V2008 Q2 - 50% Bonus"/>
    <n v="367"/>
    <s v="02. Steam"/>
    <s v="Function"/>
    <n v="938483.12"/>
    <n v="0"/>
    <n v="0"/>
    <n v="962165.44"/>
    <n v="40254.9"/>
    <n v="433843.84"/>
    <n v="-47364.63"/>
    <n v="25145.4"/>
    <n v="985847.75"/>
    <n v="456159.15"/>
    <n v="-4279.6400000000003"/>
    <n v="0"/>
    <n v="25145.4"/>
    <n v="0"/>
    <x v="33"/>
  </r>
  <r>
    <n v="-1"/>
    <n v="1"/>
    <s v="0001 -Florida Power &amp; Light Company"/>
    <n v="0"/>
    <n v="3"/>
    <x v="33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33"/>
  </r>
  <r>
    <n v="-1"/>
    <n v="1"/>
    <s v="0001 -Florida Power &amp; Light Company"/>
    <n v="0"/>
    <n v="3"/>
    <x v="33"/>
    <n v="2008"/>
    <n v="170"/>
    <n v="2014"/>
    <s v="V2008 Q3 - 50% Bonus"/>
    <n v="367"/>
    <s v="02. Steam"/>
    <s v="Function"/>
    <n v="-7633610.8899999997"/>
    <n v="0"/>
    <n v="0"/>
    <n v="-7862093.8099999996"/>
    <n v="-395993.84"/>
    <n v="-2660231.64"/>
    <n v="456965.84"/>
    <n v="22046.21"/>
    <n v="-8090576.7300000004"/>
    <n v="-2888729.22"/>
    <n v="311515.78999999998"/>
    <n v="0"/>
    <n v="22046.21"/>
    <n v="0"/>
    <x v="33"/>
  </r>
  <r>
    <n v="-1"/>
    <n v="1"/>
    <s v="0001 -Florida Power &amp; Light Company"/>
    <n v="0"/>
    <n v="3"/>
    <x v="33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33"/>
  </r>
  <r>
    <n v="-1"/>
    <n v="1"/>
    <s v="0001 -Florida Power &amp; Light Company"/>
    <n v="0"/>
    <n v="3"/>
    <x v="33"/>
    <n v="2008"/>
    <n v="171"/>
    <n v="2014"/>
    <s v="V2008 Q4 - 50% Bonus"/>
    <n v="367"/>
    <s v="02. Steam"/>
    <s v="Function"/>
    <n v="12960274.23"/>
    <n v="0"/>
    <n v="0"/>
    <n v="13331119.5"/>
    <n v="655098.56000000006"/>
    <n v="4718018.63"/>
    <n v="-741690.54"/>
    <n v="262453.53999999998"/>
    <n v="13701964.77"/>
    <n v="5110325.1100000003"/>
    <n v="-216444.92"/>
    <n v="0"/>
    <n v="262453.53999999998"/>
    <n v="0"/>
    <x v="33"/>
  </r>
  <r>
    <n v="-1"/>
    <n v="1"/>
    <s v="0001 -Florida Power &amp; Light Company"/>
    <n v="0"/>
    <n v="3"/>
    <x v="33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33"/>
  </r>
  <r>
    <n v="-1"/>
    <n v="1"/>
    <s v="0001 -Florida Power &amp; Light Company"/>
    <n v="0"/>
    <n v="3"/>
    <x v="33"/>
    <n v="2009"/>
    <n v="189"/>
    <n v="2014"/>
    <s v="V2009 Q1 - 50% Bonus"/>
    <n v="367"/>
    <s v="02. Steam"/>
    <s v="Function"/>
    <n v="4406167.26"/>
    <n v="0"/>
    <n v="0"/>
    <n v="4456135.93"/>
    <n v="179845.93"/>
    <n v="2073802.45"/>
    <n v="-99937.35"/>
    <n v="50861.11"/>
    <n v="4506104.6100000003"/>
    <n v="2219509.7799999998"/>
    <n v="-14937.64"/>
    <n v="0"/>
    <n v="50861.11"/>
    <n v="0"/>
    <x v="33"/>
  </r>
  <r>
    <n v="-1"/>
    <n v="1"/>
    <s v="0001 -Florida Power &amp; Light Company"/>
    <n v="0"/>
    <n v="3"/>
    <x v="33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33"/>
  </r>
  <r>
    <n v="-1"/>
    <n v="1"/>
    <s v="0001 -Florida Power &amp; Light Company"/>
    <n v="0"/>
    <n v="3"/>
    <x v="33"/>
    <n v="2009"/>
    <n v="190"/>
    <n v="2014"/>
    <s v="V2009 Q2 - 50% Bonus"/>
    <n v="367"/>
    <s v="02. Steam"/>
    <s v="Function"/>
    <n v="12271094.539999999"/>
    <n v="0"/>
    <n v="0"/>
    <n v="12446185.119999999"/>
    <n v="657728.06000000006"/>
    <n v="3912511.76"/>
    <n v="-350181.17"/>
    <n v="163938.48000000001"/>
    <n v="12621275.710000001"/>
    <n v="4455245.58"/>
    <n v="-71248.45"/>
    <n v="0"/>
    <n v="163938.48000000001"/>
    <n v="0"/>
    <x v="33"/>
  </r>
  <r>
    <n v="-1"/>
    <n v="1"/>
    <s v="0001 -Florida Power &amp; Light Company"/>
    <n v="0"/>
    <n v="3"/>
    <x v="33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33"/>
  </r>
  <r>
    <n v="-1"/>
    <n v="1"/>
    <s v="0001 -Florida Power &amp; Light Company"/>
    <n v="0"/>
    <n v="3"/>
    <x v="33"/>
    <n v="2009"/>
    <n v="191"/>
    <n v="2014"/>
    <s v="V2009 Q3 - 50% Bonus"/>
    <n v="367"/>
    <s v="02. Steam"/>
    <s v="Function"/>
    <n v="20480248.190000001"/>
    <n v="0"/>
    <n v="0"/>
    <n v="20774497.129999999"/>
    <n v="1127515.53"/>
    <n v="6145027.8300000001"/>
    <n v="-588497.88"/>
    <n v="181104.44"/>
    <n v="21068746.07"/>
    <n v="7087060.5999999996"/>
    <n v="-221910.67"/>
    <n v="0"/>
    <n v="181104.44"/>
    <n v="0"/>
    <x v="33"/>
  </r>
  <r>
    <n v="-1"/>
    <n v="1"/>
    <s v="0001 -Florida Power &amp; Light Company"/>
    <n v="0"/>
    <n v="3"/>
    <x v="33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33"/>
  </r>
  <r>
    <n v="-1"/>
    <n v="1"/>
    <s v="0001 -Florida Power &amp; Light Company"/>
    <n v="0"/>
    <n v="3"/>
    <x v="33"/>
    <n v="2009"/>
    <n v="192"/>
    <n v="2014"/>
    <s v="V2009 Q4 - 50% Bonus"/>
    <n v="367"/>
    <s v="02. Steam"/>
    <s v="Function"/>
    <n v="22275059.629999999"/>
    <n v="0"/>
    <n v="0"/>
    <n v="22594131.620000001"/>
    <n v="1252961.76"/>
    <n v="6412142.3399999999"/>
    <n v="-638143.98"/>
    <n v="228812.65"/>
    <n v="22913203.609999999"/>
    <n v="7472406.96"/>
    <n v="-216634.19"/>
    <n v="0"/>
    <n v="228812.65"/>
    <n v="0"/>
    <x v="33"/>
  </r>
  <r>
    <n v="-1"/>
    <n v="1"/>
    <s v="0001 -Florida Power &amp; Light Company"/>
    <n v="0"/>
    <n v="3"/>
    <x v="33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33"/>
  </r>
  <r>
    <n v="-1"/>
    <n v="1"/>
    <s v="0001 -Florida Power &amp; Light Company"/>
    <n v="0"/>
    <n v="3"/>
    <x v="33"/>
    <n v="2010"/>
    <n v="215"/>
    <n v="2014"/>
    <s v="V2010 Q1 - 50% Bonus"/>
    <n v="367"/>
    <s v="02. Steam"/>
    <s v="Function"/>
    <n v="14739549.449999999"/>
    <n v="0"/>
    <n v="0"/>
    <n v="14761165.810000001"/>
    <n v="824750.41"/>
    <n v="3946670.49"/>
    <n v="-51757.86"/>
    <n v="21454.17"/>
    <n v="14782782.17"/>
    <n v="4758960.3600000003"/>
    <n v="-9318.02"/>
    <n v="0"/>
    <n v="21454.17"/>
    <n v="0"/>
    <x v="33"/>
  </r>
  <r>
    <n v="-1"/>
    <n v="1"/>
    <s v="0001 -Florida Power &amp; Light Company"/>
    <n v="0"/>
    <n v="3"/>
    <x v="33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33"/>
  </r>
  <r>
    <n v="-1"/>
    <n v="1"/>
    <s v="0001 -Florida Power &amp; Light Company"/>
    <n v="0"/>
    <n v="3"/>
    <x v="33"/>
    <n v="2010"/>
    <n v="216"/>
    <n v="2014"/>
    <s v="V2010 Q2 - 50% Bonus"/>
    <n v="367"/>
    <s v="02. Steam"/>
    <s v="Function"/>
    <n v="112923182.83"/>
    <n v="0"/>
    <n v="0"/>
    <n v="112939654.2"/>
    <n v="6390310.3200000003"/>
    <n v="27892895.309999999"/>
    <n v="-56117.78"/>
    <n v="8859.26"/>
    <n v="112956125.56999999"/>
    <n v="34274181.630000003"/>
    <n v="-15059.48"/>
    <n v="0"/>
    <n v="8859.26"/>
    <n v="0"/>
    <x v="33"/>
  </r>
  <r>
    <n v="-1"/>
    <n v="1"/>
    <s v="0001 -Florida Power &amp; Light Company"/>
    <n v="0"/>
    <n v="3"/>
    <x v="33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33"/>
  </r>
  <r>
    <n v="-1"/>
    <n v="1"/>
    <s v="0001 -Florida Power &amp; Light Company"/>
    <n v="0"/>
    <n v="3"/>
    <x v="33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7"/>
    <n v="2014"/>
    <s v="V2010 Q3 - 50% Bonus"/>
    <n v="367"/>
    <s v="02. Steam"/>
    <s v="Function"/>
    <n v="5643806.9199999999"/>
    <n v="0"/>
    <n v="0"/>
    <n v="5643806.9199999999"/>
    <n v="327277.42"/>
    <n v="1373331.61"/>
    <n v="-235212.87"/>
    <n v="0"/>
    <n v="5643806.9199999999"/>
    <n v="1700609.03"/>
    <n v="0"/>
    <n v="0"/>
    <n v="0"/>
    <n v="0"/>
    <x v="33"/>
  </r>
  <r>
    <n v="-1"/>
    <n v="1"/>
    <s v="0001 -Florida Power &amp; Light Company"/>
    <n v="0"/>
    <n v="3"/>
    <x v="33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33"/>
  </r>
  <r>
    <n v="-1"/>
    <n v="1"/>
    <s v="0001 -Florida Power &amp; Light Company"/>
    <n v="0"/>
    <n v="3"/>
    <x v="33"/>
    <n v="2010"/>
    <n v="224"/>
    <n v="2014"/>
    <s v="V2010 Q4 - 100% Bonus"/>
    <n v="367"/>
    <s v="02. Steam"/>
    <s v="Function"/>
    <n v="1910604.36"/>
    <n v="0"/>
    <n v="0"/>
    <n v="1913388.8"/>
    <n v="114093.85"/>
    <n v="430331.36"/>
    <n v="-5568.88"/>
    <n v="3867.18"/>
    <n v="1916173.24"/>
    <n v="543058.78"/>
    <n v="-335.27"/>
    <n v="0"/>
    <n v="3867.18"/>
    <n v="0"/>
    <x v="33"/>
  </r>
  <r>
    <n v="-1"/>
    <n v="1"/>
    <s v="0001 -Florida Power &amp; Light Company"/>
    <n v="0"/>
    <n v="3"/>
    <x v="33"/>
    <n v="2010"/>
    <n v="218"/>
    <n v="2014"/>
    <s v="V2010 Q4 - 50% Bonus"/>
    <n v="367"/>
    <s v="02. Steam"/>
    <s v="Function"/>
    <n v="4889435.76"/>
    <n v="0"/>
    <n v="0"/>
    <n v="4896452.5599999996"/>
    <n v="295011.7"/>
    <n v="1132880.0900000001"/>
    <n v="-15859.08"/>
    <n v="9745.31"/>
    <n v="4903469.3600000003"/>
    <n v="1424448.37"/>
    <n v="-844.87"/>
    <n v="0"/>
    <n v="9745.31"/>
    <n v="0"/>
    <x v="33"/>
  </r>
  <r>
    <n v="-1"/>
    <n v="1"/>
    <s v="0001 -Florida Power &amp; Light Company"/>
    <n v="0"/>
    <n v="3"/>
    <x v="33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33"/>
  </r>
  <r>
    <n v="-1"/>
    <n v="1"/>
    <s v="0001 -Florida Power &amp; Light Company"/>
    <n v="0"/>
    <n v="3"/>
    <x v="33"/>
    <n v="2011"/>
    <n v="233"/>
    <n v="2014"/>
    <s v="V2011 - 100% Bonus"/>
    <n v="367"/>
    <s v="02. Steam"/>
    <s v="Function"/>
    <n v="2978633.01"/>
    <n v="0"/>
    <n v="0"/>
    <n v="2409842.0299999998"/>
    <n v="196196.91"/>
    <n v="599666.18999999994"/>
    <n v="-66041.73"/>
    <n v="47443.21"/>
    <n v="3031121.3"/>
    <n v="784979.98"/>
    <n v="5838.04"/>
    <n v="0"/>
    <n v="47443.21"/>
    <n v="0"/>
    <x v="33"/>
  </r>
  <r>
    <n v="-1"/>
    <n v="1"/>
    <s v="0001 -Florida Power &amp; Light Company"/>
    <n v="0"/>
    <n v="3"/>
    <x v="33"/>
    <n v="2011"/>
    <n v="234"/>
    <n v="2014"/>
    <s v="V2011 - 50% Bonus"/>
    <n v="367"/>
    <s v="02. Steam"/>
    <s v="Function"/>
    <n v="5125713.01"/>
    <n v="0"/>
    <n v="0"/>
    <n v="4234136.62"/>
    <n v="317560.25"/>
    <n v="910021.35"/>
    <n v="-43780.800000000003"/>
    <n v="28342.73"/>
    <n v="5157069.6900000004"/>
    <n v="1221079.99"/>
    <n v="3487.66"/>
    <n v="0"/>
    <n v="28342.73"/>
    <n v="0"/>
    <x v="33"/>
  </r>
  <r>
    <n v="-1"/>
    <n v="1"/>
    <s v="0001 -Florida Power &amp; Light Company"/>
    <n v="0"/>
    <n v="3"/>
    <x v="33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8"/>
    <n v="2014"/>
    <s v="V2012 Q1 - 50% Bonus"/>
    <n v="367"/>
    <s v="02. Steam"/>
    <s v="Function"/>
    <n v="7823365.21"/>
    <n v="0"/>
    <n v="0"/>
    <n v="7826458.8099999996"/>
    <n v="336541.46"/>
    <n v="616240.66"/>
    <n v="-6187.2"/>
    <n v="2427.41"/>
    <n v="7829552.4100000001"/>
    <n v="952257.32"/>
    <n v="-3234.99"/>
    <n v="0"/>
    <n v="2427.41"/>
    <n v="0"/>
    <x v="33"/>
  </r>
  <r>
    <n v="-1"/>
    <n v="1"/>
    <s v="0001 -Florida Power &amp; Light Company"/>
    <n v="0"/>
    <n v="3"/>
    <x v="33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9"/>
    <n v="2014"/>
    <s v="V2012 Q2 - 50% Bonus"/>
    <n v="367"/>
    <s v="02. Steam"/>
    <s v="Function"/>
    <n v="146478606.88999999"/>
    <n v="0"/>
    <n v="0"/>
    <n v="146478606.88999999"/>
    <n v="5238959.9800000004"/>
    <n v="8508946.0999999996"/>
    <n v="-322992.34999999998"/>
    <n v="0"/>
    <n v="146478606.88999999"/>
    <n v="13747906.08"/>
    <n v="0"/>
    <n v="0"/>
    <n v="0"/>
    <n v="0"/>
    <x v="33"/>
  </r>
  <r>
    <n v="-1"/>
    <n v="1"/>
    <s v="0001 -Florida Power &amp; Light Company"/>
    <n v="0"/>
    <n v="3"/>
    <x v="33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5"/>
    <n v="2014"/>
    <s v="V2012 Q3 - 100% Bonus"/>
    <n v="367"/>
    <s v="02. Steam"/>
    <s v="Function"/>
    <n v="14706200.58"/>
    <n v="0"/>
    <n v="0"/>
    <n v="14712617.939999999"/>
    <n v="525387.59"/>
    <n v="722851.82"/>
    <n v="-12834.71"/>
    <n v="2965.52"/>
    <n v="14719035.289999999"/>
    <n v="1247379.93"/>
    <n v="-9009.7099999999991"/>
    <n v="0"/>
    <n v="2965.52"/>
    <n v="0"/>
    <x v="33"/>
  </r>
  <r>
    <n v="-1"/>
    <n v="1"/>
    <s v="0001 -Florida Power &amp; Light Company"/>
    <n v="0"/>
    <n v="3"/>
    <x v="33"/>
    <n v="2012"/>
    <n v="250"/>
    <n v="2014"/>
    <s v="V2012 Q3 - 50% Bonus"/>
    <n v="367"/>
    <s v="02. Steam"/>
    <s v="Function"/>
    <n v="247103139.06"/>
    <n v="0"/>
    <n v="0"/>
    <n v="247210933.13999999"/>
    <n v="8841771.0600000005"/>
    <n v="12154743.51"/>
    <n v="-215588.15"/>
    <n v="49812.74"/>
    <n v="247318727.21000001"/>
    <n v="20982077.699999999"/>
    <n v="-151338.54999999999"/>
    <n v="0"/>
    <n v="49812.74"/>
    <n v="0"/>
    <x v="33"/>
  </r>
  <r>
    <n v="-1"/>
    <n v="1"/>
    <s v="0001 -Florida Power &amp; Light Company"/>
    <n v="0"/>
    <n v="3"/>
    <x v="33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7"/>
    <n v="2014"/>
    <s v="V2012 Q4 - 100% Bonus"/>
    <n v="367"/>
    <s v="02. Steam"/>
    <s v="Function"/>
    <n v="187342.91"/>
    <n v="0"/>
    <n v="0"/>
    <n v="187424.66"/>
    <n v="6692.93"/>
    <n v="7534.01"/>
    <n v="-163.5"/>
    <n v="128.02000000000001"/>
    <n v="187506.41"/>
    <n v="14217.46"/>
    <n v="-26"/>
    <n v="0"/>
    <n v="128.02000000000001"/>
    <n v="0"/>
    <x v="33"/>
  </r>
  <r>
    <n v="-1"/>
    <n v="1"/>
    <s v="0001 -Florida Power &amp; Light Company"/>
    <n v="0"/>
    <n v="3"/>
    <x v="33"/>
    <n v="2012"/>
    <n v="251"/>
    <n v="2014"/>
    <s v="V2012 Q4 - 50% Bonus"/>
    <n v="367"/>
    <s v="02. Steam"/>
    <s v="Function"/>
    <n v="4849830.26"/>
    <n v="0"/>
    <n v="0"/>
    <n v="4851882"/>
    <n v="187611.45"/>
    <n v="206540.11"/>
    <n v="-4103.4799999999996"/>
    <n v="3266.43"/>
    <n v="4853933.74"/>
    <n v="393913.41"/>
    <n v="-598.91"/>
    <n v="0"/>
    <n v="3266.43"/>
    <n v="0"/>
    <x v="33"/>
  </r>
  <r>
    <n v="-1"/>
    <n v="1"/>
    <s v="0001 -Florida Power &amp; Light Company"/>
    <n v="0"/>
    <n v="3"/>
    <x v="33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3"/>
    <n v="231"/>
    <n v="2014"/>
    <s v="V2013 - 50% Bonus"/>
    <n v="367"/>
    <s v="02. Steam"/>
    <s v="Function"/>
    <n v="76290242.25"/>
    <n v="0"/>
    <n v="0"/>
    <n v="72932872.579999998"/>
    <n v="6363237.2400000002"/>
    <n v="3390117.48"/>
    <n v="-1525132.79"/>
    <n v="16222.64"/>
    <n v="76353370.560000002"/>
    <n v="9748708.8699999992"/>
    <n v="-42259.82"/>
    <n v="0"/>
    <n v="16222.64"/>
    <n v="0"/>
    <x v="33"/>
  </r>
  <r>
    <n v="-1"/>
    <n v="1"/>
    <s v="0001 -Florida Power &amp; Light Company"/>
    <n v="0"/>
    <n v="3"/>
    <x v="33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4"/>
    <n v="363"/>
    <n v="2014"/>
    <s v="V2014 - 50% Bonus"/>
    <n v="367"/>
    <s v="02. Steam"/>
    <s v="Function"/>
    <n v="160732377.47"/>
    <n v="160732377.47"/>
    <n v="0"/>
    <n v="160732377.47"/>
    <n v="6184806.2699999996"/>
    <n v="0"/>
    <n v="160732377.47"/>
    <n v="0"/>
    <n v="0"/>
    <n v="6184806.2699999996"/>
    <n v="0"/>
    <n v="0"/>
    <n v="0"/>
    <n v="0"/>
    <x v="33"/>
  </r>
  <r>
    <n v="-1"/>
    <n v="1"/>
    <s v="0001 -Florida Power &amp; Light Company"/>
    <n v="0"/>
    <n v="3"/>
    <x v="33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33"/>
  </r>
  <r>
    <n v="-1"/>
    <n v="1"/>
    <s v="0001 -Florida Power &amp; Light Company"/>
    <n v="0"/>
    <n v="3"/>
    <x v="33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33"/>
  </r>
  <r>
    <n v="-1"/>
    <n v="1"/>
    <s v="0001 -Florida Power &amp; Light Company"/>
    <n v="0"/>
    <n v="3"/>
    <x v="33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33"/>
  </r>
  <r>
    <n v="-1"/>
    <n v="1"/>
    <s v="0001 -Florida Power &amp; Light Company"/>
    <n v="0"/>
    <n v="3"/>
    <x v="33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33"/>
  </r>
  <r>
    <n v="-1"/>
    <n v="1"/>
    <s v="0001 -Florida Power &amp; Light Company"/>
    <n v="0"/>
    <n v="3"/>
    <x v="33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33"/>
  </r>
  <r>
    <n v="-1"/>
    <n v="1"/>
    <s v="0001 -Florida Power &amp; Light Company"/>
    <n v="0"/>
    <n v="3"/>
    <x v="33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33"/>
  </r>
  <r>
    <n v="-1"/>
    <n v="1"/>
    <s v="0001 -Florida Power &amp; Light Company"/>
    <n v="0"/>
    <n v="3"/>
    <x v="33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33"/>
  </r>
  <r>
    <n v="-1"/>
    <n v="1"/>
    <s v="0001 -Florida Power &amp; Light Company"/>
    <n v="0"/>
    <n v="3"/>
    <x v="33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33"/>
  </r>
  <r>
    <n v="-1"/>
    <n v="1"/>
    <s v="0001 -Florida Power &amp; Light Company"/>
    <n v="0"/>
    <n v="3"/>
    <x v="33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33"/>
  </r>
  <r>
    <n v="-1"/>
    <n v="1"/>
    <s v="0001 -Florida Power &amp; Light Company"/>
    <n v="0"/>
    <n v="3"/>
    <x v="33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33"/>
  </r>
  <r>
    <n v="-1"/>
    <n v="1"/>
    <s v="0001 -Florida Power &amp; Light Company"/>
    <n v="0"/>
    <n v="3"/>
    <x v="33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33"/>
  </r>
  <r>
    <n v="-1"/>
    <n v="1"/>
    <s v="0001 -Florida Power &amp; Light Company"/>
    <n v="0"/>
    <n v="3"/>
    <x v="33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33"/>
  </r>
  <r>
    <n v="-1"/>
    <n v="1"/>
    <s v="0001 -Florida Power &amp; Light Company"/>
    <n v="0"/>
    <n v="3"/>
    <x v="33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33"/>
  </r>
  <r>
    <n v="-1"/>
    <n v="1"/>
    <s v="0001 -Florida Power &amp; Light Company"/>
    <n v="0"/>
    <n v="3"/>
    <x v="33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33"/>
  </r>
  <r>
    <n v="-1"/>
    <n v="1"/>
    <s v="0001 -Florida Power &amp; Light Company"/>
    <n v="0"/>
    <n v="3"/>
    <x v="33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33"/>
  </r>
  <r>
    <n v="-1"/>
    <n v="1"/>
    <s v="0001 -Florida Power &amp; Light Company"/>
    <n v="0"/>
    <n v="3"/>
    <x v="33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33"/>
  </r>
  <r>
    <n v="-1"/>
    <n v="1"/>
    <s v="0001 -Florida Power &amp; Light Company"/>
    <n v="0"/>
    <n v="3"/>
    <x v="33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33"/>
  </r>
  <r>
    <n v="-1"/>
    <n v="1"/>
    <s v="0001 -Florida Power &amp; Light Company"/>
    <n v="0"/>
    <n v="3"/>
    <x v="33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33"/>
  </r>
  <r>
    <n v="-1"/>
    <n v="1"/>
    <s v="0001 -Florida Power &amp; Light Company"/>
    <n v="0"/>
    <n v="3"/>
    <x v="33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33"/>
  </r>
  <r>
    <n v="-1"/>
    <n v="1"/>
    <s v="0001 -Florida Power &amp; Light Company"/>
    <n v="0"/>
    <n v="3"/>
    <x v="33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33"/>
  </r>
  <r>
    <n v="-1"/>
    <n v="1"/>
    <s v="0001 -Florida Power &amp; Light Company"/>
    <n v="0"/>
    <n v="3"/>
    <x v="33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33"/>
  </r>
  <r>
    <n v="-1"/>
    <n v="1"/>
    <s v="0001 -Florida Power &amp; Light Company"/>
    <n v="0"/>
    <n v="3"/>
    <x v="33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33"/>
  </r>
  <r>
    <n v="-1"/>
    <n v="1"/>
    <s v="0001 -Florida Power &amp; Light Company"/>
    <n v="0"/>
    <n v="3"/>
    <x v="33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33"/>
  </r>
  <r>
    <n v="-1"/>
    <n v="1"/>
    <s v="0001 -Florida Power &amp; Light Company"/>
    <n v="0"/>
    <n v="3"/>
    <x v="33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33"/>
  </r>
  <r>
    <n v="-1"/>
    <n v="1"/>
    <s v="0001 -Florida Power &amp; Light Company"/>
    <n v="0"/>
    <n v="3"/>
    <x v="33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33"/>
  </r>
  <r>
    <n v="-1"/>
    <n v="1"/>
    <s v="0001 -Florida Power &amp; Light Company"/>
    <n v="0"/>
    <n v="3"/>
    <x v="33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33"/>
  </r>
  <r>
    <n v="-1"/>
    <n v="1"/>
    <s v="0001 -Florida Power &amp; Light Company"/>
    <n v="0"/>
    <n v="3"/>
    <x v="33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33"/>
  </r>
  <r>
    <n v="-1"/>
    <n v="1"/>
    <s v="0001 -Florida Power &amp; Light Company"/>
    <n v="0"/>
    <n v="3"/>
    <x v="33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33"/>
  </r>
  <r>
    <n v="-1"/>
    <n v="1"/>
    <s v="0001 -Florida Power &amp; Light Company"/>
    <n v="0"/>
    <n v="3"/>
    <x v="33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33"/>
  </r>
  <r>
    <n v="-1"/>
    <n v="1"/>
    <s v="0001 -Florida Power &amp; Light Company"/>
    <n v="0"/>
    <n v="3"/>
    <x v="33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33"/>
  </r>
  <r>
    <n v="-1"/>
    <n v="1"/>
    <s v="0001 -Florida Power &amp; Light Company"/>
    <n v="0"/>
    <n v="3"/>
    <x v="33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33"/>
  </r>
  <r>
    <n v="-1"/>
    <n v="1"/>
    <s v="0001 -Florida Power &amp; Light Company"/>
    <n v="0"/>
    <n v="3"/>
    <x v="33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33"/>
  </r>
  <r>
    <n v="-1"/>
    <n v="1"/>
    <s v="0001 -Florida Power &amp; Light Company"/>
    <n v="0"/>
    <n v="3"/>
    <x v="33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33"/>
  </r>
  <r>
    <n v="-1"/>
    <n v="1"/>
    <s v="0001 -Florida Power &amp; Light Company"/>
    <n v="0"/>
    <n v="3"/>
    <x v="33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33"/>
  </r>
  <r>
    <n v="-1"/>
    <n v="1"/>
    <s v="0001 -Florida Power &amp; Light Company"/>
    <n v="0"/>
    <n v="3"/>
    <x v="33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33"/>
  </r>
  <r>
    <n v="-1"/>
    <n v="1"/>
    <s v="0001 -Florida Power &amp; Light Company"/>
    <n v="0"/>
    <n v="3"/>
    <x v="33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33"/>
  </r>
  <r>
    <n v="-1"/>
    <n v="1"/>
    <s v="0001 -Florida Power &amp; Light Company"/>
    <n v="0"/>
    <n v="3"/>
    <x v="33"/>
    <n v="2001"/>
    <n v="69"/>
    <n v="2014"/>
    <s v="V2001 Bonus"/>
    <n v="367"/>
    <s v="03. Nuclear"/>
    <s v="Function"/>
    <n v="618907.68000000005"/>
    <n v="0"/>
    <n v="0"/>
    <n v="60448.13"/>
    <n v="3566.44"/>
    <n v="609985.53"/>
    <n v="0"/>
    <n v="0"/>
    <n v="618907.68000000005"/>
    <n v="613551.97"/>
    <n v="0"/>
    <n v="0"/>
    <n v="0"/>
    <n v="0"/>
    <x v="33"/>
  </r>
  <r>
    <n v="-1"/>
    <n v="1"/>
    <s v="0001 -Florida Power &amp; Light Company"/>
    <n v="0"/>
    <n v="3"/>
    <x v="33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33"/>
  </r>
  <r>
    <n v="-1"/>
    <n v="1"/>
    <s v="0001 -Florida Power &amp; Light Company"/>
    <n v="0"/>
    <n v="3"/>
    <x v="33"/>
    <n v="2002"/>
    <n v="68"/>
    <n v="2014"/>
    <s v="V2002 Bonus"/>
    <n v="367"/>
    <s v="03. Nuclear"/>
    <s v="Function"/>
    <n v="749090.34"/>
    <n v="0"/>
    <n v="0"/>
    <n v="749090.34"/>
    <n v="44271.24"/>
    <n v="594253.37"/>
    <n v="0"/>
    <n v="0"/>
    <n v="749090.34"/>
    <n v="638524.61"/>
    <n v="0"/>
    <n v="0"/>
    <n v="0"/>
    <n v="0"/>
    <x v="33"/>
  </r>
  <r>
    <n v="-1"/>
    <n v="1"/>
    <s v="0001 -Florida Power &amp; Light Company"/>
    <n v="0"/>
    <n v="3"/>
    <x v="33"/>
    <n v="2002"/>
    <n v="80"/>
    <n v="2014"/>
    <s v="V2002 Bonus Q1"/>
    <n v="367"/>
    <s v="03. Nuclear"/>
    <s v="Function"/>
    <n v="1196840.8400000001"/>
    <n v="0"/>
    <n v="0"/>
    <n v="1206468.1000000001"/>
    <n v="37300.68"/>
    <n v="1097761.79"/>
    <n v="-19254.509999999998"/>
    <n v="12159.3"/>
    <n v="1216095.3500000001"/>
    <n v="1118792.3"/>
    <n v="9174.9599999999991"/>
    <n v="0"/>
    <n v="12159.3"/>
    <n v="0"/>
    <x v="33"/>
  </r>
  <r>
    <n v="-1"/>
    <n v="1"/>
    <s v="0001 -Florida Power &amp; Light Company"/>
    <n v="0"/>
    <n v="3"/>
    <x v="33"/>
    <n v="2002"/>
    <n v="81"/>
    <n v="2014"/>
    <s v="V2002 Bonus Q2"/>
    <n v="367"/>
    <s v="03. Nuclear"/>
    <s v="Function"/>
    <n v="1395805.46"/>
    <n v="0"/>
    <n v="0"/>
    <n v="1410754.75"/>
    <n v="57865.9"/>
    <n v="1227440.46"/>
    <n v="-29898.58"/>
    <n v="18828.68"/>
    <n v="1425704.04"/>
    <n v="1260483.23"/>
    <n v="13753.23"/>
    <n v="0"/>
    <n v="18828.68"/>
    <n v="0"/>
    <x v="33"/>
  </r>
  <r>
    <n v="-1"/>
    <n v="1"/>
    <s v="0001 -Florida Power &amp; Light Company"/>
    <n v="0"/>
    <n v="3"/>
    <x v="33"/>
    <n v="2002"/>
    <n v="82"/>
    <n v="2014"/>
    <s v="V2002 Bonus Q3"/>
    <n v="367"/>
    <s v="03. Nuclear"/>
    <s v="Function"/>
    <n v="1245089.8"/>
    <n v="0"/>
    <n v="0"/>
    <n v="1245089.8"/>
    <n v="0"/>
    <n v="1245089.8"/>
    <n v="0"/>
    <n v="0"/>
    <n v="1245089.8"/>
    <n v="1245089.8"/>
    <n v="0"/>
    <n v="0"/>
    <n v="0"/>
    <n v="0"/>
    <x v="33"/>
  </r>
  <r>
    <n v="-1"/>
    <n v="1"/>
    <s v="0001 -Florida Power &amp; Light Company"/>
    <n v="0"/>
    <n v="3"/>
    <x v="33"/>
    <n v="2002"/>
    <n v="83"/>
    <n v="2014"/>
    <s v="V2002 Bonus Q4"/>
    <n v="367"/>
    <s v="03. Nuclear"/>
    <s v="Function"/>
    <n v="3010432.79"/>
    <n v="0"/>
    <n v="0"/>
    <n v="3019686.91"/>
    <n v="39532.839999999997"/>
    <n v="2871813.81"/>
    <n v="-18508.240000000002"/>
    <n v="15195.75"/>
    <n v="3028941.03"/>
    <n v="2896576.61"/>
    <n v="11457.54"/>
    <n v="0"/>
    <n v="15195.75"/>
    <n v="0"/>
    <x v="33"/>
  </r>
  <r>
    <n v="-1"/>
    <n v="1"/>
    <s v="0001 -Florida Power &amp; Light Company"/>
    <n v="0"/>
    <n v="3"/>
    <x v="33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33"/>
  </r>
  <r>
    <n v="-1"/>
    <n v="1"/>
    <s v="0001 -Florida Power &amp; Light Company"/>
    <n v="0"/>
    <n v="3"/>
    <x v="33"/>
    <n v="2003"/>
    <n v="70"/>
    <n v="2014"/>
    <s v="V2003 Bonus-30%"/>
    <n v="367"/>
    <s v="03. Nuclear"/>
    <s v="Function"/>
    <n v="11017011.41"/>
    <n v="0"/>
    <n v="0"/>
    <n v="3914568"/>
    <n v="486196.24"/>
    <n v="8828656.5999999996"/>
    <n v="0"/>
    <n v="0"/>
    <n v="11017011.41"/>
    <n v="9314852.8399999999"/>
    <n v="0"/>
    <n v="0"/>
    <n v="0"/>
    <n v="0"/>
    <x v="33"/>
  </r>
  <r>
    <n v="-1"/>
    <n v="1"/>
    <s v="0001 -Florida Power &amp; Light Company"/>
    <n v="0"/>
    <n v="3"/>
    <x v="33"/>
    <n v="2003"/>
    <n v="84"/>
    <n v="2014"/>
    <s v="V2003 Bonus-50%"/>
    <n v="367"/>
    <s v="03. Nuclear"/>
    <s v="Function"/>
    <n v="4804877.79"/>
    <n v="0"/>
    <n v="0"/>
    <n v="1453151.28"/>
    <n v="192461.84"/>
    <n v="3938638.98"/>
    <n v="0"/>
    <n v="0"/>
    <n v="4804877.79"/>
    <n v="4131100.82"/>
    <n v="0"/>
    <n v="0"/>
    <n v="0"/>
    <n v="0"/>
    <x v="33"/>
  </r>
  <r>
    <n v="-1"/>
    <n v="1"/>
    <s v="0001 -Florida Power &amp; Light Company"/>
    <n v="0"/>
    <n v="3"/>
    <x v="33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33"/>
  </r>
  <r>
    <n v="-1"/>
    <n v="1"/>
    <s v="0001 -Florida Power &amp; Light Company"/>
    <n v="0"/>
    <n v="3"/>
    <x v="33"/>
    <n v="2004"/>
    <n v="71"/>
    <n v="2014"/>
    <s v="V2004 Bonus-30%"/>
    <n v="367"/>
    <s v="03. Nuclear"/>
    <s v="Function"/>
    <n v="1137364.31"/>
    <n v="0"/>
    <n v="0"/>
    <n v="1137364.31"/>
    <n v="67218.23"/>
    <n v="767948.37"/>
    <n v="0"/>
    <n v="0"/>
    <n v="1137364.31"/>
    <n v="835166.6"/>
    <n v="0"/>
    <n v="0"/>
    <n v="0"/>
    <n v="0"/>
    <x v="33"/>
  </r>
  <r>
    <n v="-1"/>
    <n v="1"/>
    <s v="0001 -Florida Power &amp; Light Company"/>
    <n v="0"/>
    <n v="3"/>
    <x v="33"/>
    <n v="2004"/>
    <n v="85"/>
    <n v="2014"/>
    <s v="V2004 Bonus-50%"/>
    <n v="367"/>
    <s v="03. Nuclear"/>
    <s v="Function"/>
    <n v="9098914.4399999995"/>
    <n v="0"/>
    <n v="0"/>
    <n v="9098914.4399999995"/>
    <n v="537745.84"/>
    <n v="6143587.0199999996"/>
    <n v="0"/>
    <n v="0"/>
    <n v="9098914.4399999995"/>
    <n v="6681332.8600000003"/>
    <n v="0"/>
    <n v="0"/>
    <n v="0"/>
    <n v="0"/>
    <x v="33"/>
  </r>
  <r>
    <n v="-1"/>
    <n v="1"/>
    <s v="0001 -Florida Power &amp; Light Company"/>
    <n v="0"/>
    <n v="3"/>
    <x v="33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33"/>
  </r>
  <r>
    <n v="-1"/>
    <n v="1"/>
    <s v="0001 -Florida Power &amp; Light Company"/>
    <n v="0"/>
    <n v="3"/>
    <x v="33"/>
    <n v="2004"/>
    <n v="96"/>
    <n v="2014"/>
    <s v="V2004 Q1 - 30% Bonus"/>
    <n v="367"/>
    <s v="03. Nuclear"/>
    <s v="Function"/>
    <n v="-704144.38"/>
    <n v="0"/>
    <n v="0"/>
    <n v="-704144.38"/>
    <n v="-40966.31"/>
    <n v="-494200.44"/>
    <n v="0"/>
    <n v="0"/>
    <n v="-704144.38"/>
    <n v="-535166.75"/>
    <n v="0"/>
    <n v="0"/>
    <n v="0"/>
    <n v="0"/>
    <x v="33"/>
  </r>
  <r>
    <n v="-1"/>
    <n v="1"/>
    <s v="0001 -Florida Power &amp; Light Company"/>
    <n v="0"/>
    <n v="3"/>
    <x v="33"/>
    <n v="2004"/>
    <n v="100"/>
    <n v="2014"/>
    <s v="V2004 Q1 - 50% Bonus"/>
    <n v="367"/>
    <s v="03. Nuclear"/>
    <s v="Function"/>
    <n v="621978.24"/>
    <n v="0"/>
    <n v="0"/>
    <n v="622051.81000000006"/>
    <n v="4066.35"/>
    <n v="601263.92000000004"/>
    <n v="-202.56"/>
    <n v="96.01"/>
    <n v="622125.38"/>
    <n v="605223.31000000006"/>
    <n v="55.83"/>
    <n v="0"/>
    <n v="96.01"/>
    <n v="0"/>
    <x v="33"/>
  </r>
  <r>
    <n v="-1"/>
    <n v="1"/>
    <s v="0001 -Florida Power &amp; Light Company"/>
    <n v="0"/>
    <n v="3"/>
    <x v="33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33"/>
  </r>
  <r>
    <n v="-1"/>
    <n v="1"/>
    <s v="0001 -Florida Power &amp; Light Company"/>
    <n v="0"/>
    <n v="3"/>
    <x v="33"/>
    <n v="2004"/>
    <n v="97"/>
    <n v="2014"/>
    <s v="V2004 Q2 - 30% Bonus"/>
    <n v="367"/>
    <s v="03. Nuclear"/>
    <s v="Function"/>
    <n v="4668688.63"/>
    <n v="0"/>
    <n v="0"/>
    <n v="4673745.8600000003"/>
    <n v="275984.69"/>
    <n v="3193849.61"/>
    <n v="-10114.469999999999"/>
    <n v="6237.12"/>
    <n v="4678803.0999999996"/>
    <n v="3462631.32"/>
    <n v="3325.63"/>
    <n v="0"/>
    <n v="6237.12"/>
    <n v="0"/>
    <x v="33"/>
  </r>
  <r>
    <n v="-1"/>
    <n v="1"/>
    <s v="0001 -Florida Power &amp; Light Company"/>
    <n v="0"/>
    <n v="3"/>
    <x v="33"/>
    <n v="2004"/>
    <n v="101"/>
    <n v="2014"/>
    <s v="V2004 Q2 - 50% Bonus"/>
    <n v="367"/>
    <s v="03. Nuclear"/>
    <s v="Function"/>
    <n v="6393264.6200000001"/>
    <n v="0"/>
    <n v="0"/>
    <n v="6393264.6200000001"/>
    <n v="331354.49"/>
    <n v="4612316.57"/>
    <n v="-971918.75"/>
    <n v="0"/>
    <n v="6393264.6200000001"/>
    <n v="4943671.0599999996"/>
    <n v="0"/>
    <n v="0"/>
    <n v="0"/>
    <n v="0"/>
    <x v="33"/>
  </r>
  <r>
    <n v="-1"/>
    <n v="1"/>
    <s v="0001 -Florida Power &amp; Light Company"/>
    <n v="0"/>
    <n v="3"/>
    <x v="33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33"/>
  </r>
  <r>
    <n v="-1"/>
    <n v="1"/>
    <s v="0001 -Florida Power &amp; Light Company"/>
    <n v="0"/>
    <n v="3"/>
    <x v="33"/>
    <n v="2004"/>
    <n v="98"/>
    <n v="2014"/>
    <s v="V2004 Q3 - 30% Bonus"/>
    <n v="367"/>
    <s v="03. Nuclear"/>
    <s v="Function"/>
    <n v="53037.53"/>
    <n v="0"/>
    <n v="0"/>
    <n v="53095.02"/>
    <n v="3135.26"/>
    <n v="35498"/>
    <n v="-114.99"/>
    <n v="76.58"/>
    <n v="53152.52"/>
    <n v="38553.07"/>
    <n v="41.78"/>
    <n v="0"/>
    <n v="76.58"/>
    <n v="0"/>
    <x v="33"/>
  </r>
  <r>
    <n v="-1"/>
    <n v="1"/>
    <s v="0001 -Florida Power &amp; Light Company"/>
    <n v="0"/>
    <n v="3"/>
    <x v="33"/>
    <n v="2004"/>
    <n v="102"/>
    <n v="2014"/>
    <s v="V2004 Q3 - 50% Bonus"/>
    <n v="367"/>
    <s v="03. Nuclear"/>
    <s v="Function"/>
    <n v="1572178.72"/>
    <n v="0"/>
    <n v="0"/>
    <n v="1573070.64"/>
    <n v="48635.45"/>
    <n v="1298639.72"/>
    <n v="-1869.7"/>
    <n v="1182.93"/>
    <n v="1573962.56"/>
    <n v="1346034.32"/>
    <n v="639.94000000000005"/>
    <n v="0"/>
    <n v="1182.93"/>
    <n v="0"/>
    <x v="33"/>
  </r>
  <r>
    <n v="-1"/>
    <n v="1"/>
    <s v="0001 -Florida Power &amp; Light Company"/>
    <n v="0"/>
    <n v="3"/>
    <x v="33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33"/>
  </r>
  <r>
    <n v="-1"/>
    <n v="1"/>
    <s v="0001 -Florida Power &amp; Light Company"/>
    <n v="0"/>
    <n v="3"/>
    <x v="33"/>
    <n v="2004"/>
    <n v="99"/>
    <n v="2014"/>
    <s v="V2004 Q4 - 30% Bonus"/>
    <n v="367"/>
    <s v="03. Nuclear"/>
    <s v="Function"/>
    <n v="21065909.059999999"/>
    <n v="0"/>
    <n v="0"/>
    <n v="21088746.010000002"/>
    <n v="1245290.45"/>
    <n v="13787800.15"/>
    <n v="-45673.9"/>
    <n v="29804.67"/>
    <n v="21111582.960000001"/>
    <n v="15001912.83"/>
    <n v="15308.54"/>
    <n v="0"/>
    <n v="29804.67"/>
    <n v="0"/>
    <x v="33"/>
  </r>
  <r>
    <n v="-1"/>
    <n v="1"/>
    <s v="0001 -Florida Power &amp; Light Company"/>
    <n v="0"/>
    <n v="3"/>
    <x v="33"/>
    <n v="2004"/>
    <n v="103"/>
    <n v="2014"/>
    <s v="V2004 Q4 - 50% Bonus"/>
    <n v="367"/>
    <s v="03. Nuclear"/>
    <s v="Function"/>
    <n v="46632564.119999997"/>
    <n v="0"/>
    <n v="0"/>
    <n v="46676245"/>
    <n v="2397993.31"/>
    <n v="32615831.870000001"/>
    <n v="-87880.58"/>
    <n v="56012.54"/>
    <n v="46719925.880000003"/>
    <n v="34954193.060000002"/>
    <n v="28282.9"/>
    <n v="0"/>
    <n v="56012.54"/>
    <n v="0"/>
    <x v="33"/>
  </r>
  <r>
    <n v="-1"/>
    <n v="1"/>
    <s v="0001 -Florida Power &amp; Light Company"/>
    <n v="0"/>
    <n v="3"/>
    <x v="33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33"/>
  </r>
  <r>
    <n v="-1"/>
    <n v="1"/>
    <s v="0001 -Florida Power &amp; Light Company"/>
    <n v="0"/>
    <n v="3"/>
    <x v="33"/>
    <n v="2005"/>
    <n v="72"/>
    <n v="2014"/>
    <s v="V2005 Bonus-30%"/>
    <n v="367"/>
    <s v="03. Nuclear"/>
    <s v="Function"/>
    <n v="9291456.2400000002"/>
    <n v="0"/>
    <n v="0"/>
    <n v="8902100.4399999995"/>
    <n v="548434.05000000005"/>
    <n v="5729196.8099999996"/>
    <n v="-6385.37"/>
    <n v="34913.57"/>
    <n v="9297841.6099999994"/>
    <n v="6273508.9000000004"/>
    <n v="32650.16"/>
    <n v="0"/>
    <n v="34913.57"/>
    <n v="0"/>
    <x v="33"/>
  </r>
  <r>
    <n v="-1"/>
    <n v="1"/>
    <s v="0001 -Florida Power &amp; Light Company"/>
    <n v="0"/>
    <n v="3"/>
    <x v="33"/>
    <n v="2005"/>
    <n v="86"/>
    <n v="2014"/>
    <s v="V2005 Bonus-50%"/>
    <n v="367"/>
    <s v="03. Nuclear"/>
    <s v="Function"/>
    <n v="52340785.840000004"/>
    <n v="0"/>
    <n v="0"/>
    <n v="20900288.280000001"/>
    <n v="3107383.84"/>
    <n v="32601419.73"/>
    <n v="-567993.68000000005"/>
    <n v="390970.62"/>
    <n v="52908779.520000003"/>
    <n v="35342046.789999999"/>
    <n v="189733.72"/>
    <n v="0"/>
    <n v="390970.62"/>
    <n v="0"/>
    <x v="33"/>
  </r>
  <r>
    <n v="-1"/>
    <n v="1"/>
    <s v="0001 -Florida Power &amp; Light Company"/>
    <n v="0"/>
    <n v="3"/>
    <x v="33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33"/>
  </r>
  <r>
    <n v="-1"/>
    <n v="1"/>
    <s v="0001 -Florida Power &amp; Light Company"/>
    <n v="0"/>
    <n v="3"/>
    <x v="33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33"/>
  </r>
  <r>
    <n v="-1"/>
    <n v="1"/>
    <s v="0001 -Florida Power &amp; Light Company"/>
    <n v="0"/>
    <n v="3"/>
    <x v="33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33"/>
  </r>
  <r>
    <n v="-1"/>
    <n v="1"/>
    <s v="0001 -Florida Power &amp; Light Company"/>
    <n v="0"/>
    <n v="3"/>
    <x v="33"/>
    <n v="2008"/>
    <n v="239"/>
    <n v="2014"/>
    <s v="V2008 Bonus - 50%"/>
    <n v="367"/>
    <s v="03. Nuclear"/>
    <s v="Function"/>
    <n v="6010296.9900000002"/>
    <n v="0"/>
    <n v="0"/>
    <n v="6010296.9900000002"/>
    <n v="354607.52"/>
    <n v="2639121.4"/>
    <n v="0"/>
    <n v="0"/>
    <n v="6010296.9900000002"/>
    <n v="2993728.92"/>
    <n v="0"/>
    <n v="0"/>
    <n v="0"/>
    <n v="0"/>
    <x v="33"/>
  </r>
  <r>
    <n v="-1"/>
    <n v="1"/>
    <s v="0001 -Florida Power &amp; Light Company"/>
    <n v="0"/>
    <n v="3"/>
    <x v="33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33"/>
  </r>
  <r>
    <n v="-1"/>
    <n v="1"/>
    <s v="0001 -Florida Power &amp; Light Company"/>
    <n v="0"/>
    <n v="3"/>
    <x v="33"/>
    <n v="2008"/>
    <n v="168"/>
    <n v="2014"/>
    <s v="V2008 Q1 - 50% Bonus"/>
    <n v="367"/>
    <s v="03. Nuclear"/>
    <s v="Function"/>
    <n v="312013.90999999997"/>
    <n v="0"/>
    <n v="0"/>
    <n v="312060.40999999997"/>
    <n v="15866.79"/>
    <n v="211587.62"/>
    <n v="-14095"/>
    <n v="63.78"/>
    <n v="312106.92"/>
    <n v="227408.77"/>
    <n v="16.41"/>
    <n v="0"/>
    <n v="63.78"/>
    <n v="0"/>
    <x v="33"/>
  </r>
  <r>
    <n v="-1"/>
    <n v="1"/>
    <s v="0001 -Florida Power &amp; Light Company"/>
    <n v="0"/>
    <n v="3"/>
    <x v="33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33"/>
  </r>
  <r>
    <n v="-1"/>
    <n v="1"/>
    <s v="0001 -Florida Power &amp; Light Company"/>
    <n v="0"/>
    <n v="3"/>
    <x v="33"/>
    <n v="2008"/>
    <n v="169"/>
    <n v="2014"/>
    <s v="V2008 Q2 - 50% Bonus"/>
    <n v="367"/>
    <s v="03. Nuclear"/>
    <s v="Function"/>
    <n v="1941959.86"/>
    <n v="0"/>
    <n v="0"/>
    <n v="1942176.45"/>
    <n v="135647.54999999999"/>
    <n v="1370944.44"/>
    <n v="-218750.41"/>
    <n v="435.36"/>
    <n v="1942393.04"/>
    <n v="1506385.76"/>
    <n v="208.41"/>
    <n v="0"/>
    <n v="435.36"/>
    <n v="0"/>
    <x v="33"/>
  </r>
  <r>
    <n v="-1"/>
    <n v="1"/>
    <s v="0001 -Florida Power &amp; Light Company"/>
    <n v="0"/>
    <n v="3"/>
    <x v="33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33"/>
  </r>
  <r>
    <n v="-1"/>
    <n v="1"/>
    <s v="0001 -Florida Power &amp; Light Company"/>
    <n v="0"/>
    <n v="3"/>
    <x v="33"/>
    <n v="2008"/>
    <n v="170"/>
    <n v="2014"/>
    <s v="V2008 Q3 - 50% Bonus"/>
    <n v="367"/>
    <s v="03. Nuclear"/>
    <s v="Function"/>
    <n v="9000865.7799999993"/>
    <n v="0"/>
    <n v="0"/>
    <n v="9002987.3100000005"/>
    <n v="558436.37"/>
    <n v="4326180.6100000003"/>
    <n v="-221973.24"/>
    <n v="4263.74"/>
    <n v="9005108.8499999996"/>
    <n v="4882660.13"/>
    <n v="1977.51"/>
    <n v="0"/>
    <n v="4263.74"/>
    <n v="0"/>
    <x v="33"/>
  </r>
  <r>
    <n v="-1"/>
    <n v="1"/>
    <s v="0001 -Florida Power &amp; Light Company"/>
    <n v="0"/>
    <n v="3"/>
    <x v="33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33"/>
  </r>
  <r>
    <n v="-1"/>
    <n v="1"/>
    <s v="0001 -Florida Power &amp; Light Company"/>
    <n v="0"/>
    <n v="3"/>
    <x v="33"/>
    <n v="2008"/>
    <n v="171"/>
    <n v="2014"/>
    <s v="V2008 Q4 - 50% Bonus"/>
    <n v="367"/>
    <s v="03. Nuclear"/>
    <s v="Function"/>
    <n v="11946620.939999999"/>
    <n v="0"/>
    <n v="0"/>
    <n v="11949232.41"/>
    <n v="749619.74"/>
    <n v="5891223.9900000002"/>
    <n v="-430664.44"/>
    <n v="5824.67"/>
    <n v="11951843.880000001"/>
    <n v="6638512.0800000001"/>
    <n v="2933.38"/>
    <n v="0"/>
    <n v="5824.67"/>
    <n v="0"/>
    <x v="33"/>
  </r>
  <r>
    <n v="-1"/>
    <n v="1"/>
    <s v="0001 -Florida Power &amp; Light Company"/>
    <n v="0"/>
    <n v="3"/>
    <x v="33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33"/>
  </r>
  <r>
    <n v="-1"/>
    <n v="1"/>
    <s v="0001 -Florida Power &amp; Light Company"/>
    <n v="0"/>
    <n v="3"/>
    <x v="33"/>
    <n v="2009"/>
    <n v="189"/>
    <n v="2014"/>
    <s v="V2009 Q1 - 50% Bonus"/>
    <n v="367"/>
    <s v="03. Nuclear"/>
    <s v="Function"/>
    <n v="11045864.300000001"/>
    <n v="0"/>
    <n v="0"/>
    <n v="11302345.09"/>
    <n v="695772.72"/>
    <n v="4978131.17"/>
    <n v="-618129.85"/>
    <n v="381724.3"/>
    <n v="11558825.890000001"/>
    <n v="5452691.7699999996"/>
    <n v="89974.83"/>
    <n v="0"/>
    <n v="381724.3"/>
    <n v="0"/>
    <x v="33"/>
  </r>
  <r>
    <n v="-1"/>
    <n v="1"/>
    <s v="0001 -Florida Power &amp; Light Company"/>
    <n v="0"/>
    <n v="3"/>
    <x v="33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33"/>
  </r>
  <r>
    <n v="-1"/>
    <n v="1"/>
    <s v="0001 -Florida Power &amp; Light Company"/>
    <n v="0"/>
    <n v="3"/>
    <x v="33"/>
    <n v="2009"/>
    <n v="190"/>
    <n v="2014"/>
    <s v="V2009 Q2 - 50% Bonus"/>
    <n v="367"/>
    <s v="03. Nuclear"/>
    <s v="Function"/>
    <n v="37984020.009999998"/>
    <n v="0"/>
    <n v="0"/>
    <n v="37984020.009999998"/>
    <n v="2380993.73"/>
    <n v="15341776.35"/>
    <n v="-231869.67"/>
    <n v="0"/>
    <n v="37984020.009999998"/>
    <n v="17722770.079999998"/>
    <n v="0"/>
    <n v="0"/>
    <n v="0"/>
    <n v="0"/>
    <x v="33"/>
  </r>
  <r>
    <n v="-1"/>
    <n v="1"/>
    <s v="0001 -Florida Power &amp; Light Company"/>
    <n v="0"/>
    <n v="3"/>
    <x v="33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33"/>
  </r>
  <r>
    <n v="-1"/>
    <n v="1"/>
    <s v="0001 -Florida Power &amp; Light Company"/>
    <n v="0"/>
    <n v="3"/>
    <x v="33"/>
    <n v="2009"/>
    <n v="191"/>
    <n v="2014"/>
    <s v="V2009 Q3 - 50% Bonus"/>
    <n v="367"/>
    <s v="03. Nuclear"/>
    <s v="Function"/>
    <n v="30714793.059999999"/>
    <n v="0"/>
    <n v="0"/>
    <n v="30989515.289999999"/>
    <n v="1997090.21"/>
    <n v="12155654.98"/>
    <n v="-741396.57"/>
    <n v="350175.77"/>
    <n v="31264237.52"/>
    <n v="13932920.699999999"/>
    <n v="20555.8"/>
    <n v="0"/>
    <n v="350175.77"/>
    <n v="0"/>
    <x v="33"/>
  </r>
  <r>
    <n v="-1"/>
    <n v="1"/>
    <s v="0001 -Florida Power &amp; Light Company"/>
    <n v="0"/>
    <n v="3"/>
    <x v="33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33"/>
  </r>
  <r>
    <n v="-1"/>
    <n v="1"/>
    <s v="0001 -Florida Power &amp; Light Company"/>
    <n v="0"/>
    <n v="3"/>
    <x v="33"/>
    <n v="2009"/>
    <n v="192"/>
    <n v="2014"/>
    <s v="V2009 Q4 - 50% Bonus"/>
    <n v="367"/>
    <s v="03. Nuclear"/>
    <s v="Function"/>
    <n v="32856256.489999998"/>
    <n v="0"/>
    <n v="0"/>
    <n v="33677493.049999997"/>
    <n v="2182856.94"/>
    <n v="12162537.02"/>
    <n v="-1642473.12"/>
    <n v="1610474.18"/>
    <n v="34498729.609999999"/>
    <n v="13713888.960000001"/>
    <n v="599506.06000000006"/>
    <n v="0"/>
    <n v="1610474.18"/>
    <n v="0"/>
    <x v="33"/>
  </r>
  <r>
    <n v="-1"/>
    <n v="1"/>
    <s v="0001 -Florida Power &amp; Light Company"/>
    <n v="0"/>
    <n v="3"/>
    <x v="33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33"/>
  </r>
  <r>
    <n v="-1"/>
    <n v="1"/>
    <s v="0001 -Florida Power &amp; Light Company"/>
    <n v="0"/>
    <n v="3"/>
    <x v="33"/>
    <n v="2010"/>
    <n v="215"/>
    <n v="2014"/>
    <s v="V2010 Q1 - 50% Bonus"/>
    <n v="367"/>
    <s v="03. Nuclear"/>
    <s v="Function"/>
    <n v="-596332.69999999995"/>
    <n v="0"/>
    <n v="0"/>
    <n v="-596332.69999999995"/>
    <n v="-14565.76"/>
    <n v="250362.06"/>
    <n v="0"/>
    <n v="0"/>
    <n v="-596332.69999999995"/>
    <n v="235796.3"/>
    <n v="0"/>
    <n v="0"/>
    <n v="0"/>
    <n v="0"/>
    <x v="33"/>
  </r>
  <r>
    <n v="-1"/>
    <n v="1"/>
    <s v="0001 -Florida Power &amp; Light Company"/>
    <n v="0"/>
    <n v="3"/>
    <x v="33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33"/>
  </r>
  <r>
    <n v="-1"/>
    <n v="1"/>
    <s v="0001 -Florida Power &amp; Light Company"/>
    <n v="0"/>
    <n v="3"/>
    <x v="33"/>
    <n v="2010"/>
    <n v="216"/>
    <n v="2014"/>
    <s v="V2010 Q2 - 50% Bonus"/>
    <n v="367"/>
    <s v="03. Nuclear"/>
    <s v="Function"/>
    <n v="62458149.630000003"/>
    <n v="0"/>
    <n v="0"/>
    <n v="62610124.100000001"/>
    <n v="4302577.46"/>
    <n v="20293110.210000001"/>
    <n v="-303948.94"/>
    <n v="185426.56"/>
    <n v="62762098.57"/>
    <n v="24489080.620000001"/>
    <n v="-11915.33"/>
    <n v="0"/>
    <n v="185426.56"/>
    <n v="0"/>
    <x v="33"/>
  </r>
  <r>
    <n v="-1"/>
    <n v="1"/>
    <s v="0001 -Florida Power &amp; Light Company"/>
    <n v="0"/>
    <n v="3"/>
    <x v="33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33"/>
  </r>
  <r>
    <n v="-1"/>
    <n v="1"/>
    <s v="0001 -Florida Power &amp; Light Company"/>
    <n v="0"/>
    <n v="3"/>
    <x v="33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7"/>
    <n v="2014"/>
    <s v="V2010 Q3 - 50% Bonus"/>
    <n v="367"/>
    <s v="03. Nuclear"/>
    <s v="Function"/>
    <n v="7352986.6799999997"/>
    <n v="0"/>
    <n v="0"/>
    <n v="7352986.6799999997"/>
    <n v="541927.22"/>
    <n v="2612929.8199999998"/>
    <n v="-436570.75"/>
    <n v="0"/>
    <n v="7352986.6799999997"/>
    <n v="3154857.04"/>
    <n v="0"/>
    <n v="0"/>
    <n v="0"/>
    <n v="0"/>
    <x v="33"/>
  </r>
  <r>
    <n v="-1"/>
    <n v="1"/>
    <s v="0001 -Florida Power &amp; Light Company"/>
    <n v="0"/>
    <n v="3"/>
    <x v="33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33"/>
  </r>
  <r>
    <n v="-1"/>
    <n v="1"/>
    <s v="0001 -Florida Power &amp; Light Company"/>
    <n v="0"/>
    <n v="3"/>
    <x v="33"/>
    <n v="2010"/>
    <n v="224"/>
    <n v="2014"/>
    <s v="V2010 Q4 - 100% Bonus"/>
    <n v="367"/>
    <s v="03. Nuclear"/>
    <s v="Function"/>
    <n v="5992826.9199999999"/>
    <n v="0"/>
    <n v="0"/>
    <n v="6058051.3499999996"/>
    <n v="436714.68"/>
    <n v="1723068.46"/>
    <n v="-130448.87"/>
    <n v="169980.18"/>
    <n v="6123275.79"/>
    <n v="2118546.29"/>
    <n v="80768.149999999994"/>
    <n v="0"/>
    <n v="169980.18"/>
    <n v="0"/>
    <x v="33"/>
  </r>
  <r>
    <n v="-1"/>
    <n v="1"/>
    <s v="0001 -Florida Power &amp; Light Company"/>
    <n v="0"/>
    <n v="3"/>
    <x v="33"/>
    <n v="2010"/>
    <n v="218"/>
    <n v="2014"/>
    <s v="V2010 Q4 - 50% Bonus"/>
    <n v="367"/>
    <s v="03. Nuclear"/>
    <s v="Function"/>
    <n v="16657928.640000001"/>
    <n v="0"/>
    <n v="0"/>
    <n v="16837314.440000001"/>
    <n v="1219229.56"/>
    <n v="4860702.55"/>
    <n v="-358771.59"/>
    <n v="467493.96"/>
    <n v="17016700.23"/>
    <n v="5966519.0300000003"/>
    <n v="222135.45"/>
    <n v="0"/>
    <n v="467493.96"/>
    <n v="0"/>
    <x v="33"/>
  </r>
  <r>
    <n v="-1"/>
    <n v="1"/>
    <s v="0001 -Florida Power &amp; Light Company"/>
    <n v="0"/>
    <n v="3"/>
    <x v="33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33"/>
  </r>
  <r>
    <n v="-1"/>
    <n v="1"/>
    <s v="0001 -Florida Power &amp; Light Company"/>
    <n v="0"/>
    <n v="3"/>
    <x v="33"/>
    <n v="2011"/>
    <n v="233"/>
    <n v="2014"/>
    <s v="V2011 - 100% Bonus"/>
    <n v="367"/>
    <s v="03. Nuclear"/>
    <s v="Function"/>
    <n v="40205004.920000002"/>
    <n v="0"/>
    <n v="0"/>
    <n v="30100913.309999999"/>
    <n v="3218025.06"/>
    <n v="10206016.859999999"/>
    <n v="-532205.51"/>
    <n v="313950.15999999997"/>
    <n v="40370669.689999998"/>
    <n v="13379482.24"/>
    <n v="192845.07"/>
    <n v="0"/>
    <n v="313950.15999999997"/>
    <n v="0"/>
    <x v="33"/>
  </r>
  <r>
    <n v="-1"/>
    <n v="1"/>
    <s v="0001 -Florida Power &amp; Light Company"/>
    <n v="0"/>
    <n v="3"/>
    <x v="33"/>
    <n v="2011"/>
    <n v="234"/>
    <n v="2014"/>
    <s v="V2011 - 50% Bonus"/>
    <n v="367"/>
    <s v="03. Nuclear"/>
    <s v="Function"/>
    <n v="60226566.520000003"/>
    <n v="0"/>
    <n v="0"/>
    <n v="46401126.560000002"/>
    <n v="4640112.66"/>
    <n v="13916242.1"/>
    <n v="-264352.31"/>
    <n v="279688.73"/>
    <n v="60374152.280000001"/>
    <n v="18516657.879999999"/>
    <n v="171799.85"/>
    <n v="0"/>
    <n v="279688.73"/>
    <n v="0"/>
    <x v="33"/>
  </r>
  <r>
    <n v="-1"/>
    <n v="1"/>
    <s v="0001 -Florida Power &amp; Light Company"/>
    <n v="0"/>
    <n v="3"/>
    <x v="33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8"/>
    <n v="2014"/>
    <s v="V2012 Q1 - 50% Bonus"/>
    <n v="367"/>
    <s v="03. Nuclear"/>
    <s v="Function"/>
    <n v="12499296.52"/>
    <n v="0"/>
    <n v="0"/>
    <n v="12544462.390000001"/>
    <n v="772855.35"/>
    <n v="1453338.08"/>
    <n v="-90331.74"/>
    <n v="142667.4"/>
    <n v="12589628.26"/>
    <n v="2215466.5299999998"/>
    <n v="63062.55"/>
    <n v="0"/>
    <n v="142667.4"/>
    <n v="0"/>
    <x v="33"/>
  </r>
  <r>
    <n v="-1"/>
    <n v="1"/>
    <s v="0001 -Florida Power &amp; Light Company"/>
    <n v="0"/>
    <n v="3"/>
    <x v="33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3"/>
    <n v="2014"/>
    <s v="V2012 Q2 - 100% Bonus"/>
    <n v="367"/>
    <s v="03. Nuclear"/>
    <s v="Function"/>
    <n v="211435935.09999999"/>
    <n v="0"/>
    <n v="0"/>
    <n v="212381267.66"/>
    <n v="10619063.380000001"/>
    <n v="17332786.27"/>
    <n v="-1890665.12"/>
    <n v="1206776.02"/>
    <n v="213326600.22"/>
    <n v="27750966.48"/>
    <n v="-483005.93"/>
    <n v="0"/>
    <n v="1206776.02"/>
    <n v="0"/>
    <x v="33"/>
  </r>
  <r>
    <n v="-1"/>
    <n v="1"/>
    <s v="0001 -Florida Power &amp; Light Company"/>
    <n v="0"/>
    <n v="3"/>
    <x v="33"/>
    <n v="2012"/>
    <n v="249"/>
    <n v="2014"/>
    <s v="V2012 Q2 - 50% Bonus"/>
    <n v="367"/>
    <s v="03. Nuclear"/>
    <s v="Function"/>
    <n v="339162196.69999999"/>
    <n v="0"/>
    <n v="0"/>
    <n v="340425180.70999998"/>
    <n v="17067134.82"/>
    <n v="27836711.530000001"/>
    <n v="-3021202.65"/>
    <n v="1612277.91"/>
    <n v="341688164.70999998"/>
    <n v="44635462.25"/>
    <n v="-645306"/>
    <n v="0"/>
    <n v="1612277.91"/>
    <n v="0"/>
    <x v="33"/>
  </r>
  <r>
    <n v="-1"/>
    <n v="1"/>
    <s v="0001 -Florida Power &amp; Light Company"/>
    <n v="0"/>
    <n v="3"/>
    <x v="33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5"/>
    <n v="2014"/>
    <s v="V2012 Q3 - 100% Bonus"/>
    <n v="367"/>
    <s v="03. Nuclear"/>
    <s v="Function"/>
    <n v="346177006.5"/>
    <n v="0"/>
    <n v="0"/>
    <n v="347724767.97000003"/>
    <n v="17386238.399999999"/>
    <n v="24012486.399999999"/>
    <n v="-3095522.94"/>
    <n v="1951850.69"/>
    <n v="349272529.44"/>
    <n v="41108519.520000003"/>
    <n v="-853466.97"/>
    <n v="0"/>
    <n v="1951850.69"/>
    <n v="0"/>
    <x v="33"/>
  </r>
  <r>
    <n v="-1"/>
    <n v="1"/>
    <s v="0001 -Florida Power &amp; Light Company"/>
    <n v="0"/>
    <n v="3"/>
    <x v="33"/>
    <n v="2012"/>
    <n v="250"/>
    <n v="2014"/>
    <s v="V2012 Q3 - 50% Bonus"/>
    <n v="367"/>
    <s v="03. Nuclear"/>
    <s v="Function"/>
    <n v="637156324.63999999"/>
    <n v="0"/>
    <n v="0"/>
    <n v="639989807.92999995"/>
    <n v="32174850.16"/>
    <n v="44435220.950000003"/>
    <n v="-5666966.5800000001"/>
    <n v="3573248.49"/>
    <n v="642823291.22000003"/>
    <n v="76078792.989999995"/>
    <n v="-1562439.98"/>
    <n v="0"/>
    <n v="3573248.49"/>
    <n v="0"/>
    <x v="33"/>
  </r>
  <r>
    <n v="-1"/>
    <n v="1"/>
    <s v="0001 -Florida Power &amp; Light Company"/>
    <n v="0"/>
    <n v="3"/>
    <x v="33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7"/>
    <n v="2014"/>
    <s v="V2012 Q4 - 100% Bonus"/>
    <n v="367"/>
    <s v="03. Nuclear"/>
    <s v="Function"/>
    <n v="171926348.61000001"/>
    <n v="0"/>
    <n v="0"/>
    <n v="172695033.34"/>
    <n v="8634751.6699999999"/>
    <n v="9757334.1400000006"/>
    <n v="-1537369.45"/>
    <n v="1020069.46"/>
    <n v="173463718.06"/>
    <n v="18267174.539999999"/>
    <n v="-392388.72"/>
    <n v="0"/>
    <n v="1020069.46"/>
    <n v="0"/>
    <x v="33"/>
  </r>
  <r>
    <n v="-1"/>
    <n v="1"/>
    <s v="0001 -Florida Power &amp; Light Company"/>
    <n v="0"/>
    <n v="3"/>
    <x v="33"/>
    <n v="2012"/>
    <n v="251"/>
    <n v="2014"/>
    <s v="V2012 Q4 - 50% Bonus"/>
    <n v="367"/>
    <s v="03. Nuclear"/>
    <s v="Function"/>
    <n v="187116412.41"/>
    <n v="0"/>
    <n v="0"/>
    <n v="187942044.86000001"/>
    <n v="9525625.0399999991"/>
    <n v="10762770"/>
    <n v="-1651264.89"/>
    <n v="1095640.93"/>
    <n v="188767677.30000001"/>
    <n v="20154229.77"/>
    <n v="-421458.68"/>
    <n v="0"/>
    <n v="1095640.93"/>
    <n v="0"/>
    <x v="33"/>
  </r>
  <r>
    <n v="-1"/>
    <n v="1"/>
    <s v="0001 -Florida Power &amp; Light Company"/>
    <n v="0"/>
    <n v="3"/>
    <x v="33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33"/>
  </r>
  <r>
    <n v="-1"/>
    <n v="1"/>
    <s v="0001 -Florida Power &amp; Light Company"/>
    <n v="0"/>
    <n v="3"/>
    <x v="33"/>
    <n v="2013"/>
    <n v="231"/>
    <n v="2014"/>
    <s v="V2013 - 50% Bonus"/>
    <n v="367"/>
    <s v="03. Nuclear"/>
    <s v="Function"/>
    <n v="857030978.46000004"/>
    <n v="0"/>
    <n v="0"/>
    <n v="814356383.92999995"/>
    <n v="84261021.560000002"/>
    <n v="44705752.93"/>
    <n v="-3894291.74"/>
    <n v="2516928.9300000002"/>
    <n v="860899851.60000002"/>
    <n v="128589559.36"/>
    <n v="-974729.08"/>
    <n v="0"/>
    <n v="2516928.9300000002"/>
    <n v="0"/>
    <x v="33"/>
  </r>
  <r>
    <n v="-1"/>
    <n v="1"/>
    <s v="0001 -Florida Power &amp; Light Company"/>
    <n v="0"/>
    <n v="3"/>
    <x v="33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4"/>
    <n v="363"/>
    <n v="2014"/>
    <s v="V2014 - 50% Bonus"/>
    <n v="367"/>
    <s v="03. Nuclear"/>
    <s v="Function"/>
    <n v="116067109.45"/>
    <n v="116067109.45"/>
    <n v="0"/>
    <n v="116067109.45"/>
    <n v="7233721.7800000003"/>
    <n v="0"/>
    <n v="116067109.45"/>
    <n v="0"/>
    <n v="0"/>
    <n v="7233721.7800000003"/>
    <n v="0"/>
    <n v="0"/>
    <n v="0"/>
    <n v="0"/>
    <x v="33"/>
  </r>
  <r>
    <n v="-1"/>
    <n v="1"/>
    <s v="0001 -Florida Power &amp; Light Company"/>
    <n v="0"/>
    <n v="3"/>
    <x v="33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2"/>
    <n v="80"/>
    <n v="2014"/>
    <s v="V2002 Bonus Q1"/>
    <n v="367"/>
    <s v="04. Nuclear Fuel"/>
    <s v="Function"/>
    <n v="-1504968.49"/>
    <n v="0"/>
    <n v="0"/>
    <n v="-1504968.49"/>
    <n v="0"/>
    <n v="-1504968.49"/>
    <n v="0"/>
    <n v="0"/>
    <n v="-1504968.49"/>
    <n v="-1504968.49"/>
    <n v="0"/>
    <n v="0"/>
    <n v="0"/>
    <n v="0"/>
    <x v="33"/>
  </r>
  <r>
    <n v="-1"/>
    <n v="1"/>
    <s v="0001 -Florida Power &amp; Light Company"/>
    <n v="0"/>
    <n v="3"/>
    <x v="33"/>
    <n v="2002"/>
    <n v="81"/>
    <n v="2014"/>
    <s v="V2002 Bonus Q2"/>
    <n v="367"/>
    <s v="04. Nuclear Fuel"/>
    <s v="Function"/>
    <n v="-38539.51"/>
    <n v="0"/>
    <n v="0"/>
    <n v="-38539.51"/>
    <n v="0"/>
    <n v="-38539.51"/>
    <n v="0"/>
    <n v="0"/>
    <n v="-38539.51"/>
    <n v="-38539.51"/>
    <n v="0"/>
    <n v="0"/>
    <n v="0"/>
    <n v="0"/>
    <x v="33"/>
  </r>
  <r>
    <n v="-1"/>
    <n v="1"/>
    <s v="0001 -Florida Power &amp; Light Company"/>
    <n v="0"/>
    <n v="3"/>
    <x v="33"/>
    <n v="2002"/>
    <n v="82"/>
    <n v="2014"/>
    <s v="V2002 Bonus Q3"/>
    <n v="367"/>
    <s v="04. Nuclear Fuel"/>
    <s v="Function"/>
    <n v="-1898134.18"/>
    <n v="0"/>
    <n v="0"/>
    <n v="-1898134.18"/>
    <n v="0"/>
    <n v="-1898134.18"/>
    <n v="0"/>
    <n v="0"/>
    <n v="-1898134.18"/>
    <n v="-1898134.18"/>
    <n v="0"/>
    <n v="0"/>
    <n v="0"/>
    <n v="0"/>
    <x v="33"/>
  </r>
  <r>
    <n v="-1"/>
    <n v="1"/>
    <s v="0001 -Florida Power &amp; Light Company"/>
    <n v="0"/>
    <n v="3"/>
    <x v="33"/>
    <n v="2003"/>
    <n v="70"/>
    <n v="2014"/>
    <s v="V2003 Bonus-30%"/>
    <n v="367"/>
    <s v="04. Nuclear Fuel"/>
    <s v="Function"/>
    <n v="-4749921.75"/>
    <n v="0"/>
    <n v="0"/>
    <n v="0"/>
    <n v="0"/>
    <n v="-4749921.75"/>
    <n v="0"/>
    <n v="0"/>
    <n v="-4749921.75"/>
    <n v="-4749921.75"/>
    <n v="0"/>
    <n v="0"/>
    <n v="0"/>
    <n v="0"/>
    <x v="33"/>
  </r>
  <r>
    <n v="-1"/>
    <n v="1"/>
    <s v="0001 -Florida Power &amp; Light Company"/>
    <n v="0"/>
    <n v="3"/>
    <x v="33"/>
    <n v="2004"/>
    <n v="100"/>
    <n v="2014"/>
    <s v="V2004 Q1 - 50% Bonus"/>
    <n v="367"/>
    <s v="04. Nuclear Fuel"/>
    <s v="Function"/>
    <n v="-20283.509999999998"/>
    <n v="0"/>
    <n v="0"/>
    <n v="-20283.509999999998"/>
    <n v="0"/>
    <n v="-20283.509999999998"/>
    <n v="0"/>
    <n v="0"/>
    <n v="-20283.509999999998"/>
    <n v="-20283.509999999998"/>
    <n v="0"/>
    <n v="0"/>
    <n v="0"/>
    <n v="0"/>
    <x v="33"/>
  </r>
  <r>
    <n v="-1"/>
    <n v="1"/>
    <s v="0001 -Florida Power &amp; Light Company"/>
    <n v="0"/>
    <n v="3"/>
    <x v="33"/>
    <n v="2004"/>
    <n v="101"/>
    <n v="2014"/>
    <s v="V2004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68"/>
    <n v="2014"/>
    <s v="V2008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90"/>
    <n v="2014"/>
    <s v="V2009 Q2 - 50% Bonus"/>
    <n v="367"/>
    <s v="04. Nuclear Fuel"/>
    <s v="Function"/>
    <n v="0"/>
    <n v="0"/>
    <n v="0"/>
    <n v="56249580.299999997"/>
    <n v="2397919.61"/>
    <n v="107703321.38"/>
    <n v="-112499160.59"/>
    <n v="0"/>
    <n v="112499160.59"/>
    <n v="0"/>
    <n v="-2397919.6"/>
    <n v="0"/>
    <n v="0"/>
    <n v="0"/>
    <x v="33"/>
  </r>
  <r>
    <n v="-1"/>
    <n v="1"/>
    <s v="0001 -Florida Power &amp; Light Company"/>
    <n v="0"/>
    <n v="3"/>
    <x v="33"/>
    <n v="2009"/>
    <n v="191"/>
    <n v="2014"/>
    <s v="V2009 Q3 - 50% Bonus"/>
    <n v="367"/>
    <s v="04. Nuclear Fuel"/>
    <s v="Function"/>
    <n v="0"/>
    <n v="0"/>
    <n v="0"/>
    <n v="148686.06"/>
    <n v="10500.21"/>
    <n v="276371.7"/>
    <n v="-297372.12"/>
    <n v="0"/>
    <n v="297372.12"/>
    <n v="0"/>
    <n v="-10500.21"/>
    <n v="0"/>
    <n v="0"/>
    <n v="0"/>
    <x v="33"/>
  </r>
  <r>
    <n v="-1"/>
    <n v="1"/>
    <s v="0001 -Florida Power &amp; Light Company"/>
    <n v="0"/>
    <n v="3"/>
    <x v="33"/>
    <n v="2009"/>
    <n v="192"/>
    <n v="2014"/>
    <s v="V2009 Q4 - 50% Bonus"/>
    <n v="367"/>
    <s v="04. Nuclear Fuel"/>
    <s v="Function"/>
    <n v="0"/>
    <n v="0"/>
    <n v="0"/>
    <n v="23068335.699999999"/>
    <n v="2209023.83"/>
    <n v="41718623.75"/>
    <n v="-46136671.399999999"/>
    <n v="0"/>
    <n v="46136671.399999999"/>
    <n v="0"/>
    <n v="-2209023.8199999998"/>
    <n v="0"/>
    <n v="0"/>
    <n v="0"/>
    <x v="33"/>
  </r>
  <r>
    <n v="-1"/>
    <n v="1"/>
    <s v="0001 -Florida Power &amp; Light Company"/>
    <n v="0"/>
    <n v="3"/>
    <x v="33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5"/>
    <n v="2014"/>
    <s v="V2010 Q1 - 50% Bonus"/>
    <n v="367"/>
    <s v="04. Nuclear Fuel"/>
    <s v="Function"/>
    <n v="0"/>
    <n v="0"/>
    <n v="0"/>
    <n v="109688.73"/>
    <n v="12078.92"/>
    <n v="192200.98"/>
    <n v="-219377.46"/>
    <n v="0"/>
    <n v="219377.46"/>
    <n v="0"/>
    <n v="-15097.56"/>
    <n v="0"/>
    <n v="0"/>
    <n v="0"/>
    <x v="33"/>
  </r>
  <r>
    <n v="-1"/>
    <n v="1"/>
    <s v="0001 -Florida Power &amp; Light Company"/>
    <n v="0"/>
    <n v="3"/>
    <x v="33"/>
    <n v="2010"/>
    <n v="216"/>
    <n v="2014"/>
    <s v="V2010 Q2 - 50% Bonus"/>
    <n v="367"/>
    <s v="04. Nuclear Fuel"/>
    <s v="Function"/>
    <n v="52437928.170000002"/>
    <n v="0"/>
    <n v="0"/>
    <n v="56581182.82"/>
    <n v="6432714.6699999999"/>
    <n v="51231993.399999999"/>
    <n v="-8286509.2999999998"/>
    <n v="0"/>
    <n v="60724437.469999999"/>
    <n v="50202499.289999999"/>
    <n v="-824300.51"/>
    <n v="0"/>
    <n v="0"/>
    <n v="0"/>
    <x v="33"/>
  </r>
  <r>
    <n v="-1"/>
    <n v="1"/>
    <s v="0001 -Florida Power &amp; Light Company"/>
    <n v="0"/>
    <n v="3"/>
    <x v="33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8"/>
    <n v="2014"/>
    <s v="V2010 Q4 - 50% Bonus"/>
    <n v="367"/>
    <s v="04. Nuclear Fuel"/>
    <s v="Function"/>
    <n v="42209189.630000003"/>
    <n v="0"/>
    <n v="0"/>
    <n v="42209189.630000003"/>
    <n v="4619373.71"/>
    <n v="33547863.920000002"/>
    <n v="0"/>
    <n v="0"/>
    <n v="42209189.630000003"/>
    <n v="38167237.630000003"/>
    <n v="0"/>
    <n v="0"/>
    <n v="0"/>
    <n v="0"/>
    <x v="33"/>
  </r>
  <r>
    <n v="-1"/>
    <n v="1"/>
    <s v="0001 -Florida Power &amp; Light Company"/>
    <n v="0"/>
    <n v="3"/>
    <x v="33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33"/>
  </r>
  <r>
    <n v="-1"/>
    <n v="1"/>
    <s v="0001 -Florida Power &amp; Light Company"/>
    <n v="0"/>
    <n v="3"/>
    <x v="33"/>
    <n v="2011"/>
    <n v="233"/>
    <n v="2014"/>
    <s v="V2011 - 100% Bonus"/>
    <n v="367"/>
    <s v="04. Nuclear Fuel"/>
    <s v="Function"/>
    <n v="17637780.75"/>
    <n v="0"/>
    <n v="0"/>
    <n v="5079680.8600000003"/>
    <n v="2031872.34"/>
    <n v="12558099.890000001"/>
    <n v="0"/>
    <n v="0"/>
    <n v="17637780.75"/>
    <n v="14589972.23"/>
    <n v="0"/>
    <n v="0"/>
    <n v="0"/>
    <n v="0"/>
    <x v="33"/>
  </r>
  <r>
    <n v="-1"/>
    <n v="1"/>
    <s v="0001 -Florida Power &amp; Light Company"/>
    <n v="0"/>
    <n v="3"/>
    <x v="33"/>
    <n v="2011"/>
    <n v="234"/>
    <n v="2014"/>
    <s v="V2011 - 50% Bonus"/>
    <n v="367"/>
    <s v="04. Nuclear Fuel"/>
    <s v="Function"/>
    <n v="39426040.780000001"/>
    <n v="0"/>
    <n v="0"/>
    <n v="11354699.74"/>
    <n v="4541879.9000000004"/>
    <n v="28071341.039999999"/>
    <n v="0"/>
    <n v="0"/>
    <n v="39426040.780000001"/>
    <n v="32613220.940000001"/>
    <n v="0"/>
    <n v="0"/>
    <n v="0"/>
    <n v="0"/>
    <x v="33"/>
  </r>
  <r>
    <n v="-1"/>
    <n v="1"/>
    <s v="0001 -Florida Power &amp; Light Company"/>
    <n v="0"/>
    <n v="3"/>
    <x v="33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9"/>
    <n v="2014"/>
    <s v="V2012 Q2 - 50% Bonus"/>
    <n v="367"/>
    <s v="04. Nuclear Fuel"/>
    <s v="Function"/>
    <n v="87460092"/>
    <n v="0"/>
    <n v="0"/>
    <n v="87460092"/>
    <n v="17492018.399999999"/>
    <n v="28424529.899999999"/>
    <n v="0"/>
    <n v="0"/>
    <n v="87460092"/>
    <n v="45916548.299999997"/>
    <n v="0"/>
    <n v="0"/>
    <n v="0"/>
    <n v="0"/>
    <x v="33"/>
  </r>
  <r>
    <n v="-1"/>
    <n v="1"/>
    <s v="0001 -Florida Power &amp; Light Company"/>
    <n v="0"/>
    <n v="3"/>
    <x v="33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0"/>
    <n v="2014"/>
    <s v="V2012 Q3 - 50% Bonus"/>
    <n v="367"/>
    <s v="04. Nuclear Fuel"/>
    <s v="Function"/>
    <n v="83960296"/>
    <n v="0"/>
    <n v="0"/>
    <n v="83960296"/>
    <n v="16792059.199999999"/>
    <n v="23089081.399999999"/>
    <n v="0"/>
    <n v="0"/>
    <n v="83960296"/>
    <n v="39881140.600000001"/>
    <n v="0"/>
    <n v="0"/>
    <n v="0"/>
    <n v="0"/>
    <x v="33"/>
  </r>
  <r>
    <n v="-1"/>
    <n v="1"/>
    <s v="0001 -Florida Power &amp; Light Company"/>
    <n v="0"/>
    <n v="3"/>
    <x v="33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1"/>
    <n v="2014"/>
    <s v="V2012 Q4 - 50% Bonus"/>
    <n v="367"/>
    <s v="04. Nuclear Fuel"/>
    <s v="Function"/>
    <n v="62840883"/>
    <n v="0"/>
    <n v="0"/>
    <n v="62840883"/>
    <n v="12568176.6"/>
    <n v="14139198.68"/>
    <n v="0"/>
    <n v="0"/>
    <n v="62840883"/>
    <n v="26707375.280000001"/>
    <n v="0"/>
    <n v="0"/>
    <n v="0"/>
    <n v="0"/>
    <x v="33"/>
  </r>
  <r>
    <n v="-1"/>
    <n v="1"/>
    <s v="0001 -Florida Power &amp; Light Company"/>
    <n v="0"/>
    <n v="3"/>
    <x v="33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33"/>
  </r>
  <r>
    <n v="-1"/>
    <n v="1"/>
    <s v="0001 -Florida Power &amp; Light Company"/>
    <n v="0"/>
    <n v="3"/>
    <x v="33"/>
    <n v="2013"/>
    <n v="231"/>
    <n v="2014"/>
    <s v="V2013 - 50% Bonus"/>
    <n v="367"/>
    <s v="04. Nuclear Fuel"/>
    <s v="Function"/>
    <n v="236358825"/>
    <n v="0"/>
    <n v="0"/>
    <n v="189087060"/>
    <n v="75634824"/>
    <n v="47271765"/>
    <n v="0"/>
    <n v="0"/>
    <n v="236358825"/>
    <n v="122906589"/>
    <n v="0"/>
    <n v="0"/>
    <n v="0"/>
    <n v="0"/>
    <x v="33"/>
  </r>
  <r>
    <n v="-1"/>
    <n v="1"/>
    <s v="0001 -Florida Power &amp; Light Company"/>
    <n v="0"/>
    <n v="3"/>
    <x v="33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4"/>
    <n v="363"/>
    <n v="2014"/>
    <s v="V2014 - 50% Bonus"/>
    <n v="367"/>
    <s v="04. Nuclear Fuel"/>
    <s v="Function"/>
    <n v="94873740.019999996"/>
    <n v="94873740.019999996"/>
    <n v="0"/>
    <n v="94873740.019999996"/>
    <n v="18974748"/>
    <n v="0"/>
    <n v="94873740.019999996"/>
    <n v="0"/>
    <n v="0"/>
    <n v="18974748"/>
    <n v="0"/>
    <n v="0"/>
    <n v="0"/>
    <n v="0"/>
    <x v="33"/>
  </r>
  <r>
    <n v="-1"/>
    <n v="1"/>
    <s v="0001 -Florida Power &amp; Light Company"/>
    <n v="0"/>
    <n v="3"/>
    <x v="33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33"/>
  </r>
  <r>
    <n v="-1"/>
    <n v="1"/>
    <s v="0001 -Florida Power &amp; Light Company"/>
    <n v="0"/>
    <n v="3"/>
    <x v="33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33"/>
  </r>
  <r>
    <n v="-1"/>
    <n v="1"/>
    <s v="0001 -Florida Power &amp; Light Company"/>
    <n v="0"/>
    <n v="3"/>
    <x v="33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33"/>
  </r>
  <r>
    <n v="-1"/>
    <n v="1"/>
    <s v="0001 -Florida Power &amp; Light Company"/>
    <n v="0"/>
    <n v="3"/>
    <x v="33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33"/>
  </r>
  <r>
    <n v="-1"/>
    <n v="1"/>
    <s v="0001 -Florida Power &amp; Light Company"/>
    <n v="0"/>
    <n v="3"/>
    <x v="33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33"/>
  </r>
  <r>
    <n v="-1"/>
    <n v="1"/>
    <s v="0001 -Florida Power &amp; Light Company"/>
    <n v="0"/>
    <n v="3"/>
    <x v="33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33"/>
  </r>
  <r>
    <n v="-1"/>
    <n v="1"/>
    <s v="0001 -Florida Power &amp; Light Company"/>
    <n v="0"/>
    <n v="3"/>
    <x v="33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33"/>
  </r>
  <r>
    <n v="-1"/>
    <n v="1"/>
    <s v="0001 -Florida Power &amp; Light Company"/>
    <n v="0"/>
    <n v="3"/>
    <x v="33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33"/>
  </r>
  <r>
    <n v="-1"/>
    <n v="1"/>
    <s v="0001 -Florida Power &amp; Light Company"/>
    <n v="0"/>
    <n v="3"/>
    <x v="33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33"/>
  </r>
  <r>
    <n v="-1"/>
    <n v="1"/>
    <s v="0001 -Florida Power &amp; Light Company"/>
    <n v="0"/>
    <n v="3"/>
    <x v="33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33"/>
  </r>
  <r>
    <n v="-1"/>
    <n v="1"/>
    <s v="0001 -Florida Power &amp; Light Company"/>
    <n v="0"/>
    <n v="3"/>
    <x v="33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33"/>
  </r>
  <r>
    <n v="-1"/>
    <n v="1"/>
    <s v="0001 -Florida Power &amp; Light Company"/>
    <n v="0"/>
    <n v="3"/>
    <x v="33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33"/>
  </r>
  <r>
    <n v="-1"/>
    <n v="1"/>
    <s v="0001 -Florida Power &amp; Light Company"/>
    <n v="0"/>
    <n v="3"/>
    <x v="33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33"/>
  </r>
  <r>
    <n v="-1"/>
    <n v="1"/>
    <s v="0001 -Florida Power &amp; Light Company"/>
    <n v="0"/>
    <n v="3"/>
    <x v="33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33"/>
  </r>
  <r>
    <n v="-1"/>
    <n v="1"/>
    <s v="0001 -Florida Power &amp; Light Company"/>
    <n v="0"/>
    <n v="3"/>
    <x v="33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33"/>
  </r>
  <r>
    <n v="-1"/>
    <n v="1"/>
    <s v="0001 -Florida Power &amp; Light Company"/>
    <n v="0"/>
    <n v="3"/>
    <x v="33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33"/>
  </r>
  <r>
    <n v="-1"/>
    <n v="1"/>
    <s v="0001 -Florida Power &amp; Light Company"/>
    <n v="0"/>
    <n v="3"/>
    <x v="33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33"/>
  </r>
  <r>
    <n v="-1"/>
    <n v="1"/>
    <s v="0001 -Florida Power &amp; Light Company"/>
    <n v="0"/>
    <n v="3"/>
    <x v="33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33"/>
  </r>
  <r>
    <n v="-1"/>
    <n v="1"/>
    <s v="0001 -Florida Power &amp; Light Company"/>
    <n v="0"/>
    <n v="3"/>
    <x v="33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33"/>
  </r>
  <r>
    <n v="-1"/>
    <n v="1"/>
    <s v="0001 -Florida Power &amp; Light Company"/>
    <n v="0"/>
    <n v="3"/>
    <x v="33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33"/>
  </r>
  <r>
    <n v="-1"/>
    <n v="1"/>
    <s v="0001 -Florida Power &amp; Light Company"/>
    <n v="0"/>
    <n v="3"/>
    <x v="33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33"/>
  </r>
  <r>
    <n v="-1"/>
    <n v="1"/>
    <s v="0001 -Florida Power &amp; Light Company"/>
    <n v="0"/>
    <n v="3"/>
    <x v="33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33"/>
  </r>
  <r>
    <n v="-1"/>
    <n v="1"/>
    <s v="0001 -Florida Power &amp; Light Company"/>
    <n v="0"/>
    <n v="3"/>
    <x v="33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33"/>
  </r>
  <r>
    <n v="-1"/>
    <n v="1"/>
    <s v="0001 -Florida Power &amp; Light Company"/>
    <n v="0"/>
    <n v="3"/>
    <x v="33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33"/>
  </r>
  <r>
    <n v="-1"/>
    <n v="1"/>
    <s v="0001 -Florida Power &amp; Light Company"/>
    <n v="0"/>
    <n v="3"/>
    <x v="33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33"/>
  </r>
  <r>
    <n v="-1"/>
    <n v="1"/>
    <s v="0001 -Florida Power &amp; Light Company"/>
    <n v="0"/>
    <n v="3"/>
    <x v="33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33"/>
  </r>
  <r>
    <n v="-1"/>
    <n v="1"/>
    <s v="0001 -Florida Power &amp; Light Company"/>
    <n v="0"/>
    <n v="3"/>
    <x v="33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33"/>
  </r>
  <r>
    <n v="-1"/>
    <n v="1"/>
    <s v="0001 -Florida Power &amp; Light Company"/>
    <n v="0"/>
    <n v="3"/>
    <x v="33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33"/>
  </r>
  <r>
    <n v="-1"/>
    <n v="1"/>
    <s v="0001 -Florida Power &amp; Light Company"/>
    <n v="0"/>
    <n v="3"/>
    <x v="33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33"/>
  </r>
  <r>
    <n v="-1"/>
    <n v="1"/>
    <s v="0001 -Florida Power &amp; Light Company"/>
    <n v="0"/>
    <n v="3"/>
    <x v="33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33"/>
  </r>
  <r>
    <n v="-1"/>
    <n v="1"/>
    <s v="0001 -Florida Power &amp; Light Company"/>
    <n v="0"/>
    <n v="3"/>
    <x v="33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33"/>
  </r>
  <r>
    <n v="-1"/>
    <n v="1"/>
    <s v="0001 -Florida Power &amp; Light Company"/>
    <n v="0"/>
    <n v="3"/>
    <x v="33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33"/>
  </r>
  <r>
    <n v="-1"/>
    <n v="1"/>
    <s v="0001 -Florida Power &amp; Light Company"/>
    <n v="0"/>
    <n v="3"/>
    <x v="33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33"/>
  </r>
  <r>
    <n v="-1"/>
    <n v="1"/>
    <s v="0001 -Florida Power &amp; Light Company"/>
    <n v="0"/>
    <n v="3"/>
    <x v="33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33"/>
  </r>
  <r>
    <n v="-1"/>
    <n v="1"/>
    <s v="0001 -Florida Power &amp; Light Company"/>
    <n v="0"/>
    <n v="3"/>
    <x v="33"/>
    <n v="2001"/>
    <n v="69"/>
    <n v="2014"/>
    <s v="V2001 Bonus"/>
    <n v="367"/>
    <s v="05. Other Production"/>
    <s v="Function"/>
    <n v="4954047.13"/>
    <n v="0"/>
    <n v="0"/>
    <n v="1582970.62"/>
    <n v="211062.22"/>
    <n v="3402807.21"/>
    <n v="-38106.120000000003"/>
    <n v="7804.97"/>
    <n v="4992153.25"/>
    <n v="3587664.1"/>
    <n v="-4095.82"/>
    <n v="0"/>
    <n v="7804.97"/>
    <n v="0"/>
    <x v="33"/>
  </r>
  <r>
    <n v="-1"/>
    <n v="1"/>
    <s v="0001 -Florida Power &amp; Light Company"/>
    <n v="0"/>
    <n v="3"/>
    <x v="33"/>
    <n v="2002"/>
    <n v="80"/>
    <n v="2014"/>
    <s v="V2002 Bonus Q1"/>
    <n v="367"/>
    <s v="05. Other Production"/>
    <s v="Function"/>
    <n v="2817208.08"/>
    <n v="0"/>
    <n v="0"/>
    <n v="2839863.87"/>
    <n v="126629.53"/>
    <n v="1825342.91"/>
    <n v="-45311.58"/>
    <n v="7602.04"/>
    <n v="2862519.66"/>
    <n v="1922068.38"/>
    <n v="-7805.48"/>
    <n v="0"/>
    <n v="7602.04"/>
    <n v="0"/>
    <x v="33"/>
  </r>
  <r>
    <n v="-1"/>
    <n v="1"/>
    <s v="0001 -Florida Power &amp; Light Company"/>
    <n v="0"/>
    <n v="3"/>
    <x v="33"/>
    <n v="2002"/>
    <n v="81"/>
    <n v="2014"/>
    <s v="V2002 Bonus Q2"/>
    <n v="367"/>
    <s v="05. Other Production"/>
    <s v="Function"/>
    <n v="12247602.119999999"/>
    <n v="0"/>
    <n v="0"/>
    <n v="12346456.42"/>
    <n v="554080.67000000004"/>
    <n v="7839091.1399999997"/>
    <n v="-197708.62"/>
    <n v="18236.650000000001"/>
    <n v="12445310.74"/>
    <n v="8263948.0899999999"/>
    <n v="-50248.27"/>
    <n v="0"/>
    <n v="18236.650000000001"/>
    <n v="0"/>
    <x v="33"/>
  </r>
  <r>
    <n v="-1"/>
    <n v="1"/>
    <s v="0001 -Florida Power &amp; Light Company"/>
    <n v="0"/>
    <n v="3"/>
    <x v="33"/>
    <n v="2002"/>
    <n v="82"/>
    <n v="2014"/>
    <s v="V2002 Bonus Q3"/>
    <n v="367"/>
    <s v="05. Other Production"/>
    <s v="Function"/>
    <n v="13784434.9"/>
    <n v="0"/>
    <n v="0"/>
    <n v="13910769.18"/>
    <n v="603125.13"/>
    <n v="8794211.3399999999"/>
    <n v="-252668.56"/>
    <n v="42371.91"/>
    <n v="14037103.460000001"/>
    <n v="9222847.4199999999"/>
    <n v="-35807.599999999999"/>
    <n v="0"/>
    <n v="42371.91"/>
    <n v="0"/>
    <x v="33"/>
  </r>
  <r>
    <n v="-1"/>
    <n v="1"/>
    <s v="0001 -Florida Power &amp; Light Company"/>
    <n v="0"/>
    <n v="3"/>
    <x v="33"/>
    <n v="2002"/>
    <n v="83"/>
    <n v="2014"/>
    <s v="V2002 Bonus Q4"/>
    <n v="367"/>
    <s v="05. Other Production"/>
    <s v="Function"/>
    <n v="18262450.640000001"/>
    <n v="0"/>
    <n v="0"/>
    <n v="18420092.84"/>
    <n v="822827.63"/>
    <n v="11512694.93"/>
    <n v="-315284.40000000002"/>
    <n v="52963.55"/>
    <n v="18577735.039999999"/>
    <n v="12125549.07"/>
    <n v="-52347.37"/>
    <n v="0"/>
    <n v="52963.55"/>
    <n v="0"/>
    <x v="33"/>
  </r>
  <r>
    <n v="-1"/>
    <n v="1"/>
    <s v="0001 -Florida Power &amp; Light Company"/>
    <n v="0"/>
    <n v="3"/>
    <x v="33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33"/>
  </r>
  <r>
    <n v="-1"/>
    <n v="1"/>
    <s v="0001 -Florida Power &amp; Light Company"/>
    <n v="0"/>
    <n v="3"/>
    <x v="33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33"/>
  </r>
  <r>
    <n v="-1"/>
    <n v="1"/>
    <s v="0001 -Florida Power &amp; Light Company"/>
    <n v="0"/>
    <n v="3"/>
    <x v="33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33"/>
  </r>
  <r>
    <n v="-1"/>
    <n v="1"/>
    <s v="0001 -Florida Power &amp; Light Company"/>
    <n v="0"/>
    <n v="3"/>
    <x v="33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33"/>
  </r>
  <r>
    <n v="-1"/>
    <n v="1"/>
    <s v="0001 -Florida Power &amp; Light Company"/>
    <n v="0"/>
    <n v="3"/>
    <x v="33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33"/>
  </r>
  <r>
    <n v="-1"/>
    <n v="1"/>
    <s v="0001 -Florida Power &amp; Light Company"/>
    <n v="0"/>
    <n v="3"/>
    <x v="33"/>
    <n v="2003"/>
    <n v="70"/>
    <n v="2014"/>
    <s v="V2003 Bonus-30%"/>
    <n v="367"/>
    <s v="05. Other Production"/>
    <s v="Function"/>
    <n v="139320678.06999999"/>
    <n v="0"/>
    <n v="0"/>
    <n v="60014715.799999997"/>
    <n v="6317329.0300000003"/>
    <n v="83780960.790000007"/>
    <n v="-5678371.9500000002"/>
    <n v="1088967.18"/>
    <n v="144999050.02000001"/>
    <n v="86699994.030000001"/>
    <n v="-1191108.98"/>
    <n v="0"/>
    <n v="1088967.18"/>
    <n v="0"/>
    <x v="33"/>
  </r>
  <r>
    <n v="-1"/>
    <n v="1"/>
    <s v="0001 -Florida Power &amp; Light Company"/>
    <n v="0"/>
    <n v="3"/>
    <x v="33"/>
    <n v="2003"/>
    <n v="84"/>
    <n v="2014"/>
    <s v="V2003 Bonus-50%"/>
    <n v="367"/>
    <s v="05. Other Production"/>
    <s v="Function"/>
    <n v="69508401.180000007"/>
    <n v="0"/>
    <n v="0"/>
    <n v="29829400.5"/>
    <n v="3139932.18"/>
    <n v="41900944.869999997"/>
    <n v="-2819447.98"/>
    <n v="547917.37"/>
    <n v="72327849.159999996"/>
    <n v="43353541.619999997"/>
    <n v="-584195.18000000005"/>
    <n v="0"/>
    <n v="547917.37"/>
    <n v="0"/>
    <x v="33"/>
  </r>
  <r>
    <n v="-1"/>
    <n v="1"/>
    <s v="0001 -Florida Power &amp; Light Company"/>
    <n v="0"/>
    <n v="3"/>
    <x v="33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33"/>
  </r>
  <r>
    <n v="-1"/>
    <n v="1"/>
    <s v="0001 -Florida Power &amp; Light Company"/>
    <n v="0"/>
    <n v="3"/>
    <x v="33"/>
    <n v="2004"/>
    <n v="96"/>
    <n v="2014"/>
    <s v="V2004 Q1 - 30% Bonus"/>
    <n v="367"/>
    <s v="05. Other Production"/>
    <s v="Function"/>
    <n v="-3104168.67"/>
    <n v="0"/>
    <n v="0"/>
    <n v="-3101522.37"/>
    <n v="-176773.68"/>
    <n v="-1308859.23"/>
    <n v="-5292.6"/>
    <n v="860.48"/>
    <n v="-3098876.07"/>
    <n v="-1490925.51"/>
    <n v="860.48"/>
    <n v="0"/>
    <n v="860.48"/>
    <n v="0"/>
    <x v="33"/>
  </r>
  <r>
    <n v="-1"/>
    <n v="1"/>
    <s v="0001 -Florida Power &amp; Light Company"/>
    <n v="0"/>
    <n v="3"/>
    <x v="33"/>
    <n v="2004"/>
    <n v="100"/>
    <n v="2014"/>
    <s v="V2004 Q1 - 50% Bonus"/>
    <n v="367"/>
    <s v="05. Other Production"/>
    <s v="Function"/>
    <n v="14429524.15"/>
    <n v="0"/>
    <n v="0"/>
    <n v="14931901.939999999"/>
    <n v="672759.51"/>
    <n v="8614584.9299999997"/>
    <n v="-1004802.23"/>
    <n v="274786.71999999997"/>
    <n v="15434279.73"/>
    <n v="8705878.4100000001"/>
    <n v="-148502.81"/>
    <n v="0"/>
    <n v="274786.71999999997"/>
    <n v="0"/>
    <x v="33"/>
  </r>
  <r>
    <n v="-1"/>
    <n v="1"/>
    <s v="0001 -Florida Power &amp; Light Company"/>
    <n v="0"/>
    <n v="3"/>
    <x v="33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33"/>
  </r>
  <r>
    <n v="-1"/>
    <n v="1"/>
    <s v="0001 -Florida Power &amp; Light Company"/>
    <n v="0"/>
    <n v="3"/>
    <x v="33"/>
    <n v="2004"/>
    <n v="97"/>
    <n v="2014"/>
    <s v="V2004 Q2 - 30% Bonus"/>
    <n v="367"/>
    <s v="05. Other Production"/>
    <s v="Function"/>
    <n v="266733.77"/>
    <n v="0"/>
    <n v="0"/>
    <n v="276057.93"/>
    <n v="12320.47"/>
    <n v="153250.19"/>
    <n v="-18648.32"/>
    <n v="5127"/>
    <n v="285382.09000000003"/>
    <n v="155140.37"/>
    <n v="-3091.03"/>
    <n v="0"/>
    <n v="5127"/>
    <n v="0"/>
    <x v="33"/>
  </r>
  <r>
    <n v="-1"/>
    <n v="1"/>
    <s v="0001 -Florida Power &amp; Light Company"/>
    <n v="0"/>
    <n v="3"/>
    <x v="33"/>
    <n v="2004"/>
    <n v="101"/>
    <n v="2014"/>
    <s v="V2004 Q2 - 50% Bonus"/>
    <n v="367"/>
    <s v="05. Other Production"/>
    <s v="Function"/>
    <n v="14711349.93"/>
    <n v="0"/>
    <n v="0"/>
    <n v="15203377.76"/>
    <n v="675568.13"/>
    <n v="8459605.4800000004"/>
    <n v="-1021292"/>
    <n v="270544.38"/>
    <n v="15695405.59"/>
    <n v="8584759.4499999993"/>
    <n v="-163097.13"/>
    <n v="0"/>
    <n v="270544.38"/>
    <n v="0"/>
    <x v="33"/>
  </r>
  <r>
    <n v="-1"/>
    <n v="1"/>
    <s v="0001 -Florida Power &amp; Light Company"/>
    <n v="0"/>
    <n v="3"/>
    <x v="33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33"/>
  </r>
  <r>
    <n v="-1"/>
    <n v="1"/>
    <s v="0001 -Florida Power &amp; Light Company"/>
    <n v="0"/>
    <n v="3"/>
    <x v="33"/>
    <n v="2004"/>
    <n v="98"/>
    <n v="2014"/>
    <s v="V2004 Q3 - 30% Bonus"/>
    <n v="367"/>
    <s v="05. Other Production"/>
    <s v="Function"/>
    <n v="16182.99"/>
    <n v="0"/>
    <n v="0"/>
    <n v="16748.689999999999"/>
    <n v="746.99"/>
    <n v="9108.76"/>
    <n v="-1131.4100000000001"/>
    <n v="321"/>
    <n v="17314.400000000001"/>
    <n v="9235.31"/>
    <n v="-189.97"/>
    <n v="0"/>
    <n v="321"/>
    <n v="0"/>
    <x v="33"/>
  </r>
  <r>
    <n v="-1"/>
    <n v="1"/>
    <s v="0001 -Florida Power &amp; Light Company"/>
    <n v="0"/>
    <n v="3"/>
    <x v="33"/>
    <n v="2004"/>
    <n v="102"/>
    <n v="2014"/>
    <s v="V2004 Q3 - 50% Bonus"/>
    <n v="367"/>
    <s v="05. Other Production"/>
    <s v="Function"/>
    <n v="7576487.7699999996"/>
    <n v="0"/>
    <n v="0"/>
    <n v="7839471.6500000004"/>
    <n v="347425.93"/>
    <n v="4289949.7"/>
    <n v="-525976.31999999995"/>
    <n v="149172.56"/>
    <n v="8102455.54"/>
    <n v="4348810.82"/>
    <n v="-88230.39"/>
    <n v="0"/>
    <n v="149172.56"/>
    <n v="0"/>
    <x v="33"/>
  </r>
  <r>
    <n v="-1"/>
    <n v="1"/>
    <s v="0001 -Florida Power &amp; Light Company"/>
    <n v="0"/>
    <n v="3"/>
    <x v="33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33"/>
  </r>
  <r>
    <n v="-1"/>
    <n v="1"/>
    <s v="0001 -Florida Power &amp; Light Company"/>
    <n v="0"/>
    <n v="3"/>
    <x v="33"/>
    <n v="2004"/>
    <n v="99"/>
    <n v="2014"/>
    <s v="V2004 Q4 - 30% Bonus"/>
    <n v="367"/>
    <s v="05. Other Production"/>
    <s v="Function"/>
    <n v="-60611.01"/>
    <n v="0"/>
    <n v="0"/>
    <n v="-60287.68"/>
    <n v="-8772.69"/>
    <n v="35443.11"/>
    <n v="-646.65"/>
    <n v="102.31"/>
    <n v="-59964.36"/>
    <n v="26023.77"/>
    <n v="102.31"/>
    <n v="0"/>
    <n v="102.31"/>
    <n v="0"/>
    <x v="33"/>
  </r>
  <r>
    <n v="-1"/>
    <n v="1"/>
    <s v="0001 -Florida Power &amp; Light Company"/>
    <n v="0"/>
    <n v="3"/>
    <x v="33"/>
    <n v="2004"/>
    <n v="103"/>
    <n v="2014"/>
    <s v="V2004 Q4 - 50% Bonus"/>
    <n v="367"/>
    <s v="05. Other Production"/>
    <s v="Function"/>
    <n v="46600929.259999998"/>
    <n v="0"/>
    <n v="0"/>
    <n v="48274086.280000001"/>
    <n v="2144897.7799999998"/>
    <n v="25822054.219999999"/>
    <n v="-3346375.61"/>
    <n v="514180.23"/>
    <n v="49947243.299999997"/>
    <n v="26168007.23"/>
    <n v="-1033189.04"/>
    <n v="0"/>
    <n v="514180.23"/>
    <n v="0"/>
    <x v="33"/>
  </r>
  <r>
    <n v="-1"/>
    <n v="1"/>
    <s v="0001 -Florida Power &amp; Light Company"/>
    <n v="0"/>
    <n v="3"/>
    <x v="33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33"/>
  </r>
  <r>
    <n v="-1"/>
    <n v="1"/>
    <s v="0001 -Florida Power &amp; Light Company"/>
    <n v="0"/>
    <n v="3"/>
    <x v="33"/>
    <n v="2005"/>
    <n v="72"/>
    <n v="2014"/>
    <s v="V2005 Bonus-30%"/>
    <n v="367"/>
    <s v="05. Other Production"/>
    <s v="Function"/>
    <n v="633797081.99000001"/>
    <n v="0"/>
    <n v="0"/>
    <n v="328230341.5"/>
    <n v="28541761.690000001"/>
    <n v="314391420.63999999"/>
    <n v="-11869702.960000001"/>
    <n v="2417763.31"/>
    <n v="645666784.95000005"/>
    <n v="336888740.45999998"/>
    <n v="-3407497.78"/>
    <n v="0"/>
    <n v="2417763.31"/>
    <n v="0"/>
    <x v="33"/>
  </r>
  <r>
    <n v="-1"/>
    <n v="1"/>
    <s v="0001 -Florida Power &amp; Light Company"/>
    <n v="0"/>
    <n v="3"/>
    <x v="33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33"/>
  </r>
  <r>
    <n v="-1"/>
    <n v="1"/>
    <s v="0001 -Florida Power &amp; Light Company"/>
    <n v="0"/>
    <n v="3"/>
    <x v="33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33"/>
  </r>
  <r>
    <n v="-1"/>
    <n v="1"/>
    <s v="0001 -Florida Power &amp; Light Company"/>
    <n v="0"/>
    <n v="3"/>
    <x v="33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33"/>
  </r>
  <r>
    <n v="-1"/>
    <n v="1"/>
    <s v="0001 -Florida Power &amp; Light Company"/>
    <n v="0"/>
    <n v="3"/>
    <x v="33"/>
    <n v="2008"/>
    <n v="168"/>
    <n v="2014"/>
    <s v="V2008 Q1 - 50% Bonus"/>
    <n v="367"/>
    <s v="05. Other Production"/>
    <s v="Function"/>
    <n v="345582.36"/>
    <n v="0"/>
    <n v="0"/>
    <n v="383232.27"/>
    <n v="23423.23"/>
    <n v="227086.63"/>
    <n v="-122076.34"/>
    <n v="29527.08"/>
    <n v="420882.18"/>
    <n v="221069.13"/>
    <n v="-16332.02"/>
    <n v="0"/>
    <n v="29527.08"/>
    <n v="0"/>
    <x v="33"/>
  </r>
  <r>
    <n v="-1"/>
    <n v="1"/>
    <s v="0001 -Florida Power &amp; Light Company"/>
    <n v="0"/>
    <n v="3"/>
    <x v="33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33"/>
  </r>
  <r>
    <n v="-1"/>
    <n v="1"/>
    <s v="0001 -Florida Power &amp; Light Company"/>
    <n v="0"/>
    <n v="3"/>
    <x v="33"/>
    <n v="2008"/>
    <n v="169"/>
    <n v="2014"/>
    <s v="V2008 Q2 - 50% Bonus"/>
    <n v="367"/>
    <s v="05. Other Production"/>
    <s v="Function"/>
    <n v="2780900.3"/>
    <n v="0"/>
    <n v="0"/>
    <n v="3252754.91"/>
    <n v="159516.51"/>
    <n v="1402211.39"/>
    <n v="-979773.53"/>
    <n v="208605.03"/>
    <n v="3724609.51"/>
    <n v="1204293.32"/>
    <n v="-377669.6"/>
    <n v="0"/>
    <n v="208605.03"/>
    <n v="0"/>
    <x v="33"/>
  </r>
  <r>
    <n v="-1"/>
    <n v="1"/>
    <s v="0001 -Florida Power &amp; Light Company"/>
    <n v="0"/>
    <n v="3"/>
    <x v="33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33"/>
  </r>
  <r>
    <n v="-1"/>
    <n v="1"/>
    <s v="0001 -Florida Power &amp; Light Company"/>
    <n v="0"/>
    <n v="3"/>
    <x v="33"/>
    <n v="2008"/>
    <n v="170"/>
    <n v="2014"/>
    <s v="V2008 Q3 - 50% Bonus"/>
    <n v="367"/>
    <s v="05. Other Production"/>
    <s v="Function"/>
    <n v="1688237.9"/>
    <n v="0"/>
    <n v="0"/>
    <n v="1972764.73"/>
    <n v="97655.86"/>
    <n v="828641"/>
    <n v="-589603.55000000005"/>
    <n v="169989.04"/>
    <n v="2257291.56"/>
    <n v="717715.93"/>
    <n v="-190483.69"/>
    <n v="0"/>
    <n v="169989.04"/>
    <n v="0"/>
    <x v="33"/>
  </r>
  <r>
    <n v="-1"/>
    <n v="1"/>
    <s v="0001 -Florida Power &amp; Light Company"/>
    <n v="0"/>
    <n v="3"/>
    <x v="33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33"/>
  </r>
  <r>
    <n v="-1"/>
    <n v="1"/>
    <s v="0001 -Florida Power &amp; Light Company"/>
    <n v="0"/>
    <n v="3"/>
    <x v="33"/>
    <n v="2008"/>
    <n v="171"/>
    <n v="2014"/>
    <s v="V2008 Q4 - 50% Bonus"/>
    <n v="367"/>
    <s v="05. Other Production"/>
    <s v="Function"/>
    <n v="-2395454.5"/>
    <n v="0"/>
    <n v="0"/>
    <n v="-2901249.27"/>
    <n v="-139788.70000000001"/>
    <n v="-885678.88"/>
    <n v="900004.41"/>
    <n v="183648.44"/>
    <n v="-3407044.05"/>
    <n v="-667046.23"/>
    <n v="836816.64"/>
    <n v="0"/>
    <n v="183648.44"/>
    <n v="0"/>
    <x v="33"/>
  </r>
  <r>
    <n v="-1"/>
    <n v="1"/>
    <s v="0001 -Florida Power &amp; Light Company"/>
    <n v="0"/>
    <n v="3"/>
    <x v="33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33"/>
  </r>
  <r>
    <n v="-1"/>
    <n v="1"/>
    <s v="0001 -Florida Power &amp; Light Company"/>
    <n v="0"/>
    <n v="3"/>
    <x v="33"/>
    <n v="2009"/>
    <n v="189"/>
    <n v="2014"/>
    <s v="V2009 Q1 - 50% Bonus"/>
    <n v="367"/>
    <s v="05. Other Production"/>
    <s v="Function"/>
    <n v="16199068.380000001"/>
    <n v="0"/>
    <n v="0"/>
    <n v="16638336.77"/>
    <n v="859420.99"/>
    <n v="5525719.3200000003"/>
    <n v="-909271.93"/>
    <n v="340143.77"/>
    <n v="17077605.149999999"/>
    <n v="6085032.1500000004"/>
    <n v="-238284.84"/>
    <n v="0"/>
    <n v="340143.77"/>
    <n v="0"/>
    <x v="33"/>
  </r>
  <r>
    <n v="-1"/>
    <n v="1"/>
    <s v="0001 -Florida Power &amp; Light Company"/>
    <n v="0"/>
    <n v="3"/>
    <x v="33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33"/>
  </r>
  <r>
    <n v="-1"/>
    <n v="1"/>
    <s v="0001 -Florida Power &amp; Light Company"/>
    <n v="0"/>
    <n v="3"/>
    <x v="33"/>
    <n v="2009"/>
    <n v="190"/>
    <n v="2014"/>
    <s v="V2009 Q2 - 50% Bonus"/>
    <n v="367"/>
    <s v="05. Other Production"/>
    <s v="Function"/>
    <n v="24424928.370000001"/>
    <n v="0"/>
    <n v="0"/>
    <n v="25093354.199999999"/>
    <n v="1318410.48"/>
    <n v="7856379.0999999996"/>
    <n v="-1361367.06"/>
    <n v="230476.03"/>
    <n v="25761780.030000001"/>
    <n v="8735787.5500000007"/>
    <n v="-667373.6"/>
    <n v="0"/>
    <n v="230476.03"/>
    <n v="0"/>
    <x v="33"/>
  </r>
  <r>
    <n v="-1"/>
    <n v="1"/>
    <s v="0001 -Florida Power &amp; Light Company"/>
    <n v="0"/>
    <n v="3"/>
    <x v="33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33"/>
  </r>
  <r>
    <n v="-1"/>
    <n v="1"/>
    <s v="0001 -Florida Power &amp; Light Company"/>
    <n v="0"/>
    <n v="3"/>
    <x v="33"/>
    <n v="2009"/>
    <n v="191"/>
    <n v="2014"/>
    <s v="V2009 Q3 - 50% Bonus"/>
    <n v="367"/>
    <s v="05. Other Production"/>
    <s v="Function"/>
    <n v="300835968.38999999"/>
    <n v="0"/>
    <n v="0"/>
    <n v="309113895.81"/>
    <n v="16498954.98"/>
    <n v="91644162.859999999"/>
    <n v="-16572629.939999999"/>
    <n v="3441252.09"/>
    <n v="317391823.23000002"/>
    <n v="102925043.51000001"/>
    <n v="-7896528.4199999999"/>
    <n v="0"/>
    <n v="3441252.09"/>
    <n v="0"/>
    <x v="33"/>
  </r>
  <r>
    <n v="-1"/>
    <n v="1"/>
    <s v="0001 -Florida Power &amp; Light Company"/>
    <n v="0"/>
    <n v="3"/>
    <x v="33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33"/>
  </r>
  <r>
    <n v="-1"/>
    <n v="1"/>
    <s v="0001 -Florida Power &amp; Light Company"/>
    <n v="0"/>
    <n v="3"/>
    <x v="33"/>
    <n v="2009"/>
    <n v="192"/>
    <n v="2014"/>
    <s v="V2009 Q4 - 50% Bonus"/>
    <n v="367"/>
    <s v="05. Other Production"/>
    <s v="Function"/>
    <n v="154327307.52000001"/>
    <n v="0"/>
    <n v="0"/>
    <n v="155805228.38"/>
    <n v="12637168.09"/>
    <n v="106555916.81"/>
    <n v="-2969711.91"/>
    <n v="549240.05000000005"/>
    <n v="157283149.22999999"/>
    <n v="118300524.16"/>
    <n v="-1514040.92"/>
    <n v="0"/>
    <n v="549240.05000000005"/>
    <n v="0"/>
    <x v="33"/>
  </r>
  <r>
    <n v="-1"/>
    <n v="1"/>
    <s v="0001 -Florida Power &amp; Light Company"/>
    <n v="0"/>
    <n v="3"/>
    <x v="33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33"/>
  </r>
  <r>
    <n v="-1"/>
    <n v="1"/>
    <s v="0001 -Florida Power &amp; Light Company"/>
    <n v="0"/>
    <n v="3"/>
    <x v="33"/>
    <n v="2010"/>
    <n v="215"/>
    <n v="2014"/>
    <s v="V2010 Q1 - 50% Bonus"/>
    <n v="367"/>
    <s v="05. Other Production"/>
    <s v="Function"/>
    <n v="1986265.72"/>
    <n v="0"/>
    <n v="0"/>
    <n v="2414177.5"/>
    <n v="176191.75"/>
    <n v="1331092.69"/>
    <n v="-945724.47"/>
    <n v="1232150.23"/>
    <n v="2842089.26"/>
    <n v="1260588.8799999999"/>
    <n v="623022.27"/>
    <n v="0"/>
    <n v="1232150.23"/>
    <n v="0"/>
    <x v="33"/>
  </r>
  <r>
    <n v="-1"/>
    <n v="1"/>
    <s v="0001 -Florida Power &amp; Light Company"/>
    <n v="0"/>
    <n v="3"/>
    <x v="33"/>
    <n v="2010"/>
    <n v="194"/>
    <n v="2014"/>
    <s v="V2010 Q2"/>
    <n v="367"/>
    <s v="05. Other Production"/>
    <s v="Function"/>
    <n v="-118778.72"/>
    <n v="0"/>
    <n v="0"/>
    <n v="-117426.94"/>
    <n v="-14595.13"/>
    <n v="-106875.47"/>
    <n v="-24890.42"/>
    <n v="1125.06"/>
    <n v="-116075.17"/>
    <n v="-122220.42"/>
    <n v="-828.66"/>
    <n v="0"/>
    <n v="1125.06"/>
    <n v="0"/>
    <x v="33"/>
  </r>
  <r>
    <n v="-1"/>
    <n v="1"/>
    <s v="0001 -Florida Power &amp; Light Company"/>
    <n v="0"/>
    <n v="3"/>
    <x v="33"/>
    <n v="2010"/>
    <n v="216"/>
    <n v="2014"/>
    <s v="V2010 Q2 - 50% Bonus"/>
    <n v="367"/>
    <s v="05. Other Production"/>
    <s v="Function"/>
    <n v="66844154.530000001"/>
    <n v="0"/>
    <n v="0"/>
    <n v="80168871.709999993"/>
    <n v="6986679.5300000003"/>
    <n v="48673318.090000004"/>
    <n v="-26661612.640000001"/>
    <n v="11112437.83"/>
    <n v="93493588.879999995"/>
    <n v="48351046.060000002"/>
    <n v="-8228044.9500000002"/>
    <n v="0"/>
    <n v="11112437.83"/>
    <n v="0"/>
    <x v="33"/>
  </r>
  <r>
    <n v="-1"/>
    <n v="1"/>
    <s v="0001 -Florida Power &amp; Light Company"/>
    <n v="0"/>
    <n v="3"/>
    <x v="33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33"/>
  </r>
  <r>
    <n v="-1"/>
    <n v="1"/>
    <s v="0001 -Florida Power &amp; Light Company"/>
    <n v="0"/>
    <n v="3"/>
    <x v="33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7"/>
    <n v="2014"/>
    <s v="V2010 Q3 - 50% Bonus"/>
    <n v="367"/>
    <s v="05. Other Production"/>
    <s v="Function"/>
    <n v="9034671.4600000009"/>
    <n v="0"/>
    <n v="0"/>
    <n v="13545252.09"/>
    <n v="803026.68"/>
    <n v="4399610.2699999996"/>
    <n v="-9354732.4499999993"/>
    <n v="4137001.37"/>
    <n v="18055832.710000001"/>
    <n v="2860200.4"/>
    <n v="-2541723.33"/>
    <n v="0"/>
    <n v="4137001.37"/>
    <n v="0"/>
    <x v="33"/>
  </r>
  <r>
    <n v="-1"/>
    <n v="1"/>
    <s v="0001 -Florida Power &amp; Light Company"/>
    <n v="0"/>
    <n v="3"/>
    <x v="33"/>
    <n v="2010"/>
    <n v="196"/>
    <n v="2014"/>
    <s v="V2010 Q4"/>
    <n v="367"/>
    <s v="05. Other Production"/>
    <s v="Function"/>
    <n v="13885.92"/>
    <n v="0"/>
    <n v="0"/>
    <n v="14043.95"/>
    <n v="1471.42"/>
    <n v="10241.18"/>
    <n v="-1628.1"/>
    <n v="60.16"/>
    <n v="14201.97"/>
    <n v="11634.56"/>
    <n v="-177.84"/>
    <n v="0"/>
    <n v="60.16"/>
    <n v="0"/>
    <x v="33"/>
  </r>
  <r>
    <n v="-1"/>
    <n v="1"/>
    <s v="0001 -Florida Power &amp; Light Company"/>
    <n v="0"/>
    <n v="3"/>
    <x v="33"/>
    <n v="2010"/>
    <n v="224"/>
    <n v="2014"/>
    <s v="V2010 Q4 - 100% Bonus"/>
    <n v="367"/>
    <s v="05. Other Production"/>
    <s v="Function"/>
    <n v="49513644.350000001"/>
    <n v="0"/>
    <n v="0"/>
    <n v="53338898.149999999"/>
    <n v="5298641.4400000004"/>
    <n v="37065720.560000002"/>
    <n v="-7651747.9000000004"/>
    <n v="1455739.9"/>
    <n v="57164151.950000003"/>
    <n v="40478608.710000001"/>
    <n v="-4309014.41"/>
    <n v="0"/>
    <n v="1455739.9"/>
    <n v="0"/>
    <x v="33"/>
  </r>
  <r>
    <n v="-1"/>
    <n v="1"/>
    <s v="0001 -Florida Power &amp; Light Company"/>
    <n v="0"/>
    <n v="3"/>
    <x v="33"/>
    <n v="2010"/>
    <n v="218"/>
    <n v="2014"/>
    <s v="V2010 Q4 - 50% Bonus"/>
    <n v="367"/>
    <s v="05. Other Production"/>
    <s v="Function"/>
    <n v="239324655.66"/>
    <n v="0"/>
    <n v="0"/>
    <n v="247766643.94999999"/>
    <n v="25928426.140000001"/>
    <n v="185194480.34999999"/>
    <n v="-16891372.059999999"/>
    <n v="3215359.84"/>
    <n v="256208632.25"/>
    <n v="206935194.11000001"/>
    <n v="-9480904.3800000008"/>
    <n v="0"/>
    <n v="3215359.84"/>
    <n v="0"/>
    <x v="33"/>
  </r>
  <r>
    <n v="-1"/>
    <n v="1"/>
    <s v="0001 -Florida Power &amp; Light Company"/>
    <n v="0"/>
    <n v="3"/>
    <x v="33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33"/>
  </r>
  <r>
    <n v="-1"/>
    <n v="1"/>
    <s v="0001 -Florida Power &amp; Light Company"/>
    <n v="0"/>
    <n v="3"/>
    <x v="33"/>
    <n v="2011"/>
    <n v="233"/>
    <n v="2014"/>
    <s v="V2011 - 100% Bonus"/>
    <n v="367"/>
    <s v="05. Other Production"/>
    <s v="Function"/>
    <n v="533647945.37"/>
    <n v="0"/>
    <n v="0"/>
    <n v="448598737.99000001"/>
    <n v="34463580.450000003"/>
    <n v="104746093.12"/>
    <n v="-33498427.940000001"/>
    <n v="6665336.5499999998"/>
    <n v="567132925.80999994"/>
    <n v="132266775.43000001"/>
    <n v="-19876745.739999998"/>
    <n v="0"/>
    <n v="6665336.5499999998"/>
    <n v="0"/>
    <x v="33"/>
  </r>
  <r>
    <n v="-1"/>
    <n v="1"/>
    <s v="0001 -Florida Power &amp; Light Company"/>
    <n v="0"/>
    <n v="3"/>
    <x v="33"/>
    <n v="2011"/>
    <n v="234"/>
    <n v="2014"/>
    <s v="V2011 - 50% Bonus"/>
    <n v="367"/>
    <s v="05. Other Production"/>
    <s v="Function"/>
    <n v="530784042.29000002"/>
    <n v="0"/>
    <n v="0"/>
    <n v="447841158.47000003"/>
    <n v="33588086.890000001"/>
    <n v="98256530.019999996"/>
    <n v="-33390992.43"/>
    <n v="5182068.2300000004"/>
    <n v="556817454.38999999"/>
    <n v="126446754.16"/>
    <n v="-15453481.119999999"/>
    <n v="0"/>
    <n v="5182068.2300000004"/>
    <n v="0"/>
    <x v="33"/>
  </r>
  <r>
    <n v="-1"/>
    <n v="1"/>
    <s v="0001 -Florida Power &amp; Light Company"/>
    <n v="0"/>
    <n v="3"/>
    <x v="33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8"/>
    <n v="2014"/>
    <s v="V2012 Q1 - 50% Bonus"/>
    <n v="367"/>
    <s v="05. Other Production"/>
    <s v="Function"/>
    <n v="22212074.260000002"/>
    <n v="0"/>
    <n v="0"/>
    <n v="24188312.73"/>
    <n v="1087206.6399999999"/>
    <n v="1858689.76"/>
    <n v="-3971330.96"/>
    <n v="1075982.3700000001"/>
    <n v="26164551.210000001"/>
    <n v="2680756.1800000002"/>
    <n v="-2611354.37"/>
    <n v="0"/>
    <n v="1075982.3700000001"/>
    <n v="0"/>
    <x v="33"/>
  </r>
  <r>
    <n v="-1"/>
    <n v="1"/>
    <s v="0001 -Florida Power &amp; Light Company"/>
    <n v="0"/>
    <n v="3"/>
    <x v="33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9"/>
    <n v="2014"/>
    <s v="V2012 Q2 - 50% Bonus"/>
    <n v="367"/>
    <s v="05. Other Production"/>
    <s v="Function"/>
    <n v="48003560.439999998"/>
    <n v="0"/>
    <n v="0"/>
    <n v="51894017.57"/>
    <n v="2733166.71"/>
    <n v="4652540.87"/>
    <n v="-8061953.0499999998"/>
    <n v="2223407.39"/>
    <n v="55784474.700000003"/>
    <n v="6834546.5199999996"/>
    <n v="-5006345.8099999996"/>
    <n v="0"/>
    <n v="2223407.39"/>
    <n v="0"/>
    <x v="33"/>
  </r>
  <r>
    <n v="-1"/>
    <n v="1"/>
    <s v="0001 -Florida Power &amp; Light Company"/>
    <n v="0"/>
    <n v="3"/>
    <x v="33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5"/>
    <n v="2014"/>
    <s v="V2012 Q3 - 100% Bonus"/>
    <n v="367"/>
    <s v="05. Other Production"/>
    <s v="Function"/>
    <n v="838825.59"/>
    <n v="0"/>
    <n v="0"/>
    <n v="920082.19"/>
    <n v="30675.54"/>
    <n v="45891.360000000001"/>
    <n v="-162513.21"/>
    <n v="83263.199999999997"/>
    <n v="1001338.8"/>
    <n v="66409.820000000007"/>
    <n v="-69092.94"/>
    <n v="0"/>
    <n v="83263.199999999997"/>
    <n v="0"/>
    <x v="33"/>
  </r>
  <r>
    <n v="-1"/>
    <n v="1"/>
    <s v="0001 -Florida Power &amp; Light Company"/>
    <n v="0"/>
    <n v="3"/>
    <x v="33"/>
    <n v="2012"/>
    <n v="250"/>
    <n v="2014"/>
    <s v="V2012 Q3 - 50% Bonus"/>
    <n v="367"/>
    <s v="05. Other Production"/>
    <s v="Function"/>
    <n v="13032844.57"/>
    <n v="0"/>
    <n v="0"/>
    <n v="13762537.699999999"/>
    <n v="1373076.37"/>
    <n v="1922912.09"/>
    <n v="-1469814.93"/>
    <n v="742987.79"/>
    <n v="14492230.83"/>
    <n v="3200433.52"/>
    <n v="-620843.53"/>
    <n v="0"/>
    <n v="742987.79"/>
    <n v="0"/>
    <x v="33"/>
  </r>
  <r>
    <n v="-1"/>
    <n v="1"/>
    <s v="0001 -Florida Power &amp; Light Company"/>
    <n v="0"/>
    <n v="3"/>
    <x v="33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1"/>
    <n v="2014"/>
    <s v="V2012 Q4 - 50% Bonus"/>
    <n v="367"/>
    <s v="05. Other Production"/>
    <s v="Function"/>
    <n v="31516124.510000002"/>
    <n v="0"/>
    <n v="0"/>
    <n v="34041045.039999999"/>
    <n v="2012743.05"/>
    <n v="2360344.09"/>
    <n v="-5081738.04"/>
    <n v="1480413.57"/>
    <n v="36565965.579999998"/>
    <n v="4096047.55"/>
    <n v="-3292387.92"/>
    <n v="0"/>
    <n v="1480413.57"/>
    <n v="0"/>
    <x v="33"/>
  </r>
  <r>
    <n v="-1"/>
    <n v="1"/>
    <s v="0001 -Florida Power &amp; Light Company"/>
    <n v="0"/>
    <n v="3"/>
    <x v="33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3"/>
    <n v="231"/>
    <n v="2014"/>
    <s v="V2013 - 50% Bonus"/>
    <n v="367"/>
    <s v="05. Other Production"/>
    <s v="Function"/>
    <n v="1106713310.72"/>
    <n v="0"/>
    <n v="0"/>
    <n v="1076136668.3199999"/>
    <n v="81824508.400000006"/>
    <n v="43082864.219999999"/>
    <n v="-24577266.780000001"/>
    <n v="4656521.0999999996"/>
    <n v="1130821656.24"/>
    <n v="123133087.09999999"/>
    <n v="-17677538.91"/>
    <n v="0"/>
    <n v="4656521.0999999996"/>
    <n v="0"/>
    <x v="33"/>
  </r>
  <r>
    <n v="-1"/>
    <n v="1"/>
    <s v="0001 -Florida Power &amp; Light Company"/>
    <n v="0"/>
    <n v="3"/>
    <x v="33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4"/>
    <n v="363"/>
    <n v="2014"/>
    <s v="V2014 - 50% Bonus"/>
    <n v="367"/>
    <s v="05. Other Production"/>
    <s v="Function"/>
    <n v="1401388299.5799999"/>
    <n v="1401388299.5799999"/>
    <n v="0"/>
    <n v="1401388299.5799999"/>
    <n v="57234954.700000003"/>
    <n v="0"/>
    <n v="1401388299.5799999"/>
    <n v="0"/>
    <n v="0"/>
    <n v="57234954.700000003"/>
    <n v="0"/>
    <n v="0"/>
    <n v="0"/>
    <n v="0"/>
    <x v="33"/>
  </r>
  <r>
    <n v="-1"/>
    <n v="1"/>
    <s v="0001 -Florida Power &amp; Light Company"/>
    <n v="0"/>
    <n v="3"/>
    <x v="33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33"/>
  </r>
  <r>
    <n v="-1"/>
    <n v="1"/>
    <s v="0001 -Florida Power &amp; Light Company"/>
    <n v="0"/>
    <n v="3"/>
    <x v="33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33"/>
  </r>
  <r>
    <n v="-1"/>
    <n v="1"/>
    <s v="0001 -Florida Power &amp; Light Company"/>
    <n v="0"/>
    <n v="3"/>
    <x v="33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33"/>
  </r>
  <r>
    <n v="-1"/>
    <n v="1"/>
    <s v="0001 -Florida Power &amp; Light Company"/>
    <n v="0"/>
    <n v="3"/>
    <x v="33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33"/>
  </r>
  <r>
    <n v="-1"/>
    <n v="1"/>
    <s v="0001 -Florida Power &amp; Light Company"/>
    <n v="0"/>
    <n v="3"/>
    <x v="33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33"/>
  </r>
  <r>
    <n v="-1"/>
    <n v="1"/>
    <s v="0001 -Florida Power &amp; Light Company"/>
    <n v="0"/>
    <n v="3"/>
    <x v="33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33"/>
  </r>
  <r>
    <n v="-1"/>
    <n v="1"/>
    <s v="0001 -Florida Power &amp; Light Company"/>
    <n v="0"/>
    <n v="3"/>
    <x v="33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33"/>
  </r>
  <r>
    <n v="-1"/>
    <n v="1"/>
    <s v="0001 -Florida Power &amp; Light Company"/>
    <n v="0"/>
    <n v="3"/>
    <x v="33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33"/>
  </r>
  <r>
    <n v="-1"/>
    <n v="1"/>
    <s v="0001 -Florida Power &amp; Light Company"/>
    <n v="0"/>
    <n v="3"/>
    <x v="33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33"/>
  </r>
  <r>
    <n v="-1"/>
    <n v="1"/>
    <s v="0001 -Florida Power &amp; Light Company"/>
    <n v="0"/>
    <n v="3"/>
    <x v="33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33"/>
  </r>
  <r>
    <n v="-1"/>
    <n v="1"/>
    <s v="0001 -Florida Power &amp; Light Company"/>
    <n v="0"/>
    <n v="3"/>
    <x v="33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33"/>
  </r>
  <r>
    <n v="-1"/>
    <n v="1"/>
    <s v="0001 -Florida Power &amp; Light Company"/>
    <n v="0"/>
    <n v="3"/>
    <x v="33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33"/>
  </r>
  <r>
    <n v="-1"/>
    <n v="1"/>
    <s v="0001 -Florida Power &amp; Light Company"/>
    <n v="0"/>
    <n v="3"/>
    <x v="33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33"/>
  </r>
  <r>
    <n v="-1"/>
    <n v="1"/>
    <s v="0001 -Florida Power &amp; Light Company"/>
    <n v="0"/>
    <n v="3"/>
    <x v="33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33"/>
  </r>
  <r>
    <n v="-1"/>
    <n v="1"/>
    <s v="0001 -Florida Power &amp; Light Company"/>
    <n v="0"/>
    <n v="3"/>
    <x v="33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33"/>
  </r>
  <r>
    <n v="-1"/>
    <n v="1"/>
    <s v="0001 -Florida Power &amp; Light Company"/>
    <n v="0"/>
    <n v="3"/>
    <x v="33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33"/>
  </r>
  <r>
    <n v="-1"/>
    <n v="1"/>
    <s v="0001 -Florida Power &amp; Light Company"/>
    <n v="0"/>
    <n v="3"/>
    <x v="33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33"/>
  </r>
  <r>
    <n v="-1"/>
    <n v="1"/>
    <s v="0001 -Florida Power &amp; Light Company"/>
    <n v="0"/>
    <n v="3"/>
    <x v="33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33"/>
  </r>
  <r>
    <n v="-1"/>
    <n v="1"/>
    <s v="0001 -Florida Power &amp; Light Company"/>
    <n v="0"/>
    <n v="3"/>
    <x v="33"/>
    <n v="1987"/>
    <n v="22"/>
    <n v="2014"/>
    <s v="V1987"/>
    <n v="367"/>
    <s v="06. Transmission"/>
    <s v="Function"/>
    <n v="33616320.729999997"/>
    <n v="0"/>
    <n v="0"/>
    <n v="415265"/>
    <n v="6198"/>
    <n v="34081875.439999998"/>
    <n v="-954529.97"/>
    <n v="173541.88"/>
    <n v="34334084.439999998"/>
    <n v="33370309.73"/>
    <n v="173541.88"/>
    <n v="0"/>
    <n v="173541.88"/>
    <n v="0"/>
    <x v="33"/>
  </r>
  <r>
    <n v="-1"/>
    <n v="1"/>
    <s v="0001 -Florida Power &amp; Light Company"/>
    <n v="0"/>
    <n v="3"/>
    <x v="33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33"/>
  </r>
  <r>
    <n v="-1"/>
    <n v="1"/>
    <s v="0001 -Florida Power &amp; Light Company"/>
    <n v="0"/>
    <n v="3"/>
    <x v="33"/>
    <n v="1988"/>
    <n v="24"/>
    <n v="2014"/>
    <s v="V1988"/>
    <n v="367"/>
    <s v="06. Transmission"/>
    <s v="Function"/>
    <n v="58793787.57"/>
    <n v="0"/>
    <n v="0"/>
    <n v="5707039.8600000003"/>
    <n v="85179.85"/>
    <n v="55763737.869999997"/>
    <n v="-994286.33"/>
    <n v="105999.49"/>
    <n v="59213573.57"/>
    <n v="55429131.719999999"/>
    <n v="105999.49"/>
    <n v="0"/>
    <n v="105999.49"/>
    <n v="0"/>
    <x v="33"/>
  </r>
  <r>
    <n v="-1"/>
    <n v="1"/>
    <s v="0001 -Florida Power &amp; Light Company"/>
    <n v="0"/>
    <n v="3"/>
    <x v="33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33"/>
  </r>
  <r>
    <n v="-1"/>
    <n v="1"/>
    <s v="0001 -Florida Power &amp; Light Company"/>
    <n v="0"/>
    <n v="3"/>
    <x v="33"/>
    <n v="1989"/>
    <n v="26"/>
    <n v="2014"/>
    <s v="V1989"/>
    <n v="367"/>
    <s v="06. Transmission"/>
    <s v="Function"/>
    <n v="38689886"/>
    <n v="0"/>
    <n v="0"/>
    <n v="3672622"/>
    <n v="54815.35"/>
    <n v="36653712.049999997"/>
    <n v="-535293.5"/>
    <n v="69251.820000000007"/>
    <n v="38982731.75"/>
    <n v="36415681.649999999"/>
    <n v="69251.820000000007"/>
    <n v="0"/>
    <n v="69251.820000000007"/>
    <n v="0"/>
    <x v="33"/>
  </r>
  <r>
    <n v="-1"/>
    <n v="1"/>
    <s v="0001 -Florida Power &amp; Light Company"/>
    <n v="0"/>
    <n v="3"/>
    <x v="33"/>
    <n v="1990"/>
    <n v="28"/>
    <n v="2014"/>
    <s v="V1990"/>
    <n v="367"/>
    <s v="06. Transmission"/>
    <s v="Function"/>
    <n v="53237709.700000003"/>
    <n v="0"/>
    <n v="0"/>
    <n v="4652481.63"/>
    <n v="69440.149999999994"/>
    <n v="50858136.420000002"/>
    <n v="-830528.96"/>
    <n v="142008.01"/>
    <n v="53895329.57"/>
    <n v="50269956.700000003"/>
    <n v="142008.01"/>
    <n v="0"/>
    <n v="142008.01"/>
    <n v="0"/>
    <x v="33"/>
  </r>
  <r>
    <n v="-1"/>
    <n v="1"/>
    <s v="0001 -Florida Power &amp; Light Company"/>
    <n v="0"/>
    <n v="3"/>
    <x v="33"/>
    <n v="1991"/>
    <n v="29"/>
    <n v="2014"/>
    <s v="V1991"/>
    <n v="367"/>
    <s v="06. Transmission"/>
    <s v="Function"/>
    <n v="54738845.539999999"/>
    <n v="0"/>
    <n v="0"/>
    <n v="4966713"/>
    <n v="74130.179999999993"/>
    <n v="51646050.630000003"/>
    <n v="-484230.61"/>
    <n v="40768.910000000003"/>
    <n v="54942365.119999997"/>
    <n v="51516661.229999997"/>
    <n v="40768.910000000003"/>
    <n v="0"/>
    <n v="40768.910000000003"/>
    <n v="0"/>
    <x v="33"/>
  </r>
  <r>
    <n v="-1"/>
    <n v="1"/>
    <s v="0001 -Florida Power &amp; Light Company"/>
    <n v="0"/>
    <n v="3"/>
    <x v="33"/>
    <n v="1992"/>
    <n v="30"/>
    <n v="2014"/>
    <s v="V1992"/>
    <n v="367"/>
    <s v="06. Transmission"/>
    <s v="Function"/>
    <n v="55855735.700000003"/>
    <n v="0"/>
    <n v="0"/>
    <n v="583557"/>
    <n v="8709.82"/>
    <n v="56030637.759999998"/>
    <n v="-676508.73"/>
    <n v="125817.94"/>
    <n v="56399263"/>
    <n v="55495820.280000001"/>
    <n v="125817.94"/>
    <n v="0"/>
    <n v="125817.94"/>
    <n v="0"/>
    <x v="33"/>
  </r>
  <r>
    <n v="-1"/>
    <n v="1"/>
    <s v="0001 -Florida Power &amp; Light Company"/>
    <n v="0"/>
    <n v="3"/>
    <x v="33"/>
    <n v="1993"/>
    <n v="31"/>
    <n v="2014"/>
    <s v="V1993"/>
    <n v="367"/>
    <s v="06. Transmission"/>
    <s v="Function"/>
    <n v="110586439.3"/>
    <n v="0"/>
    <n v="0"/>
    <n v="12134882.050000001"/>
    <n v="181117.97"/>
    <n v="103069121.55"/>
    <n v="-1164337.33"/>
    <n v="88544.34"/>
    <n v="110963163.97"/>
    <n v="102873514.84999999"/>
    <n v="88544.34"/>
    <n v="0"/>
    <n v="88544.34"/>
    <n v="0"/>
    <x v="33"/>
  </r>
  <r>
    <n v="-1"/>
    <n v="1"/>
    <s v="0001 -Florida Power &amp; Light Company"/>
    <n v="0"/>
    <n v="3"/>
    <x v="33"/>
    <n v="1994"/>
    <n v="32"/>
    <n v="2014"/>
    <s v="V1994"/>
    <n v="367"/>
    <s v="06. Transmission"/>
    <s v="Function"/>
    <n v="102228577.7"/>
    <n v="0"/>
    <n v="0"/>
    <n v="7901850.9800000004"/>
    <n v="2248578.58"/>
    <n v="96923229.790000007"/>
    <n v="-1030670.54"/>
    <n v="231895.04000000001"/>
    <n v="103163693.61"/>
    <n v="98247122.75"/>
    <n v="221464.75"/>
    <n v="0"/>
    <n v="231895.04000000001"/>
    <n v="0"/>
    <x v="33"/>
  </r>
  <r>
    <n v="-1"/>
    <n v="1"/>
    <s v="0001 -Florida Power &amp; Light Company"/>
    <n v="0"/>
    <n v="3"/>
    <x v="33"/>
    <n v="1995"/>
    <n v="33"/>
    <n v="2014"/>
    <s v="V1995"/>
    <n v="367"/>
    <s v="06. Transmission"/>
    <s v="Function"/>
    <n v="46001219.659999996"/>
    <n v="0"/>
    <n v="0"/>
    <n v="5265657.92"/>
    <n v="1908325.1"/>
    <n v="41773979.079999998"/>
    <n v="-555661.07999999996"/>
    <n v="87963.31"/>
    <n v="46373712.020000003"/>
    <n v="43326430.68"/>
    <n v="71344.45"/>
    <n v="0"/>
    <n v="87963.31"/>
    <n v="0"/>
    <x v="33"/>
  </r>
  <r>
    <n v="-1"/>
    <n v="1"/>
    <s v="0001 -Florida Power &amp; Light Company"/>
    <n v="0"/>
    <n v="3"/>
    <x v="33"/>
    <n v="1996"/>
    <n v="34"/>
    <n v="2014"/>
    <s v="V1996"/>
    <n v="367"/>
    <s v="06. Transmission"/>
    <s v="Function"/>
    <n v="84337753.099999994"/>
    <n v="0"/>
    <n v="0"/>
    <n v="16334165.65"/>
    <n v="3432997.16"/>
    <n v="70449068.329999998"/>
    <n v="-391292.35"/>
    <n v="95689.42"/>
    <n v="84700280.920000002"/>
    <n v="73551886.200000003"/>
    <n v="63340.9"/>
    <n v="0"/>
    <n v="95689.42"/>
    <n v="0"/>
    <x v="33"/>
  </r>
  <r>
    <n v="-1"/>
    <n v="1"/>
    <s v="0001 -Florida Power &amp; Light Company"/>
    <n v="0"/>
    <n v="3"/>
    <x v="33"/>
    <n v="1997"/>
    <n v="35"/>
    <n v="2014"/>
    <s v="V1997"/>
    <n v="367"/>
    <s v="06. Transmission"/>
    <s v="Function"/>
    <n v="39830597.920000002"/>
    <n v="0"/>
    <n v="0"/>
    <n v="8347974.8600000003"/>
    <n v="1709336.95"/>
    <n v="32437871.109999999"/>
    <n v="-495257.54"/>
    <n v="84089.57"/>
    <n v="40186698.32"/>
    <n v="33838773.359999999"/>
    <n v="36423.870000000003"/>
    <n v="0"/>
    <n v="84089.57"/>
    <n v="0"/>
    <x v="33"/>
  </r>
  <r>
    <n v="-1"/>
    <n v="1"/>
    <s v="0001 -Florida Power &amp; Light Company"/>
    <n v="0"/>
    <n v="3"/>
    <x v="33"/>
    <n v="1998"/>
    <n v="59"/>
    <n v="2014"/>
    <s v="V1998"/>
    <n v="367"/>
    <s v="06. Transmission"/>
    <s v="Function"/>
    <n v="28380847.23"/>
    <n v="0"/>
    <n v="0"/>
    <n v="7074854.7000000002"/>
    <n v="1228009.6499999999"/>
    <n v="22154787.75"/>
    <n v="-661509.81000000006"/>
    <n v="115399.94"/>
    <n v="28897470.789999999"/>
    <n v="22958388.010000002"/>
    <n v="23185.77"/>
    <n v="0"/>
    <n v="115399.94"/>
    <n v="0"/>
    <x v="33"/>
  </r>
  <r>
    <n v="-1"/>
    <n v="1"/>
    <s v="0001 -Florida Power &amp; Light Company"/>
    <n v="0"/>
    <n v="3"/>
    <x v="33"/>
    <n v="1999"/>
    <n v="60"/>
    <n v="2014"/>
    <s v="V1999"/>
    <n v="367"/>
    <s v="06. Transmission"/>
    <s v="Function"/>
    <n v="54360127.799999997"/>
    <n v="0"/>
    <n v="0"/>
    <n v="14821310.220000001"/>
    <n v="2394347.33"/>
    <n v="40906469.399999999"/>
    <n v="-1333786.67"/>
    <n v="254564.01"/>
    <n v="55450704.770000003"/>
    <n v="42453509.859999999"/>
    <n v="11293.92"/>
    <n v="0"/>
    <n v="254564.01"/>
    <n v="0"/>
    <x v="33"/>
  </r>
  <r>
    <n v="-1"/>
    <n v="1"/>
    <s v="0001 -Florida Power &amp; Light Company"/>
    <n v="0"/>
    <n v="3"/>
    <x v="33"/>
    <n v="2000"/>
    <n v="61"/>
    <n v="2014"/>
    <s v="V2000"/>
    <n v="367"/>
    <s v="06. Transmission"/>
    <s v="Function"/>
    <n v="34696649.799999997"/>
    <n v="0"/>
    <n v="0"/>
    <n v="10690660.550000001"/>
    <n v="1296658.5"/>
    <n v="24699265.07"/>
    <n v="-372505.79"/>
    <n v="116761.14"/>
    <n v="34905752.090000004"/>
    <n v="25836479.600000001"/>
    <n v="67102.820000000007"/>
    <n v="0"/>
    <n v="116761.14"/>
    <n v="0"/>
    <x v="33"/>
  </r>
  <r>
    <n v="-1"/>
    <n v="1"/>
    <s v="0001 -Florida Power &amp; Light Company"/>
    <n v="0"/>
    <n v="3"/>
    <x v="33"/>
    <n v="2001"/>
    <n v="62"/>
    <n v="2014"/>
    <s v="V2001"/>
    <n v="367"/>
    <s v="06. Transmission"/>
    <s v="Function"/>
    <n v="107162123.39"/>
    <n v="0"/>
    <n v="0"/>
    <n v="36381758.719999999"/>
    <n v="4726513.24"/>
    <n v="71475426.469999999"/>
    <n v="-766284.19"/>
    <n v="136129.01"/>
    <n v="107761371.94"/>
    <n v="75789648.840000004"/>
    <n v="-50828.66"/>
    <n v="0"/>
    <n v="136129.01"/>
    <n v="0"/>
    <x v="33"/>
  </r>
  <r>
    <n v="-1"/>
    <n v="1"/>
    <s v="0001 -Florida Power &amp; Light Company"/>
    <n v="0"/>
    <n v="3"/>
    <x v="33"/>
    <n v="2001"/>
    <n v="69"/>
    <n v="2014"/>
    <s v="V2001 Bonus"/>
    <n v="367"/>
    <s v="06. Transmission"/>
    <s v="Function"/>
    <n v="2400858.17"/>
    <n v="0"/>
    <n v="0"/>
    <n v="806184.42"/>
    <n v="107490.99"/>
    <n v="1608726.68"/>
    <n v="-17478.599999999999"/>
    <n v="3819.67"/>
    <n v="2417734.65"/>
    <n v="1704611.82"/>
    <n v="-1450.97"/>
    <n v="0"/>
    <n v="3819.67"/>
    <n v="0"/>
    <x v="33"/>
  </r>
  <r>
    <n v="-1"/>
    <n v="1"/>
    <s v="0001 -Florida Power &amp; Light Company"/>
    <n v="0"/>
    <n v="3"/>
    <x v="33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33"/>
  </r>
  <r>
    <n v="-1"/>
    <n v="1"/>
    <s v="0001 -Florida Power &amp; Light Company"/>
    <n v="0"/>
    <n v="3"/>
    <x v="33"/>
    <n v="2002"/>
    <n v="80"/>
    <n v="2014"/>
    <s v="V2002 Bonus Q1"/>
    <n v="367"/>
    <s v="06. Transmission"/>
    <s v="Function"/>
    <n v="11741737.380000001"/>
    <n v="0"/>
    <n v="0"/>
    <n v="11834431.369999999"/>
    <n v="527697.29"/>
    <n v="7605570.3399999999"/>
    <n v="-186765.1"/>
    <n v="33805.24"/>
    <n v="11927125.35"/>
    <n v="8010918.0599999996"/>
    <n v="-29233.15"/>
    <n v="0"/>
    <n v="33805.24"/>
    <n v="0"/>
    <x v="33"/>
  </r>
  <r>
    <n v="-1"/>
    <n v="1"/>
    <s v="0001 -Florida Power &amp; Light Company"/>
    <n v="0"/>
    <n v="3"/>
    <x v="33"/>
    <n v="2002"/>
    <n v="81"/>
    <n v="2014"/>
    <s v="V2002 Bonus Q2"/>
    <n v="367"/>
    <s v="06. Transmission"/>
    <s v="Function"/>
    <n v="11083720.26"/>
    <n v="0"/>
    <n v="0"/>
    <n v="11171219.619999999"/>
    <n v="498571.53"/>
    <n v="7050885.1399999997"/>
    <n v="-176298.67"/>
    <n v="32366.21"/>
    <n v="11258718.99"/>
    <n v="7435956.8700000001"/>
    <n v="-29132.720000000001"/>
    <n v="0"/>
    <n v="32366.21"/>
    <n v="0"/>
    <x v="33"/>
  </r>
  <r>
    <n v="-1"/>
    <n v="1"/>
    <s v="0001 -Florida Power &amp; Light Company"/>
    <n v="0"/>
    <n v="3"/>
    <x v="33"/>
    <n v="2002"/>
    <n v="82"/>
    <n v="2014"/>
    <s v="V2002 Bonus Q3"/>
    <n v="367"/>
    <s v="06. Transmission"/>
    <s v="Function"/>
    <n v="8164464.2699999996"/>
    <n v="0"/>
    <n v="0"/>
    <n v="8228917.8600000003"/>
    <n v="367092.03"/>
    <n v="5102745.6900000004"/>
    <n v="-129864.75"/>
    <n v="23841.53"/>
    <n v="8293371.46"/>
    <n v="5387648.4199999999"/>
    <n v="-22876.37"/>
    <n v="0"/>
    <n v="23841.53"/>
    <n v="0"/>
    <x v="33"/>
  </r>
  <r>
    <n v="-1"/>
    <n v="1"/>
    <s v="0001 -Florida Power &amp; Light Company"/>
    <n v="0"/>
    <n v="3"/>
    <x v="33"/>
    <n v="2002"/>
    <n v="83"/>
    <n v="2014"/>
    <s v="V2002 Bonus Q4"/>
    <n v="367"/>
    <s v="06. Transmission"/>
    <s v="Function"/>
    <n v="10896684.560000001"/>
    <n v="0"/>
    <n v="0"/>
    <n v="10982707.369999999"/>
    <n v="489609.09"/>
    <n v="6689165.4000000004"/>
    <n v="-173323.64"/>
    <n v="31820.03"/>
    <n v="11068730.18"/>
    <n v="7070967.2800000003"/>
    <n v="-32418.37"/>
    <n v="0"/>
    <n v="31820.03"/>
    <n v="0"/>
    <x v="33"/>
  </r>
  <r>
    <n v="-1"/>
    <n v="1"/>
    <s v="0001 -Florida Power &amp; Light Company"/>
    <n v="0"/>
    <n v="3"/>
    <x v="33"/>
    <n v="2002"/>
    <n v="76"/>
    <n v="2014"/>
    <s v="V2002 Q1"/>
    <n v="367"/>
    <s v="06. Transmission"/>
    <s v="Function"/>
    <n v="22099599.190000001"/>
    <n v="0"/>
    <n v="0"/>
    <n v="22274062.32"/>
    <n v="993200.44"/>
    <n v="14314749.970000001"/>
    <n v="-351518.19"/>
    <n v="83048.92"/>
    <n v="22448525.449999999"/>
    <n v="15077671.310000001"/>
    <n v="-35598.239999999998"/>
    <n v="0"/>
    <n v="83048.92"/>
    <n v="0"/>
    <x v="33"/>
  </r>
  <r>
    <n v="-1"/>
    <n v="1"/>
    <s v="0001 -Florida Power &amp; Light Company"/>
    <n v="0"/>
    <n v="3"/>
    <x v="33"/>
    <n v="2002"/>
    <n v="77"/>
    <n v="2014"/>
    <s v="V2002 Q2"/>
    <n v="367"/>
    <s v="06. Transmission"/>
    <s v="Function"/>
    <n v="12430638.9"/>
    <n v="0"/>
    <n v="0"/>
    <n v="12499128.189999999"/>
    <n v="557836.09"/>
    <n v="7870595.9900000002"/>
    <n v="-196794.52"/>
    <n v="32937.120000000003"/>
    <n v="12567617.48"/>
    <n v="8339591.2000000002"/>
    <n v="-15200.58"/>
    <n v="0"/>
    <n v="32937.120000000003"/>
    <n v="0"/>
    <x v="33"/>
  </r>
  <r>
    <n v="-1"/>
    <n v="1"/>
    <s v="0001 -Florida Power &amp; Light Company"/>
    <n v="0"/>
    <n v="3"/>
    <x v="33"/>
    <n v="2002"/>
    <n v="78"/>
    <n v="2014"/>
    <s v="V2002 Q3"/>
    <n v="367"/>
    <s v="06. Transmission"/>
    <s v="Function"/>
    <n v="4645555.08"/>
    <n v="0"/>
    <n v="0"/>
    <n v="4679609.25"/>
    <n v="193953.82"/>
    <n v="3027889.62"/>
    <n v="-68614.27"/>
    <n v="16303.64"/>
    <n v="4713663.43"/>
    <n v="3178418.57"/>
    <n v="-8379.85"/>
    <n v="0"/>
    <n v="16303.64"/>
    <n v="0"/>
    <x v="33"/>
  </r>
  <r>
    <n v="-1"/>
    <n v="1"/>
    <s v="0001 -Florida Power &amp; Light Company"/>
    <n v="0"/>
    <n v="3"/>
    <x v="33"/>
    <n v="2002"/>
    <n v="79"/>
    <n v="2014"/>
    <s v="V2002 Q4"/>
    <n v="367"/>
    <s v="06. Transmission"/>
    <s v="Function"/>
    <n v="8854570.5700000003"/>
    <n v="0"/>
    <n v="0"/>
    <n v="8923259.9100000001"/>
    <n v="390953.52"/>
    <n v="5494861.1100000003"/>
    <n v="-138399.17000000001"/>
    <n v="32911.81"/>
    <n v="8991949.25"/>
    <n v="5799730.4000000004"/>
    <n v="-18382.64"/>
    <n v="0"/>
    <n v="32911.81"/>
    <n v="0"/>
    <x v="33"/>
  </r>
  <r>
    <n v="-1"/>
    <n v="1"/>
    <s v="0001 -Florida Power &amp; Light Company"/>
    <n v="0"/>
    <n v="3"/>
    <x v="33"/>
    <n v="2003"/>
    <n v="64"/>
    <n v="2014"/>
    <s v="V2003"/>
    <n v="367"/>
    <s v="06. Transmission"/>
    <s v="Function"/>
    <n v="3296752.59"/>
    <n v="0"/>
    <n v="0"/>
    <n v="2155187.96"/>
    <n v="95848.33"/>
    <n v="1378198.42"/>
    <n v="-39767.64"/>
    <n v="14520.75"/>
    <n v="3307689.97"/>
    <n v="1467499.94"/>
    <n v="10130.18"/>
    <n v="0"/>
    <n v="14520.75"/>
    <n v="0"/>
    <x v="33"/>
  </r>
  <r>
    <n v="-1"/>
    <n v="1"/>
    <s v="0001 -Florida Power &amp; Light Company"/>
    <n v="0"/>
    <n v="3"/>
    <x v="33"/>
    <n v="2003"/>
    <n v="70"/>
    <n v="2014"/>
    <s v="V2003 Bonus-30%"/>
    <n v="367"/>
    <s v="06. Transmission"/>
    <s v="Function"/>
    <n v="63327718.159999996"/>
    <n v="0"/>
    <n v="0"/>
    <n v="27153675.109999999"/>
    <n v="2858277.3"/>
    <n v="37383722.549999997"/>
    <n v="-1544699.6"/>
    <n v="455470.59"/>
    <n v="64862693.009999998"/>
    <n v="39323374.140000001"/>
    <n v="-160878.54"/>
    <n v="0"/>
    <n v="455470.59"/>
    <n v="0"/>
    <x v="33"/>
  </r>
  <r>
    <n v="-1"/>
    <n v="1"/>
    <s v="0001 -Florida Power &amp; Light Company"/>
    <n v="0"/>
    <n v="3"/>
    <x v="33"/>
    <n v="2003"/>
    <n v="84"/>
    <n v="2014"/>
    <s v="V2003 Bonus-50%"/>
    <n v="367"/>
    <s v="06. Transmission"/>
    <s v="Function"/>
    <n v="8783238.6199999992"/>
    <n v="0"/>
    <n v="0"/>
    <n v="2303065"/>
    <n v="511791.71"/>
    <n v="6665575.0599999996"/>
    <n v="-214340.68"/>
    <n v="82203.48"/>
    <n v="8996229.9100000001"/>
    <n v="7013424.0999999996"/>
    <n v="33154.86"/>
    <n v="0"/>
    <n v="82203.48"/>
    <n v="0"/>
    <x v="33"/>
  </r>
  <r>
    <n v="-1"/>
    <n v="1"/>
    <s v="0001 -Florida Power &amp; Light Company"/>
    <n v="0"/>
    <n v="3"/>
    <x v="33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33"/>
  </r>
  <r>
    <n v="-1"/>
    <n v="1"/>
    <s v="0001 -Florida Power &amp; Light Company"/>
    <n v="0"/>
    <n v="3"/>
    <x v="33"/>
    <n v="2004"/>
    <n v="96"/>
    <n v="2014"/>
    <s v="V2004 Q1 - 30% Bonus"/>
    <n v="367"/>
    <s v="06. Transmission"/>
    <s v="Function"/>
    <n v="6849299.7699999996"/>
    <n v="0"/>
    <n v="0"/>
    <n v="6876151.0300000003"/>
    <n v="300852.34999999998"/>
    <n v="3844436.33"/>
    <n v="-53704.45"/>
    <n v="11190.81"/>
    <n v="6903002.2800000003"/>
    <n v="4114636.63"/>
    <n v="-11859.65"/>
    <n v="0"/>
    <n v="11190.81"/>
    <n v="0"/>
    <x v="33"/>
  </r>
  <r>
    <n v="-1"/>
    <n v="1"/>
    <s v="0001 -Florida Power &amp; Light Company"/>
    <n v="0"/>
    <n v="3"/>
    <x v="33"/>
    <n v="2004"/>
    <n v="100"/>
    <n v="2014"/>
    <s v="V2004 Q1 - 50% Bonus"/>
    <n v="367"/>
    <s v="06. Transmission"/>
    <s v="Function"/>
    <n v="18552570.300000001"/>
    <n v="0"/>
    <n v="0"/>
    <n v="18626698.699999999"/>
    <n v="830564.49"/>
    <n v="10257029.65"/>
    <n v="-148262.12"/>
    <n v="30894.58"/>
    <n v="18700827.09"/>
    <n v="11002972.880000001"/>
    <n v="-32740.94"/>
    <n v="0"/>
    <n v="30894.58"/>
    <n v="0"/>
    <x v="33"/>
  </r>
  <r>
    <n v="-1"/>
    <n v="1"/>
    <s v="0001 -Florida Power &amp; Light Company"/>
    <n v="0"/>
    <n v="3"/>
    <x v="33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33"/>
  </r>
  <r>
    <n v="-1"/>
    <n v="1"/>
    <s v="0001 -Florida Power &amp; Light Company"/>
    <n v="0"/>
    <n v="3"/>
    <x v="33"/>
    <n v="2004"/>
    <n v="97"/>
    <n v="2014"/>
    <s v="V2004 Q2 - 30% Bonus"/>
    <n v="367"/>
    <s v="06. Transmission"/>
    <s v="Function"/>
    <n v="979838.81"/>
    <n v="0"/>
    <n v="0"/>
    <n v="983753.83"/>
    <n v="43904.93"/>
    <n v="530378.17000000004"/>
    <n v="-7830.33"/>
    <n v="1684.75"/>
    <n v="987668.85"/>
    <n v="569903.64"/>
    <n v="-1765.83"/>
    <n v="0"/>
    <n v="1684.75"/>
    <n v="0"/>
    <x v="33"/>
  </r>
  <r>
    <n v="-1"/>
    <n v="1"/>
    <s v="0001 -Florida Power &amp; Light Company"/>
    <n v="0"/>
    <n v="3"/>
    <x v="33"/>
    <n v="2004"/>
    <n v="101"/>
    <n v="2014"/>
    <s v="V2004 Q2 - 50% Bonus"/>
    <n v="367"/>
    <s v="06. Transmission"/>
    <s v="Function"/>
    <n v="19763984.559999999"/>
    <n v="0"/>
    <n v="0"/>
    <n v="19763984.559999999"/>
    <n v="881300.6"/>
    <n v="10621206.609999999"/>
    <n v="-174536.41"/>
    <n v="0"/>
    <n v="19763984.559999999"/>
    <n v="11502507.210000001"/>
    <n v="0"/>
    <n v="0"/>
    <n v="0"/>
    <n v="0"/>
    <x v="33"/>
  </r>
  <r>
    <n v="-1"/>
    <n v="1"/>
    <s v="0001 -Florida Power &amp; Light Company"/>
    <n v="0"/>
    <n v="3"/>
    <x v="33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33"/>
  </r>
  <r>
    <n v="-1"/>
    <n v="1"/>
    <s v="0001 -Florida Power &amp; Light Company"/>
    <n v="0"/>
    <n v="3"/>
    <x v="33"/>
    <n v="2004"/>
    <n v="98"/>
    <n v="2014"/>
    <s v="V2004 Q3 - 30% Bonus"/>
    <n v="367"/>
    <s v="06. Transmission"/>
    <s v="Function"/>
    <n v="33511.230000000003"/>
    <n v="0"/>
    <n v="0"/>
    <n v="33511.230000000003"/>
    <n v="0"/>
    <n v="33511.230000000003"/>
    <n v="0"/>
    <n v="0"/>
    <n v="33511.230000000003"/>
    <n v="33511.230000000003"/>
    <n v="0"/>
    <n v="0"/>
    <n v="0"/>
    <n v="0"/>
    <x v="33"/>
  </r>
  <r>
    <n v="-1"/>
    <n v="1"/>
    <s v="0001 -Florida Power &amp; Light Company"/>
    <n v="0"/>
    <n v="3"/>
    <x v="33"/>
    <n v="2004"/>
    <n v="102"/>
    <n v="2014"/>
    <s v="V2004 Q3 - 50% Bonus"/>
    <n v="367"/>
    <s v="06. Transmission"/>
    <s v="Function"/>
    <n v="29662523.09"/>
    <n v="0"/>
    <n v="0"/>
    <n v="29771664.210000001"/>
    <n v="1327816.22"/>
    <n v="15719694.060000001"/>
    <n v="-218290.76"/>
    <n v="45387.4"/>
    <n v="29880805.329999998"/>
    <n v="16927808.670000002"/>
    <n v="-53193.22"/>
    <n v="0"/>
    <n v="45387.4"/>
    <n v="0"/>
    <x v="33"/>
  </r>
  <r>
    <n v="-1"/>
    <n v="1"/>
    <s v="0001 -Florida Power &amp; Light Company"/>
    <n v="0"/>
    <n v="3"/>
    <x v="33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33"/>
  </r>
  <r>
    <n v="-1"/>
    <n v="1"/>
    <s v="0001 -Florida Power &amp; Light Company"/>
    <n v="0"/>
    <n v="3"/>
    <x v="33"/>
    <n v="2004"/>
    <n v="99"/>
    <n v="2014"/>
    <s v="V2004 Q4 - 30% Bonus"/>
    <n v="367"/>
    <s v="06. Transmission"/>
    <s v="Function"/>
    <n v="240766.49"/>
    <n v="0"/>
    <n v="0"/>
    <n v="241645.25"/>
    <n v="10772.54"/>
    <n v="124941.09"/>
    <n v="-1757.58"/>
    <n v="369.55"/>
    <n v="242524.01"/>
    <n v="134769.04"/>
    <n v="-443.37"/>
    <n v="0"/>
    <n v="369.55"/>
    <n v="0"/>
    <x v="33"/>
  </r>
  <r>
    <n v="-1"/>
    <n v="1"/>
    <s v="0001 -Florida Power &amp; Light Company"/>
    <n v="0"/>
    <n v="3"/>
    <x v="33"/>
    <n v="2004"/>
    <n v="103"/>
    <n v="2014"/>
    <s v="V2004 Q4 - 50% Bonus"/>
    <n v="367"/>
    <s v="06. Transmission"/>
    <s v="Function"/>
    <n v="27141070.91"/>
    <n v="0"/>
    <n v="0"/>
    <n v="27249497.280000001"/>
    <n v="1214782.58"/>
    <n v="14093981.51"/>
    <n v="-216860.54"/>
    <n v="45599.32"/>
    <n v="27357923.649999999"/>
    <n v="15192214.42"/>
    <n v="-54703.75"/>
    <n v="0"/>
    <n v="45599.32"/>
    <n v="0"/>
    <x v="33"/>
  </r>
  <r>
    <n v="-1"/>
    <n v="1"/>
    <s v="0001 -Florida Power &amp; Light Company"/>
    <n v="0"/>
    <n v="3"/>
    <x v="33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33"/>
  </r>
  <r>
    <n v="-1"/>
    <n v="1"/>
    <s v="0001 -Florida Power &amp; Light Company"/>
    <n v="0"/>
    <n v="3"/>
    <x v="33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33"/>
  </r>
  <r>
    <n v="-1"/>
    <n v="1"/>
    <s v="0001 -Florida Power &amp; Light Company"/>
    <n v="0"/>
    <n v="3"/>
    <x v="33"/>
    <n v="2005"/>
    <n v="72"/>
    <n v="2014"/>
    <s v="V2005 Bonus-30%"/>
    <n v="367"/>
    <s v="06. Transmission"/>
    <s v="Function"/>
    <n v="2918796.02"/>
    <n v="0"/>
    <n v="0"/>
    <n v="2918796.02"/>
    <n v="172208.97"/>
    <n v="1798562.11"/>
    <n v="0"/>
    <n v="0"/>
    <n v="2918796.02"/>
    <n v="1970771.08"/>
    <n v="0"/>
    <n v="0"/>
    <n v="0"/>
    <n v="0"/>
    <x v="33"/>
  </r>
  <r>
    <n v="-1"/>
    <n v="1"/>
    <s v="0001 -Florida Power &amp; Light Company"/>
    <n v="0"/>
    <n v="3"/>
    <x v="33"/>
    <n v="2005"/>
    <n v="86"/>
    <n v="2014"/>
    <s v="V2005 Bonus-50%"/>
    <n v="367"/>
    <s v="06. Transmission"/>
    <s v="Function"/>
    <n v="9861732.2899999991"/>
    <n v="0"/>
    <n v="0"/>
    <n v="5279444.71"/>
    <n v="448345.28"/>
    <n v="4913514.8499999996"/>
    <n v="-128349.05"/>
    <n v="29388.68"/>
    <n v="9988940.2599999998"/>
    <n v="5297081.66"/>
    <n v="-33040.82"/>
    <n v="0"/>
    <n v="29388.68"/>
    <n v="0"/>
    <x v="33"/>
  </r>
  <r>
    <n v="-1"/>
    <n v="1"/>
    <s v="0001 -Florida Power &amp; Light Company"/>
    <n v="0"/>
    <n v="3"/>
    <x v="33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33"/>
  </r>
  <r>
    <n v="-1"/>
    <n v="1"/>
    <s v="0001 -Florida Power &amp; Light Company"/>
    <n v="0"/>
    <n v="3"/>
    <x v="33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33"/>
  </r>
  <r>
    <n v="-1"/>
    <n v="1"/>
    <s v="0001 -Florida Power &amp; Light Company"/>
    <n v="0"/>
    <n v="3"/>
    <x v="33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33"/>
  </r>
  <r>
    <n v="-1"/>
    <n v="1"/>
    <s v="0001 -Florida Power &amp; Light Company"/>
    <n v="0"/>
    <n v="3"/>
    <x v="33"/>
    <n v="2008"/>
    <n v="239"/>
    <n v="2014"/>
    <s v="V2008 Bonus - 50%"/>
    <n v="367"/>
    <s v="06. Transmission"/>
    <s v="Function"/>
    <n v="5054106.6399999997"/>
    <n v="0"/>
    <n v="0"/>
    <n v="5054106.6399999997"/>
    <n v="298192.28999999998"/>
    <n v="2219258.2200000002"/>
    <n v="0"/>
    <n v="0"/>
    <n v="5054106.6399999997"/>
    <n v="2517450.5099999998"/>
    <n v="0"/>
    <n v="0"/>
    <n v="0"/>
    <n v="0"/>
    <x v="33"/>
  </r>
  <r>
    <n v="-1"/>
    <n v="1"/>
    <s v="0001 -Florida Power &amp; Light Company"/>
    <n v="0"/>
    <n v="3"/>
    <x v="33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33"/>
  </r>
  <r>
    <n v="-1"/>
    <n v="1"/>
    <s v="0001 -Florida Power &amp; Light Company"/>
    <n v="0"/>
    <n v="3"/>
    <x v="33"/>
    <n v="2008"/>
    <n v="168"/>
    <n v="2014"/>
    <s v="V2008 Q1 - 50% Bonus"/>
    <n v="367"/>
    <s v="06. Transmission"/>
    <s v="Function"/>
    <n v="1233149.1299999999"/>
    <n v="0"/>
    <n v="0"/>
    <n v="1234210.1599999999"/>
    <n v="72880.11"/>
    <n v="569682.36"/>
    <n v="-2122.06"/>
    <n v="581.66"/>
    <n v="1235271.19"/>
    <n v="641521.16"/>
    <n v="-499.09"/>
    <n v="0"/>
    <n v="581.66"/>
    <n v="0"/>
    <x v="33"/>
  </r>
  <r>
    <n v="-1"/>
    <n v="1"/>
    <s v="0001 -Florida Power &amp; Light Company"/>
    <n v="0"/>
    <n v="3"/>
    <x v="33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33"/>
  </r>
  <r>
    <n v="-1"/>
    <n v="1"/>
    <s v="0001 -Florida Power &amp; Light Company"/>
    <n v="0"/>
    <n v="3"/>
    <x v="33"/>
    <n v="2008"/>
    <n v="169"/>
    <n v="2014"/>
    <s v="V2008 Q2 - 50% Bonus"/>
    <n v="367"/>
    <s v="06. Transmission"/>
    <s v="Function"/>
    <n v="6513484.3700000001"/>
    <n v="0"/>
    <n v="0"/>
    <n v="6519088.7000000002"/>
    <n v="384952.19"/>
    <n v="2912753.47"/>
    <n v="-11208.66"/>
    <n v="2813.2"/>
    <n v="6524693.0300000003"/>
    <n v="3292370.95"/>
    <n v="-3060.76"/>
    <n v="0"/>
    <n v="2813.2"/>
    <n v="0"/>
    <x v="33"/>
  </r>
  <r>
    <n v="-1"/>
    <n v="1"/>
    <s v="0001 -Florida Power &amp; Light Company"/>
    <n v="0"/>
    <n v="3"/>
    <x v="33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33"/>
  </r>
  <r>
    <n v="-1"/>
    <n v="1"/>
    <s v="0001 -Florida Power &amp; Light Company"/>
    <n v="0"/>
    <n v="3"/>
    <x v="33"/>
    <n v="2008"/>
    <n v="170"/>
    <n v="2014"/>
    <s v="V2008 Q3 - 50% Bonus"/>
    <n v="367"/>
    <s v="06. Transmission"/>
    <s v="Function"/>
    <n v="14400799.609999999"/>
    <n v="0"/>
    <n v="0"/>
    <n v="14413190.35"/>
    <n v="851098.89"/>
    <n v="6226946.3399999999"/>
    <n v="-24781.48"/>
    <n v="6076.26"/>
    <n v="14425581.09"/>
    <n v="7066616.3799999999"/>
    <n v="-7276.37"/>
    <n v="0"/>
    <n v="6076.26"/>
    <n v="0"/>
    <x v="33"/>
  </r>
  <r>
    <n v="-1"/>
    <n v="1"/>
    <s v="0001 -Florida Power &amp; Light Company"/>
    <n v="0"/>
    <n v="3"/>
    <x v="33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33"/>
  </r>
  <r>
    <n v="-1"/>
    <n v="1"/>
    <s v="0001 -Florida Power &amp; Light Company"/>
    <n v="0"/>
    <n v="3"/>
    <x v="33"/>
    <n v="2008"/>
    <n v="171"/>
    <n v="2014"/>
    <s v="V2008 Q4 - 50% Bonus"/>
    <n v="367"/>
    <s v="06. Transmission"/>
    <s v="Function"/>
    <n v="13165545.09"/>
    <n v="0"/>
    <n v="0"/>
    <n v="13176872.99"/>
    <n v="778094.35"/>
    <n v="5498160.9500000002"/>
    <n v="-22655.8"/>
    <n v="5853.33"/>
    <n v="13188200.890000001"/>
    <n v="6266141.1799999997"/>
    <n v="-6688.36"/>
    <n v="0"/>
    <n v="5853.33"/>
    <n v="0"/>
    <x v="33"/>
  </r>
  <r>
    <n v="-1"/>
    <n v="1"/>
    <s v="0001 -Florida Power &amp; Light Company"/>
    <n v="0"/>
    <n v="3"/>
    <x v="33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33"/>
  </r>
  <r>
    <n v="-1"/>
    <n v="1"/>
    <s v="0001 -Florida Power &amp; Light Company"/>
    <n v="0"/>
    <n v="3"/>
    <x v="33"/>
    <n v="2009"/>
    <n v="189"/>
    <n v="2014"/>
    <s v="V2009 Q1 - 50% Bonus"/>
    <n v="367"/>
    <s v="06. Transmission"/>
    <s v="Function"/>
    <n v="27011517.960000001"/>
    <n v="0"/>
    <n v="0"/>
    <n v="27030911.899999999"/>
    <n v="1618340.7"/>
    <n v="10855558.24"/>
    <n v="-40379.94"/>
    <n v="10352.36"/>
    <n v="27050305.850000001"/>
    <n v="12457171.85"/>
    <n v="-11708.45"/>
    <n v="0"/>
    <n v="10352.36"/>
    <n v="0"/>
    <x v="33"/>
  </r>
  <r>
    <n v="-1"/>
    <n v="1"/>
    <s v="0001 -Florida Power &amp; Light Company"/>
    <n v="0"/>
    <n v="3"/>
    <x v="33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33"/>
  </r>
  <r>
    <n v="-1"/>
    <n v="1"/>
    <s v="0001 -Florida Power &amp; Light Company"/>
    <n v="0"/>
    <n v="3"/>
    <x v="33"/>
    <n v="2009"/>
    <n v="190"/>
    <n v="2014"/>
    <s v="V2009 Q2 - 50% Bonus"/>
    <n v="367"/>
    <s v="06. Transmission"/>
    <s v="Function"/>
    <n v="25168830.379999999"/>
    <n v="0"/>
    <n v="0"/>
    <n v="25186901.300000001"/>
    <n v="1549246.3"/>
    <n v="9701645.8499999996"/>
    <n v="-37625.29"/>
    <n v="8901.5499999999993"/>
    <n v="25204972.23"/>
    <n v="11235869.25"/>
    <n v="-12217.4"/>
    <n v="0"/>
    <n v="8901.5499999999993"/>
    <n v="0"/>
    <x v="33"/>
  </r>
  <r>
    <n v="-1"/>
    <n v="1"/>
    <s v="0001 -Florida Power &amp; Light Company"/>
    <n v="0"/>
    <n v="3"/>
    <x v="33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33"/>
  </r>
  <r>
    <n v="-1"/>
    <n v="1"/>
    <s v="0001 -Florida Power &amp; Light Company"/>
    <n v="0"/>
    <n v="3"/>
    <x v="33"/>
    <n v="2009"/>
    <n v="191"/>
    <n v="2014"/>
    <s v="V2009 Q3 - 50% Bonus"/>
    <n v="367"/>
    <s v="06. Transmission"/>
    <s v="Function"/>
    <n v="48886538.259999998"/>
    <n v="0"/>
    <n v="0"/>
    <n v="48921599.57"/>
    <n v="3086803.29"/>
    <n v="18024798.940000001"/>
    <n v="-73000.81"/>
    <n v="17840.64"/>
    <n v="48956660.890000001"/>
    <n v="21083547.219999999"/>
    <n v="-24226.98"/>
    <n v="0"/>
    <n v="17840.64"/>
    <n v="0"/>
    <x v="33"/>
  </r>
  <r>
    <n v="-1"/>
    <n v="1"/>
    <s v="0001 -Florida Power &amp; Light Company"/>
    <n v="0"/>
    <n v="3"/>
    <x v="33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33"/>
  </r>
  <r>
    <n v="-1"/>
    <n v="1"/>
    <s v="0001 -Florida Power &amp; Light Company"/>
    <n v="0"/>
    <n v="3"/>
    <x v="33"/>
    <n v="2009"/>
    <n v="192"/>
    <n v="2014"/>
    <s v="V2009 Q4 - 50% Bonus"/>
    <n v="367"/>
    <s v="06. Transmission"/>
    <s v="Function"/>
    <n v="41159316.18"/>
    <n v="0"/>
    <n v="0"/>
    <n v="41188864.32"/>
    <n v="2668365.5299999998"/>
    <n v="14511923.810000001"/>
    <n v="-61521.89"/>
    <n v="15096.74"/>
    <n v="41218412.460000001"/>
    <n v="17157566.52"/>
    <n v="-21276.73"/>
    <n v="0"/>
    <n v="15096.74"/>
    <n v="0"/>
    <x v="33"/>
  </r>
  <r>
    <n v="-1"/>
    <n v="1"/>
    <s v="0001 -Florida Power &amp; Light Company"/>
    <n v="0"/>
    <n v="3"/>
    <x v="33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33"/>
  </r>
  <r>
    <n v="-1"/>
    <n v="1"/>
    <s v="0001 -Florida Power &amp; Light Company"/>
    <n v="0"/>
    <n v="3"/>
    <x v="33"/>
    <n v="2010"/>
    <n v="215"/>
    <n v="2014"/>
    <s v="V2010 Q1 - 50% Bonus"/>
    <n v="367"/>
    <s v="06. Transmission"/>
    <s v="Function"/>
    <n v="19271879.440000001"/>
    <n v="0"/>
    <n v="0"/>
    <n v="19287171.879999999"/>
    <n v="1282982.67"/>
    <n v="6462272.04"/>
    <n v="-31090.97"/>
    <n v="8766.4"/>
    <n v="19302464.329999998"/>
    <n v="7733997.9400000004"/>
    <n v="-10561.72"/>
    <n v="0"/>
    <n v="8766.4"/>
    <n v="0"/>
    <x v="33"/>
  </r>
  <r>
    <n v="-1"/>
    <n v="1"/>
    <s v="0001 -Florida Power &amp; Light Company"/>
    <n v="0"/>
    <n v="3"/>
    <x v="33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33"/>
  </r>
  <r>
    <n v="-1"/>
    <n v="1"/>
    <s v="0001 -Florida Power &amp; Light Company"/>
    <n v="0"/>
    <n v="3"/>
    <x v="33"/>
    <n v="2010"/>
    <n v="216"/>
    <n v="2014"/>
    <s v="V2010 Q2 - 50% Bonus"/>
    <n v="367"/>
    <s v="06. Transmission"/>
    <s v="Function"/>
    <n v="16175355.9"/>
    <n v="0"/>
    <n v="0"/>
    <n v="16188191.220000001"/>
    <n v="1106300.99"/>
    <n v="5128758.9800000004"/>
    <n v="-26095.4"/>
    <n v="6998.76"/>
    <n v="16201026.539999999"/>
    <n v="6226056.25"/>
    <n v="-9668.16"/>
    <n v="0"/>
    <n v="6998.76"/>
    <n v="0"/>
    <x v="33"/>
  </r>
  <r>
    <n v="-1"/>
    <n v="1"/>
    <s v="0001 -Florida Power &amp; Light Company"/>
    <n v="0"/>
    <n v="3"/>
    <x v="33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33"/>
  </r>
  <r>
    <n v="-1"/>
    <n v="1"/>
    <s v="0001 -Florida Power &amp; Light Company"/>
    <n v="0"/>
    <n v="3"/>
    <x v="33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7"/>
    <n v="2014"/>
    <s v="V2010 Q3 - 50% Bonus"/>
    <n v="367"/>
    <s v="06. Transmission"/>
    <s v="Function"/>
    <n v="17866740.43"/>
    <n v="0"/>
    <n v="0"/>
    <n v="17880748.379999999"/>
    <n v="1254692.1100000001"/>
    <n v="5338721.6100000003"/>
    <n v="-28823.55"/>
    <n v="7155.21"/>
    <n v="17894756.329999998"/>
    <n v="6584072.5199999996"/>
    <n v="-11519.49"/>
    <n v="0"/>
    <n v="7155.21"/>
    <n v="0"/>
    <x v="33"/>
  </r>
  <r>
    <n v="-1"/>
    <n v="1"/>
    <s v="0001 -Florida Power &amp; Light Company"/>
    <n v="0"/>
    <n v="3"/>
    <x v="33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33"/>
  </r>
  <r>
    <n v="-1"/>
    <n v="1"/>
    <s v="0001 -Florida Power &amp; Light Company"/>
    <n v="0"/>
    <n v="3"/>
    <x v="33"/>
    <n v="2010"/>
    <n v="224"/>
    <n v="2014"/>
    <s v="V2010 Q4 - 100% Bonus"/>
    <n v="367"/>
    <s v="06. Transmission"/>
    <s v="Function"/>
    <n v="7722476.5499999998"/>
    <n v="0"/>
    <n v="0"/>
    <n v="7728604.4100000001"/>
    <n v="556382.23"/>
    <n v="2166653.21"/>
    <n v="-12458.52"/>
    <n v="3272.94"/>
    <n v="7734732.2800000003"/>
    <n v="2719161.22"/>
    <n v="-5108.57"/>
    <n v="0"/>
    <n v="3272.94"/>
    <n v="0"/>
    <x v="33"/>
  </r>
  <r>
    <n v="-1"/>
    <n v="1"/>
    <s v="0001 -Florida Power &amp; Light Company"/>
    <n v="0"/>
    <n v="3"/>
    <x v="33"/>
    <n v="2010"/>
    <n v="218"/>
    <n v="2014"/>
    <s v="V2010 Q4 - 50% Bonus"/>
    <n v="367"/>
    <s v="06. Transmission"/>
    <s v="Function"/>
    <n v="19119521.469999999"/>
    <n v="0"/>
    <n v="0"/>
    <n v="19134693.02"/>
    <n v="1377506.55"/>
    <n v="5364260.0599999996"/>
    <n v="-30845.18"/>
    <n v="8103.25"/>
    <n v="19149864.57"/>
    <n v="6732174.7000000002"/>
    <n v="-12647.94"/>
    <n v="0"/>
    <n v="8103.25"/>
    <n v="0"/>
    <x v="33"/>
  </r>
  <r>
    <n v="-1"/>
    <n v="1"/>
    <s v="0001 -Florida Power &amp; Light Company"/>
    <n v="0"/>
    <n v="3"/>
    <x v="33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33"/>
  </r>
  <r>
    <n v="-1"/>
    <n v="1"/>
    <s v="0001 -Florida Power &amp; Light Company"/>
    <n v="0"/>
    <n v="3"/>
    <x v="33"/>
    <n v="2011"/>
    <n v="233"/>
    <n v="2014"/>
    <s v="V2011 - 100% Bonus"/>
    <n v="367"/>
    <s v="06. Transmission"/>
    <s v="Function"/>
    <n v="45263051.149999999"/>
    <n v="0"/>
    <n v="0"/>
    <n v="35019580.759999998"/>
    <n v="3501958.08"/>
    <n v="10546758.51"/>
    <n v="-492979.93"/>
    <n v="140163.19"/>
    <n v="45756002.18"/>
    <n v="13916125.08"/>
    <n v="-220196.33"/>
    <n v="0"/>
    <n v="140163.19"/>
    <n v="0"/>
    <x v="33"/>
  </r>
  <r>
    <n v="-1"/>
    <n v="1"/>
    <s v="0001 -Florida Power &amp; Light Company"/>
    <n v="0"/>
    <n v="3"/>
    <x v="33"/>
    <n v="2011"/>
    <n v="234"/>
    <n v="2014"/>
    <s v="V2011 - 50% Bonus"/>
    <n v="367"/>
    <s v="06. Transmission"/>
    <s v="Function"/>
    <n v="72234317.060000002"/>
    <n v="0"/>
    <n v="0"/>
    <n v="55896799.100000001"/>
    <n v="5585593.9900000002"/>
    <n v="16820071.789999999"/>
    <n v="-784572.21"/>
    <n v="223010.01"/>
    <n v="73018638.599999994"/>
    <n v="22194702.899999999"/>
    <n v="-350348.64"/>
    <n v="0"/>
    <n v="223010.01"/>
    <n v="0"/>
    <x v="33"/>
  </r>
  <r>
    <n v="-1"/>
    <n v="1"/>
    <s v="0001 -Florida Power &amp; Light Company"/>
    <n v="0"/>
    <n v="3"/>
    <x v="33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8"/>
    <n v="2014"/>
    <s v="V2012 Q1 - 50% Bonus"/>
    <n v="367"/>
    <s v="06. Transmission"/>
    <s v="Function"/>
    <n v="19975598.75"/>
    <n v="0"/>
    <n v="0"/>
    <n v="20034135.030000001"/>
    <n v="1001686.73"/>
    <n v="1883635.38"/>
    <n v="-117198.7"/>
    <n v="32682.14"/>
    <n v="20092671.300000001"/>
    <n v="2871419.75"/>
    <n v="-70488.039999999994"/>
    <n v="0"/>
    <n v="32682.14"/>
    <n v="0"/>
    <x v="33"/>
  </r>
  <r>
    <n v="-1"/>
    <n v="1"/>
    <s v="0001 -Florida Power &amp; Light Company"/>
    <n v="0"/>
    <n v="3"/>
    <x v="33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33"/>
  </r>
  <r>
    <n v="-1"/>
    <n v="1"/>
    <s v="0001 -Florida Power &amp; Light Company"/>
    <n v="0"/>
    <n v="3"/>
    <x v="33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9"/>
    <n v="2014"/>
    <s v="V2012 Q2 - 50% Bonus"/>
    <n v="367"/>
    <s v="06. Transmission"/>
    <s v="Function"/>
    <n v="58741531.649999999"/>
    <n v="0"/>
    <n v="0"/>
    <n v="58912958.520000003"/>
    <n v="2942536.69"/>
    <n v="4795552.1900000004"/>
    <n v="-343565.7"/>
    <n v="89182.14"/>
    <n v="59084385.399999999"/>
    <n v="7701660.6699999999"/>
    <n v="-217243.4"/>
    <n v="0"/>
    <n v="89182.14"/>
    <n v="0"/>
    <x v="33"/>
  </r>
  <r>
    <n v="-1"/>
    <n v="1"/>
    <s v="0001 -Florida Power &amp; Light Company"/>
    <n v="0"/>
    <n v="3"/>
    <x v="33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0"/>
    <n v="2014"/>
    <s v="V2012 Q3 - 50% Bonus"/>
    <n v="367"/>
    <s v="06. Transmission"/>
    <s v="Function"/>
    <n v="12390083.15"/>
    <n v="0"/>
    <n v="0"/>
    <n v="12426270.949999999"/>
    <n v="620619.15"/>
    <n v="855838.71999999997"/>
    <n v="-72453.58"/>
    <n v="22114"/>
    <n v="12462458.75"/>
    <n v="1469672.66"/>
    <n v="-43476.39"/>
    <n v="0"/>
    <n v="22114"/>
    <n v="0"/>
    <x v="33"/>
  </r>
  <r>
    <n v="-1"/>
    <n v="1"/>
    <s v="0001 -Florida Power &amp; Light Company"/>
    <n v="0"/>
    <n v="3"/>
    <x v="33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1"/>
    <n v="2014"/>
    <s v="V2012 Q4 - 50% Bonus"/>
    <n v="367"/>
    <s v="06. Transmission"/>
    <s v="Function"/>
    <n v="59408299.329999998"/>
    <n v="0"/>
    <n v="0"/>
    <n v="59582300.469999999"/>
    <n v="2978553.25"/>
    <n v="3360660.1"/>
    <n v="-348377.28"/>
    <n v="96328.16"/>
    <n v="59756301.619999997"/>
    <n v="6310938.1600000001"/>
    <n v="-223398.94"/>
    <n v="0"/>
    <n v="96328.16"/>
    <n v="0"/>
    <x v="33"/>
  </r>
  <r>
    <n v="-1"/>
    <n v="1"/>
    <s v="0001 -Florida Power &amp; Light Company"/>
    <n v="0"/>
    <n v="3"/>
    <x v="33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33"/>
  </r>
  <r>
    <n v="-1"/>
    <n v="1"/>
    <s v="0001 -Florida Power &amp; Light Company"/>
    <n v="0"/>
    <n v="3"/>
    <x v="33"/>
    <n v="2013"/>
    <n v="231"/>
    <n v="2014"/>
    <s v="V2013 - 50% Bonus"/>
    <n v="367"/>
    <s v="06. Transmission"/>
    <s v="Function"/>
    <n v="107746526.09999999"/>
    <n v="0"/>
    <n v="0"/>
    <n v="102455478.15000001"/>
    <n v="10245547.810000001"/>
    <n v="5397460.8700000001"/>
    <n v="-252109.44"/>
    <n v="62449.27"/>
    <n v="107949217.37"/>
    <n v="15623246.289999999"/>
    <n v="-120479.6"/>
    <n v="0"/>
    <n v="62449.27"/>
    <n v="0"/>
    <x v="33"/>
  </r>
  <r>
    <n v="-1"/>
    <n v="1"/>
    <s v="0001 -Florida Power &amp; Light Company"/>
    <n v="0"/>
    <n v="3"/>
    <x v="33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33"/>
  </r>
  <r>
    <n v="-1"/>
    <n v="1"/>
    <s v="0001 -Florida Power &amp; Light Company"/>
    <n v="0"/>
    <n v="3"/>
    <x v="33"/>
    <n v="2014"/>
    <n v="363"/>
    <n v="2014"/>
    <s v="V2014 - 50% Bonus"/>
    <n v="367"/>
    <s v="06. Transmission"/>
    <s v="Function"/>
    <n v="250909191.91999999"/>
    <n v="250909191.91999999"/>
    <n v="0"/>
    <n v="250909191.91999999"/>
    <n v="12537294.92"/>
    <n v="0"/>
    <n v="250909191.91999999"/>
    <n v="0"/>
    <n v="0"/>
    <n v="12537294.92"/>
    <n v="0"/>
    <n v="0"/>
    <n v="0"/>
    <n v="0"/>
    <x v="33"/>
  </r>
  <r>
    <n v="-1"/>
    <n v="1"/>
    <s v="0001 -Florida Power &amp; Light Company"/>
    <n v="0"/>
    <n v="3"/>
    <x v="33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33"/>
  </r>
  <r>
    <n v="-1"/>
    <n v="1"/>
    <s v="0001 -Florida Power &amp; Light Company"/>
    <n v="0"/>
    <n v="3"/>
    <x v="33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33"/>
  </r>
  <r>
    <n v="-1"/>
    <n v="1"/>
    <s v="0001 -Florida Power &amp; Light Company"/>
    <n v="0"/>
    <n v="3"/>
    <x v="33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33"/>
  </r>
  <r>
    <n v="-1"/>
    <n v="1"/>
    <s v="0001 -Florida Power &amp; Light Company"/>
    <n v="0"/>
    <n v="3"/>
    <x v="33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33"/>
  </r>
  <r>
    <n v="-1"/>
    <n v="1"/>
    <s v="0001 -Florida Power &amp; Light Company"/>
    <n v="0"/>
    <n v="3"/>
    <x v="33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33"/>
  </r>
  <r>
    <n v="-1"/>
    <n v="1"/>
    <s v="0001 -Florida Power &amp; Light Company"/>
    <n v="0"/>
    <n v="3"/>
    <x v="33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33"/>
  </r>
  <r>
    <n v="-1"/>
    <n v="1"/>
    <s v="0001 -Florida Power &amp; Light Company"/>
    <n v="0"/>
    <n v="3"/>
    <x v="33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33"/>
  </r>
  <r>
    <n v="-1"/>
    <n v="1"/>
    <s v="0001 -Florida Power &amp; Light Company"/>
    <n v="0"/>
    <n v="3"/>
    <x v="33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33"/>
  </r>
  <r>
    <n v="-1"/>
    <n v="1"/>
    <s v="0001 -Florida Power &amp; Light Company"/>
    <n v="0"/>
    <n v="3"/>
    <x v="33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33"/>
  </r>
  <r>
    <n v="-1"/>
    <n v="1"/>
    <s v="0001 -Florida Power &amp; Light Company"/>
    <n v="0"/>
    <n v="3"/>
    <x v="33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33"/>
  </r>
  <r>
    <n v="-1"/>
    <n v="1"/>
    <s v="0001 -Florida Power &amp; Light Company"/>
    <n v="0"/>
    <n v="3"/>
    <x v="33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33"/>
  </r>
  <r>
    <n v="-1"/>
    <n v="1"/>
    <s v="0001 -Florida Power &amp; Light Company"/>
    <n v="0"/>
    <n v="3"/>
    <x v="33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33"/>
  </r>
  <r>
    <n v="-1"/>
    <n v="1"/>
    <s v="0001 -Florida Power &amp; Light Company"/>
    <n v="0"/>
    <n v="3"/>
    <x v="33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33"/>
  </r>
  <r>
    <n v="-1"/>
    <n v="1"/>
    <s v="0001 -Florida Power &amp; Light Company"/>
    <n v="0"/>
    <n v="3"/>
    <x v="33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33"/>
  </r>
  <r>
    <n v="-1"/>
    <n v="1"/>
    <s v="0001 -Florida Power &amp; Light Company"/>
    <n v="0"/>
    <n v="3"/>
    <x v="33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33"/>
  </r>
  <r>
    <n v="-1"/>
    <n v="1"/>
    <s v="0001 -Florida Power &amp; Light Company"/>
    <n v="0"/>
    <n v="3"/>
    <x v="33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33"/>
  </r>
  <r>
    <n v="-1"/>
    <n v="1"/>
    <s v="0001 -Florida Power &amp; Light Company"/>
    <n v="0"/>
    <n v="3"/>
    <x v="33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33"/>
  </r>
  <r>
    <n v="-1"/>
    <n v="1"/>
    <s v="0001 -Florida Power &amp; Light Company"/>
    <n v="0"/>
    <n v="3"/>
    <x v="33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33"/>
  </r>
  <r>
    <n v="-1"/>
    <n v="1"/>
    <s v="0001 -Florida Power &amp; Light Company"/>
    <n v="0"/>
    <n v="3"/>
    <x v="33"/>
    <n v="1987"/>
    <n v="22"/>
    <n v="2014"/>
    <s v="V1987"/>
    <n v="367"/>
    <s v="07. Distribution"/>
    <s v="Function"/>
    <n v="130553579.65000001"/>
    <n v="0"/>
    <n v="0"/>
    <n v="0"/>
    <n v="0"/>
    <n v="132411780.11"/>
    <n v="-2279060.27"/>
    <n v="84541.91"/>
    <n v="132411780.11"/>
    <n v="130553579.65000001"/>
    <n v="84541.91"/>
    <n v="0"/>
    <n v="84541.91"/>
    <n v="0"/>
    <x v="33"/>
  </r>
  <r>
    <n v="-1"/>
    <n v="1"/>
    <s v="0001 -Florida Power &amp; Light Company"/>
    <n v="0"/>
    <n v="3"/>
    <x v="33"/>
    <n v="1988"/>
    <n v="24"/>
    <n v="2014"/>
    <s v="V1988"/>
    <n v="367"/>
    <s v="07. Distribution"/>
    <s v="Function"/>
    <n v="116154884.12"/>
    <n v="0"/>
    <n v="0"/>
    <n v="0"/>
    <n v="0"/>
    <n v="117751052.70999999"/>
    <n v="-2181992.75"/>
    <n v="89115.97"/>
    <n v="117751052.70999999"/>
    <n v="116154884.12"/>
    <n v="89115.97"/>
    <n v="0"/>
    <n v="89115.97"/>
    <n v="0"/>
    <x v="33"/>
  </r>
  <r>
    <n v="-1"/>
    <n v="1"/>
    <s v="0001 -Florida Power &amp; Light Company"/>
    <n v="0"/>
    <n v="3"/>
    <x v="33"/>
    <n v="1989"/>
    <n v="26"/>
    <n v="2014"/>
    <s v="V1989"/>
    <n v="367"/>
    <s v="07. Distribution"/>
    <s v="Function"/>
    <n v="140834623.44999999"/>
    <n v="0"/>
    <n v="0"/>
    <n v="0"/>
    <n v="0"/>
    <n v="142736444.99000001"/>
    <n v="-2475031.41"/>
    <n v="123671.37"/>
    <n v="142736444.99000001"/>
    <n v="140834623.44999999"/>
    <n v="123671.37"/>
    <n v="0"/>
    <n v="123671.37"/>
    <n v="0"/>
    <x v="33"/>
  </r>
  <r>
    <n v="-1"/>
    <n v="1"/>
    <s v="0001 -Florida Power &amp; Light Company"/>
    <n v="0"/>
    <n v="3"/>
    <x v="33"/>
    <n v="1990"/>
    <n v="28"/>
    <n v="2014"/>
    <s v="V1990"/>
    <n v="367"/>
    <s v="07. Distribution"/>
    <s v="Function"/>
    <n v="168591581.12"/>
    <n v="0"/>
    <n v="0"/>
    <n v="0"/>
    <n v="0"/>
    <n v="170652686.11000001"/>
    <n v="-2773184.34"/>
    <n v="123880.99"/>
    <n v="170652686.11000001"/>
    <n v="168591581.12"/>
    <n v="123880.99"/>
    <n v="0"/>
    <n v="123880.99"/>
    <n v="0"/>
    <x v="33"/>
  </r>
  <r>
    <n v="-1"/>
    <n v="1"/>
    <s v="0001 -Florida Power &amp; Light Company"/>
    <n v="0"/>
    <n v="3"/>
    <x v="33"/>
    <n v="1991"/>
    <n v="29"/>
    <n v="2014"/>
    <s v="V1991"/>
    <n v="367"/>
    <s v="07. Distribution"/>
    <s v="Function"/>
    <n v="191742932.66999999"/>
    <n v="0"/>
    <n v="0"/>
    <n v="0"/>
    <n v="0"/>
    <n v="194209386.75"/>
    <n v="-2942589.08"/>
    <n v="117232.78"/>
    <n v="194209386.75"/>
    <n v="191742932.66999999"/>
    <n v="117232.78"/>
    <n v="0"/>
    <n v="117232.78"/>
    <n v="0"/>
    <x v="33"/>
  </r>
  <r>
    <n v="-1"/>
    <n v="1"/>
    <s v="0001 -Florida Power &amp; Light Company"/>
    <n v="0"/>
    <n v="3"/>
    <x v="33"/>
    <n v="1992"/>
    <n v="30"/>
    <n v="2014"/>
    <s v="V1992"/>
    <n v="367"/>
    <s v="07. Distribution"/>
    <s v="Function"/>
    <n v="162455271.56"/>
    <n v="0"/>
    <n v="0"/>
    <n v="0"/>
    <n v="0"/>
    <n v="164676853.80000001"/>
    <n v="-2733764.45"/>
    <n v="108728.97"/>
    <n v="164676853.80000001"/>
    <n v="162455271.56"/>
    <n v="108728.97"/>
    <n v="0"/>
    <n v="108728.97"/>
    <n v="0"/>
    <x v="33"/>
  </r>
  <r>
    <n v="-1"/>
    <n v="1"/>
    <s v="0001 -Florida Power &amp; Light Company"/>
    <n v="0"/>
    <n v="3"/>
    <x v="33"/>
    <n v="1993"/>
    <n v="31"/>
    <n v="2014"/>
    <s v="V1993"/>
    <n v="367"/>
    <s v="07. Distribution"/>
    <s v="Function"/>
    <n v="165467175.25"/>
    <n v="0"/>
    <n v="0"/>
    <n v="0"/>
    <n v="0"/>
    <n v="166993165.38999999"/>
    <n v="-2027470.25"/>
    <n v="71296.19"/>
    <n v="166993165.38999999"/>
    <n v="165467175.25"/>
    <n v="71296.19"/>
    <n v="0"/>
    <n v="71296.19"/>
    <n v="0"/>
    <x v="33"/>
  </r>
  <r>
    <n v="-1"/>
    <n v="1"/>
    <s v="0001 -Florida Power &amp; Light Company"/>
    <n v="0"/>
    <n v="3"/>
    <x v="33"/>
    <n v="1994"/>
    <n v="32"/>
    <n v="2014"/>
    <s v="V1994"/>
    <n v="367"/>
    <s v="07. Distribution"/>
    <s v="Function"/>
    <n v="161128705.11000001"/>
    <n v="0"/>
    <n v="0"/>
    <n v="3168200.88"/>
    <n v="3168200.88"/>
    <n v="159827223.94999999"/>
    <n v="-2365730.77"/>
    <n v="78776.850000000006"/>
    <n v="163015783.80000001"/>
    <n v="161128705.11000001"/>
    <n v="58417.88"/>
    <n v="0"/>
    <n v="78776.850000000006"/>
    <n v="0"/>
    <x v="33"/>
  </r>
  <r>
    <n v="-1"/>
    <n v="1"/>
    <s v="0001 -Florida Power &amp; Light Company"/>
    <n v="0"/>
    <n v="3"/>
    <x v="33"/>
    <n v="1995"/>
    <n v="33"/>
    <n v="2014"/>
    <s v="V1995"/>
    <n v="367"/>
    <s v="07. Distribution"/>
    <s v="Function"/>
    <n v="158750898.63"/>
    <n v="0"/>
    <n v="0"/>
    <n v="8267718.4400000004"/>
    <n v="5511815.0499999998"/>
    <n v="152279069.13999999"/>
    <n v="-2278511.11"/>
    <n v="87088.24"/>
    <n v="160607169.68000001"/>
    <n v="156015122.58000001"/>
    <n v="6578.8"/>
    <n v="0"/>
    <n v="87088.24"/>
    <n v="0"/>
    <x v="33"/>
  </r>
  <r>
    <n v="-1"/>
    <n v="1"/>
    <s v="0001 -Florida Power &amp; Light Company"/>
    <n v="0"/>
    <n v="3"/>
    <x v="33"/>
    <n v="1996"/>
    <n v="34"/>
    <n v="2014"/>
    <s v="V1996"/>
    <n v="367"/>
    <s v="07. Distribution"/>
    <s v="Function"/>
    <n v="181731163.56999999"/>
    <n v="0"/>
    <n v="0"/>
    <n v="17860988.109999999"/>
    <n v="7144395.2400000002"/>
    <n v="165559754.24000001"/>
    <n v="-2382091.8199999998"/>
    <n v="72784.509999999995"/>
    <n v="183517640.21000001"/>
    <n v="171072709.41999999"/>
    <n v="-82252.06"/>
    <n v="0"/>
    <n v="72784.509999999995"/>
    <n v="0"/>
    <x v="33"/>
  </r>
  <r>
    <n v="-1"/>
    <n v="1"/>
    <s v="0001 -Florida Power &amp; Light Company"/>
    <n v="0"/>
    <n v="3"/>
    <x v="33"/>
    <n v="1997"/>
    <n v="35"/>
    <n v="2014"/>
    <s v="V1997"/>
    <n v="367"/>
    <s v="07. Distribution"/>
    <s v="Function"/>
    <n v="175235814.47"/>
    <n v="0"/>
    <n v="0"/>
    <n v="13650613.07"/>
    <n v="6257886.5899999999"/>
    <n v="155028507.90000001"/>
    <n v="-2343752.6"/>
    <n v="86680.13"/>
    <n v="177068124.50999999"/>
    <n v="159689176.13"/>
    <n v="-148411.54999999999"/>
    <n v="0"/>
    <n v="86680.13"/>
    <n v="0"/>
    <x v="33"/>
  </r>
  <r>
    <n v="-1"/>
    <n v="1"/>
    <s v="0001 -Florida Power &amp; Light Company"/>
    <n v="0"/>
    <n v="3"/>
    <x v="33"/>
    <n v="1998"/>
    <n v="59"/>
    <n v="2014"/>
    <s v="V1998"/>
    <n v="367"/>
    <s v="07. Distribution"/>
    <s v="Function"/>
    <n v="239989950.03"/>
    <n v="0"/>
    <n v="0"/>
    <n v="61762205.840000004"/>
    <n v="8887827.25"/>
    <n v="202042884"/>
    <n v="-2770543.98"/>
    <n v="109277.11"/>
    <n v="242258945.47"/>
    <n v="209055225.24000001"/>
    <n v="-284232.32000000001"/>
    <n v="0"/>
    <n v="109277.11"/>
    <n v="0"/>
    <x v="33"/>
  </r>
  <r>
    <n v="-1"/>
    <n v="1"/>
    <s v="0001 -Florida Power &amp; Light Company"/>
    <n v="0"/>
    <n v="3"/>
    <x v="33"/>
    <n v="1999"/>
    <n v="60"/>
    <n v="2014"/>
    <s v="V1999"/>
    <n v="367"/>
    <s v="07. Distribution"/>
    <s v="Function"/>
    <n v="177326188.69999999"/>
    <n v="0"/>
    <n v="0"/>
    <n v="31084318.609999999"/>
    <n v="6935375.54"/>
    <n v="143351961.53999999"/>
    <n v="-2613025.31"/>
    <n v="125066.56"/>
    <n v="179344802.19999999"/>
    <n v="148703123.91"/>
    <n v="-309333.76000000001"/>
    <n v="0"/>
    <n v="125066.56"/>
    <n v="0"/>
    <x v="33"/>
  </r>
  <r>
    <n v="-1"/>
    <n v="1"/>
    <s v="0001 -Florida Power &amp; Light Company"/>
    <n v="0"/>
    <n v="3"/>
    <x v="33"/>
    <n v="2000"/>
    <n v="61"/>
    <n v="2014"/>
    <s v="V2000"/>
    <n v="367"/>
    <s v="07. Distribution"/>
    <s v="Function"/>
    <n v="219411511.28999999"/>
    <n v="0"/>
    <n v="0"/>
    <n v="27773971.82"/>
    <n v="6092687.4500000002"/>
    <n v="188000428.38"/>
    <n v="-2424074.62"/>
    <n v="105949.51"/>
    <n v="221091533.71000001"/>
    <n v="192668671.00999999"/>
    <n v="-149628.10999999999"/>
    <n v="0"/>
    <n v="105949.51"/>
    <n v="0"/>
    <x v="33"/>
  </r>
  <r>
    <n v="-1"/>
    <n v="1"/>
    <s v="0001 -Florida Power &amp; Light Company"/>
    <n v="0"/>
    <n v="3"/>
    <x v="33"/>
    <n v="2001"/>
    <n v="62"/>
    <n v="2014"/>
    <s v="V2001"/>
    <n v="367"/>
    <s v="07. Distribution"/>
    <s v="Function"/>
    <n v="219598222.13"/>
    <n v="0"/>
    <n v="0"/>
    <n v="69543251.819999993"/>
    <n v="9221924.9399999995"/>
    <n v="153118660.61000001"/>
    <n v="-3453288.04"/>
    <n v="142483.6"/>
    <n v="222528169.30000001"/>
    <n v="160308909.87"/>
    <n v="-755787.91"/>
    <n v="0"/>
    <n v="142483.6"/>
    <n v="0"/>
    <x v="33"/>
  </r>
  <r>
    <n v="-1"/>
    <n v="1"/>
    <s v="0001 -Florida Power &amp; Light Company"/>
    <n v="0"/>
    <n v="3"/>
    <x v="33"/>
    <n v="2001"/>
    <n v="69"/>
    <n v="2014"/>
    <s v="V2001 Bonus"/>
    <n v="367"/>
    <s v="07. Distribution"/>
    <s v="Function"/>
    <n v="34243009.579999998"/>
    <n v="0"/>
    <n v="0"/>
    <n v="10462565.560000001"/>
    <n v="1388833.26"/>
    <n v="24218550.079999998"/>
    <n v="-599716.93999999994"/>
    <n v="22129.200000000001"/>
    <n v="34708760.420000002"/>
    <n v="25279639.739999998"/>
    <n v="-115878.05"/>
    <n v="0"/>
    <n v="22129.200000000001"/>
    <n v="0"/>
    <x v="33"/>
  </r>
  <r>
    <n v="-1"/>
    <n v="1"/>
    <s v="0001 -Florida Power &amp; Light Company"/>
    <n v="0"/>
    <n v="3"/>
    <x v="33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33"/>
  </r>
  <r>
    <n v="-1"/>
    <n v="1"/>
    <s v="0001 -Florida Power &amp; Light Company"/>
    <n v="0"/>
    <n v="3"/>
    <x v="33"/>
    <n v="2002"/>
    <n v="68"/>
    <n v="2014"/>
    <s v="V2002 Bonus"/>
    <n v="367"/>
    <s v="07. Distribution"/>
    <s v="Function"/>
    <n v="12710777.07"/>
    <n v="0"/>
    <n v="0"/>
    <n v="12710777.07"/>
    <n v="567154.87"/>
    <n v="7890469.0899999999"/>
    <n v="0"/>
    <n v="0"/>
    <n v="12710777.07"/>
    <n v="8457623.9600000009"/>
    <n v="0"/>
    <n v="0"/>
    <n v="0"/>
    <n v="0"/>
    <x v="33"/>
  </r>
  <r>
    <n v="-1"/>
    <n v="1"/>
    <s v="0001 -Florida Power &amp; Light Company"/>
    <n v="0"/>
    <n v="3"/>
    <x v="33"/>
    <n v="2002"/>
    <n v="80"/>
    <n v="2014"/>
    <s v="V2002 Bonus Q1"/>
    <n v="367"/>
    <s v="07. Distribution"/>
    <s v="Function"/>
    <n v="77291059.980000004"/>
    <n v="0"/>
    <n v="0"/>
    <n v="77646230.090000004"/>
    <n v="3358361.33"/>
    <n v="52767265.729999997"/>
    <n v="-855952.95"/>
    <n v="25039.63"/>
    <n v="78001400.189999998"/>
    <n v="55650634.770000003"/>
    <n v="-210308.29"/>
    <n v="0"/>
    <n v="25039.63"/>
    <n v="0"/>
    <x v="33"/>
  </r>
  <r>
    <n v="-1"/>
    <n v="1"/>
    <s v="0001 -Florida Power &amp; Light Company"/>
    <n v="0"/>
    <n v="3"/>
    <x v="33"/>
    <n v="2002"/>
    <n v="81"/>
    <n v="2014"/>
    <s v="V2002 Bonus Q2"/>
    <n v="367"/>
    <s v="07. Distribution"/>
    <s v="Function"/>
    <n v="96411729.569999993"/>
    <n v="0"/>
    <n v="0"/>
    <n v="96852771.819999993"/>
    <n v="4156943.76"/>
    <n v="64883223.810000002"/>
    <n v="-1067941.4099999999"/>
    <n v="31256.1"/>
    <n v="97293814.069999993"/>
    <n v="68460654.219999999"/>
    <n v="-271315.06"/>
    <n v="0"/>
    <n v="31256.1"/>
    <n v="0"/>
    <x v="33"/>
  </r>
  <r>
    <n v="-1"/>
    <n v="1"/>
    <s v="0001 -Florida Power &amp; Light Company"/>
    <n v="0"/>
    <n v="3"/>
    <x v="33"/>
    <n v="2002"/>
    <n v="82"/>
    <n v="2014"/>
    <s v="V2002 Bonus Q3"/>
    <n v="367"/>
    <s v="07. Distribution"/>
    <s v="Function"/>
    <n v="81169333.780000001"/>
    <n v="0"/>
    <n v="0"/>
    <n v="81543196.870000005"/>
    <n v="3505960.05"/>
    <n v="53530899.299999997"/>
    <n v="-903259.8"/>
    <n v="26505.18"/>
    <n v="81917059.950000003"/>
    <n v="56554805.600000001"/>
    <n v="-239167.23"/>
    <n v="0"/>
    <n v="26505.18"/>
    <n v="0"/>
    <x v="33"/>
  </r>
  <r>
    <n v="-1"/>
    <n v="1"/>
    <s v="0001 -Florida Power &amp; Light Company"/>
    <n v="0"/>
    <n v="3"/>
    <x v="33"/>
    <n v="2002"/>
    <n v="83"/>
    <n v="2014"/>
    <s v="V2002 Bonus Q4"/>
    <n v="367"/>
    <s v="07. Distribution"/>
    <s v="Function"/>
    <n v="106304346.16"/>
    <n v="0"/>
    <n v="0"/>
    <n v="106798150.02"/>
    <n v="4683026.42"/>
    <n v="68208051.120000005"/>
    <n v="-1174526.8600000001"/>
    <n v="34758.47"/>
    <n v="107291953.87"/>
    <n v="72268375.060000002"/>
    <n v="-330146.77"/>
    <n v="0"/>
    <n v="34758.47"/>
    <n v="0"/>
    <x v="33"/>
  </r>
  <r>
    <n v="-1"/>
    <n v="1"/>
    <s v="0001 -Florida Power &amp; Light Company"/>
    <n v="0"/>
    <n v="3"/>
    <x v="33"/>
    <n v="2002"/>
    <n v="76"/>
    <n v="2014"/>
    <s v="V2002 Q1"/>
    <n v="367"/>
    <s v="07. Distribution"/>
    <s v="Function"/>
    <n v="1443454.24"/>
    <n v="0"/>
    <n v="0"/>
    <n v="1446361.99"/>
    <n v="42437.58"/>
    <n v="662281.53"/>
    <n v="-4624.74"/>
    <n v="4672.82"/>
    <n v="1449269.75"/>
    <n v="698888.41"/>
    <n v="4688.01"/>
    <n v="0"/>
    <n v="4672.82"/>
    <n v="0"/>
    <x v="33"/>
  </r>
  <r>
    <n v="-1"/>
    <n v="1"/>
    <s v="0001 -Florida Power &amp; Light Company"/>
    <n v="0"/>
    <n v="3"/>
    <x v="33"/>
    <n v="2002"/>
    <n v="77"/>
    <n v="2014"/>
    <s v="V2002 Q2"/>
    <n v="367"/>
    <s v="07. Distribution"/>
    <s v="Function"/>
    <n v="4674163.71"/>
    <n v="0"/>
    <n v="0"/>
    <n v="4675581.74"/>
    <n v="293501.90000000002"/>
    <n v="4360265.25"/>
    <n v="-5956.32"/>
    <n v="1773.59"/>
    <n v="4676999.7699999996"/>
    <n v="4651276.91"/>
    <n v="1427.78"/>
    <n v="0"/>
    <n v="1773.59"/>
    <n v="0"/>
    <x v="33"/>
  </r>
  <r>
    <n v="-1"/>
    <n v="1"/>
    <s v="0001 -Florida Power &amp; Light Company"/>
    <n v="0"/>
    <n v="3"/>
    <x v="33"/>
    <n v="2002"/>
    <n v="78"/>
    <n v="2014"/>
    <s v="V2002 Q3"/>
    <n v="367"/>
    <s v="07. Distribution"/>
    <s v="Function"/>
    <n v="3032576.94"/>
    <n v="0"/>
    <n v="0"/>
    <n v="3030018.06"/>
    <n v="31690.17"/>
    <n v="2415025.13"/>
    <n v="5849.64"/>
    <n v="524.14"/>
    <n v="3027459.18"/>
    <n v="2451814.98"/>
    <n v="542.22"/>
    <n v="0"/>
    <n v="524.14"/>
    <n v="0"/>
    <x v="33"/>
  </r>
  <r>
    <n v="-1"/>
    <n v="1"/>
    <s v="0001 -Florida Power &amp; Light Company"/>
    <n v="0"/>
    <n v="3"/>
    <x v="33"/>
    <n v="2002"/>
    <n v="79"/>
    <n v="2014"/>
    <s v="V2002 Q4"/>
    <n v="367"/>
    <s v="07. Distribution"/>
    <s v="Function"/>
    <n v="1402921.74"/>
    <n v="0"/>
    <n v="0"/>
    <n v="1405004.8"/>
    <n v="165021.07"/>
    <n v="1275721.92"/>
    <n v="-11683.57"/>
    <n v="4868.66"/>
    <n v="1407087.86"/>
    <n v="1436557.34"/>
    <n v="4888.1899999999996"/>
    <n v="0"/>
    <n v="4868.66"/>
    <n v="0"/>
    <x v="33"/>
  </r>
  <r>
    <n v="-1"/>
    <n v="1"/>
    <s v="0001 -Florida Power &amp; Light Company"/>
    <n v="0"/>
    <n v="3"/>
    <x v="33"/>
    <n v="2003"/>
    <n v="64"/>
    <n v="2014"/>
    <s v="V2003"/>
    <n v="367"/>
    <s v="07. Distribution"/>
    <s v="Function"/>
    <n v="12116082.439999999"/>
    <n v="0"/>
    <n v="0"/>
    <n v="6796609.3499999996"/>
    <n v="583392.73"/>
    <n v="7008607.0199999996"/>
    <n v="-2027.43"/>
    <n v="20.45"/>
    <n v="12116694.34"/>
    <n v="7591532.3700000001"/>
    <n v="-124.08"/>
    <n v="0"/>
    <n v="20.45"/>
    <n v="0"/>
    <x v="33"/>
  </r>
  <r>
    <n v="-1"/>
    <n v="1"/>
    <s v="0001 -Florida Power &amp; Light Company"/>
    <n v="0"/>
    <n v="3"/>
    <x v="33"/>
    <n v="2003"/>
    <n v="70"/>
    <n v="2014"/>
    <s v="V2003 Bonus-30%"/>
    <n v="367"/>
    <s v="07. Distribution"/>
    <s v="Function"/>
    <n v="241629219.25"/>
    <n v="0"/>
    <n v="0"/>
    <n v="97761743.219999999"/>
    <n v="10442706.060000001"/>
    <n v="147797644.55000001"/>
    <n v="-2158472.5099999998"/>
    <n v="66854.64"/>
    <n v="243358370.59999999"/>
    <n v="157188428.47"/>
    <n v="-610374.56000000006"/>
    <n v="0"/>
    <n v="66854.64"/>
    <n v="0"/>
    <x v="33"/>
  </r>
  <r>
    <n v="-1"/>
    <n v="1"/>
    <s v="0001 -Florida Power &amp; Light Company"/>
    <n v="0"/>
    <n v="3"/>
    <x v="33"/>
    <n v="2003"/>
    <n v="84"/>
    <n v="2014"/>
    <s v="V2003 Bonus-50%"/>
    <n v="367"/>
    <s v="07. Distribution"/>
    <s v="Function"/>
    <n v="161824951.81999999"/>
    <n v="0"/>
    <n v="0"/>
    <n v="64071297.969999999"/>
    <n v="7177815.9400000004"/>
    <n v="99676978.420000002"/>
    <n v="-1600427.56"/>
    <n v="50598.63"/>
    <n v="163137847.03999999"/>
    <n v="106033393.11"/>
    <n v="-440895.34"/>
    <n v="0"/>
    <n v="50598.63"/>
    <n v="0"/>
    <x v="33"/>
  </r>
  <r>
    <n v="-1"/>
    <n v="1"/>
    <s v="0001 -Florida Power &amp; Light Company"/>
    <n v="0"/>
    <n v="3"/>
    <x v="33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33"/>
  </r>
  <r>
    <n v="-1"/>
    <n v="1"/>
    <s v="0001 -Florida Power &amp; Light Company"/>
    <n v="0"/>
    <n v="3"/>
    <x v="33"/>
    <n v="2004"/>
    <n v="71"/>
    <n v="2014"/>
    <s v="V2004 Bonus-30%"/>
    <n v="367"/>
    <s v="07. Distribution"/>
    <s v="Function"/>
    <n v="1016074.4"/>
    <n v="0"/>
    <n v="0"/>
    <n v="1016074.4"/>
    <n v="45337.24"/>
    <n v="540084.18999999994"/>
    <n v="0"/>
    <n v="0"/>
    <n v="1016074.4"/>
    <n v="585421.43000000005"/>
    <n v="0"/>
    <n v="0"/>
    <n v="0"/>
    <n v="0"/>
    <x v="33"/>
  </r>
  <r>
    <n v="-1"/>
    <n v="1"/>
    <s v="0001 -Florida Power &amp; Light Company"/>
    <n v="0"/>
    <n v="3"/>
    <x v="33"/>
    <n v="2004"/>
    <n v="85"/>
    <n v="2014"/>
    <s v="V2004 Bonus-50%"/>
    <n v="367"/>
    <s v="07. Distribution"/>
    <s v="Function"/>
    <n v="283779073.19999999"/>
    <n v="0"/>
    <n v="0"/>
    <n v="283779073.19999999"/>
    <n v="362697.92"/>
    <n v="279971151.48000002"/>
    <n v="0"/>
    <n v="0"/>
    <n v="283779073.19999999"/>
    <n v="280333849.39999998"/>
    <n v="0"/>
    <n v="0"/>
    <n v="0"/>
    <n v="0"/>
    <x v="33"/>
  </r>
  <r>
    <n v="-1"/>
    <n v="1"/>
    <s v="0001 -Florida Power &amp; Light Company"/>
    <n v="0"/>
    <n v="3"/>
    <x v="33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33"/>
  </r>
  <r>
    <n v="-1"/>
    <n v="1"/>
    <s v="0001 -Florida Power &amp; Light Company"/>
    <n v="0"/>
    <n v="3"/>
    <x v="33"/>
    <n v="2004"/>
    <n v="96"/>
    <n v="2014"/>
    <s v="V2004 Q1 - 30% Bonus"/>
    <n v="367"/>
    <s v="07. Distribution"/>
    <s v="Function"/>
    <n v="12062344.92"/>
    <n v="0"/>
    <n v="0"/>
    <n v="12125557.18"/>
    <n v="535463.9"/>
    <n v="6742572.6900000004"/>
    <n v="-142974.97"/>
    <n v="4150.07"/>
    <n v="12188769.43"/>
    <n v="7205829.8099999996"/>
    <n v="-50067.65"/>
    <n v="0"/>
    <n v="4150.07"/>
    <n v="0"/>
    <x v="33"/>
  </r>
  <r>
    <n v="-1"/>
    <n v="1"/>
    <s v="0001 -Florida Power &amp; Light Company"/>
    <n v="0"/>
    <n v="3"/>
    <x v="33"/>
    <n v="2004"/>
    <n v="100"/>
    <n v="2014"/>
    <s v="V2004 Q1 - 50% Bonus"/>
    <n v="367"/>
    <s v="07. Distribution"/>
    <s v="Function"/>
    <n v="96133776.359999999"/>
    <n v="0"/>
    <n v="0"/>
    <n v="96625415.129999995"/>
    <n v="4164615.73"/>
    <n v="54893423.399999999"/>
    <n v="-1147422.19"/>
    <n v="32272.03"/>
    <n v="97117053.909999996"/>
    <n v="58495034.719999999"/>
    <n v="-388001.12"/>
    <n v="0"/>
    <n v="32272.03"/>
    <n v="0"/>
    <x v="33"/>
  </r>
  <r>
    <n v="-1"/>
    <n v="1"/>
    <s v="0001 -Florida Power &amp; Light Company"/>
    <n v="0"/>
    <n v="3"/>
    <x v="33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33"/>
  </r>
  <r>
    <n v="-1"/>
    <n v="1"/>
    <s v="0001 -Florida Power &amp; Light Company"/>
    <n v="0"/>
    <n v="3"/>
    <x v="33"/>
    <n v="2004"/>
    <n v="97"/>
    <n v="2014"/>
    <s v="V2004 Q2 - 30% Bonus"/>
    <n v="367"/>
    <s v="07. Distribution"/>
    <s v="Function"/>
    <n v="9847169.3399999999"/>
    <n v="0"/>
    <n v="0"/>
    <n v="9899286.8499999996"/>
    <n v="441877.37"/>
    <n v="5345453.8499999996"/>
    <n v="-117124.52"/>
    <n v="3505.63"/>
    <n v="9951404.3599999994"/>
    <n v="5729006.9400000004"/>
    <n v="-42405.11"/>
    <n v="0"/>
    <n v="3505.63"/>
    <n v="0"/>
    <x v="33"/>
  </r>
  <r>
    <n v="-1"/>
    <n v="1"/>
    <s v="0001 -Florida Power &amp; Light Company"/>
    <n v="0"/>
    <n v="3"/>
    <x v="33"/>
    <n v="2004"/>
    <n v="101"/>
    <n v="2014"/>
    <s v="V2004 Q2 - 50% Bonus"/>
    <n v="367"/>
    <s v="07. Distribution"/>
    <s v="Function"/>
    <n v="92111450.980000004"/>
    <n v="0"/>
    <n v="0"/>
    <n v="92556679.469999999"/>
    <n v="3981652.98"/>
    <n v="51510063.640000001"/>
    <n v="-1100138.01"/>
    <n v="29947.84"/>
    <n v="93001907.959999993"/>
    <n v="54993464.969999999"/>
    <n v="-362257.49"/>
    <n v="0"/>
    <n v="29947.84"/>
    <n v="0"/>
    <x v="33"/>
  </r>
  <r>
    <n v="-1"/>
    <n v="1"/>
    <s v="0001 -Florida Power &amp; Light Company"/>
    <n v="0"/>
    <n v="3"/>
    <x v="33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33"/>
  </r>
  <r>
    <n v="-1"/>
    <n v="1"/>
    <s v="0001 -Florida Power &amp; Light Company"/>
    <n v="0"/>
    <n v="3"/>
    <x v="33"/>
    <n v="2004"/>
    <n v="98"/>
    <n v="2014"/>
    <s v="V2004 Q3 - 30% Bonus"/>
    <n v="367"/>
    <s v="07. Distribution"/>
    <s v="Function"/>
    <n v="1570516.37"/>
    <n v="0"/>
    <n v="0"/>
    <n v="1575401.19"/>
    <n v="41377.599999999999"/>
    <n v="1137969.6399999999"/>
    <n v="-13951.92"/>
    <n v="329.22"/>
    <n v="1580286.01"/>
    <n v="1173993.1399999999"/>
    <n v="-4086.32"/>
    <n v="0"/>
    <n v="329.22"/>
    <n v="0"/>
    <x v="33"/>
  </r>
  <r>
    <n v="-1"/>
    <n v="1"/>
    <s v="0001 -Florida Power &amp; Light Company"/>
    <n v="0"/>
    <n v="3"/>
    <x v="33"/>
    <n v="2004"/>
    <n v="102"/>
    <n v="2014"/>
    <s v="V2004 Q3 - 50% Bonus"/>
    <n v="367"/>
    <s v="07. Distribution"/>
    <s v="Function"/>
    <n v="67247145.120000005"/>
    <n v="0"/>
    <n v="0"/>
    <n v="67586677.719999999"/>
    <n v="2876786.26"/>
    <n v="37174123.670000002"/>
    <n v="-798505.26"/>
    <n v="22883.73"/>
    <n v="67926210.319999993"/>
    <n v="39678758.939999998"/>
    <n v="-284030.48"/>
    <n v="0"/>
    <n v="22883.73"/>
    <n v="0"/>
    <x v="33"/>
  </r>
  <r>
    <n v="-1"/>
    <n v="1"/>
    <s v="0001 -Florida Power &amp; Light Company"/>
    <n v="0"/>
    <n v="3"/>
    <x v="33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33"/>
  </r>
  <r>
    <n v="-1"/>
    <n v="1"/>
    <s v="0001 -Florida Power &amp; Light Company"/>
    <n v="0"/>
    <n v="3"/>
    <x v="33"/>
    <n v="2004"/>
    <n v="99"/>
    <n v="2014"/>
    <s v="V2004 Q4 - 30% Bonus"/>
    <n v="367"/>
    <s v="07. Distribution"/>
    <s v="Function"/>
    <n v="7220002.21"/>
    <n v="0"/>
    <n v="0"/>
    <n v="7253017.4800000004"/>
    <n v="296954.62"/>
    <n v="4040494.63"/>
    <n v="-82723.16"/>
    <n v="2158.33"/>
    <n v="7286032.7400000002"/>
    <n v="4301960.4800000004"/>
    <n v="-28383.43"/>
    <n v="0"/>
    <n v="2158.33"/>
    <n v="0"/>
    <x v="33"/>
  </r>
  <r>
    <n v="-1"/>
    <n v="1"/>
    <s v="0001 -Florida Power &amp; Light Company"/>
    <n v="0"/>
    <n v="3"/>
    <x v="33"/>
    <n v="2004"/>
    <n v="103"/>
    <n v="2014"/>
    <s v="V2004 Q4 - 50% Bonus"/>
    <n v="367"/>
    <s v="07. Distribution"/>
    <s v="Function"/>
    <n v="142922058.13"/>
    <n v="0"/>
    <n v="0"/>
    <n v="143656445.55000001"/>
    <n v="6219970.9199999999"/>
    <n v="76389456.859999999"/>
    <n v="-1692356.87"/>
    <n v="47853.47"/>
    <n v="144390832.97"/>
    <n v="81820020.049999997"/>
    <n v="-631513.65"/>
    <n v="0"/>
    <n v="47853.47"/>
    <n v="0"/>
    <x v="33"/>
  </r>
  <r>
    <n v="-1"/>
    <n v="1"/>
    <s v="0001 -Florida Power &amp; Light Company"/>
    <n v="0"/>
    <n v="3"/>
    <x v="33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33"/>
  </r>
  <r>
    <n v="-1"/>
    <n v="1"/>
    <s v="0001 -Florida Power &amp; Light Company"/>
    <n v="0"/>
    <n v="3"/>
    <x v="33"/>
    <n v="2005"/>
    <n v="72"/>
    <n v="2014"/>
    <s v="V2005 Bonus-30%"/>
    <n v="367"/>
    <s v="07. Distribution"/>
    <s v="Function"/>
    <n v="4700570.21"/>
    <n v="0"/>
    <n v="0"/>
    <n v="3132276.63"/>
    <n v="210571.41"/>
    <n v="2307652.0099999998"/>
    <n v="-44453.95"/>
    <n v="1216.9000000000001"/>
    <n v="4739218.7699999996"/>
    <n v="2498542.31"/>
    <n v="-17750.55"/>
    <n v="0"/>
    <n v="1216.9000000000001"/>
    <n v="0"/>
    <x v="33"/>
  </r>
  <r>
    <n v="-1"/>
    <n v="1"/>
    <s v="0001 -Florida Power &amp; Light Company"/>
    <n v="0"/>
    <n v="3"/>
    <x v="33"/>
    <n v="2005"/>
    <n v="86"/>
    <n v="2014"/>
    <s v="V2005 Bonus-50%"/>
    <n v="367"/>
    <s v="07. Distribution"/>
    <s v="Function"/>
    <n v="9544868.4700000007"/>
    <n v="0"/>
    <n v="0"/>
    <n v="5019890.29"/>
    <n v="428380.45"/>
    <n v="4702978.54"/>
    <n v="-130733.04"/>
    <n v="3879.18"/>
    <n v="9658521.9499999993"/>
    <n v="5073482.92"/>
    <n v="-51898.22"/>
    <n v="0"/>
    <n v="3879.18"/>
    <n v="0"/>
    <x v="33"/>
  </r>
  <r>
    <n v="-1"/>
    <n v="1"/>
    <s v="0001 -Florida Power &amp; Light Company"/>
    <n v="0"/>
    <n v="3"/>
    <x v="33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33"/>
  </r>
  <r>
    <n v="-1"/>
    <n v="1"/>
    <s v="0001 -Florida Power &amp; Light Company"/>
    <n v="0"/>
    <n v="3"/>
    <x v="33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33"/>
  </r>
  <r>
    <n v="-1"/>
    <n v="1"/>
    <s v="0001 -Florida Power &amp; Light Company"/>
    <n v="0"/>
    <n v="3"/>
    <x v="33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239"/>
    <n v="2014"/>
    <s v="V2008 Bonus - 50%"/>
    <n v="367"/>
    <s v="07. Distribution"/>
    <s v="Function"/>
    <n v="12002734"/>
    <n v="0"/>
    <n v="0"/>
    <n v="12002734"/>
    <n v="1071844.1499999999"/>
    <n v="10395567.93"/>
    <n v="0"/>
    <n v="0"/>
    <n v="12002734"/>
    <n v="11467412.08"/>
    <n v="0"/>
    <n v="0"/>
    <n v="0"/>
    <n v="0"/>
    <x v="33"/>
  </r>
  <r>
    <n v="-1"/>
    <n v="1"/>
    <s v="0001 -Florida Power &amp; Light Company"/>
    <n v="0"/>
    <n v="3"/>
    <x v="33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33"/>
  </r>
  <r>
    <n v="-1"/>
    <n v="1"/>
    <s v="0001 -Florida Power &amp; Light Company"/>
    <n v="0"/>
    <n v="3"/>
    <x v="33"/>
    <n v="2008"/>
    <n v="168"/>
    <n v="2014"/>
    <s v="V2008 Q1 - 50% Bonus"/>
    <n v="367"/>
    <s v="07. Distribution"/>
    <s v="Function"/>
    <n v="20587751.829999998"/>
    <n v="0"/>
    <n v="0"/>
    <n v="20655972.100000001"/>
    <n v="1151772.1499999999"/>
    <n v="9487222.1600000001"/>
    <n v="-386936.29"/>
    <n v="4961.2700000000004"/>
    <n v="20724192.390000001"/>
    <n v="10585094.720000001"/>
    <n v="-77579.710000000006"/>
    <n v="0"/>
    <n v="4961.2700000000004"/>
    <n v="0"/>
    <x v="33"/>
  </r>
  <r>
    <n v="-1"/>
    <n v="1"/>
    <s v="0001 -Florida Power &amp; Light Company"/>
    <n v="0"/>
    <n v="3"/>
    <x v="33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33"/>
  </r>
  <r>
    <n v="-1"/>
    <n v="1"/>
    <s v="0001 -Florida Power &amp; Light Company"/>
    <n v="0"/>
    <n v="3"/>
    <x v="33"/>
    <n v="2008"/>
    <n v="169"/>
    <n v="2014"/>
    <s v="V2008 Q2 - 50% Bonus"/>
    <n v="367"/>
    <s v="07. Distribution"/>
    <s v="Function"/>
    <n v="69115731.340000004"/>
    <n v="0"/>
    <n v="0"/>
    <n v="69379509.359999999"/>
    <n v="3515877.25"/>
    <n v="27788877.010000002"/>
    <n v="-817621.17"/>
    <n v="21045.25"/>
    <n v="69643287.400000006"/>
    <n v="31102639.02"/>
    <n v="-304395.57"/>
    <n v="0"/>
    <n v="21045.25"/>
    <n v="0"/>
    <x v="33"/>
  </r>
  <r>
    <n v="-1"/>
    <n v="1"/>
    <s v="0001 -Florida Power &amp; Light Company"/>
    <n v="0"/>
    <n v="3"/>
    <x v="33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33"/>
  </r>
  <r>
    <n v="-1"/>
    <n v="1"/>
    <s v="0001 -Florida Power &amp; Light Company"/>
    <n v="0"/>
    <n v="3"/>
    <x v="33"/>
    <n v="2008"/>
    <n v="170"/>
    <n v="2014"/>
    <s v="V2008 Q3 - 50% Bonus"/>
    <n v="367"/>
    <s v="07. Distribution"/>
    <s v="Function"/>
    <n v="49775253.020000003"/>
    <n v="0"/>
    <n v="0"/>
    <n v="49967692.700000003"/>
    <n v="2558779.59"/>
    <n v="18532338.390000001"/>
    <n v="-435832.79"/>
    <n v="14106.45"/>
    <n v="50160132.399999999"/>
    <n v="20948704.84"/>
    <n v="-228359.79"/>
    <n v="0"/>
    <n v="14106.45"/>
    <n v="0"/>
    <x v="33"/>
  </r>
  <r>
    <n v="-1"/>
    <n v="1"/>
    <s v="0001 -Florida Power &amp; Light Company"/>
    <n v="0"/>
    <n v="3"/>
    <x v="33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33"/>
  </r>
  <r>
    <n v="-1"/>
    <n v="1"/>
    <s v="0001 -Florida Power &amp; Light Company"/>
    <n v="0"/>
    <n v="3"/>
    <x v="33"/>
    <n v="2008"/>
    <n v="171"/>
    <n v="2014"/>
    <s v="V2008 Q4 - 50% Bonus"/>
    <n v="367"/>
    <s v="07. Distribution"/>
    <s v="Function"/>
    <n v="42082861.039999999"/>
    <n v="0"/>
    <n v="0"/>
    <n v="42232429.740000002"/>
    <n v="2383103.61"/>
    <n v="16228459.630000001"/>
    <n v="-499992.87"/>
    <n v="12215.61"/>
    <n v="42381998.439999998"/>
    <n v="18504119.969999999"/>
    <n v="-179478.52"/>
    <n v="0"/>
    <n v="12215.61"/>
    <n v="0"/>
    <x v="33"/>
  </r>
  <r>
    <n v="-1"/>
    <n v="1"/>
    <s v="0001 -Florida Power &amp; Light Company"/>
    <n v="0"/>
    <n v="3"/>
    <x v="33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33"/>
  </r>
  <r>
    <n v="-1"/>
    <n v="1"/>
    <s v="0001 -Florida Power &amp; Light Company"/>
    <n v="0"/>
    <n v="3"/>
    <x v="33"/>
    <n v="2009"/>
    <n v="189"/>
    <n v="2014"/>
    <s v="V2009 Q1 - 50% Bonus"/>
    <n v="367"/>
    <s v="07. Distribution"/>
    <s v="Function"/>
    <n v="66365363.310000002"/>
    <n v="0"/>
    <n v="0"/>
    <n v="66924608.200000003"/>
    <n v="3544104.51"/>
    <n v="22928253.57"/>
    <n v="-3051513.21"/>
    <n v="46523.199999999997"/>
    <n v="67483853.079999998"/>
    <n v="26088466.859999999"/>
    <n v="-688075.35"/>
    <n v="0"/>
    <n v="46523.199999999997"/>
    <n v="0"/>
    <x v="33"/>
  </r>
  <r>
    <n v="-1"/>
    <n v="1"/>
    <s v="0001 -Florida Power &amp; Light Company"/>
    <n v="0"/>
    <n v="3"/>
    <x v="33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33"/>
  </r>
  <r>
    <n v="-1"/>
    <n v="1"/>
    <s v="0001 -Florida Power &amp; Light Company"/>
    <n v="0"/>
    <n v="3"/>
    <x v="33"/>
    <n v="2009"/>
    <n v="190"/>
    <n v="2014"/>
    <s v="V2009 Q2 - 50% Bonus"/>
    <n v="367"/>
    <s v="07. Distribution"/>
    <s v="Function"/>
    <n v="60336851.840000004"/>
    <n v="0"/>
    <n v="0"/>
    <n v="60857660.700000003"/>
    <n v="3239642.99"/>
    <n v="19309912.18"/>
    <n v="-1127086.4099999999"/>
    <n v="39877.800000000003"/>
    <n v="61378469.57"/>
    <n v="22205770.149999999"/>
    <n v="-657954.91"/>
    <n v="0"/>
    <n v="39877.800000000003"/>
    <n v="0"/>
    <x v="33"/>
  </r>
  <r>
    <n v="-1"/>
    <n v="1"/>
    <s v="0001 -Florida Power &amp; Light Company"/>
    <n v="0"/>
    <n v="3"/>
    <x v="33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33"/>
  </r>
  <r>
    <n v="-1"/>
    <n v="1"/>
    <s v="0001 -Florida Power &amp; Light Company"/>
    <n v="0"/>
    <n v="3"/>
    <x v="33"/>
    <n v="2009"/>
    <n v="191"/>
    <n v="2014"/>
    <s v="V2009 Q3 - 50% Bonus"/>
    <n v="367"/>
    <s v="07. Distribution"/>
    <s v="Function"/>
    <n v="75460055.079999998"/>
    <n v="0"/>
    <n v="0"/>
    <n v="76064878.400000006"/>
    <n v="4325204.7300000004"/>
    <n v="26763101.02"/>
    <n v="-6168813.6900000004"/>
    <n v="46465.03"/>
    <n v="76669701.730000004"/>
    <n v="30686262.350000001"/>
    <n v="-761138.23"/>
    <n v="0"/>
    <n v="46465.03"/>
    <n v="0"/>
    <x v="33"/>
  </r>
  <r>
    <n v="-1"/>
    <n v="1"/>
    <s v="0001 -Florida Power &amp; Light Company"/>
    <n v="0"/>
    <n v="3"/>
    <x v="33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33"/>
  </r>
  <r>
    <n v="-1"/>
    <n v="1"/>
    <s v="0001 -Florida Power &amp; Light Company"/>
    <n v="0"/>
    <n v="3"/>
    <x v="33"/>
    <n v="2009"/>
    <n v="192"/>
    <n v="2014"/>
    <s v="V2009 Q4 - 50% Bonus"/>
    <n v="367"/>
    <s v="07. Distribution"/>
    <s v="Function"/>
    <n v="87479530.290000007"/>
    <n v="0"/>
    <n v="0"/>
    <n v="88211396.25"/>
    <n v="5230106.17"/>
    <n v="30996722.140000001"/>
    <n v="-1823693.83"/>
    <n v="58898.51"/>
    <n v="88943262.209999993"/>
    <n v="35714105.649999999"/>
    <n v="-892110.74"/>
    <n v="0"/>
    <n v="58898.51"/>
    <n v="0"/>
    <x v="33"/>
  </r>
  <r>
    <n v="-1"/>
    <n v="1"/>
    <s v="0001 -Florida Power &amp; Light Company"/>
    <n v="0"/>
    <n v="3"/>
    <x v="33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33"/>
  </r>
  <r>
    <n v="-1"/>
    <n v="1"/>
    <s v="0001 -Florida Power &amp; Light Company"/>
    <n v="0"/>
    <n v="3"/>
    <x v="33"/>
    <n v="2010"/>
    <n v="215"/>
    <n v="2014"/>
    <s v="V2010 Q1 - 50% Bonus"/>
    <n v="367"/>
    <s v="07. Distribution"/>
    <s v="Function"/>
    <n v="66983963.310000002"/>
    <n v="0"/>
    <n v="0"/>
    <n v="67464521.5"/>
    <n v="4149734.63"/>
    <n v="22286490.68"/>
    <n v="-1077771.24"/>
    <n v="43497.63"/>
    <n v="67945079.719999999"/>
    <n v="26140451.02"/>
    <n v="-621844.5"/>
    <n v="0"/>
    <n v="43497.63"/>
    <n v="0"/>
    <x v="33"/>
  </r>
  <r>
    <n v="-1"/>
    <n v="1"/>
    <s v="0001 -Florida Power &amp; Light Company"/>
    <n v="0"/>
    <n v="3"/>
    <x v="33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33"/>
  </r>
  <r>
    <n v="-1"/>
    <n v="1"/>
    <s v="0001 -Florida Power &amp; Light Company"/>
    <n v="0"/>
    <n v="3"/>
    <x v="33"/>
    <n v="2010"/>
    <n v="216"/>
    <n v="2014"/>
    <s v="V2010 Q2 - 50% Bonus"/>
    <n v="367"/>
    <s v="07. Distribution"/>
    <s v="Function"/>
    <n v="64984606.520000003"/>
    <n v="0"/>
    <n v="0"/>
    <n v="65393377.829999998"/>
    <n v="4482933.57"/>
    <n v="24656960.57"/>
    <n v="-1143160.03"/>
    <n v="35115.370000000003"/>
    <n v="65802149.140000001"/>
    <n v="28913345.27"/>
    <n v="-555878.39"/>
    <n v="0"/>
    <n v="35115.370000000003"/>
    <n v="0"/>
    <x v="33"/>
  </r>
  <r>
    <n v="-1"/>
    <n v="1"/>
    <s v="0001 -Florida Power &amp; Light Company"/>
    <n v="0"/>
    <n v="3"/>
    <x v="33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33"/>
  </r>
  <r>
    <n v="-1"/>
    <n v="1"/>
    <s v="0001 -Florida Power &amp; Light Company"/>
    <n v="0"/>
    <n v="3"/>
    <x v="33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7"/>
    <n v="2014"/>
    <s v="V2010 Q3 - 50% Bonus"/>
    <n v="367"/>
    <s v="07. Distribution"/>
    <s v="Function"/>
    <n v="68950133.870000005"/>
    <n v="0"/>
    <n v="0"/>
    <n v="69302409.420000002"/>
    <n v="4834451.32"/>
    <n v="24703679.850000001"/>
    <n v="-933711.63"/>
    <n v="29574.61"/>
    <n v="69654684.969999999"/>
    <n v="29350788.77"/>
    <n v="-487634.09"/>
    <n v="0"/>
    <n v="29574.61"/>
    <n v="0"/>
    <x v="33"/>
  </r>
  <r>
    <n v="-1"/>
    <n v="1"/>
    <s v="0001 -Florida Power &amp; Light Company"/>
    <n v="0"/>
    <n v="3"/>
    <x v="33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33"/>
  </r>
  <r>
    <n v="-1"/>
    <n v="1"/>
    <s v="0001 -Florida Power &amp; Light Company"/>
    <n v="0"/>
    <n v="3"/>
    <x v="33"/>
    <n v="2010"/>
    <n v="224"/>
    <n v="2014"/>
    <s v="V2010 Q4 - 100% Bonus"/>
    <n v="367"/>
    <s v="07. Distribution"/>
    <s v="Function"/>
    <n v="32907123.039999999"/>
    <n v="0"/>
    <n v="0"/>
    <n v="33062751.379999999"/>
    <n v="2401442.17"/>
    <n v="11633527.109999999"/>
    <n v="-373632.98"/>
    <n v="12890.82"/>
    <n v="33218379.690000001"/>
    <n v="13955636.66"/>
    <n v="-219033.21"/>
    <n v="0"/>
    <n v="12890.82"/>
    <n v="0"/>
    <x v="33"/>
  </r>
  <r>
    <n v="-1"/>
    <n v="1"/>
    <s v="0001 -Florida Power &amp; Light Company"/>
    <n v="0"/>
    <n v="3"/>
    <x v="33"/>
    <n v="2010"/>
    <n v="218"/>
    <n v="2014"/>
    <s v="V2010 Q4 - 50% Bonus"/>
    <n v="367"/>
    <s v="07. Distribution"/>
    <s v="Function"/>
    <n v="24930081.579999998"/>
    <n v="0"/>
    <n v="0"/>
    <n v="25115884.66"/>
    <n v="1612196.71"/>
    <n v="6870581.9000000004"/>
    <n v="-453832.97"/>
    <n v="15371.15"/>
    <n v="25301687.73"/>
    <n v="8388054.3700000001"/>
    <n v="-261510.76"/>
    <n v="0"/>
    <n v="15371.15"/>
    <n v="0"/>
    <x v="33"/>
  </r>
  <r>
    <n v="-1"/>
    <n v="1"/>
    <s v="0001 -Florida Power &amp; Light Company"/>
    <n v="0"/>
    <n v="3"/>
    <x v="33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33"/>
  </r>
  <r>
    <n v="-1"/>
    <n v="1"/>
    <s v="0001 -Florida Power &amp; Light Company"/>
    <n v="0"/>
    <n v="3"/>
    <x v="33"/>
    <n v="2011"/>
    <n v="233"/>
    <n v="2014"/>
    <s v="V2011 - 100% Bonus"/>
    <n v="367"/>
    <s v="07. Distribution"/>
    <s v="Function"/>
    <n v="275702843.68000001"/>
    <n v="0"/>
    <n v="0"/>
    <n v="216108513.69999999"/>
    <n v="19333821.600000001"/>
    <n v="61114571"/>
    <n v="-3464913.17"/>
    <n v="113944.9"/>
    <n v="278263678.75999999"/>
    <n v="79887331.409999996"/>
    <n v="-1885828.99"/>
    <n v="0"/>
    <n v="113944.9"/>
    <n v="0"/>
    <x v="33"/>
  </r>
  <r>
    <n v="-1"/>
    <n v="1"/>
    <s v="0001 -Florida Power &amp; Light Company"/>
    <n v="0"/>
    <n v="3"/>
    <x v="33"/>
    <n v="2011"/>
    <n v="234"/>
    <n v="2014"/>
    <s v="V2011 - 50% Bonus"/>
    <n v="367"/>
    <s v="07. Distribution"/>
    <s v="Function"/>
    <n v="185953524.27000001"/>
    <n v="0"/>
    <n v="0"/>
    <n v="69125685.909999996"/>
    <n v="19934205.739999998"/>
    <n v="117522157.18000001"/>
    <n v="-941063.37"/>
    <n v="35398.76"/>
    <n v="186870559.11000001"/>
    <n v="136940985.03"/>
    <n v="-366258.18"/>
    <n v="0"/>
    <n v="35398.76"/>
    <n v="0"/>
    <x v="33"/>
  </r>
  <r>
    <n v="-1"/>
    <n v="1"/>
    <s v="0001 -Florida Power &amp; Light Company"/>
    <n v="0"/>
    <n v="3"/>
    <x v="33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8"/>
    <n v="2014"/>
    <s v="V2012 Q1 - 50% Bonus"/>
    <n v="367"/>
    <s v="07. Distribution"/>
    <s v="Function"/>
    <n v="130286589.20999999"/>
    <n v="0"/>
    <n v="0"/>
    <n v="130550867.29000001"/>
    <n v="4903324.2300000004"/>
    <n v="7849423.6399999997"/>
    <n v="-604888.55000000005"/>
    <n v="24345.67"/>
    <n v="130815145.37"/>
    <n v="12715410.960000001"/>
    <n v="-466873.58"/>
    <n v="0"/>
    <n v="24345.67"/>
    <n v="0"/>
    <x v="33"/>
  </r>
  <r>
    <n v="-1"/>
    <n v="1"/>
    <s v="0001 -Florida Power &amp; Light Company"/>
    <n v="0"/>
    <n v="3"/>
    <x v="33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9"/>
    <n v="2014"/>
    <s v="V2012 Q2 - 50% Bonus"/>
    <n v="367"/>
    <s v="07. Distribution"/>
    <s v="Function"/>
    <n v="145650569.69999999"/>
    <n v="0"/>
    <n v="0"/>
    <n v="145949865.93000001"/>
    <n v="5439256.1900000004"/>
    <n v="8856706.0700000003"/>
    <n v="-683001.47"/>
    <n v="24771.93"/>
    <n v="146249162.13999999"/>
    <n v="14251908.119999999"/>
    <n v="-529766.36"/>
    <n v="0"/>
    <n v="24771.93"/>
    <n v="0"/>
    <x v="33"/>
  </r>
  <r>
    <n v="-1"/>
    <n v="1"/>
    <s v="0001 -Florida Power &amp; Light Company"/>
    <n v="0"/>
    <n v="3"/>
    <x v="33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0"/>
    <n v="2014"/>
    <s v="V2012 Q3 - 50% Bonus"/>
    <n v="367"/>
    <s v="07. Distribution"/>
    <s v="Function"/>
    <n v="139296962.03"/>
    <n v="0"/>
    <n v="0"/>
    <n v="139590648.78999999"/>
    <n v="5245154.84"/>
    <n v="7224577.2000000002"/>
    <n v="-670959.46"/>
    <n v="22932.41"/>
    <n v="139884335.52000001"/>
    <n v="12431575.640000001"/>
    <n v="-526284.68999999994"/>
    <n v="0"/>
    <n v="22932.41"/>
    <n v="0"/>
    <x v="33"/>
  </r>
  <r>
    <n v="-1"/>
    <n v="1"/>
    <s v="0001 -Florida Power &amp; Light Company"/>
    <n v="0"/>
    <n v="3"/>
    <x v="33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1"/>
    <n v="2014"/>
    <s v="V2012 Q4 - 50% Bonus"/>
    <n v="367"/>
    <s v="07. Distribution"/>
    <s v="Function"/>
    <n v="124891089.72"/>
    <n v="0"/>
    <n v="0"/>
    <n v="125119674.31999999"/>
    <n v="5042448.5199999996"/>
    <n v="5682250.75"/>
    <n v="-543992.81000000006"/>
    <n v="20429.41"/>
    <n v="125348258.91"/>
    <n v="10698263.439999999"/>
    <n v="-410303.95"/>
    <n v="0"/>
    <n v="20429.41"/>
    <n v="0"/>
    <x v="33"/>
  </r>
  <r>
    <n v="-1"/>
    <n v="1"/>
    <s v="0001 -Florida Power &amp; Light Company"/>
    <n v="0"/>
    <n v="3"/>
    <x v="33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33"/>
  </r>
  <r>
    <n v="-1"/>
    <n v="1"/>
    <s v="0001 -Florida Power &amp; Light Company"/>
    <n v="0"/>
    <n v="3"/>
    <x v="33"/>
    <n v="2013"/>
    <n v="231"/>
    <n v="2014"/>
    <s v="V2013 - 50% Bonus"/>
    <n v="367"/>
    <s v="07. Distribution"/>
    <s v="Function"/>
    <n v="435465023.38999999"/>
    <n v="0"/>
    <n v="0"/>
    <n v="410508271.38"/>
    <n v="47733533.479999997"/>
    <n v="26776624.23"/>
    <n v="-3949069.95"/>
    <n v="152838.39000000001"/>
    <n v="438954878.86000001"/>
    <n v="74219508.239999995"/>
    <n v="-3046367.62"/>
    <n v="0"/>
    <n v="152838.39000000001"/>
    <n v="0"/>
    <x v="33"/>
  </r>
  <r>
    <n v="-1"/>
    <n v="1"/>
    <s v="0001 -Florida Power &amp; Light Company"/>
    <n v="0"/>
    <n v="3"/>
    <x v="33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4"/>
    <n v="363"/>
    <n v="2014"/>
    <s v="V2014 - 50% Bonus"/>
    <n v="367"/>
    <s v="07. Distribution"/>
    <s v="Function"/>
    <n v="434436074.14999998"/>
    <n v="434436074.14999998"/>
    <n v="0"/>
    <n v="434436074.14999998"/>
    <n v="27312354.73"/>
    <n v="0"/>
    <n v="434436074.14999998"/>
    <n v="0"/>
    <n v="0"/>
    <n v="27312354.73"/>
    <n v="0"/>
    <n v="0"/>
    <n v="0"/>
    <n v="0"/>
    <x v="33"/>
  </r>
  <r>
    <n v="-1"/>
    <n v="1"/>
    <s v="0001 -Florida Power &amp; Light Company"/>
    <n v="0"/>
    <n v="3"/>
    <x v="33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33"/>
  </r>
  <r>
    <n v="-1"/>
    <n v="1"/>
    <s v="0001 -Florida Power &amp; Light Company"/>
    <n v="0"/>
    <n v="3"/>
    <x v="33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33"/>
  </r>
  <r>
    <n v="-1"/>
    <n v="1"/>
    <s v="0001 -Florida Power &amp; Light Company"/>
    <n v="0"/>
    <n v="3"/>
    <x v="33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33"/>
  </r>
  <r>
    <n v="-1"/>
    <n v="1"/>
    <s v="0001 -Florida Power &amp; Light Company"/>
    <n v="0"/>
    <n v="3"/>
    <x v="33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33"/>
  </r>
  <r>
    <n v="-1"/>
    <n v="1"/>
    <s v="0001 -Florida Power &amp; Light Company"/>
    <n v="0"/>
    <n v="3"/>
    <x v="33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33"/>
  </r>
  <r>
    <n v="-1"/>
    <n v="1"/>
    <s v="0001 -Florida Power &amp; Light Company"/>
    <n v="0"/>
    <n v="3"/>
    <x v="33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33"/>
  </r>
  <r>
    <n v="-1"/>
    <n v="1"/>
    <s v="0001 -Florida Power &amp; Light Company"/>
    <n v="0"/>
    <n v="3"/>
    <x v="33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33"/>
  </r>
  <r>
    <n v="-1"/>
    <n v="1"/>
    <s v="0001 -Florida Power &amp; Light Company"/>
    <n v="0"/>
    <n v="3"/>
    <x v="33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33"/>
  </r>
  <r>
    <n v="-1"/>
    <n v="1"/>
    <s v="0001 -Florida Power &amp; Light Company"/>
    <n v="0"/>
    <n v="3"/>
    <x v="33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33"/>
  </r>
  <r>
    <n v="-1"/>
    <n v="1"/>
    <s v="0001 -Florida Power &amp; Light Company"/>
    <n v="0"/>
    <n v="3"/>
    <x v="33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33"/>
  </r>
  <r>
    <n v="-1"/>
    <n v="1"/>
    <s v="0001 -Florida Power &amp; Light Company"/>
    <n v="0"/>
    <n v="3"/>
    <x v="33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33"/>
  </r>
  <r>
    <n v="-1"/>
    <n v="1"/>
    <s v="0001 -Florida Power &amp; Light Company"/>
    <n v="0"/>
    <n v="3"/>
    <x v="33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33"/>
  </r>
  <r>
    <n v="-1"/>
    <n v="1"/>
    <s v="0001 -Florida Power &amp; Light Company"/>
    <n v="0"/>
    <n v="3"/>
    <x v="33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33"/>
  </r>
  <r>
    <n v="-1"/>
    <n v="1"/>
    <s v="0001 -Florida Power &amp; Light Company"/>
    <n v="0"/>
    <n v="3"/>
    <x v="33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33"/>
  </r>
  <r>
    <n v="-1"/>
    <n v="1"/>
    <s v="0001 -Florida Power &amp; Light Company"/>
    <n v="0"/>
    <n v="3"/>
    <x v="33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33"/>
  </r>
  <r>
    <n v="-1"/>
    <n v="1"/>
    <s v="0001 -Florida Power &amp; Light Company"/>
    <n v="0"/>
    <n v="3"/>
    <x v="33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33"/>
  </r>
  <r>
    <n v="-1"/>
    <n v="1"/>
    <s v="0001 -Florida Power &amp; Light Company"/>
    <n v="0"/>
    <n v="3"/>
    <x v="33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33"/>
  </r>
  <r>
    <n v="-1"/>
    <n v="1"/>
    <s v="0001 -Florida Power &amp; Light Company"/>
    <n v="0"/>
    <n v="3"/>
    <x v="33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33"/>
  </r>
  <r>
    <n v="-1"/>
    <n v="1"/>
    <s v="0001 -Florida Power &amp; Light Company"/>
    <n v="0"/>
    <n v="3"/>
    <x v="33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33"/>
  </r>
  <r>
    <n v="-1"/>
    <n v="1"/>
    <s v="0001 -Florida Power &amp; Light Company"/>
    <n v="0"/>
    <n v="3"/>
    <x v="33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33"/>
  </r>
  <r>
    <n v="-1"/>
    <n v="1"/>
    <s v="0001 -Florida Power &amp; Light Company"/>
    <n v="0"/>
    <n v="3"/>
    <x v="33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33"/>
  </r>
  <r>
    <n v="-1"/>
    <n v="1"/>
    <s v="0001 -Florida Power &amp; Light Company"/>
    <n v="0"/>
    <n v="3"/>
    <x v="33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33"/>
  </r>
  <r>
    <n v="-1"/>
    <n v="1"/>
    <s v="0001 -Florida Power &amp; Light Company"/>
    <n v="0"/>
    <n v="3"/>
    <x v="33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33"/>
  </r>
  <r>
    <n v="-1"/>
    <n v="1"/>
    <s v="0001 -Florida Power &amp; Light Company"/>
    <n v="0"/>
    <n v="3"/>
    <x v="33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33"/>
  </r>
  <r>
    <n v="-1"/>
    <n v="1"/>
    <s v="0001 -Florida Power &amp; Light Company"/>
    <n v="0"/>
    <n v="3"/>
    <x v="33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33"/>
  </r>
  <r>
    <n v="-1"/>
    <n v="1"/>
    <s v="0001 -Florida Power &amp; Light Company"/>
    <n v="0"/>
    <n v="3"/>
    <x v="33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33"/>
  </r>
  <r>
    <n v="-1"/>
    <n v="1"/>
    <s v="0001 -Florida Power &amp; Light Company"/>
    <n v="0"/>
    <n v="3"/>
    <x v="33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33"/>
  </r>
  <r>
    <n v="-1"/>
    <n v="1"/>
    <s v="0001 -Florida Power &amp; Light Company"/>
    <n v="0"/>
    <n v="3"/>
    <x v="33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33"/>
  </r>
  <r>
    <n v="-1"/>
    <n v="1"/>
    <s v="0001 -Florida Power &amp; Light Company"/>
    <n v="0"/>
    <n v="3"/>
    <x v="33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33"/>
  </r>
  <r>
    <n v="-1"/>
    <n v="1"/>
    <s v="0001 -Florida Power &amp; Light Company"/>
    <n v="0"/>
    <n v="3"/>
    <x v="33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33"/>
  </r>
  <r>
    <n v="-1"/>
    <n v="1"/>
    <s v="0001 -Florida Power &amp; Light Company"/>
    <n v="0"/>
    <n v="3"/>
    <x v="33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33"/>
  </r>
  <r>
    <n v="-1"/>
    <n v="1"/>
    <s v="0001 -Florida Power &amp; Light Company"/>
    <n v="0"/>
    <n v="3"/>
    <x v="33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33"/>
  </r>
  <r>
    <n v="-1"/>
    <n v="1"/>
    <s v="0001 -Florida Power &amp; Light Company"/>
    <n v="0"/>
    <n v="3"/>
    <x v="33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33"/>
  </r>
  <r>
    <n v="-1"/>
    <n v="1"/>
    <s v="0001 -Florida Power &amp; Light Company"/>
    <n v="0"/>
    <n v="3"/>
    <x v="33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33"/>
  </r>
  <r>
    <n v="-1"/>
    <n v="1"/>
    <s v="0001 -Florida Power &amp; Light Company"/>
    <n v="0"/>
    <n v="3"/>
    <x v="33"/>
    <n v="2001"/>
    <n v="69"/>
    <n v="2014"/>
    <s v="V2001 Bonus"/>
    <n v="367"/>
    <s v="08. General Plant"/>
    <s v="Function"/>
    <n v="8069151.71"/>
    <n v="0"/>
    <n v="0"/>
    <n v="0"/>
    <n v="0"/>
    <n v="8069512.9699999997"/>
    <n v="-365.32"/>
    <n v="33.81"/>
    <n v="8069512.9699999997"/>
    <n v="8069151.71"/>
    <n v="33.81"/>
    <n v="0"/>
    <n v="33.81"/>
    <n v="0"/>
    <x v="33"/>
  </r>
  <r>
    <n v="-1"/>
    <n v="1"/>
    <s v="0001 -Florida Power &amp; Light Company"/>
    <n v="0"/>
    <n v="3"/>
    <x v="33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33"/>
  </r>
  <r>
    <n v="-1"/>
    <n v="1"/>
    <s v="0001 -Florida Power &amp; Light Company"/>
    <n v="0"/>
    <n v="3"/>
    <x v="33"/>
    <n v="2002"/>
    <n v="80"/>
    <n v="2014"/>
    <s v="V2002 Bonus Q1"/>
    <n v="367"/>
    <s v="08. General Plant"/>
    <s v="Function"/>
    <n v="3373471.73"/>
    <n v="0"/>
    <n v="0"/>
    <n v="3375074.26"/>
    <n v="0"/>
    <n v="3376676.81"/>
    <n v="-4647.1099999999997"/>
    <n v="299.93"/>
    <n v="3376676.81"/>
    <n v="3373471.73"/>
    <n v="299.93"/>
    <n v="0"/>
    <n v="299.93"/>
    <n v="0"/>
    <x v="33"/>
  </r>
  <r>
    <n v="-1"/>
    <n v="1"/>
    <s v="0001 -Florida Power &amp; Light Company"/>
    <n v="0"/>
    <n v="3"/>
    <x v="33"/>
    <n v="2002"/>
    <n v="81"/>
    <n v="2014"/>
    <s v="V2002 Bonus Q2"/>
    <n v="367"/>
    <s v="08. General Plant"/>
    <s v="Function"/>
    <n v="3119700.04"/>
    <n v="0"/>
    <n v="0"/>
    <n v="3181088.83"/>
    <n v="0"/>
    <n v="3242477.62"/>
    <n v="-123054.02"/>
    <n v="1873.64"/>
    <n v="3242477.62"/>
    <n v="3119700.04"/>
    <n v="1873.64"/>
    <n v="0"/>
    <n v="1873.64"/>
    <n v="0"/>
    <x v="33"/>
  </r>
  <r>
    <n v="-1"/>
    <n v="1"/>
    <s v="0001 -Florida Power &amp; Light Company"/>
    <n v="0"/>
    <n v="3"/>
    <x v="33"/>
    <n v="2002"/>
    <n v="82"/>
    <n v="2014"/>
    <s v="V2002 Bonus Q3"/>
    <n v="367"/>
    <s v="08. General Plant"/>
    <s v="Function"/>
    <n v="10269305.039999999"/>
    <n v="0"/>
    <n v="0"/>
    <n v="10287536.34"/>
    <n v="0"/>
    <n v="10305767.630000001"/>
    <n v="-37263.730000000003"/>
    <n v="39.700000000000003"/>
    <n v="10305767.630000001"/>
    <n v="10269305.039999999"/>
    <n v="39.700000000000003"/>
    <n v="0"/>
    <n v="39.700000000000003"/>
    <n v="0"/>
    <x v="33"/>
  </r>
  <r>
    <n v="-1"/>
    <n v="1"/>
    <s v="0001 -Florida Power &amp; Light Company"/>
    <n v="0"/>
    <n v="3"/>
    <x v="33"/>
    <n v="2002"/>
    <n v="83"/>
    <n v="2014"/>
    <s v="V2002 Bonus Q4"/>
    <n v="367"/>
    <s v="08. General Plant"/>
    <s v="Function"/>
    <n v="22417070.41"/>
    <n v="0"/>
    <n v="0"/>
    <n v="22425472.93"/>
    <n v="0"/>
    <n v="22433875.460000001"/>
    <n v="-19609.259999999998"/>
    <n v="1572.59"/>
    <n v="22433875.460000001"/>
    <n v="22417070.41"/>
    <n v="1572.59"/>
    <n v="0"/>
    <n v="1572.59"/>
    <n v="0"/>
    <x v="33"/>
  </r>
  <r>
    <n v="-1"/>
    <n v="1"/>
    <s v="0001 -Florida Power &amp; Light Company"/>
    <n v="0"/>
    <n v="3"/>
    <x v="33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33"/>
  </r>
  <r>
    <n v="-1"/>
    <n v="1"/>
    <s v="0001 -Florida Power &amp; Light Company"/>
    <n v="0"/>
    <n v="3"/>
    <x v="33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33"/>
  </r>
  <r>
    <n v="-1"/>
    <n v="1"/>
    <s v="0001 -Florida Power &amp; Light Company"/>
    <n v="0"/>
    <n v="3"/>
    <x v="33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33"/>
  </r>
  <r>
    <n v="-1"/>
    <n v="1"/>
    <s v="0001 -Florida Power &amp; Light Company"/>
    <n v="0"/>
    <n v="3"/>
    <x v="33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33"/>
  </r>
  <r>
    <n v="-1"/>
    <n v="1"/>
    <s v="0001 -Florida Power &amp; Light Company"/>
    <n v="0"/>
    <n v="3"/>
    <x v="33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33"/>
  </r>
  <r>
    <n v="-1"/>
    <n v="1"/>
    <s v="0001 -Florida Power &amp; Light Company"/>
    <n v="0"/>
    <n v="3"/>
    <x v="33"/>
    <n v="2003"/>
    <n v="70"/>
    <n v="2014"/>
    <s v="V2003 Bonus-30%"/>
    <n v="367"/>
    <s v="08. General Plant"/>
    <s v="Function"/>
    <n v="15631591.76"/>
    <n v="0"/>
    <n v="0"/>
    <n v="0"/>
    <n v="0"/>
    <n v="15731196.310000001"/>
    <n v="-99604.55"/>
    <n v="9348.1"/>
    <n v="15731196.310000001"/>
    <n v="15631591.76"/>
    <n v="9348.1"/>
    <n v="0"/>
    <n v="9348.1"/>
    <n v="0"/>
    <x v="33"/>
  </r>
  <r>
    <n v="-1"/>
    <n v="1"/>
    <s v="0001 -Florida Power &amp; Light Company"/>
    <n v="0"/>
    <n v="3"/>
    <x v="33"/>
    <n v="2003"/>
    <n v="84"/>
    <n v="2014"/>
    <s v="V2003 Bonus-50%"/>
    <n v="367"/>
    <s v="08. General Plant"/>
    <s v="Function"/>
    <n v="7961146.21"/>
    <n v="0"/>
    <n v="0"/>
    <n v="0"/>
    <n v="0"/>
    <n v="8007386.9299999997"/>
    <n v="-46240.72"/>
    <n v="350.1"/>
    <n v="8007386.9299999997"/>
    <n v="7961146.21"/>
    <n v="350.1"/>
    <n v="0"/>
    <n v="350.1"/>
    <n v="0"/>
    <x v="33"/>
  </r>
  <r>
    <n v="-1"/>
    <n v="1"/>
    <s v="0001 -Florida Power &amp; Light Company"/>
    <n v="0"/>
    <n v="3"/>
    <x v="33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33"/>
  </r>
  <r>
    <n v="-1"/>
    <n v="1"/>
    <s v="0001 -Florida Power &amp; Light Company"/>
    <n v="0"/>
    <n v="3"/>
    <x v="33"/>
    <n v="2004"/>
    <n v="96"/>
    <n v="2014"/>
    <s v="V2004 Q1 - 30% Bonus"/>
    <n v="367"/>
    <s v="08. General Plant"/>
    <s v="Function"/>
    <n v="677116.98"/>
    <n v="0"/>
    <n v="0"/>
    <n v="681531.07"/>
    <n v="0"/>
    <n v="685945.17"/>
    <n v="-38119.25"/>
    <n v="817.01"/>
    <n v="685945.17"/>
    <n v="677116.98"/>
    <n v="817.01"/>
    <n v="0"/>
    <n v="817.01"/>
    <n v="0"/>
    <x v="33"/>
  </r>
  <r>
    <n v="-1"/>
    <n v="1"/>
    <s v="0001 -Florida Power &amp; Light Company"/>
    <n v="0"/>
    <n v="3"/>
    <x v="33"/>
    <n v="2004"/>
    <n v="100"/>
    <n v="2014"/>
    <s v="V2004 Q1 - 50% Bonus"/>
    <n v="367"/>
    <s v="08. General Plant"/>
    <s v="Function"/>
    <n v="6959468.0300000003"/>
    <n v="0"/>
    <n v="0"/>
    <n v="7391388.8399999999"/>
    <n v="0"/>
    <n v="7823309.6600000001"/>
    <n v="-873021.75"/>
    <n v="79962.960000000006"/>
    <n v="7823309.6600000001"/>
    <n v="6959468.0300000003"/>
    <n v="79962.960000000006"/>
    <n v="0"/>
    <n v="79962.960000000006"/>
    <n v="0"/>
    <x v="33"/>
  </r>
  <r>
    <n v="-1"/>
    <n v="1"/>
    <s v="0001 -Florida Power &amp; Light Company"/>
    <n v="0"/>
    <n v="3"/>
    <x v="33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33"/>
  </r>
  <r>
    <n v="-1"/>
    <n v="1"/>
    <s v="0001 -Florida Power &amp; Light Company"/>
    <n v="0"/>
    <n v="3"/>
    <x v="33"/>
    <n v="2004"/>
    <n v="97"/>
    <n v="2014"/>
    <s v="V2004 Q2 - 30% Bonus"/>
    <n v="367"/>
    <s v="08. General Plant"/>
    <s v="Function"/>
    <n v="-356672.83"/>
    <n v="0"/>
    <n v="0"/>
    <n v="-356589.65"/>
    <n v="0"/>
    <n v="-356506.48"/>
    <n v="-166.35"/>
    <n v="15.56"/>
    <n v="-356506.48"/>
    <n v="-356672.83"/>
    <n v="15.56"/>
    <n v="0"/>
    <n v="15.56"/>
    <n v="0"/>
    <x v="33"/>
  </r>
  <r>
    <n v="-1"/>
    <n v="1"/>
    <s v="0001 -Florida Power &amp; Light Company"/>
    <n v="0"/>
    <n v="3"/>
    <x v="33"/>
    <n v="2004"/>
    <n v="101"/>
    <n v="2014"/>
    <s v="V2004 Q2 - 50% Bonus"/>
    <n v="367"/>
    <s v="08. General Plant"/>
    <s v="Function"/>
    <n v="1663638.3"/>
    <n v="0"/>
    <n v="0"/>
    <n v="1853033.15"/>
    <n v="0"/>
    <n v="2042428.02"/>
    <n v="-378793.95"/>
    <n v="35063.949999999997"/>
    <n v="2042428.02"/>
    <n v="1663638.3"/>
    <n v="35063.949999999997"/>
    <n v="0"/>
    <n v="35063.949999999997"/>
    <n v="0"/>
    <x v="33"/>
  </r>
  <r>
    <n v="-1"/>
    <n v="1"/>
    <s v="0001 -Florida Power &amp; Light Company"/>
    <n v="0"/>
    <n v="3"/>
    <x v="33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33"/>
  </r>
  <r>
    <n v="-1"/>
    <n v="1"/>
    <s v="0001 -Florida Power &amp; Light Company"/>
    <n v="0"/>
    <n v="3"/>
    <x v="33"/>
    <n v="2004"/>
    <n v="98"/>
    <n v="2014"/>
    <s v="V2004 Q3 - 30% Bonus"/>
    <n v="367"/>
    <s v="08. General Plant"/>
    <s v="Function"/>
    <n v="204417.05"/>
    <n v="0"/>
    <n v="0"/>
    <n v="247228.72"/>
    <n v="0"/>
    <n v="290040.39"/>
    <n v="-85623.34"/>
    <n v="7925.91"/>
    <n v="290040.39"/>
    <n v="204417.05"/>
    <n v="7925.91"/>
    <n v="0"/>
    <n v="7925.91"/>
    <n v="0"/>
    <x v="33"/>
  </r>
  <r>
    <n v="-1"/>
    <n v="1"/>
    <s v="0001 -Florida Power &amp; Light Company"/>
    <n v="0"/>
    <n v="3"/>
    <x v="33"/>
    <n v="2004"/>
    <n v="102"/>
    <n v="2014"/>
    <s v="V2004 Q3 - 50% Bonus"/>
    <n v="367"/>
    <s v="08. General Plant"/>
    <s v="Function"/>
    <n v="5360191.45"/>
    <n v="0"/>
    <n v="0"/>
    <n v="5443167.8799999999"/>
    <n v="0"/>
    <n v="5526144.3099999996"/>
    <n v="-184406.17"/>
    <n v="15361.59"/>
    <n v="5526144.3099999996"/>
    <n v="5360191.45"/>
    <n v="15361.59"/>
    <n v="0"/>
    <n v="15361.59"/>
    <n v="0"/>
    <x v="33"/>
  </r>
  <r>
    <n v="-1"/>
    <n v="1"/>
    <s v="0001 -Florida Power &amp; Light Company"/>
    <n v="0"/>
    <n v="3"/>
    <x v="33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33"/>
  </r>
  <r>
    <n v="-1"/>
    <n v="1"/>
    <s v="0001 -Florida Power &amp; Light Company"/>
    <n v="0"/>
    <n v="3"/>
    <x v="33"/>
    <n v="2004"/>
    <n v="99"/>
    <n v="2014"/>
    <s v="V2004 Q4 - 30% Bonus"/>
    <n v="367"/>
    <s v="08. General Plant"/>
    <s v="Function"/>
    <n v="92412.88"/>
    <n v="0"/>
    <n v="0"/>
    <n v="92412.88"/>
    <n v="0"/>
    <n v="92412.88"/>
    <n v="-0.1"/>
    <n v="0"/>
    <n v="92412.88"/>
    <n v="92412.88"/>
    <n v="0"/>
    <n v="0"/>
    <n v="0"/>
    <n v="0"/>
    <x v="33"/>
  </r>
  <r>
    <n v="-1"/>
    <n v="1"/>
    <s v="0001 -Florida Power &amp; Light Company"/>
    <n v="0"/>
    <n v="3"/>
    <x v="33"/>
    <n v="2004"/>
    <n v="103"/>
    <n v="2014"/>
    <s v="V2004 Q4 - 50% Bonus"/>
    <n v="367"/>
    <s v="08. General Plant"/>
    <s v="Function"/>
    <n v="13548738.130000001"/>
    <n v="0"/>
    <n v="0"/>
    <n v="13781671.42"/>
    <n v="16192.52"/>
    <n v="13522999.880000001"/>
    <n v="-484783.09"/>
    <n v="44190.06"/>
    <n v="14014604.710000001"/>
    <n v="13088726.24"/>
    <n v="28789.64"/>
    <n v="0"/>
    <n v="44190.06"/>
    <n v="0"/>
    <x v="33"/>
  </r>
  <r>
    <n v="-1"/>
    <n v="1"/>
    <s v="0001 -Florida Power &amp; Light Company"/>
    <n v="0"/>
    <n v="3"/>
    <x v="33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33"/>
  </r>
  <r>
    <n v="-1"/>
    <n v="1"/>
    <s v="0001 -Florida Power &amp; Light Company"/>
    <n v="0"/>
    <n v="3"/>
    <x v="33"/>
    <n v="2005"/>
    <n v="72"/>
    <n v="2014"/>
    <s v="V2005 Bonus-30%"/>
    <n v="367"/>
    <s v="08. General Plant"/>
    <s v="Function"/>
    <n v="15692.83"/>
    <n v="0"/>
    <n v="0"/>
    <n v="0"/>
    <n v="0"/>
    <n v="15692.83"/>
    <n v="0"/>
    <n v="0"/>
    <n v="15692.83"/>
    <n v="15692.83"/>
    <n v="0"/>
    <n v="0"/>
    <n v="0"/>
    <n v="0"/>
    <x v="33"/>
  </r>
  <r>
    <n v="-1"/>
    <n v="1"/>
    <s v="0001 -Florida Power &amp; Light Company"/>
    <n v="0"/>
    <n v="3"/>
    <x v="33"/>
    <n v="2005"/>
    <n v="86"/>
    <n v="2014"/>
    <s v="V2005 Bonus-50%"/>
    <n v="367"/>
    <s v="08. General Plant"/>
    <s v="Function"/>
    <n v="2172259.2599999998"/>
    <n v="0"/>
    <n v="0"/>
    <n v="0"/>
    <n v="0"/>
    <n v="2172259.2599999998"/>
    <n v="0"/>
    <n v="0"/>
    <n v="2172259.2599999998"/>
    <n v="2172259.2599999998"/>
    <n v="0"/>
    <n v="0"/>
    <n v="0"/>
    <n v="0"/>
    <x v="33"/>
  </r>
  <r>
    <n v="-1"/>
    <n v="1"/>
    <s v="0001 -Florida Power &amp; Light Company"/>
    <n v="0"/>
    <n v="3"/>
    <x v="33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33"/>
  </r>
  <r>
    <n v="-1"/>
    <n v="1"/>
    <s v="0001 -Florida Power &amp; Light Company"/>
    <n v="0"/>
    <n v="3"/>
    <x v="33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33"/>
  </r>
  <r>
    <n v="-1"/>
    <n v="1"/>
    <s v="0001 -Florida Power &amp; Light Company"/>
    <n v="0"/>
    <n v="3"/>
    <x v="33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33"/>
  </r>
  <r>
    <n v="-1"/>
    <n v="1"/>
    <s v="0001 -Florida Power &amp; Light Company"/>
    <n v="0"/>
    <n v="3"/>
    <x v="33"/>
    <n v="2008"/>
    <n v="168"/>
    <n v="2014"/>
    <s v="V2008 Q1 - 50% Bonus"/>
    <n v="367"/>
    <s v="08. General Plant"/>
    <s v="Function"/>
    <n v="3179519.21"/>
    <n v="0"/>
    <n v="0"/>
    <n v="3205876.89"/>
    <n v="19187.09"/>
    <n v="3210649.91"/>
    <n v="-137905.01"/>
    <n v="5202.8"/>
    <n v="3232234.56"/>
    <n v="3177121.65"/>
    <n v="5202.8"/>
    <n v="0"/>
    <n v="5202.8"/>
    <n v="0"/>
    <x v="33"/>
  </r>
  <r>
    <n v="-1"/>
    <n v="1"/>
    <s v="0001 -Florida Power &amp; Light Company"/>
    <n v="0"/>
    <n v="3"/>
    <x v="33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33"/>
  </r>
  <r>
    <n v="-1"/>
    <n v="1"/>
    <s v="0001 -Florida Power &amp; Light Company"/>
    <n v="0"/>
    <n v="3"/>
    <x v="33"/>
    <n v="2008"/>
    <n v="169"/>
    <n v="2014"/>
    <s v="V2008 Q2 - 50% Bonus"/>
    <n v="367"/>
    <s v="08. General Plant"/>
    <s v="Function"/>
    <n v="4682045.6500000004"/>
    <n v="0"/>
    <n v="0"/>
    <n v="4725236.3899999997"/>
    <n v="148675.81"/>
    <n v="4564002.0599999996"/>
    <n v="-349275.63"/>
    <n v="8915.48"/>
    <n v="4768427.1399999997"/>
    <n v="4626296.38"/>
    <n v="8915.48"/>
    <n v="0"/>
    <n v="8915.48"/>
    <n v="0"/>
    <x v="33"/>
  </r>
  <r>
    <n v="-1"/>
    <n v="1"/>
    <s v="0001 -Florida Power &amp; Light Company"/>
    <n v="0"/>
    <n v="3"/>
    <x v="33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33"/>
  </r>
  <r>
    <n v="-1"/>
    <n v="1"/>
    <s v="0001 -Florida Power &amp; Light Company"/>
    <n v="0"/>
    <n v="3"/>
    <x v="33"/>
    <n v="2008"/>
    <n v="170"/>
    <n v="2014"/>
    <s v="V2008 Q3 - 50% Bonus"/>
    <n v="367"/>
    <s v="08. General Plant"/>
    <s v="Function"/>
    <n v="5117839.68"/>
    <n v="0"/>
    <n v="0"/>
    <n v="5119588.4800000004"/>
    <n v="174113.52"/>
    <n v="4838397.88"/>
    <n v="-342488.27"/>
    <n v="360.99"/>
    <n v="5121337.28"/>
    <n v="5009013.8"/>
    <n v="360.99"/>
    <n v="0"/>
    <n v="360.99"/>
    <n v="0"/>
    <x v="33"/>
  </r>
  <r>
    <n v="-1"/>
    <n v="1"/>
    <s v="0001 -Florida Power &amp; Light Company"/>
    <n v="0"/>
    <n v="3"/>
    <x v="33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33"/>
  </r>
  <r>
    <n v="-1"/>
    <n v="1"/>
    <s v="0001 -Florida Power &amp; Light Company"/>
    <n v="0"/>
    <n v="3"/>
    <x v="33"/>
    <n v="2008"/>
    <n v="171"/>
    <n v="2014"/>
    <s v="V2008 Q4 - 50% Bonus"/>
    <n v="367"/>
    <s v="08. General Plant"/>
    <s v="Function"/>
    <n v="19663837.050000001"/>
    <n v="0"/>
    <n v="0"/>
    <n v="19671652.129999999"/>
    <n v="1231806.72"/>
    <n v="17369917.77"/>
    <n v="-552715.99"/>
    <n v="1613.2"/>
    <n v="19679467.219999999"/>
    <n v="18586094.32"/>
    <n v="1613.2"/>
    <n v="0"/>
    <n v="1613.2"/>
    <n v="0"/>
    <x v="33"/>
  </r>
  <r>
    <n v="-1"/>
    <n v="1"/>
    <s v="0001 -Florida Power &amp; Light Company"/>
    <n v="0"/>
    <n v="3"/>
    <x v="33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33"/>
  </r>
  <r>
    <n v="-1"/>
    <n v="1"/>
    <s v="0001 -Florida Power &amp; Light Company"/>
    <n v="0"/>
    <n v="3"/>
    <x v="33"/>
    <n v="2009"/>
    <n v="189"/>
    <n v="2014"/>
    <s v="V2009 Q1 - 50% Bonus"/>
    <n v="367"/>
    <s v="08. General Plant"/>
    <s v="Function"/>
    <n v="8036107.1600000001"/>
    <n v="0"/>
    <n v="0"/>
    <n v="8036107.1600000001"/>
    <n v="378589.87"/>
    <n v="7325938.3700000001"/>
    <n v="-687631.04"/>
    <n v="0"/>
    <n v="8036107.1600000001"/>
    <n v="7704528.2400000002"/>
    <n v="0"/>
    <n v="0"/>
    <n v="0"/>
    <n v="0"/>
    <x v="33"/>
  </r>
  <r>
    <n v="-1"/>
    <n v="1"/>
    <s v="0001 -Florida Power &amp; Light Company"/>
    <n v="0"/>
    <n v="3"/>
    <x v="33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33"/>
  </r>
  <r>
    <n v="-1"/>
    <n v="1"/>
    <s v="0001 -Florida Power &amp; Light Company"/>
    <n v="0"/>
    <n v="3"/>
    <x v="33"/>
    <n v="2009"/>
    <n v="190"/>
    <n v="2014"/>
    <s v="V2009 Q2 - 50% Bonus"/>
    <n v="367"/>
    <s v="08. General Plant"/>
    <s v="Function"/>
    <n v="13738222.1"/>
    <n v="0"/>
    <n v="0"/>
    <n v="13759440.289999999"/>
    <n v="866569.45"/>
    <n v="11830730.199999999"/>
    <n v="-3037176.66"/>
    <n v="4504.54"/>
    <n v="13780658.49"/>
    <n v="12664692.140000001"/>
    <n v="-5324.34"/>
    <n v="0"/>
    <n v="4504.54"/>
    <n v="0"/>
    <x v="33"/>
  </r>
  <r>
    <n v="-1"/>
    <n v="1"/>
    <s v="0001 -Florida Power &amp; Light Company"/>
    <n v="0"/>
    <n v="3"/>
    <x v="33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33"/>
  </r>
  <r>
    <n v="-1"/>
    <n v="1"/>
    <s v="0001 -Florida Power &amp; Light Company"/>
    <n v="0"/>
    <n v="3"/>
    <x v="33"/>
    <n v="2009"/>
    <n v="191"/>
    <n v="2014"/>
    <s v="V2009 Q3 - 50% Bonus"/>
    <n v="367"/>
    <s v="08. General Plant"/>
    <s v="Function"/>
    <n v="7465779.1200000001"/>
    <n v="0"/>
    <n v="0"/>
    <n v="7469186.1500000004"/>
    <n v="603873.37"/>
    <n v="5956951.0199999996"/>
    <n v="-1004110.71"/>
    <n v="989.05"/>
    <n v="7472593.1799999997"/>
    <n v="6559957.9800000004"/>
    <n v="-4958.6000000000004"/>
    <n v="0"/>
    <n v="989.05"/>
    <n v="0"/>
    <x v="33"/>
  </r>
  <r>
    <n v="-1"/>
    <n v="1"/>
    <s v="0001 -Florida Power &amp; Light Company"/>
    <n v="0"/>
    <n v="3"/>
    <x v="33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33"/>
  </r>
  <r>
    <n v="-1"/>
    <n v="1"/>
    <s v="0001 -Florida Power &amp; Light Company"/>
    <n v="0"/>
    <n v="3"/>
    <x v="33"/>
    <n v="2009"/>
    <n v="192"/>
    <n v="2014"/>
    <s v="V2009 Q4 - 50% Bonus"/>
    <n v="367"/>
    <s v="08. General Plant"/>
    <s v="Function"/>
    <n v="12133151.369999999"/>
    <n v="0"/>
    <n v="0"/>
    <n v="12135573.33"/>
    <n v="1120688.22"/>
    <n v="10297044.630000001"/>
    <n v="-4100505.55"/>
    <n v="705.58"/>
    <n v="12137995.289999999"/>
    <n v="11417158.41"/>
    <n v="-3563.9"/>
    <n v="0"/>
    <n v="705.58"/>
    <n v="0"/>
    <x v="33"/>
  </r>
  <r>
    <n v="-1"/>
    <n v="1"/>
    <s v="0001 -Florida Power &amp; Light Company"/>
    <n v="0"/>
    <n v="3"/>
    <x v="33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33"/>
  </r>
  <r>
    <n v="-1"/>
    <n v="1"/>
    <s v="0001 -Florida Power &amp; Light Company"/>
    <n v="0"/>
    <n v="3"/>
    <x v="33"/>
    <n v="2010"/>
    <n v="215"/>
    <n v="2014"/>
    <s v="V2010 Q1 - 50% Bonus"/>
    <n v="367"/>
    <s v="08. General Plant"/>
    <s v="Function"/>
    <n v="2544333.5299999998"/>
    <n v="0"/>
    <n v="0"/>
    <n v="2544333.5299999998"/>
    <n v="238442.33"/>
    <n v="1953873.24"/>
    <n v="-40805.83"/>
    <n v="0"/>
    <n v="2544333.5299999998"/>
    <n v="2192315.5699999998"/>
    <n v="0"/>
    <n v="0"/>
    <n v="0"/>
    <n v="0"/>
    <x v="33"/>
  </r>
  <r>
    <n v="-1"/>
    <n v="1"/>
    <s v="0001 -Florida Power &amp; Light Company"/>
    <n v="0"/>
    <n v="3"/>
    <x v="33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33"/>
  </r>
  <r>
    <n v="-1"/>
    <n v="1"/>
    <s v="0001 -Florida Power &amp; Light Company"/>
    <n v="0"/>
    <n v="3"/>
    <x v="33"/>
    <n v="2010"/>
    <n v="216"/>
    <n v="2014"/>
    <s v="V2010 Q2 - 50% Bonus"/>
    <n v="367"/>
    <s v="08. General Plant"/>
    <s v="Function"/>
    <n v="2347842.58"/>
    <n v="0"/>
    <n v="0"/>
    <n v="2349065.92"/>
    <n v="234391.55"/>
    <n v="1795871.02"/>
    <n v="-60699.68"/>
    <n v="228.86"/>
    <n v="2350289.25"/>
    <n v="2028059.29"/>
    <n v="-14.52"/>
    <n v="0"/>
    <n v="228.86"/>
    <n v="0"/>
    <x v="33"/>
  </r>
  <r>
    <n v="-1"/>
    <n v="1"/>
    <s v="0001 -Florida Power &amp; Light Company"/>
    <n v="0"/>
    <n v="3"/>
    <x v="33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33"/>
  </r>
  <r>
    <n v="-1"/>
    <n v="1"/>
    <s v="0001 -Florida Power &amp; Light Company"/>
    <n v="0"/>
    <n v="3"/>
    <x v="33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7"/>
    <n v="2014"/>
    <s v="V2010 Q3 - 50% Bonus"/>
    <n v="367"/>
    <s v="08. General Plant"/>
    <s v="Function"/>
    <n v="13492075.65"/>
    <n v="0"/>
    <n v="0"/>
    <n v="13501264.67"/>
    <n v="1328714.1000000001"/>
    <n v="9636418.8499999996"/>
    <n v="-205957.22"/>
    <n v="1719.06"/>
    <n v="13510453.68"/>
    <n v="10949090.960000001"/>
    <n v="-616.97"/>
    <n v="0"/>
    <n v="1719.06"/>
    <n v="0"/>
    <x v="33"/>
  </r>
  <r>
    <n v="-1"/>
    <n v="1"/>
    <s v="0001 -Florida Power &amp; Light Company"/>
    <n v="0"/>
    <n v="3"/>
    <x v="33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33"/>
  </r>
  <r>
    <n v="-1"/>
    <n v="1"/>
    <s v="0001 -Florida Power &amp; Light Company"/>
    <n v="0"/>
    <n v="3"/>
    <x v="33"/>
    <n v="2010"/>
    <n v="224"/>
    <n v="2014"/>
    <s v="V2010 Q4 - 100% Bonus"/>
    <n v="367"/>
    <s v="08. General Plant"/>
    <s v="Function"/>
    <n v="1811158.4"/>
    <n v="0"/>
    <n v="0"/>
    <n v="1811158.4"/>
    <n v="181858.41"/>
    <n v="1174681.1200000001"/>
    <n v="0"/>
    <n v="0"/>
    <n v="1811158.4"/>
    <n v="1356539.53"/>
    <n v="0"/>
    <n v="0"/>
    <n v="0"/>
    <n v="0"/>
    <x v="33"/>
  </r>
  <r>
    <n v="-1"/>
    <n v="1"/>
    <s v="0001 -Florida Power &amp; Light Company"/>
    <n v="0"/>
    <n v="3"/>
    <x v="33"/>
    <n v="2010"/>
    <n v="218"/>
    <n v="2014"/>
    <s v="V2010 Q4 - 50% Bonus"/>
    <n v="367"/>
    <s v="08. General Plant"/>
    <s v="Function"/>
    <n v="10931455.84"/>
    <n v="0"/>
    <n v="0"/>
    <n v="10931455.84"/>
    <n v="1164968.5"/>
    <n v="8180355.9199999999"/>
    <n v="-472999.28"/>
    <n v="0"/>
    <n v="10931455.84"/>
    <n v="9345324.4199999999"/>
    <n v="0"/>
    <n v="0"/>
    <n v="0"/>
    <n v="0"/>
    <x v="33"/>
  </r>
  <r>
    <n v="-1"/>
    <n v="1"/>
    <s v="0001 -Florida Power &amp; Light Company"/>
    <n v="0"/>
    <n v="3"/>
    <x v="33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33"/>
  </r>
  <r>
    <n v="-1"/>
    <n v="1"/>
    <s v="0001 -Florida Power &amp; Light Company"/>
    <n v="0"/>
    <n v="3"/>
    <x v="33"/>
    <n v="2011"/>
    <n v="233"/>
    <n v="2014"/>
    <s v="V2011 - 100% Bonus"/>
    <n v="367"/>
    <s v="08. General Plant"/>
    <s v="Function"/>
    <n v="69885814.689999998"/>
    <n v="0"/>
    <n v="0"/>
    <n v="32968695.16"/>
    <n v="7214295.1100000003"/>
    <n v="37818166.43"/>
    <n v="-5832684.7800000003"/>
    <n v="36649.339999999997"/>
    <n v="70151830.299999997"/>
    <n v="44986054.020000003"/>
    <n v="-182958.74"/>
    <n v="0"/>
    <n v="36649.339999999997"/>
    <n v="0"/>
    <x v="33"/>
  </r>
  <r>
    <n v="-1"/>
    <n v="1"/>
    <s v="0001 -Florida Power &amp; Light Company"/>
    <n v="0"/>
    <n v="3"/>
    <x v="33"/>
    <n v="2011"/>
    <n v="234"/>
    <n v="2014"/>
    <s v="V2011 - 50% Bonus"/>
    <n v="367"/>
    <s v="08. General Plant"/>
    <s v="Function"/>
    <n v="52361.9"/>
    <n v="0"/>
    <n v="0"/>
    <n v="22898.82"/>
    <n v="6542.51"/>
    <n v="29463.08"/>
    <n v="0"/>
    <n v="0"/>
    <n v="52361.9"/>
    <n v="36005.589999999997"/>
    <n v="0"/>
    <n v="0"/>
    <n v="0"/>
    <n v="0"/>
    <x v="33"/>
  </r>
  <r>
    <n v="-1"/>
    <n v="1"/>
    <s v="0001 -Florida Power &amp; Light Company"/>
    <n v="0"/>
    <n v="3"/>
    <x v="33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0"/>
    <n v="2014"/>
    <s v="V2012 Q1"/>
    <n v="367"/>
    <s v="08. General Plant"/>
    <s v="Function"/>
    <n v="3230470.18"/>
    <n v="0"/>
    <n v="0"/>
    <n v="3242850.84"/>
    <n v="80792.67"/>
    <n v="159615.13"/>
    <n v="-24761.32"/>
    <n v="3593.33"/>
    <n v="3255231.5"/>
    <n v="238902.88"/>
    <n v="-19663.07"/>
    <n v="0"/>
    <n v="3593.33"/>
    <n v="0"/>
    <x v="33"/>
  </r>
  <r>
    <n v="-1"/>
    <n v="1"/>
    <s v="0001 -Florida Power &amp; Light Company"/>
    <n v="0"/>
    <n v="3"/>
    <x v="33"/>
    <n v="2012"/>
    <n v="248"/>
    <n v="2014"/>
    <s v="V2012 Q1 - 50% Bonus"/>
    <n v="367"/>
    <s v="08. General Plant"/>
    <s v="Function"/>
    <n v="14854317.460000001"/>
    <n v="0"/>
    <n v="0"/>
    <n v="15041107.09"/>
    <n v="1865679.83"/>
    <n v="3557970.58"/>
    <n v="-373579.24"/>
    <n v="35428.74"/>
    <n v="15227896.699999999"/>
    <n v="5272061.93"/>
    <n v="-186562.03"/>
    <n v="0"/>
    <n v="35428.74"/>
    <n v="0"/>
    <x v="33"/>
  </r>
  <r>
    <n v="-1"/>
    <n v="1"/>
    <s v="0001 -Florida Power &amp; Light Company"/>
    <n v="0"/>
    <n v="3"/>
    <x v="33"/>
    <n v="2012"/>
    <n v="242"/>
    <n v="2014"/>
    <s v="V2012 Q2"/>
    <n v="367"/>
    <s v="08. General Plant"/>
    <s v="Function"/>
    <n v="962553.21"/>
    <n v="0"/>
    <n v="0"/>
    <n v="965358.98"/>
    <n v="24132.09"/>
    <n v="38740.11"/>
    <n v="-5611.54"/>
    <n v="820.34"/>
    <n v="968164.75"/>
    <n v="62577.51"/>
    <n v="-4496.5200000000004"/>
    <n v="0"/>
    <n v="820.34"/>
    <n v="0"/>
    <x v="33"/>
  </r>
  <r>
    <n v="-1"/>
    <n v="1"/>
    <s v="0001 -Florida Power &amp; Light Company"/>
    <n v="0"/>
    <n v="3"/>
    <x v="33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9"/>
    <n v="2014"/>
    <s v="V2012 Q2 - 50% Bonus"/>
    <n v="367"/>
    <s v="08. General Plant"/>
    <s v="Function"/>
    <n v="13376604.17"/>
    <n v="0"/>
    <n v="0"/>
    <n v="13437876.539999999"/>
    <n v="1785889.98"/>
    <n v="2919187.18"/>
    <n v="-122544.72"/>
    <n v="11619.94"/>
    <n v="13499148.890000001"/>
    <n v="4660290.24"/>
    <n v="-66137.850000000006"/>
    <n v="0"/>
    <n v="11619.94"/>
    <n v="0"/>
    <x v="33"/>
  </r>
  <r>
    <n v="-1"/>
    <n v="1"/>
    <s v="0001 -Florida Power &amp; Light Company"/>
    <n v="0"/>
    <n v="3"/>
    <x v="33"/>
    <n v="2012"/>
    <n v="244"/>
    <n v="2014"/>
    <s v="V2012 Q3"/>
    <n v="367"/>
    <s v="08. General Plant"/>
    <s v="Function"/>
    <n v="806572.67"/>
    <n v="0"/>
    <n v="0"/>
    <n v="808880.57"/>
    <n v="20179.810000000001"/>
    <n v="28683.96"/>
    <n v="-4615.8"/>
    <n v="674.7"/>
    <n v="811188.47"/>
    <n v="48642.69"/>
    <n v="-3720.02"/>
    <n v="0"/>
    <n v="674.7"/>
    <n v="0"/>
    <x v="33"/>
  </r>
  <r>
    <n v="-1"/>
    <n v="1"/>
    <s v="0001 -Florida Power &amp; Light Company"/>
    <n v="0"/>
    <n v="3"/>
    <x v="33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0"/>
    <n v="2014"/>
    <s v="V2012 Q3 - 50% Bonus"/>
    <n v="367"/>
    <s v="08. General Plant"/>
    <s v="Function"/>
    <n v="10330275.439999999"/>
    <n v="0"/>
    <n v="0"/>
    <n v="10372315.039999999"/>
    <n v="1463664.13"/>
    <n v="2022805.66"/>
    <n v="-84079.21"/>
    <n v="7967.74"/>
    <n v="10414354.65"/>
    <n v="3458498.57"/>
    <n v="-48140.25"/>
    <n v="0"/>
    <n v="7967.74"/>
    <n v="0"/>
    <x v="33"/>
  </r>
  <r>
    <n v="-1"/>
    <n v="1"/>
    <s v="0001 -Florida Power &amp; Light Company"/>
    <n v="0"/>
    <n v="3"/>
    <x v="33"/>
    <n v="2012"/>
    <n v="246"/>
    <n v="2014"/>
    <s v="V2012 Q4"/>
    <n v="367"/>
    <s v="08. General Plant"/>
    <s v="Function"/>
    <n v="2551586.5099999998"/>
    <n v="0"/>
    <n v="0"/>
    <n v="2558330.12"/>
    <n v="63293.91"/>
    <n v="70651.45"/>
    <n v="-13487.23"/>
    <n v="1971.52"/>
    <n v="2565073.7400000002"/>
    <n v="133413.26999999999"/>
    <n v="-10983.63"/>
    <n v="0"/>
    <n v="1971.52"/>
    <n v="0"/>
    <x v="33"/>
  </r>
  <r>
    <n v="-1"/>
    <n v="1"/>
    <s v="0001 -Florida Power &amp; Light Company"/>
    <n v="0"/>
    <n v="3"/>
    <x v="33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1"/>
    <n v="2014"/>
    <s v="V2012 Q4 - 50% Bonus"/>
    <n v="367"/>
    <s v="08. General Plant"/>
    <s v="Function"/>
    <n v="95750088.810000002"/>
    <n v="0"/>
    <n v="0"/>
    <n v="100604948.63"/>
    <n v="17437744.870000001"/>
    <n v="20715642.879999999"/>
    <n v="-10106910.59"/>
    <n v="920905.18"/>
    <n v="105459808.45"/>
    <n v="35508481.119999997"/>
    <n v="-6143907.8399999999"/>
    <n v="0"/>
    <n v="920905.18"/>
    <n v="0"/>
    <x v="33"/>
  </r>
  <r>
    <n v="-1"/>
    <n v="1"/>
    <s v="0001 -Florida Power &amp; Light Company"/>
    <n v="0"/>
    <n v="3"/>
    <x v="33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33"/>
  </r>
  <r>
    <n v="-1"/>
    <n v="1"/>
    <s v="0001 -Florida Power &amp; Light Company"/>
    <n v="0"/>
    <n v="3"/>
    <x v="33"/>
    <n v="2013"/>
    <n v="231"/>
    <n v="2014"/>
    <s v="V2013 - 50% Bonus"/>
    <n v="367"/>
    <s v="08. General Plant"/>
    <s v="Function"/>
    <n v="80605104.689999998"/>
    <n v="0"/>
    <n v="0"/>
    <n v="66830365.359999999"/>
    <n v="23252742.579999998"/>
    <n v="14249684.140000001"/>
    <n v="-819268.04"/>
    <n v="78447.679999999993"/>
    <n v="81396679.379999995"/>
    <n v="37217459.840000004"/>
    <n v="-428160.12"/>
    <n v="0"/>
    <n v="78447.679999999993"/>
    <n v="0"/>
    <x v="33"/>
  </r>
  <r>
    <n v="-1"/>
    <n v="1"/>
    <s v="0001 -Florida Power &amp; Light Company"/>
    <n v="0"/>
    <n v="3"/>
    <x v="33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33"/>
  </r>
  <r>
    <n v="-1"/>
    <n v="1"/>
    <s v="0001 -Florida Power &amp; Light Company"/>
    <n v="0"/>
    <n v="3"/>
    <x v="33"/>
    <n v="2014"/>
    <n v="363"/>
    <n v="2014"/>
    <s v="V2014 - 50% Bonus"/>
    <n v="367"/>
    <s v="08. General Plant"/>
    <s v="Function"/>
    <n v="103419822.79000001"/>
    <n v="103419822.79000001"/>
    <n v="0"/>
    <n v="103419822.79000001"/>
    <n v="18835470.780000001"/>
    <n v="0"/>
    <n v="103419822.79000001"/>
    <n v="0"/>
    <n v="0"/>
    <n v="18835470.780000001"/>
    <n v="0"/>
    <n v="0"/>
    <n v="0"/>
    <n v="0"/>
    <x v="33"/>
  </r>
  <r>
    <n v="-1"/>
    <n v="1"/>
    <s v="0001 -Florida Power &amp; Light Company"/>
    <n v="0"/>
    <n v="3"/>
    <x v="33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33"/>
  </r>
  <r>
    <n v="-1"/>
    <n v="1"/>
    <s v="0001 -Florida Power &amp; Light Company"/>
    <n v="0"/>
    <n v="3"/>
    <x v="33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33"/>
  </r>
  <r>
    <n v="-1"/>
    <n v="1"/>
    <s v="0001 -Florida Power &amp; Light Company"/>
    <n v="0"/>
    <n v="3"/>
    <x v="33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33"/>
  </r>
  <r>
    <n v="-1"/>
    <n v="1"/>
    <s v="0001 -Florida Power &amp; Light Company"/>
    <n v="0"/>
    <n v="3"/>
    <x v="33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33"/>
  </r>
  <r>
    <n v="-1"/>
    <n v="1"/>
    <s v="0001 -Florida Power &amp; Light Company"/>
    <n v="0"/>
    <n v="3"/>
    <x v="33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33"/>
  </r>
  <r>
    <n v="-1"/>
    <n v="1"/>
    <s v="0001 -Florida Power &amp; Light Company"/>
    <n v="0"/>
    <n v="3"/>
    <x v="33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33"/>
  </r>
  <r>
    <n v="-1"/>
    <n v="1"/>
    <s v="0001 -Florida Power &amp; Light Company"/>
    <n v="0"/>
    <n v="3"/>
    <x v="33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33"/>
  </r>
  <r>
    <n v="-1"/>
    <n v="1"/>
    <s v="0001 -Florida Power &amp; Light Company"/>
    <n v="0"/>
    <n v="3"/>
    <x v="33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33"/>
  </r>
  <r>
    <n v="-1"/>
    <n v="1"/>
    <s v="0001 -Florida Power &amp; Light Company"/>
    <n v="0"/>
    <n v="3"/>
    <x v="33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33"/>
  </r>
  <r>
    <n v="-1"/>
    <n v="1"/>
    <s v="0001 -Florida Power &amp; Light Company"/>
    <n v="0"/>
    <n v="3"/>
    <x v="33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33"/>
  </r>
  <r>
    <n v="-1"/>
    <n v="1"/>
    <s v="0001 -Florida Power &amp; Light Company"/>
    <n v="0"/>
    <n v="3"/>
    <x v="33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33"/>
  </r>
  <r>
    <n v="-1"/>
    <n v="1"/>
    <s v="0001 -Florida Power &amp; Light Company"/>
    <n v="0"/>
    <n v="3"/>
    <x v="33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33"/>
  </r>
  <r>
    <n v="-1"/>
    <n v="1"/>
    <s v="0001 -Florida Power &amp; Light Company"/>
    <n v="0"/>
    <n v="3"/>
    <x v="33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33"/>
  </r>
  <r>
    <n v="-1"/>
    <n v="1"/>
    <s v="0001 -Florida Power &amp; Light Company"/>
    <n v="0"/>
    <n v="3"/>
    <x v="33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33"/>
  </r>
  <r>
    <n v="-1"/>
    <n v="1"/>
    <s v="0001 -Florida Power &amp; Light Company"/>
    <n v="0"/>
    <n v="3"/>
    <x v="33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33"/>
  </r>
  <r>
    <n v="-1"/>
    <n v="1"/>
    <s v="0001 -Florida Power &amp; Light Company"/>
    <n v="0"/>
    <n v="3"/>
    <x v="33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33"/>
  </r>
  <r>
    <n v="-1"/>
    <n v="1"/>
    <s v="0001 -Florida Power &amp; Light Company"/>
    <n v="0"/>
    <n v="3"/>
    <x v="33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33"/>
  </r>
  <r>
    <n v="-1"/>
    <n v="1"/>
    <s v="0001 -Florida Power &amp; Light Company"/>
    <n v="0"/>
    <n v="3"/>
    <x v="33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33"/>
  </r>
  <r>
    <n v="-1"/>
    <n v="1"/>
    <s v="0001 -Florida Power &amp; Light Company"/>
    <n v="0"/>
    <n v="3"/>
    <x v="33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33"/>
  </r>
  <r>
    <n v="-1"/>
    <n v="1"/>
    <s v="0001 -Florida Power &amp; Light Company"/>
    <n v="0"/>
    <n v="3"/>
    <x v="33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33"/>
  </r>
  <r>
    <n v="-1"/>
    <n v="1"/>
    <s v="0001 -Florida Power &amp; Light Company"/>
    <n v="0"/>
    <n v="3"/>
    <x v="33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33"/>
  </r>
  <r>
    <n v="-1"/>
    <n v="1"/>
    <s v="0001 -Florida Power &amp; Light Company"/>
    <n v="0"/>
    <n v="3"/>
    <x v="33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33"/>
  </r>
  <r>
    <n v="-1"/>
    <n v="1"/>
    <s v="0001 -Florida Power &amp; Light Company"/>
    <n v="0"/>
    <n v="3"/>
    <x v="33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33"/>
  </r>
  <r>
    <n v="-1"/>
    <n v="1"/>
    <s v="0001 -Florida Power &amp; Light Company"/>
    <n v="0"/>
    <n v="3"/>
    <x v="33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33"/>
  </r>
  <r>
    <n v="-1"/>
    <n v="1"/>
    <s v="0001 -Florida Power &amp; Light Company"/>
    <n v="0"/>
    <n v="3"/>
    <x v="33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33"/>
  </r>
  <r>
    <n v="-1"/>
    <n v="1"/>
    <s v="0001 -Florida Power &amp; Light Company"/>
    <n v="0"/>
    <n v="3"/>
    <x v="33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33"/>
  </r>
  <r>
    <n v="-1"/>
    <n v="1"/>
    <s v="0001 -Florida Power &amp; Light Company"/>
    <n v="0"/>
    <n v="3"/>
    <x v="33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33"/>
  </r>
  <r>
    <n v="-1"/>
    <n v="1"/>
    <s v="0001 -Florida Power &amp; Light Company"/>
    <n v="0"/>
    <n v="3"/>
    <x v="33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33"/>
  </r>
  <r>
    <n v="-1"/>
    <n v="1"/>
    <s v="0001 -Florida Power &amp; Light Company"/>
    <n v="0"/>
    <n v="3"/>
    <x v="33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33"/>
  </r>
  <r>
    <n v="-1"/>
    <n v="1"/>
    <s v="0001 -Florida Power &amp; Light Company"/>
    <n v="0"/>
    <n v="3"/>
    <x v="33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33"/>
  </r>
  <r>
    <n v="-1"/>
    <n v="1"/>
    <s v="0001 -Florida Power &amp; Light Company"/>
    <n v="0"/>
    <n v="3"/>
    <x v="33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33"/>
  </r>
  <r>
    <n v="-1"/>
    <n v="1"/>
    <s v="0001 -Florida Power &amp; Light Company"/>
    <n v="0"/>
    <n v="3"/>
    <x v="33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33"/>
  </r>
  <r>
    <n v="-1"/>
    <n v="1"/>
    <s v="0001 -Florida Power &amp; Light Company"/>
    <n v="0"/>
    <n v="3"/>
    <x v="33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33"/>
  </r>
  <r>
    <n v="-1"/>
    <n v="1"/>
    <s v="0001 -Florida Power &amp; Light Company"/>
    <n v="0"/>
    <n v="3"/>
    <x v="33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33"/>
  </r>
  <r>
    <n v="-1"/>
    <n v="1"/>
    <s v="0001 -Florida Power &amp; Light Company"/>
    <n v="0"/>
    <n v="3"/>
    <x v="33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33"/>
  </r>
  <r>
    <n v="-1"/>
    <n v="1"/>
    <s v="0001 -Florida Power &amp; Light Company"/>
    <n v="0"/>
    <n v="3"/>
    <x v="33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33"/>
  </r>
  <r>
    <n v="-1"/>
    <n v="1"/>
    <s v="0001 -Florida Power &amp; Light Company"/>
    <n v="0"/>
    <n v="3"/>
    <x v="33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33"/>
  </r>
  <r>
    <n v="-1"/>
    <n v="1"/>
    <s v="0001 -Florida Power &amp; Light Company"/>
    <n v="0"/>
    <n v="3"/>
    <x v="33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33"/>
  </r>
  <r>
    <n v="-1"/>
    <n v="1"/>
    <s v="0001 -Florida Power &amp; Light Company"/>
    <n v="0"/>
    <n v="3"/>
    <x v="33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33"/>
  </r>
  <r>
    <n v="-1"/>
    <n v="1"/>
    <s v="0001 -Florida Power &amp; Light Company"/>
    <n v="0"/>
    <n v="3"/>
    <x v="33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33"/>
  </r>
  <r>
    <n v="-1"/>
    <n v="1"/>
    <s v="0001 -Florida Power &amp; Light Company"/>
    <n v="0"/>
    <n v="3"/>
    <x v="33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33"/>
  </r>
  <r>
    <n v="-1"/>
    <n v="1"/>
    <s v="0001 -Florida Power &amp; Light Company"/>
    <n v="0"/>
    <n v="3"/>
    <x v="33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33"/>
  </r>
  <r>
    <n v="-1"/>
    <n v="1"/>
    <s v="0001 -Florida Power &amp; Light Company"/>
    <n v="0"/>
    <n v="3"/>
    <x v="33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33"/>
  </r>
  <r>
    <n v="-1"/>
    <n v="1"/>
    <s v="0001 -Florida Power &amp; Light Company"/>
    <n v="0"/>
    <n v="3"/>
    <x v="33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33"/>
  </r>
  <r>
    <n v="-1"/>
    <n v="1"/>
    <s v="0001 -Florida Power &amp; Light Company"/>
    <n v="0"/>
    <n v="3"/>
    <x v="33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33"/>
  </r>
  <r>
    <n v="-1"/>
    <n v="1"/>
    <s v="0001 -Florida Power &amp; Light Company"/>
    <n v="0"/>
    <n v="3"/>
    <x v="33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33"/>
  </r>
  <r>
    <n v="-1"/>
    <n v="1"/>
    <s v="0001 -Florida Power &amp; Light Company"/>
    <n v="0"/>
    <n v="3"/>
    <x v="33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33"/>
  </r>
  <r>
    <n v="-1"/>
    <n v="1"/>
    <s v="0001 -Florida Power &amp; Light Company"/>
    <n v="0"/>
    <n v="3"/>
    <x v="33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33"/>
  </r>
  <r>
    <n v="-1"/>
    <n v="1"/>
    <s v="0001 -Florida Power &amp; Light Company"/>
    <n v="0"/>
    <n v="3"/>
    <x v="33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33"/>
  </r>
  <r>
    <n v="-1"/>
    <n v="1"/>
    <s v="0001 -Florida Power &amp; Light Company"/>
    <n v="0"/>
    <n v="3"/>
    <x v="33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33"/>
  </r>
  <r>
    <n v="-1"/>
    <n v="1"/>
    <s v="0001 -Florida Power &amp; Light Company"/>
    <n v="0"/>
    <n v="3"/>
    <x v="33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33"/>
  </r>
  <r>
    <n v="-1"/>
    <n v="1"/>
    <s v="0001 -Florida Power &amp; Light Company"/>
    <n v="0"/>
    <n v="3"/>
    <x v="33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33"/>
  </r>
  <r>
    <n v="-1"/>
    <n v="1"/>
    <s v="0001 -Florida Power &amp; Light Company"/>
    <n v="0"/>
    <n v="3"/>
    <x v="33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33"/>
  </r>
  <r>
    <n v="-1"/>
    <n v="1"/>
    <s v="0001 -Florida Power &amp; Light Company"/>
    <n v="0"/>
    <n v="3"/>
    <x v="33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33"/>
  </r>
  <r>
    <n v="-1"/>
    <n v="1"/>
    <s v="0001 -Florida Power &amp; Light Company"/>
    <n v="0"/>
    <n v="3"/>
    <x v="33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33"/>
  </r>
  <r>
    <n v="-1"/>
    <n v="1"/>
    <s v="0001 -Florida Power &amp; Light Company"/>
    <n v="0"/>
    <n v="3"/>
    <x v="33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33"/>
  </r>
  <r>
    <n v="-1"/>
    <n v="1"/>
    <s v="0001 -Florida Power &amp; Light Company"/>
    <n v="0"/>
    <n v="3"/>
    <x v="33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33"/>
  </r>
  <r>
    <n v="-1"/>
    <n v="1"/>
    <s v="0001 -Florida Power &amp; Light Company"/>
    <n v="0"/>
    <n v="3"/>
    <x v="33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33"/>
  </r>
  <r>
    <n v="-1"/>
    <n v="1"/>
    <s v="0001 -Florida Power &amp; Light Company"/>
    <n v="0"/>
    <n v="3"/>
    <x v="33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33"/>
  </r>
  <r>
    <n v="-1"/>
    <n v="1"/>
    <s v="0001 -Florida Power &amp; Light Company"/>
    <n v="0"/>
    <n v="3"/>
    <x v="33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33"/>
  </r>
  <r>
    <n v="-1"/>
    <n v="1"/>
    <s v="0001 -Florida Power &amp; Light Company"/>
    <n v="0"/>
    <n v="3"/>
    <x v="33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33"/>
  </r>
  <r>
    <n v="-1"/>
    <n v="1"/>
    <s v="0001 -Florida Power &amp; Light Company"/>
    <n v="0"/>
    <n v="3"/>
    <x v="33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33"/>
  </r>
  <r>
    <n v="-1"/>
    <n v="1"/>
    <s v="0001 -Florida Power &amp; Light Company"/>
    <n v="0"/>
    <n v="3"/>
    <x v="33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33"/>
  </r>
  <r>
    <n v="-1"/>
    <n v="1"/>
    <s v="0001 -Florida Power &amp; Light Company"/>
    <n v="0"/>
    <n v="3"/>
    <x v="33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33"/>
  </r>
  <r>
    <n v="-1"/>
    <n v="1"/>
    <s v="0001 -Florida Power &amp; Light Company"/>
    <n v="0"/>
    <n v="3"/>
    <x v="33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33"/>
  </r>
  <r>
    <n v="-1"/>
    <n v="1"/>
    <s v="0001 -Florida Power &amp; Light Company"/>
    <n v="0"/>
    <n v="3"/>
    <x v="33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33"/>
  </r>
  <r>
    <n v="-1"/>
    <n v="1"/>
    <s v="0001 -Florida Power &amp; Light Company"/>
    <n v="0"/>
    <n v="3"/>
    <x v="33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33"/>
  </r>
  <r>
    <n v="-1"/>
    <n v="1"/>
    <s v="0001 -Florida Power &amp; Light Company"/>
    <n v="0"/>
    <n v="3"/>
    <x v="33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33"/>
  </r>
  <r>
    <n v="-1"/>
    <n v="1"/>
    <s v="0001 -Florida Power &amp; Light Company"/>
    <n v="0"/>
    <n v="3"/>
    <x v="33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33"/>
  </r>
  <r>
    <n v="-1"/>
    <n v="1"/>
    <s v="0001 -Florida Power &amp; Light Company"/>
    <n v="0"/>
    <n v="3"/>
    <x v="33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33"/>
  </r>
  <r>
    <n v="-1"/>
    <n v="1"/>
    <s v="0001 -Florida Power &amp; Light Company"/>
    <n v="0"/>
    <n v="3"/>
    <x v="33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33"/>
  </r>
  <r>
    <n v="-1"/>
    <n v="1"/>
    <s v="0001 -Florida Power &amp; Light Company"/>
    <n v="0"/>
    <n v="3"/>
    <x v="33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33"/>
  </r>
  <r>
    <n v="-1"/>
    <n v="1"/>
    <s v="0001 -Florida Power &amp; Light Company"/>
    <n v="0"/>
    <n v="3"/>
    <x v="33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33"/>
  </r>
  <r>
    <n v="-1"/>
    <n v="1"/>
    <s v="0001 -Florida Power &amp; Light Company"/>
    <n v="0"/>
    <n v="3"/>
    <x v="33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33"/>
  </r>
  <r>
    <n v="-1"/>
    <n v="1"/>
    <s v="0001 -Florida Power &amp; Light Company"/>
    <n v="0"/>
    <n v="3"/>
    <x v="33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33"/>
  </r>
  <r>
    <n v="-1"/>
    <n v="1"/>
    <s v="0001 -Florida Power &amp; Light Company"/>
    <n v="0"/>
    <n v="3"/>
    <x v="33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33"/>
  </r>
  <r>
    <n v="-1"/>
    <n v="1"/>
    <s v="0001 -Florida Power &amp; Light Company"/>
    <n v="0"/>
    <n v="3"/>
    <x v="33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33"/>
  </r>
  <r>
    <n v="-1"/>
    <n v="1"/>
    <s v="0001 -Florida Power &amp; Light Company"/>
    <n v="0"/>
    <n v="3"/>
    <x v="33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33"/>
  </r>
  <r>
    <n v="-1"/>
    <n v="1"/>
    <s v="0001 -Florida Power &amp; Light Company"/>
    <n v="0"/>
    <n v="3"/>
    <x v="33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33"/>
  </r>
  <r>
    <n v="-1"/>
    <n v="1"/>
    <s v="0001 -Florida Power &amp; Light Company"/>
    <n v="0"/>
    <n v="3"/>
    <x v="33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33"/>
  </r>
  <r>
    <n v="-1"/>
    <n v="1"/>
    <s v="0001 -Florida Power &amp; Light Company"/>
    <n v="0"/>
    <n v="3"/>
    <x v="33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33"/>
  </r>
  <r>
    <n v="-1"/>
    <n v="1"/>
    <s v="0001 -Florida Power &amp; Light Company"/>
    <n v="0"/>
    <n v="3"/>
    <x v="33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33"/>
  </r>
  <r>
    <n v="-1"/>
    <n v="1"/>
    <s v="0001 -Florida Power &amp; Light Company"/>
    <n v="0"/>
    <n v="3"/>
    <x v="33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33"/>
  </r>
  <r>
    <n v="-1"/>
    <n v="1"/>
    <s v="0001 -Florida Power &amp; Light Company"/>
    <n v="0"/>
    <n v="3"/>
    <x v="33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33"/>
  </r>
  <r>
    <n v="-1"/>
    <n v="1"/>
    <s v="0001 -Florida Power &amp; Light Company"/>
    <n v="0"/>
    <n v="3"/>
    <x v="33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33"/>
  </r>
  <r>
    <n v="-1"/>
    <n v="1"/>
    <s v="0001 -Florida Power &amp; Light Company"/>
    <n v="0"/>
    <n v="3"/>
    <x v="33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33"/>
  </r>
  <r>
    <n v="-1"/>
    <n v="1"/>
    <s v="0001 -Florida Power &amp; Light Company"/>
    <n v="0"/>
    <n v="3"/>
    <x v="33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33"/>
  </r>
  <r>
    <n v="-1"/>
    <n v="1"/>
    <s v="0001 -Florida Power &amp; Light Company"/>
    <n v="0"/>
    <n v="3"/>
    <x v="33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33"/>
  </r>
  <r>
    <n v="-1"/>
    <n v="1"/>
    <s v="0001 -Florida Power &amp; Light Company"/>
    <n v="0"/>
    <n v="3"/>
    <x v="33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33"/>
  </r>
  <r>
    <n v="-1"/>
    <n v="1"/>
    <s v="0001 -Florida Power &amp; Light Company"/>
    <n v="0"/>
    <n v="3"/>
    <x v="33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33"/>
  </r>
  <r>
    <n v="-1"/>
    <n v="1"/>
    <s v="0001 -Florida Power &amp; Light Company"/>
    <n v="0"/>
    <n v="3"/>
    <x v="33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33"/>
  </r>
  <r>
    <n v="-1"/>
    <n v="1"/>
    <s v="0001 -Florida Power &amp; Light Company"/>
    <n v="0"/>
    <n v="3"/>
    <x v="33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33"/>
  </r>
  <r>
    <n v="-1"/>
    <n v="1"/>
    <s v="0001 -Florida Power &amp; Light Company"/>
    <n v="0"/>
    <n v="3"/>
    <x v="33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33"/>
  </r>
  <r>
    <n v="-1"/>
    <n v="1"/>
    <s v="0001 -Florida Power &amp; Light Company"/>
    <n v="0"/>
    <n v="3"/>
    <x v="33"/>
    <n v="2007"/>
    <n v="74"/>
    <n v="2014"/>
    <s v="V2007"/>
    <n v="367"/>
    <s v="11. Future Use"/>
    <s v="Function"/>
    <n v="22254242.690000001"/>
    <n v="0"/>
    <n v="0"/>
    <n v="22254242.690000001"/>
    <n v="10569.94"/>
    <n v="68704.600000000006"/>
    <n v="0"/>
    <n v="0"/>
    <n v="22254242.690000001"/>
    <n v="79274.539999999994"/>
    <n v="0"/>
    <n v="0"/>
    <n v="0"/>
    <n v="0"/>
    <x v="33"/>
  </r>
  <r>
    <n v="-1"/>
    <n v="1"/>
    <s v="0001 -Florida Power &amp; Light Company"/>
    <n v="0"/>
    <n v="3"/>
    <x v="33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33"/>
  </r>
  <r>
    <n v="-1"/>
    <n v="1"/>
    <s v="0001 -Florida Power &amp; Light Company"/>
    <n v="0"/>
    <n v="3"/>
    <x v="33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33"/>
  </r>
  <r>
    <n v="-1"/>
    <n v="1"/>
    <s v="0001 -Florida Power &amp; Light Company"/>
    <n v="0"/>
    <n v="3"/>
    <x v="33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33"/>
  </r>
  <r>
    <n v="-1"/>
    <n v="1"/>
    <s v="0001 -Florida Power &amp; Light Company"/>
    <n v="0"/>
    <n v="3"/>
    <x v="33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33"/>
  </r>
  <r>
    <n v="-1"/>
    <n v="1"/>
    <s v="0001 -Florida Power &amp; Light Company"/>
    <n v="0"/>
    <n v="3"/>
    <x v="33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33"/>
  </r>
  <r>
    <n v="-1"/>
    <n v="1"/>
    <s v="0001 -Florida Power &amp; Light Company"/>
    <n v="0"/>
    <n v="3"/>
    <x v="33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33"/>
  </r>
  <r>
    <n v="-1"/>
    <n v="1"/>
    <s v="0001 -Florida Power &amp; Light Company"/>
    <n v="0"/>
    <n v="3"/>
    <x v="33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33"/>
  </r>
  <r>
    <n v="-1"/>
    <n v="1"/>
    <s v="0001 -Florida Power &amp; Light Company"/>
    <n v="0"/>
    <n v="3"/>
    <x v="33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33"/>
  </r>
  <r>
    <n v="-1"/>
    <n v="1"/>
    <s v="0001 -Florida Power &amp; Light Company"/>
    <n v="0"/>
    <n v="3"/>
    <x v="33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33"/>
  </r>
  <r>
    <n v="-1"/>
    <n v="1"/>
    <s v="0001 -Florida Power &amp; Light Company"/>
    <n v="0"/>
    <n v="3"/>
    <x v="33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33"/>
  </r>
  <r>
    <n v="-1"/>
    <n v="1"/>
    <s v="0001 -Florida Power &amp; Light Company"/>
    <n v="0"/>
    <n v="3"/>
    <x v="33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33"/>
  </r>
  <r>
    <n v="-1"/>
    <n v="1"/>
    <s v="0001 -Florida Power &amp; Light Company"/>
    <n v="0"/>
    <n v="3"/>
    <x v="33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33"/>
  </r>
  <r>
    <n v="-1"/>
    <n v="1"/>
    <s v="0001 -Florida Power &amp; Light Company"/>
    <n v="0"/>
    <n v="3"/>
    <x v="33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33"/>
  </r>
  <r>
    <n v="-1"/>
    <n v="1"/>
    <s v="0001 -Florida Power &amp; Light Company"/>
    <n v="0"/>
    <n v="3"/>
    <x v="33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33"/>
  </r>
  <r>
    <n v="-1"/>
    <n v="1"/>
    <s v="0001 -Florida Power &amp; Light Company"/>
    <n v="0"/>
    <n v="3"/>
    <x v="33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33"/>
  </r>
  <r>
    <n v="-1"/>
    <n v="1"/>
    <s v="0001 -Florida Power &amp; Light Company"/>
    <n v="0"/>
    <n v="3"/>
    <x v="33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33"/>
  </r>
  <r>
    <n v="-1"/>
    <n v="1"/>
    <s v="0001 -Florida Power &amp; Light Company"/>
    <n v="0"/>
    <n v="3"/>
    <x v="33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33"/>
  </r>
  <r>
    <n v="-1"/>
    <n v="1"/>
    <s v="0001 -Florida Power &amp; Light Company"/>
    <n v="0"/>
    <n v="3"/>
    <x v="33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33"/>
  </r>
  <r>
    <n v="-1"/>
    <n v="1"/>
    <s v="0001 -Florida Power &amp; Light Company"/>
    <n v="0"/>
    <n v="3"/>
    <x v="33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33"/>
  </r>
  <r>
    <n v="-1"/>
    <n v="1"/>
    <s v="0001 -Florida Power &amp; Light Company"/>
    <n v="0"/>
    <n v="3"/>
    <x v="33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33"/>
  </r>
  <r>
    <n v="-1"/>
    <n v="1"/>
    <s v="0001 -Florida Power &amp; Light Company"/>
    <n v="0"/>
    <n v="3"/>
    <x v="33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33"/>
  </r>
  <r>
    <n v="-1"/>
    <n v="1"/>
    <s v="0001 -Florida Power &amp; Light Company"/>
    <n v="0"/>
    <n v="3"/>
    <x v="33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33"/>
  </r>
  <r>
    <n v="-1"/>
    <n v="1"/>
    <s v="0001 -Florida Power &amp; Light Company"/>
    <n v="0"/>
    <n v="3"/>
    <x v="33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33"/>
  </r>
  <r>
    <n v="-1"/>
    <n v="1"/>
    <s v="0001 -Florida Power &amp; Light Company"/>
    <n v="0"/>
    <n v="3"/>
    <x v="33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33"/>
  </r>
  <r>
    <n v="-1"/>
    <n v="1"/>
    <s v="0001 -Florida Power &amp; Light Company"/>
    <n v="0"/>
    <n v="3"/>
    <x v="33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33"/>
  </r>
  <r>
    <n v="-1"/>
    <n v="1"/>
    <s v="0001 -Florida Power &amp; Light Company"/>
    <n v="0"/>
    <n v="3"/>
    <x v="33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33"/>
  </r>
  <r>
    <n v="-1"/>
    <n v="1"/>
    <s v="0001 -Florida Power &amp; Light Company"/>
    <n v="0"/>
    <n v="3"/>
    <x v="33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33"/>
  </r>
  <r>
    <n v="-1"/>
    <n v="1"/>
    <s v="0001 -Florida Power &amp; Light Company"/>
    <n v="0"/>
    <n v="3"/>
    <x v="33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33"/>
  </r>
  <r>
    <n v="-1"/>
    <n v="1"/>
    <s v="0001 -Florida Power &amp; Light Company"/>
    <n v="0"/>
    <n v="3"/>
    <x v="33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33"/>
  </r>
  <r>
    <n v="-1"/>
    <n v="1"/>
    <s v="0001 -Florida Power &amp; Light Company"/>
    <n v="0"/>
    <n v="3"/>
    <x v="33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33"/>
  </r>
  <r>
    <n v="-1"/>
    <n v="1"/>
    <s v="0001 -Florida Power &amp; Light Company"/>
    <n v="0"/>
    <n v="3"/>
    <x v="33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33"/>
  </r>
  <r>
    <n v="-1"/>
    <n v="1"/>
    <s v="0001 -Florida Power &amp; Light Company"/>
    <n v="0"/>
    <n v="3"/>
    <x v="33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33"/>
  </r>
  <r>
    <n v="-1"/>
    <n v="1"/>
    <s v="0001 -Florida Power &amp; Light Company"/>
    <n v="0"/>
    <n v="3"/>
    <x v="33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33"/>
  </r>
  <r>
    <n v="-1"/>
    <n v="1"/>
    <s v="0001 -Florida Power &amp; Light Company"/>
    <n v="0"/>
    <n v="3"/>
    <x v="33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33"/>
  </r>
  <r>
    <n v="-1"/>
    <n v="1"/>
    <s v="0001 -Florida Power &amp; Light Company"/>
    <n v="0"/>
    <n v="3"/>
    <x v="33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33"/>
  </r>
  <r>
    <n v="-1"/>
    <n v="1"/>
    <s v="0001 -Florida Power &amp; Light Company"/>
    <n v="0"/>
    <n v="3"/>
    <x v="33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33"/>
  </r>
  <r>
    <n v="-1"/>
    <n v="1"/>
    <s v="0001 -Florida Power &amp; Light Company"/>
    <n v="0"/>
    <n v="3"/>
    <x v="33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33"/>
  </r>
  <r>
    <n v="-1"/>
    <n v="1"/>
    <s v="0001 -Florida Power &amp; Light Company"/>
    <n v="0"/>
    <n v="3"/>
    <x v="33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33"/>
  </r>
  <r>
    <n v="-1"/>
    <n v="1"/>
    <s v="0001 -Florida Power &amp; Light Company"/>
    <n v="0"/>
    <n v="3"/>
    <x v="33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33"/>
  </r>
  <r>
    <n v="-1"/>
    <n v="1"/>
    <s v="0001 -Florida Power &amp; Light Company"/>
    <n v="0"/>
    <n v="3"/>
    <x v="33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33"/>
  </r>
  <r>
    <n v="-1"/>
    <n v="1"/>
    <s v="0001 -Florida Power &amp; Light Company"/>
    <n v="0"/>
    <n v="3"/>
    <x v="33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33"/>
  </r>
  <r>
    <n v="-1"/>
    <n v="1"/>
    <s v="0001 -Florida Power &amp; Light Company"/>
    <n v="0"/>
    <n v="3"/>
    <x v="33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33"/>
  </r>
  <r>
    <n v="-1"/>
    <n v="1"/>
    <s v="0001 -Florida Power &amp; Light Company"/>
    <n v="0"/>
    <n v="3"/>
    <x v="33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33"/>
  </r>
  <r>
    <n v="-1"/>
    <n v="1"/>
    <s v="0001 -Florida Power &amp; Light Company"/>
    <n v="0"/>
    <n v="3"/>
    <x v="33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33"/>
  </r>
  <r>
    <n v="-1"/>
    <n v="1"/>
    <s v="0001 -Florida Power &amp; Light Company"/>
    <n v="0"/>
    <n v="3"/>
    <x v="33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33"/>
  </r>
  <r>
    <n v="-1"/>
    <n v="1"/>
    <s v="0001 -Florida Power &amp; Light Company"/>
    <n v="0"/>
    <n v="3"/>
    <x v="33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33"/>
  </r>
  <r>
    <n v="-1"/>
    <n v="1"/>
    <s v="0001 -Florida Power &amp; Light Company"/>
    <n v="0"/>
    <n v="3"/>
    <x v="33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33"/>
  </r>
  <r>
    <n v="-1"/>
    <n v="1"/>
    <s v="0001 -Florida Power &amp; Light Company"/>
    <n v="0"/>
    <n v="3"/>
    <x v="33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33"/>
  </r>
  <r>
    <n v="-1"/>
    <n v="1"/>
    <s v="0001 -Florida Power &amp; Light Company"/>
    <n v="0"/>
    <n v="3"/>
    <x v="33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33"/>
  </r>
  <r>
    <n v="-1"/>
    <n v="1"/>
    <s v="0001 -Florida Power &amp; Light Company"/>
    <n v="0"/>
    <n v="3"/>
    <x v="33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33"/>
  </r>
  <r>
    <n v="-1"/>
    <n v="1"/>
    <s v="0001 -Florida Power &amp; Light Company"/>
    <n v="0"/>
    <n v="3"/>
    <x v="33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33"/>
  </r>
  <r>
    <n v="-1"/>
    <n v="1"/>
    <s v="0001 -Florida Power &amp; Light Company"/>
    <n v="0"/>
    <n v="3"/>
    <x v="33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3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33"/>
  </r>
  <r>
    <n v="-1"/>
    <n v="1"/>
    <s v="0001 -Florida Power &amp; Light Company"/>
    <n v="0"/>
    <n v="3"/>
    <x v="33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33"/>
  </r>
  <r>
    <n v="-1"/>
    <n v="1"/>
    <s v="0001 -Florida Power &amp; Light Company"/>
    <n v="0"/>
    <n v="3"/>
    <x v="33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33"/>
  </r>
  <r>
    <n v="-1"/>
    <n v="1"/>
    <s v="0001 -Florida Power &amp; Light Company"/>
    <n v="0"/>
    <n v="3"/>
    <x v="34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34"/>
  </r>
  <r>
    <n v="-1"/>
    <n v="1"/>
    <s v="0001 -Florida Power &amp; Light Company"/>
    <n v="0"/>
    <n v="3"/>
    <x v="34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34"/>
  </r>
  <r>
    <n v="-1"/>
    <n v="1"/>
    <s v="0001 -Florida Power &amp; Light Company"/>
    <n v="0"/>
    <n v="3"/>
    <x v="34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34"/>
  </r>
  <r>
    <n v="-1"/>
    <n v="1"/>
    <s v="0001 -Florida Power &amp; Light Company"/>
    <n v="0"/>
    <n v="3"/>
    <x v="34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34"/>
  </r>
  <r>
    <n v="-1"/>
    <n v="1"/>
    <s v="0001 -Florida Power &amp; Light Company"/>
    <n v="0"/>
    <n v="3"/>
    <x v="34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34"/>
  </r>
  <r>
    <n v="-1"/>
    <n v="1"/>
    <s v="0001 -Florida Power &amp; Light Company"/>
    <n v="0"/>
    <n v="3"/>
    <x v="34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34"/>
  </r>
  <r>
    <n v="-1"/>
    <n v="1"/>
    <s v="0001 -Florida Power &amp; Light Company"/>
    <n v="0"/>
    <n v="3"/>
    <x v="34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34"/>
  </r>
  <r>
    <n v="-1"/>
    <n v="1"/>
    <s v="0001 -Florida Power &amp; Light Company"/>
    <n v="0"/>
    <n v="3"/>
    <x v="34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34"/>
  </r>
  <r>
    <n v="-1"/>
    <n v="1"/>
    <s v="0001 -Florida Power &amp; Light Company"/>
    <n v="0"/>
    <n v="3"/>
    <x v="34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34"/>
  </r>
  <r>
    <n v="-1"/>
    <n v="1"/>
    <s v="0001 -Florida Power &amp; Light Company"/>
    <n v="0"/>
    <n v="3"/>
    <x v="34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34"/>
  </r>
  <r>
    <n v="-1"/>
    <n v="1"/>
    <s v="0001 -Florida Power &amp; Light Company"/>
    <n v="0"/>
    <n v="3"/>
    <x v="34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34"/>
  </r>
  <r>
    <n v="-1"/>
    <n v="1"/>
    <s v="0001 -Florida Power &amp; Light Company"/>
    <n v="0"/>
    <n v="3"/>
    <x v="34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34"/>
  </r>
  <r>
    <n v="-1"/>
    <n v="1"/>
    <s v="0001 -Florida Power &amp; Light Company"/>
    <n v="0"/>
    <n v="3"/>
    <x v="34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34"/>
  </r>
  <r>
    <n v="-1"/>
    <n v="1"/>
    <s v="0001 -Florida Power &amp; Light Company"/>
    <n v="0"/>
    <n v="3"/>
    <x v="34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34"/>
  </r>
  <r>
    <n v="-1"/>
    <n v="1"/>
    <s v="0001 -Florida Power &amp; Light Company"/>
    <n v="0"/>
    <n v="3"/>
    <x v="34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34"/>
  </r>
  <r>
    <n v="-1"/>
    <n v="1"/>
    <s v="0001 -Florida Power &amp; Light Company"/>
    <n v="0"/>
    <n v="3"/>
    <x v="34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34"/>
  </r>
  <r>
    <n v="-1"/>
    <n v="1"/>
    <s v="0001 -Florida Power &amp; Light Company"/>
    <n v="0"/>
    <n v="3"/>
    <x v="34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34"/>
  </r>
  <r>
    <n v="-1"/>
    <n v="1"/>
    <s v="0001 -Florida Power &amp; Light Company"/>
    <n v="0"/>
    <n v="3"/>
    <x v="34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34"/>
  </r>
  <r>
    <n v="-1"/>
    <n v="1"/>
    <s v="0001 -Florida Power &amp; Light Company"/>
    <n v="0"/>
    <n v="3"/>
    <x v="34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34"/>
  </r>
  <r>
    <n v="-1"/>
    <n v="1"/>
    <s v="0001 -Florida Power &amp; Light Company"/>
    <n v="0"/>
    <n v="3"/>
    <x v="34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34"/>
  </r>
  <r>
    <n v="-1"/>
    <n v="1"/>
    <s v="0001 -Florida Power &amp; Light Company"/>
    <n v="0"/>
    <n v="3"/>
    <x v="34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34"/>
  </r>
  <r>
    <n v="-1"/>
    <n v="1"/>
    <s v="0001 -Florida Power &amp; Light Company"/>
    <n v="0"/>
    <n v="3"/>
    <x v="34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34"/>
  </r>
  <r>
    <n v="-1"/>
    <n v="1"/>
    <s v="0001 -Florida Power &amp; Light Company"/>
    <n v="0"/>
    <n v="3"/>
    <x v="34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34"/>
  </r>
  <r>
    <n v="-1"/>
    <n v="1"/>
    <s v="0001 -Florida Power &amp; Light Company"/>
    <n v="0"/>
    <n v="3"/>
    <x v="34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34"/>
  </r>
  <r>
    <n v="-1"/>
    <n v="1"/>
    <s v="0001 -Florida Power &amp; Light Company"/>
    <n v="0"/>
    <n v="3"/>
    <x v="34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34"/>
  </r>
  <r>
    <n v="-1"/>
    <n v="1"/>
    <s v="0001 -Florida Power &amp; Light Company"/>
    <n v="0"/>
    <n v="3"/>
    <x v="34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34"/>
  </r>
  <r>
    <n v="-1"/>
    <n v="1"/>
    <s v="0001 -Florida Power &amp; Light Company"/>
    <n v="0"/>
    <n v="3"/>
    <x v="34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34"/>
  </r>
  <r>
    <n v="-1"/>
    <n v="1"/>
    <s v="0001 -Florida Power &amp; Light Company"/>
    <n v="0"/>
    <n v="3"/>
    <x v="34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34"/>
  </r>
  <r>
    <n v="-1"/>
    <n v="1"/>
    <s v="0001 -Florida Power &amp; Light Company"/>
    <n v="0"/>
    <n v="3"/>
    <x v="34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34"/>
  </r>
  <r>
    <n v="-1"/>
    <n v="1"/>
    <s v="0001 -Florida Power &amp; Light Company"/>
    <n v="0"/>
    <n v="3"/>
    <x v="34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34"/>
  </r>
  <r>
    <n v="-1"/>
    <n v="1"/>
    <s v="0001 -Florida Power &amp; Light Company"/>
    <n v="0"/>
    <n v="3"/>
    <x v="34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34"/>
  </r>
  <r>
    <n v="-1"/>
    <n v="1"/>
    <s v="0001 -Florida Power &amp; Light Company"/>
    <n v="0"/>
    <n v="3"/>
    <x v="34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34"/>
  </r>
  <r>
    <n v="-1"/>
    <n v="1"/>
    <s v="0001 -Florida Power &amp; Light Company"/>
    <n v="0"/>
    <n v="3"/>
    <x v="34"/>
    <n v="2009"/>
    <n v="191"/>
    <n v="2014"/>
    <s v="V2009 Q3 - 50% Bonus"/>
    <n v="367"/>
    <s v="01. Intangible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  <x v="34"/>
  </r>
  <r>
    <n v="-1"/>
    <n v="1"/>
    <s v="0001 -Florida Power &amp; Light Company"/>
    <n v="0"/>
    <n v="3"/>
    <x v="34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34"/>
  </r>
  <r>
    <n v="-1"/>
    <n v="1"/>
    <s v="0001 -Florida Power &amp; Light Company"/>
    <n v="0"/>
    <n v="3"/>
    <x v="34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34"/>
  </r>
  <r>
    <n v="-1"/>
    <n v="1"/>
    <s v="0001 -Florida Power &amp; Light Company"/>
    <n v="0"/>
    <n v="3"/>
    <x v="34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34"/>
  </r>
  <r>
    <n v="-1"/>
    <n v="1"/>
    <s v="0001 -Florida Power &amp; Light Company"/>
    <n v="0"/>
    <n v="3"/>
    <x v="34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34"/>
  </r>
  <r>
    <n v="-1"/>
    <n v="1"/>
    <s v="0001 -Florida Power &amp; Light Company"/>
    <n v="0"/>
    <n v="3"/>
    <x v="34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34"/>
  </r>
  <r>
    <n v="-1"/>
    <n v="1"/>
    <s v="0001 -Florida Power &amp; Light Company"/>
    <n v="0"/>
    <n v="3"/>
    <x v="34"/>
    <n v="2010"/>
    <n v="216"/>
    <n v="2014"/>
    <s v="V2010 Q2 - 50% Bonus"/>
    <n v="367"/>
    <s v="01. Intangible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  <x v="34"/>
  </r>
  <r>
    <n v="-1"/>
    <n v="1"/>
    <s v="0001 -Florida Power &amp; Light Company"/>
    <n v="0"/>
    <n v="3"/>
    <x v="34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34"/>
  </r>
  <r>
    <n v="-1"/>
    <n v="1"/>
    <s v="0001 -Florida Power &amp; Light Company"/>
    <n v="0"/>
    <n v="3"/>
    <x v="34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34"/>
  </r>
  <r>
    <n v="-1"/>
    <n v="1"/>
    <s v="0001 -Florida Power &amp; Light Company"/>
    <n v="0"/>
    <n v="3"/>
    <x v="34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34"/>
  </r>
  <r>
    <n v="-1"/>
    <n v="1"/>
    <s v="0001 -Florida Power &amp; Light Company"/>
    <n v="0"/>
    <n v="3"/>
    <x v="34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34"/>
  </r>
  <r>
    <n v="-1"/>
    <n v="1"/>
    <s v="0001 -Florida Power &amp; Light Company"/>
    <n v="0"/>
    <n v="3"/>
    <x v="34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34"/>
  </r>
  <r>
    <n v="-1"/>
    <n v="1"/>
    <s v="0001 -Florida Power &amp; Light Company"/>
    <n v="0"/>
    <n v="3"/>
    <x v="34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34"/>
  </r>
  <r>
    <n v="-1"/>
    <n v="1"/>
    <s v="0001 -Florida Power &amp; Light Company"/>
    <n v="0"/>
    <n v="3"/>
    <x v="34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34"/>
  </r>
  <r>
    <n v="-1"/>
    <n v="1"/>
    <s v="0001 -Florida Power &amp; Light Company"/>
    <n v="0"/>
    <n v="3"/>
    <x v="34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34"/>
  </r>
  <r>
    <n v="-1"/>
    <n v="1"/>
    <s v="0001 -Florida Power &amp; Light Company"/>
    <n v="0"/>
    <n v="3"/>
    <x v="34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34"/>
  </r>
  <r>
    <n v="-1"/>
    <n v="1"/>
    <s v="0001 -Florida Power &amp; Light Company"/>
    <n v="0"/>
    <n v="3"/>
    <x v="34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34"/>
  </r>
  <r>
    <n v="-1"/>
    <n v="1"/>
    <s v="0001 -Florida Power &amp; Light Company"/>
    <n v="0"/>
    <n v="3"/>
    <x v="34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34"/>
  </r>
  <r>
    <n v="-1"/>
    <n v="1"/>
    <s v="0001 -Florida Power &amp; Light Company"/>
    <n v="0"/>
    <n v="3"/>
    <x v="34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34"/>
  </r>
  <r>
    <n v="-1"/>
    <n v="1"/>
    <s v="0001 -Florida Power &amp; Light Company"/>
    <n v="0"/>
    <n v="3"/>
    <x v="34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34"/>
  </r>
  <r>
    <n v="-1"/>
    <n v="1"/>
    <s v="0001 -Florida Power &amp; Light Company"/>
    <n v="0"/>
    <n v="3"/>
    <x v="34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34"/>
  </r>
  <r>
    <n v="-1"/>
    <n v="1"/>
    <s v="0001 -Florida Power &amp; Light Company"/>
    <n v="0"/>
    <n v="3"/>
    <x v="34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34"/>
  </r>
  <r>
    <n v="-1"/>
    <n v="1"/>
    <s v="0001 -Florida Power &amp; Light Company"/>
    <n v="0"/>
    <n v="3"/>
    <x v="34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34"/>
  </r>
  <r>
    <n v="-1"/>
    <n v="1"/>
    <s v="0001 -Florida Power &amp; Light Company"/>
    <n v="0"/>
    <n v="3"/>
    <x v="34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34"/>
  </r>
  <r>
    <n v="-1"/>
    <n v="1"/>
    <s v="0001 -Florida Power &amp; Light Company"/>
    <n v="0"/>
    <n v="3"/>
    <x v="34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34"/>
  </r>
  <r>
    <n v="-1"/>
    <n v="1"/>
    <s v="0001 -Florida Power &amp; Light Company"/>
    <n v="0"/>
    <n v="3"/>
    <x v="34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34"/>
  </r>
  <r>
    <n v="-1"/>
    <n v="1"/>
    <s v="0001 -Florida Power &amp; Light Company"/>
    <n v="0"/>
    <n v="3"/>
    <x v="34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34"/>
  </r>
  <r>
    <n v="-1"/>
    <n v="1"/>
    <s v="0001 -Florida Power &amp; Light Company"/>
    <n v="0"/>
    <n v="3"/>
    <x v="34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34"/>
  </r>
  <r>
    <n v="-1"/>
    <n v="1"/>
    <s v="0001 -Florida Power &amp; Light Company"/>
    <n v="0"/>
    <n v="3"/>
    <x v="34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34"/>
  </r>
  <r>
    <n v="-1"/>
    <n v="1"/>
    <s v="0001 -Florida Power &amp; Light Company"/>
    <n v="0"/>
    <n v="3"/>
    <x v="34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34"/>
  </r>
  <r>
    <n v="-1"/>
    <n v="1"/>
    <s v="0001 -Florida Power &amp; Light Company"/>
    <n v="0"/>
    <n v="3"/>
    <x v="34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34"/>
  </r>
  <r>
    <n v="-1"/>
    <n v="1"/>
    <s v="0001 -Florida Power &amp; Light Company"/>
    <n v="0"/>
    <n v="3"/>
    <x v="34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34"/>
  </r>
  <r>
    <n v="-1"/>
    <n v="1"/>
    <s v="0001 -Florida Power &amp; Light Company"/>
    <n v="0"/>
    <n v="3"/>
    <x v="34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34"/>
  </r>
  <r>
    <n v="-1"/>
    <n v="1"/>
    <s v="0001 -Florida Power &amp; Light Company"/>
    <n v="0"/>
    <n v="3"/>
    <x v="34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34"/>
  </r>
  <r>
    <n v="-1"/>
    <n v="1"/>
    <s v="0001 -Florida Power &amp; Light Company"/>
    <n v="0"/>
    <n v="3"/>
    <x v="34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34"/>
  </r>
  <r>
    <n v="-1"/>
    <n v="1"/>
    <s v="0001 -Florida Power &amp; Light Company"/>
    <n v="0"/>
    <n v="3"/>
    <x v="34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34"/>
  </r>
  <r>
    <n v="-1"/>
    <n v="1"/>
    <s v="0001 -Florida Power &amp; Light Company"/>
    <n v="0"/>
    <n v="3"/>
    <x v="34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34"/>
  </r>
  <r>
    <n v="-1"/>
    <n v="1"/>
    <s v="0001 -Florida Power &amp; Light Company"/>
    <n v="0"/>
    <n v="3"/>
    <x v="34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34"/>
  </r>
  <r>
    <n v="-1"/>
    <n v="1"/>
    <s v="0001 -Florida Power &amp; Light Company"/>
    <n v="0"/>
    <n v="3"/>
    <x v="34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34"/>
  </r>
  <r>
    <n v="-1"/>
    <n v="1"/>
    <s v="0001 -Florida Power &amp; Light Company"/>
    <n v="0"/>
    <n v="3"/>
    <x v="34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34"/>
  </r>
  <r>
    <n v="-1"/>
    <n v="1"/>
    <s v="0001 -Florida Power &amp; Light Company"/>
    <n v="0"/>
    <n v="3"/>
    <x v="34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34"/>
  </r>
  <r>
    <n v="-1"/>
    <n v="1"/>
    <s v="0001 -Florida Power &amp; Light Company"/>
    <n v="0"/>
    <n v="3"/>
    <x v="34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34"/>
  </r>
  <r>
    <n v="-1"/>
    <n v="1"/>
    <s v="0001 -Florida Power &amp; Light Company"/>
    <n v="0"/>
    <n v="3"/>
    <x v="34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34"/>
  </r>
  <r>
    <n v="-1"/>
    <n v="1"/>
    <s v="0001 -Florida Power &amp; Light Company"/>
    <n v="0"/>
    <n v="3"/>
    <x v="34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34"/>
  </r>
  <r>
    <n v="-1"/>
    <n v="1"/>
    <s v="0001 -Florida Power &amp; Light Company"/>
    <n v="0"/>
    <n v="3"/>
    <x v="34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34"/>
  </r>
  <r>
    <n v="-1"/>
    <n v="1"/>
    <s v="0001 -Florida Power &amp; Light Company"/>
    <n v="0"/>
    <n v="3"/>
    <x v="34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34"/>
  </r>
  <r>
    <n v="-1"/>
    <n v="1"/>
    <s v="0001 -Florida Power &amp; Light Company"/>
    <n v="0"/>
    <n v="3"/>
    <x v="34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34"/>
  </r>
  <r>
    <n v="-1"/>
    <n v="1"/>
    <s v="0001 -Florida Power &amp; Light Company"/>
    <n v="0"/>
    <n v="3"/>
    <x v="34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34"/>
  </r>
  <r>
    <n v="-1"/>
    <n v="1"/>
    <s v="0001 -Florida Power &amp; Light Company"/>
    <n v="0"/>
    <n v="3"/>
    <x v="34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34"/>
  </r>
  <r>
    <n v="-1"/>
    <n v="1"/>
    <s v="0001 -Florida Power &amp; Light Company"/>
    <n v="0"/>
    <n v="3"/>
    <x v="34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34"/>
  </r>
  <r>
    <n v="-1"/>
    <n v="1"/>
    <s v="0001 -Florida Power &amp; Light Company"/>
    <n v="0"/>
    <n v="3"/>
    <x v="34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34"/>
  </r>
  <r>
    <n v="-1"/>
    <n v="1"/>
    <s v="0001 -Florida Power &amp; Light Company"/>
    <n v="0"/>
    <n v="3"/>
    <x v="34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34"/>
  </r>
  <r>
    <n v="-1"/>
    <n v="1"/>
    <s v="0001 -Florida Power &amp; Light Company"/>
    <n v="0"/>
    <n v="3"/>
    <x v="34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34"/>
  </r>
  <r>
    <n v="-1"/>
    <n v="1"/>
    <s v="0001 -Florida Power &amp; Light Company"/>
    <n v="0"/>
    <n v="3"/>
    <x v="34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34"/>
  </r>
  <r>
    <n v="-1"/>
    <n v="1"/>
    <s v="0001 -Florida Power &amp; Light Company"/>
    <n v="0"/>
    <n v="3"/>
    <x v="34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34"/>
  </r>
  <r>
    <n v="-1"/>
    <n v="1"/>
    <s v="0001 -Florida Power &amp; Light Company"/>
    <n v="0"/>
    <n v="3"/>
    <x v="34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34"/>
  </r>
  <r>
    <n v="-1"/>
    <n v="1"/>
    <s v="0001 -Florida Power &amp; Light Company"/>
    <n v="0"/>
    <n v="3"/>
    <x v="34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34"/>
  </r>
  <r>
    <n v="-1"/>
    <n v="1"/>
    <s v="0001 -Florida Power &amp; Light Company"/>
    <n v="0"/>
    <n v="3"/>
    <x v="34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34"/>
  </r>
  <r>
    <n v="-1"/>
    <n v="1"/>
    <s v="0001 -Florida Power &amp; Light Company"/>
    <n v="0"/>
    <n v="3"/>
    <x v="34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34"/>
  </r>
  <r>
    <n v="-1"/>
    <n v="1"/>
    <s v="0001 -Florida Power &amp; Light Company"/>
    <n v="0"/>
    <n v="3"/>
    <x v="34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34"/>
  </r>
  <r>
    <n v="-1"/>
    <n v="1"/>
    <s v="0001 -Florida Power &amp; Light Company"/>
    <n v="0"/>
    <n v="3"/>
    <x v="34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34"/>
  </r>
  <r>
    <n v="-1"/>
    <n v="1"/>
    <s v="0001 -Florida Power &amp; Light Company"/>
    <n v="0"/>
    <n v="3"/>
    <x v="34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34"/>
  </r>
  <r>
    <n v="-1"/>
    <n v="1"/>
    <s v="0001 -Florida Power &amp; Light Company"/>
    <n v="0"/>
    <n v="3"/>
    <x v="34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34"/>
  </r>
  <r>
    <n v="-1"/>
    <n v="1"/>
    <s v="0001 -Florida Power &amp; Light Company"/>
    <n v="0"/>
    <n v="3"/>
    <x v="34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34"/>
  </r>
  <r>
    <n v="-1"/>
    <n v="1"/>
    <s v="0001 -Florida Power &amp; Light Company"/>
    <n v="0"/>
    <n v="3"/>
    <x v="34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34"/>
  </r>
  <r>
    <n v="-1"/>
    <n v="1"/>
    <s v="0001 -Florida Power &amp; Light Company"/>
    <n v="0"/>
    <n v="3"/>
    <x v="34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34"/>
  </r>
  <r>
    <n v="-1"/>
    <n v="1"/>
    <s v="0001 -Florida Power &amp; Light Company"/>
    <n v="0"/>
    <n v="3"/>
    <x v="34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34"/>
  </r>
  <r>
    <n v="-1"/>
    <n v="1"/>
    <s v="0001 -Florida Power &amp; Light Company"/>
    <n v="0"/>
    <n v="3"/>
    <x v="34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34"/>
  </r>
  <r>
    <n v="-1"/>
    <n v="1"/>
    <s v="0001 -Florida Power &amp; Light Company"/>
    <n v="0"/>
    <n v="3"/>
    <x v="34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34"/>
  </r>
  <r>
    <n v="-1"/>
    <n v="1"/>
    <s v="0001 -Florida Power &amp; Light Company"/>
    <n v="0"/>
    <n v="3"/>
    <x v="34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34"/>
  </r>
  <r>
    <n v="-1"/>
    <n v="1"/>
    <s v="0001 -Florida Power &amp; Light Company"/>
    <n v="0"/>
    <n v="3"/>
    <x v="34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34"/>
  </r>
  <r>
    <n v="-1"/>
    <n v="1"/>
    <s v="0001 -Florida Power &amp; Light Company"/>
    <n v="0"/>
    <n v="3"/>
    <x v="34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34"/>
  </r>
  <r>
    <n v="-1"/>
    <n v="1"/>
    <s v="0001 -Florida Power &amp; Light Company"/>
    <n v="0"/>
    <n v="3"/>
    <x v="34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34"/>
  </r>
  <r>
    <n v="-1"/>
    <n v="1"/>
    <s v="0001 -Florida Power &amp; Light Company"/>
    <n v="0"/>
    <n v="3"/>
    <x v="34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34"/>
  </r>
  <r>
    <n v="-1"/>
    <n v="1"/>
    <s v="0001 -Florida Power &amp; Light Company"/>
    <n v="0"/>
    <n v="3"/>
    <x v="34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34"/>
  </r>
  <r>
    <n v="-1"/>
    <n v="1"/>
    <s v="0001 -Florida Power &amp; Light Company"/>
    <n v="0"/>
    <n v="3"/>
    <x v="34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34"/>
  </r>
  <r>
    <n v="-1"/>
    <n v="1"/>
    <s v="0001 -Florida Power &amp; Light Company"/>
    <n v="0"/>
    <n v="3"/>
    <x v="34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34"/>
  </r>
  <r>
    <n v="-1"/>
    <n v="1"/>
    <s v="0001 -Florida Power &amp; Light Company"/>
    <n v="0"/>
    <n v="3"/>
    <x v="34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34"/>
  </r>
  <r>
    <n v="-1"/>
    <n v="1"/>
    <s v="0001 -Florida Power &amp; Light Company"/>
    <n v="0"/>
    <n v="3"/>
    <x v="34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34"/>
  </r>
  <r>
    <n v="-1"/>
    <n v="1"/>
    <s v="0001 -Florida Power &amp; Light Company"/>
    <n v="0"/>
    <n v="3"/>
    <x v="34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34"/>
  </r>
  <r>
    <n v="-1"/>
    <n v="1"/>
    <s v="0001 -Florida Power &amp; Light Company"/>
    <n v="0"/>
    <n v="3"/>
    <x v="34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34"/>
  </r>
  <r>
    <n v="-1"/>
    <n v="1"/>
    <s v="0001 -Florida Power &amp; Light Company"/>
    <n v="0"/>
    <n v="3"/>
    <x v="34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34"/>
  </r>
  <r>
    <n v="-1"/>
    <n v="1"/>
    <s v="0001 -Florida Power &amp; Light Company"/>
    <n v="0"/>
    <n v="3"/>
    <x v="34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34"/>
  </r>
  <r>
    <n v="-1"/>
    <n v="1"/>
    <s v="0001 -Florida Power &amp; Light Company"/>
    <n v="0"/>
    <n v="3"/>
    <x v="34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34"/>
  </r>
  <r>
    <n v="-1"/>
    <n v="1"/>
    <s v="0001 -Florida Power &amp; Light Company"/>
    <n v="0"/>
    <n v="3"/>
    <x v="34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34"/>
  </r>
  <r>
    <n v="-1"/>
    <n v="1"/>
    <s v="0001 -Florida Power &amp; Light Company"/>
    <n v="0"/>
    <n v="3"/>
    <x v="34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34"/>
  </r>
  <r>
    <n v="-1"/>
    <n v="1"/>
    <s v="0001 -Florida Power &amp; Light Company"/>
    <n v="0"/>
    <n v="3"/>
    <x v="34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34"/>
  </r>
  <r>
    <n v="-1"/>
    <n v="1"/>
    <s v="0001 -Florida Power &amp; Light Company"/>
    <n v="0"/>
    <n v="3"/>
    <x v="34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34"/>
  </r>
  <r>
    <n v="-1"/>
    <n v="1"/>
    <s v="0001 -Florida Power &amp; Light Company"/>
    <n v="0"/>
    <n v="3"/>
    <x v="34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34"/>
  </r>
  <r>
    <n v="-1"/>
    <n v="1"/>
    <s v="0001 -Florida Power &amp; Light Company"/>
    <n v="0"/>
    <n v="3"/>
    <x v="34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34"/>
  </r>
  <r>
    <n v="-1"/>
    <n v="1"/>
    <s v="0001 -Florida Power &amp; Light Company"/>
    <n v="0"/>
    <n v="3"/>
    <x v="34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34"/>
  </r>
  <r>
    <n v="-1"/>
    <n v="1"/>
    <s v="0001 -Florida Power &amp; Light Company"/>
    <n v="0"/>
    <n v="3"/>
    <x v="34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34"/>
  </r>
  <r>
    <n v="-1"/>
    <n v="1"/>
    <s v="0001 -Florida Power &amp; Light Company"/>
    <n v="0"/>
    <n v="3"/>
    <x v="34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34"/>
  </r>
  <r>
    <n v="-1"/>
    <n v="1"/>
    <s v="0001 -Florida Power &amp; Light Company"/>
    <n v="0"/>
    <n v="3"/>
    <x v="34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34"/>
  </r>
  <r>
    <n v="-1"/>
    <n v="1"/>
    <s v="0001 -Florida Power &amp; Light Company"/>
    <n v="0"/>
    <n v="3"/>
    <x v="34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34"/>
  </r>
  <r>
    <n v="-1"/>
    <n v="1"/>
    <s v="0001 -Florida Power &amp; Light Company"/>
    <n v="0"/>
    <n v="3"/>
    <x v="34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34"/>
  </r>
  <r>
    <n v="-1"/>
    <n v="1"/>
    <s v="0001 -Florida Power &amp; Light Company"/>
    <n v="0"/>
    <n v="3"/>
    <x v="34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34"/>
  </r>
  <r>
    <n v="-1"/>
    <n v="1"/>
    <s v="0001 -Florida Power &amp; Light Company"/>
    <n v="0"/>
    <n v="3"/>
    <x v="34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34"/>
  </r>
  <r>
    <n v="-1"/>
    <n v="1"/>
    <s v="0001 -Florida Power &amp; Light Company"/>
    <n v="0"/>
    <n v="3"/>
    <x v="34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34"/>
  </r>
  <r>
    <n v="-1"/>
    <n v="1"/>
    <s v="0001 -Florida Power &amp; Light Company"/>
    <n v="0"/>
    <n v="3"/>
    <x v="34"/>
    <n v="2008"/>
    <n v="170"/>
    <n v="2014"/>
    <s v="V2008 Q3 - 50% Bonus"/>
    <n v="367"/>
    <s v="02. Steam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  <x v="34"/>
  </r>
  <r>
    <n v="-1"/>
    <n v="1"/>
    <s v="0001 -Florida Power &amp; Light Company"/>
    <n v="0"/>
    <n v="3"/>
    <x v="34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34"/>
  </r>
  <r>
    <n v="-1"/>
    <n v="1"/>
    <s v="0001 -Florida Power &amp; Light Company"/>
    <n v="0"/>
    <n v="3"/>
    <x v="34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34"/>
  </r>
  <r>
    <n v="-1"/>
    <n v="1"/>
    <s v="0001 -Florida Power &amp; Light Company"/>
    <n v="0"/>
    <n v="3"/>
    <x v="34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34"/>
  </r>
  <r>
    <n v="-1"/>
    <n v="1"/>
    <s v="0001 -Florida Power &amp; Light Company"/>
    <n v="0"/>
    <n v="3"/>
    <x v="34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34"/>
  </r>
  <r>
    <n v="-1"/>
    <n v="1"/>
    <s v="0001 -Florida Power &amp; Light Company"/>
    <n v="0"/>
    <n v="3"/>
    <x v="34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34"/>
  </r>
  <r>
    <n v="-1"/>
    <n v="1"/>
    <s v="0001 -Florida Power &amp; Light Company"/>
    <n v="0"/>
    <n v="3"/>
    <x v="34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34"/>
  </r>
  <r>
    <n v="-1"/>
    <n v="1"/>
    <s v="0001 -Florida Power &amp; Light Company"/>
    <n v="0"/>
    <n v="3"/>
    <x v="34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34"/>
  </r>
  <r>
    <n v="-1"/>
    <n v="1"/>
    <s v="0001 -Florida Power &amp; Light Company"/>
    <n v="0"/>
    <n v="3"/>
    <x v="34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34"/>
  </r>
  <r>
    <n v="-1"/>
    <n v="1"/>
    <s v="0001 -Florida Power &amp; Light Company"/>
    <n v="0"/>
    <n v="3"/>
    <x v="34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34"/>
  </r>
  <r>
    <n v="-1"/>
    <n v="1"/>
    <s v="0001 -Florida Power &amp; Light Company"/>
    <n v="0"/>
    <n v="3"/>
    <x v="34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34"/>
  </r>
  <r>
    <n v="-1"/>
    <n v="1"/>
    <s v="0001 -Florida Power &amp; Light Company"/>
    <n v="0"/>
    <n v="3"/>
    <x v="34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34"/>
  </r>
  <r>
    <n v="-1"/>
    <n v="1"/>
    <s v="0001 -Florida Power &amp; Light Company"/>
    <n v="0"/>
    <n v="3"/>
    <x v="34"/>
    <n v="2010"/>
    <n v="215"/>
    <n v="2014"/>
    <s v="V2010 Q1 - 50% Bonus"/>
    <n v="367"/>
    <s v="02. Steam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  <x v="34"/>
  </r>
  <r>
    <n v="-1"/>
    <n v="1"/>
    <s v="0001 -Florida Power &amp; Light Company"/>
    <n v="0"/>
    <n v="3"/>
    <x v="34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34"/>
  </r>
  <r>
    <n v="-1"/>
    <n v="1"/>
    <s v="0001 -Florida Power &amp; Light Company"/>
    <n v="0"/>
    <n v="3"/>
    <x v="34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34"/>
  </r>
  <r>
    <n v="-1"/>
    <n v="1"/>
    <s v="0001 -Florida Power &amp; Light Company"/>
    <n v="0"/>
    <n v="3"/>
    <x v="34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34"/>
  </r>
  <r>
    <n v="-1"/>
    <n v="1"/>
    <s v="0001 -Florida Power &amp; Light Company"/>
    <n v="0"/>
    <n v="3"/>
    <x v="34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7"/>
    <n v="2014"/>
    <s v="V2010 Q3 - 50% Bonus"/>
    <n v="367"/>
    <s v="02. Steam"/>
    <s v="Function"/>
    <n v="2821903.45"/>
    <n v="0"/>
    <n v="0"/>
    <n v="2821903.45"/>
    <n v="163638.71"/>
    <n v="686665.8"/>
    <n v="-117606.44"/>
    <n v="0"/>
    <n v="2821903.45"/>
    <n v="850304.51"/>
    <n v="0"/>
    <n v="0"/>
    <n v="0"/>
    <n v="0"/>
    <x v="34"/>
  </r>
  <r>
    <n v="-1"/>
    <n v="1"/>
    <s v="0001 -Florida Power &amp; Light Company"/>
    <n v="0"/>
    <n v="3"/>
    <x v="34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34"/>
  </r>
  <r>
    <n v="-1"/>
    <n v="1"/>
    <s v="0001 -Florida Power &amp; Light Company"/>
    <n v="0"/>
    <n v="3"/>
    <x v="34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34"/>
  </r>
  <r>
    <n v="-1"/>
    <n v="1"/>
    <s v="0001 -Florida Power &amp; Light Company"/>
    <n v="0"/>
    <n v="3"/>
    <x v="34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34"/>
  </r>
  <r>
    <n v="-1"/>
    <n v="1"/>
    <s v="0001 -Florida Power &amp; Light Company"/>
    <n v="0"/>
    <n v="3"/>
    <x v="34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34"/>
  </r>
  <r>
    <n v="-1"/>
    <n v="1"/>
    <s v="0001 -Florida Power &amp; Light Company"/>
    <n v="0"/>
    <n v="3"/>
    <x v="34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34"/>
  </r>
  <r>
    <n v="-1"/>
    <n v="1"/>
    <s v="0001 -Florida Power &amp; Light Company"/>
    <n v="0"/>
    <n v="3"/>
    <x v="34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34"/>
  </r>
  <r>
    <n v="-1"/>
    <n v="1"/>
    <s v="0001 -Florida Power &amp; Light Company"/>
    <n v="0"/>
    <n v="3"/>
    <x v="34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34"/>
  </r>
  <r>
    <n v="-1"/>
    <n v="1"/>
    <s v="0001 -Florida Power &amp; Light Company"/>
    <n v="0"/>
    <n v="3"/>
    <x v="34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34"/>
  </r>
  <r>
    <n v="-1"/>
    <n v="1"/>
    <s v="0001 -Florida Power &amp; Light Company"/>
    <n v="0"/>
    <n v="3"/>
    <x v="34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34"/>
  </r>
  <r>
    <n v="-1"/>
    <n v="1"/>
    <s v="0001 -Florida Power &amp; Light Company"/>
    <n v="0"/>
    <n v="3"/>
    <x v="34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34"/>
  </r>
  <r>
    <n v="-1"/>
    <n v="1"/>
    <s v="0001 -Florida Power &amp; Light Company"/>
    <n v="0"/>
    <n v="3"/>
    <x v="34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34"/>
  </r>
  <r>
    <n v="-1"/>
    <n v="1"/>
    <s v="0001 -Florida Power &amp; Light Company"/>
    <n v="0"/>
    <n v="3"/>
    <x v="34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34"/>
  </r>
  <r>
    <n v="-1"/>
    <n v="1"/>
    <s v="0001 -Florida Power &amp; Light Company"/>
    <n v="0"/>
    <n v="3"/>
    <x v="34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34"/>
  </r>
  <r>
    <n v="-1"/>
    <n v="1"/>
    <s v="0001 -Florida Power &amp; Light Company"/>
    <n v="0"/>
    <n v="3"/>
    <x v="34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34"/>
  </r>
  <r>
    <n v="-1"/>
    <n v="1"/>
    <s v="0001 -Florida Power &amp; Light Company"/>
    <n v="0"/>
    <n v="3"/>
    <x v="34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34"/>
  </r>
  <r>
    <n v="-1"/>
    <n v="1"/>
    <s v="0001 -Florida Power &amp; Light Company"/>
    <n v="0"/>
    <n v="3"/>
    <x v="34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34"/>
  </r>
  <r>
    <n v="-1"/>
    <n v="1"/>
    <s v="0001 -Florida Power &amp; Light Company"/>
    <n v="0"/>
    <n v="3"/>
    <x v="34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34"/>
  </r>
  <r>
    <n v="-1"/>
    <n v="1"/>
    <s v="0001 -Florida Power &amp; Light Company"/>
    <n v="0"/>
    <n v="3"/>
    <x v="34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34"/>
  </r>
  <r>
    <n v="-1"/>
    <n v="1"/>
    <s v="0001 -Florida Power &amp; Light Company"/>
    <n v="0"/>
    <n v="3"/>
    <x v="34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34"/>
  </r>
  <r>
    <n v="-1"/>
    <n v="1"/>
    <s v="0001 -Florida Power &amp; Light Company"/>
    <n v="0"/>
    <n v="3"/>
    <x v="34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34"/>
  </r>
  <r>
    <n v="-1"/>
    <n v="1"/>
    <s v="0001 -Florida Power &amp; Light Company"/>
    <n v="0"/>
    <n v="3"/>
    <x v="34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34"/>
  </r>
  <r>
    <n v="-1"/>
    <n v="1"/>
    <s v="0001 -Florida Power &amp; Light Company"/>
    <n v="0"/>
    <n v="3"/>
    <x v="34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34"/>
  </r>
  <r>
    <n v="-1"/>
    <n v="1"/>
    <s v="0001 -Florida Power &amp; Light Company"/>
    <n v="0"/>
    <n v="3"/>
    <x v="34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34"/>
  </r>
  <r>
    <n v="-1"/>
    <n v="1"/>
    <s v="0001 -Florida Power &amp; Light Company"/>
    <n v="0"/>
    <n v="3"/>
    <x v="34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34"/>
  </r>
  <r>
    <n v="-1"/>
    <n v="1"/>
    <s v="0001 -Florida Power &amp; Light Company"/>
    <n v="0"/>
    <n v="3"/>
    <x v="34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34"/>
  </r>
  <r>
    <n v="-1"/>
    <n v="1"/>
    <s v="0001 -Florida Power &amp; Light Company"/>
    <n v="0"/>
    <n v="3"/>
    <x v="34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34"/>
  </r>
  <r>
    <n v="-1"/>
    <n v="1"/>
    <s v="0001 -Florida Power &amp; Light Company"/>
    <n v="0"/>
    <n v="3"/>
    <x v="34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34"/>
  </r>
  <r>
    <n v="-1"/>
    <n v="1"/>
    <s v="0001 -Florida Power &amp; Light Company"/>
    <n v="0"/>
    <n v="3"/>
    <x v="34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34"/>
  </r>
  <r>
    <n v="-1"/>
    <n v="1"/>
    <s v="0001 -Florida Power &amp; Light Company"/>
    <n v="0"/>
    <n v="3"/>
    <x v="34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34"/>
  </r>
  <r>
    <n v="-1"/>
    <n v="1"/>
    <s v="0001 -Florida Power &amp; Light Company"/>
    <n v="0"/>
    <n v="3"/>
    <x v="34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34"/>
  </r>
  <r>
    <n v="-1"/>
    <n v="1"/>
    <s v="0001 -Florida Power &amp; Light Company"/>
    <n v="0"/>
    <n v="3"/>
    <x v="34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34"/>
  </r>
  <r>
    <n v="-1"/>
    <n v="1"/>
    <s v="0001 -Florida Power &amp; Light Company"/>
    <n v="0"/>
    <n v="3"/>
    <x v="34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34"/>
  </r>
  <r>
    <n v="-1"/>
    <n v="1"/>
    <s v="0001 -Florida Power &amp; Light Company"/>
    <n v="0"/>
    <n v="3"/>
    <x v="34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34"/>
  </r>
  <r>
    <n v="-1"/>
    <n v="1"/>
    <s v="0001 -Florida Power &amp; Light Company"/>
    <n v="0"/>
    <n v="3"/>
    <x v="34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34"/>
  </r>
  <r>
    <n v="-1"/>
    <n v="1"/>
    <s v="0001 -Florida Power &amp; Light Company"/>
    <n v="0"/>
    <n v="3"/>
    <x v="34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34"/>
  </r>
  <r>
    <n v="-1"/>
    <n v="1"/>
    <s v="0001 -Florida Power &amp; Light Company"/>
    <n v="0"/>
    <n v="3"/>
    <x v="34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34"/>
  </r>
  <r>
    <n v="-1"/>
    <n v="1"/>
    <s v="0001 -Florida Power &amp; Light Company"/>
    <n v="0"/>
    <n v="3"/>
    <x v="34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34"/>
  </r>
  <r>
    <n v="-1"/>
    <n v="1"/>
    <s v="0001 -Florida Power &amp; Light Company"/>
    <n v="0"/>
    <n v="3"/>
    <x v="34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34"/>
  </r>
  <r>
    <n v="-1"/>
    <n v="1"/>
    <s v="0001 -Florida Power &amp; Light Company"/>
    <n v="0"/>
    <n v="3"/>
    <x v="34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34"/>
  </r>
  <r>
    <n v="-1"/>
    <n v="1"/>
    <s v="0001 -Florida Power &amp; Light Company"/>
    <n v="0"/>
    <n v="3"/>
    <x v="34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34"/>
  </r>
  <r>
    <n v="-1"/>
    <n v="1"/>
    <s v="0001 -Florida Power &amp; Light Company"/>
    <n v="0"/>
    <n v="3"/>
    <x v="34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34"/>
  </r>
  <r>
    <n v="-1"/>
    <n v="1"/>
    <s v="0001 -Florida Power &amp; Light Company"/>
    <n v="0"/>
    <n v="3"/>
    <x v="34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34"/>
  </r>
  <r>
    <n v="-1"/>
    <n v="1"/>
    <s v="0001 -Florida Power &amp; Light Company"/>
    <n v="0"/>
    <n v="3"/>
    <x v="34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34"/>
  </r>
  <r>
    <n v="-1"/>
    <n v="1"/>
    <s v="0001 -Florida Power &amp; Light Company"/>
    <n v="0"/>
    <n v="3"/>
    <x v="34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34"/>
  </r>
  <r>
    <n v="-1"/>
    <n v="1"/>
    <s v="0001 -Florida Power &amp; Light Company"/>
    <n v="0"/>
    <n v="3"/>
    <x v="34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34"/>
  </r>
  <r>
    <n v="-1"/>
    <n v="1"/>
    <s v="0001 -Florida Power &amp; Light Company"/>
    <n v="0"/>
    <n v="3"/>
    <x v="34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34"/>
  </r>
  <r>
    <n v="-1"/>
    <n v="1"/>
    <s v="0001 -Florida Power &amp; Light Company"/>
    <n v="0"/>
    <n v="3"/>
    <x v="34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34"/>
  </r>
  <r>
    <n v="-1"/>
    <n v="1"/>
    <s v="0001 -Florida Power &amp; Light Company"/>
    <n v="0"/>
    <n v="3"/>
    <x v="34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34"/>
  </r>
  <r>
    <n v="-1"/>
    <n v="1"/>
    <s v="0001 -Florida Power &amp; Light Company"/>
    <n v="0"/>
    <n v="3"/>
    <x v="34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34"/>
  </r>
  <r>
    <n v="-1"/>
    <n v="1"/>
    <s v="0001 -Florida Power &amp; Light Company"/>
    <n v="0"/>
    <n v="3"/>
    <x v="34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34"/>
  </r>
  <r>
    <n v="-1"/>
    <n v="1"/>
    <s v="0001 -Florida Power &amp; Light Company"/>
    <n v="0"/>
    <n v="3"/>
    <x v="34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34"/>
  </r>
  <r>
    <n v="-1"/>
    <n v="1"/>
    <s v="0001 -Florida Power &amp; Light Company"/>
    <n v="0"/>
    <n v="3"/>
    <x v="34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34"/>
  </r>
  <r>
    <n v="-1"/>
    <n v="1"/>
    <s v="0001 -Florida Power &amp; Light Company"/>
    <n v="0"/>
    <n v="3"/>
    <x v="34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34"/>
  </r>
  <r>
    <n v="-1"/>
    <n v="1"/>
    <s v="0001 -Florida Power &amp; Light Company"/>
    <n v="0"/>
    <n v="3"/>
    <x v="34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34"/>
  </r>
  <r>
    <n v="-1"/>
    <n v="1"/>
    <s v="0001 -Florida Power &amp; Light Company"/>
    <n v="0"/>
    <n v="3"/>
    <x v="34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34"/>
  </r>
  <r>
    <n v="-1"/>
    <n v="1"/>
    <s v="0001 -Florida Power &amp; Light Company"/>
    <n v="0"/>
    <n v="3"/>
    <x v="34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34"/>
  </r>
  <r>
    <n v="-1"/>
    <n v="1"/>
    <s v="0001 -Florida Power &amp; Light Company"/>
    <n v="0"/>
    <n v="3"/>
    <x v="34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34"/>
  </r>
  <r>
    <n v="-1"/>
    <n v="1"/>
    <s v="0001 -Florida Power &amp; Light Company"/>
    <n v="0"/>
    <n v="3"/>
    <x v="34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34"/>
  </r>
  <r>
    <n v="-1"/>
    <n v="1"/>
    <s v="0001 -Florida Power &amp; Light Company"/>
    <n v="0"/>
    <n v="3"/>
    <x v="34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34"/>
  </r>
  <r>
    <n v="-1"/>
    <n v="1"/>
    <s v="0001 -Florida Power &amp; Light Company"/>
    <n v="0"/>
    <n v="3"/>
    <x v="34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34"/>
  </r>
  <r>
    <n v="-1"/>
    <n v="1"/>
    <s v="0001 -Florida Power &amp; Light Company"/>
    <n v="0"/>
    <n v="3"/>
    <x v="34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34"/>
  </r>
  <r>
    <n v="-1"/>
    <n v="1"/>
    <s v="0001 -Florida Power &amp; Light Company"/>
    <n v="0"/>
    <n v="3"/>
    <x v="34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34"/>
  </r>
  <r>
    <n v="-1"/>
    <n v="1"/>
    <s v="0001 -Florida Power &amp; Light Company"/>
    <n v="0"/>
    <n v="3"/>
    <x v="34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34"/>
  </r>
  <r>
    <n v="-1"/>
    <n v="1"/>
    <s v="0001 -Florida Power &amp; Light Company"/>
    <n v="0"/>
    <n v="3"/>
    <x v="34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34"/>
  </r>
  <r>
    <n v="-1"/>
    <n v="1"/>
    <s v="0001 -Florida Power &amp; Light Company"/>
    <n v="0"/>
    <n v="3"/>
    <x v="34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34"/>
  </r>
  <r>
    <n v="-1"/>
    <n v="1"/>
    <s v="0001 -Florida Power &amp; Light Company"/>
    <n v="0"/>
    <n v="3"/>
    <x v="34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34"/>
  </r>
  <r>
    <n v="-1"/>
    <n v="1"/>
    <s v="0001 -Florida Power &amp; Light Company"/>
    <n v="0"/>
    <n v="3"/>
    <x v="34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34"/>
  </r>
  <r>
    <n v="-1"/>
    <n v="1"/>
    <s v="0001 -Florida Power &amp; Light Company"/>
    <n v="0"/>
    <n v="3"/>
    <x v="34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34"/>
  </r>
  <r>
    <n v="-1"/>
    <n v="1"/>
    <s v="0001 -Florida Power &amp; Light Company"/>
    <n v="0"/>
    <n v="3"/>
    <x v="34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34"/>
  </r>
  <r>
    <n v="-1"/>
    <n v="1"/>
    <s v="0001 -Florida Power &amp; Light Company"/>
    <n v="0"/>
    <n v="3"/>
    <x v="34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34"/>
  </r>
  <r>
    <n v="-1"/>
    <n v="1"/>
    <s v="0001 -Florida Power &amp; Light Company"/>
    <n v="0"/>
    <n v="3"/>
    <x v="34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34"/>
  </r>
  <r>
    <n v="-1"/>
    <n v="1"/>
    <s v="0001 -Florida Power &amp; Light Company"/>
    <n v="0"/>
    <n v="3"/>
    <x v="34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34"/>
  </r>
  <r>
    <n v="-1"/>
    <n v="1"/>
    <s v="0001 -Florida Power &amp; Light Company"/>
    <n v="0"/>
    <n v="3"/>
    <x v="34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34"/>
  </r>
  <r>
    <n v="-1"/>
    <n v="1"/>
    <s v="0001 -Florida Power &amp; Light Company"/>
    <n v="0"/>
    <n v="3"/>
    <x v="34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34"/>
  </r>
  <r>
    <n v="-1"/>
    <n v="1"/>
    <s v="0001 -Florida Power &amp; Light Company"/>
    <n v="0"/>
    <n v="3"/>
    <x v="34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34"/>
  </r>
  <r>
    <n v="-1"/>
    <n v="1"/>
    <s v="0001 -Florida Power &amp; Light Company"/>
    <n v="0"/>
    <n v="3"/>
    <x v="34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34"/>
  </r>
  <r>
    <n v="-1"/>
    <n v="1"/>
    <s v="0001 -Florida Power &amp; Light Company"/>
    <n v="0"/>
    <n v="3"/>
    <x v="34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34"/>
  </r>
  <r>
    <n v="-1"/>
    <n v="1"/>
    <s v="0001 -Florida Power &amp; Light Company"/>
    <n v="0"/>
    <n v="3"/>
    <x v="34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34"/>
  </r>
  <r>
    <n v="-1"/>
    <n v="1"/>
    <s v="0001 -Florida Power &amp; Light Company"/>
    <n v="0"/>
    <n v="3"/>
    <x v="34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34"/>
  </r>
  <r>
    <n v="-1"/>
    <n v="1"/>
    <s v="0001 -Florida Power &amp; Light Company"/>
    <n v="0"/>
    <n v="3"/>
    <x v="34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34"/>
  </r>
  <r>
    <n v="-1"/>
    <n v="1"/>
    <s v="0001 -Florida Power &amp; Light Company"/>
    <n v="0"/>
    <n v="3"/>
    <x v="34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34"/>
  </r>
  <r>
    <n v="-1"/>
    <n v="1"/>
    <s v="0001 -Florida Power &amp; Light Company"/>
    <n v="0"/>
    <n v="3"/>
    <x v="34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34"/>
  </r>
  <r>
    <n v="-1"/>
    <n v="1"/>
    <s v="0001 -Florida Power &amp; Light Company"/>
    <n v="0"/>
    <n v="3"/>
    <x v="34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34"/>
  </r>
  <r>
    <n v="-1"/>
    <n v="1"/>
    <s v="0001 -Florida Power &amp; Light Company"/>
    <n v="0"/>
    <n v="3"/>
    <x v="34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34"/>
  </r>
  <r>
    <n v="-1"/>
    <n v="1"/>
    <s v="0001 -Florida Power &amp; Light Company"/>
    <n v="0"/>
    <n v="3"/>
    <x v="34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34"/>
  </r>
  <r>
    <n v="-1"/>
    <n v="1"/>
    <s v="0001 -Florida Power &amp; Light Company"/>
    <n v="0"/>
    <n v="3"/>
    <x v="34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34"/>
  </r>
  <r>
    <n v="-1"/>
    <n v="1"/>
    <s v="0001 -Florida Power &amp; Light Company"/>
    <n v="0"/>
    <n v="3"/>
    <x v="34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34"/>
  </r>
  <r>
    <n v="-1"/>
    <n v="1"/>
    <s v="0001 -Florida Power &amp; Light Company"/>
    <n v="0"/>
    <n v="3"/>
    <x v="34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34"/>
  </r>
  <r>
    <n v="-1"/>
    <n v="1"/>
    <s v="0001 -Florida Power &amp; Light Company"/>
    <n v="0"/>
    <n v="3"/>
    <x v="34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34"/>
  </r>
  <r>
    <n v="-1"/>
    <n v="1"/>
    <s v="0001 -Florida Power &amp; Light Company"/>
    <n v="0"/>
    <n v="3"/>
    <x v="34"/>
    <n v="2008"/>
    <n v="171"/>
    <n v="2014"/>
    <s v="V2008 Q4 - 50% Bonus"/>
    <n v="367"/>
    <s v="03. Nuclear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  <x v="34"/>
  </r>
  <r>
    <n v="-1"/>
    <n v="1"/>
    <s v="0001 -Florida Power &amp; Light Company"/>
    <n v="0"/>
    <n v="3"/>
    <x v="34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34"/>
  </r>
  <r>
    <n v="-1"/>
    <n v="1"/>
    <s v="0001 -Florida Power &amp; Light Company"/>
    <n v="0"/>
    <n v="3"/>
    <x v="34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34"/>
  </r>
  <r>
    <n v="-1"/>
    <n v="1"/>
    <s v="0001 -Florida Power &amp; Light Company"/>
    <n v="0"/>
    <n v="3"/>
    <x v="34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34"/>
  </r>
  <r>
    <n v="-1"/>
    <n v="1"/>
    <s v="0001 -Florida Power &amp; Light Company"/>
    <n v="0"/>
    <n v="3"/>
    <x v="34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34"/>
  </r>
  <r>
    <n v="-1"/>
    <n v="1"/>
    <s v="0001 -Florida Power &amp; Light Company"/>
    <n v="0"/>
    <n v="3"/>
    <x v="34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34"/>
  </r>
  <r>
    <n v="-1"/>
    <n v="1"/>
    <s v="0001 -Florida Power &amp; Light Company"/>
    <n v="0"/>
    <n v="3"/>
    <x v="34"/>
    <n v="2009"/>
    <n v="191"/>
    <n v="2014"/>
    <s v="V2009 Q3 - 50% Bonus"/>
    <n v="367"/>
    <s v="03. Nuclear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  <x v="34"/>
  </r>
  <r>
    <n v="-1"/>
    <n v="1"/>
    <s v="0001 -Florida Power &amp; Light Company"/>
    <n v="0"/>
    <n v="3"/>
    <x v="34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34"/>
  </r>
  <r>
    <n v="-1"/>
    <n v="1"/>
    <s v="0001 -Florida Power &amp; Light Company"/>
    <n v="0"/>
    <n v="3"/>
    <x v="34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34"/>
  </r>
  <r>
    <n v="-1"/>
    <n v="1"/>
    <s v="0001 -Florida Power &amp; Light Company"/>
    <n v="0"/>
    <n v="3"/>
    <x v="34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34"/>
  </r>
  <r>
    <n v="-1"/>
    <n v="1"/>
    <s v="0001 -Florida Power &amp; Light Company"/>
    <n v="0"/>
    <n v="3"/>
    <x v="34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34"/>
  </r>
  <r>
    <n v="-1"/>
    <n v="1"/>
    <s v="0001 -Florida Power &amp; Light Company"/>
    <n v="0"/>
    <n v="3"/>
    <x v="34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34"/>
  </r>
  <r>
    <n v="-1"/>
    <n v="1"/>
    <s v="0001 -Florida Power &amp; Light Company"/>
    <n v="0"/>
    <n v="3"/>
    <x v="34"/>
    <n v="2010"/>
    <n v="216"/>
    <n v="2014"/>
    <s v="V2010 Q2 - 50% Bonus"/>
    <n v="367"/>
    <s v="03. Nuclear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  <x v="34"/>
  </r>
  <r>
    <n v="-1"/>
    <n v="1"/>
    <s v="0001 -Florida Power &amp; Light Company"/>
    <n v="0"/>
    <n v="3"/>
    <x v="34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34"/>
  </r>
  <r>
    <n v="-1"/>
    <n v="1"/>
    <s v="0001 -Florida Power &amp; Light Company"/>
    <n v="0"/>
    <n v="3"/>
    <x v="34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7"/>
    <n v="2014"/>
    <s v="V2010 Q3 - 50% Bonus"/>
    <n v="367"/>
    <s v="03. Nuclear"/>
    <s v="Function"/>
    <n v="3676493.34"/>
    <n v="0"/>
    <n v="0"/>
    <n v="3676493.34"/>
    <n v="270963.62"/>
    <n v="1306464.9099999999"/>
    <n v="-218285.37"/>
    <n v="0"/>
    <n v="3676493.34"/>
    <n v="1577428.53"/>
    <n v="0"/>
    <n v="0"/>
    <n v="0"/>
    <n v="0"/>
    <x v="34"/>
  </r>
  <r>
    <n v="-1"/>
    <n v="1"/>
    <s v="0001 -Florida Power &amp; Light Company"/>
    <n v="0"/>
    <n v="3"/>
    <x v="34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34"/>
  </r>
  <r>
    <n v="-1"/>
    <n v="1"/>
    <s v="0001 -Florida Power &amp; Light Company"/>
    <n v="0"/>
    <n v="3"/>
    <x v="34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34"/>
  </r>
  <r>
    <n v="-1"/>
    <n v="1"/>
    <s v="0001 -Florida Power &amp; Light Company"/>
    <n v="0"/>
    <n v="3"/>
    <x v="34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34"/>
  </r>
  <r>
    <n v="-1"/>
    <n v="1"/>
    <s v="0001 -Florida Power &amp; Light Company"/>
    <n v="0"/>
    <n v="3"/>
    <x v="34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34"/>
  </r>
  <r>
    <n v="-1"/>
    <n v="1"/>
    <s v="0001 -Florida Power &amp; Light Company"/>
    <n v="0"/>
    <n v="3"/>
    <x v="34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34"/>
  </r>
  <r>
    <n v="-1"/>
    <n v="1"/>
    <s v="0001 -Florida Power &amp; Light Company"/>
    <n v="0"/>
    <n v="3"/>
    <x v="34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34"/>
  </r>
  <r>
    <n v="-1"/>
    <n v="1"/>
    <s v="0001 -Florida Power &amp; Light Company"/>
    <n v="0"/>
    <n v="3"/>
    <x v="34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34"/>
  </r>
  <r>
    <n v="-1"/>
    <n v="1"/>
    <s v="0001 -Florida Power &amp; Light Company"/>
    <n v="0"/>
    <n v="3"/>
    <x v="34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34"/>
  </r>
  <r>
    <n v="-1"/>
    <n v="1"/>
    <s v="0001 -Florida Power &amp; Light Company"/>
    <n v="0"/>
    <n v="3"/>
    <x v="34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34"/>
  </r>
  <r>
    <n v="-1"/>
    <n v="1"/>
    <s v="0001 -Florida Power &amp; Light Company"/>
    <n v="0"/>
    <n v="3"/>
    <x v="34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34"/>
  </r>
  <r>
    <n v="-1"/>
    <n v="1"/>
    <s v="0001 -Florida Power &amp; Light Company"/>
    <n v="0"/>
    <n v="3"/>
    <x v="34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34"/>
  </r>
  <r>
    <n v="-1"/>
    <n v="1"/>
    <s v="0001 -Florida Power &amp; Light Company"/>
    <n v="0"/>
    <n v="3"/>
    <x v="34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34"/>
  </r>
  <r>
    <n v="-1"/>
    <n v="1"/>
    <s v="0001 -Florida Power &amp; Light Company"/>
    <n v="0"/>
    <n v="3"/>
    <x v="34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34"/>
  </r>
  <r>
    <n v="-1"/>
    <n v="1"/>
    <s v="0001 -Florida Power &amp; Light Company"/>
    <n v="0"/>
    <n v="3"/>
    <x v="34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34"/>
  </r>
  <r>
    <n v="-1"/>
    <n v="1"/>
    <s v="0001 -Florida Power &amp; Light Company"/>
    <n v="0"/>
    <n v="3"/>
    <x v="34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34"/>
  </r>
  <r>
    <n v="-1"/>
    <n v="1"/>
    <s v="0001 -Florida Power &amp; Light Company"/>
    <n v="0"/>
    <n v="3"/>
    <x v="34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34"/>
  </r>
  <r>
    <n v="-1"/>
    <n v="1"/>
    <s v="0001 -Florida Power &amp; Light Company"/>
    <n v="0"/>
    <n v="3"/>
    <x v="34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34"/>
  </r>
  <r>
    <n v="-1"/>
    <n v="1"/>
    <s v="0001 -Florida Power &amp; Light Company"/>
    <n v="0"/>
    <n v="3"/>
    <x v="34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34"/>
  </r>
  <r>
    <n v="-1"/>
    <n v="1"/>
    <s v="0001 -Florida Power &amp; Light Company"/>
    <n v="0"/>
    <n v="3"/>
    <x v="34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34"/>
  </r>
  <r>
    <n v="-1"/>
    <n v="1"/>
    <s v="0001 -Florida Power &amp; Light Company"/>
    <n v="0"/>
    <n v="3"/>
    <x v="34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34"/>
  </r>
  <r>
    <n v="-1"/>
    <n v="1"/>
    <s v="0001 -Florida Power &amp; Light Company"/>
    <n v="0"/>
    <n v="3"/>
    <x v="34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34"/>
  </r>
  <r>
    <n v="-1"/>
    <n v="1"/>
    <s v="0001 -Florida Power &amp; Light Company"/>
    <n v="0"/>
    <n v="3"/>
    <x v="34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34"/>
  </r>
  <r>
    <n v="-1"/>
    <n v="1"/>
    <s v="0001 -Florida Power &amp; Light Company"/>
    <n v="0"/>
    <n v="3"/>
    <x v="34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34"/>
  </r>
  <r>
    <n v="-1"/>
    <n v="1"/>
    <s v="0001 -Florida Power &amp; Light Company"/>
    <n v="0"/>
    <n v="3"/>
    <x v="34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34"/>
  </r>
  <r>
    <n v="-1"/>
    <n v="1"/>
    <s v="0001 -Florida Power &amp; Light Company"/>
    <n v="0"/>
    <n v="3"/>
    <x v="34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34"/>
  </r>
  <r>
    <n v="-1"/>
    <n v="1"/>
    <s v="0001 -Florida Power &amp; Light Company"/>
    <n v="0"/>
    <n v="3"/>
    <x v="34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34"/>
  </r>
  <r>
    <n v="-1"/>
    <n v="1"/>
    <s v="0001 -Florida Power &amp; Light Company"/>
    <n v="0"/>
    <n v="3"/>
    <x v="34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34"/>
  </r>
  <r>
    <n v="-1"/>
    <n v="1"/>
    <s v="0001 -Florida Power &amp; Light Company"/>
    <n v="0"/>
    <n v="3"/>
    <x v="34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34"/>
  </r>
  <r>
    <n v="-1"/>
    <n v="1"/>
    <s v="0001 -Florida Power &amp; Light Company"/>
    <n v="0"/>
    <n v="3"/>
    <x v="34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34"/>
  </r>
  <r>
    <n v="-1"/>
    <n v="1"/>
    <s v="0001 -Florida Power &amp; Light Company"/>
    <n v="0"/>
    <n v="3"/>
    <x v="34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34"/>
  </r>
  <r>
    <n v="-1"/>
    <n v="1"/>
    <s v="0001 -Florida Power &amp; Light Company"/>
    <n v="0"/>
    <n v="3"/>
    <x v="34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34"/>
  </r>
  <r>
    <n v="-1"/>
    <n v="1"/>
    <s v="0001 -Florida Power &amp; Light Company"/>
    <n v="0"/>
    <n v="3"/>
    <x v="34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34"/>
  </r>
  <r>
    <n v="-1"/>
    <n v="1"/>
    <s v="0001 -Florida Power &amp; Light Company"/>
    <n v="0"/>
    <n v="3"/>
    <x v="34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34"/>
  </r>
  <r>
    <n v="-1"/>
    <n v="1"/>
    <s v="0001 -Florida Power &amp; Light Company"/>
    <n v="0"/>
    <n v="3"/>
    <x v="34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34"/>
  </r>
  <r>
    <n v="-1"/>
    <n v="1"/>
    <s v="0001 -Florida Power &amp; Light Company"/>
    <n v="0"/>
    <n v="3"/>
    <x v="34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34"/>
  </r>
  <r>
    <n v="-1"/>
    <n v="1"/>
    <s v="0001 -Florida Power &amp; Light Company"/>
    <n v="0"/>
    <n v="3"/>
    <x v="34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34"/>
  </r>
  <r>
    <n v="-1"/>
    <n v="1"/>
    <s v="0001 -Florida Power &amp; Light Company"/>
    <n v="0"/>
    <n v="3"/>
    <x v="34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34"/>
  </r>
  <r>
    <n v="-1"/>
    <n v="1"/>
    <s v="0001 -Florida Power &amp; Light Company"/>
    <n v="0"/>
    <n v="3"/>
    <x v="34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34"/>
  </r>
  <r>
    <n v="-1"/>
    <n v="1"/>
    <s v="0001 -Florida Power &amp; Light Company"/>
    <n v="0"/>
    <n v="3"/>
    <x v="34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34"/>
  </r>
  <r>
    <n v="-1"/>
    <n v="1"/>
    <s v="0001 -Florida Power &amp; Light Company"/>
    <n v="0"/>
    <n v="3"/>
    <x v="34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34"/>
  </r>
  <r>
    <n v="-1"/>
    <n v="1"/>
    <s v="0001 -Florida Power &amp; Light Company"/>
    <n v="0"/>
    <n v="3"/>
    <x v="34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34"/>
  </r>
  <r>
    <n v="-1"/>
    <n v="1"/>
    <s v="0001 -Florida Power &amp; Light Company"/>
    <n v="0"/>
    <n v="3"/>
    <x v="34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34"/>
  </r>
  <r>
    <n v="-1"/>
    <n v="1"/>
    <s v="0001 -Florida Power &amp; Light Company"/>
    <n v="0"/>
    <n v="3"/>
    <x v="34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34"/>
  </r>
  <r>
    <n v="-1"/>
    <n v="1"/>
    <s v="0001 -Florida Power &amp; Light Company"/>
    <n v="0"/>
    <n v="3"/>
    <x v="34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34"/>
  </r>
  <r>
    <n v="-1"/>
    <n v="1"/>
    <s v="0001 -Florida Power &amp; Light Company"/>
    <n v="0"/>
    <n v="3"/>
    <x v="34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34"/>
  </r>
  <r>
    <n v="-1"/>
    <n v="1"/>
    <s v="0001 -Florida Power &amp; Light Company"/>
    <n v="0"/>
    <n v="3"/>
    <x v="34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34"/>
  </r>
  <r>
    <n v="-1"/>
    <n v="1"/>
    <s v="0001 -Florida Power &amp; Light Company"/>
    <n v="0"/>
    <n v="3"/>
    <x v="34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34"/>
  </r>
  <r>
    <n v="-1"/>
    <n v="1"/>
    <s v="0001 -Florida Power &amp; Light Company"/>
    <n v="0"/>
    <n v="3"/>
    <x v="34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34"/>
  </r>
  <r>
    <n v="-1"/>
    <n v="1"/>
    <s v="0001 -Florida Power &amp; Light Company"/>
    <n v="0"/>
    <n v="3"/>
    <x v="34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34"/>
  </r>
  <r>
    <n v="-1"/>
    <n v="1"/>
    <s v="0001 -Florida Power &amp; Light Company"/>
    <n v="0"/>
    <n v="3"/>
    <x v="34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34"/>
  </r>
  <r>
    <n v="-1"/>
    <n v="1"/>
    <s v="0001 -Florida Power &amp; Light Company"/>
    <n v="0"/>
    <n v="3"/>
    <x v="34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34"/>
  </r>
  <r>
    <n v="-1"/>
    <n v="1"/>
    <s v="0001 -Florida Power &amp; Light Company"/>
    <n v="0"/>
    <n v="3"/>
    <x v="34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34"/>
  </r>
  <r>
    <n v="-1"/>
    <n v="1"/>
    <s v="0001 -Florida Power &amp; Light Company"/>
    <n v="0"/>
    <n v="3"/>
    <x v="34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34"/>
  </r>
  <r>
    <n v="-1"/>
    <n v="1"/>
    <s v="0001 -Florida Power &amp; Light Company"/>
    <n v="0"/>
    <n v="3"/>
    <x v="34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34"/>
  </r>
  <r>
    <n v="-1"/>
    <n v="1"/>
    <s v="0001 -Florida Power &amp; Light Company"/>
    <n v="0"/>
    <n v="3"/>
    <x v="34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34"/>
  </r>
  <r>
    <n v="-1"/>
    <n v="1"/>
    <s v="0001 -Florida Power &amp; Light Company"/>
    <n v="0"/>
    <n v="3"/>
    <x v="34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34"/>
  </r>
  <r>
    <n v="-1"/>
    <n v="1"/>
    <s v="0001 -Florida Power &amp; Light Company"/>
    <n v="0"/>
    <n v="3"/>
    <x v="34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34"/>
  </r>
  <r>
    <n v="-1"/>
    <n v="1"/>
    <s v="0001 -Florida Power &amp; Light Company"/>
    <n v="0"/>
    <n v="3"/>
    <x v="34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34"/>
  </r>
  <r>
    <n v="-1"/>
    <n v="1"/>
    <s v="0001 -Florida Power &amp; Light Company"/>
    <n v="0"/>
    <n v="3"/>
    <x v="34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34"/>
  </r>
  <r>
    <n v="-1"/>
    <n v="1"/>
    <s v="0001 -Florida Power &amp; Light Company"/>
    <n v="0"/>
    <n v="3"/>
    <x v="34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34"/>
  </r>
  <r>
    <n v="-1"/>
    <n v="1"/>
    <s v="0001 -Florida Power &amp; Light Company"/>
    <n v="0"/>
    <n v="3"/>
    <x v="34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34"/>
  </r>
  <r>
    <n v="-1"/>
    <n v="1"/>
    <s v="0001 -Florida Power &amp; Light Company"/>
    <n v="0"/>
    <n v="3"/>
    <x v="34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34"/>
  </r>
  <r>
    <n v="-1"/>
    <n v="1"/>
    <s v="0001 -Florida Power &amp; Light Company"/>
    <n v="0"/>
    <n v="3"/>
    <x v="34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34"/>
  </r>
  <r>
    <n v="-1"/>
    <n v="1"/>
    <s v="0001 -Florida Power &amp; Light Company"/>
    <n v="0"/>
    <n v="3"/>
    <x v="34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34"/>
  </r>
  <r>
    <n v="-1"/>
    <n v="1"/>
    <s v="0001 -Florida Power &amp; Light Company"/>
    <n v="0"/>
    <n v="3"/>
    <x v="34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34"/>
  </r>
  <r>
    <n v="-1"/>
    <n v="1"/>
    <s v="0001 -Florida Power &amp; Light Company"/>
    <n v="0"/>
    <n v="3"/>
    <x v="34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34"/>
  </r>
  <r>
    <n v="-1"/>
    <n v="1"/>
    <s v="0001 -Florida Power &amp; Light Company"/>
    <n v="0"/>
    <n v="3"/>
    <x v="34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34"/>
  </r>
  <r>
    <n v="-1"/>
    <n v="1"/>
    <s v="0001 -Florida Power &amp; Light Company"/>
    <n v="0"/>
    <n v="3"/>
    <x v="34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34"/>
  </r>
  <r>
    <n v="-1"/>
    <n v="1"/>
    <s v="0001 -Florida Power &amp; Light Company"/>
    <n v="0"/>
    <n v="3"/>
    <x v="34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34"/>
  </r>
  <r>
    <n v="-1"/>
    <n v="1"/>
    <s v="0001 -Florida Power &amp; Light Company"/>
    <n v="0"/>
    <n v="3"/>
    <x v="34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34"/>
  </r>
  <r>
    <n v="-1"/>
    <n v="1"/>
    <s v="0001 -Florida Power &amp; Light Company"/>
    <n v="0"/>
    <n v="3"/>
    <x v="34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34"/>
  </r>
  <r>
    <n v="-1"/>
    <n v="1"/>
    <s v="0001 -Florida Power &amp; Light Company"/>
    <n v="0"/>
    <n v="3"/>
    <x v="34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34"/>
  </r>
  <r>
    <n v="-1"/>
    <n v="1"/>
    <s v="0001 -Florida Power &amp; Light Company"/>
    <n v="0"/>
    <n v="3"/>
    <x v="34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34"/>
  </r>
  <r>
    <n v="-1"/>
    <n v="1"/>
    <s v="0001 -Florida Power &amp; Light Company"/>
    <n v="0"/>
    <n v="3"/>
    <x v="34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34"/>
  </r>
  <r>
    <n v="-1"/>
    <n v="1"/>
    <s v="0001 -Florida Power &amp; Light Company"/>
    <n v="0"/>
    <n v="3"/>
    <x v="34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34"/>
  </r>
  <r>
    <n v="-1"/>
    <n v="1"/>
    <s v="0001 -Florida Power &amp; Light Company"/>
    <n v="0"/>
    <n v="3"/>
    <x v="34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34"/>
  </r>
  <r>
    <n v="-1"/>
    <n v="1"/>
    <s v="0001 -Florida Power &amp; Light Company"/>
    <n v="0"/>
    <n v="3"/>
    <x v="34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34"/>
  </r>
  <r>
    <n v="-1"/>
    <n v="1"/>
    <s v="0001 -Florida Power &amp; Light Company"/>
    <n v="0"/>
    <n v="3"/>
    <x v="34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34"/>
  </r>
  <r>
    <n v="-1"/>
    <n v="1"/>
    <s v="0001 -Florida Power &amp; Light Company"/>
    <n v="0"/>
    <n v="3"/>
    <x v="34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34"/>
  </r>
  <r>
    <n v="-1"/>
    <n v="1"/>
    <s v="0001 -Florida Power &amp; Light Company"/>
    <n v="0"/>
    <n v="3"/>
    <x v="34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34"/>
  </r>
  <r>
    <n v="-1"/>
    <n v="1"/>
    <s v="0001 -Florida Power &amp; Light Company"/>
    <n v="0"/>
    <n v="3"/>
    <x v="34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34"/>
  </r>
  <r>
    <n v="-1"/>
    <n v="1"/>
    <s v="0001 -Florida Power &amp; Light Company"/>
    <n v="0"/>
    <n v="3"/>
    <x v="34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34"/>
  </r>
  <r>
    <n v="-1"/>
    <n v="1"/>
    <s v="0001 -Florida Power &amp; Light Company"/>
    <n v="0"/>
    <n v="3"/>
    <x v="34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34"/>
  </r>
  <r>
    <n v="-1"/>
    <n v="1"/>
    <s v="0001 -Florida Power &amp; Light Company"/>
    <n v="0"/>
    <n v="3"/>
    <x v="34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34"/>
  </r>
  <r>
    <n v="-1"/>
    <n v="1"/>
    <s v="0001 -Florida Power &amp; Light Company"/>
    <n v="0"/>
    <n v="3"/>
    <x v="34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34"/>
  </r>
  <r>
    <n v="-1"/>
    <n v="1"/>
    <s v="0001 -Florida Power &amp; Light Company"/>
    <n v="0"/>
    <n v="3"/>
    <x v="34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34"/>
  </r>
  <r>
    <n v="-1"/>
    <n v="1"/>
    <s v="0001 -Florida Power &amp; Light Company"/>
    <n v="0"/>
    <n v="3"/>
    <x v="34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34"/>
  </r>
  <r>
    <n v="-1"/>
    <n v="1"/>
    <s v="0001 -Florida Power &amp; Light Company"/>
    <n v="0"/>
    <n v="3"/>
    <x v="34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34"/>
  </r>
  <r>
    <n v="-1"/>
    <n v="1"/>
    <s v="0001 -Florida Power &amp; Light Company"/>
    <n v="0"/>
    <n v="3"/>
    <x v="34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34"/>
  </r>
  <r>
    <n v="-1"/>
    <n v="1"/>
    <s v="0001 -Florida Power &amp; Light Company"/>
    <n v="0"/>
    <n v="3"/>
    <x v="34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34"/>
  </r>
  <r>
    <n v="-1"/>
    <n v="1"/>
    <s v="0001 -Florida Power &amp; Light Company"/>
    <n v="0"/>
    <n v="3"/>
    <x v="34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34"/>
  </r>
  <r>
    <n v="-1"/>
    <n v="1"/>
    <s v="0001 -Florida Power &amp; Light Company"/>
    <n v="0"/>
    <n v="3"/>
    <x v="34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34"/>
  </r>
  <r>
    <n v="-1"/>
    <n v="1"/>
    <s v="0001 -Florida Power &amp; Light Company"/>
    <n v="0"/>
    <n v="3"/>
    <x v="34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34"/>
  </r>
  <r>
    <n v="-1"/>
    <n v="1"/>
    <s v="0001 -Florida Power &amp; Light Company"/>
    <n v="0"/>
    <n v="3"/>
    <x v="34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34"/>
  </r>
  <r>
    <n v="-1"/>
    <n v="1"/>
    <s v="0001 -Florida Power &amp; Light Company"/>
    <n v="0"/>
    <n v="3"/>
    <x v="34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34"/>
  </r>
  <r>
    <n v="-1"/>
    <n v="1"/>
    <s v="0001 -Florida Power &amp; Light Company"/>
    <n v="0"/>
    <n v="3"/>
    <x v="34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34"/>
  </r>
  <r>
    <n v="-1"/>
    <n v="1"/>
    <s v="0001 -Florida Power &amp; Light Company"/>
    <n v="0"/>
    <n v="3"/>
    <x v="34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34"/>
  </r>
  <r>
    <n v="-1"/>
    <n v="1"/>
    <s v="0001 -Florida Power &amp; Light Company"/>
    <n v="0"/>
    <n v="3"/>
    <x v="34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34"/>
  </r>
  <r>
    <n v="-1"/>
    <n v="1"/>
    <s v="0001 -Florida Power &amp; Light Company"/>
    <n v="0"/>
    <n v="3"/>
    <x v="34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34"/>
  </r>
  <r>
    <n v="-1"/>
    <n v="1"/>
    <s v="0001 -Florida Power &amp; Light Company"/>
    <n v="0"/>
    <n v="3"/>
    <x v="34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34"/>
  </r>
  <r>
    <n v="-1"/>
    <n v="1"/>
    <s v="0001 -Florida Power &amp; Light Company"/>
    <n v="0"/>
    <n v="3"/>
    <x v="34"/>
    <n v="2008"/>
    <n v="168"/>
    <n v="2014"/>
    <s v="V2008 Q1 - 50% Bonus"/>
    <n v="367"/>
    <s v="05. Other Production"/>
    <s v="Function"/>
    <n v="172791.21"/>
    <n v="0"/>
    <n v="0"/>
    <n v="191616.16"/>
    <n v="11711.62"/>
    <n v="113543.31"/>
    <n v="-61038.17"/>
    <n v="29527.08"/>
    <n v="210441.12"/>
    <n v="110534.57"/>
    <n v="6597.53"/>
    <n v="0"/>
    <n v="29527.08"/>
    <n v="0"/>
    <x v="34"/>
  </r>
  <r>
    <n v="-1"/>
    <n v="1"/>
    <s v="0001 -Florida Power &amp; Light Company"/>
    <n v="0"/>
    <n v="3"/>
    <x v="34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34"/>
  </r>
  <r>
    <n v="-1"/>
    <n v="1"/>
    <s v="0001 -Florida Power &amp; Light Company"/>
    <n v="0"/>
    <n v="3"/>
    <x v="34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34"/>
  </r>
  <r>
    <n v="-1"/>
    <n v="1"/>
    <s v="0001 -Florida Power &amp; Light Company"/>
    <n v="0"/>
    <n v="3"/>
    <x v="34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34"/>
  </r>
  <r>
    <n v="-1"/>
    <n v="1"/>
    <s v="0001 -Florida Power &amp; Light Company"/>
    <n v="0"/>
    <n v="3"/>
    <x v="34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34"/>
  </r>
  <r>
    <n v="-1"/>
    <n v="1"/>
    <s v="0001 -Florida Power &amp; Light Company"/>
    <n v="0"/>
    <n v="3"/>
    <x v="34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34"/>
  </r>
  <r>
    <n v="-1"/>
    <n v="1"/>
    <s v="0001 -Florida Power &amp; Light Company"/>
    <n v="0"/>
    <n v="3"/>
    <x v="34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34"/>
  </r>
  <r>
    <n v="-1"/>
    <n v="1"/>
    <s v="0001 -Florida Power &amp; Light Company"/>
    <n v="0"/>
    <n v="3"/>
    <x v="34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34"/>
  </r>
  <r>
    <n v="-1"/>
    <n v="1"/>
    <s v="0001 -Florida Power &amp; Light Company"/>
    <n v="0"/>
    <n v="3"/>
    <x v="34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34"/>
  </r>
  <r>
    <n v="-1"/>
    <n v="1"/>
    <s v="0001 -Florida Power &amp; Light Company"/>
    <n v="0"/>
    <n v="3"/>
    <x v="34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34"/>
  </r>
  <r>
    <n v="-1"/>
    <n v="1"/>
    <s v="0001 -Florida Power &amp; Light Company"/>
    <n v="0"/>
    <n v="3"/>
    <x v="34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34"/>
  </r>
  <r>
    <n v="-1"/>
    <n v="1"/>
    <s v="0001 -Florida Power &amp; Light Company"/>
    <n v="0"/>
    <n v="3"/>
    <x v="34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34"/>
  </r>
  <r>
    <n v="-1"/>
    <n v="1"/>
    <s v="0001 -Florida Power &amp; Light Company"/>
    <n v="0"/>
    <n v="3"/>
    <x v="34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9999998"/>
    <n v="-8286314.9699999997"/>
    <n v="3441252.09"/>
    <n v="158695911.62"/>
    <n v="51462521.759999998"/>
    <n v="-2227638.16"/>
    <n v="0"/>
    <n v="3441252.09"/>
    <n v="0"/>
    <x v="34"/>
  </r>
  <r>
    <n v="-1"/>
    <n v="1"/>
    <s v="0001 -Florida Power &amp; Light Company"/>
    <n v="0"/>
    <n v="3"/>
    <x v="34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34"/>
  </r>
  <r>
    <n v="-1"/>
    <n v="1"/>
    <s v="0001 -Florida Power &amp; Light Company"/>
    <n v="0"/>
    <n v="3"/>
    <x v="34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34"/>
  </r>
  <r>
    <n v="-1"/>
    <n v="1"/>
    <s v="0001 -Florida Power &amp; Light Company"/>
    <n v="0"/>
    <n v="3"/>
    <x v="34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34"/>
  </r>
  <r>
    <n v="-1"/>
    <n v="1"/>
    <s v="0001 -Florida Power &amp; Light Company"/>
    <n v="0"/>
    <n v="3"/>
    <x v="34"/>
    <n v="2010"/>
    <n v="215"/>
    <n v="2014"/>
    <s v="V2010 Q1 - 50% Bonus"/>
    <n v="367"/>
    <s v="05. Other Production"/>
    <s v="Function"/>
    <n v="993132.87"/>
    <n v="0"/>
    <n v="0"/>
    <n v="1207088.74"/>
    <n v="88095.88"/>
    <n v="665546.31999999995"/>
    <n v="-472862.22"/>
    <n v="1232150.23"/>
    <n v="1421044.62"/>
    <n v="630294.41"/>
    <n v="927586.25"/>
    <n v="0"/>
    <n v="1232150.23"/>
    <n v="0"/>
    <x v="34"/>
  </r>
  <r>
    <n v="-1"/>
    <n v="1"/>
    <s v="0001 -Florida Power &amp; Light Company"/>
    <n v="0"/>
    <n v="3"/>
    <x v="34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34"/>
  </r>
  <r>
    <n v="-1"/>
    <n v="1"/>
    <s v="0001 -Florida Power &amp; Light Company"/>
    <n v="0"/>
    <n v="3"/>
    <x v="34"/>
    <n v="2010"/>
    <n v="216"/>
    <n v="2014"/>
    <s v="V2010 Q2 - 50% Bonus"/>
    <n v="367"/>
    <s v="05. Other Production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  <x v="34"/>
  </r>
  <r>
    <n v="-1"/>
    <n v="1"/>
    <s v="0001 -Florida Power &amp; Light Company"/>
    <n v="0"/>
    <n v="3"/>
    <x v="34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34"/>
  </r>
  <r>
    <n v="-1"/>
    <n v="1"/>
    <s v="0001 -Florida Power &amp; Light Company"/>
    <n v="0"/>
    <n v="3"/>
    <x v="34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  <x v="34"/>
  </r>
  <r>
    <n v="-1"/>
    <n v="1"/>
    <s v="0001 -Florida Power &amp; Light Company"/>
    <n v="0"/>
    <n v="3"/>
    <x v="34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34"/>
  </r>
  <r>
    <n v="-1"/>
    <n v="1"/>
    <s v="0001 -Florida Power &amp; Light Company"/>
    <n v="0"/>
    <n v="3"/>
    <x v="34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34"/>
  </r>
  <r>
    <n v="-1"/>
    <n v="1"/>
    <s v="0001 -Florida Power &amp; Light Company"/>
    <n v="0"/>
    <n v="3"/>
    <x v="34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34"/>
  </r>
  <r>
    <n v="-1"/>
    <n v="1"/>
    <s v="0001 -Florida Power &amp; Light Company"/>
    <n v="0"/>
    <n v="3"/>
    <x v="34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34"/>
  </r>
  <r>
    <n v="-1"/>
    <n v="1"/>
    <s v="0001 -Florida Power &amp; Light Company"/>
    <n v="0"/>
    <n v="3"/>
    <x v="34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34"/>
  </r>
  <r>
    <n v="-1"/>
    <n v="1"/>
    <s v="0001 -Florida Power &amp; Light Company"/>
    <n v="0"/>
    <n v="3"/>
    <x v="34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34"/>
  </r>
  <r>
    <n v="-1"/>
    <n v="1"/>
    <s v="0001 -Florida Power &amp; Light Company"/>
    <n v="0"/>
    <n v="3"/>
    <x v="34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34"/>
  </r>
  <r>
    <n v="-1"/>
    <n v="1"/>
    <s v="0001 -Florida Power &amp; Light Company"/>
    <n v="0"/>
    <n v="3"/>
    <x v="34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34"/>
  </r>
  <r>
    <n v="-1"/>
    <n v="1"/>
    <s v="0001 -Florida Power &amp; Light Company"/>
    <n v="0"/>
    <n v="3"/>
    <x v="34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34"/>
  </r>
  <r>
    <n v="-1"/>
    <n v="1"/>
    <s v="0001 -Florida Power &amp; Light Company"/>
    <n v="0"/>
    <n v="3"/>
    <x v="34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34"/>
  </r>
  <r>
    <n v="-1"/>
    <n v="1"/>
    <s v="0001 -Florida Power &amp; Light Company"/>
    <n v="0"/>
    <n v="3"/>
    <x v="34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34"/>
  </r>
  <r>
    <n v="-1"/>
    <n v="1"/>
    <s v="0001 -Florida Power &amp; Light Company"/>
    <n v="0"/>
    <n v="3"/>
    <x v="34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3"/>
    <n v="231"/>
    <n v="2014"/>
    <s v="V2013 - 50% Bonus"/>
    <n v="367"/>
    <s v="05. Other Production"/>
    <s v="Function"/>
    <n v="553356655.37"/>
    <n v="0"/>
    <n v="0"/>
    <n v="538068334.16999996"/>
    <n v="40912254.18"/>
    <n v="21541432.100000001"/>
    <n v="-12288633.390000001"/>
    <n v="4656521.0999999996"/>
    <n v="565410828.13"/>
    <n v="61566543.530000001"/>
    <n v="-6510508.9000000004"/>
    <n v="0"/>
    <n v="4656521.0999999996"/>
    <n v="0"/>
    <x v="34"/>
  </r>
  <r>
    <n v="-1"/>
    <n v="1"/>
    <s v="0001 -Florida Power &amp; Light Company"/>
    <n v="0"/>
    <n v="3"/>
    <x v="34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4"/>
    <n v="363"/>
    <n v="2014"/>
    <s v="V2014 - 50% Bonus"/>
    <n v="367"/>
    <s v="05. Other Production"/>
    <s v="Function"/>
    <n v="700694149.78999996"/>
    <n v="700694149.79999995"/>
    <n v="0"/>
    <n v="700694149.79999995"/>
    <n v="729311627.14999998"/>
    <n v="0"/>
    <n v="700694149.79999995"/>
    <n v="0"/>
    <n v="0"/>
    <n v="28617477.359999999"/>
    <n v="0"/>
    <n v="0"/>
    <n v="0"/>
    <n v="0"/>
    <x v="34"/>
  </r>
  <r>
    <n v="-1"/>
    <n v="1"/>
    <s v="0001 -Florida Power &amp; Light Company"/>
    <n v="0"/>
    <n v="3"/>
    <x v="34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34"/>
  </r>
  <r>
    <n v="-1"/>
    <n v="1"/>
    <s v="0001 -Florida Power &amp; Light Company"/>
    <n v="0"/>
    <n v="3"/>
    <x v="34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34"/>
  </r>
  <r>
    <n v="-1"/>
    <n v="1"/>
    <s v="0001 -Florida Power &amp; Light Company"/>
    <n v="0"/>
    <n v="3"/>
    <x v="34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34"/>
  </r>
  <r>
    <n v="-1"/>
    <n v="1"/>
    <s v="0001 -Florida Power &amp; Light Company"/>
    <n v="0"/>
    <n v="3"/>
    <x v="34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34"/>
  </r>
  <r>
    <n v="-1"/>
    <n v="1"/>
    <s v="0001 -Florida Power &amp; Light Company"/>
    <n v="0"/>
    <n v="3"/>
    <x v="34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34"/>
  </r>
  <r>
    <n v="-1"/>
    <n v="1"/>
    <s v="0001 -Florida Power &amp; Light Company"/>
    <n v="0"/>
    <n v="3"/>
    <x v="34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34"/>
  </r>
  <r>
    <n v="-1"/>
    <n v="1"/>
    <s v="0001 -Florida Power &amp; Light Company"/>
    <n v="0"/>
    <n v="3"/>
    <x v="34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34"/>
  </r>
  <r>
    <n v="-1"/>
    <n v="1"/>
    <s v="0001 -Florida Power &amp; Light Company"/>
    <n v="0"/>
    <n v="3"/>
    <x v="34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34"/>
  </r>
  <r>
    <n v="-1"/>
    <n v="1"/>
    <s v="0001 -Florida Power &amp; Light Company"/>
    <n v="0"/>
    <n v="3"/>
    <x v="34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34"/>
  </r>
  <r>
    <n v="-1"/>
    <n v="1"/>
    <s v="0001 -Florida Power &amp; Light Company"/>
    <n v="0"/>
    <n v="3"/>
    <x v="34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34"/>
  </r>
  <r>
    <n v="-1"/>
    <n v="1"/>
    <s v="0001 -Florida Power &amp; Light Company"/>
    <n v="0"/>
    <n v="3"/>
    <x v="34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34"/>
  </r>
  <r>
    <n v="-1"/>
    <n v="1"/>
    <s v="0001 -Florida Power &amp; Light Company"/>
    <n v="0"/>
    <n v="3"/>
    <x v="34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34"/>
  </r>
  <r>
    <n v="-1"/>
    <n v="1"/>
    <s v="0001 -Florida Power &amp; Light Company"/>
    <n v="0"/>
    <n v="3"/>
    <x v="34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34"/>
  </r>
  <r>
    <n v="-1"/>
    <n v="1"/>
    <s v="0001 -Florida Power &amp; Light Company"/>
    <n v="0"/>
    <n v="3"/>
    <x v="34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34"/>
  </r>
  <r>
    <n v="-1"/>
    <n v="1"/>
    <s v="0001 -Florida Power &amp; Light Company"/>
    <n v="0"/>
    <n v="3"/>
    <x v="34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34"/>
  </r>
  <r>
    <n v="-1"/>
    <n v="1"/>
    <s v="0001 -Florida Power &amp; Light Company"/>
    <n v="0"/>
    <n v="3"/>
    <x v="34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34"/>
  </r>
  <r>
    <n v="-1"/>
    <n v="1"/>
    <s v="0001 -Florida Power &amp; Light Company"/>
    <n v="0"/>
    <n v="3"/>
    <x v="34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34"/>
  </r>
  <r>
    <n v="-1"/>
    <n v="1"/>
    <s v="0001 -Florida Power &amp; Light Company"/>
    <n v="0"/>
    <n v="3"/>
    <x v="34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34"/>
  </r>
  <r>
    <n v="-1"/>
    <n v="1"/>
    <s v="0001 -Florida Power &amp; Light Company"/>
    <n v="0"/>
    <n v="3"/>
    <x v="34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34"/>
  </r>
  <r>
    <n v="-1"/>
    <n v="1"/>
    <s v="0001 -Florida Power &amp; Light Company"/>
    <n v="0"/>
    <n v="3"/>
    <x v="34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34"/>
  </r>
  <r>
    <n v="-1"/>
    <n v="1"/>
    <s v="0001 -Florida Power &amp; Light Company"/>
    <n v="0"/>
    <n v="3"/>
    <x v="34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34"/>
  </r>
  <r>
    <n v="-1"/>
    <n v="1"/>
    <s v="0001 -Florida Power &amp; Light Company"/>
    <n v="0"/>
    <n v="3"/>
    <x v="34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34"/>
  </r>
  <r>
    <n v="-1"/>
    <n v="1"/>
    <s v="0001 -Florida Power &amp; Light Company"/>
    <n v="0"/>
    <n v="3"/>
    <x v="34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34"/>
  </r>
  <r>
    <n v="-1"/>
    <n v="1"/>
    <s v="0001 -Florida Power &amp; Light Company"/>
    <n v="0"/>
    <n v="3"/>
    <x v="34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34"/>
  </r>
  <r>
    <n v="-1"/>
    <n v="1"/>
    <s v="0001 -Florida Power &amp; Light Company"/>
    <n v="0"/>
    <n v="3"/>
    <x v="34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34"/>
  </r>
  <r>
    <n v="-1"/>
    <n v="1"/>
    <s v="0001 -Florida Power &amp; Light Company"/>
    <n v="0"/>
    <n v="3"/>
    <x v="34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34"/>
  </r>
  <r>
    <n v="-1"/>
    <n v="1"/>
    <s v="0001 -Florida Power &amp; Light Company"/>
    <n v="0"/>
    <n v="3"/>
    <x v="34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34"/>
  </r>
  <r>
    <n v="-1"/>
    <n v="1"/>
    <s v="0001 -Florida Power &amp; Light Company"/>
    <n v="0"/>
    <n v="3"/>
    <x v="34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34"/>
  </r>
  <r>
    <n v="-1"/>
    <n v="1"/>
    <s v="0001 -Florida Power &amp; Light Company"/>
    <n v="0"/>
    <n v="3"/>
    <x v="34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34"/>
  </r>
  <r>
    <n v="-1"/>
    <n v="1"/>
    <s v="0001 -Florida Power &amp; Light Company"/>
    <n v="0"/>
    <n v="3"/>
    <x v="34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34"/>
  </r>
  <r>
    <n v="-1"/>
    <n v="1"/>
    <s v="0001 -Florida Power &amp; Light Company"/>
    <n v="0"/>
    <n v="3"/>
    <x v="34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34"/>
  </r>
  <r>
    <n v="-1"/>
    <n v="1"/>
    <s v="0001 -Florida Power &amp; Light Company"/>
    <n v="0"/>
    <n v="3"/>
    <x v="34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34"/>
  </r>
  <r>
    <n v="-1"/>
    <n v="1"/>
    <s v="0001 -Florida Power &amp; Light Company"/>
    <n v="0"/>
    <n v="3"/>
    <x v="34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34"/>
  </r>
  <r>
    <n v="-1"/>
    <n v="1"/>
    <s v="0001 -Florida Power &amp; Light Company"/>
    <n v="0"/>
    <n v="3"/>
    <x v="34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34"/>
  </r>
  <r>
    <n v="-1"/>
    <n v="1"/>
    <s v="0001 -Florida Power &amp; Light Company"/>
    <n v="0"/>
    <n v="3"/>
    <x v="34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34"/>
  </r>
  <r>
    <n v="-1"/>
    <n v="1"/>
    <s v="0001 -Florida Power &amp; Light Company"/>
    <n v="0"/>
    <n v="3"/>
    <x v="34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34"/>
  </r>
  <r>
    <n v="-1"/>
    <n v="1"/>
    <s v="0001 -Florida Power &amp; Light Company"/>
    <n v="0"/>
    <n v="3"/>
    <x v="34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34"/>
  </r>
  <r>
    <n v="-1"/>
    <n v="1"/>
    <s v="0001 -Florida Power &amp; Light Company"/>
    <n v="0"/>
    <n v="3"/>
    <x v="34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34"/>
  </r>
  <r>
    <n v="-1"/>
    <n v="1"/>
    <s v="0001 -Florida Power &amp; Light Company"/>
    <n v="0"/>
    <n v="3"/>
    <x v="34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34"/>
  </r>
  <r>
    <n v="-1"/>
    <n v="1"/>
    <s v="0001 -Florida Power &amp; Light Company"/>
    <n v="0"/>
    <n v="3"/>
    <x v="34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34"/>
  </r>
  <r>
    <n v="-1"/>
    <n v="1"/>
    <s v="0001 -Florida Power &amp; Light Company"/>
    <n v="0"/>
    <n v="3"/>
    <x v="34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34"/>
  </r>
  <r>
    <n v="-1"/>
    <n v="1"/>
    <s v="0001 -Florida Power &amp; Light Company"/>
    <n v="0"/>
    <n v="3"/>
    <x v="34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34"/>
  </r>
  <r>
    <n v="-1"/>
    <n v="1"/>
    <s v="0001 -Florida Power &amp; Light Company"/>
    <n v="0"/>
    <n v="3"/>
    <x v="34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34"/>
  </r>
  <r>
    <n v="-1"/>
    <n v="1"/>
    <s v="0001 -Florida Power &amp; Light Company"/>
    <n v="0"/>
    <n v="3"/>
    <x v="34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34"/>
  </r>
  <r>
    <n v="-1"/>
    <n v="1"/>
    <s v="0001 -Florida Power &amp; Light Company"/>
    <n v="0"/>
    <n v="3"/>
    <x v="34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34"/>
  </r>
  <r>
    <n v="-1"/>
    <n v="1"/>
    <s v="0001 -Florida Power &amp; Light Company"/>
    <n v="0"/>
    <n v="3"/>
    <x v="34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34"/>
  </r>
  <r>
    <n v="-1"/>
    <n v="1"/>
    <s v="0001 -Florida Power &amp; Light Company"/>
    <n v="0"/>
    <n v="3"/>
    <x v="34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34"/>
  </r>
  <r>
    <n v="-1"/>
    <n v="1"/>
    <s v="0001 -Florida Power &amp; Light Company"/>
    <n v="0"/>
    <n v="3"/>
    <x v="34"/>
    <n v="2003"/>
    <n v="84"/>
    <n v="2014"/>
    <s v="V2003 Bonus-50%"/>
    <n v="367"/>
    <s v="06. Transmission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  <x v="34"/>
  </r>
  <r>
    <n v="-1"/>
    <n v="1"/>
    <s v="0001 -Florida Power &amp; Light Company"/>
    <n v="0"/>
    <n v="3"/>
    <x v="34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34"/>
  </r>
  <r>
    <n v="-1"/>
    <n v="1"/>
    <s v="0001 -Florida Power &amp; Light Company"/>
    <n v="0"/>
    <n v="3"/>
    <x v="34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34"/>
  </r>
  <r>
    <n v="-1"/>
    <n v="1"/>
    <s v="0001 -Florida Power &amp; Light Company"/>
    <n v="0"/>
    <n v="3"/>
    <x v="34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34"/>
  </r>
  <r>
    <n v="-1"/>
    <n v="1"/>
    <s v="0001 -Florida Power &amp; Light Company"/>
    <n v="0"/>
    <n v="3"/>
    <x v="34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34"/>
  </r>
  <r>
    <n v="-1"/>
    <n v="1"/>
    <s v="0001 -Florida Power &amp; Light Company"/>
    <n v="0"/>
    <n v="3"/>
    <x v="34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34"/>
  </r>
  <r>
    <n v="-1"/>
    <n v="1"/>
    <s v="0001 -Florida Power &amp; Light Company"/>
    <n v="0"/>
    <n v="3"/>
    <x v="34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34"/>
  </r>
  <r>
    <n v="-1"/>
    <n v="1"/>
    <s v="0001 -Florida Power &amp; Light Company"/>
    <n v="0"/>
    <n v="3"/>
    <x v="34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34"/>
  </r>
  <r>
    <n v="-1"/>
    <n v="1"/>
    <s v="0001 -Florida Power &amp; Light Company"/>
    <n v="0"/>
    <n v="3"/>
    <x v="34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34"/>
  </r>
  <r>
    <n v="-1"/>
    <n v="1"/>
    <s v="0001 -Florida Power &amp; Light Company"/>
    <n v="0"/>
    <n v="3"/>
    <x v="34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34"/>
  </r>
  <r>
    <n v="-1"/>
    <n v="1"/>
    <s v="0001 -Florida Power &amp; Light Company"/>
    <n v="0"/>
    <n v="3"/>
    <x v="34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34"/>
  </r>
  <r>
    <n v="-1"/>
    <n v="1"/>
    <s v="0001 -Florida Power &amp; Light Company"/>
    <n v="0"/>
    <n v="3"/>
    <x v="34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34"/>
  </r>
  <r>
    <n v="-1"/>
    <n v="1"/>
    <s v="0001 -Florida Power &amp; Light Company"/>
    <n v="0"/>
    <n v="3"/>
    <x v="34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34"/>
  </r>
  <r>
    <n v="-1"/>
    <n v="1"/>
    <s v="0001 -Florida Power &amp; Light Company"/>
    <n v="0"/>
    <n v="3"/>
    <x v="34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34"/>
  </r>
  <r>
    <n v="-1"/>
    <n v="1"/>
    <s v="0001 -Florida Power &amp; Light Company"/>
    <n v="0"/>
    <n v="3"/>
    <x v="34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34"/>
  </r>
  <r>
    <n v="-1"/>
    <n v="1"/>
    <s v="0001 -Florida Power &amp; Light Company"/>
    <n v="0"/>
    <n v="3"/>
    <x v="34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34"/>
  </r>
  <r>
    <n v="-1"/>
    <n v="1"/>
    <s v="0001 -Florida Power &amp; Light Company"/>
    <n v="0"/>
    <n v="3"/>
    <x v="34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34"/>
  </r>
  <r>
    <n v="-1"/>
    <n v="1"/>
    <s v="0001 -Florida Power &amp; Light Company"/>
    <n v="0"/>
    <n v="3"/>
    <x v="34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34"/>
  </r>
  <r>
    <n v="-1"/>
    <n v="1"/>
    <s v="0001 -Florida Power &amp; Light Company"/>
    <n v="0"/>
    <n v="3"/>
    <x v="34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34"/>
  </r>
  <r>
    <n v="-1"/>
    <n v="1"/>
    <s v="0001 -Florida Power &amp; Light Company"/>
    <n v="0"/>
    <n v="3"/>
    <x v="34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34"/>
  </r>
  <r>
    <n v="-1"/>
    <n v="1"/>
    <s v="0001 -Florida Power &amp; Light Company"/>
    <n v="0"/>
    <n v="3"/>
    <x v="34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34"/>
  </r>
  <r>
    <n v="-1"/>
    <n v="1"/>
    <s v="0001 -Florida Power &amp; Light Company"/>
    <n v="0"/>
    <n v="3"/>
    <x v="34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34"/>
  </r>
  <r>
    <n v="-1"/>
    <n v="1"/>
    <s v="0001 -Florida Power &amp; Light Company"/>
    <n v="0"/>
    <n v="3"/>
    <x v="34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34"/>
  </r>
  <r>
    <n v="-1"/>
    <n v="1"/>
    <s v="0001 -Florida Power &amp; Light Company"/>
    <n v="0"/>
    <n v="3"/>
    <x v="34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34"/>
  </r>
  <r>
    <n v="-1"/>
    <n v="1"/>
    <s v="0001 -Florida Power &amp; Light Company"/>
    <n v="0"/>
    <n v="3"/>
    <x v="34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34"/>
  </r>
  <r>
    <n v="-1"/>
    <n v="1"/>
    <s v="0001 -Florida Power &amp; Light Company"/>
    <n v="0"/>
    <n v="3"/>
    <x v="34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34"/>
  </r>
  <r>
    <n v="-1"/>
    <n v="1"/>
    <s v="0001 -Florida Power &amp; Light Company"/>
    <n v="0"/>
    <n v="3"/>
    <x v="34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34"/>
  </r>
  <r>
    <n v="-1"/>
    <n v="1"/>
    <s v="0001 -Florida Power &amp; Light Company"/>
    <n v="0"/>
    <n v="3"/>
    <x v="34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34"/>
  </r>
  <r>
    <n v="-1"/>
    <n v="1"/>
    <s v="0001 -Florida Power &amp; Light Company"/>
    <n v="0"/>
    <n v="3"/>
    <x v="34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34"/>
  </r>
  <r>
    <n v="-1"/>
    <n v="1"/>
    <s v="0001 -Florida Power &amp; Light Company"/>
    <n v="0"/>
    <n v="3"/>
    <x v="34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34"/>
  </r>
  <r>
    <n v="-1"/>
    <n v="1"/>
    <s v="0001 -Florida Power &amp; Light Company"/>
    <n v="0"/>
    <n v="3"/>
    <x v="34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34"/>
  </r>
  <r>
    <n v="-1"/>
    <n v="1"/>
    <s v="0001 -Florida Power &amp; Light Company"/>
    <n v="0"/>
    <n v="3"/>
    <x v="34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34"/>
  </r>
  <r>
    <n v="-1"/>
    <n v="1"/>
    <s v="0001 -Florida Power &amp; Light Company"/>
    <n v="0"/>
    <n v="3"/>
    <x v="34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34"/>
  </r>
  <r>
    <n v="-1"/>
    <n v="1"/>
    <s v="0001 -Florida Power &amp; Light Company"/>
    <n v="0"/>
    <n v="3"/>
    <x v="34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34"/>
  </r>
  <r>
    <n v="-1"/>
    <n v="1"/>
    <s v="0001 -Florida Power &amp; Light Company"/>
    <n v="0"/>
    <n v="3"/>
    <x v="34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34"/>
  </r>
  <r>
    <n v="-1"/>
    <n v="1"/>
    <s v="0001 -Florida Power &amp; Light Company"/>
    <n v="0"/>
    <n v="3"/>
    <x v="34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34"/>
  </r>
  <r>
    <n v="-1"/>
    <n v="1"/>
    <s v="0001 -Florida Power &amp; Light Company"/>
    <n v="0"/>
    <n v="3"/>
    <x v="34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34"/>
  </r>
  <r>
    <n v="-1"/>
    <n v="1"/>
    <s v="0001 -Florida Power &amp; Light Company"/>
    <n v="0"/>
    <n v="3"/>
    <x v="34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34"/>
  </r>
  <r>
    <n v="-1"/>
    <n v="1"/>
    <s v="0001 -Florida Power &amp; Light Company"/>
    <n v="0"/>
    <n v="3"/>
    <x v="34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34"/>
  </r>
  <r>
    <n v="-1"/>
    <n v="1"/>
    <s v="0001 -Florida Power &amp; Light Company"/>
    <n v="0"/>
    <n v="3"/>
    <x v="34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34"/>
  </r>
  <r>
    <n v="-1"/>
    <n v="1"/>
    <s v="0001 -Florida Power &amp; Light Company"/>
    <n v="0"/>
    <n v="3"/>
    <x v="34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34"/>
  </r>
  <r>
    <n v="-1"/>
    <n v="1"/>
    <s v="0001 -Florida Power &amp; Light Company"/>
    <n v="0"/>
    <n v="3"/>
    <x v="34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34"/>
  </r>
  <r>
    <n v="-1"/>
    <n v="1"/>
    <s v="0001 -Florida Power &amp; Light Company"/>
    <n v="0"/>
    <n v="3"/>
    <x v="34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34"/>
  </r>
  <r>
    <n v="-1"/>
    <n v="1"/>
    <s v="0001 -Florida Power &amp; Light Company"/>
    <n v="0"/>
    <n v="3"/>
    <x v="34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34"/>
  </r>
  <r>
    <n v="-1"/>
    <n v="1"/>
    <s v="0001 -Florida Power &amp; Light Company"/>
    <n v="0"/>
    <n v="3"/>
    <x v="34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34"/>
  </r>
  <r>
    <n v="-1"/>
    <n v="1"/>
    <s v="0001 -Florida Power &amp; Light Company"/>
    <n v="0"/>
    <n v="3"/>
    <x v="34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34"/>
  </r>
  <r>
    <n v="-1"/>
    <n v="1"/>
    <s v="0001 -Florida Power &amp; Light Company"/>
    <n v="0"/>
    <n v="3"/>
    <x v="34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34"/>
  </r>
  <r>
    <n v="-1"/>
    <n v="1"/>
    <s v="0001 -Florida Power &amp; Light Company"/>
    <n v="0"/>
    <n v="3"/>
    <x v="34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34"/>
  </r>
  <r>
    <n v="-1"/>
    <n v="1"/>
    <s v="0001 -Florida Power &amp; Light Company"/>
    <n v="0"/>
    <n v="3"/>
    <x v="34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34"/>
  </r>
  <r>
    <n v="-1"/>
    <n v="1"/>
    <s v="0001 -Florida Power &amp; Light Company"/>
    <n v="0"/>
    <n v="3"/>
    <x v="34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34"/>
  </r>
  <r>
    <n v="-1"/>
    <n v="1"/>
    <s v="0001 -Florida Power &amp; Light Company"/>
    <n v="0"/>
    <n v="3"/>
    <x v="34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34"/>
  </r>
  <r>
    <n v="-1"/>
    <n v="1"/>
    <s v="0001 -Florida Power &amp; Light Company"/>
    <n v="0"/>
    <n v="3"/>
    <x v="34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34"/>
  </r>
  <r>
    <n v="-1"/>
    <n v="1"/>
    <s v="0001 -Florida Power &amp; Light Company"/>
    <n v="0"/>
    <n v="3"/>
    <x v="34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34"/>
  </r>
  <r>
    <n v="-1"/>
    <n v="1"/>
    <s v="0001 -Florida Power &amp; Light Company"/>
    <n v="0"/>
    <n v="3"/>
    <x v="34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34"/>
  </r>
  <r>
    <n v="-1"/>
    <n v="1"/>
    <s v="0001 -Florida Power &amp; Light Company"/>
    <n v="0"/>
    <n v="3"/>
    <x v="34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34"/>
  </r>
  <r>
    <n v="-1"/>
    <n v="1"/>
    <s v="0001 -Florida Power &amp; Light Company"/>
    <n v="0"/>
    <n v="3"/>
    <x v="34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34"/>
  </r>
  <r>
    <n v="-1"/>
    <n v="1"/>
    <s v="0001 -Florida Power &amp; Light Company"/>
    <n v="0"/>
    <n v="3"/>
    <x v="34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34"/>
  </r>
  <r>
    <n v="-1"/>
    <n v="1"/>
    <s v="0001 -Florida Power &amp; Light Company"/>
    <n v="0"/>
    <n v="3"/>
    <x v="34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34"/>
  </r>
  <r>
    <n v="-1"/>
    <n v="1"/>
    <s v="0001 -Florida Power &amp; Light Company"/>
    <n v="0"/>
    <n v="3"/>
    <x v="34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34"/>
  </r>
  <r>
    <n v="-1"/>
    <n v="1"/>
    <s v="0001 -Florida Power &amp; Light Company"/>
    <n v="0"/>
    <n v="3"/>
    <x v="34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34"/>
  </r>
  <r>
    <n v="-1"/>
    <n v="1"/>
    <s v="0001 -Florida Power &amp; Light Company"/>
    <n v="0"/>
    <n v="3"/>
    <x v="34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34"/>
  </r>
  <r>
    <n v="-1"/>
    <n v="1"/>
    <s v="0001 -Florida Power &amp; Light Company"/>
    <n v="0"/>
    <n v="3"/>
    <x v="34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34"/>
  </r>
  <r>
    <n v="-1"/>
    <n v="1"/>
    <s v="0001 -Florida Power &amp; Light Company"/>
    <n v="0"/>
    <n v="3"/>
    <x v="34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34"/>
  </r>
  <r>
    <n v="-1"/>
    <n v="1"/>
    <s v="0001 -Florida Power &amp; Light Company"/>
    <n v="0"/>
    <n v="3"/>
    <x v="34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34"/>
  </r>
  <r>
    <n v="-1"/>
    <n v="1"/>
    <s v="0001 -Florida Power &amp; Light Company"/>
    <n v="0"/>
    <n v="3"/>
    <x v="34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34"/>
  </r>
  <r>
    <n v="-1"/>
    <n v="1"/>
    <s v="0001 -Florida Power &amp; Light Company"/>
    <n v="0"/>
    <n v="3"/>
    <x v="34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34"/>
  </r>
  <r>
    <n v="-1"/>
    <n v="1"/>
    <s v="0001 -Florida Power &amp; Light Company"/>
    <n v="0"/>
    <n v="3"/>
    <x v="34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34"/>
  </r>
  <r>
    <n v="-1"/>
    <n v="1"/>
    <s v="0001 -Florida Power &amp; Light Company"/>
    <n v="0"/>
    <n v="3"/>
    <x v="34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34"/>
  </r>
  <r>
    <n v="-1"/>
    <n v="1"/>
    <s v="0001 -Florida Power &amp; Light Company"/>
    <n v="0"/>
    <n v="3"/>
    <x v="34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34"/>
  </r>
  <r>
    <n v="-1"/>
    <n v="1"/>
    <s v="0001 -Florida Power &amp; Light Company"/>
    <n v="0"/>
    <n v="3"/>
    <x v="34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34"/>
  </r>
  <r>
    <n v="-1"/>
    <n v="1"/>
    <s v="0001 -Florida Power &amp; Light Company"/>
    <n v="0"/>
    <n v="3"/>
    <x v="34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34"/>
  </r>
  <r>
    <n v="-1"/>
    <n v="1"/>
    <s v="0001 -Florida Power &amp; Light Company"/>
    <n v="0"/>
    <n v="3"/>
    <x v="34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34"/>
  </r>
  <r>
    <n v="-1"/>
    <n v="1"/>
    <s v="0001 -Florida Power &amp; Light Company"/>
    <n v="0"/>
    <n v="3"/>
    <x v="34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34"/>
  </r>
  <r>
    <n v="-1"/>
    <n v="1"/>
    <s v="0001 -Florida Power &amp; Light Company"/>
    <n v="0"/>
    <n v="3"/>
    <x v="34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34"/>
  </r>
  <r>
    <n v="-1"/>
    <n v="1"/>
    <s v="0001 -Florida Power &amp; Light Company"/>
    <n v="0"/>
    <n v="3"/>
    <x v="34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34"/>
  </r>
  <r>
    <n v="-1"/>
    <n v="1"/>
    <s v="0001 -Florida Power &amp; Light Company"/>
    <n v="0"/>
    <n v="3"/>
    <x v="34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34"/>
  </r>
  <r>
    <n v="-1"/>
    <n v="1"/>
    <s v="0001 -Florida Power &amp; Light Company"/>
    <n v="0"/>
    <n v="3"/>
    <x v="34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34"/>
  </r>
  <r>
    <n v="-1"/>
    <n v="1"/>
    <s v="0001 -Florida Power &amp; Light Company"/>
    <n v="0"/>
    <n v="3"/>
    <x v="34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34"/>
  </r>
  <r>
    <n v="-1"/>
    <n v="1"/>
    <s v="0001 -Florida Power &amp; Light Company"/>
    <n v="0"/>
    <n v="3"/>
    <x v="34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34"/>
  </r>
  <r>
    <n v="-1"/>
    <n v="1"/>
    <s v="0001 -Florida Power &amp; Light Company"/>
    <n v="0"/>
    <n v="3"/>
    <x v="34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34"/>
  </r>
  <r>
    <n v="-1"/>
    <n v="1"/>
    <s v="0001 -Florida Power &amp; Light Company"/>
    <n v="0"/>
    <n v="3"/>
    <x v="34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34"/>
  </r>
  <r>
    <n v="-1"/>
    <n v="1"/>
    <s v="0001 -Florida Power &amp; Light Company"/>
    <n v="0"/>
    <n v="3"/>
    <x v="34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34"/>
  </r>
  <r>
    <n v="-1"/>
    <n v="1"/>
    <s v="0001 -Florida Power &amp; Light Company"/>
    <n v="0"/>
    <n v="3"/>
    <x v="34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34"/>
  </r>
  <r>
    <n v="-1"/>
    <n v="1"/>
    <s v="0001 -Florida Power &amp; Light Company"/>
    <n v="0"/>
    <n v="3"/>
    <x v="34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34"/>
  </r>
  <r>
    <n v="-1"/>
    <n v="1"/>
    <s v="0001 -Florida Power &amp; Light Company"/>
    <n v="0"/>
    <n v="3"/>
    <x v="34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34"/>
  </r>
  <r>
    <n v="-1"/>
    <n v="1"/>
    <s v="0001 -Florida Power &amp; Light Company"/>
    <n v="0"/>
    <n v="3"/>
    <x v="34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34"/>
  </r>
  <r>
    <n v="-1"/>
    <n v="1"/>
    <s v="0001 -Florida Power &amp; Light Company"/>
    <n v="0"/>
    <n v="3"/>
    <x v="34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34"/>
  </r>
  <r>
    <n v="-1"/>
    <n v="1"/>
    <s v="0001 -Florida Power &amp; Light Company"/>
    <n v="0"/>
    <n v="3"/>
    <x v="34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34"/>
  </r>
  <r>
    <n v="-1"/>
    <n v="1"/>
    <s v="0001 -Florida Power &amp; Light Company"/>
    <n v="0"/>
    <n v="3"/>
    <x v="34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34"/>
  </r>
  <r>
    <n v="-1"/>
    <n v="1"/>
    <s v="0001 -Florida Power &amp; Light Company"/>
    <n v="0"/>
    <n v="3"/>
    <x v="34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34"/>
  </r>
  <r>
    <n v="-1"/>
    <n v="1"/>
    <s v="0001 -Florida Power &amp; Light Company"/>
    <n v="0"/>
    <n v="3"/>
    <x v="34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34"/>
  </r>
  <r>
    <n v="-1"/>
    <n v="1"/>
    <s v="0001 -Florida Power &amp; Light Company"/>
    <n v="0"/>
    <n v="3"/>
    <x v="34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34"/>
  </r>
  <r>
    <n v="-1"/>
    <n v="1"/>
    <s v="0001 -Florida Power &amp; Light Company"/>
    <n v="0"/>
    <n v="3"/>
    <x v="34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34"/>
  </r>
  <r>
    <n v="-1"/>
    <n v="1"/>
    <s v="0001 -Florida Power &amp; Light Company"/>
    <n v="0"/>
    <n v="3"/>
    <x v="34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34"/>
  </r>
  <r>
    <n v="-1"/>
    <n v="1"/>
    <s v="0001 -Florida Power &amp; Light Company"/>
    <n v="0"/>
    <n v="3"/>
    <x v="34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34"/>
  </r>
  <r>
    <n v="-1"/>
    <n v="1"/>
    <s v="0001 -Florida Power &amp; Light Company"/>
    <n v="0"/>
    <n v="3"/>
    <x v="34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34"/>
  </r>
  <r>
    <n v="-1"/>
    <n v="1"/>
    <s v="0001 -Florida Power &amp; Light Company"/>
    <n v="0"/>
    <n v="3"/>
    <x v="34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34"/>
  </r>
  <r>
    <n v="-1"/>
    <n v="1"/>
    <s v="0001 -Florida Power &amp; Light Company"/>
    <n v="0"/>
    <n v="3"/>
    <x v="34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34"/>
  </r>
  <r>
    <n v="-1"/>
    <n v="1"/>
    <s v="0001 -Florida Power &amp; Light Company"/>
    <n v="0"/>
    <n v="3"/>
    <x v="34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34"/>
  </r>
  <r>
    <n v="-1"/>
    <n v="1"/>
    <s v="0001 -Florida Power &amp; Light Company"/>
    <n v="0"/>
    <n v="3"/>
    <x v="34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34"/>
  </r>
  <r>
    <n v="-1"/>
    <n v="1"/>
    <s v="0001 -Florida Power &amp; Light Company"/>
    <n v="0"/>
    <n v="3"/>
    <x v="34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34"/>
  </r>
  <r>
    <n v="-1"/>
    <n v="1"/>
    <s v="0001 -Florida Power &amp; Light Company"/>
    <n v="0"/>
    <n v="3"/>
    <x v="34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34"/>
  </r>
  <r>
    <n v="-1"/>
    <n v="1"/>
    <s v="0001 -Florida Power &amp; Light Company"/>
    <n v="0"/>
    <n v="3"/>
    <x v="34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34"/>
  </r>
  <r>
    <n v="-1"/>
    <n v="1"/>
    <s v="0001 -Florida Power &amp; Light Company"/>
    <n v="0"/>
    <n v="3"/>
    <x v="34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34"/>
  </r>
  <r>
    <n v="-1"/>
    <n v="1"/>
    <s v="0001 -Florida Power &amp; Light Company"/>
    <n v="0"/>
    <n v="3"/>
    <x v="34"/>
    <n v="2003"/>
    <n v="84"/>
    <n v="2014"/>
    <s v="V2003 Bonus-50%"/>
    <n v="367"/>
    <s v="07. Distribution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  <x v="34"/>
  </r>
  <r>
    <n v="-1"/>
    <n v="1"/>
    <s v="0001 -Florida Power &amp; Light Company"/>
    <n v="0"/>
    <n v="3"/>
    <x v="34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34"/>
  </r>
  <r>
    <n v="-1"/>
    <n v="1"/>
    <s v="0001 -Florida Power &amp; Light Company"/>
    <n v="0"/>
    <n v="3"/>
    <x v="34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34"/>
  </r>
  <r>
    <n v="-1"/>
    <n v="1"/>
    <s v="0001 -Florida Power &amp; Light Company"/>
    <n v="0"/>
    <n v="3"/>
    <x v="34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34"/>
  </r>
  <r>
    <n v="-1"/>
    <n v="1"/>
    <s v="0001 -Florida Power &amp; Light Company"/>
    <n v="0"/>
    <n v="3"/>
    <x v="34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34"/>
  </r>
  <r>
    <n v="-1"/>
    <n v="1"/>
    <s v="0001 -Florida Power &amp; Light Company"/>
    <n v="0"/>
    <n v="3"/>
    <x v="34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34"/>
  </r>
  <r>
    <n v="-1"/>
    <n v="1"/>
    <s v="0001 -Florida Power &amp; Light Company"/>
    <n v="0"/>
    <n v="3"/>
    <x v="34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34"/>
  </r>
  <r>
    <n v="-1"/>
    <n v="1"/>
    <s v="0001 -Florida Power &amp; Light Company"/>
    <n v="0"/>
    <n v="3"/>
    <x v="34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34"/>
  </r>
  <r>
    <n v="-1"/>
    <n v="1"/>
    <s v="0001 -Florida Power &amp; Light Company"/>
    <n v="0"/>
    <n v="3"/>
    <x v="34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34"/>
  </r>
  <r>
    <n v="-1"/>
    <n v="1"/>
    <s v="0001 -Florida Power &amp; Light Company"/>
    <n v="0"/>
    <n v="3"/>
    <x v="34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34"/>
  </r>
  <r>
    <n v="-1"/>
    <n v="1"/>
    <s v="0001 -Florida Power &amp; Light Company"/>
    <n v="0"/>
    <n v="3"/>
    <x v="34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34"/>
  </r>
  <r>
    <n v="-1"/>
    <n v="1"/>
    <s v="0001 -Florida Power &amp; Light Company"/>
    <n v="0"/>
    <n v="3"/>
    <x v="34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34"/>
  </r>
  <r>
    <n v="-1"/>
    <n v="1"/>
    <s v="0001 -Florida Power &amp; Light Company"/>
    <n v="0"/>
    <n v="3"/>
    <x v="34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34"/>
  </r>
  <r>
    <n v="-1"/>
    <n v="1"/>
    <s v="0001 -Florida Power &amp; Light Company"/>
    <n v="0"/>
    <n v="3"/>
    <x v="34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34"/>
  </r>
  <r>
    <n v="-1"/>
    <n v="1"/>
    <s v="0001 -Florida Power &amp; Light Company"/>
    <n v="0"/>
    <n v="3"/>
    <x v="34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34"/>
  </r>
  <r>
    <n v="-1"/>
    <n v="1"/>
    <s v="0001 -Florida Power &amp; Light Company"/>
    <n v="0"/>
    <n v="3"/>
    <x v="34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34"/>
  </r>
  <r>
    <n v="-1"/>
    <n v="1"/>
    <s v="0001 -Florida Power &amp; Light Company"/>
    <n v="0"/>
    <n v="3"/>
    <x v="34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34"/>
  </r>
  <r>
    <n v="-1"/>
    <n v="1"/>
    <s v="0001 -Florida Power &amp; Light Company"/>
    <n v="0"/>
    <n v="3"/>
    <x v="34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34"/>
  </r>
  <r>
    <n v="-1"/>
    <n v="1"/>
    <s v="0001 -Florida Power &amp; Light Company"/>
    <n v="0"/>
    <n v="3"/>
    <x v="34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34"/>
  </r>
  <r>
    <n v="-1"/>
    <n v="1"/>
    <s v="0001 -Florida Power &amp; Light Company"/>
    <n v="0"/>
    <n v="3"/>
    <x v="34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34"/>
  </r>
  <r>
    <n v="-1"/>
    <n v="1"/>
    <s v="0001 -Florida Power &amp; Light Company"/>
    <n v="0"/>
    <n v="3"/>
    <x v="34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34"/>
  </r>
  <r>
    <n v="-1"/>
    <n v="1"/>
    <s v="0001 -Florida Power &amp; Light Company"/>
    <n v="0"/>
    <n v="3"/>
    <x v="34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34"/>
  </r>
  <r>
    <n v="-1"/>
    <n v="1"/>
    <s v="0001 -Florida Power &amp; Light Company"/>
    <n v="0"/>
    <n v="3"/>
    <x v="34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34"/>
  </r>
  <r>
    <n v="-1"/>
    <n v="1"/>
    <s v="0001 -Florida Power &amp; Light Company"/>
    <n v="0"/>
    <n v="3"/>
    <x v="34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34"/>
  </r>
  <r>
    <n v="-1"/>
    <n v="1"/>
    <s v="0001 -Florida Power &amp; Light Company"/>
    <n v="0"/>
    <n v="3"/>
    <x v="34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34"/>
  </r>
  <r>
    <n v="-1"/>
    <n v="1"/>
    <s v="0001 -Florida Power &amp; Light Company"/>
    <n v="0"/>
    <n v="3"/>
    <x v="34"/>
    <n v="2008"/>
    <n v="169"/>
    <n v="2014"/>
    <s v="V2008 Q2 - 50% Bonus"/>
    <n v="367"/>
    <s v="07. Distribution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  <x v="34"/>
  </r>
  <r>
    <n v="-1"/>
    <n v="1"/>
    <s v="0001 -Florida Power &amp; Light Company"/>
    <n v="0"/>
    <n v="3"/>
    <x v="34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34"/>
  </r>
  <r>
    <n v="-1"/>
    <n v="1"/>
    <s v="0001 -Florida Power &amp; Light Company"/>
    <n v="0"/>
    <n v="3"/>
    <x v="34"/>
    <n v="2008"/>
    <n v="170"/>
    <n v="2014"/>
    <s v="V2008 Q3 - 50% Bonus"/>
    <n v="367"/>
    <s v="07. Distribution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  <x v="34"/>
  </r>
  <r>
    <n v="-1"/>
    <n v="1"/>
    <s v="0001 -Florida Power &amp; Light Company"/>
    <n v="0"/>
    <n v="3"/>
    <x v="34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34"/>
  </r>
  <r>
    <n v="-1"/>
    <n v="1"/>
    <s v="0001 -Florida Power &amp; Light Company"/>
    <n v="0"/>
    <n v="3"/>
    <x v="34"/>
    <n v="2008"/>
    <n v="171"/>
    <n v="2014"/>
    <s v="V2008 Q4 - 50% Bonus"/>
    <n v="367"/>
    <s v="07. Distribution"/>
    <s v="Function"/>
    <n v="21041430.5"/>
    <n v="0"/>
    <n v="0"/>
    <n v="21116214.850000001"/>
    <n v="1191551.82"/>
    <n v="8114230.2000000002"/>
    <n v="-249996.44"/>
    <n v="12215.61"/>
    <n v="21190999.199999999"/>
    <n v="9252060.3800000008"/>
    <n v="-83631.460000000006"/>
    <n v="0"/>
    <n v="12215.61"/>
    <n v="0"/>
    <x v="34"/>
  </r>
  <r>
    <n v="-1"/>
    <n v="1"/>
    <s v="0001 -Florida Power &amp; Light Company"/>
    <n v="0"/>
    <n v="3"/>
    <x v="34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34"/>
  </r>
  <r>
    <n v="-1"/>
    <n v="1"/>
    <s v="0001 -Florida Power &amp; Light Company"/>
    <n v="0"/>
    <n v="3"/>
    <x v="34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34"/>
  </r>
  <r>
    <n v="-1"/>
    <n v="1"/>
    <s v="0001 -Florida Power &amp; Light Company"/>
    <n v="0"/>
    <n v="3"/>
    <x v="34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34"/>
  </r>
  <r>
    <n v="-1"/>
    <n v="1"/>
    <s v="0001 -Florida Power &amp; Light Company"/>
    <n v="0"/>
    <n v="3"/>
    <x v="34"/>
    <n v="2009"/>
    <n v="190"/>
    <n v="2014"/>
    <s v="V2009 Q2 - 50% Bonus"/>
    <n v="367"/>
    <s v="07. Distribution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  <x v="34"/>
  </r>
  <r>
    <n v="-1"/>
    <n v="1"/>
    <s v="0001 -Florida Power &amp; Light Company"/>
    <n v="0"/>
    <n v="3"/>
    <x v="34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34"/>
  </r>
  <r>
    <n v="-1"/>
    <n v="1"/>
    <s v="0001 -Florida Power &amp; Light Company"/>
    <n v="0"/>
    <n v="3"/>
    <x v="34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34"/>
  </r>
  <r>
    <n v="-1"/>
    <n v="1"/>
    <s v="0001 -Florida Power &amp; Light Company"/>
    <n v="0"/>
    <n v="3"/>
    <x v="34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34"/>
  </r>
  <r>
    <n v="-1"/>
    <n v="1"/>
    <s v="0001 -Florida Power &amp; Light Company"/>
    <n v="0"/>
    <n v="3"/>
    <x v="34"/>
    <n v="2009"/>
    <n v="192"/>
    <n v="2014"/>
    <s v="V2009 Q4 - 50% Bonus"/>
    <n v="367"/>
    <s v="07. Distribution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  <x v="34"/>
  </r>
  <r>
    <n v="-1"/>
    <n v="1"/>
    <s v="0001 -Florida Power &amp; Light Company"/>
    <n v="0"/>
    <n v="3"/>
    <x v="34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34"/>
  </r>
  <r>
    <n v="-1"/>
    <n v="1"/>
    <s v="0001 -Florida Power &amp; Light Company"/>
    <n v="0"/>
    <n v="3"/>
    <x v="34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34"/>
  </r>
  <r>
    <n v="-1"/>
    <n v="1"/>
    <s v="0001 -Florida Power &amp; Light Company"/>
    <n v="0"/>
    <n v="3"/>
    <x v="34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34"/>
  </r>
  <r>
    <n v="-1"/>
    <n v="1"/>
    <s v="0001 -Florida Power &amp; Light Company"/>
    <n v="0"/>
    <n v="3"/>
    <x v="34"/>
    <n v="2010"/>
    <n v="216"/>
    <n v="2014"/>
    <s v="V2010 Q2 - 50% Bonus"/>
    <n v="367"/>
    <s v="07. Distribution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  <x v="34"/>
  </r>
  <r>
    <n v="-1"/>
    <n v="1"/>
    <s v="0001 -Florida Power &amp; Light Company"/>
    <n v="0"/>
    <n v="3"/>
    <x v="34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34"/>
  </r>
  <r>
    <n v="-1"/>
    <n v="1"/>
    <s v="0001 -Florida Power &amp; Light Company"/>
    <n v="0"/>
    <n v="3"/>
    <x v="34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7"/>
    <n v="2014"/>
    <s v="V2010 Q3 - 50% Bonus"/>
    <n v="367"/>
    <s v="07. Distribution"/>
    <s v="Function"/>
    <n v="34475066.939999998"/>
    <n v="0"/>
    <n v="0"/>
    <n v="34651204.710000001"/>
    <n v="2417225.65"/>
    <n v="12351839.92"/>
    <n v="-466855.82"/>
    <n v="29574.61"/>
    <n v="34827342.490000002"/>
    <n v="14675394.380000001"/>
    <n v="-229029.74"/>
    <n v="0"/>
    <n v="29574.61"/>
    <n v="0"/>
    <x v="34"/>
  </r>
  <r>
    <n v="-1"/>
    <n v="1"/>
    <s v="0001 -Florida Power &amp; Light Company"/>
    <n v="0"/>
    <n v="3"/>
    <x v="34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34"/>
  </r>
  <r>
    <n v="-1"/>
    <n v="1"/>
    <s v="0001 -Florida Power &amp; Light Company"/>
    <n v="0"/>
    <n v="3"/>
    <x v="34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34"/>
  </r>
  <r>
    <n v="-1"/>
    <n v="1"/>
    <s v="0001 -Florida Power &amp; Light Company"/>
    <n v="0"/>
    <n v="3"/>
    <x v="34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34"/>
  </r>
  <r>
    <n v="-1"/>
    <n v="1"/>
    <s v="0001 -Florida Power &amp; Light Company"/>
    <n v="0"/>
    <n v="3"/>
    <x v="34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34"/>
  </r>
  <r>
    <n v="-1"/>
    <n v="1"/>
    <s v="0001 -Florida Power &amp; Light Company"/>
    <n v="0"/>
    <n v="3"/>
    <x v="34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34"/>
  </r>
  <r>
    <n v="-1"/>
    <n v="1"/>
    <s v="0001 -Florida Power &amp; Light Company"/>
    <n v="0"/>
    <n v="3"/>
    <x v="34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34"/>
  </r>
  <r>
    <n v="-1"/>
    <n v="1"/>
    <s v="0001 -Florida Power &amp; Light Company"/>
    <n v="0"/>
    <n v="3"/>
    <x v="34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34"/>
  </r>
  <r>
    <n v="-1"/>
    <n v="1"/>
    <s v="0001 -Florida Power &amp; Light Company"/>
    <n v="0"/>
    <n v="3"/>
    <x v="34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34"/>
  </r>
  <r>
    <n v="-1"/>
    <n v="1"/>
    <s v="0001 -Florida Power &amp; Light Company"/>
    <n v="0"/>
    <n v="3"/>
    <x v="34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34"/>
  </r>
  <r>
    <n v="-1"/>
    <n v="1"/>
    <s v="0001 -Florida Power &amp; Light Company"/>
    <n v="0"/>
    <n v="3"/>
    <x v="34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34"/>
  </r>
  <r>
    <n v="-1"/>
    <n v="1"/>
    <s v="0001 -Florida Power &amp; Light Company"/>
    <n v="0"/>
    <n v="3"/>
    <x v="34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34"/>
  </r>
  <r>
    <n v="-1"/>
    <n v="1"/>
    <s v="0001 -Florida Power &amp; Light Company"/>
    <n v="0"/>
    <n v="3"/>
    <x v="34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34"/>
  </r>
  <r>
    <n v="-1"/>
    <n v="1"/>
    <s v="0001 -Florida Power &amp; Light Company"/>
    <n v="0"/>
    <n v="3"/>
    <x v="34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34"/>
  </r>
  <r>
    <n v="-1"/>
    <n v="1"/>
    <s v="0001 -Florida Power &amp; Light Company"/>
    <n v="0"/>
    <n v="3"/>
    <x v="34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34"/>
  </r>
  <r>
    <n v="-1"/>
    <n v="1"/>
    <s v="0001 -Florida Power &amp; Light Company"/>
    <n v="0"/>
    <n v="3"/>
    <x v="34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34"/>
  </r>
  <r>
    <n v="-1"/>
    <n v="1"/>
    <s v="0001 -Florida Power &amp; Light Company"/>
    <n v="0"/>
    <n v="3"/>
    <x v="34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34"/>
  </r>
  <r>
    <n v="-1"/>
    <n v="1"/>
    <s v="0001 -Florida Power &amp; Light Company"/>
    <n v="0"/>
    <n v="3"/>
    <x v="34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34"/>
  </r>
  <r>
    <n v="-1"/>
    <n v="1"/>
    <s v="0001 -Florida Power &amp; Light Company"/>
    <n v="0"/>
    <n v="3"/>
    <x v="34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34"/>
  </r>
  <r>
    <n v="-1"/>
    <n v="1"/>
    <s v="0001 -Florida Power &amp; Light Company"/>
    <n v="0"/>
    <n v="3"/>
    <x v="34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34"/>
  </r>
  <r>
    <n v="-1"/>
    <n v="1"/>
    <s v="0001 -Florida Power &amp; Light Company"/>
    <n v="0"/>
    <n v="3"/>
    <x v="34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34"/>
  </r>
  <r>
    <n v="-1"/>
    <n v="1"/>
    <s v="0001 -Florida Power &amp; Light Company"/>
    <n v="0"/>
    <n v="3"/>
    <x v="34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34"/>
  </r>
  <r>
    <n v="-1"/>
    <n v="1"/>
    <s v="0001 -Florida Power &amp; Light Company"/>
    <n v="0"/>
    <n v="3"/>
    <x v="34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34"/>
  </r>
  <r>
    <n v="-1"/>
    <n v="1"/>
    <s v="0001 -Florida Power &amp; Light Company"/>
    <n v="0"/>
    <n v="3"/>
    <x v="34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34"/>
  </r>
  <r>
    <n v="-1"/>
    <n v="1"/>
    <s v="0001 -Florida Power &amp; Light Company"/>
    <n v="0"/>
    <n v="3"/>
    <x v="34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34"/>
  </r>
  <r>
    <n v="-1"/>
    <n v="1"/>
    <s v="0001 -Florida Power &amp; Light Company"/>
    <n v="0"/>
    <n v="3"/>
    <x v="34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34"/>
  </r>
  <r>
    <n v="-1"/>
    <n v="1"/>
    <s v="0001 -Florida Power &amp; Light Company"/>
    <n v="0"/>
    <n v="3"/>
    <x v="34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34"/>
  </r>
  <r>
    <n v="-1"/>
    <n v="1"/>
    <s v="0001 -Florida Power &amp; Light Company"/>
    <n v="0"/>
    <n v="3"/>
    <x v="34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34"/>
  </r>
  <r>
    <n v="-1"/>
    <n v="1"/>
    <s v="0001 -Florida Power &amp; Light Company"/>
    <n v="0"/>
    <n v="3"/>
    <x v="34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34"/>
  </r>
  <r>
    <n v="-1"/>
    <n v="1"/>
    <s v="0001 -Florida Power &amp; Light Company"/>
    <n v="0"/>
    <n v="3"/>
    <x v="34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34"/>
  </r>
  <r>
    <n v="-1"/>
    <n v="1"/>
    <s v="0001 -Florida Power &amp; Light Company"/>
    <n v="0"/>
    <n v="3"/>
    <x v="34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34"/>
  </r>
  <r>
    <n v="-1"/>
    <n v="1"/>
    <s v="0001 -Florida Power &amp; Light Company"/>
    <n v="0"/>
    <n v="3"/>
    <x v="34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34"/>
  </r>
  <r>
    <n v="-1"/>
    <n v="1"/>
    <s v="0001 -Florida Power &amp; Light Company"/>
    <n v="0"/>
    <n v="3"/>
    <x v="34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34"/>
  </r>
  <r>
    <n v="-1"/>
    <n v="1"/>
    <s v="0001 -Florida Power &amp; Light Company"/>
    <n v="0"/>
    <n v="3"/>
    <x v="34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34"/>
  </r>
  <r>
    <n v="-1"/>
    <n v="1"/>
    <s v="0001 -Florida Power &amp; Light Company"/>
    <n v="0"/>
    <n v="3"/>
    <x v="34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34"/>
  </r>
  <r>
    <n v="-1"/>
    <n v="1"/>
    <s v="0001 -Florida Power &amp; Light Company"/>
    <n v="0"/>
    <n v="3"/>
    <x v="34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34"/>
  </r>
  <r>
    <n v="-1"/>
    <n v="1"/>
    <s v="0001 -Florida Power &amp; Light Company"/>
    <n v="0"/>
    <n v="3"/>
    <x v="34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34"/>
  </r>
  <r>
    <n v="-1"/>
    <n v="1"/>
    <s v="0001 -Florida Power &amp; Light Company"/>
    <n v="0"/>
    <n v="3"/>
    <x v="34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34"/>
  </r>
  <r>
    <n v="-1"/>
    <n v="1"/>
    <s v="0001 -Florida Power &amp; Light Company"/>
    <n v="0"/>
    <n v="3"/>
    <x v="34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34"/>
  </r>
  <r>
    <n v="-1"/>
    <n v="1"/>
    <s v="0001 -Florida Power &amp; Light Company"/>
    <n v="0"/>
    <n v="3"/>
    <x v="34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34"/>
  </r>
  <r>
    <n v="-1"/>
    <n v="1"/>
    <s v="0001 -Florida Power &amp; Light Company"/>
    <n v="0"/>
    <n v="3"/>
    <x v="34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34"/>
  </r>
  <r>
    <n v="-1"/>
    <n v="1"/>
    <s v="0001 -Florida Power &amp; Light Company"/>
    <n v="0"/>
    <n v="3"/>
    <x v="34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34"/>
  </r>
  <r>
    <n v="-1"/>
    <n v="1"/>
    <s v="0001 -Florida Power &amp; Light Company"/>
    <n v="0"/>
    <n v="3"/>
    <x v="34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34"/>
  </r>
  <r>
    <n v="-1"/>
    <n v="1"/>
    <s v="0001 -Florida Power &amp; Light Company"/>
    <n v="0"/>
    <n v="3"/>
    <x v="34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34"/>
  </r>
  <r>
    <n v="-1"/>
    <n v="1"/>
    <s v="0001 -Florida Power &amp; Light Company"/>
    <n v="0"/>
    <n v="3"/>
    <x v="34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34"/>
  </r>
  <r>
    <n v="-1"/>
    <n v="1"/>
    <s v="0001 -Florida Power &amp; Light Company"/>
    <n v="0"/>
    <n v="3"/>
    <x v="34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34"/>
  </r>
  <r>
    <n v="-1"/>
    <n v="1"/>
    <s v="0001 -Florida Power &amp; Light Company"/>
    <n v="0"/>
    <n v="3"/>
    <x v="34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34"/>
  </r>
  <r>
    <n v="-1"/>
    <n v="1"/>
    <s v="0001 -Florida Power &amp; Light Company"/>
    <n v="0"/>
    <n v="3"/>
    <x v="34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34"/>
  </r>
  <r>
    <n v="-1"/>
    <n v="1"/>
    <s v="0001 -Florida Power &amp; Light Company"/>
    <n v="0"/>
    <n v="3"/>
    <x v="34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34"/>
  </r>
  <r>
    <n v="-1"/>
    <n v="1"/>
    <s v="0001 -Florida Power &amp; Light Company"/>
    <n v="0"/>
    <n v="3"/>
    <x v="34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34"/>
  </r>
  <r>
    <n v="-1"/>
    <n v="1"/>
    <s v="0001 -Florida Power &amp; Light Company"/>
    <n v="0"/>
    <n v="3"/>
    <x v="34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34"/>
  </r>
  <r>
    <n v="-1"/>
    <n v="1"/>
    <s v="0001 -Florida Power &amp; Light Company"/>
    <n v="0"/>
    <n v="3"/>
    <x v="34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34"/>
  </r>
  <r>
    <n v="-1"/>
    <n v="1"/>
    <s v="0001 -Florida Power &amp; Light Company"/>
    <n v="0"/>
    <n v="3"/>
    <x v="34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34"/>
  </r>
  <r>
    <n v="-1"/>
    <n v="1"/>
    <s v="0001 -Florida Power &amp; Light Company"/>
    <n v="0"/>
    <n v="3"/>
    <x v="34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34"/>
  </r>
  <r>
    <n v="-1"/>
    <n v="1"/>
    <s v="0001 -Florida Power &amp; Light Company"/>
    <n v="0"/>
    <n v="3"/>
    <x v="34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34"/>
  </r>
  <r>
    <n v="-1"/>
    <n v="1"/>
    <s v="0001 -Florida Power &amp; Light Company"/>
    <n v="0"/>
    <n v="3"/>
    <x v="34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34"/>
  </r>
  <r>
    <n v="-1"/>
    <n v="1"/>
    <s v="0001 -Florida Power &amp; Light Company"/>
    <n v="0"/>
    <n v="3"/>
    <x v="34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34"/>
  </r>
  <r>
    <n v="-1"/>
    <n v="1"/>
    <s v="0001 -Florida Power &amp; Light Company"/>
    <n v="0"/>
    <n v="3"/>
    <x v="34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34"/>
  </r>
  <r>
    <n v="-1"/>
    <n v="1"/>
    <s v="0001 -Florida Power &amp; Light Company"/>
    <n v="0"/>
    <n v="3"/>
    <x v="34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34"/>
  </r>
  <r>
    <n v="-1"/>
    <n v="1"/>
    <s v="0001 -Florida Power &amp; Light Company"/>
    <n v="0"/>
    <n v="3"/>
    <x v="34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34"/>
  </r>
  <r>
    <n v="-1"/>
    <n v="1"/>
    <s v="0001 -Florida Power &amp; Light Company"/>
    <n v="0"/>
    <n v="3"/>
    <x v="34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34"/>
  </r>
  <r>
    <n v="-1"/>
    <n v="1"/>
    <s v="0001 -Florida Power &amp; Light Company"/>
    <n v="0"/>
    <n v="3"/>
    <x v="34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34"/>
  </r>
  <r>
    <n v="-1"/>
    <n v="1"/>
    <s v="0001 -Florida Power &amp; Light Company"/>
    <n v="0"/>
    <n v="3"/>
    <x v="34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34"/>
  </r>
  <r>
    <n v="-1"/>
    <n v="1"/>
    <s v="0001 -Florida Power &amp; Light Company"/>
    <n v="0"/>
    <n v="3"/>
    <x v="34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34"/>
  </r>
  <r>
    <n v="-1"/>
    <n v="1"/>
    <s v="0001 -Florida Power &amp; Light Company"/>
    <n v="0"/>
    <n v="3"/>
    <x v="34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34"/>
  </r>
  <r>
    <n v="-1"/>
    <n v="1"/>
    <s v="0001 -Florida Power &amp; Light Company"/>
    <n v="0"/>
    <n v="3"/>
    <x v="34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34"/>
  </r>
  <r>
    <n v="-1"/>
    <n v="1"/>
    <s v="0001 -Florida Power &amp; Light Company"/>
    <n v="0"/>
    <n v="3"/>
    <x v="34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34"/>
  </r>
  <r>
    <n v="-1"/>
    <n v="1"/>
    <s v="0001 -Florida Power &amp; Light Company"/>
    <n v="0"/>
    <n v="3"/>
    <x v="34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34"/>
  </r>
  <r>
    <n v="-1"/>
    <n v="1"/>
    <s v="0001 -Florida Power &amp; Light Company"/>
    <n v="0"/>
    <n v="3"/>
    <x v="34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34"/>
  </r>
  <r>
    <n v="-1"/>
    <n v="1"/>
    <s v="0001 -Florida Power &amp; Light Company"/>
    <n v="0"/>
    <n v="3"/>
    <x v="34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34"/>
  </r>
  <r>
    <n v="-1"/>
    <n v="1"/>
    <s v="0001 -Florida Power &amp; Light Company"/>
    <n v="0"/>
    <n v="3"/>
    <x v="34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34"/>
  </r>
  <r>
    <n v="-1"/>
    <n v="1"/>
    <s v="0001 -Florida Power &amp; Light Company"/>
    <n v="0"/>
    <n v="3"/>
    <x v="34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34"/>
  </r>
  <r>
    <n v="-1"/>
    <n v="1"/>
    <s v="0001 -Florida Power &amp; Light Company"/>
    <n v="0"/>
    <n v="3"/>
    <x v="34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34"/>
  </r>
  <r>
    <n v="-1"/>
    <n v="1"/>
    <s v="0001 -Florida Power &amp; Light Company"/>
    <n v="0"/>
    <n v="3"/>
    <x v="34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34"/>
  </r>
  <r>
    <n v="-1"/>
    <n v="1"/>
    <s v="0001 -Florida Power &amp; Light Company"/>
    <n v="0"/>
    <n v="3"/>
    <x v="34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34"/>
  </r>
  <r>
    <n v="-1"/>
    <n v="1"/>
    <s v="0001 -Florida Power &amp; Light Company"/>
    <n v="0"/>
    <n v="3"/>
    <x v="34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34"/>
  </r>
  <r>
    <n v="-1"/>
    <n v="1"/>
    <s v="0001 -Florida Power &amp; Light Company"/>
    <n v="0"/>
    <n v="3"/>
    <x v="34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34"/>
  </r>
  <r>
    <n v="-1"/>
    <n v="1"/>
    <s v="0001 -Florida Power &amp; Light Company"/>
    <n v="0"/>
    <n v="3"/>
    <x v="34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34"/>
  </r>
  <r>
    <n v="-1"/>
    <n v="1"/>
    <s v="0001 -Florida Power &amp; Light Company"/>
    <n v="0"/>
    <n v="3"/>
    <x v="34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34"/>
  </r>
  <r>
    <n v="-1"/>
    <n v="1"/>
    <s v="0001 -Florida Power &amp; Light Company"/>
    <n v="0"/>
    <n v="3"/>
    <x v="34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  <x v="34"/>
  </r>
  <r>
    <n v="-1"/>
    <n v="1"/>
    <s v="0001 -Florida Power &amp; Light Company"/>
    <n v="0"/>
    <n v="3"/>
    <x v="34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34"/>
  </r>
  <r>
    <n v="-1"/>
    <n v="1"/>
    <s v="0001 -Florida Power &amp; Light Company"/>
    <n v="0"/>
    <n v="3"/>
    <x v="34"/>
    <n v="2008"/>
    <n v="169"/>
    <n v="2014"/>
    <s v="V2008 Q2 - 50% Bonus"/>
    <n v="367"/>
    <s v="08. General Plant"/>
    <s v="Function"/>
    <n v="2341022.7999999998"/>
    <n v="0"/>
    <n v="0"/>
    <n v="2362618.1800000002"/>
    <n v="74337.919999999998"/>
    <n v="2282001.0699999998"/>
    <n v="-174637.82"/>
    <n v="8915.48"/>
    <n v="2384213.5499999998"/>
    <n v="2313148.2400000002"/>
    <n v="8915.48"/>
    <n v="0"/>
    <n v="8915.48"/>
    <n v="0"/>
    <x v="34"/>
  </r>
  <r>
    <n v="-1"/>
    <n v="1"/>
    <s v="0001 -Florida Power &amp; Light Company"/>
    <n v="0"/>
    <n v="3"/>
    <x v="34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34"/>
  </r>
  <r>
    <n v="-1"/>
    <n v="1"/>
    <s v="0001 -Florida Power &amp; Light Company"/>
    <n v="0"/>
    <n v="3"/>
    <x v="34"/>
    <n v="2008"/>
    <n v="170"/>
    <n v="2014"/>
    <s v="V2008 Q3 - 50% Bonus"/>
    <n v="367"/>
    <s v="08. General Plant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  <x v="34"/>
  </r>
  <r>
    <n v="-1"/>
    <n v="1"/>
    <s v="0001 -Florida Power &amp; Light Company"/>
    <n v="0"/>
    <n v="3"/>
    <x v="34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34"/>
  </r>
  <r>
    <n v="-1"/>
    <n v="1"/>
    <s v="0001 -Florida Power &amp; Light Company"/>
    <n v="0"/>
    <n v="3"/>
    <x v="34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34"/>
  </r>
  <r>
    <n v="-1"/>
    <n v="1"/>
    <s v="0001 -Florida Power &amp; Light Company"/>
    <n v="0"/>
    <n v="3"/>
    <x v="34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34"/>
  </r>
  <r>
    <n v="-1"/>
    <n v="1"/>
    <s v="0001 -Florida Power &amp; Light Company"/>
    <n v="0"/>
    <n v="3"/>
    <x v="34"/>
    <n v="2009"/>
    <n v="189"/>
    <n v="2014"/>
    <s v="V2009 Q1 - 50% Bonus"/>
    <n v="367"/>
    <s v="08. General Plant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  <x v="34"/>
  </r>
  <r>
    <n v="-1"/>
    <n v="1"/>
    <s v="0001 -Florida Power &amp; Light Company"/>
    <n v="0"/>
    <n v="3"/>
    <x v="34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34"/>
  </r>
  <r>
    <n v="-1"/>
    <n v="1"/>
    <s v="0001 -Florida Power &amp; Light Company"/>
    <n v="0"/>
    <n v="3"/>
    <x v="34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34"/>
  </r>
  <r>
    <n v="-1"/>
    <n v="1"/>
    <s v="0001 -Florida Power &amp; Light Company"/>
    <n v="0"/>
    <n v="3"/>
    <x v="34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34"/>
  </r>
  <r>
    <n v="-1"/>
    <n v="1"/>
    <s v="0001 -Florida Power &amp; Light Company"/>
    <n v="0"/>
    <n v="3"/>
    <x v="34"/>
    <n v="2009"/>
    <n v="191"/>
    <n v="2014"/>
    <s v="V2009 Q3 - 50% Bonus"/>
    <n v="367"/>
    <s v="08. General Plant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  <x v="34"/>
  </r>
  <r>
    <n v="-1"/>
    <n v="1"/>
    <s v="0001 -Florida Power &amp; Light Company"/>
    <n v="0"/>
    <n v="3"/>
    <x v="34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34"/>
  </r>
  <r>
    <n v="-1"/>
    <n v="1"/>
    <s v="0001 -Florida Power &amp; Light Company"/>
    <n v="0"/>
    <n v="3"/>
    <x v="34"/>
    <n v="2009"/>
    <n v="192"/>
    <n v="2014"/>
    <s v="V2009 Q4 - 50% Bonus"/>
    <n v="367"/>
    <s v="08. General Plant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  <x v="34"/>
  </r>
  <r>
    <n v="-1"/>
    <n v="1"/>
    <s v="0001 -Florida Power &amp; Light Company"/>
    <n v="0"/>
    <n v="3"/>
    <x v="34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34"/>
  </r>
  <r>
    <n v="-1"/>
    <n v="1"/>
    <s v="0001 -Florida Power &amp; Light Company"/>
    <n v="0"/>
    <n v="3"/>
    <x v="34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34"/>
  </r>
  <r>
    <n v="-1"/>
    <n v="1"/>
    <s v="0001 -Florida Power &amp; Light Company"/>
    <n v="0"/>
    <n v="3"/>
    <x v="34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34"/>
  </r>
  <r>
    <n v="-1"/>
    <n v="1"/>
    <s v="0001 -Florida Power &amp; Light Company"/>
    <n v="0"/>
    <n v="3"/>
    <x v="34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34"/>
  </r>
  <r>
    <n v="-1"/>
    <n v="1"/>
    <s v="0001 -Florida Power &amp; Light Company"/>
    <n v="0"/>
    <n v="3"/>
    <x v="34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34"/>
  </r>
  <r>
    <n v="-1"/>
    <n v="1"/>
    <s v="0001 -Florida Power &amp; Light Company"/>
    <n v="0"/>
    <n v="3"/>
    <x v="34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34"/>
  </r>
  <r>
    <n v="-1"/>
    <n v="1"/>
    <s v="0001 -Florida Power &amp; Light Company"/>
    <n v="0"/>
    <n v="3"/>
    <x v="34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34"/>
  </r>
  <r>
    <n v="-1"/>
    <n v="1"/>
    <s v="0001 -Florida Power &amp; Light Company"/>
    <n v="0"/>
    <n v="3"/>
    <x v="34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34"/>
  </r>
  <r>
    <n v="-1"/>
    <n v="1"/>
    <s v="0001 -Florida Power &amp; Light Company"/>
    <n v="0"/>
    <n v="3"/>
    <x v="34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34"/>
  </r>
  <r>
    <n v="-1"/>
    <n v="1"/>
    <s v="0001 -Florida Power &amp; Light Company"/>
    <n v="0"/>
    <n v="3"/>
    <x v="34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34"/>
  </r>
  <r>
    <n v="-1"/>
    <n v="1"/>
    <s v="0001 -Florida Power &amp; Light Company"/>
    <n v="0"/>
    <n v="3"/>
    <x v="34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34"/>
  </r>
  <r>
    <n v="-1"/>
    <n v="1"/>
    <s v="0001 -Florida Power &amp; Light Company"/>
    <n v="0"/>
    <n v="3"/>
    <x v="34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34"/>
  </r>
  <r>
    <n v="-1"/>
    <n v="1"/>
    <s v="0001 -Florida Power &amp; Light Company"/>
    <n v="0"/>
    <n v="3"/>
    <x v="34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34"/>
  </r>
  <r>
    <n v="-1"/>
    <n v="1"/>
    <s v="0001 -Florida Power &amp; Light Company"/>
    <n v="0"/>
    <n v="3"/>
    <x v="34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34"/>
  </r>
  <r>
    <n v="-1"/>
    <n v="1"/>
    <s v="0001 -Florida Power &amp; Light Company"/>
    <n v="0"/>
    <n v="3"/>
    <x v="34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34"/>
  </r>
  <r>
    <n v="-1"/>
    <n v="1"/>
    <s v="0001 -Florida Power &amp; Light Company"/>
    <n v="0"/>
    <n v="3"/>
    <x v="34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34"/>
  </r>
  <r>
    <n v="-1"/>
    <n v="1"/>
    <s v="0001 -Florida Power &amp; Light Company"/>
    <n v="0"/>
    <n v="3"/>
    <x v="34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34"/>
  </r>
  <r>
    <n v="-1"/>
    <n v="1"/>
    <s v="0001 -Florida Power &amp; Light Company"/>
    <n v="0"/>
    <n v="3"/>
    <x v="34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34"/>
  </r>
  <r>
    <n v="-1"/>
    <n v="1"/>
    <s v="0001 -Florida Power &amp; Light Company"/>
    <n v="0"/>
    <n v="3"/>
    <x v="34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34"/>
  </r>
  <r>
    <n v="-1"/>
    <n v="1"/>
    <s v="0001 -Florida Power &amp; Light Company"/>
    <n v="0"/>
    <n v="3"/>
    <x v="34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34"/>
  </r>
  <r>
    <n v="-1"/>
    <n v="1"/>
    <s v="0001 -Florida Power &amp; Light Company"/>
    <n v="0"/>
    <n v="3"/>
    <x v="34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34"/>
  </r>
  <r>
    <n v="-1"/>
    <n v="1"/>
    <s v="0001 -Florida Power &amp; Light Company"/>
    <n v="0"/>
    <n v="3"/>
    <x v="34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34"/>
  </r>
  <r>
    <n v="-1"/>
    <n v="1"/>
    <s v="0001 -Florida Power &amp; Light Company"/>
    <n v="0"/>
    <n v="3"/>
    <x v="34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34"/>
  </r>
  <r>
    <n v="-1"/>
    <n v="1"/>
    <s v="0001 -Florida Power &amp; Light Company"/>
    <n v="0"/>
    <n v="3"/>
    <x v="34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34"/>
  </r>
  <r>
    <n v="-1"/>
    <n v="1"/>
    <s v="0001 -Florida Power &amp; Light Company"/>
    <n v="0"/>
    <n v="3"/>
    <x v="34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34"/>
  </r>
  <r>
    <n v="-1"/>
    <n v="1"/>
    <s v="0001 -Florida Power &amp; Light Company"/>
    <n v="0"/>
    <n v="3"/>
    <x v="34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34"/>
  </r>
  <r>
    <n v="-1"/>
    <n v="1"/>
    <s v="0001 -Florida Power &amp; Light Company"/>
    <n v="0"/>
    <n v="3"/>
    <x v="34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34"/>
  </r>
  <r>
    <n v="-1"/>
    <n v="1"/>
    <s v="0001 -Florida Power &amp; Light Company"/>
    <n v="0"/>
    <n v="3"/>
    <x v="34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34"/>
  </r>
  <r>
    <n v="-1"/>
    <n v="1"/>
    <s v="0001 -Florida Power &amp; Light Company"/>
    <n v="0"/>
    <n v="3"/>
    <x v="34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34"/>
  </r>
  <r>
    <n v="-1"/>
    <n v="1"/>
    <s v="0001 -Florida Power &amp; Light Company"/>
    <n v="0"/>
    <n v="3"/>
    <x v="34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34"/>
  </r>
  <r>
    <n v="-1"/>
    <n v="1"/>
    <s v="0001 -Florida Power &amp; Light Company"/>
    <n v="0"/>
    <n v="3"/>
    <x v="34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34"/>
  </r>
  <r>
    <n v="-1"/>
    <n v="1"/>
    <s v="0001 -Florida Power &amp; Light Company"/>
    <n v="0"/>
    <n v="3"/>
    <x v="34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34"/>
  </r>
  <r>
    <n v="-1"/>
    <n v="1"/>
    <s v="0001 -Florida Power &amp; Light Company"/>
    <n v="0"/>
    <n v="3"/>
    <x v="34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34"/>
  </r>
  <r>
    <n v="-1"/>
    <n v="1"/>
    <s v="0001 -Florida Power &amp; Light Company"/>
    <n v="0"/>
    <n v="3"/>
    <x v="34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34"/>
  </r>
  <r>
    <n v="-1"/>
    <n v="1"/>
    <s v="0001 -Florida Power &amp; Light Company"/>
    <n v="0"/>
    <n v="3"/>
    <x v="34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34"/>
  </r>
  <r>
    <n v="-1"/>
    <n v="1"/>
    <s v="0001 -Florida Power &amp; Light Company"/>
    <n v="0"/>
    <n v="3"/>
    <x v="34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34"/>
  </r>
  <r>
    <n v="-1"/>
    <n v="1"/>
    <s v="0001 -Florida Power &amp; Light Company"/>
    <n v="0"/>
    <n v="3"/>
    <x v="34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34"/>
  </r>
  <r>
    <n v="-1"/>
    <n v="1"/>
    <s v="0001 -Florida Power &amp; Light Company"/>
    <n v="0"/>
    <n v="3"/>
    <x v="34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34"/>
  </r>
  <r>
    <n v="-1"/>
    <n v="1"/>
    <s v="0001 -Florida Power &amp; Light Company"/>
    <n v="0"/>
    <n v="3"/>
    <x v="34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34"/>
  </r>
  <r>
    <n v="-1"/>
    <n v="1"/>
    <s v="0001 -Florida Power &amp; Light Company"/>
    <n v="0"/>
    <n v="3"/>
    <x v="34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34"/>
  </r>
  <r>
    <n v="-1"/>
    <n v="1"/>
    <s v="0001 -Florida Power &amp; Light Company"/>
    <n v="0"/>
    <n v="3"/>
    <x v="34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34"/>
  </r>
  <r>
    <n v="-1"/>
    <n v="1"/>
    <s v="0001 -Florida Power &amp; Light Company"/>
    <n v="0"/>
    <n v="3"/>
    <x v="34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34"/>
  </r>
  <r>
    <n v="-1"/>
    <n v="1"/>
    <s v="0001 -Florida Power &amp; Light Company"/>
    <n v="0"/>
    <n v="3"/>
    <x v="34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34"/>
  </r>
  <r>
    <n v="-1"/>
    <n v="1"/>
    <s v="0001 -Florida Power &amp; Light Company"/>
    <n v="0"/>
    <n v="3"/>
    <x v="34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34"/>
  </r>
  <r>
    <n v="-1"/>
    <n v="1"/>
    <s v="0001 -Florida Power &amp; Light Company"/>
    <n v="0"/>
    <n v="3"/>
    <x v="34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34"/>
  </r>
  <r>
    <n v="-1"/>
    <n v="1"/>
    <s v="0001 -Florida Power &amp; Light Company"/>
    <n v="0"/>
    <n v="3"/>
    <x v="34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34"/>
  </r>
  <r>
    <n v="-1"/>
    <n v="1"/>
    <s v="0001 -Florida Power &amp; Light Company"/>
    <n v="0"/>
    <n v="3"/>
    <x v="34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34"/>
  </r>
  <r>
    <n v="-1"/>
    <n v="1"/>
    <s v="0001 -Florida Power &amp; Light Company"/>
    <n v="0"/>
    <n v="3"/>
    <x v="34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34"/>
  </r>
  <r>
    <n v="-1"/>
    <n v="1"/>
    <s v="0001 -Florida Power &amp; Light Company"/>
    <n v="0"/>
    <n v="3"/>
    <x v="34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34"/>
  </r>
  <r>
    <n v="-1"/>
    <n v="1"/>
    <s v="0001 -Florida Power &amp; Light Company"/>
    <n v="0"/>
    <n v="3"/>
    <x v="34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34"/>
  </r>
  <r>
    <n v="-1"/>
    <n v="1"/>
    <s v="0001 -Florida Power &amp; Light Company"/>
    <n v="0"/>
    <n v="3"/>
    <x v="34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34"/>
  </r>
  <r>
    <n v="-1"/>
    <n v="1"/>
    <s v="0001 -Florida Power &amp; Light Company"/>
    <n v="0"/>
    <n v="3"/>
    <x v="34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34"/>
  </r>
  <r>
    <n v="-1"/>
    <n v="1"/>
    <s v="0001 -Florida Power &amp; Light Company"/>
    <n v="0"/>
    <n v="3"/>
    <x v="34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34"/>
  </r>
  <r>
    <n v="-1"/>
    <n v="1"/>
    <s v="0001 -Florida Power &amp; Light Company"/>
    <n v="0"/>
    <n v="3"/>
    <x v="34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34"/>
  </r>
  <r>
    <n v="-1"/>
    <n v="1"/>
    <s v="0001 -Florida Power &amp; Light Company"/>
    <n v="0"/>
    <n v="3"/>
    <x v="34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34"/>
  </r>
  <r>
    <n v="-1"/>
    <n v="1"/>
    <s v="0001 -Florida Power &amp; Light Company"/>
    <n v="0"/>
    <n v="3"/>
    <x v="34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34"/>
  </r>
  <r>
    <n v="-1"/>
    <n v="1"/>
    <s v="0001 -Florida Power &amp; Light Company"/>
    <n v="0"/>
    <n v="3"/>
    <x v="34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34"/>
  </r>
  <r>
    <n v="-1"/>
    <n v="1"/>
    <s v="0001 -Florida Power &amp; Light Company"/>
    <n v="0"/>
    <n v="3"/>
    <x v="34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34"/>
  </r>
  <r>
    <n v="-1"/>
    <n v="1"/>
    <s v="0001 -Florida Power &amp; Light Company"/>
    <n v="0"/>
    <n v="3"/>
    <x v="34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34"/>
  </r>
  <r>
    <n v="-1"/>
    <n v="1"/>
    <s v="0001 -Florida Power &amp; Light Company"/>
    <n v="0"/>
    <n v="3"/>
    <x v="34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34"/>
  </r>
  <r>
    <n v="-1"/>
    <n v="1"/>
    <s v="0001 -Florida Power &amp; Light Company"/>
    <n v="0"/>
    <n v="3"/>
    <x v="34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34"/>
  </r>
  <r>
    <n v="-1"/>
    <n v="1"/>
    <s v="0001 -Florida Power &amp; Light Company"/>
    <n v="0"/>
    <n v="3"/>
    <x v="34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34"/>
  </r>
  <r>
    <n v="-1"/>
    <n v="1"/>
    <s v="0001 -Florida Power &amp; Light Company"/>
    <n v="0"/>
    <n v="3"/>
    <x v="34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34"/>
  </r>
  <r>
    <n v="-1"/>
    <n v="1"/>
    <s v="0001 -Florida Power &amp; Light Company"/>
    <n v="0"/>
    <n v="3"/>
    <x v="34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34"/>
  </r>
  <r>
    <n v="-1"/>
    <n v="1"/>
    <s v="0001 -Florida Power &amp; Light Company"/>
    <n v="0"/>
    <n v="3"/>
    <x v="34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34"/>
  </r>
  <r>
    <n v="-1"/>
    <n v="1"/>
    <s v="0001 -Florida Power &amp; Light Company"/>
    <n v="0"/>
    <n v="3"/>
    <x v="34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34"/>
  </r>
  <r>
    <n v="-1"/>
    <n v="1"/>
    <s v="0001 -Florida Power &amp; Light Company"/>
    <n v="0"/>
    <n v="3"/>
    <x v="34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34"/>
  </r>
  <r>
    <n v="-1"/>
    <n v="1"/>
    <s v="0001 -Florida Power &amp; Light Company"/>
    <n v="0"/>
    <n v="3"/>
    <x v="34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34"/>
  </r>
  <r>
    <n v="-1"/>
    <n v="1"/>
    <s v="0001 -Florida Power &amp; Light Company"/>
    <n v="0"/>
    <n v="3"/>
    <x v="34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34"/>
  </r>
  <r>
    <n v="-1"/>
    <n v="1"/>
    <s v="0001 -Florida Power &amp; Light Company"/>
    <n v="0"/>
    <n v="3"/>
    <x v="34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34"/>
  </r>
  <r>
    <n v="-1"/>
    <n v="1"/>
    <s v="0001 -Florida Power &amp; Light Company"/>
    <n v="0"/>
    <n v="3"/>
    <x v="34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34"/>
  </r>
  <r>
    <n v="-1"/>
    <n v="1"/>
    <s v="0001 -Florida Power &amp; Light Company"/>
    <n v="0"/>
    <n v="3"/>
    <x v="34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34"/>
  </r>
  <r>
    <n v="-1"/>
    <n v="1"/>
    <s v="0001 -Florida Power &amp; Light Company"/>
    <n v="0"/>
    <n v="3"/>
    <x v="34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34"/>
  </r>
  <r>
    <n v="-1"/>
    <n v="1"/>
    <s v="0001 -Florida Power &amp; Light Company"/>
    <n v="0"/>
    <n v="3"/>
    <x v="34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34"/>
  </r>
  <r>
    <n v="-1"/>
    <n v="1"/>
    <s v="0001 -Florida Power &amp; Light Company"/>
    <n v="0"/>
    <n v="3"/>
    <x v="34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34"/>
  </r>
  <r>
    <n v="-1"/>
    <n v="1"/>
    <s v="0001 -Florida Power &amp; Light Company"/>
    <n v="0"/>
    <n v="3"/>
    <x v="34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34"/>
  </r>
  <r>
    <n v="-1"/>
    <n v="1"/>
    <s v="0001 -Florida Power &amp; Light Company"/>
    <n v="0"/>
    <n v="3"/>
    <x v="34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34"/>
  </r>
  <r>
    <n v="-1"/>
    <n v="1"/>
    <s v="0001 -Florida Power &amp; Light Company"/>
    <n v="0"/>
    <n v="3"/>
    <x v="34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34"/>
  </r>
  <r>
    <n v="-1"/>
    <n v="1"/>
    <s v="0001 -Florida Power &amp; Light Company"/>
    <n v="0"/>
    <n v="3"/>
    <x v="34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34"/>
  </r>
  <r>
    <n v="-1"/>
    <n v="1"/>
    <s v="0001 -Florida Power &amp; Light Company"/>
    <n v="0"/>
    <n v="3"/>
    <x v="34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34"/>
  </r>
  <r>
    <n v="-1"/>
    <n v="1"/>
    <s v="0001 -Florida Power &amp; Light Company"/>
    <n v="0"/>
    <n v="3"/>
    <x v="34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34"/>
  </r>
  <r>
    <n v="-1"/>
    <n v="1"/>
    <s v="0001 -Florida Power &amp; Light Company"/>
    <n v="0"/>
    <n v="3"/>
    <x v="34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34"/>
  </r>
  <r>
    <n v="-1"/>
    <n v="1"/>
    <s v="0001 -Florida Power &amp; Light Company"/>
    <n v="0"/>
    <n v="3"/>
    <x v="34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34"/>
  </r>
  <r>
    <n v="-1"/>
    <n v="1"/>
    <s v="0001 -Florida Power &amp; Light Company"/>
    <n v="0"/>
    <n v="3"/>
    <x v="34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34"/>
  </r>
  <r>
    <n v="-1"/>
    <n v="1"/>
    <s v="0001 -Florida Power &amp; Light Company"/>
    <n v="0"/>
    <n v="3"/>
    <x v="34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34"/>
  </r>
  <r>
    <n v="-1"/>
    <n v="1"/>
    <s v="0001 -Florida Power &amp; Light Company"/>
    <n v="0"/>
    <n v="3"/>
    <x v="34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34"/>
  </r>
  <r>
    <n v="-1"/>
    <n v="1"/>
    <s v="0001 -Florida Power &amp; Light Company"/>
    <n v="0"/>
    <n v="3"/>
    <x v="34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34"/>
  </r>
  <r>
    <n v="-1"/>
    <n v="1"/>
    <s v="0001 -Florida Power &amp; Light Company"/>
    <n v="0"/>
    <n v="3"/>
    <x v="34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34"/>
  </r>
  <r>
    <n v="-1"/>
    <n v="1"/>
    <s v="0001 -Florida Power &amp; Light Company"/>
    <n v="0"/>
    <n v="3"/>
    <x v="34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34"/>
  </r>
  <r>
    <n v="-1"/>
    <n v="1"/>
    <s v="0001 -Florida Power &amp; Light Company"/>
    <n v="0"/>
    <n v="3"/>
    <x v="34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34"/>
  </r>
  <r>
    <n v="-1"/>
    <n v="1"/>
    <s v="0001 -Florida Power &amp; Light Company"/>
    <n v="0"/>
    <n v="3"/>
    <x v="34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34"/>
  </r>
  <r>
    <n v="-1"/>
    <n v="1"/>
    <s v="0001 -Florida Power &amp; Light Company"/>
    <n v="0"/>
    <n v="3"/>
    <x v="34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34"/>
  </r>
  <r>
    <n v="-1"/>
    <n v="1"/>
    <s v="0001 -Florida Power &amp; Light Company"/>
    <n v="0"/>
    <n v="3"/>
    <x v="34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34"/>
  </r>
  <r>
    <n v="-1"/>
    <n v="1"/>
    <s v="0001 -Florida Power &amp; Light Company"/>
    <n v="0"/>
    <n v="3"/>
    <x v="34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34"/>
  </r>
  <r>
    <n v="-1"/>
    <n v="1"/>
    <s v="0001 -Florida Power &amp; Light Company"/>
    <n v="0"/>
    <n v="3"/>
    <x v="34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34"/>
  </r>
  <r>
    <n v="-1"/>
    <n v="1"/>
    <s v="0001 -Florida Power &amp; Light Company"/>
    <n v="0"/>
    <n v="3"/>
    <x v="34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34"/>
  </r>
  <r>
    <n v="-1"/>
    <n v="1"/>
    <s v="0001 -Florida Power &amp; Light Company"/>
    <n v="0"/>
    <n v="3"/>
    <x v="34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34"/>
  </r>
  <r>
    <n v="-1"/>
    <n v="1"/>
    <s v="0001 -Florida Power &amp; Light Company"/>
    <n v="0"/>
    <n v="3"/>
    <x v="34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34"/>
  </r>
  <r>
    <n v="-1"/>
    <n v="1"/>
    <s v="0001 -Florida Power &amp; Light Company"/>
    <n v="0"/>
    <n v="3"/>
    <x v="34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34"/>
  </r>
  <r>
    <n v="-1"/>
    <n v="1"/>
    <s v="0001 -Florida Power &amp; Light Company"/>
    <n v="0"/>
    <n v="3"/>
    <x v="34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34"/>
  </r>
  <r>
    <n v="-1"/>
    <n v="1"/>
    <s v="0001 -Florida Power &amp; Light Company"/>
    <n v="0"/>
    <n v="3"/>
    <x v="34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34"/>
  </r>
  <r>
    <n v="-1"/>
    <n v="1"/>
    <s v="0001 -Florida Power &amp; Light Company"/>
    <n v="0"/>
    <n v="3"/>
    <x v="34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34"/>
  </r>
  <r>
    <n v="-1"/>
    <n v="1"/>
    <s v="0001 -Florida Power &amp; Light Company"/>
    <n v="0"/>
    <n v="3"/>
    <x v="34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34"/>
  </r>
  <r>
    <n v="-1"/>
    <n v="1"/>
    <s v="0001 -Florida Power &amp; Light Company"/>
    <n v="0"/>
    <n v="3"/>
    <x v="34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34"/>
  </r>
  <r>
    <n v="-1"/>
    <n v="1"/>
    <s v="0001 -Florida Power &amp; Light Company"/>
    <n v="0"/>
    <n v="3"/>
    <x v="34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34"/>
  </r>
  <r>
    <n v="-1"/>
    <n v="1"/>
    <s v="0001 -Florida Power &amp; Light Company"/>
    <n v="0"/>
    <n v="3"/>
    <x v="34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34"/>
  </r>
  <r>
    <n v="-1"/>
    <n v="1"/>
    <s v="0001 -Florida Power &amp; Light Company"/>
    <n v="0"/>
    <n v="3"/>
    <x v="34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34"/>
  </r>
  <r>
    <n v="-1"/>
    <n v="1"/>
    <s v="0001 -Florida Power &amp; Light Company"/>
    <n v="0"/>
    <n v="3"/>
    <x v="34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34"/>
  </r>
  <r>
    <n v="-1"/>
    <n v="1"/>
    <s v="0001 -Florida Power &amp; Light Company"/>
    <n v="0"/>
    <n v="3"/>
    <x v="34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34"/>
  </r>
  <r>
    <n v="-1"/>
    <n v="1"/>
    <s v="0001 -Florida Power &amp; Light Company"/>
    <n v="0"/>
    <n v="3"/>
    <x v="34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34"/>
  </r>
  <r>
    <n v="-1"/>
    <n v="1"/>
    <s v="0001 -Florida Power &amp; Light Company"/>
    <n v="0"/>
    <n v="3"/>
    <x v="34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34"/>
  </r>
  <r>
    <n v="-1"/>
    <n v="1"/>
    <s v="0001 -Florida Power &amp; Light Company"/>
    <n v="0"/>
    <n v="3"/>
    <x v="34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34"/>
  </r>
  <r>
    <n v="-1"/>
    <n v="1"/>
    <s v="0001 -Florida Power &amp; Light Company"/>
    <n v="0"/>
    <n v="3"/>
    <x v="34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34"/>
  </r>
  <r>
    <n v="-1"/>
    <n v="1"/>
    <s v="0001 -Florida Power &amp; Light Company"/>
    <n v="0"/>
    <n v="3"/>
    <x v="34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34"/>
  </r>
  <r>
    <n v="-1"/>
    <n v="1"/>
    <s v="0001 -Florida Power &amp; Light Company"/>
    <n v="0"/>
    <n v="3"/>
    <x v="34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34"/>
  </r>
  <r>
    <n v="-1"/>
    <n v="1"/>
    <s v="0001 -Florida Power &amp; Light Company"/>
    <n v="0"/>
    <n v="3"/>
    <x v="34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34"/>
  </r>
  <r>
    <n v="-1"/>
    <n v="1"/>
    <s v="0001 -Florida Power &amp; Light Company"/>
    <n v="0"/>
    <n v="3"/>
    <x v="34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34"/>
  </r>
  <r>
    <n v="-1"/>
    <n v="1"/>
    <s v="0001 -Florida Power &amp; Light Company"/>
    <n v="0"/>
    <n v="3"/>
    <x v="34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34"/>
  </r>
  <r>
    <n v="-1"/>
    <n v="1"/>
    <s v="0001 -Florida Power &amp; Light Company"/>
    <n v="0"/>
    <n v="3"/>
    <x v="34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34"/>
  </r>
  <r>
    <n v="-1"/>
    <n v="1"/>
    <s v="0001 -Florida Power &amp; Light Company"/>
    <n v="0"/>
    <n v="3"/>
    <x v="34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34"/>
  </r>
  <r>
    <n v="-1"/>
    <n v="1"/>
    <s v="0001 -Florida Power &amp; Light Company"/>
    <n v="0"/>
    <n v="3"/>
    <x v="34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34"/>
  </r>
  <r>
    <n v="-1"/>
    <n v="1"/>
    <s v="0001 -Florida Power &amp; Light Company"/>
    <n v="0"/>
    <n v="3"/>
    <x v="34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34"/>
  </r>
  <r>
    <n v="-1"/>
    <n v="1"/>
    <s v="0001 -Florida Power &amp; Light Company"/>
    <n v="0"/>
    <n v="3"/>
    <x v="34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34"/>
  </r>
  <r>
    <n v="-1"/>
    <n v="1"/>
    <s v="0001 -Florida Power &amp; Light Company"/>
    <n v="0"/>
    <n v="3"/>
    <x v="34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34"/>
  </r>
  <r>
    <n v="-1"/>
    <n v="1"/>
    <s v="0001 -Florida Power &amp; Light Company"/>
    <n v="0"/>
    <n v="3"/>
    <x v="34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34"/>
  </r>
  <r>
    <n v="-1"/>
    <n v="1"/>
    <s v="0001 -Florida Power &amp; Light Company"/>
    <n v="0"/>
    <n v="3"/>
    <x v="34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34"/>
  </r>
  <r>
    <n v="-1"/>
    <n v="1"/>
    <s v="0001 -Florida Power &amp; Light Company"/>
    <n v="0"/>
    <n v="3"/>
    <x v="34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34"/>
  </r>
  <r>
    <n v="-1"/>
    <n v="1"/>
    <s v="0001 -Florida Power &amp; Light Company"/>
    <n v="0"/>
    <n v="3"/>
    <x v="34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34"/>
  </r>
  <r>
    <n v="-1"/>
    <n v="1"/>
    <s v="0001 -Florida Power &amp; Light Company"/>
    <n v="0"/>
    <n v="3"/>
    <x v="34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34"/>
  </r>
  <r>
    <n v="-1"/>
    <n v="1"/>
    <s v="0001 -Florida Power &amp; Light Company"/>
    <n v="0"/>
    <n v="3"/>
    <x v="34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34"/>
  </r>
  <r>
    <n v="-1"/>
    <n v="1"/>
    <s v="0001 -Florida Power &amp; Light Company"/>
    <n v="0"/>
    <n v="3"/>
    <x v="34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34"/>
  </r>
  <r>
    <n v="-1"/>
    <n v="1"/>
    <s v="0001 -Florida Power &amp; Light Company"/>
    <n v="0"/>
    <n v="3"/>
    <x v="34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34"/>
  </r>
  <r>
    <n v="-1"/>
    <n v="1"/>
    <s v="0001 -Florida Power &amp; Light Company"/>
    <n v="0"/>
    <n v="3"/>
    <x v="34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34"/>
  </r>
  <r>
    <n v="-1"/>
    <n v="1"/>
    <s v="0001 -Florida Power &amp; Light Company"/>
    <n v="0"/>
    <n v="3"/>
    <x v="34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34"/>
  </r>
  <r>
    <n v="-1"/>
    <n v="1"/>
    <s v="0001 -Florida Power &amp; Light Company"/>
    <n v="0"/>
    <n v="3"/>
    <x v="34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34"/>
  </r>
  <r>
    <n v="-1"/>
    <n v="1"/>
    <s v="0001 -Florida Power &amp; Light Company"/>
    <n v="0"/>
    <n v="3"/>
    <x v="34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34"/>
  </r>
  <r>
    <n v="-1"/>
    <n v="1"/>
    <s v="0001 -Florida Power &amp; Light Company"/>
    <n v="0"/>
    <n v="3"/>
    <x v="34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34"/>
  </r>
  <r>
    <n v="-1"/>
    <n v="1"/>
    <s v="0001 -Florida Power &amp; Light Company"/>
    <n v="0"/>
    <n v="3"/>
    <x v="34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34"/>
  </r>
  <r>
    <n v="-1"/>
    <n v="1"/>
    <s v="0001 -Florida Power &amp; Light Company"/>
    <n v="0"/>
    <n v="3"/>
    <x v="34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34"/>
  </r>
  <r>
    <n v="-1"/>
    <n v="1"/>
    <s v="0001 -Florida Power &amp; Light Company"/>
    <n v="0"/>
    <n v="3"/>
    <x v="34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34"/>
  </r>
  <r>
    <n v="-1"/>
    <n v="1"/>
    <s v="0001 -Florida Power &amp; Light Company"/>
    <n v="0"/>
    <n v="3"/>
    <x v="34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34"/>
  </r>
  <r>
    <n v="-1"/>
    <n v="1"/>
    <s v="0001 -Florida Power &amp; Light Company"/>
    <n v="0"/>
    <n v="3"/>
    <x v="34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34"/>
  </r>
  <r>
    <n v="-1"/>
    <n v="1"/>
    <s v="0001 -Florida Power &amp; Light Company"/>
    <n v="0"/>
    <n v="3"/>
    <x v="34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34"/>
  </r>
  <r>
    <n v="-1"/>
    <n v="1"/>
    <s v="0001 -Florida Power &amp; Light Company"/>
    <n v="0"/>
    <n v="3"/>
    <x v="34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34"/>
  </r>
  <r>
    <n v="-1"/>
    <n v="1"/>
    <s v="0001 -Florida Power &amp; Light Company"/>
    <n v="0"/>
    <n v="3"/>
    <x v="34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34"/>
  </r>
  <r>
    <n v="-1"/>
    <n v="1"/>
    <s v="0001 -Florida Power &amp; Light Company"/>
    <n v="0"/>
    <n v="3"/>
    <x v="34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34"/>
  </r>
  <r>
    <n v="-1"/>
    <n v="1"/>
    <s v="0001 -Florida Power &amp; Light Company"/>
    <n v="0"/>
    <n v="3"/>
    <x v="34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34"/>
  </r>
  <r>
    <n v="-1"/>
    <n v="1"/>
    <s v="0001 -Florida Power &amp; Light Company"/>
    <n v="0"/>
    <n v="3"/>
    <x v="34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34"/>
  </r>
  <r>
    <n v="-1"/>
    <n v="1"/>
    <s v="0001 -Florida Power &amp; Light Company"/>
    <n v="0"/>
    <n v="3"/>
    <x v="34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34"/>
  </r>
  <r>
    <n v="-1"/>
    <n v="1"/>
    <s v="0001 -Florida Power &amp; Light Company"/>
    <n v="0"/>
    <n v="3"/>
    <x v="34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34"/>
  </r>
  <r>
    <n v="-1"/>
    <n v="1"/>
    <s v="0001 -Florida Power &amp; Light Company"/>
    <n v="0"/>
    <n v="3"/>
    <x v="34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34"/>
  </r>
  <r>
    <n v="-1"/>
    <n v="1"/>
    <s v="0001 -Florida Power &amp; Light Company"/>
    <n v="0"/>
    <n v="3"/>
    <x v="34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34"/>
  </r>
  <r>
    <n v="-1"/>
    <n v="1"/>
    <s v="0001 -Florida Power &amp; Light Company"/>
    <n v="0"/>
    <n v="3"/>
    <x v="34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34"/>
  </r>
  <r>
    <n v="-1"/>
    <n v="1"/>
    <s v="0001 -Florida Power &amp; Light Company"/>
    <n v="0"/>
    <n v="3"/>
    <x v="34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34"/>
  </r>
  <r>
    <n v="-1"/>
    <n v="1"/>
    <s v="0001 -Florida Power &amp; Light Company"/>
    <n v="0"/>
    <n v="3"/>
    <x v="34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34"/>
  </r>
  <r>
    <n v="-1"/>
    <n v="1"/>
    <s v="0001 -Florida Power &amp; Light Company"/>
    <n v="0"/>
    <n v="3"/>
    <x v="34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34"/>
  </r>
  <r>
    <n v="-1"/>
    <n v="1"/>
    <s v="0001 -Florida Power &amp; Light Company"/>
    <n v="0"/>
    <n v="3"/>
    <x v="34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34"/>
  </r>
  <r>
    <n v="-1"/>
    <n v="1"/>
    <s v="0001 -Florida Power &amp; Light Company"/>
    <n v="0"/>
    <n v="3"/>
    <x v="34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34"/>
  </r>
  <r>
    <n v="-1"/>
    <n v="1"/>
    <s v="0001 -Florida Power &amp; Light Company"/>
    <n v="0"/>
    <n v="3"/>
    <x v="34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34"/>
  </r>
  <r>
    <n v="-1"/>
    <n v="1"/>
    <s v="0001 -Florida Power &amp; Light Company"/>
    <n v="0"/>
    <n v="3"/>
    <x v="34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34"/>
  </r>
  <r>
    <n v="-1"/>
    <n v="1"/>
    <s v="0001 -Florida Power &amp; Light Company"/>
    <n v="0"/>
    <n v="3"/>
    <x v="34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34"/>
  </r>
  <r>
    <n v="-1"/>
    <n v="1"/>
    <s v="0001 -Florida Power &amp; Light Company"/>
    <n v="0"/>
    <n v="3"/>
    <x v="34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34"/>
  </r>
  <r>
    <n v="-1"/>
    <n v="1"/>
    <s v="0001 -Florida Power &amp; Light Company"/>
    <n v="0"/>
    <n v="3"/>
    <x v="34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34"/>
  </r>
  <r>
    <n v="-1"/>
    <n v="1"/>
    <s v="0001 -Florida Power &amp; Light Company"/>
    <n v="0"/>
    <n v="3"/>
    <x v="34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34"/>
  </r>
  <r>
    <n v="-1"/>
    <n v="1"/>
    <s v="0001 -Florida Power &amp; Light Company"/>
    <n v="0"/>
    <n v="3"/>
    <x v="34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34"/>
  </r>
  <r>
    <n v="-1"/>
    <n v="1"/>
    <s v="0001 -Florida Power &amp; Light Company"/>
    <n v="0"/>
    <n v="3"/>
    <x v="34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34"/>
  </r>
  <r>
    <n v="-1"/>
    <n v="1"/>
    <s v="0001 -Florida Power &amp; Light Company"/>
    <n v="0"/>
    <n v="3"/>
    <x v="34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34"/>
  </r>
  <r>
    <n v="-1"/>
    <n v="1"/>
    <s v="0001 -Florida Power &amp; Light Company"/>
    <n v="0"/>
    <n v="3"/>
    <x v="34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34"/>
  </r>
  <r>
    <n v="-1"/>
    <n v="1"/>
    <s v="0001 -Florida Power &amp; Light Company"/>
    <n v="0"/>
    <n v="3"/>
    <x v="34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4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34"/>
  </r>
  <r>
    <n v="-1"/>
    <n v="1"/>
    <s v="0001 -Florida Power &amp; Light Company"/>
    <n v="0"/>
    <n v="3"/>
    <x v="34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34"/>
  </r>
  <r>
    <n v="-1"/>
    <n v="1"/>
    <s v="0001 -Florida Power &amp; Light Company"/>
    <n v="0"/>
    <n v="3"/>
    <x v="34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34"/>
  </r>
  <r>
    <n v="-1"/>
    <n v="1"/>
    <s v="0001 -Florida Power &amp; Light Company"/>
    <n v="0"/>
    <n v="3"/>
    <x v="35"/>
    <n v="1969"/>
    <n v="1"/>
    <n v="2014"/>
    <s v="V1969"/>
    <n v="367"/>
    <s v="01. Intangible"/>
    <s v="Function"/>
    <n v="125000"/>
    <n v="0"/>
    <n v="0"/>
    <n v="125000"/>
    <n v="0"/>
    <n v="0"/>
    <n v="0"/>
    <n v="0"/>
    <n v="125000"/>
    <n v="0"/>
    <n v="0"/>
    <n v="0"/>
    <n v="0"/>
    <n v="0"/>
    <x v="35"/>
  </r>
  <r>
    <n v="-1"/>
    <n v="1"/>
    <s v="0001 -Florida Power &amp; Light Company"/>
    <n v="0"/>
    <n v="3"/>
    <x v="35"/>
    <n v="1982"/>
    <n v="16"/>
    <n v="2014"/>
    <s v="V1982"/>
    <n v="367"/>
    <s v="01. Intangible"/>
    <s v="Function"/>
    <n v="1223787"/>
    <n v="0"/>
    <n v="0"/>
    <n v="1223787"/>
    <n v="0"/>
    <n v="1223787"/>
    <n v="0"/>
    <n v="0"/>
    <n v="1223787"/>
    <n v="1223787"/>
    <n v="0"/>
    <n v="0"/>
    <n v="0"/>
    <n v="0"/>
    <x v="35"/>
  </r>
  <r>
    <n v="-1"/>
    <n v="1"/>
    <s v="0001 -Florida Power &amp; Light Company"/>
    <n v="0"/>
    <n v="3"/>
    <x v="35"/>
    <n v="1983"/>
    <n v="17"/>
    <n v="2014"/>
    <s v="V1983"/>
    <n v="367"/>
    <s v="01. Intangible"/>
    <s v="Function"/>
    <n v="220907.19"/>
    <n v="0"/>
    <n v="0"/>
    <n v="220907.19"/>
    <n v="0"/>
    <n v="220907.19"/>
    <n v="0"/>
    <n v="0"/>
    <n v="220907.19"/>
    <n v="220907.19"/>
    <n v="0"/>
    <n v="0"/>
    <n v="0"/>
    <n v="0"/>
    <x v="35"/>
  </r>
  <r>
    <n v="-1"/>
    <n v="1"/>
    <s v="0001 -Florida Power &amp; Light Company"/>
    <n v="0"/>
    <n v="3"/>
    <x v="35"/>
    <n v="1985"/>
    <n v="19"/>
    <n v="2014"/>
    <s v="V1985"/>
    <n v="367"/>
    <s v="01. Intangible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  <x v="35"/>
  </r>
  <r>
    <n v="-1"/>
    <n v="1"/>
    <s v="0001 -Florida Power &amp; Light Company"/>
    <n v="0"/>
    <n v="3"/>
    <x v="35"/>
    <n v="1986"/>
    <n v="20"/>
    <n v="2014"/>
    <s v="V1986"/>
    <n v="367"/>
    <s v="01. Intangible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  <x v="35"/>
  </r>
  <r>
    <n v="-1"/>
    <n v="1"/>
    <s v="0001 -Florida Power &amp; Light Company"/>
    <n v="0"/>
    <n v="3"/>
    <x v="35"/>
    <n v="1987"/>
    <n v="22"/>
    <n v="2014"/>
    <s v="V1987"/>
    <n v="367"/>
    <s v="01. Intangible"/>
    <s v="Function"/>
    <n v="-59.49"/>
    <n v="0"/>
    <n v="0"/>
    <n v="-59.49"/>
    <n v="0"/>
    <n v="-59.49"/>
    <n v="0"/>
    <n v="0"/>
    <n v="-59.49"/>
    <n v="-59.49"/>
    <n v="0"/>
    <n v="0"/>
    <n v="0"/>
    <n v="0"/>
    <x v="35"/>
  </r>
  <r>
    <n v="-1"/>
    <n v="1"/>
    <s v="0001 -Florida Power &amp; Light Company"/>
    <n v="0"/>
    <n v="3"/>
    <x v="35"/>
    <n v="1988"/>
    <n v="24"/>
    <n v="2014"/>
    <s v="V1988"/>
    <n v="367"/>
    <s v="01. Intangible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  <x v="35"/>
  </r>
  <r>
    <n v="-1"/>
    <n v="1"/>
    <s v="0001 -Florida Power &amp; Light Company"/>
    <n v="0"/>
    <n v="3"/>
    <x v="35"/>
    <n v="1989"/>
    <n v="26"/>
    <n v="2014"/>
    <s v="V1989"/>
    <n v="367"/>
    <s v="01. Intangible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  <x v="35"/>
  </r>
  <r>
    <n v="-1"/>
    <n v="1"/>
    <s v="0001 -Florida Power &amp; Light Company"/>
    <n v="0"/>
    <n v="3"/>
    <x v="35"/>
    <n v="1990"/>
    <n v="28"/>
    <n v="2014"/>
    <s v="V1990"/>
    <n v="367"/>
    <s v="01. Intangible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  <x v="35"/>
  </r>
  <r>
    <n v="-1"/>
    <n v="1"/>
    <s v="0001 -Florida Power &amp; Light Company"/>
    <n v="0"/>
    <n v="3"/>
    <x v="35"/>
    <n v="1992"/>
    <n v="30"/>
    <n v="2014"/>
    <s v="V1992"/>
    <n v="367"/>
    <s v="01. Intangible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  <x v="35"/>
  </r>
  <r>
    <n v="-1"/>
    <n v="1"/>
    <s v="0001 -Florida Power &amp; Light Company"/>
    <n v="0"/>
    <n v="3"/>
    <x v="35"/>
    <n v="1993"/>
    <n v="31"/>
    <n v="2014"/>
    <s v="V1993"/>
    <n v="367"/>
    <s v="01. Intangible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  <x v="35"/>
  </r>
  <r>
    <n v="-1"/>
    <n v="1"/>
    <s v="0001 -Florida Power &amp; Light Company"/>
    <n v="0"/>
    <n v="3"/>
    <x v="35"/>
    <n v="2001"/>
    <n v="62"/>
    <n v="2014"/>
    <s v="V2001"/>
    <n v="367"/>
    <s v="01. Intangible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  <x v="35"/>
  </r>
  <r>
    <n v="-1"/>
    <n v="1"/>
    <s v="0001 -Florida Power &amp; Light Company"/>
    <n v="0"/>
    <n v="3"/>
    <x v="35"/>
    <n v="2002"/>
    <n v="63"/>
    <n v="2014"/>
    <s v="V2002"/>
    <n v="367"/>
    <s v="01. Intangible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  <x v="35"/>
  </r>
  <r>
    <n v="-1"/>
    <n v="1"/>
    <s v="0001 -Florida Power &amp; Light Company"/>
    <n v="0"/>
    <n v="3"/>
    <x v="35"/>
    <n v="2003"/>
    <n v="64"/>
    <n v="2014"/>
    <s v="V2003"/>
    <n v="367"/>
    <s v="01. Intangible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  <x v="35"/>
  </r>
  <r>
    <n v="-1"/>
    <n v="1"/>
    <s v="0001 -Florida Power &amp; Light Company"/>
    <n v="0"/>
    <n v="3"/>
    <x v="35"/>
    <n v="2004"/>
    <n v="65"/>
    <n v="2014"/>
    <s v="V2004"/>
    <n v="367"/>
    <s v="01. Intangible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  <x v="35"/>
  </r>
  <r>
    <n v="-1"/>
    <n v="1"/>
    <s v="0001 -Florida Power &amp; Light Company"/>
    <n v="0"/>
    <n v="3"/>
    <x v="35"/>
    <n v="2004"/>
    <n v="92"/>
    <n v="2014"/>
    <s v="V2004 Q1"/>
    <n v="367"/>
    <s v="01. Intangible"/>
    <s v="Function"/>
    <n v="246781"/>
    <n v="0"/>
    <n v="0"/>
    <n v="246781"/>
    <n v="0"/>
    <n v="246781"/>
    <n v="0"/>
    <n v="0"/>
    <n v="246781"/>
    <n v="246781"/>
    <n v="0"/>
    <n v="0"/>
    <n v="0"/>
    <n v="0"/>
    <x v="35"/>
  </r>
  <r>
    <n v="-1"/>
    <n v="1"/>
    <s v="0001 -Florida Power &amp; Light Company"/>
    <n v="0"/>
    <n v="3"/>
    <x v="35"/>
    <n v="2004"/>
    <n v="93"/>
    <n v="2014"/>
    <s v="V2004 Q2"/>
    <n v="367"/>
    <s v="01. Intangible"/>
    <s v="Function"/>
    <n v="156841"/>
    <n v="0"/>
    <n v="0"/>
    <n v="156841"/>
    <n v="0"/>
    <n v="156841"/>
    <n v="0"/>
    <n v="0"/>
    <n v="156841"/>
    <n v="156841"/>
    <n v="0"/>
    <n v="0"/>
    <n v="0"/>
    <n v="0"/>
    <x v="35"/>
  </r>
  <r>
    <n v="-1"/>
    <n v="1"/>
    <s v="0001 -Florida Power &amp; Light Company"/>
    <n v="0"/>
    <n v="3"/>
    <x v="35"/>
    <n v="2004"/>
    <n v="94"/>
    <n v="2014"/>
    <s v="V2004 Q3"/>
    <n v="367"/>
    <s v="01. Intangible"/>
    <s v="Function"/>
    <n v="78982"/>
    <n v="0"/>
    <n v="0"/>
    <n v="78982"/>
    <n v="0"/>
    <n v="78982"/>
    <n v="0"/>
    <n v="0"/>
    <n v="78982"/>
    <n v="78982"/>
    <n v="0"/>
    <n v="0"/>
    <n v="0"/>
    <n v="0"/>
    <x v="35"/>
  </r>
  <r>
    <n v="-1"/>
    <n v="1"/>
    <s v="0001 -Florida Power &amp; Light Company"/>
    <n v="0"/>
    <n v="3"/>
    <x v="35"/>
    <n v="2004"/>
    <n v="95"/>
    <n v="2014"/>
    <s v="V2004 Q4"/>
    <n v="367"/>
    <s v="01. Intangible"/>
    <s v="Function"/>
    <n v="421763"/>
    <n v="0"/>
    <n v="0"/>
    <n v="421763"/>
    <n v="0"/>
    <n v="421763"/>
    <n v="0"/>
    <n v="0"/>
    <n v="421763"/>
    <n v="421763"/>
    <n v="0"/>
    <n v="0"/>
    <n v="0"/>
    <n v="0"/>
    <x v="35"/>
  </r>
  <r>
    <n v="-1"/>
    <n v="1"/>
    <s v="0001 -Florida Power &amp; Light Company"/>
    <n v="0"/>
    <n v="3"/>
    <x v="35"/>
    <n v="2005"/>
    <n v="66"/>
    <n v="2014"/>
    <s v="V2005"/>
    <n v="367"/>
    <s v="01. Intangible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  <x v="35"/>
  </r>
  <r>
    <n v="-1"/>
    <n v="1"/>
    <s v="0001 -Florida Power &amp; Light Company"/>
    <n v="0"/>
    <n v="3"/>
    <x v="35"/>
    <n v="2006"/>
    <n v="67"/>
    <n v="2014"/>
    <s v="V2006"/>
    <n v="367"/>
    <s v="01. Intangible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  <x v="35"/>
  </r>
  <r>
    <n v="-1"/>
    <n v="1"/>
    <s v="0001 -Florida Power &amp; Light Company"/>
    <n v="0"/>
    <n v="3"/>
    <x v="35"/>
    <n v="2007"/>
    <n v="74"/>
    <n v="2014"/>
    <s v="V2007"/>
    <n v="367"/>
    <s v="01. Intangible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  <x v="35"/>
  </r>
  <r>
    <n v="-1"/>
    <n v="1"/>
    <s v="0001 -Florida Power &amp; Light Company"/>
    <n v="0"/>
    <n v="3"/>
    <x v="35"/>
    <n v="2008"/>
    <n v="89"/>
    <n v="2014"/>
    <s v="V2008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164"/>
    <n v="2014"/>
    <s v="V2008 Q1"/>
    <n v="367"/>
    <s v="01. Intangible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  <x v="35"/>
  </r>
  <r>
    <n v="-1"/>
    <n v="1"/>
    <s v="0001 -Florida Power &amp; Light Company"/>
    <n v="0"/>
    <n v="3"/>
    <x v="35"/>
    <n v="2008"/>
    <n v="165"/>
    <n v="2014"/>
    <s v="V2008 Q2"/>
    <n v="367"/>
    <s v="01. Intangible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  <x v="35"/>
  </r>
  <r>
    <n v="-1"/>
    <n v="1"/>
    <s v="0001 -Florida Power &amp; Light Company"/>
    <n v="0"/>
    <n v="3"/>
    <x v="35"/>
    <n v="2008"/>
    <n v="166"/>
    <n v="2014"/>
    <s v="V2008 Q3"/>
    <n v="367"/>
    <s v="01. Intangible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  <x v="35"/>
  </r>
  <r>
    <n v="-1"/>
    <n v="1"/>
    <s v="0001 -Florida Power &amp; Light Company"/>
    <n v="0"/>
    <n v="3"/>
    <x v="35"/>
    <n v="2008"/>
    <n v="170"/>
    <n v="2014"/>
    <s v="V2008 Q3 - 50% Bonus"/>
    <n v="367"/>
    <s v="01. Intangible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  <x v="35"/>
  </r>
  <r>
    <n v="-1"/>
    <n v="1"/>
    <s v="0001 -Florida Power &amp; Light Company"/>
    <n v="0"/>
    <n v="3"/>
    <x v="35"/>
    <n v="2008"/>
    <n v="167"/>
    <n v="2014"/>
    <s v="V2008 Q4"/>
    <n v="367"/>
    <s v="01. Intangible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  <x v="35"/>
  </r>
  <r>
    <n v="-1"/>
    <n v="1"/>
    <s v="0001 -Florida Power &amp; Light Company"/>
    <n v="0"/>
    <n v="3"/>
    <x v="35"/>
    <n v="2009"/>
    <n v="90"/>
    <n v="2014"/>
    <s v="V2009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5"/>
    <n v="2014"/>
    <s v="V2009 Q1"/>
    <n v="367"/>
    <s v="01. Intangible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  <x v="35"/>
  </r>
  <r>
    <n v="-1"/>
    <n v="1"/>
    <s v="0001 -Florida Power &amp; Light Company"/>
    <n v="0"/>
    <n v="3"/>
    <x v="35"/>
    <n v="2009"/>
    <n v="189"/>
    <n v="2014"/>
    <s v="V2009 Q1 - 50% Bonus"/>
    <n v="367"/>
    <s v="01. Intangible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  <x v="35"/>
  </r>
  <r>
    <n v="-1"/>
    <n v="1"/>
    <s v="0001 -Florida Power &amp; Light Company"/>
    <n v="0"/>
    <n v="3"/>
    <x v="35"/>
    <n v="2009"/>
    <n v="186"/>
    <n v="2014"/>
    <s v="V2009 Q2"/>
    <n v="367"/>
    <s v="01. Intangible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  <x v="35"/>
  </r>
  <r>
    <n v="-1"/>
    <n v="1"/>
    <s v="0001 -Florida Power &amp; Light Company"/>
    <n v="0"/>
    <n v="3"/>
    <x v="35"/>
    <n v="2009"/>
    <n v="190"/>
    <n v="2014"/>
    <s v="V2009 Q2 - 50% Bonus"/>
    <n v="367"/>
    <s v="01. Intangible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  <x v="35"/>
  </r>
  <r>
    <n v="-1"/>
    <n v="1"/>
    <s v="0001 -Florida Power &amp; Light Company"/>
    <n v="0"/>
    <n v="3"/>
    <x v="35"/>
    <n v="2009"/>
    <n v="187"/>
    <n v="2014"/>
    <s v="V2009 Q3"/>
    <n v="367"/>
    <s v="01. Intangible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  <x v="35"/>
  </r>
  <r>
    <n v="-1"/>
    <n v="1"/>
    <s v="0001 -Florida Power &amp; Light Company"/>
    <n v="0"/>
    <n v="3"/>
    <x v="35"/>
    <n v="2009"/>
    <n v="191"/>
    <n v="2014"/>
    <s v="V2009 Q3 - 50% Bonus"/>
    <n v="367"/>
    <s v="01. Intangible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  <x v="35"/>
  </r>
  <r>
    <n v="-1"/>
    <n v="1"/>
    <s v="0001 -Florida Power &amp; Light Company"/>
    <n v="0"/>
    <n v="3"/>
    <x v="35"/>
    <n v="2009"/>
    <n v="188"/>
    <n v="2014"/>
    <s v="V2009 Q4"/>
    <n v="367"/>
    <s v="01. Intangible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  <x v="35"/>
  </r>
  <r>
    <n v="-1"/>
    <n v="1"/>
    <s v="0001 -Florida Power &amp; Light Company"/>
    <n v="0"/>
    <n v="3"/>
    <x v="35"/>
    <n v="2009"/>
    <n v="192"/>
    <n v="2014"/>
    <s v="V2009 Q4 - 50% Bonus"/>
    <n v="367"/>
    <s v="01. Intangible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  <x v="35"/>
  </r>
  <r>
    <n v="-1"/>
    <n v="1"/>
    <s v="0001 -Florida Power &amp; Light Company"/>
    <n v="0"/>
    <n v="3"/>
    <x v="35"/>
    <n v="2010"/>
    <n v="124"/>
    <n v="2014"/>
    <s v="V2010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3"/>
    <n v="2014"/>
    <s v="V2010 Q1"/>
    <n v="367"/>
    <s v="01. Intangible"/>
    <s v="Function"/>
    <n v="31293557"/>
    <n v="0"/>
    <n v="0"/>
    <n v="31293557"/>
    <n v="0"/>
    <n v="31293557"/>
    <n v="0"/>
    <n v="0"/>
    <n v="31293557"/>
    <n v="31293557"/>
    <n v="0"/>
    <n v="0"/>
    <n v="0"/>
    <n v="0"/>
    <x v="35"/>
  </r>
  <r>
    <n v="-1"/>
    <n v="1"/>
    <s v="0001 -Florida Power &amp; Light Company"/>
    <n v="0"/>
    <n v="3"/>
    <x v="35"/>
    <n v="2010"/>
    <n v="215"/>
    <n v="2014"/>
    <s v="V2010 Q1 - 50% Bonus"/>
    <n v="367"/>
    <s v="01. Intangible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  <x v="35"/>
  </r>
  <r>
    <n v="-1"/>
    <n v="1"/>
    <s v="0001 -Florida Power &amp; Light Company"/>
    <n v="0"/>
    <n v="3"/>
    <x v="35"/>
    <n v="2010"/>
    <n v="194"/>
    <n v="2014"/>
    <s v="V2010 Q2"/>
    <n v="367"/>
    <s v="01. Intangible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  <x v="35"/>
  </r>
  <r>
    <n v="-1"/>
    <n v="1"/>
    <s v="0001 -Florida Power &amp; Light Company"/>
    <n v="0"/>
    <n v="3"/>
    <x v="35"/>
    <n v="2010"/>
    <n v="216"/>
    <n v="2014"/>
    <s v="V2010 Q2 - 50% Bonus"/>
    <n v="367"/>
    <s v="01. Intangible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  <x v="35"/>
  </r>
  <r>
    <n v="-1"/>
    <n v="1"/>
    <s v="0001 -Florida Power &amp; Light Company"/>
    <n v="0"/>
    <n v="3"/>
    <x v="35"/>
    <n v="2010"/>
    <n v="195"/>
    <n v="2014"/>
    <s v="V2010 Q3"/>
    <n v="367"/>
    <s v="01. Intangible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  <x v="35"/>
  </r>
  <r>
    <n v="-1"/>
    <n v="1"/>
    <s v="0001 -Florida Power &amp; Light Company"/>
    <n v="0"/>
    <n v="3"/>
    <x v="35"/>
    <n v="2010"/>
    <n v="225"/>
    <n v="2014"/>
    <s v="V2010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7"/>
    <n v="2014"/>
    <s v="V2010 Q3 - 50% Bonus"/>
    <n v="367"/>
    <s v="01. Intangible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  <x v="35"/>
  </r>
  <r>
    <n v="-1"/>
    <n v="1"/>
    <s v="0001 -Florida Power &amp; Light Company"/>
    <n v="0"/>
    <n v="3"/>
    <x v="35"/>
    <n v="2010"/>
    <n v="196"/>
    <n v="2014"/>
    <s v="V2010 Q4"/>
    <n v="367"/>
    <s v="01. Intangible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  <x v="35"/>
  </r>
  <r>
    <n v="-1"/>
    <n v="1"/>
    <s v="0001 -Florida Power &amp; Light Company"/>
    <n v="0"/>
    <n v="3"/>
    <x v="35"/>
    <n v="2010"/>
    <n v="224"/>
    <n v="2014"/>
    <s v="V2010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8"/>
    <n v="2014"/>
    <s v="V2010 Q4 - 50% Bonus"/>
    <n v="367"/>
    <s v="01. Intangible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  <x v="35"/>
  </r>
  <r>
    <n v="-1"/>
    <n v="1"/>
    <s v="0001 -Florida Power &amp; Light Company"/>
    <n v="0"/>
    <n v="3"/>
    <x v="35"/>
    <n v="2011"/>
    <n v="125"/>
    <n v="2014"/>
    <s v="V2011"/>
    <n v="367"/>
    <s v="01. Intangible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  <x v="35"/>
  </r>
  <r>
    <n v="-1"/>
    <n v="1"/>
    <s v="0001 -Florida Power &amp; Light Company"/>
    <n v="0"/>
    <n v="3"/>
    <x v="35"/>
    <n v="2011"/>
    <n v="233"/>
    <n v="2014"/>
    <s v="V2011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1"/>
    <n v="234"/>
    <n v="2014"/>
    <s v="V2011 - 5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126"/>
    <n v="2014"/>
    <s v="V2012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0"/>
    <n v="2014"/>
    <s v="V2012 Q1"/>
    <n v="367"/>
    <s v="01. Intangible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  <x v="35"/>
  </r>
  <r>
    <n v="-1"/>
    <n v="1"/>
    <s v="0001 -Florida Power &amp; Light Company"/>
    <n v="0"/>
    <n v="3"/>
    <x v="35"/>
    <n v="2012"/>
    <n v="248"/>
    <n v="2014"/>
    <s v="V2012 Q1 - 50% Bonus"/>
    <n v="367"/>
    <s v="01. Intangible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  <x v="35"/>
  </r>
  <r>
    <n v="-1"/>
    <n v="1"/>
    <s v="0001 -Florida Power &amp; Light Company"/>
    <n v="0"/>
    <n v="3"/>
    <x v="35"/>
    <n v="2012"/>
    <n v="242"/>
    <n v="2014"/>
    <s v="V2012 Q2"/>
    <n v="367"/>
    <s v="01. Intangible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  <x v="35"/>
  </r>
  <r>
    <n v="-1"/>
    <n v="1"/>
    <s v="0001 -Florida Power &amp; Light Company"/>
    <n v="0"/>
    <n v="3"/>
    <x v="35"/>
    <n v="2012"/>
    <n v="243"/>
    <n v="2014"/>
    <s v="V2012 Q2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9"/>
    <n v="2014"/>
    <s v="V2012 Q2 - 50% Bonus"/>
    <n v="367"/>
    <s v="01. Intangible"/>
    <s v="Function"/>
    <n v="1640888"/>
    <n v="0"/>
    <n v="0"/>
    <n v="1640888"/>
    <n v="546962.12"/>
    <n v="820444"/>
    <n v="0"/>
    <n v="0"/>
    <n v="1640888"/>
    <n v="1367406.12"/>
    <n v="0"/>
    <n v="0"/>
    <n v="0"/>
    <n v="0"/>
    <x v="35"/>
  </r>
  <r>
    <n v="-1"/>
    <n v="1"/>
    <s v="0001 -Florida Power &amp; Light Company"/>
    <n v="0"/>
    <n v="3"/>
    <x v="35"/>
    <n v="2012"/>
    <n v="244"/>
    <n v="2014"/>
    <s v="V2012 Q3"/>
    <n v="367"/>
    <s v="01. Intangible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  <x v="35"/>
  </r>
  <r>
    <n v="-1"/>
    <n v="1"/>
    <s v="0001 -Florida Power &amp; Light Company"/>
    <n v="0"/>
    <n v="3"/>
    <x v="35"/>
    <n v="2012"/>
    <n v="245"/>
    <n v="2014"/>
    <s v="V2012 Q3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0"/>
    <n v="2014"/>
    <s v="V2012 Q3 - 50% Bonus"/>
    <n v="367"/>
    <s v="01. Intangible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  <x v="35"/>
  </r>
  <r>
    <n v="-1"/>
    <n v="1"/>
    <s v="0001 -Florida Power &amp; Light Company"/>
    <n v="0"/>
    <n v="3"/>
    <x v="35"/>
    <n v="2012"/>
    <n v="246"/>
    <n v="2014"/>
    <s v="V2012 Q4"/>
    <n v="367"/>
    <s v="01. Intangible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  <x v="35"/>
  </r>
  <r>
    <n v="-1"/>
    <n v="1"/>
    <s v="0001 -Florida Power &amp; Light Company"/>
    <n v="0"/>
    <n v="3"/>
    <x v="35"/>
    <n v="2012"/>
    <n v="247"/>
    <n v="2014"/>
    <s v="V2012 Q4 - 100% Bonus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1"/>
    <n v="2014"/>
    <s v="V2012 Q4 - 50% Bonus"/>
    <n v="367"/>
    <s v="01. Intangible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  <x v="35"/>
  </r>
  <r>
    <n v="-1"/>
    <n v="1"/>
    <s v="0001 -Florida Power &amp; Light Company"/>
    <n v="0"/>
    <n v="3"/>
    <x v="35"/>
    <n v="2013"/>
    <n v="127"/>
    <n v="2014"/>
    <s v="V2013"/>
    <n v="367"/>
    <s v="01. Intangible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  <x v="35"/>
  </r>
  <r>
    <n v="-1"/>
    <n v="1"/>
    <s v="0001 -Florida Power &amp; Light Company"/>
    <n v="0"/>
    <n v="3"/>
    <x v="35"/>
    <n v="2013"/>
    <n v="231"/>
    <n v="2014"/>
    <s v="V2013 - 50% Bonus"/>
    <n v="367"/>
    <s v="01. Intangible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  <x v="35"/>
  </r>
  <r>
    <n v="-1"/>
    <n v="1"/>
    <s v="0001 -Florida Power &amp; Light Company"/>
    <n v="0"/>
    <n v="3"/>
    <x v="35"/>
    <n v="2014"/>
    <n v="128"/>
    <n v="2014"/>
    <s v="V2014"/>
    <n v="367"/>
    <s v="01. Intangible"/>
    <s v="Function"/>
    <n v="6602153"/>
    <n v="6602153"/>
    <n v="0"/>
    <n v="6602153"/>
    <n v="200277.22"/>
    <n v="0"/>
    <n v="6602153"/>
    <n v="0"/>
    <n v="0"/>
    <n v="200277.22"/>
    <n v="0"/>
    <n v="0"/>
    <n v="0"/>
    <n v="0"/>
    <x v="35"/>
  </r>
  <r>
    <n v="-1"/>
    <n v="1"/>
    <s v="0001 -Florida Power &amp; Light Company"/>
    <n v="0"/>
    <n v="3"/>
    <x v="35"/>
    <n v="2014"/>
    <n v="363"/>
    <n v="2014"/>
    <s v="V2014 - 50% Bonus"/>
    <n v="367"/>
    <s v="01. Intangible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  <x v="35"/>
  </r>
  <r>
    <n v="-1"/>
    <n v="1"/>
    <s v="0001 -Florida Power &amp; Light Company"/>
    <n v="0"/>
    <n v="3"/>
    <x v="35"/>
    <n v="2014"/>
    <n v="601"/>
    <n v="2014"/>
    <s v="V2014 EXP"/>
    <n v="367"/>
    <s v="01. Intangibl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69"/>
    <n v="1"/>
    <n v="2014"/>
    <s v="V1969"/>
    <n v="367"/>
    <s v="02. Steam"/>
    <s v="Function"/>
    <n v="31207503.800000001"/>
    <n v="0"/>
    <n v="0"/>
    <n v="31207503.800000001"/>
    <n v="0"/>
    <n v="31207503.800000001"/>
    <n v="-72827.8"/>
    <n v="0"/>
    <n v="31207503.800000001"/>
    <n v="31207503.800000001"/>
    <n v="0"/>
    <n v="0"/>
    <n v="0"/>
    <n v="0"/>
    <x v="35"/>
  </r>
  <r>
    <n v="-1"/>
    <n v="1"/>
    <s v="0001 -Florida Power &amp; Light Company"/>
    <n v="0"/>
    <n v="3"/>
    <x v="35"/>
    <n v="1971"/>
    <n v="3"/>
    <n v="2014"/>
    <s v="V1971"/>
    <n v="367"/>
    <s v="02. Steam"/>
    <s v="Function"/>
    <n v="15113728"/>
    <n v="0"/>
    <n v="0"/>
    <n v="15113728"/>
    <n v="0"/>
    <n v="15113728"/>
    <n v="0"/>
    <n v="0"/>
    <n v="15113728"/>
    <n v="15113728"/>
    <n v="0"/>
    <n v="0"/>
    <n v="0"/>
    <n v="0"/>
    <x v="35"/>
  </r>
  <r>
    <n v="-1"/>
    <n v="1"/>
    <s v="0001 -Florida Power &amp; Light Company"/>
    <n v="0"/>
    <n v="3"/>
    <x v="35"/>
    <n v="1972"/>
    <n v="4"/>
    <n v="2014"/>
    <s v="V197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73"/>
    <n v="5"/>
    <n v="2014"/>
    <s v="V1973"/>
    <n v="367"/>
    <s v="02. Steam"/>
    <s v="Function"/>
    <n v="43072831"/>
    <n v="0"/>
    <n v="0"/>
    <n v="43072831"/>
    <n v="0"/>
    <n v="43072831"/>
    <n v="0"/>
    <n v="0"/>
    <n v="43072831"/>
    <n v="43072831"/>
    <n v="0"/>
    <n v="0"/>
    <n v="0"/>
    <n v="0"/>
    <x v="35"/>
  </r>
  <r>
    <n v="-1"/>
    <n v="1"/>
    <s v="0001 -Florida Power &amp; Light Company"/>
    <n v="0"/>
    <n v="3"/>
    <x v="35"/>
    <n v="1974"/>
    <n v="6"/>
    <n v="2014"/>
    <s v="V1974"/>
    <n v="367"/>
    <s v="02. Steam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  <x v="35"/>
  </r>
  <r>
    <n v="-1"/>
    <n v="1"/>
    <s v="0001 -Florida Power &amp; Light Company"/>
    <n v="0"/>
    <n v="3"/>
    <x v="35"/>
    <n v="1975"/>
    <n v="7"/>
    <n v="2014"/>
    <s v="V1975"/>
    <n v="367"/>
    <s v="02. Steam"/>
    <s v="Function"/>
    <n v="1875947"/>
    <n v="0"/>
    <n v="0"/>
    <n v="1875947"/>
    <n v="0"/>
    <n v="1875947"/>
    <n v="0"/>
    <n v="0"/>
    <n v="1875947"/>
    <n v="1875947"/>
    <n v="0"/>
    <n v="0"/>
    <n v="0"/>
    <n v="0"/>
    <x v="35"/>
  </r>
  <r>
    <n v="-1"/>
    <n v="1"/>
    <s v="0001 -Florida Power &amp; Light Company"/>
    <n v="0"/>
    <n v="3"/>
    <x v="35"/>
    <n v="1976"/>
    <n v="8"/>
    <n v="2014"/>
    <s v="V1976"/>
    <n v="367"/>
    <s v="02. Steam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  <x v="35"/>
  </r>
  <r>
    <n v="-1"/>
    <n v="1"/>
    <s v="0001 -Florida Power &amp; Light Company"/>
    <n v="0"/>
    <n v="3"/>
    <x v="35"/>
    <n v="1977"/>
    <n v="10"/>
    <n v="2014"/>
    <s v="V1977"/>
    <n v="367"/>
    <s v="02. Steam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  <x v="35"/>
  </r>
  <r>
    <n v="-1"/>
    <n v="1"/>
    <s v="0001 -Florida Power &amp; Light Company"/>
    <n v="0"/>
    <n v="3"/>
    <x v="35"/>
    <n v="1978"/>
    <n v="12"/>
    <n v="2014"/>
    <s v="V1978"/>
    <n v="367"/>
    <s v="02. Steam"/>
    <s v="Function"/>
    <n v="9038140"/>
    <n v="0"/>
    <n v="0"/>
    <n v="9038140"/>
    <n v="0"/>
    <n v="9038140"/>
    <n v="0"/>
    <n v="0"/>
    <n v="9038140"/>
    <n v="9038140"/>
    <n v="0"/>
    <n v="0"/>
    <n v="0"/>
    <n v="0"/>
    <x v="35"/>
  </r>
  <r>
    <n v="-1"/>
    <n v="1"/>
    <s v="0001 -Florida Power &amp; Light Company"/>
    <n v="0"/>
    <n v="3"/>
    <x v="35"/>
    <n v="1979"/>
    <n v="13"/>
    <n v="2014"/>
    <s v="V1979"/>
    <n v="367"/>
    <s v="02. Steam"/>
    <s v="Function"/>
    <n v="206615.82"/>
    <n v="0"/>
    <n v="0"/>
    <n v="206615.82"/>
    <n v="0"/>
    <n v="206615.82"/>
    <n v="0"/>
    <n v="0"/>
    <n v="206615.82"/>
    <n v="206615.82"/>
    <n v="0"/>
    <n v="0"/>
    <n v="0"/>
    <n v="0"/>
    <x v="35"/>
  </r>
  <r>
    <n v="-1"/>
    <n v="1"/>
    <s v="0001 -Florida Power &amp; Light Company"/>
    <n v="0"/>
    <n v="3"/>
    <x v="35"/>
    <n v="1980"/>
    <n v="14"/>
    <n v="2014"/>
    <s v="V1980"/>
    <n v="367"/>
    <s v="02. Steam"/>
    <s v="Function"/>
    <n v="360450649.26999998"/>
    <n v="0"/>
    <n v="0"/>
    <n v="359471752.26999998"/>
    <n v="0"/>
    <n v="360450649.26999998"/>
    <n v="-4437035.17"/>
    <n v="1084723.1499999999"/>
    <n v="360450649.26999998"/>
    <n v="360450649.26999998"/>
    <n v="1084723.1499999999"/>
    <n v="0"/>
    <n v="1084723.1499999999"/>
    <n v="0"/>
    <x v="35"/>
  </r>
  <r>
    <n v="-1"/>
    <n v="1"/>
    <s v="0001 -Florida Power &amp; Light Company"/>
    <n v="0"/>
    <n v="3"/>
    <x v="35"/>
    <n v="1981"/>
    <n v="15"/>
    <n v="2014"/>
    <s v="V1981"/>
    <n v="367"/>
    <s v="02. Steam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  <x v="35"/>
  </r>
  <r>
    <n v="-1"/>
    <n v="1"/>
    <s v="0001 -Florida Power &amp; Light Company"/>
    <n v="0"/>
    <n v="3"/>
    <x v="35"/>
    <n v="1982"/>
    <n v="16"/>
    <n v="2014"/>
    <s v="V1982"/>
    <n v="367"/>
    <s v="02. Steam"/>
    <s v="Function"/>
    <n v="8737625.1899999995"/>
    <n v="0"/>
    <n v="0"/>
    <n v="8737625.1899999995"/>
    <n v="0"/>
    <n v="8762254.4800000004"/>
    <n v="-28574.720000000001"/>
    <n v="6222.91"/>
    <n v="8762254.4800000004"/>
    <n v="8737625.1899999995"/>
    <n v="6222.91"/>
    <n v="0"/>
    <n v="6222.91"/>
    <n v="0"/>
    <x v="35"/>
  </r>
  <r>
    <n v="-1"/>
    <n v="1"/>
    <s v="0001 -Florida Power &amp; Light Company"/>
    <n v="0"/>
    <n v="3"/>
    <x v="35"/>
    <n v="1983"/>
    <n v="17"/>
    <n v="2014"/>
    <s v="V1983"/>
    <n v="367"/>
    <s v="02. Steam"/>
    <s v="Function"/>
    <n v="932917.89"/>
    <n v="0"/>
    <n v="0"/>
    <n v="932917.89"/>
    <n v="0"/>
    <n v="932917.89"/>
    <n v="0"/>
    <n v="0"/>
    <n v="932917.89"/>
    <n v="932917.89"/>
    <n v="0"/>
    <n v="0"/>
    <n v="0"/>
    <n v="0"/>
    <x v="35"/>
  </r>
  <r>
    <n v="-1"/>
    <n v="1"/>
    <s v="0001 -Florida Power &amp; Light Company"/>
    <n v="0"/>
    <n v="3"/>
    <x v="35"/>
    <n v="1984"/>
    <n v="18"/>
    <n v="2014"/>
    <s v="V1984"/>
    <n v="367"/>
    <s v="02. Steam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  <x v="35"/>
  </r>
  <r>
    <n v="-1"/>
    <n v="1"/>
    <s v="0001 -Florida Power &amp; Light Company"/>
    <n v="0"/>
    <n v="3"/>
    <x v="35"/>
    <n v="1985"/>
    <n v="19"/>
    <n v="2014"/>
    <s v="V1985"/>
    <n v="367"/>
    <s v="02. Steam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  <x v="35"/>
  </r>
  <r>
    <n v="-1"/>
    <n v="1"/>
    <s v="0001 -Florida Power &amp; Light Company"/>
    <n v="0"/>
    <n v="3"/>
    <x v="35"/>
    <n v="1986"/>
    <n v="20"/>
    <n v="2014"/>
    <s v="V1986"/>
    <n v="367"/>
    <s v="02. Steam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  <x v="35"/>
  </r>
  <r>
    <n v="-1"/>
    <n v="1"/>
    <s v="0001 -Florida Power &amp; Light Company"/>
    <n v="0"/>
    <n v="3"/>
    <x v="35"/>
    <n v="1987"/>
    <n v="22"/>
    <n v="2014"/>
    <s v="V1987"/>
    <n v="367"/>
    <s v="02. Steam"/>
    <s v="Function"/>
    <n v="262247.38"/>
    <n v="0"/>
    <n v="0"/>
    <n v="0"/>
    <n v="0"/>
    <n v="262247.38"/>
    <n v="0"/>
    <n v="0"/>
    <n v="262247.38"/>
    <n v="262247.38"/>
    <n v="0"/>
    <n v="0"/>
    <n v="0"/>
    <n v="0"/>
    <x v="35"/>
  </r>
  <r>
    <n v="-1"/>
    <n v="1"/>
    <s v="0001 -Florida Power &amp; Light Company"/>
    <n v="0"/>
    <n v="3"/>
    <x v="35"/>
    <n v="1987"/>
    <n v="21"/>
    <n v="2014"/>
    <s v="V1987A"/>
    <n v="367"/>
    <s v="02. Steam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  <x v="35"/>
  </r>
  <r>
    <n v="-1"/>
    <n v="1"/>
    <s v="0001 -Florida Power &amp; Light Company"/>
    <n v="0"/>
    <n v="3"/>
    <x v="35"/>
    <n v="1988"/>
    <n v="24"/>
    <n v="2014"/>
    <s v="V1988"/>
    <n v="367"/>
    <s v="02. Steam"/>
    <s v="Function"/>
    <n v="16703869.07"/>
    <n v="0"/>
    <n v="0"/>
    <n v="0"/>
    <n v="0"/>
    <n v="16974936.440000001"/>
    <n v="-383795.79"/>
    <n v="61772.46"/>
    <n v="16974936.440000001"/>
    <n v="16703869.07"/>
    <n v="61772.46"/>
    <n v="0"/>
    <n v="61772.46"/>
    <n v="0"/>
    <x v="35"/>
  </r>
  <r>
    <n v="-1"/>
    <n v="1"/>
    <s v="0001 -Florida Power &amp; Light Company"/>
    <n v="0"/>
    <n v="3"/>
    <x v="35"/>
    <n v="1988"/>
    <n v="23"/>
    <n v="2014"/>
    <s v="V1988A"/>
    <n v="367"/>
    <s v="02. Steam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  <x v="35"/>
  </r>
  <r>
    <n v="-1"/>
    <n v="1"/>
    <s v="0001 -Florida Power &amp; Light Company"/>
    <n v="0"/>
    <n v="3"/>
    <x v="35"/>
    <n v="1989"/>
    <n v="26"/>
    <n v="2014"/>
    <s v="V1989"/>
    <n v="367"/>
    <s v="02. Steam"/>
    <s v="Function"/>
    <n v="16493596.67"/>
    <n v="0"/>
    <n v="0"/>
    <n v="0"/>
    <n v="0"/>
    <n v="16677917.880000001"/>
    <n v="-190179.8"/>
    <n v="55410.84"/>
    <n v="16677917.880000001"/>
    <n v="16493596.67"/>
    <n v="55410.84"/>
    <n v="0"/>
    <n v="55410.84"/>
    <n v="0"/>
    <x v="35"/>
  </r>
  <r>
    <n v="-1"/>
    <n v="1"/>
    <s v="0001 -Florida Power &amp; Light Company"/>
    <n v="0"/>
    <n v="3"/>
    <x v="35"/>
    <n v="1990"/>
    <n v="28"/>
    <n v="2014"/>
    <s v="V1990"/>
    <n v="367"/>
    <s v="02. Steam"/>
    <s v="Function"/>
    <n v="8563371.6400000006"/>
    <n v="0"/>
    <n v="0"/>
    <n v="0"/>
    <n v="0"/>
    <n v="8588691.0099999998"/>
    <n v="-41118.03"/>
    <n v="7324.98"/>
    <n v="8588691.0099999998"/>
    <n v="8563371.6400000006"/>
    <n v="7324.98"/>
    <n v="0"/>
    <n v="7324.98"/>
    <n v="0"/>
    <x v="35"/>
  </r>
  <r>
    <n v="-1"/>
    <n v="1"/>
    <s v="0001 -Florida Power &amp; Light Company"/>
    <n v="0"/>
    <n v="3"/>
    <x v="35"/>
    <n v="1990"/>
    <n v="27"/>
    <n v="2014"/>
    <s v="V1990A"/>
    <n v="367"/>
    <s v="02. Steam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  <x v="35"/>
  </r>
  <r>
    <n v="-1"/>
    <n v="1"/>
    <s v="0001 -Florida Power &amp; Light Company"/>
    <n v="0"/>
    <n v="3"/>
    <x v="35"/>
    <n v="1991"/>
    <n v="29"/>
    <n v="2014"/>
    <s v="V1991"/>
    <n v="367"/>
    <s v="02. Steam"/>
    <s v="Function"/>
    <n v="109032583.95999999"/>
    <n v="0"/>
    <n v="0"/>
    <n v="0"/>
    <n v="0"/>
    <n v="110077379.38"/>
    <n v="-1044839.27"/>
    <n v="297402.52"/>
    <n v="110077379.38"/>
    <n v="109032583.95999999"/>
    <n v="297402.52"/>
    <n v="0"/>
    <n v="297402.52"/>
    <n v="0"/>
    <x v="35"/>
  </r>
  <r>
    <n v="-1"/>
    <n v="1"/>
    <s v="0001 -Florida Power &amp; Light Company"/>
    <n v="0"/>
    <n v="3"/>
    <x v="35"/>
    <n v="1992"/>
    <n v="30"/>
    <n v="2014"/>
    <s v="V1992"/>
    <n v="367"/>
    <s v="02. Steam"/>
    <s v="Function"/>
    <n v="14569955.689999999"/>
    <n v="0"/>
    <n v="0"/>
    <n v="0"/>
    <n v="0"/>
    <n v="14718017.699999999"/>
    <n v="-426882.11"/>
    <n v="47908.94"/>
    <n v="14718017.699999999"/>
    <n v="14569955.689999999"/>
    <n v="47908.94"/>
    <n v="0"/>
    <n v="47908.94"/>
    <n v="0"/>
    <x v="35"/>
  </r>
  <r>
    <n v="-1"/>
    <n v="1"/>
    <s v="0001 -Florida Power &amp; Light Company"/>
    <n v="0"/>
    <n v="3"/>
    <x v="35"/>
    <n v="1993"/>
    <n v="31"/>
    <n v="2014"/>
    <s v="V1993"/>
    <n v="367"/>
    <s v="02. Steam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  <x v="35"/>
  </r>
  <r>
    <n v="-1"/>
    <n v="1"/>
    <s v="0001 -Florida Power &amp; Light Company"/>
    <n v="0"/>
    <n v="3"/>
    <x v="35"/>
    <n v="1994"/>
    <n v="32"/>
    <n v="2014"/>
    <s v="V1994"/>
    <n v="367"/>
    <s v="02. Steam"/>
    <s v="Function"/>
    <n v="99778848.069999993"/>
    <n v="0"/>
    <n v="0"/>
    <n v="-6484459.3099999996"/>
    <n v="2130436.5699999998"/>
    <n v="97972232.819999993"/>
    <n v="-333332.46999999997"/>
    <n v="99457.83"/>
    <n v="100106300.54000001"/>
    <n v="99778848.069999993"/>
    <n v="95826.68"/>
    <n v="0"/>
    <n v="99457.83"/>
    <n v="0"/>
    <x v="35"/>
  </r>
  <r>
    <n v="-1"/>
    <n v="1"/>
    <s v="0001 -Florida Power &amp; Light Company"/>
    <n v="0"/>
    <n v="3"/>
    <x v="35"/>
    <n v="1995"/>
    <n v="33"/>
    <n v="2014"/>
    <s v="V1995"/>
    <n v="367"/>
    <s v="02. Steam"/>
    <s v="Function"/>
    <n v="87289859.790000007"/>
    <n v="0"/>
    <n v="0"/>
    <n v="-82138.2"/>
    <n v="2959039.84"/>
    <n v="82930083.790000007"/>
    <n v="-203473.84"/>
    <n v="25163.51"/>
    <n v="87371334.980000004"/>
    <n v="85811272.480000004"/>
    <n v="21539.47"/>
    <n v="0"/>
    <n v="25163.51"/>
    <n v="0"/>
    <x v="35"/>
  </r>
  <r>
    <n v="-1"/>
    <n v="1"/>
    <s v="0001 -Florida Power &amp; Light Company"/>
    <n v="0"/>
    <n v="3"/>
    <x v="35"/>
    <n v="1996"/>
    <n v="34"/>
    <n v="2014"/>
    <s v="V1996"/>
    <n v="367"/>
    <s v="02. Steam"/>
    <s v="Function"/>
    <n v="2765806.4"/>
    <n v="0"/>
    <n v="0"/>
    <n v="-3174852.71"/>
    <n v="122863.58"/>
    <n v="2466297.2000000002"/>
    <n v="-12319.76"/>
    <n v="1782.17"/>
    <n v="2773949.4"/>
    <n v="2581744.2400000002"/>
    <n v="1055.71"/>
    <n v="0"/>
    <n v="1782.17"/>
    <n v="0"/>
    <x v="35"/>
  </r>
  <r>
    <n v="-1"/>
    <n v="1"/>
    <s v="0001 -Florida Power &amp; Light Company"/>
    <n v="0"/>
    <n v="3"/>
    <x v="35"/>
    <n v="1997"/>
    <n v="35"/>
    <n v="2014"/>
    <s v="V1997"/>
    <n v="367"/>
    <s v="02. Steam"/>
    <s v="Function"/>
    <n v="5480628.8399999999"/>
    <n v="0"/>
    <n v="0"/>
    <n v="-1658793.32"/>
    <n v="201917.56"/>
    <n v="4786402.01"/>
    <n v="-36117.160000000003"/>
    <n v="3564.54"/>
    <n v="5494126.3799999999"/>
    <n v="4976628.6100000003"/>
    <n v="1757.95"/>
    <n v="0"/>
    <n v="3564.54"/>
    <n v="0"/>
    <x v="35"/>
  </r>
  <r>
    <n v="-1"/>
    <n v="1"/>
    <s v="0001 -Florida Power &amp; Light Company"/>
    <n v="0"/>
    <n v="3"/>
    <x v="35"/>
    <n v="1998"/>
    <n v="59"/>
    <n v="2014"/>
    <s v="V1998"/>
    <n v="367"/>
    <s v="02. Steam"/>
    <s v="Function"/>
    <n v="8599003.7899999991"/>
    <n v="0"/>
    <n v="0"/>
    <n v="3972963.8"/>
    <n v="178080.63"/>
    <n v="7799773.4000000004"/>
    <n v="-3791.92"/>
    <n v="5133.5600000000004"/>
    <n v="8601285.9800000004"/>
    <n v="7975979.1299999999"/>
    <n v="4726.28"/>
    <n v="0"/>
    <n v="5133.5600000000004"/>
    <n v="0"/>
    <x v="35"/>
  </r>
  <r>
    <n v="-1"/>
    <n v="1"/>
    <s v="0001 -Florida Power &amp; Light Company"/>
    <n v="0"/>
    <n v="3"/>
    <x v="35"/>
    <n v="1999"/>
    <n v="60"/>
    <n v="2014"/>
    <s v="V1999"/>
    <n v="367"/>
    <s v="02. Steam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  <x v="35"/>
  </r>
  <r>
    <n v="-1"/>
    <n v="1"/>
    <s v="0001 -Florida Power &amp; Light Company"/>
    <n v="0"/>
    <n v="3"/>
    <x v="35"/>
    <n v="2000"/>
    <n v="61"/>
    <n v="2014"/>
    <s v="V2000"/>
    <n v="367"/>
    <s v="02. Steam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  <x v="35"/>
  </r>
  <r>
    <n v="-1"/>
    <n v="1"/>
    <s v="0001 -Florida Power &amp; Light Company"/>
    <n v="0"/>
    <n v="3"/>
    <x v="35"/>
    <n v="2001"/>
    <n v="62"/>
    <n v="2014"/>
    <s v="V2001"/>
    <n v="367"/>
    <s v="02. Steam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  <x v="35"/>
  </r>
  <r>
    <n v="-1"/>
    <n v="1"/>
    <s v="0001 -Florida Power &amp; Light Company"/>
    <n v="0"/>
    <n v="3"/>
    <x v="35"/>
    <n v="2001"/>
    <n v="69"/>
    <n v="2014"/>
    <s v="V2001 Bonus"/>
    <n v="367"/>
    <s v="02. Steam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  <x v="35"/>
  </r>
  <r>
    <n v="-1"/>
    <n v="1"/>
    <s v="0001 -Florida Power &amp; Light Company"/>
    <n v="0"/>
    <n v="3"/>
    <x v="35"/>
    <n v="2002"/>
    <n v="63"/>
    <n v="2014"/>
    <s v="V2002"/>
    <n v="367"/>
    <s v="02. Steam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  <x v="35"/>
  </r>
  <r>
    <n v="-1"/>
    <n v="1"/>
    <s v="0001 -Florida Power &amp; Light Company"/>
    <n v="0"/>
    <n v="3"/>
    <x v="35"/>
    <n v="2002"/>
    <n v="68"/>
    <n v="2014"/>
    <s v="V2002 Bonus"/>
    <n v="367"/>
    <s v="02. Steam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  <x v="35"/>
  </r>
  <r>
    <n v="-1"/>
    <n v="1"/>
    <s v="0001 -Florida Power &amp; Light Company"/>
    <n v="0"/>
    <n v="3"/>
    <x v="35"/>
    <n v="2002"/>
    <n v="80"/>
    <n v="2014"/>
    <s v="V2002 Bonus Q1"/>
    <n v="367"/>
    <s v="02. Steam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  <x v="35"/>
  </r>
  <r>
    <n v="-1"/>
    <n v="1"/>
    <s v="0001 -Florida Power &amp; Light Company"/>
    <n v="0"/>
    <n v="3"/>
    <x v="35"/>
    <n v="2002"/>
    <n v="81"/>
    <n v="2014"/>
    <s v="V2002 Bonus Q2"/>
    <n v="367"/>
    <s v="02. Steam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  <x v="35"/>
  </r>
  <r>
    <n v="-1"/>
    <n v="1"/>
    <s v="0001 -Florida Power &amp; Light Company"/>
    <n v="0"/>
    <n v="3"/>
    <x v="35"/>
    <n v="2002"/>
    <n v="82"/>
    <n v="2014"/>
    <s v="V2002 Bonus Q3"/>
    <n v="367"/>
    <s v="02. Steam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  <x v="35"/>
  </r>
  <r>
    <n v="-1"/>
    <n v="1"/>
    <s v="0001 -Florida Power &amp; Light Company"/>
    <n v="0"/>
    <n v="3"/>
    <x v="35"/>
    <n v="2002"/>
    <n v="83"/>
    <n v="2014"/>
    <s v="V2002 Bonus Q4"/>
    <n v="367"/>
    <s v="02. Steam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  <x v="35"/>
  </r>
  <r>
    <n v="-1"/>
    <n v="1"/>
    <s v="0001 -Florida Power &amp; Light Company"/>
    <n v="0"/>
    <n v="3"/>
    <x v="35"/>
    <n v="2002"/>
    <n v="76"/>
    <n v="2014"/>
    <s v="V2002 Q1"/>
    <n v="367"/>
    <s v="02. Steam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  <x v="35"/>
  </r>
  <r>
    <n v="-1"/>
    <n v="1"/>
    <s v="0001 -Florida Power &amp; Light Company"/>
    <n v="0"/>
    <n v="3"/>
    <x v="35"/>
    <n v="2002"/>
    <n v="77"/>
    <n v="2014"/>
    <s v="V2002 Q2"/>
    <n v="367"/>
    <s v="02. Steam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  <x v="35"/>
  </r>
  <r>
    <n v="-1"/>
    <n v="1"/>
    <s v="0001 -Florida Power &amp; Light Company"/>
    <n v="0"/>
    <n v="3"/>
    <x v="35"/>
    <n v="2002"/>
    <n v="78"/>
    <n v="2014"/>
    <s v="V2002 Q3"/>
    <n v="367"/>
    <s v="02. Steam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  <x v="35"/>
  </r>
  <r>
    <n v="-1"/>
    <n v="1"/>
    <s v="0001 -Florida Power &amp; Light Company"/>
    <n v="0"/>
    <n v="3"/>
    <x v="35"/>
    <n v="2002"/>
    <n v="79"/>
    <n v="2014"/>
    <s v="V2002 Q4"/>
    <n v="367"/>
    <s v="02. Steam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  <x v="35"/>
  </r>
  <r>
    <n v="-1"/>
    <n v="1"/>
    <s v="0001 -Florida Power &amp; Light Company"/>
    <n v="0"/>
    <n v="3"/>
    <x v="35"/>
    <n v="2003"/>
    <n v="64"/>
    <n v="2014"/>
    <s v="V2003"/>
    <n v="367"/>
    <s v="02. Steam"/>
    <s v="Function"/>
    <n v="10480909.779999999"/>
    <n v="0"/>
    <n v="0"/>
    <n v="7558866.5700000003"/>
    <n v="473831.41"/>
    <n v="6108194.5999999996"/>
    <n v="-266604.99"/>
    <n v="141400.76"/>
    <n v="10645304.59"/>
    <n v="6484836.4000000004"/>
    <n v="74195.56"/>
    <n v="0"/>
    <n v="141400.76"/>
    <n v="0"/>
    <x v="35"/>
  </r>
  <r>
    <n v="-1"/>
    <n v="1"/>
    <s v="0001 -Florida Power &amp; Light Company"/>
    <n v="0"/>
    <n v="3"/>
    <x v="35"/>
    <n v="2003"/>
    <n v="70"/>
    <n v="2014"/>
    <s v="V2003 Bonus-30%"/>
    <n v="367"/>
    <s v="02. Steam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  <x v="35"/>
  </r>
  <r>
    <n v="-1"/>
    <n v="1"/>
    <s v="0001 -Florida Power &amp; Light Company"/>
    <n v="0"/>
    <n v="3"/>
    <x v="35"/>
    <n v="2003"/>
    <n v="84"/>
    <n v="2014"/>
    <s v="V2003 Bonus-50%"/>
    <n v="367"/>
    <s v="02. Steam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  <x v="35"/>
  </r>
  <r>
    <n v="-1"/>
    <n v="1"/>
    <s v="0001 -Florida Power &amp; Light Company"/>
    <n v="0"/>
    <n v="3"/>
    <x v="35"/>
    <n v="2004"/>
    <n v="65"/>
    <n v="2014"/>
    <s v="V2004"/>
    <n v="367"/>
    <s v="02. Steam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  <x v="35"/>
  </r>
  <r>
    <n v="-1"/>
    <n v="1"/>
    <s v="0001 -Florida Power &amp; Light Company"/>
    <n v="0"/>
    <n v="3"/>
    <x v="35"/>
    <n v="2004"/>
    <n v="71"/>
    <n v="2014"/>
    <s v="V2004 Bonus-30%"/>
    <n v="367"/>
    <s v="02. Steam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  <x v="35"/>
  </r>
  <r>
    <n v="-1"/>
    <n v="1"/>
    <s v="0001 -Florida Power &amp; Light Company"/>
    <n v="0"/>
    <n v="3"/>
    <x v="35"/>
    <n v="2004"/>
    <n v="85"/>
    <n v="2014"/>
    <s v="V2004 Bonus-50%"/>
    <n v="367"/>
    <s v="02. Steam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  <x v="35"/>
  </r>
  <r>
    <n v="-1"/>
    <n v="1"/>
    <s v="0001 -Florida Power &amp; Light Company"/>
    <n v="0"/>
    <n v="3"/>
    <x v="35"/>
    <n v="2004"/>
    <n v="92"/>
    <n v="2014"/>
    <s v="V2004 Q1"/>
    <n v="367"/>
    <s v="02. Steam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  <x v="35"/>
  </r>
  <r>
    <n v="-1"/>
    <n v="1"/>
    <s v="0001 -Florida Power &amp; Light Company"/>
    <n v="0"/>
    <n v="3"/>
    <x v="35"/>
    <n v="2004"/>
    <n v="96"/>
    <n v="2014"/>
    <s v="V2004 Q1 - 30% Bonus"/>
    <n v="367"/>
    <s v="02. Steam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  <x v="35"/>
  </r>
  <r>
    <n v="-1"/>
    <n v="1"/>
    <s v="0001 -Florida Power &amp; Light Company"/>
    <n v="0"/>
    <n v="3"/>
    <x v="35"/>
    <n v="2004"/>
    <n v="100"/>
    <n v="2014"/>
    <s v="V2004 Q1 - 50% Bonus"/>
    <n v="367"/>
    <s v="02. Steam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  <x v="35"/>
  </r>
  <r>
    <n v="-1"/>
    <n v="1"/>
    <s v="0001 -Florida Power &amp; Light Company"/>
    <n v="0"/>
    <n v="3"/>
    <x v="35"/>
    <n v="2004"/>
    <n v="93"/>
    <n v="2014"/>
    <s v="V2004 Q2"/>
    <n v="367"/>
    <s v="02. Steam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  <x v="35"/>
  </r>
  <r>
    <n v="-1"/>
    <n v="1"/>
    <s v="0001 -Florida Power &amp; Light Company"/>
    <n v="0"/>
    <n v="3"/>
    <x v="35"/>
    <n v="2004"/>
    <n v="97"/>
    <n v="2014"/>
    <s v="V2004 Q2 - 30% Bonus"/>
    <n v="367"/>
    <s v="02. Steam"/>
    <s v="Function"/>
    <n v="-145.18"/>
    <n v="0"/>
    <n v="0"/>
    <n v="-145.18"/>
    <n v="-6.48"/>
    <n v="-77.97"/>
    <n v="0"/>
    <n v="0"/>
    <n v="-145.18"/>
    <n v="-84.45"/>
    <n v="0"/>
    <n v="0"/>
    <n v="0"/>
    <n v="0"/>
    <x v="35"/>
  </r>
  <r>
    <n v="-1"/>
    <n v="1"/>
    <s v="0001 -Florida Power &amp; Light Company"/>
    <n v="0"/>
    <n v="3"/>
    <x v="35"/>
    <n v="2004"/>
    <n v="101"/>
    <n v="2014"/>
    <s v="V2004 Q2 - 50% Bonus"/>
    <n v="367"/>
    <s v="02. Steam"/>
    <s v="Function"/>
    <n v="704613.83"/>
    <n v="0"/>
    <n v="0"/>
    <n v="705350.34"/>
    <n v="29347.57"/>
    <n v="401288.62"/>
    <n v="-2069.3200000000002"/>
    <n v="770.21"/>
    <n v="706086.85"/>
    <n v="429812.31"/>
    <n v="121.07"/>
    <n v="0"/>
    <n v="770.21"/>
    <n v="0"/>
    <x v="35"/>
  </r>
  <r>
    <n v="-1"/>
    <n v="1"/>
    <s v="0001 -Florida Power &amp; Light Company"/>
    <n v="0"/>
    <n v="3"/>
    <x v="35"/>
    <n v="2004"/>
    <n v="94"/>
    <n v="2014"/>
    <s v="V2004 Q3"/>
    <n v="367"/>
    <s v="02. Steam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  <x v="35"/>
  </r>
  <r>
    <n v="-1"/>
    <n v="1"/>
    <s v="0001 -Florida Power &amp; Light Company"/>
    <n v="0"/>
    <n v="3"/>
    <x v="35"/>
    <n v="2004"/>
    <n v="98"/>
    <n v="2014"/>
    <s v="V2004 Q3 - 30% Bonus"/>
    <n v="367"/>
    <s v="02. Steam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  <x v="35"/>
  </r>
  <r>
    <n v="-1"/>
    <n v="1"/>
    <s v="0001 -Florida Power &amp; Light Company"/>
    <n v="0"/>
    <n v="3"/>
    <x v="35"/>
    <n v="2004"/>
    <n v="102"/>
    <n v="2014"/>
    <s v="V2004 Q3 - 50% Bonus"/>
    <n v="367"/>
    <s v="02. Steam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  <x v="35"/>
  </r>
  <r>
    <n v="-1"/>
    <n v="1"/>
    <s v="0001 -Florida Power &amp; Light Company"/>
    <n v="0"/>
    <n v="3"/>
    <x v="35"/>
    <n v="2004"/>
    <n v="95"/>
    <n v="2014"/>
    <s v="V2004 Q4"/>
    <n v="367"/>
    <s v="02. Steam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  <x v="35"/>
  </r>
  <r>
    <n v="-1"/>
    <n v="1"/>
    <s v="0001 -Florida Power &amp; Light Company"/>
    <n v="0"/>
    <n v="3"/>
    <x v="35"/>
    <n v="2004"/>
    <n v="99"/>
    <n v="2014"/>
    <s v="V2004 Q4 - 30% Bonus"/>
    <n v="367"/>
    <s v="02. Steam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  <x v="35"/>
  </r>
  <r>
    <n v="-1"/>
    <n v="1"/>
    <s v="0001 -Florida Power &amp; Light Company"/>
    <n v="0"/>
    <n v="3"/>
    <x v="35"/>
    <n v="2004"/>
    <n v="103"/>
    <n v="2014"/>
    <s v="V2004 Q4 - 50% Bonus"/>
    <n v="367"/>
    <s v="02. Steam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  <x v="35"/>
  </r>
  <r>
    <n v="-1"/>
    <n v="1"/>
    <s v="0001 -Florida Power &amp; Light Company"/>
    <n v="0"/>
    <n v="3"/>
    <x v="35"/>
    <n v="2005"/>
    <n v="66"/>
    <n v="2014"/>
    <s v="V2005"/>
    <n v="367"/>
    <s v="02. Steam"/>
    <s v="Function"/>
    <n v="40189522.57"/>
    <n v="0"/>
    <n v="0"/>
    <n v="24666355.190000001"/>
    <n v="1753017.45"/>
    <n v="20472422.850000001"/>
    <n v="-596160.97"/>
    <n v="302865.21999999997"/>
    <n v="40785536.170000002"/>
    <n v="21921930.690000001"/>
    <n v="10361.23"/>
    <n v="0"/>
    <n v="302865.21999999997"/>
    <n v="0"/>
    <x v="35"/>
  </r>
  <r>
    <n v="-1"/>
    <n v="1"/>
    <s v="0001 -Florida Power &amp; Light Company"/>
    <n v="0"/>
    <n v="3"/>
    <x v="35"/>
    <n v="2005"/>
    <n v="72"/>
    <n v="2014"/>
    <s v="V2005 Bonus-30%"/>
    <n v="367"/>
    <s v="02. Steam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  <x v="35"/>
  </r>
  <r>
    <n v="-1"/>
    <n v="1"/>
    <s v="0001 -Florida Power &amp; Light Company"/>
    <n v="0"/>
    <n v="3"/>
    <x v="35"/>
    <n v="2005"/>
    <n v="86"/>
    <n v="2014"/>
    <s v="V2005 Bonus-50%"/>
    <n v="367"/>
    <s v="02. Steam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  <x v="35"/>
  </r>
  <r>
    <n v="-1"/>
    <n v="1"/>
    <s v="0001 -Florida Power &amp; Light Company"/>
    <n v="0"/>
    <n v="3"/>
    <x v="35"/>
    <n v="2006"/>
    <n v="67"/>
    <n v="2014"/>
    <s v="V2006"/>
    <n v="367"/>
    <s v="02. Steam"/>
    <s v="Function"/>
    <n v="47087956.409999996"/>
    <n v="0"/>
    <n v="0"/>
    <n v="36535040.479999997"/>
    <n v="2069294.66"/>
    <n v="21783644.609999999"/>
    <n v="-786462.87"/>
    <n v="440997.56"/>
    <n v="47865070.299999997"/>
    <n v="23491869.989999998"/>
    <n v="24952.94"/>
    <n v="0"/>
    <n v="440997.56"/>
    <n v="0"/>
    <x v="35"/>
  </r>
  <r>
    <n v="-1"/>
    <n v="1"/>
    <s v="0001 -Florida Power &amp; Light Company"/>
    <n v="0"/>
    <n v="3"/>
    <x v="35"/>
    <n v="2007"/>
    <n v="74"/>
    <n v="2014"/>
    <s v="V2007"/>
    <n v="367"/>
    <s v="02. Steam"/>
    <s v="Function"/>
    <n v="88584581.549999997"/>
    <n v="0"/>
    <n v="0"/>
    <n v="64664115.969999999"/>
    <n v="3985594.4"/>
    <n v="35813143.729999997"/>
    <n v="-2034980"/>
    <n v="131057.22"/>
    <n v="89113027.420000002"/>
    <n v="39576948.899999999"/>
    <n v="-175599.43"/>
    <n v="0"/>
    <n v="131057.22"/>
    <n v="0"/>
    <x v="35"/>
  </r>
  <r>
    <n v="-1"/>
    <n v="1"/>
    <s v="0001 -Florida Power &amp; Light Company"/>
    <n v="0"/>
    <n v="3"/>
    <x v="35"/>
    <n v="2008"/>
    <n v="89"/>
    <n v="2014"/>
    <s v="V2008"/>
    <n v="367"/>
    <s v="02. Steam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  <x v="35"/>
  </r>
  <r>
    <n v="-1"/>
    <n v="1"/>
    <s v="0001 -Florida Power &amp; Light Company"/>
    <n v="0"/>
    <n v="3"/>
    <x v="35"/>
    <n v="2008"/>
    <n v="239"/>
    <n v="2014"/>
    <s v="V2008 Bonus - 50%"/>
    <n v="367"/>
    <s v="02. Steam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  <x v="35"/>
  </r>
  <r>
    <n v="-1"/>
    <n v="1"/>
    <s v="0001 -Florida Power &amp; Light Company"/>
    <n v="0"/>
    <n v="3"/>
    <x v="35"/>
    <n v="2008"/>
    <n v="164"/>
    <n v="2014"/>
    <s v="V2008 Q1"/>
    <n v="367"/>
    <s v="02. Steam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  <x v="35"/>
  </r>
  <r>
    <n v="-1"/>
    <n v="1"/>
    <s v="0001 -Florida Power &amp; Light Company"/>
    <n v="0"/>
    <n v="3"/>
    <x v="35"/>
    <n v="2008"/>
    <n v="168"/>
    <n v="2014"/>
    <s v="V2008 Q1 - 50% Bonus"/>
    <n v="367"/>
    <s v="02. Steam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  <x v="35"/>
  </r>
  <r>
    <n v="-1"/>
    <n v="1"/>
    <s v="0001 -Florida Power &amp; Light Company"/>
    <n v="0"/>
    <n v="3"/>
    <x v="35"/>
    <n v="2008"/>
    <n v="165"/>
    <n v="2014"/>
    <s v="V2008 Q2"/>
    <n v="367"/>
    <s v="02. Steam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  <x v="35"/>
  </r>
  <r>
    <n v="-1"/>
    <n v="1"/>
    <s v="0001 -Florida Power &amp; Light Company"/>
    <n v="0"/>
    <n v="3"/>
    <x v="35"/>
    <n v="2008"/>
    <n v="169"/>
    <n v="2014"/>
    <s v="V2008 Q2 - 50% Bonus"/>
    <n v="367"/>
    <s v="02. Steam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  <x v="35"/>
  </r>
  <r>
    <n v="-1"/>
    <n v="1"/>
    <s v="0001 -Florida Power &amp; Light Company"/>
    <n v="0"/>
    <n v="3"/>
    <x v="35"/>
    <n v="2008"/>
    <n v="166"/>
    <n v="2014"/>
    <s v="V2008 Q3"/>
    <n v="367"/>
    <s v="02. Steam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  <x v="35"/>
  </r>
  <r>
    <n v="-1"/>
    <n v="1"/>
    <s v="0001 -Florida Power &amp; Light Company"/>
    <n v="0"/>
    <n v="3"/>
    <x v="35"/>
    <n v="2008"/>
    <n v="170"/>
    <n v="2014"/>
    <s v="V2008 Q3 - 50% Bonus"/>
    <n v="367"/>
    <s v="02. Steam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  <x v="35"/>
  </r>
  <r>
    <n v="-1"/>
    <n v="1"/>
    <s v="0001 -Florida Power &amp; Light Company"/>
    <n v="0"/>
    <n v="3"/>
    <x v="35"/>
    <n v="2008"/>
    <n v="167"/>
    <n v="2014"/>
    <s v="V2008 Q4"/>
    <n v="367"/>
    <s v="02. Steam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  <x v="35"/>
  </r>
  <r>
    <n v="-1"/>
    <n v="1"/>
    <s v="0001 -Florida Power &amp; Light Company"/>
    <n v="0"/>
    <n v="3"/>
    <x v="35"/>
    <n v="2008"/>
    <n v="171"/>
    <n v="2014"/>
    <s v="V2008 Q4 - 50% Bonus"/>
    <n v="367"/>
    <s v="02. Steam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  <x v="35"/>
  </r>
  <r>
    <n v="-1"/>
    <n v="1"/>
    <s v="0001 -Florida Power &amp; Light Company"/>
    <n v="0"/>
    <n v="3"/>
    <x v="35"/>
    <n v="2009"/>
    <n v="90"/>
    <n v="2014"/>
    <s v="V2009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5"/>
    <n v="2014"/>
    <s v="V2009 Q1"/>
    <n v="367"/>
    <s v="02. Steam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  <x v="35"/>
  </r>
  <r>
    <n v="-1"/>
    <n v="1"/>
    <s v="0001 -Florida Power &amp; Light Company"/>
    <n v="0"/>
    <n v="3"/>
    <x v="35"/>
    <n v="2009"/>
    <n v="189"/>
    <n v="2014"/>
    <s v="V2009 Q1 - 50% Bonus"/>
    <n v="367"/>
    <s v="02. Steam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  <x v="35"/>
  </r>
  <r>
    <n v="-1"/>
    <n v="1"/>
    <s v="0001 -Florida Power &amp; Light Company"/>
    <n v="0"/>
    <n v="3"/>
    <x v="35"/>
    <n v="2009"/>
    <n v="186"/>
    <n v="2014"/>
    <s v="V2009 Q2"/>
    <n v="367"/>
    <s v="02. Steam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  <x v="35"/>
  </r>
  <r>
    <n v="-1"/>
    <n v="1"/>
    <s v="0001 -Florida Power &amp; Light Company"/>
    <n v="0"/>
    <n v="3"/>
    <x v="35"/>
    <n v="2009"/>
    <n v="190"/>
    <n v="2014"/>
    <s v="V2009 Q2 - 50% Bonus"/>
    <n v="367"/>
    <s v="02. Steam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  <x v="35"/>
  </r>
  <r>
    <n v="-1"/>
    <n v="1"/>
    <s v="0001 -Florida Power &amp; Light Company"/>
    <n v="0"/>
    <n v="3"/>
    <x v="35"/>
    <n v="2009"/>
    <n v="187"/>
    <n v="2014"/>
    <s v="V2009 Q3"/>
    <n v="367"/>
    <s v="02. Steam"/>
    <s v="Function"/>
    <n v="7546"/>
    <n v="0"/>
    <n v="0"/>
    <n v="7546"/>
    <n v="1753.85"/>
    <n v="5792.15"/>
    <n v="0"/>
    <n v="0"/>
    <n v="7546"/>
    <n v="7546"/>
    <n v="0"/>
    <n v="0"/>
    <n v="0"/>
    <n v="0"/>
    <x v="35"/>
  </r>
  <r>
    <n v="-1"/>
    <n v="1"/>
    <s v="0001 -Florida Power &amp; Light Company"/>
    <n v="0"/>
    <n v="3"/>
    <x v="35"/>
    <n v="2009"/>
    <n v="191"/>
    <n v="2014"/>
    <s v="V2009 Q3 - 50% Bonus"/>
    <n v="367"/>
    <s v="02. Steam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  <x v="35"/>
  </r>
  <r>
    <n v="-1"/>
    <n v="1"/>
    <s v="0001 -Florida Power &amp; Light Company"/>
    <n v="0"/>
    <n v="3"/>
    <x v="35"/>
    <n v="2009"/>
    <n v="188"/>
    <n v="2014"/>
    <s v="V2009 Q4"/>
    <n v="367"/>
    <s v="02. Steam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  <x v="35"/>
  </r>
  <r>
    <n v="-1"/>
    <n v="1"/>
    <s v="0001 -Florida Power &amp; Light Company"/>
    <n v="0"/>
    <n v="3"/>
    <x v="35"/>
    <n v="2009"/>
    <n v="192"/>
    <n v="2014"/>
    <s v="V2009 Q4 - 50% Bonus"/>
    <n v="367"/>
    <s v="02. Steam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  <x v="35"/>
  </r>
  <r>
    <n v="-1"/>
    <n v="1"/>
    <s v="0001 -Florida Power &amp; Light Company"/>
    <n v="0"/>
    <n v="3"/>
    <x v="35"/>
    <n v="2010"/>
    <n v="124"/>
    <n v="2014"/>
    <s v="V2010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3"/>
    <n v="2014"/>
    <s v="V2010 Q1"/>
    <n v="367"/>
    <s v="02. Steam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  <x v="35"/>
  </r>
  <r>
    <n v="-1"/>
    <n v="1"/>
    <s v="0001 -Florida Power &amp; Light Company"/>
    <n v="0"/>
    <n v="3"/>
    <x v="35"/>
    <n v="2010"/>
    <n v="215"/>
    <n v="2014"/>
    <s v="V2010 Q1 - 50% Bonus"/>
    <n v="367"/>
    <s v="02. Steam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  <x v="35"/>
  </r>
  <r>
    <n v="-1"/>
    <n v="1"/>
    <s v="0001 -Florida Power &amp; Light Company"/>
    <n v="0"/>
    <n v="3"/>
    <x v="35"/>
    <n v="2010"/>
    <n v="194"/>
    <n v="2014"/>
    <s v="V2010 Q2"/>
    <n v="367"/>
    <s v="02. Steam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  <x v="35"/>
  </r>
  <r>
    <n v="-1"/>
    <n v="1"/>
    <s v="0001 -Florida Power &amp; Light Company"/>
    <n v="0"/>
    <n v="3"/>
    <x v="35"/>
    <n v="2010"/>
    <n v="216"/>
    <n v="2014"/>
    <s v="V2010 Q2 - 50% Bonus"/>
    <n v="367"/>
    <s v="02. Steam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  <x v="35"/>
  </r>
  <r>
    <n v="-1"/>
    <n v="1"/>
    <s v="0001 -Florida Power &amp; Light Company"/>
    <n v="0"/>
    <n v="3"/>
    <x v="35"/>
    <n v="2010"/>
    <n v="195"/>
    <n v="2014"/>
    <s v="V2010 Q3"/>
    <n v="367"/>
    <s v="02. Steam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  <x v="35"/>
  </r>
  <r>
    <n v="-1"/>
    <n v="1"/>
    <s v="0001 -Florida Power &amp; Light Company"/>
    <n v="0"/>
    <n v="3"/>
    <x v="35"/>
    <n v="2010"/>
    <n v="225"/>
    <n v="2014"/>
    <s v="V2010 Q3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7"/>
    <n v="2014"/>
    <s v="V2010 Q3 - 50% Bonus"/>
    <n v="367"/>
    <s v="02. Steam"/>
    <s v="Function"/>
    <n v="2821903.45"/>
    <n v="0"/>
    <n v="0"/>
    <n v="2821903.45"/>
    <n v="163638.71"/>
    <n v="686665.8"/>
    <n v="-117606.44"/>
    <n v="0"/>
    <n v="2821903.45"/>
    <n v="850304.51"/>
    <n v="0"/>
    <n v="0"/>
    <n v="0"/>
    <n v="0"/>
    <x v="35"/>
  </r>
  <r>
    <n v="-1"/>
    <n v="1"/>
    <s v="0001 -Florida Power &amp; Light Company"/>
    <n v="0"/>
    <n v="3"/>
    <x v="35"/>
    <n v="2010"/>
    <n v="196"/>
    <n v="2014"/>
    <s v="V2010 Q4"/>
    <n v="367"/>
    <s v="02. Steam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  <x v="35"/>
  </r>
  <r>
    <n v="-1"/>
    <n v="1"/>
    <s v="0001 -Florida Power &amp; Light Company"/>
    <n v="0"/>
    <n v="3"/>
    <x v="35"/>
    <n v="2010"/>
    <n v="224"/>
    <n v="2014"/>
    <s v="V2010 Q4 - 100% Bonus"/>
    <n v="367"/>
    <s v="02. Steam"/>
    <s v="Function"/>
    <n v="0"/>
    <n v="0"/>
    <n v="0"/>
    <n v="0"/>
    <n v="0"/>
    <n v="0"/>
    <n v="0"/>
    <n v="3867.18"/>
    <n v="0"/>
    <n v="0"/>
    <n v="3867.18"/>
    <n v="0"/>
    <n v="3867.18"/>
    <n v="0"/>
    <x v="35"/>
  </r>
  <r>
    <n v="-1"/>
    <n v="1"/>
    <s v="0001 -Florida Power &amp; Light Company"/>
    <n v="0"/>
    <n v="3"/>
    <x v="35"/>
    <n v="2010"/>
    <n v="218"/>
    <n v="2014"/>
    <s v="V2010 Q4 - 50% Bonus"/>
    <n v="367"/>
    <s v="02. Steam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  <x v="35"/>
  </r>
  <r>
    <n v="-1"/>
    <n v="1"/>
    <s v="0001 -Florida Power &amp; Light Company"/>
    <n v="0"/>
    <n v="3"/>
    <x v="35"/>
    <n v="2011"/>
    <n v="125"/>
    <n v="2014"/>
    <s v="V2011"/>
    <n v="367"/>
    <s v="02. Steam"/>
    <s v="Function"/>
    <n v="1508936.88"/>
    <n v="0"/>
    <n v="0"/>
    <n v="1136330.48"/>
    <n v="111715.43"/>
    <n v="385886.69"/>
    <n v="-32770.980000000003"/>
    <n v="20406.64"/>
    <n v="1531513.55"/>
    <n v="492920.99"/>
    <n v="2511.1"/>
    <n v="0"/>
    <n v="20406.64"/>
    <n v="0"/>
    <x v="35"/>
  </r>
  <r>
    <n v="-1"/>
    <n v="1"/>
    <s v="0001 -Florida Power &amp; Light Company"/>
    <n v="0"/>
    <n v="3"/>
    <x v="35"/>
    <n v="2011"/>
    <n v="233"/>
    <n v="2014"/>
    <s v="V2011 - 100% Bonus"/>
    <n v="367"/>
    <s v="02. Steam"/>
    <s v="Function"/>
    <n v="0"/>
    <n v="0"/>
    <n v="0"/>
    <n v="0"/>
    <n v="0"/>
    <n v="0"/>
    <n v="0"/>
    <n v="47443.21"/>
    <n v="0"/>
    <n v="0"/>
    <n v="47443.21"/>
    <n v="0"/>
    <n v="47443.21"/>
    <n v="0"/>
    <x v="35"/>
  </r>
  <r>
    <n v="-1"/>
    <n v="1"/>
    <s v="0001 -Florida Power &amp; Light Company"/>
    <n v="0"/>
    <n v="3"/>
    <x v="35"/>
    <n v="2011"/>
    <n v="234"/>
    <n v="2014"/>
    <s v="V2011 - 50% Bonus"/>
    <n v="367"/>
    <s v="02. Steam"/>
    <s v="Function"/>
    <n v="2562856.5"/>
    <n v="0"/>
    <n v="0"/>
    <n v="2117068.31"/>
    <n v="158780.12"/>
    <n v="455010.67"/>
    <n v="-21890.400000000001"/>
    <n v="28342.73"/>
    <n v="2578534.84"/>
    <n v="610539.99"/>
    <n v="15915.2"/>
    <n v="0"/>
    <n v="28342.73"/>
    <n v="0"/>
    <x v="35"/>
  </r>
  <r>
    <n v="-1"/>
    <n v="1"/>
    <s v="0001 -Florida Power &amp; Light Company"/>
    <n v="0"/>
    <n v="3"/>
    <x v="35"/>
    <n v="2012"/>
    <n v="126"/>
    <n v="2014"/>
    <s v="V201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0"/>
    <n v="2014"/>
    <s v="V2012 Q1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8"/>
    <n v="2014"/>
    <s v="V2012 Q1 - 50% Bonus"/>
    <n v="367"/>
    <s v="02. Steam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  <x v="35"/>
  </r>
  <r>
    <n v="-1"/>
    <n v="1"/>
    <s v="0001 -Florida Power &amp; Light Company"/>
    <n v="0"/>
    <n v="3"/>
    <x v="35"/>
    <n v="2012"/>
    <n v="242"/>
    <n v="2014"/>
    <s v="V2012 Q2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3"/>
    <n v="2014"/>
    <s v="V2012 Q2 - 100% Bonus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9"/>
    <n v="2014"/>
    <s v="V2012 Q2 - 50% Bonus"/>
    <n v="367"/>
    <s v="02. Steam"/>
    <s v="Function"/>
    <n v="73239303.459999993"/>
    <n v="0"/>
    <n v="0"/>
    <n v="73239303.459999993"/>
    <n v="4846628.04"/>
    <n v="8677693.5299999993"/>
    <n v="-161496.18"/>
    <n v="0"/>
    <n v="73239303.459999993"/>
    <n v="13524321.57"/>
    <n v="0"/>
    <n v="0"/>
    <n v="0"/>
    <n v="0"/>
    <x v="35"/>
  </r>
  <r>
    <n v="-1"/>
    <n v="1"/>
    <s v="0001 -Florida Power &amp; Light Company"/>
    <n v="0"/>
    <n v="3"/>
    <x v="35"/>
    <n v="2012"/>
    <n v="244"/>
    <n v="2014"/>
    <s v="V2012 Q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5"/>
    <n v="2014"/>
    <s v="V2012 Q3 - 100% Bonus"/>
    <n v="367"/>
    <s v="02. Steam"/>
    <s v="Function"/>
    <n v="0"/>
    <n v="0"/>
    <n v="0"/>
    <n v="0"/>
    <n v="0"/>
    <n v="0"/>
    <n v="0"/>
    <n v="2965.52"/>
    <n v="0"/>
    <n v="0"/>
    <n v="2965.52"/>
    <n v="0"/>
    <n v="2965.52"/>
    <n v="0"/>
    <x v="35"/>
  </r>
  <r>
    <n v="-1"/>
    <n v="1"/>
    <s v="0001 -Florida Power &amp; Light Company"/>
    <n v="0"/>
    <n v="3"/>
    <x v="35"/>
    <n v="2012"/>
    <n v="250"/>
    <n v="2014"/>
    <s v="V2012 Q3 - 50% Bonus"/>
    <n v="367"/>
    <s v="02. Steam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  <x v="35"/>
  </r>
  <r>
    <n v="-1"/>
    <n v="1"/>
    <s v="0001 -Florida Power &amp; Light Company"/>
    <n v="0"/>
    <n v="3"/>
    <x v="35"/>
    <n v="2012"/>
    <n v="246"/>
    <n v="2014"/>
    <s v="V2012 Q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7"/>
    <n v="2014"/>
    <s v="V2012 Q4 - 100% Bonus"/>
    <n v="367"/>
    <s v="02. Steam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  <x v="35"/>
  </r>
  <r>
    <n v="-1"/>
    <n v="1"/>
    <s v="0001 -Florida Power &amp; Light Company"/>
    <n v="0"/>
    <n v="3"/>
    <x v="35"/>
    <n v="2012"/>
    <n v="251"/>
    <n v="2014"/>
    <s v="V2012 Q4 - 50% Bonus"/>
    <n v="367"/>
    <s v="02. Steam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  <x v="35"/>
  </r>
  <r>
    <n v="-1"/>
    <n v="1"/>
    <s v="0001 -Florida Power &amp; Light Company"/>
    <n v="0"/>
    <n v="3"/>
    <x v="35"/>
    <n v="2013"/>
    <n v="127"/>
    <n v="2014"/>
    <s v="V2013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3"/>
    <n v="231"/>
    <n v="2014"/>
    <s v="V2013 - 50% Bonus"/>
    <n v="367"/>
    <s v="02. Steam"/>
    <s v="Function"/>
    <n v="38145121.140000001"/>
    <n v="0"/>
    <n v="0"/>
    <n v="36466436.299999997"/>
    <n v="3181618.63"/>
    <n v="1695058.74"/>
    <n v="-762566.39"/>
    <n v="16222.64"/>
    <n v="38176685.289999999"/>
    <n v="4874354.4400000004"/>
    <n v="-13018.59"/>
    <n v="0"/>
    <n v="16222.64"/>
    <n v="0"/>
    <x v="35"/>
  </r>
  <r>
    <n v="-1"/>
    <n v="1"/>
    <s v="0001 -Florida Power &amp; Light Company"/>
    <n v="0"/>
    <n v="3"/>
    <x v="35"/>
    <n v="2014"/>
    <n v="128"/>
    <n v="2014"/>
    <s v="V2014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4"/>
    <n v="363"/>
    <n v="2014"/>
    <s v="V2014 - 50% Bonus"/>
    <n v="367"/>
    <s v="02. Steam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  <x v="35"/>
  </r>
  <r>
    <n v="-1"/>
    <n v="1"/>
    <s v="0001 -Florida Power &amp; Light Company"/>
    <n v="0"/>
    <n v="3"/>
    <x v="35"/>
    <n v="2014"/>
    <n v="601"/>
    <n v="2014"/>
    <s v="V2014 EXP"/>
    <n v="367"/>
    <s v="02. Steam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72"/>
    <n v="4"/>
    <n v="2014"/>
    <s v="V1972"/>
    <n v="367"/>
    <s v="03. Nuclear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  <x v="35"/>
  </r>
  <r>
    <n v="-1"/>
    <n v="1"/>
    <s v="0001 -Florida Power &amp; Light Company"/>
    <n v="0"/>
    <n v="3"/>
    <x v="35"/>
    <n v="1973"/>
    <n v="5"/>
    <n v="2014"/>
    <s v="V1973"/>
    <n v="367"/>
    <s v="03. Nuclear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  <x v="35"/>
  </r>
  <r>
    <n v="-1"/>
    <n v="1"/>
    <s v="0001 -Florida Power &amp; Light Company"/>
    <n v="0"/>
    <n v="3"/>
    <x v="35"/>
    <n v="1974"/>
    <n v="6"/>
    <n v="2014"/>
    <s v="V1974"/>
    <n v="367"/>
    <s v="03. Nuclear"/>
    <s v="Function"/>
    <n v="2520588"/>
    <n v="0"/>
    <n v="0"/>
    <n v="0"/>
    <n v="0"/>
    <n v="2520588"/>
    <n v="0"/>
    <n v="0"/>
    <n v="2520588"/>
    <n v="2520588"/>
    <n v="0"/>
    <n v="0"/>
    <n v="0"/>
    <n v="0"/>
    <x v="35"/>
  </r>
  <r>
    <n v="-1"/>
    <n v="1"/>
    <s v="0001 -Florida Power &amp; Light Company"/>
    <n v="0"/>
    <n v="3"/>
    <x v="35"/>
    <n v="1975"/>
    <n v="7"/>
    <n v="2014"/>
    <s v="V1975"/>
    <n v="367"/>
    <s v="03. Nuclear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  <x v="35"/>
  </r>
  <r>
    <n v="-1"/>
    <n v="1"/>
    <s v="0001 -Florida Power &amp; Light Company"/>
    <n v="0"/>
    <n v="3"/>
    <x v="35"/>
    <n v="1976"/>
    <n v="8"/>
    <n v="2014"/>
    <s v="V1976"/>
    <n v="367"/>
    <s v="03. Nuclear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  <x v="35"/>
  </r>
  <r>
    <n v="-1"/>
    <n v="1"/>
    <s v="0001 -Florida Power &amp; Light Company"/>
    <n v="0"/>
    <n v="3"/>
    <x v="35"/>
    <n v="1977"/>
    <n v="10"/>
    <n v="2014"/>
    <s v="V1977"/>
    <n v="367"/>
    <s v="03. Nuclear"/>
    <s v="Function"/>
    <n v="24292961"/>
    <n v="0"/>
    <n v="0"/>
    <n v="24292961"/>
    <n v="0"/>
    <n v="24292961"/>
    <n v="0"/>
    <n v="0"/>
    <n v="24292961"/>
    <n v="24292961"/>
    <n v="0"/>
    <n v="0"/>
    <n v="0"/>
    <n v="0"/>
    <x v="35"/>
  </r>
  <r>
    <n v="-1"/>
    <n v="1"/>
    <s v="0001 -Florida Power &amp; Light Company"/>
    <n v="0"/>
    <n v="3"/>
    <x v="35"/>
    <n v="1977"/>
    <n v="9"/>
    <n v="2014"/>
    <s v="V1977SV"/>
    <n v="367"/>
    <s v="03. Nuclear"/>
    <s v="Function"/>
    <n v="6104920"/>
    <n v="0"/>
    <n v="0"/>
    <n v="6104920"/>
    <n v="0"/>
    <n v="6104920"/>
    <n v="0"/>
    <n v="0"/>
    <n v="6104920"/>
    <n v="6104920"/>
    <n v="0"/>
    <n v="0"/>
    <n v="0"/>
    <n v="0"/>
    <x v="35"/>
  </r>
  <r>
    <n v="-1"/>
    <n v="1"/>
    <s v="0001 -Florida Power &amp; Light Company"/>
    <n v="0"/>
    <n v="3"/>
    <x v="35"/>
    <n v="1978"/>
    <n v="12"/>
    <n v="2014"/>
    <s v="V1978"/>
    <n v="367"/>
    <s v="03. Nuclear"/>
    <s v="Function"/>
    <n v="13248822"/>
    <n v="0"/>
    <n v="0"/>
    <n v="13248822"/>
    <n v="0"/>
    <n v="13248822"/>
    <n v="0"/>
    <n v="0"/>
    <n v="13248822"/>
    <n v="13248822"/>
    <n v="0"/>
    <n v="0"/>
    <n v="0"/>
    <n v="0"/>
    <x v="35"/>
  </r>
  <r>
    <n v="-1"/>
    <n v="1"/>
    <s v="0001 -Florida Power &amp; Light Company"/>
    <n v="0"/>
    <n v="3"/>
    <x v="35"/>
    <n v="1978"/>
    <n v="11"/>
    <n v="2014"/>
    <s v="V1978SV"/>
    <n v="367"/>
    <s v="03. Nuclear"/>
    <s v="Function"/>
    <n v="22831486"/>
    <n v="0"/>
    <n v="0"/>
    <n v="22831486"/>
    <n v="0"/>
    <n v="22831486"/>
    <n v="0"/>
    <n v="0"/>
    <n v="22831486"/>
    <n v="22831486"/>
    <n v="0"/>
    <n v="0"/>
    <n v="0"/>
    <n v="0"/>
    <x v="35"/>
  </r>
  <r>
    <n v="-1"/>
    <n v="1"/>
    <s v="0001 -Florida Power &amp; Light Company"/>
    <n v="0"/>
    <n v="3"/>
    <x v="35"/>
    <n v="1979"/>
    <n v="13"/>
    <n v="2014"/>
    <s v="V1979"/>
    <n v="367"/>
    <s v="03. Nuclear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  <x v="35"/>
  </r>
  <r>
    <n v="-1"/>
    <n v="1"/>
    <s v="0001 -Florida Power &amp; Light Company"/>
    <n v="0"/>
    <n v="3"/>
    <x v="35"/>
    <n v="1980"/>
    <n v="14"/>
    <n v="2014"/>
    <s v="V1980"/>
    <n v="367"/>
    <s v="03. Nuclear"/>
    <s v="Function"/>
    <n v="12592219"/>
    <n v="0"/>
    <n v="0"/>
    <n v="12483155"/>
    <n v="0"/>
    <n v="12592219"/>
    <n v="0"/>
    <n v="0"/>
    <n v="12592219"/>
    <n v="12592219"/>
    <n v="0"/>
    <n v="0"/>
    <n v="0"/>
    <n v="0"/>
    <x v="35"/>
  </r>
  <r>
    <n v="-1"/>
    <n v="1"/>
    <s v="0001 -Florida Power &amp; Light Company"/>
    <n v="0"/>
    <n v="3"/>
    <x v="35"/>
    <n v="1981"/>
    <n v="15"/>
    <n v="2014"/>
    <s v="V1981"/>
    <n v="367"/>
    <s v="03. Nuclear"/>
    <s v="Function"/>
    <n v="16577716.98"/>
    <n v="0"/>
    <n v="0"/>
    <n v="16577716.98"/>
    <n v="0"/>
    <n v="16577716.98"/>
    <n v="-43167.54"/>
    <n v="0"/>
    <n v="16577716.98"/>
    <n v="16577716.98"/>
    <n v="0"/>
    <n v="0"/>
    <n v="0"/>
    <n v="0"/>
    <x v="35"/>
  </r>
  <r>
    <n v="-1"/>
    <n v="1"/>
    <s v="0001 -Florida Power &amp; Light Company"/>
    <n v="0"/>
    <n v="3"/>
    <x v="35"/>
    <n v="1982"/>
    <n v="16"/>
    <n v="2014"/>
    <s v="V1982"/>
    <n v="367"/>
    <s v="03. Nuclear"/>
    <s v="Function"/>
    <n v="114990647.88"/>
    <n v="0"/>
    <n v="0"/>
    <n v="114990647.88"/>
    <n v="0"/>
    <n v="114990647.88"/>
    <n v="-552815.02"/>
    <n v="0"/>
    <n v="114990647.88"/>
    <n v="114990647.88"/>
    <n v="0"/>
    <n v="0"/>
    <n v="0"/>
    <n v="0"/>
    <x v="35"/>
  </r>
  <r>
    <n v="-1"/>
    <n v="1"/>
    <s v="0001 -Florida Power &amp; Light Company"/>
    <n v="0"/>
    <n v="3"/>
    <x v="35"/>
    <n v="1983"/>
    <n v="17"/>
    <n v="2014"/>
    <s v="V1983"/>
    <n v="367"/>
    <s v="03. Nuclear"/>
    <s v="Function"/>
    <n v="921807170.99000001"/>
    <n v="0"/>
    <n v="0"/>
    <n v="921807170.99000001"/>
    <n v="0"/>
    <n v="924900946.55999994"/>
    <n v="-4406744.5199999996"/>
    <n v="2415762.67"/>
    <n v="924900946.55999994"/>
    <n v="921807170.99000001"/>
    <n v="2415762.67"/>
    <n v="0"/>
    <n v="2415762.67"/>
    <n v="0"/>
    <x v="35"/>
  </r>
  <r>
    <n v="-1"/>
    <n v="1"/>
    <s v="0001 -Florida Power &amp; Light Company"/>
    <n v="0"/>
    <n v="3"/>
    <x v="35"/>
    <n v="1984"/>
    <n v="18"/>
    <n v="2014"/>
    <s v="V1984"/>
    <n v="367"/>
    <s v="03. Nuclear"/>
    <s v="Function"/>
    <n v="104485014.56"/>
    <n v="0"/>
    <n v="0"/>
    <n v="104485014.56"/>
    <n v="0"/>
    <n v="105008217.69"/>
    <n v="-529491.61"/>
    <n v="350546.67"/>
    <n v="105008217.69"/>
    <n v="104485014.56"/>
    <n v="350546.67"/>
    <n v="0"/>
    <n v="350546.67"/>
    <n v="0"/>
    <x v="35"/>
  </r>
  <r>
    <n v="-1"/>
    <n v="1"/>
    <s v="0001 -Florida Power &amp; Light Company"/>
    <n v="0"/>
    <n v="3"/>
    <x v="35"/>
    <n v="1985"/>
    <n v="19"/>
    <n v="2014"/>
    <s v="V1985"/>
    <n v="367"/>
    <s v="03. Nuclear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  <x v="35"/>
  </r>
  <r>
    <n v="-1"/>
    <n v="1"/>
    <s v="0001 -Florida Power &amp; Light Company"/>
    <n v="0"/>
    <n v="3"/>
    <x v="35"/>
    <n v="1986"/>
    <n v="20"/>
    <n v="2014"/>
    <s v="V1986"/>
    <n v="367"/>
    <s v="03. Nuclear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  <x v="35"/>
  </r>
  <r>
    <n v="-1"/>
    <n v="1"/>
    <s v="0001 -Florida Power &amp; Light Company"/>
    <n v="0"/>
    <n v="3"/>
    <x v="35"/>
    <n v="1987"/>
    <n v="22"/>
    <n v="2014"/>
    <s v="V1987"/>
    <n v="367"/>
    <s v="03. Nuclear"/>
    <s v="Function"/>
    <n v="38428716.770000003"/>
    <n v="0"/>
    <n v="0"/>
    <n v="0"/>
    <n v="0"/>
    <n v="38997688.090000004"/>
    <n v="-656157.87"/>
    <n v="378578.3"/>
    <n v="38997688.090000004"/>
    <n v="38428716.770000003"/>
    <n v="378578.3"/>
    <n v="0"/>
    <n v="378578.3"/>
    <n v="0"/>
    <x v="35"/>
  </r>
  <r>
    <n v="-1"/>
    <n v="1"/>
    <s v="0001 -Florida Power &amp; Light Company"/>
    <n v="0"/>
    <n v="3"/>
    <x v="35"/>
    <n v="1987"/>
    <n v="21"/>
    <n v="2014"/>
    <s v="V1987A"/>
    <n v="367"/>
    <s v="03. Nuclear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  <x v="35"/>
  </r>
  <r>
    <n v="-1"/>
    <n v="1"/>
    <s v="0001 -Florida Power &amp; Light Company"/>
    <n v="0"/>
    <n v="3"/>
    <x v="35"/>
    <n v="1988"/>
    <n v="24"/>
    <n v="2014"/>
    <s v="V1988"/>
    <n v="367"/>
    <s v="03. Nuclear"/>
    <s v="Function"/>
    <n v="15816081.380000001"/>
    <n v="0"/>
    <n v="0"/>
    <n v="0"/>
    <n v="0"/>
    <n v="15909873.199999999"/>
    <n v="-253539.37"/>
    <n v="63140.17"/>
    <n v="15909873.199999999"/>
    <n v="15816081.380000001"/>
    <n v="63140.17"/>
    <n v="0"/>
    <n v="63140.17"/>
    <n v="0"/>
    <x v="35"/>
  </r>
  <r>
    <n v="-1"/>
    <n v="1"/>
    <s v="0001 -Florida Power &amp; Light Company"/>
    <n v="0"/>
    <n v="3"/>
    <x v="35"/>
    <n v="1988"/>
    <n v="23"/>
    <n v="2014"/>
    <s v="V1988A"/>
    <n v="367"/>
    <s v="03. Nuclear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  <x v="35"/>
  </r>
  <r>
    <n v="-1"/>
    <n v="1"/>
    <s v="0001 -Florida Power &amp; Light Company"/>
    <n v="0"/>
    <n v="3"/>
    <x v="35"/>
    <n v="1989"/>
    <n v="26"/>
    <n v="2014"/>
    <s v="V1989"/>
    <n v="367"/>
    <s v="03. Nuclear"/>
    <s v="Function"/>
    <n v="22051746.25"/>
    <n v="0"/>
    <n v="0"/>
    <n v="0"/>
    <n v="0"/>
    <n v="22087886.710000001"/>
    <n v="-36234.980000000003"/>
    <n v="31069.88"/>
    <n v="22087886.710000001"/>
    <n v="22051746.25"/>
    <n v="31069.88"/>
    <n v="0"/>
    <n v="31069.88"/>
    <n v="0"/>
    <x v="35"/>
  </r>
  <r>
    <n v="-1"/>
    <n v="1"/>
    <s v="0001 -Florida Power &amp; Light Company"/>
    <n v="0"/>
    <n v="3"/>
    <x v="35"/>
    <n v="1989"/>
    <n v="25"/>
    <n v="2014"/>
    <s v="V1989A"/>
    <n v="367"/>
    <s v="03. Nuclear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  <x v="35"/>
  </r>
  <r>
    <n v="-1"/>
    <n v="1"/>
    <s v="0001 -Florida Power &amp; Light Company"/>
    <n v="0"/>
    <n v="3"/>
    <x v="35"/>
    <n v="1990"/>
    <n v="28"/>
    <n v="2014"/>
    <s v="V1990"/>
    <n v="367"/>
    <s v="03. Nuclear"/>
    <s v="Function"/>
    <n v="32078459.390000001"/>
    <n v="0"/>
    <n v="0"/>
    <n v="0"/>
    <n v="0"/>
    <n v="32473962.18"/>
    <n v="-1022911.04"/>
    <n v="331042.88"/>
    <n v="32473962.18"/>
    <n v="32078459.390000001"/>
    <n v="331042.88"/>
    <n v="0"/>
    <n v="331042.88"/>
    <n v="0"/>
    <x v="35"/>
  </r>
  <r>
    <n v="-1"/>
    <n v="1"/>
    <s v="0001 -Florida Power &amp; Light Company"/>
    <n v="0"/>
    <n v="3"/>
    <x v="35"/>
    <n v="1990"/>
    <n v="27"/>
    <n v="2014"/>
    <s v="V1990A"/>
    <n v="367"/>
    <s v="03. Nuclear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  <x v="35"/>
  </r>
  <r>
    <n v="-1"/>
    <n v="1"/>
    <s v="0001 -Florida Power &amp; Light Company"/>
    <n v="0"/>
    <n v="3"/>
    <x v="35"/>
    <n v="1991"/>
    <n v="29"/>
    <n v="2014"/>
    <s v="V1991"/>
    <n v="367"/>
    <s v="03. Nuclear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  <x v="35"/>
  </r>
  <r>
    <n v="-1"/>
    <n v="1"/>
    <s v="0001 -Florida Power &amp; Light Company"/>
    <n v="0"/>
    <n v="3"/>
    <x v="35"/>
    <n v="1992"/>
    <n v="30"/>
    <n v="2014"/>
    <s v="V1992"/>
    <n v="367"/>
    <s v="03. Nuclear"/>
    <s v="Function"/>
    <n v="19367161.800000001"/>
    <n v="0"/>
    <n v="0"/>
    <n v="0"/>
    <n v="0"/>
    <n v="19430379.379999999"/>
    <n v="-551991.69999999995"/>
    <n v="60594.38"/>
    <n v="19430379.379999999"/>
    <n v="19367161.800000001"/>
    <n v="60594.38"/>
    <n v="0"/>
    <n v="60594.38"/>
    <n v="0"/>
    <x v="35"/>
  </r>
  <r>
    <n v="-1"/>
    <n v="1"/>
    <s v="0001 -Florida Power &amp; Light Company"/>
    <n v="0"/>
    <n v="3"/>
    <x v="35"/>
    <n v="1993"/>
    <n v="31"/>
    <n v="2014"/>
    <s v="V1993"/>
    <n v="367"/>
    <s v="03. Nuclear"/>
    <s v="Function"/>
    <n v="43035194.149999999"/>
    <n v="0"/>
    <n v="0"/>
    <n v="31631184"/>
    <n v="0"/>
    <n v="43505600.079999998"/>
    <n v="-590766.94999999995"/>
    <n v="440311.03999999998"/>
    <n v="43505600.079999998"/>
    <n v="43035194.149999999"/>
    <n v="440311.03999999998"/>
    <n v="0"/>
    <n v="440311.03999999998"/>
    <n v="0"/>
    <x v="35"/>
  </r>
  <r>
    <n v="-1"/>
    <n v="1"/>
    <s v="0001 -Florida Power &amp; Light Company"/>
    <n v="0"/>
    <n v="3"/>
    <x v="35"/>
    <n v="1994"/>
    <n v="32"/>
    <n v="2014"/>
    <s v="V1994"/>
    <n v="367"/>
    <s v="03. Nuclear"/>
    <s v="Function"/>
    <n v="41365734.450000003"/>
    <n v="0"/>
    <n v="0"/>
    <n v="27901111.5"/>
    <n v="0"/>
    <n v="41365734.450000003"/>
    <n v="-373800.55"/>
    <n v="0"/>
    <n v="41365734.450000003"/>
    <n v="41365734.450000003"/>
    <n v="0"/>
    <n v="0"/>
    <n v="0"/>
    <n v="0"/>
    <x v="35"/>
  </r>
  <r>
    <n v="-1"/>
    <n v="1"/>
    <s v="0001 -Florida Power &amp; Light Company"/>
    <n v="0"/>
    <n v="3"/>
    <x v="35"/>
    <n v="1995"/>
    <n v="33"/>
    <n v="2014"/>
    <s v="V1995"/>
    <n v="367"/>
    <s v="03. Nuclear"/>
    <s v="Function"/>
    <n v="28926773.48"/>
    <n v="0"/>
    <n v="0"/>
    <n v="18617884.5"/>
    <n v="0"/>
    <n v="29050502.690000001"/>
    <n v="-206339.73"/>
    <n v="94124.17"/>
    <n v="29050502.690000001"/>
    <n v="28926773.48"/>
    <n v="94124.17"/>
    <n v="0"/>
    <n v="94124.17"/>
    <n v="0"/>
    <x v="35"/>
  </r>
  <r>
    <n v="-1"/>
    <n v="1"/>
    <s v="0001 -Florida Power &amp; Light Company"/>
    <n v="0"/>
    <n v="3"/>
    <x v="35"/>
    <n v="1996"/>
    <n v="34"/>
    <n v="2014"/>
    <s v="V1996"/>
    <n v="367"/>
    <s v="03. Nuclear"/>
    <s v="Function"/>
    <n v="22633672.91"/>
    <n v="0"/>
    <n v="0"/>
    <n v="8348528.25"/>
    <n v="0"/>
    <n v="22910796.57"/>
    <n v="-283158.58"/>
    <n v="191583.04"/>
    <n v="22910796.57"/>
    <n v="22633672.91"/>
    <n v="191583.04"/>
    <n v="0"/>
    <n v="191583.04"/>
    <n v="0"/>
    <x v="35"/>
  </r>
  <r>
    <n v="-1"/>
    <n v="1"/>
    <s v="0001 -Florida Power &amp; Light Company"/>
    <n v="0"/>
    <n v="3"/>
    <x v="35"/>
    <n v="1997"/>
    <n v="35"/>
    <n v="2014"/>
    <s v="V1997"/>
    <n v="367"/>
    <s v="03. Nuclear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  <x v="35"/>
  </r>
  <r>
    <n v="-1"/>
    <n v="1"/>
    <s v="0001 -Florida Power &amp; Light Company"/>
    <n v="0"/>
    <n v="3"/>
    <x v="35"/>
    <n v="1998"/>
    <n v="59"/>
    <n v="2014"/>
    <s v="V1998"/>
    <n v="367"/>
    <s v="03. Nuclear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  <x v="35"/>
  </r>
  <r>
    <n v="-1"/>
    <n v="1"/>
    <s v="0001 -Florida Power &amp; Light Company"/>
    <n v="0"/>
    <n v="3"/>
    <x v="35"/>
    <n v="1999"/>
    <n v="60"/>
    <n v="2014"/>
    <s v="V1999"/>
    <n v="367"/>
    <s v="03. Nuclear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  <x v="35"/>
  </r>
  <r>
    <n v="-1"/>
    <n v="1"/>
    <s v="0001 -Florida Power &amp; Light Company"/>
    <n v="0"/>
    <n v="3"/>
    <x v="35"/>
    <n v="2000"/>
    <n v="61"/>
    <n v="2014"/>
    <s v="V2000"/>
    <n v="367"/>
    <s v="03. Nuclear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  <x v="35"/>
  </r>
  <r>
    <n v="-1"/>
    <n v="1"/>
    <s v="0001 -Florida Power &amp; Light Company"/>
    <n v="0"/>
    <n v="3"/>
    <x v="35"/>
    <n v="2001"/>
    <n v="62"/>
    <n v="2014"/>
    <s v="V2001"/>
    <n v="367"/>
    <s v="03. Nuclear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  <x v="35"/>
  </r>
  <r>
    <n v="-1"/>
    <n v="1"/>
    <s v="0001 -Florida Power &amp; Light Company"/>
    <n v="0"/>
    <n v="3"/>
    <x v="35"/>
    <n v="2001"/>
    <n v="69"/>
    <n v="2014"/>
    <s v="V2001 Bonus"/>
    <n v="367"/>
    <s v="03. Nuclear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  <x v="35"/>
  </r>
  <r>
    <n v="-1"/>
    <n v="1"/>
    <s v="0001 -Florida Power &amp; Light Company"/>
    <n v="0"/>
    <n v="3"/>
    <x v="35"/>
    <n v="2002"/>
    <n v="63"/>
    <n v="2014"/>
    <s v="V2002"/>
    <n v="367"/>
    <s v="03. Nuclear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  <x v="35"/>
  </r>
  <r>
    <n v="-1"/>
    <n v="1"/>
    <s v="0001 -Florida Power &amp; Light Company"/>
    <n v="0"/>
    <n v="3"/>
    <x v="35"/>
    <n v="2002"/>
    <n v="68"/>
    <n v="2014"/>
    <s v="V2002 Bonus"/>
    <n v="367"/>
    <s v="03. Nuclear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  <x v="35"/>
  </r>
  <r>
    <n v="-1"/>
    <n v="1"/>
    <s v="0001 -Florida Power &amp; Light Company"/>
    <n v="0"/>
    <n v="3"/>
    <x v="35"/>
    <n v="2002"/>
    <n v="80"/>
    <n v="2014"/>
    <s v="V2002 Bonus Q1"/>
    <n v="367"/>
    <s v="03. Nuclear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  <x v="35"/>
  </r>
  <r>
    <n v="-1"/>
    <n v="1"/>
    <s v="0001 -Florida Power &amp; Light Company"/>
    <n v="0"/>
    <n v="3"/>
    <x v="35"/>
    <n v="2002"/>
    <n v="81"/>
    <n v="2014"/>
    <s v="V2002 Bonus Q2"/>
    <n v="367"/>
    <s v="03. Nuclear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  <x v="35"/>
  </r>
  <r>
    <n v="-1"/>
    <n v="1"/>
    <s v="0001 -Florida Power &amp; Light Company"/>
    <n v="0"/>
    <n v="3"/>
    <x v="35"/>
    <n v="2002"/>
    <n v="82"/>
    <n v="2014"/>
    <s v="V2002 Bonus Q3"/>
    <n v="367"/>
    <s v="03. Nuclear"/>
    <s v="Function"/>
    <n v="871562.86"/>
    <n v="0"/>
    <n v="0"/>
    <n v="871562.86"/>
    <n v="0"/>
    <n v="871562.86"/>
    <n v="0"/>
    <n v="0"/>
    <n v="871562.86"/>
    <n v="871562.86"/>
    <n v="0"/>
    <n v="0"/>
    <n v="0"/>
    <n v="0"/>
    <x v="35"/>
  </r>
  <r>
    <n v="-1"/>
    <n v="1"/>
    <s v="0001 -Florida Power &amp; Light Company"/>
    <n v="0"/>
    <n v="3"/>
    <x v="35"/>
    <n v="2002"/>
    <n v="83"/>
    <n v="2014"/>
    <s v="V2002 Bonus Q4"/>
    <n v="367"/>
    <s v="03. Nuclear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  <x v="35"/>
  </r>
  <r>
    <n v="-1"/>
    <n v="1"/>
    <s v="0001 -Florida Power &amp; Light Company"/>
    <n v="0"/>
    <n v="3"/>
    <x v="35"/>
    <n v="2003"/>
    <n v="64"/>
    <n v="2014"/>
    <s v="V2003"/>
    <n v="367"/>
    <s v="03. Nuclear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  <x v="35"/>
  </r>
  <r>
    <n v="-1"/>
    <n v="1"/>
    <s v="0001 -Florida Power &amp; Light Company"/>
    <n v="0"/>
    <n v="3"/>
    <x v="35"/>
    <n v="2003"/>
    <n v="70"/>
    <n v="2014"/>
    <s v="V2003 Bonus-30%"/>
    <n v="367"/>
    <s v="03. Nuclear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  <x v="35"/>
  </r>
  <r>
    <n v="-1"/>
    <n v="1"/>
    <s v="0001 -Florida Power &amp; Light Company"/>
    <n v="0"/>
    <n v="3"/>
    <x v="35"/>
    <n v="2003"/>
    <n v="84"/>
    <n v="2014"/>
    <s v="V2003 Bonus-50%"/>
    <n v="367"/>
    <s v="03. Nuclear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  <x v="35"/>
  </r>
  <r>
    <n v="-1"/>
    <n v="1"/>
    <s v="0001 -Florida Power &amp; Light Company"/>
    <n v="0"/>
    <n v="3"/>
    <x v="35"/>
    <n v="2004"/>
    <n v="65"/>
    <n v="2014"/>
    <s v="V2004"/>
    <n v="367"/>
    <s v="03. Nuclear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  <x v="35"/>
  </r>
  <r>
    <n v="-1"/>
    <n v="1"/>
    <s v="0001 -Florida Power &amp; Light Company"/>
    <n v="0"/>
    <n v="3"/>
    <x v="35"/>
    <n v="2004"/>
    <n v="71"/>
    <n v="2014"/>
    <s v="V2004 Bonus-30%"/>
    <n v="367"/>
    <s v="03. Nuclear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  <x v="35"/>
  </r>
  <r>
    <n v="-1"/>
    <n v="1"/>
    <s v="0001 -Florida Power &amp; Light Company"/>
    <n v="0"/>
    <n v="3"/>
    <x v="35"/>
    <n v="2004"/>
    <n v="85"/>
    <n v="2014"/>
    <s v="V2004 Bonus-50%"/>
    <n v="367"/>
    <s v="03. Nuclear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  <x v="35"/>
  </r>
  <r>
    <n v="-1"/>
    <n v="1"/>
    <s v="0001 -Florida Power &amp; Light Company"/>
    <n v="0"/>
    <n v="3"/>
    <x v="35"/>
    <n v="2004"/>
    <n v="92"/>
    <n v="2014"/>
    <s v="V2004 Q1"/>
    <n v="367"/>
    <s v="03. Nuclear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  <x v="35"/>
  </r>
  <r>
    <n v="-1"/>
    <n v="1"/>
    <s v="0001 -Florida Power &amp; Light Company"/>
    <n v="0"/>
    <n v="3"/>
    <x v="35"/>
    <n v="2004"/>
    <n v="96"/>
    <n v="2014"/>
    <s v="V2004 Q1 - 30% Bonus"/>
    <n v="367"/>
    <s v="03. Nuclear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  <x v="35"/>
  </r>
  <r>
    <n v="-1"/>
    <n v="1"/>
    <s v="0001 -Florida Power &amp; Light Company"/>
    <n v="0"/>
    <n v="3"/>
    <x v="35"/>
    <n v="2004"/>
    <n v="100"/>
    <n v="2014"/>
    <s v="V2004 Q1 - 50% Bonus"/>
    <n v="367"/>
    <s v="03. Nuclear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  <x v="35"/>
  </r>
  <r>
    <n v="-1"/>
    <n v="1"/>
    <s v="0001 -Florida Power &amp; Light Company"/>
    <n v="0"/>
    <n v="3"/>
    <x v="35"/>
    <n v="2004"/>
    <n v="93"/>
    <n v="2014"/>
    <s v="V2004 Q2"/>
    <n v="367"/>
    <s v="03. Nuclear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  <x v="35"/>
  </r>
  <r>
    <n v="-1"/>
    <n v="1"/>
    <s v="0001 -Florida Power &amp; Light Company"/>
    <n v="0"/>
    <n v="3"/>
    <x v="35"/>
    <n v="2004"/>
    <n v="97"/>
    <n v="2014"/>
    <s v="V2004 Q2 - 30% Bonus"/>
    <n v="367"/>
    <s v="03. Nuclear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  <x v="35"/>
  </r>
  <r>
    <n v="-1"/>
    <n v="1"/>
    <s v="0001 -Florida Power &amp; Light Company"/>
    <n v="0"/>
    <n v="3"/>
    <x v="35"/>
    <n v="2004"/>
    <n v="101"/>
    <n v="2014"/>
    <s v="V2004 Q2 - 50% Bonus"/>
    <n v="367"/>
    <s v="03. Nuclear"/>
    <s v="Function"/>
    <n v="3196632.34"/>
    <n v="0"/>
    <n v="0"/>
    <n v="3196632.34"/>
    <n v="165677.25"/>
    <n v="2306183.77"/>
    <n v="-485959.38"/>
    <n v="0"/>
    <n v="3196632.34"/>
    <n v="2471861.02"/>
    <n v="0"/>
    <n v="0"/>
    <n v="0"/>
    <n v="0"/>
    <x v="35"/>
  </r>
  <r>
    <n v="-1"/>
    <n v="1"/>
    <s v="0001 -Florida Power &amp; Light Company"/>
    <n v="0"/>
    <n v="3"/>
    <x v="35"/>
    <n v="2004"/>
    <n v="94"/>
    <n v="2014"/>
    <s v="V2004 Q3"/>
    <n v="367"/>
    <s v="03. Nuclear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  <x v="35"/>
  </r>
  <r>
    <n v="-1"/>
    <n v="1"/>
    <s v="0001 -Florida Power &amp; Light Company"/>
    <n v="0"/>
    <n v="3"/>
    <x v="35"/>
    <n v="2004"/>
    <n v="98"/>
    <n v="2014"/>
    <s v="V2004 Q3 - 30% Bonus"/>
    <n v="367"/>
    <s v="03. Nuclear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  <x v="35"/>
  </r>
  <r>
    <n v="-1"/>
    <n v="1"/>
    <s v="0001 -Florida Power &amp; Light Company"/>
    <n v="0"/>
    <n v="3"/>
    <x v="35"/>
    <n v="2004"/>
    <n v="102"/>
    <n v="2014"/>
    <s v="V2004 Q3 - 50% Bonus"/>
    <n v="367"/>
    <s v="03. Nuclear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  <x v="35"/>
  </r>
  <r>
    <n v="-1"/>
    <n v="1"/>
    <s v="0001 -Florida Power &amp; Light Company"/>
    <n v="0"/>
    <n v="3"/>
    <x v="35"/>
    <n v="2004"/>
    <n v="95"/>
    <n v="2014"/>
    <s v="V2004 Q4"/>
    <n v="367"/>
    <s v="03. Nuclear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  <x v="35"/>
  </r>
  <r>
    <n v="-1"/>
    <n v="1"/>
    <s v="0001 -Florida Power &amp; Light Company"/>
    <n v="0"/>
    <n v="3"/>
    <x v="35"/>
    <n v="2004"/>
    <n v="99"/>
    <n v="2014"/>
    <s v="V2004 Q4 - 30% Bonus"/>
    <n v="367"/>
    <s v="03. Nuclear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  <x v="35"/>
  </r>
  <r>
    <n v="-1"/>
    <n v="1"/>
    <s v="0001 -Florida Power &amp; Light Company"/>
    <n v="0"/>
    <n v="3"/>
    <x v="35"/>
    <n v="2004"/>
    <n v="103"/>
    <n v="2014"/>
    <s v="V2004 Q4 - 50% Bonus"/>
    <n v="367"/>
    <s v="03. Nuclear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  <x v="35"/>
  </r>
  <r>
    <n v="-1"/>
    <n v="1"/>
    <s v="0001 -Florida Power &amp; Light Company"/>
    <n v="0"/>
    <n v="3"/>
    <x v="35"/>
    <n v="2005"/>
    <n v="66"/>
    <n v="2014"/>
    <s v="V2005"/>
    <n v="367"/>
    <s v="03. Nuclear"/>
    <s v="Function"/>
    <n v="117289053.05"/>
    <n v="0"/>
    <n v="0"/>
    <n v="48397133.240000002"/>
    <n v="6214027.6100000003"/>
    <n v="77088387.780000001"/>
    <n v="-630595.36"/>
    <n v="232789.29"/>
    <n v="117529361.62"/>
    <n v="83146777.180000007"/>
    <n v="148118.94"/>
    <n v="0"/>
    <n v="232789.29"/>
    <n v="0"/>
    <x v="35"/>
  </r>
  <r>
    <n v="-1"/>
    <n v="1"/>
    <s v="0001 -Florida Power &amp; Light Company"/>
    <n v="0"/>
    <n v="3"/>
    <x v="35"/>
    <n v="2005"/>
    <n v="72"/>
    <n v="2014"/>
    <s v="V2005 Bonus-30%"/>
    <n v="367"/>
    <s v="03. Nuclear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  <x v="35"/>
  </r>
  <r>
    <n v="-1"/>
    <n v="1"/>
    <s v="0001 -Florida Power &amp; Light Company"/>
    <n v="0"/>
    <n v="3"/>
    <x v="35"/>
    <n v="2005"/>
    <n v="86"/>
    <n v="2014"/>
    <s v="V2005 Bonus-50%"/>
    <n v="367"/>
    <s v="03. Nuclear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  <x v="35"/>
  </r>
  <r>
    <n v="-1"/>
    <n v="1"/>
    <s v="0001 -Florida Power &amp; Light Company"/>
    <n v="0"/>
    <n v="3"/>
    <x v="35"/>
    <n v="2006"/>
    <n v="67"/>
    <n v="2014"/>
    <s v="V2006"/>
    <n v="367"/>
    <s v="03. Nuclear"/>
    <s v="Function"/>
    <n v="63251037.130000003"/>
    <n v="0"/>
    <n v="0"/>
    <n v="35253149.859999999"/>
    <n v="3162941.64"/>
    <n v="39536187.460000001"/>
    <n v="-2114091.94"/>
    <n v="0"/>
    <n v="63251037.130000003"/>
    <n v="42699129.100000001"/>
    <n v="0"/>
    <n v="0"/>
    <n v="0"/>
    <n v="0"/>
    <x v="35"/>
  </r>
  <r>
    <n v="-1"/>
    <n v="1"/>
    <s v="0001 -Florida Power &amp; Light Company"/>
    <n v="0"/>
    <n v="3"/>
    <x v="35"/>
    <n v="2007"/>
    <n v="74"/>
    <n v="2014"/>
    <s v="V2007"/>
    <n v="367"/>
    <s v="03. Nuclear"/>
    <s v="Function"/>
    <n v="163146603.46000001"/>
    <n v="0"/>
    <n v="0"/>
    <n v="90366610.709999993"/>
    <n v="9522508.3499999996"/>
    <n v="84003956.260000005"/>
    <n v="-3750234.84"/>
    <n v="0"/>
    <n v="163146603.46000001"/>
    <n v="93526464.609999999"/>
    <n v="0"/>
    <n v="0"/>
    <n v="0"/>
    <n v="0"/>
    <x v="35"/>
  </r>
  <r>
    <n v="-1"/>
    <n v="1"/>
    <s v="0001 -Florida Power &amp; Light Company"/>
    <n v="0"/>
    <n v="3"/>
    <x v="35"/>
    <n v="2008"/>
    <n v="89"/>
    <n v="2014"/>
    <s v="V2008"/>
    <n v="367"/>
    <s v="03. Nuclear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  <x v="35"/>
  </r>
  <r>
    <n v="-1"/>
    <n v="1"/>
    <s v="0001 -Florida Power &amp; Light Company"/>
    <n v="0"/>
    <n v="3"/>
    <x v="35"/>
    <n v="2008"/>
    <n v="239"/>
    <n v="2014"/>
    <s v="V2008 Bonus - 50%"/>
    <n v="367"/>
    <s v="03. Nuclear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  <x v="35"/>
  </r>
  <r>
    <n v="-1"/>
    <n v="1"/>
    <s v="0001 -Florida Power &amp; Light Company"/>
    <n v="0"/>
    <n v="3"/>
    <x v="35"/>
    <n v="2008"/>
    <n v="164"/>
    <n v="2014"/>
    <s v="V2008 Q1"/>
    <n v="367"/>
    <s v="03. Nuclear"/>
    <s v="Function"/>
    <n v="195763179.05000001"/>
    <n v="0"/>
    <n v="0"/>
    <n v="195797727.02000001"/>
    <n v="11597584.49"/>
    <n v="91165355.109999999"/>
    <n v="-475328.13"/>
    <n v="52703.15"/>
    <n v="195832275"/>
    <n v="102729034.03"/>
    <n v="17512.77"/>
    <n v="0"/>
    <n v="52703.15"/>
    <n v="0"/>
    <x v="35"/>
  </r>
  <r>
    <n v="-1"/>
    <n v="1"/>
    <s v="0001 -Florida Power &amp; Light Company"/>
    <n v="0"/>
    <n v="3"/>
    <x v="35"/>
    <n v="2008"/>
    <n v="168"/>
    <n v="2014"/>
    <s v="V2008 Q1 - 50% Bonus"/>
    <n v="367"/>
    <s v="03. Nuclear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  <x v="35"/>
  </r>
  <r>
    <n v="-1"/>
    <n v="1"/>
    <s v="0001 -Florida Power &amp; Light Company"/>
    <n v="0"/>
    <n v="3"/>
    <x v="35"/>
    <n v="2008"/>
    <n v="165"/>
    <n v="2014"/>
    <s v="V2008 Q2"/>
    <n v="367"/>
    <s v="03. Nuclear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  <x v="35"/>
  </r>
  <r>
    <n v="-1"/>
    <n v="1"/>
    <s v="0001 -Florida Power &amp; Light Company"/>
    <n v="0"/>
    <n v="3"/>
    <x v="35"/>
    <n v="2008"/>
    <n v="169"/>
    <n v="2014"/>
    <s v="V2008 Q2 - 50% Bonus"/>
    <n v="367"/>
    <s v="03. Nuclear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  <x v="35"/>
  </r>
  <r>
    <n v="-1"/>
    <n v="1"/>
    <s v="0001 -Florida Power &amp; Light Company"/>
    <n v="0"/>
    <n v="3"/>
    <x v="35"/>
    <n v="2008"/>
    <n v="166"/>
    <n v="2014"/>
    <s v="V2008 Q3"/>
    <n v="367"/>
    <s v="03. Nuclear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  <x v="35"/>
  </r>
  <r>
    <n v="-1"/>
    <n v="1"/>
    <s v="0001 -Florida Power &amp; Light Company"/>
    <n v="0"/>
    <n v="3"/>
    <x v="35"/>
    <n v="2008"/>
    <n v="170"/>
    <n v="2014"/>
    <s v="V2008 Q3 - 50% Bonus"/>
    <n v="367"/>
    <s v="03. Nuclear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  <x v="35"/>
  </r>
  <r>
    <n v="-1"/>
    <n v="1"/>
    <s v="0001 -Florida Power &amp; Light Company"/>
    <n v="0"/>
    <n v="3"/>
    <x v="35"/>
    <n v="2008"/>
    <n v="167"/>
    <n v="2014"/>
    <s v="V2008 Q4"/>
    <n v="367"/>
    <s v="03. Nuclear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  <x v="35"/>
  </r>
  <r>
    <n v="-1"/>
    <n v="1"/>
    <s v="0001 -Florida Power &amp; Light Company"/>
    <n v="0"/>
    <n v="3"/>
    <x v="35"/>
    <n v="2008"/>
    <n v="171"/>
    <n v="2014"/>
    <s v="V2008 Q4 - 50% Bonus"/>
    <n v="367"/>
    <s v="03. Nuclear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  <x v="35"/>
  </r>
  <r>
    <n v="-1"/>
    <n v="1"/>
    <s v="0001 -Florida Power &amp; Light Company"/>
    <n v="0"/>
    <n v="3"/>
    <x v="35"/>
    <n v="2009"/>
    <n v="90"/>
    <n v="2014"/>
    <s v="V2009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5"/>
    <n v="2014"/>
    <s v="V2009 Q1"/>
    <n v="367"/>
    <s v="03. Nuclear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  <x v="35"/>
  </r>
  <r>
    <n v="-1"/>
    <n v="1"/>
    <s v="0001 -Florida Power &amp; Light Company"/>
    <n v="0"/>
    <n v="3"/>
    <x v="35"/>
    <n v="2009"/>
    <n v="189"/>
    <n v="2014"/>
    <s v="V2009 Q1 - 50% Bonus"/>
    <n v="367"/>
    <s v="03. Nuclear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  <x v="35"/>
  </r>
  <r>
    <n v="-1"/>
    <n v="1"/>
    <s v="0001 -Florida Power &amp; Light Company"/>
    <n v="0"/>
    <n v="3"/>
    <x v="35"/>
    <n v="2009"/>
    <n v="186"/>
    <n v="2014"/>
    <s v="V2009 Q2"/>
    <n v="367"/>
    <s v="03. Nuclear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  <x v="35"/>
  </r>
  <r>
    <n v="-1"/>
    <n v="1"/>
    <s v="0001 -Florida Power &amp; Light Company"/>
    <n v="0"/>
    <n v="3"/>
    <x v="35"/>
    <n v="2009"/>
    <n v="190"/>
    <n v="2014"/>
    <s v="V2009 Q2 - 50% Bonus"/>
    <n v="367"/>
    <s v="03. Nuclear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  <x v="35"/>
  </r>
  <r>
    <n v="-1"/>
    <n v="1"/>
    <s v="0001 -Florida Power &amp; Light Company"/>
    <n v="0"/>
    <n v="3"/>
    <x v="35"/>
    <n v="2009"/>
    <n v="187"/>
    <n v="2014"/>
    <s v="V2009 Q3"/>
    <n v="367"/>
    <s v="03. Nuclear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  <x v="35"/>
  </r>
  <r>
    <n v="-1"/>
    <n v="1"/>
    <s v="0001 -Florida Power &amp; Light Company"/>
    <n v="0"/>
    <n v="3"/>
    <x v="35"/>
    <n v="2009"/>
    <n v="191"/>
    <n v="2014"/>
    <s v="V2009 Q3 - 50% Bonus"/>
    <n v="367"/>
    <s v="03. Nuclear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  <x v="35"/>
  </r>
  <r>
    <n v="-1"/>
    <n v="1"/>
    <s v="0001 -Florida Power &amp; Light Company"/>
    <n v="0"/>
    <n v="3"/>
    <x v="35"/>
    <n v="2009"/>
    <n v="188"/>
    <n v="2014"/>
    <s v="V2009 Q4"/>
    <n v="367"/>
    <s v="03. Nuclear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  <x v="35"/>
  </r>
  <r>
    <n v="-1"/>
    <n v="1"/>
    <s v="0001 -Florida Power &amp; Light Company"/>
    <n v="0"/>
    <n v="3"/>
    <x v="35"/>
    <n v="2009"/>
    <n v="192"/>
    <n v="2014"/>
    <s v="V2009 Q4 - 50% Bonus"/>
    <n v="367"/>
    <s v="03. Nuclear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  <x v="35"/>
  </r>
  <r>
    <n v="-1"/>
    <n v="1"/>
    <s v="0001 -Florida Power &amp; Light Company"/>
    <n v="0"/>
    <n v="3"/>
    <x v="35"/>
    <n v="2010"/>
    <n v="124"/>
    <n v="2014"/>
    <s v="V2010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3"/>
    <n v="2014"/>
    <s v="V2010 Q1"/>
    <n v="367"/>
    <s v="03. Nuclear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  <x v="35"/>
  </r>
  <r>
    <n v="-1"/>
    <n v="1"/>
    <s v="0001 -Florida Power &amp; Light Company"/>
    <n v="0"/>
    <n v="3"/>
    <x v="35"/>
    <n v="2010"/>
    <n v="215"/>
    <n v="2014"/>
    <s v="V2010 Q1 - 50% Bonus"/>
    <n v="367"/>
    <s v="03. Nuclear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  <x v="35"/>
  </r>
  <r>
    <n v="-1"/>
    <n v="1"/>
    <s v="0001 -Florida Power &amp; Light Company"/>
    <n v="0"/>
    <n v="3"/>
    <x v="35"/>
    <n v="2010"/>
    <n v="194"/>
    <n v="2014"/>
    <s v="V2010 Q2"/>
    <n v="367"/>
    <s v="03. Nuclear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  <x v="35"/>
  </r>
  <r>
    <n v="-1"/>
    <n v="1"/>
    <s v="0001 -Florida Power &amp; Light Company"/>
    <n v="0"/>
    <n v="3"/>
    <x v="35"/>
    <n v="2010"/>
    <n v="216"/>
    <n v="2014"/>
    <s v="V2010 Q2 - 50% Bonus"/>
    <n v="367"/>
    <s v="03. Nuclear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  <x v="35"/>
  </r>
  <r>
    <n v="-1"/>
    <n v="1"/>
    <s v="0001 -Florida Power &amp; Light Company"/>
    <n v="0"/>
    <n v="3"/>
    <x v="35"/>
    <n v="2010"/>
    <n v="195"/>
    <n v="2014"/>
    <s v="V2010 Q3"/>
    <n v="367"/>
    <s v="03. Nuclear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  <x v="35"/>
  </r>
  <r>
    <n v="-1"/>
    <n v="1"/>
    <s v="0001 -Florida Power &amp; Light Company"/>
    <n v="0"/>
    <n v="3"/>
    <x v="35"/>
    <n v="2010"/>
    <n v="225"/>
    <n v="2014"/>
    <s v="V2010 Q3 - 100% Bonus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7"/>
    <n v="2014"/>
    <s v="V2010 Q3 - 50% Bonus"/>
    <n v="367"/>
    <s v="03. Nuclear"/>
    <s v="Function"/>
    <n v="3676493.34"/>
    <n v="0"/>
    <n v="0"/>
    <n v="3676493.34"/>
    <n v="270963.62"/>
    <n v="1306464.9099999999"/>
    <n v="-218285.37"/>
    <n v="0"/>
    <n v="3676493.34"/>
    <n v="1577428.53"/>
    <n v="0"/>
    <n v="0"/>
    <n v="0"/>
    <n v="0"/>
    <x v="35"/>
  </r>
  <r>
    <n v="-1"/>
    <n v="1"/>
    <s v="0001 -Florida Power &amp; Light Company"/>
    <n v="0"/>
    <n v="3"/>
    <x v="35"/>
    <n v="2010"/>
    <n v="196"/>
    <n v="2014"/>
    <s v="V2010 Q4"/>
    <n v="367"/>
    <s v="03. Nuclear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  <x v="35"/>
  </r>
  <r>
    <n v="-1"/>
    <n v="1"/>
    <s v="0001 -Florida Power &amp; Light Company"/>
    <n v="0"/>
    <n v="3"/>
    <x v="35"/>
    <n v="2010"/>
    <n v="224"/>
    <n v="2014"/>
    <s v="V2010 Q4 - 100% Bonus"/>
    <n v="367"/>
    <s v="03. Nuclear"/>
    <s v="Function"/>
    <n v="0"/>
    <n v="0"/>
    <n v="0"/>
    <n v="0"/>
    <n v="0"/>
    <n v="0"/>
    <n v="0"/>
    <n v="169980.18"/>
    <n v="0"/>
    <n v="0"/>
    <n v="169980.18"/>
    <n v="0"/>
    <n v="169980.18"/>
    <n v="0"/>
    <x v="35"/>
  </r>
  <r>
    <n v="-1"/>
    <n v="1"/>
    <s v="0001 -Florida Power &amp; Light Company"/>
    <n v="0"/>
    <n v="3"/>
    <x v="35"/>
    <n v="2010"/>
    <n v="218"/>
    <n v="2014"/>
    <s v="V2010 Q4 - 50% Bonus"/>
    <n v="367"/>
    <s v="03. Nuclear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  <x v="35"/>
  </r>
  <r>
    <n v="-1"/>
    <n v="1"/>
    <s v="0001 -Florida Power &amp; Light Company"/>
    <n v="0"/>
    <n v="3"/>
    <x v="35"/>
    <n v="2011"/>
    <n v="125"/>
    <n v="2014"/>
    <s v="V2011"/>
    <n v="367"/>
    <s v="03. Nuclear"/>
    <s v="Function"/>
    <n v="27103776.780000001"/>
    <n v="0"/>
    <n v="0"/>
    <n v="19860659.760000002"/>
    <n v="2231140.0499999998"/>
    <n v="7308293.4400000004"/>
    <n v="-355214.9"/>
    <n v="200756.41"/>
    <n v="27209711.640000001"/>
    <n v="9510939.6699999999"/>
    <n v="123315.38"/>
    <n v="0"/>
    <n v="200756.41"/>
    <n v="0"/>
    <x v="35"/>
  </r>
  <r>
    <n v="-1"/>
    <n v="1"/>
    <s v="0001 -Florida Power &amp; Light Company"/>
    <n v="0"/>
    <n v="3"/>
    <x v="35"/>
    <n v="2011"/>
    <n v="233"/>
    <n v="2014"/>
    <s v="V2011 - 100% Bonus"/>
    <n v="367"/>
    <s v="03. Nuclear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  <x v="35"/>
  </r>
  <r>
    <n v="-1"/>
    <n v="1"/>
    <s v="0001 -Florida Power &amp; Light Company"/>
    <n v="0"/>
    <n v="3"/>
    <x v="35"/>
    <n v="2011"/>
    <n v="234"/>
    <n v="2014"/>
    <s v="V2011 - 50% Bonus"/>
    <n v="367"/>
    <s v="03. Nuclear"/>
    <s v="Function"/>
    <n v="30113283.260000002"/>
    <n v="0"/>
    <n v="0"/>
    <n v="23200563.280000001"/>
    <n v="2320056.33"/>
    <n v="6958121.0499999998"/>
    <n v="-132176.15"/>
    <n v="279688.73"/>
    <n v="30187076.140000001"/>
    <n v="9258328.9399999995"/>
    <n v="225744.29"/>
    <n v="0"/>
    <n v="279688.73"/>
    <n v="0"/>
    <x v="35"/>
  </r>
  <r>
    <n v="-1"/>
    <n v="1"/>
    <s v="0001 -Florida Power &amp; Light Company"/>
    <n v="0"/>
    <n v="3"/>
    <x v="35"/>
    <n v="2012"/>
    <n v="126"/>
    <n v="2014"/>
    <s v="V201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0"/>
    <n v="2014"/>
    <s v="V2012 Q1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8"/>
    <n v="2014"/>
    <s v="V2012 Q1 - 50% Bonus"/>
    <n v="367"/>
    <s v="03. Nuclear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  <x v="35"/>
  </r>
  <r>
    <n v="-1"/>
    <n v="1"/>
    <s v="0001 -Florida Power &amp; Light Company"/>
    <n v="0"/>
    <n v="3"/>
    <x v="35"/>
    <n v="2012"/>
    <n v="242"/>
    <n v="2014"/>
    <s v="V2012 Q2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3"/>
    <n v="2014"/>
    <s v="V2012 Q2 - 100% Bonus"/>
    <n v="367"/>
    <s v="03. Nuclear"/>
    <s v="Function"/>
    <n v="0"/>
    <n v="0"/>
    <n v="0"/>
    <n v="0"/>
    <n v="0"/>
    <n v="0"/>
    <n v="0"/>
    <n v="1206776.02"/>
    <n v="0"/>
    <n v="0"/>
    <n v="1206776.02"/>
    <n v="0"/>
    <n v="1206776.02"/>
    <n v="0"/>
    <x v="35"/>
  </r>
  <r>
    <n v="-1"/>
    <n v="1"/>
    <s v="0001 -Florida Power &amp; Light Company"/>
    <n v="0"/>
    <n v="3"/>
    <x v="35"/>
    <n v="2012"/>
    <n v="249"/>
    <n v="2014"/>
    <s v="V2012 Q2 - 50% Bonus"/>
    <n v="367"/>
    <s v="03. Nuclear"/>
    <s v="Function"/>
    <n v="169581098.34999999"/>
    <n v="0"/>
    <n v="0"/>
    <n v="170212590.34999999"/>
    <n v="14396255.859999999"/>
    <n v="26801332.399999999"/>
    <n v="-1510601.32"/>
    <n v="1612277.91"/>
    <n v="170844082.34999999"/>
    <n v="40946961.719999999"/>
    <n v="599920.44999999995"/>
    <n v="0"/>
    <n v="1612277.91"/>
    <n v="0"/>
    <x v="35"/>
  </r>
  <r>
    <n v="-1"/>
    <n v="1"/>
    <s v="0001 -Florida Power &amp; Light Company"/>
    <n v="0"/>
    <n v="3"/>
    <x v="35"/>
    <n v="2012"/>
    <n v="244"/>
    <n v="2014"/>
    <s v="V2012 Q3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5"/>
    <n v="2014"/>
    <s v="V2012 Q3 - 100% Bonus"/>
    <n v="367"/>
    <s v="03. Nuclear"/>
    <s v="Function"/>
    <n v="0"/>
    <n v="0"/>
    <n v="0"/>
    <n v="0"/>
    <n v="0"/>
    <n v="0"/>
    <n v="0"/>
    <n v="1951850.69"/>
    <n v="0"/>
    <n v="0"/>
    <n v="1951850.69"/>
    <n v="0"/>
    <n v="1951850.69"/>
    <n v="0"/>
    <x v="35"/>
  </r>
  <r>
    <n v="-1"/>
    <n v="1"/>
    <s v="0001 -Florida Power &amp; Light Company"/>
    <n v="0"/>
    <n v="3"/>
    <x v="35"/>
    <n v="2012"/>
    <n v="250"/>
    <n v="2014"/>
    <s v="V2012 Q3 - 50% Bonus"/>
    <n v="367"/>
    <s v="03. Nuclear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  <x v="35"/>
  </r>
  <r>
    <n v="-1"/>
    <n v="1"/>
    <s v="0001 -Florida Power &amp; Light Company"/>
    <n v="0"/>
    <n v="3"/>
    <x v="35"/>
    <n v="2012"/>
    <n v="246"/>
    <n v="2014"/>
    <s v="V2012 Q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7"/>
    <n v="2014"/>
    <s v="V2012 Q4 - 100% Bonus"/>
    <n v="367"/>
    <s v="03. Nuclear"/>
    <s v="Function"/>
    <n v="0"/>
    <n v="0"/>
    <n v="0"/>
    <n v="0"/>
    <n v="0"/>
    <n v="0"/>
    <n v="0"/>
    <n v="1020069.46"/>
    <n v="0"/>
    <n v="0"/>
    <n v="1020069.46"/>
    <n v="0"/>
    <n v="1020069.46"/>
    <n v="0"/>
    <x v="35"/>
  </r>
  <r>
    <n v="-1"/>
    <n v="1"/>
    <s v="0001 -Florida Power &amp; Light Company"/>
    <n v="0"/>
    <n v="3"/>
    <x v="35"/>
    <n v="2012"/>
    <n v="251"/>
    <n v="2014"/>
    <s v="V2012 Q4 - 50% Bonus"/>
    <n v="367"/>
    <s v="03. Nuclear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  <x v="35"/>
  </r>
  <r>
    <n v="-1"/>
    <n v="1"/>
    <s v="0001 -Florida Power &amp; Light Company"/>
    <n v="0"/>
    <n v="3"/>
    <x v="35"/>
    <n v="2013"/>
    <n v="127"/>
    <n v="2014"/>
    <s v="V2013"/>
    <n v="367"/>
    <s v="03. Nuclear"/>
    <s v="Function"/>
    <n v="2710291.62"/>
    <n v="0"/>
    <n v="0"/>
    <n v="2694337.05"/>
    <n v="269433.71000000002"/>
    <n v="148099.84"/>
    <n v="-251705.28"/>
    <n v="163749.04999999999"/>
    <n v="2961996.9"/>
    <n v="392992.28"/>
    <n v="-63414.96"/>
    <n v="0"/>
    <n v="163749.04999999999"/>
    <n v="0"/>
    <x v="35"/>
  </r>
  <r>
    <n v="-1"/>
    <n v="1"/>
    <s v="0001 -Florida Power &amp; Light Company"/>
    <n v="0"/>
    <n v="3"/>
    <x v="35"/>
    <n v="2013"/>
    <n v="231"/>
    <n v="2014"/>
    <s v="V2013 - 50% Bonus"/>
    <n v="367"/>
    <s v="03. Nuclear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  <x v="35"/>
  </r>
  <r>
    <n v="-1"/>
    <n v="1"/>
    <s v="0001 -Florida Power &amp; Light Company"/>
    <n v="0"/>
    <n v="3"/>
    <x v="35"/>
    <n v="2014"/>
    <n v="128"/>
    <n v="2014"/>
    <s v="V2014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4"/>
    <n v="363"/>
    <n v="2014"/>
    <s v="V2014 - 50% Bonus"/>
    <n v="367"/>
    <s v="03. Nuclear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  <x v="35"/>
  </r>
  <r>
    <n v="-1"/>
    <n v="1"/>
    <s v="0001 -Florida Power &amp; Light Company"/>
    <n v="0"/>
    <n v="3"/>
    <x v="35"/>
    <n v="2014"/>
    <n v="601"/>
    <n v="2014"/>
    <s v="V2014 EXP"/>
    <n v="367"/>
    <s v="03. Nuclear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2"/>
    <n v="80"/>
    <n v="2014"/>
    <s v="V2002 Bonus Q1"/>
    <n v="367"/>
    <s v="04. Nuclear Fuel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  <x v="35"/>
  </r>
  <r>
    <n v="-1"/>
    <n v="1"/>
    <s v="0001 -Florida Power &amp; Light Company"/>
    <n v="0"/>
    <n v="3"/>
    <x v="35"/>
    <n v="2002"/>
    <n v="81"/>
    <n v="2014"/>
    <s v="V2002 Bonus Q2"/>
    <n v="367"/>
    <s v="04. Nuclear Fuel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  <x v="35"/>
  </r>
  <r>
    <n v="-1"/>
    <n v="1"/>
    <s v="0001 -Florida Power &amp; Light Company"/>
    <n v="0"/>
    <n v="3"/>
    <x v="35"/>
    <n v="2002"/>
    <n v="82"/>
    <n v="2014"/>
    <s v="V2002 Bonus Q3"/>
    <n v="367"/>
    <s v="04. Nuclear Fuel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  <x v="35"/>
  </r>
  <r>
    <n v="-1"/>
    <n v="1"/>
    <s v="0001 -Florida Power &amp; Light Company"/>
    <n v="0"/>
    <n v="3"/>
    <x v="35"/>
    <n v="2003"/>
    <n v="70"/>
    <n v="2014"/>
    <s v="V2003 Bonus-30%"/>
    <n v="367"/>
    <s v="04. Nuclear Fuel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  <x v="35"/>
  </r>
  <r>
    <n v="-1"/>
    <n v="1"/>
    <s v="0001 -Florida Power &amp; Light Company"/>
    <n v="0"/>
    <n v="3"/>
    <x v="35"/>
    <n v="2004"/>
    <n v="100"/>
    <n v="2014"/>
    <s v="V2004 Q1 - 50% Bonus"/>
    <n v="367"/>
    <s v="04. Nuclear Fuel"/>
    <s v="Function"/>
    <n v="-10141.76"/>
    <n v="0"/>
    <n v="0"/>
    <n v="-10141.76"/>
    <n v="0"/>
    <n v="-10141.76"/>
    <n v="0"/>
    <n v="0"/>
    <n v="-10141.76"/>
    <n v="-10141.76"/>
    <n v="0"/>
    <n v="0"/>
    <n v="0"/>
    <n v="0"/>
    <x v="35"/>
  </r>
  <r>
    <n v="-1"/>
    <n v="1"/>
    <s v="0001 -Florida Power &amp; Light Company"/>
    <n v="0"/>
    <n v="3"/>
    <x v="35"/>
    <n v="2004"/>
    <n v="101"/>
    <n v="2014"/>
    <s v="V2004 Q2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35"/>
  </r>
  <r>
    <n v="-1"/>
    <n v="1"/>
    <s v="0001 -Florida Power &amp; Light Company"/>
    <n v="0"/>
    <n v="3"/>
    <x v="35"/>
    <n v="2004"/>
    <n v="102"/>
    <n v="2014"/>
    <s v="V2004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4"/>
    <n v="103"/>
    <n v="2014"/>
    <s v="V2004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5"/>
    <n v="66"/>
    <n v="2014"/>
    <s v="V2005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6"/>
    <n v="67"/>
    <n v="2014"/>
    <s v="V2006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7"/>
    <n v="74"/>
    <n v="2014"/>
    <s v="V2007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89"/>
    <n v="2014"/>
    <s v="V2008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168"/>
    <n v="2014"/>
    <s v="V2008 Q1 - 50% Bonus"/>
    <n v="367"/>
    <s v="04. Nuclear Fuel"/>
    <s v="Function"/>
    <n v="0.01"/>
    <n v="0"/>
    <n v="0"/>
    <n v="0.01"/>
    <n v="0"/>
    <n v="0.01"/>
    <n v="0"/>
    <n v="0"/>
    <n v="0.01"/>
    <n v="0.01"/>
    <n v="0"/>
    <n v="0"/>
    <n v="0"/>
    <n v="0"/>
    <x v="35"/>
  </r>
  <r>
    <n v="-1"/>
    <n v="1"/>
    <s v="0001 -Florida Power &amp; Light Company"/>
    <n v="0"/>
    <n v="3"/>
    <x v="35"/>
    <n v="2008"/>
    <n v="169"/>
    <n v="2014"/>
    <s v="V2008 Q2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170"/>
    <n v="2014"/>
    <s v="V2008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171"/>
    <n v="2014"/>
    <s v="V2008 Q4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90"/>
    <n v="2014"/>
    <s v="V2009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9"/>
    <n v="2014"/>
    <s v="V2009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90"/>
    <n v="2014"/>
    <s v="V2009 Q2 - 50% Bonus"/>
    <n v="367"/>
    <s v="04. Nuclear Fuel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  <x v="35"/>
  </r>
  <r>
    <n v="-1"/>
    <n v="1"/>
    <s v="0001 -Florida Power &amp; Light Company"/>
    <n v="0"/>
    <n v="3"/>
    <x v="35"/>
    <n v="2009"/>
    <n v="191"/>
    <n v="2014"/>
    <s v="V2009 Q3 - 50% Bonus"/>
    <n v="367"/>
    <s v="04. Nuclear Fuel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  <x v="35"/>
  </r>
  <r>
    <n v="-1"/>
    <n v="1"/>
    <s v="0001 -Florida Power &amp; Light Company"/>
    <n v="0"/>
    <n v="3"/>
    <x v="35"/>
    <n v="2009"/>
    <n v="192"/>
    <n v="2014"/>
    <s v="V2009 Q4 - 50% Bonus"/>
    <n v="367"/>
    <s v="04. Nuclear Fuel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  <x v="35"/>
  </r>
  <r>
    <n v="-1"/>
    <n v="1"/>
    <s v="0001 -Florida Power &amp; Light Company"/>
    <n v="0"/>
    <n v="3"/>
    <x v="35"/>
    <n v="2010"/>
    <n v="124"/>
    <n v="2014"/>
    <s v="V2010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5"/>
    <n v="2014"/>
    <s v="V2010 Q1 - 50% Bonus"/>
    <n v="367"/>
    <s v="04. Nuclear Fuel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  <x v="35"/>
  </r>
  <r>
    <n v="-1"/>
    <n v="1"/>
    <s v="0001 -Florida Power &amp; Light Company"/>
    <n v="0"/>
    <n v="3"/>
    <x v="35"/>
    <n v="2010"/>
    <n v="216"/>
    <n v="2014"/>
    <s v="V2010 Q2 - 50% Bonus"/>
    <n v="367"/>
    <s v="04. Nuclear Fuel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  <x v="35"/>
  </r>
  <r>
    <n v="-1"/>
    <n v="1"/>
    <s v="0001 -Florida Power &amp; Light Company"/>
    <n v="0"/>
    <n v="3"/>
    <x v="35"/>
    <n v="2010"/>
    <n v="225"/>
    <n v="2014"/>
    <s v="V2010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7"/>
    <n v="2014"/>
    <s v="V2010 Q3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24"/>
    <n v="2014"/>
    <s v="V2010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8"/>
    <n v="2014"/>
    <s v="V2010 Q4 - 50% Bonus"/>
    <n v="367"/>
    <s v="04. Nuclear Fuel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  <x v="35"/>
  </r>
  <r>
    <n v="-1"/>
    <n v="1"/>
    <s v="0001 -Florida Power &amp; Light Company"/>
    <n v="0"/>
    <n v="3"/>
    <x v="35"/>
    <n v="2011"/>
    <n v="125"/>
    <n v="2014"/>
    <s v="V2011"/>
    <n v="367"/>
    <s v="04. Nuclear Fuel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  <x v="35"/>
  </r>
  <r>
    <n v="-1"/>
    <n v="1"/>
    <s v="0001 -Florida Power &amp; Light Company"/>
    <n v="0"/>
    <n v="3"/>
    <x v="35"/>
    <n v="2011"/>
    <n v="233"/>
    <n v="2014"/>
    <s v="V2011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1"/>
    <n v="234"/>
    <n v="2014"/>
    <s v="V2011 - 50% Bonus"/>
    <n v="367"/>
    <s v="04. Nuclear Fuel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  <x v="35"/>
  </r>
  <r>
    <n v="-1"/>
    <n v="1"/>
    <s v="0001 -Florida Power &amp; Light Company"/>
    <n v="0"/>
    <n v="3"/>
    <x v="35"/>
    <n v="2012"/>
    <n v="126"/>
    <n v="2014"/>
    <s v="V201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0"/>
    <n v="2014"/>
    <s v="V2012 Q1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8"/>
    <n v="2014"/>
    <s v="V2012 Q1 - 5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2"/>
    <n v="2014"/>
    <s v="V2012 Q2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3"/>
    <n v="2014"/>
    <s v="V2012 Q2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9"/>
    <n v="2014"/>
    <s v="V2012 Q2 - 50% Bonus"/>
    <n v="367"/>
    <s v="04. Nuclear Fuel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  <x v="35"/>
  </r>
  <r>
    <n v="-1"/>
    <n v="1"/>
    <s v="0001 -Florida Power &amp; Light Company"/>
    <n v="0"/>
    <n v="3"/>
    <x v="35"/>
    <n v="2012"/>
    <n v="244"/>
    <n v="2014"/>
    <s v="V2012 Q3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5"/>
    <n v="2014"/>
    <s v="V2012 Q3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0"/>
    <n v="2014"/>
    <s v="V2012 Q3 - 50% Bonus"/>
    <n v="367"/>
    <s v="04. Nuclear Fuel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  <x v="35"/>
  </r>
  <r>
    <n v="-1"/>
    <n v="1"/>
    <s v="0001 -Florida Power &amp; Light Company"/>
    <n v="0"/>
    <n v="3"/>
    <x v="35"/>
    <n v="2012"/>
    <n v="246"/>
    <n v="2014"/>
    <s v="V2012 Q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7"/>
    <n v="2014"/>
    <s v="V2012 Q4 - 100% Bonus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1"/>
    <n v="2014"/>
    <s v="V2012 Q4 - 50% Bonus"/>
    <n v="367"/>
    <s v="04. Nuclear Fuel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  <x v="35"/>
  </r>
  <r>
    <n v="-1"/>
    <n v="1"/>
    <s v="0001 -Florida Power &amp; Light Company"/>
    <n v="0"/>
    <n v="3"/>
    <x v="35"/>
    <n v="2013"/>
    <n v="127"/>
    <n v="2014"/>
    <s v="V2013"/>
    <n v="367"/>
    <s v="04. Nuclear Fuel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  <x v="35"/>
  </r>
  <r>
    <n v="-1"/>
    <n v="1"/>
    <s v="0001 -Florida Power &amp; Light Company"/>
    <n v="0"/>
    <n v="3"/>
    <x v="35"/>
    <n v="2013"/>
    <n v="231"/>
    <n v="2014"/>
    <s v="V2013 - 50% Bonus"/>
    <n v="367"/>
    <s v="04. Nuclear Fuel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  <x v="35"/>
  </r>
  <r>
    <n v="-1"/>
    <n v="1"/>
    <s v="0001 -Florida Power &amp; Light Company"/>
    <n v="0"/>
    <n v="3"/>
    <x v="35"/>
    <n v="2014"/>
    <n v="128"/>
    <n v="2014"/>
    <s v="V2014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4"/>
    <n v="363"/>
    <n v="2014"/>
    <s v="V2014 - 50% Bonus"/>
    <n v="367"/>
    <s v="04. Nuclear Fuel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  <x v="35"/>
  </r>
  <r>
    <n v="-1"/>
    <n v="1"/>
    <s v="0001 -Florida Power &amp; Light Company"/>
    <n v="0"/>
    <n v="3"/>
    <x v="35"/>
    <n v="2014"/>
    <n v="601"/>
    <n v="2014"/>
    <s v="V2014 EXP"/>
    <n v="367"/>
    <s v="04. Nuclear Fuel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69"/>
    <n v="1"/>
    <n v="2014"/>
    <s v="V1969"/>
    <n v="367"/>
    <s v="05. Other Production"/>
    <s v="Function"/>
    <n v="9370635.1199999992"/>
    <n v="0"/>
    <n v="0"/>
    <n v="9444341.4299999997"/>
    <n v="0"/>
    <n v="9444341.4299999997"/>
    <n v="-304790.92"/>
    <n v="14578.53"/>
    <n v="9444341.4299999997"/>
    <n v="9370635.1199999992"/>
    <n v="14578.53"/>
    <n v="0"/>
    <n v="14578.53"/>
    <n v="0"/>
    <x v="35"/>
  </r>
  <r>
    <n v="-1"/>
    <n v="1"/>
    <s v="0001 -Florida Power &amp; Light Company"/>
    <n v="0"/>
    <n v="3"/>
    <x v="35"/>
    <n v="1970"/>
    <n v="2"/>
    <n v="2014"/>
    <s v="V1970"/>
    <n v="367"/>
    <s v="05. Other Production"/>
    <s v="Function"/>
    <n v="19696328.91"/>
    <n v="0"/>
    <n v="0"/>
    <n v="20084269.02"/>
    <n v="0"/>
    <n v="20084269.02"/>
    <n v="-387940.11"/>
    <n v="67815.429999999993"/>
    <n v="20084269.02"/>
    <n v="19696328.91"/>
    <n v="67815.429999999993"/>
    <n v="0"/>
    <n v="67815.429999999993"/>
    <n v="0"/>
    <x v="35"/>
  </r>
  <r>
    <n v="-1"/>
    <n v="1"/>
    <s v="0001 -Florida Power &amp; Light Company"/>
    <n v="0"/>
    <n v="3"/>
    <x v="35"/>
    <n v="1971"/>
    <n v="3"/>
    <n v="2014"/>
    <s v="V1971"/>
    <n v="367"/>
    <s v="05. Other Production"/>
    <s v="Function"/>
    <n v="36297464"/>
    <n v="0"/>
    <n v="0"/>
    <n v="36297464"/>
    <n v="0"/>
    <n v="36297464"/>
    <n v="0"/>
    <n v="0"/>
    <n v="36297464"/>
    <n v="36297464"/>
    <n v="0"/>
    <n v="0"/>
    <n v="0"/>
    <n v="0"/>
    <x v="35"/>
  </r>
  <r>
    <n v="-1"/>
    <n v="1"/>
    <s v="0001 -Florida Power &amp; Light Company"/>
    <n v="0"/>
    <n v="3"/>
    <x v="35"/>
    <n v="1972"/>
    <n v="4"/>
    <n v="2014"/>
    <s v="V1972"/>
    <n v="367"/>
    <s v="05. Other Production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  <x v="35"/>
  </r>
  <r>
    <n v="-1"/>
    <n v="1"/>
    <s v="0001 -Florida Power &amp; Light Company"/>
    <n v="0"/>
    <n v="3"/>
    <x v="35"/>
    <n v="1973"/>
    <n v="5"/>
    <n v="2014"/>
    <s v="V1973"/>
    <n v="367"/>
    <s v="05. Other Production"/>
    <s v="Function"/>
    <n v="86323"/>
    <n v="0"/>
    <n v="0"/>
    <n v="86323"/>
    <n v="0"/>
    <n v="86323"/>
    <n v="0"/>
    <n v="0"/>
    <n v="86323"/>
    <n v="86323"/>
    <n v="0"/>
    <n v="0"/>
    <n v="0"/>
    <n v="0"/>
    <x v="35"/>
  </r>
  <r>
    <n v="-1"/>
    <n v="1"/>
    <s v="0001 -Florida Power &amp; Light Company"/>
    <n v="0"/>
    <n v="3"/>
    <x v="35"/>
    <n v="1974"/>
    <n v="6"/>
    <n v="2014"/>
    <s v="V1974"/>
    <n v="367"/>
    <s v="05. Other Production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  <x v="35"/>
  </r>
  <r>
    <n v="-1"/>
    <n v="1"/>
    <s v="0001 -Florida Power &amp; Light Company"/>
    <n v="0"/>
    <n v="3"/>
    <x v="35"/>
    <n v="1975"/>
    <n v="7"/>
    <n v="2014"/>
    <s v="V1975"/>
    <n v="367"/>
    <s v="05. Other Production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  <x v="35"/>
  </r>
  <r>
    <n v="-1"/>
    <n v="1"/>
    <s v="0001 -Florida Power &amp; Light Company"/>
    <n v="0"/>
    <n v="3"/>
    <x v="35"/>
    <n v="1976"/>
    <n v="8"/>
    <n v="2014"/>
    <s v="V1976"/>
    <n v="367"/>
    <s v="05. Other Production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  <x v="35"/>
  </r>
  <r>
    <n v="-1"/>
    <n v="1"/>
    <s v="0001 -Florida Power &amp; Light Company"/>
    <n v="0"/>
    <n v="3"/>
    <x v="35"/>
    <n v="1977"/>
    <n v="10"/>
    <n v="2014"/>
    <s v="V1977"/>
    <n v="367"/>
    <s v="05. Other Production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  <x v="35"/>
  </r>
  <r>
    <n v="-1"/>
    <n v="1"/>
    <s v="0001 -Florida Power &amp; Light Company"/>
    <n v="0"/>
    <n v="3"/>
    <x v="35"/>
    <n v="1978"/>
    <n v="12"/>
    <n v="2014"/>
    <s v="V1978"/>
    <n v="367"/>
    <s v="05. Other Production"/>
    <s v="Function"/>
    <n v="3109530"/>
    <n v="0"/>
    <n v="0"/>
    <n v="3109530"/>
    <n v="0"/>
    <n v="3109530"/>
    <n v="0"/>
    <n v="0"/>
    <n v="3109530"/>
    <n v="3109530"/>
    <n v="0"/>
    <n v="0"/>
    <n v="0"/>
    <n v="0"/>
    <x v="35"/>
  </r>
  <r>
    <n v="-1"/>
    <n v="1"/>
    <s v="0001 -Florida Power &amp; Light Company"/>
    <n v="0"/>
    <n v="3"/>
    <x v="35"/>
    <n v="1979"/>
    <n v="13"/>
    <n v="2014"/>
    <s v="V1979"/>
    <n v="367"/>
    <s v="05. Other Production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  <x v="35"/>
  </r>
  <r>
    <n v="-1"/>
    <n v="1"/>
    <s v="0001 -Florida Power &amp; Light Company"/>
    <n v="0"/>
    <n v="3"/>
    <x v="35"/>
    <n v="1980"/>
    <n v="14"/>
    <n v="2014"/>
    <s v="V1980"/>
    <n v="367"/>
    <s v="05. Other Production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  <x v="35"/>
  </r>
  <r>
    <n v="-1"/>
    <n v="1"/>
    <s v="0001 -Florida Power &amp; Light Company"/>
    <n v="0"/>
    <n v="3"/>
    <x v="35"/>
    <n v="1981"/>
    <n v="15"/>
    <n v="2014"/>
    <s v="V1981"/>
    <n v="367"/>
    <s v="05. Other Production"/>
    <s v="Function"/>
    <n v="124612.96"/>
    <n v="0"/>
    <n v="0"/>
    <n v="124612.96"/>
    <n v="0"/>
    <n v="249053.76"/>
    <n v="-124440.8"/>
    <n v="23217.18"/>
    <n v="249053.76"/>
    <n v="124612.96"/>
    <n v="23217.18"/>
    <n v="0"/>
    <n v="23217.18"/>
    <n v="0"/>
    <x v="35"/>
  </r>
  <r>
    <n v="-1"/>
    <n v="1"/>
    <s v="0001 -Florida Power &amp; Light Company"/>
    <n v="0"/>
    <n v="3"/>
    <x v="35"/>
    <n v="1982"/>
    <n v="16"/>
    <n v="2014"/>
    <s v="V1982"/>
    <n v="367"/>
    <s v="05. Other Production"/>
    <s v="Function"/>
    <n v="715374.28"/>
    <n v="0"/>
    <n v="0"/>
    <n v="715374.28"/>
    <n v="0"/>
    <n v="4254969.0999999996"/>
    <n v="-3578222.99"/>
    <n v="692820.92"/>
    <n v="4254969.0999999996"/>
    <n v="715374.28"/>
    <n v="692820.92"/>
    <n v="0"/>
    <n v="692820.92"/>
    <n v="0"/>
    <x v="35"/>
  </r>
  <r>
    <n v="-1"/>
    <n v="1"/>
    <s v="0001 -Florida Power &amp; Light Company"/>
    <n v="0"/>
    <n v="3"/>
    <x v="35"/>
    <n v="1983"/>
    <n v="17"/>
    <n v="2014"/>
    <s v="V1983"/>
    <n v="367"/>
    <s v="05. Other Production"/>
    <s v="Function"/>
    <n v="368724.37"/>
    <n v="0"/>
    <n v="0"/>
    <n v="368724.37"/>
    <n v="0"/>
    <n v="608054.68000000005"/>
    <n v="-283864.57"/>
    <n v="0"/>
    <n v="608054.68000000005"/>
    <n v="368724.37"/>
    <n v="0"/>
    <n v="0"/>
    <n v="0"/>
    <n v="0"/>
    <x v="35"/>
  </r>
  <r>
    <n v="-1"/>
    <n v="1"/>
    <s v="0001 -Florida Power &amp; Light Company"/>
    <n v="0"/>
    <n v="3"/>
    <x v="35"/>
    <n v="1984"/>
    <n v="18"/>
    <n v="2014"/>
    <s v="V1984"/>
    <n v="367"/>
    <s v="05. Other Production"/>
    <s v="Function"/>
    <n v="993170.83"/>
    <n v="0"/>
    <n v="0"/>
    <n v="993170.83"/>
    <n v="0"/>
    <n v="1189021.56"/>
    <n v="-195850.73"/>
    <n v="42760.76"/>
    <n v="1189021.56"/>
    <n v="993170.83"/>
    <n v="42760.76"/>
    <n v="0"/>
    <n v="42760.76"/>
    <n v="0"/>
    <x v="35"/>
  </r>
  <r>
    <n v="-1"/>
    <n v="1"/>
    <s v="0001 -Florida Power &amp; Light Company"/>
    <n v="0"/>
    <n v="3"/>
    <x v="35"/>
    <n v="1985"/>
    <n v="19"/>
    <n v="2014"/>
    <s v="V1985"/>
    <n v="367"/>
    <s v="05. Other Production"/>
    <s v="Function"/>
    <n v="1328421.53"/>
    <n v="0"/>
    <n v="0"/>
    <n v="1328421.53"/>
    <n v="0"/>
    <n v="1567468.25"/>
    <n v="-246012.86"/>
    <n v="51688.67"/>
    <n v="1567468.25"/>
    <n v="1328421.53"/>
    <n v="51688.67"/>
    <n v="0"/>
    <n v="51688.67"/>
    <n v="0"/>
    <x v="35"/>
  </r>
  <r>
    <n v="-1"/>
    <n v="1"/>
    <s v="0001 -Florida Power &amp; Light Company"/>
    <n v="0"/>
    <n v="3"/>
    <x v="35"/>
    <n v="1986"/>
    <n v="20"/>
    <n v="2014"/>
    <s v="V1986"/>
    <n v="367"/>
    <s v="05. Other Production"/>
    <s v="Function"/>
    <n v="120576.28"/>
    <n v="0"/>
    <n v="0"/>
    <n v="120576.28"/>
    <n v="0"/>
    <n v="317374.88"/>
    <n v="-196798.6"/>
    <n v="37267.96"/>
    <n v="317374.88"/>
    <n v="120576.28"/>
    <n v="37267.96"/>
    <n v="0"/>
    <n v="37267.96"/>
    <n v="0"/>
    <x v="35"/>
  </r>
  <r>
    <n v="-1"/>
    <n v="1"/>
    <s v="0001 -Florida Power &amp; Light Company"/>
    <n v="0"/>
    <n v="3"/>
    <x v="35"/>
    <n v="1987"/>
    <n v="22"/>
    <n v="2014"/>
    <s v="V1987"/>
    <n v="367"/>
    <s v="05. Other Production"/>
    <s v="Function"/>
    <n v="534787.71"/>
    <n v="0"/>
    <n v="0"/>
    <n v="0"/>
    <n v="0"/>
    <n v="1208328.28"/>
    <n v="-673540.57"/>
    <n v="151183.84"/>
    <n v="1208328.28"/>
    <n v="534787.71"/>
    <n v="151183.84"/>
    <n v="0"/>
    <n v="151183.84"/>
    <n v="0"/>
    <x v="35"/>
  </r>
  <r>
    <n v="-1"/>
    <n v="1"/>
    <s v="0001 -Florida Power &amp; Light Company"/>
    <n v="0"/>
    <n v="3"/>
    <x v="35"/>
    <n v="1987"/>
    <n v="21"/>
    <n v="2014"/>
    <s v="V1987A"/>
    <n v="367"/>
    <s v="05. Other Production"/>
    <s v="Function"/>
    <n v="428613.3"/>
    <n v="0"/>
    <n v="0"/>
    <n v="428613.3"/>
    <n v="0"/>
    <n v="995373.7"/>
    <n v="-566760.4"/>
    <n v="88113.2"/>
    <n v="995373.7"/>
    <n v="428613.3"/>
    <n v="88113.2"/>
    <n v="0"/>
    <n v="88113.2"/>
    <n v="0"/>
    <x v="35"/>
  </r>
  <r>
    <n v="-1"/>
    <n v="1"/>
    <s v="0001 -Florida Power &amp; Light Company"/>
    <n v="0"/>
    <n v="3"/>
    <x v="35"/>
    <n v="1988"/>
    <n v="24"/>
    <n v="2014"/>
    <s v="V1988"/>
    <n v="367"/>
    <s v="05. Other Production"/>
    <s v="Function"/>
    <n v="735634.17"/>
    <n v="0"/>
    <n v="0"/>
    <n v="0"/>
    <n v="0"/>
    <n v="926383.42"/>
    <n v="-190749.25"/>
    <n v="39878.85"/>
    <n v="926383.42"/>
    <n v="735634.17"/>
    <n v="39878.85"/>
    <n v="0"/>
    <n v="39878.85"/>
    <n v="0"/>
    <x v="35"/>
  </r>
  <r>
    <n v="-1"/>
    <n v="1"/>
    <s v="0001 -Florida Power &amp; Light Company"/>
    <n v="0"/>
    <n v="3"/>
    <x v="35"/>
    <n v="1989"/>
    <n v="26"/>
    <n v="2014"/>
    <s v="V1989"/>
    <n v="367"/>
    <s v="05. Other Production"/>
    <s v="Function"/>
    <n v="326372.65000000002"/>
    <n v="0"/>
    <n v="0"/>
    <n v="0"/>
    <n v="0"/>
    <n v="617840.92000000004"/>
    <n v="-412932.39"/>
    <n v="0"/>
    <n v="617840.92000000004"/>
    <n v="326372.65000000002"/>
    <n v="0"/>
    <n v="0"/>
    <n v="0"/>
    <n v="0"/>
    <x v="35"/>
  </r>
  <r>
    <n v="-1"/>
    <n v="1"/>
    <s v="0001 -Florida Power &amp; Light Company"/>
    <n v="0"/>
    <n v="3"/>
    <x v="35"/>
    <n v="1990"/>
    <n v="28"/>
    <n v="2014"/>
    <s v="V1990"/>
    <n v="367"/>
    <s v="05. Other Production"/>
    <s v="Function"/>
    <n v="4428078.95"/>
    <n v="0"/>
    <n v="0"/>
    <n v="0"/>
    <n v="0"/>
    <n v="5184748.72"/>
    <n v="-756669.77"/>
    <n v="172454.69"/>
    <n v="5184748.72"/>
    <n v="4428078.95"/>
    <n v="172454.69"/>
    <n v="0"/>
    <n v="172454.69"/>
    <n v="0"/>
    <x v="35"/>
  </r>
  <r>
    <n v="-1"/>
    <n v="1"/>
    <s v="0001 -Florida Power &amp; Light Company"/>
    <n v="0"/>
    <n v="3"/>
    <x v="35"/>
    <n v="1991"/>
    <n v="29"/>
    <n v="2014"/>
    <s v="V1991"/>
    <n v="367"/>
    <s v="05. Other Production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  <x v="35"/>
  </r>
  <r>
    <n v="-1"/>
    <n v="1"/>
    <s v="0001 -Florida Power &amp; Light Company"/>
    <n v="0"/>
    <n v="3"/>
    <x v="35"/>
    <n v="1992"/>
    <n v="30"/>
    <n v="2014"/>
    <s v="V1992"/>
    <n v="367"/>
    <s v="05. Other Production"/>
    <s v="Function"/>
    <n v="16435199.279999999"/>
    <n v="0"/>
    <n v="0"/>
    <n v="0"/>
    <n v="0"/>
    <n v="43534054.25"/>
    <n v="-27327029.27"/>
    <n v="6669982.7000000002"/>
    <n v="43534054.25"/>
    <n v="16435199.279999999"/>
    <n v="6669982.7000000002"/>
    <n v="0"/>
    <n v="6669982.7000000002"/>
    <n v="0"/>
    <x v="35"/>
  </r>
  <r>
    <n v="-1"/>
    <n v="1"/>
    <s v="0001 -Florida Power &amp; Light Company"/>
    <n v="0"/>
    <n v="3"/>
    <x v="35"/>
    <n v="1993"/>
    <n v="31"/>
    <n v="2014"/>
    <s v="V1993"/>
    <n v="367"/>
    <s v="05. Other Production"/>
    <s v="Function"/>
    <n v="552259207.60000002"/>
    <n v="0"/>
    <n v="0"/>
    <n v="0"/>
    <n v="0"/>
    <n v="556261716.60000002"/>
    <n v="-5006406.7"/>
    <n v="711401.76"/>
    <n v="556261716.60000002"/>
    <n v="552259207.60000002"/>
    <n v="711401.76"/>
    <n v="0"/>
    <n v="711401.76"/>
    <n v="0"/>
    <x v="35"/>
  </r>
  <r>
    <n v="-1"/>
    <n v="1"/>
    <s v="0001 -Florida Power &amp; Light Company"/>
    <n v="0"/>
    <n v="3"/>
    <x v="35"/>
    <n v="1994"/>
    <n v="32"/>
    <n v="2014"/>
    <s v="V1994"/>
    <n v="367"/>
    <s v="05. Other Production"/>
    <s v="Function"/>
    <n v="157435236.36000001"/>
    <n v="0"/>
    <n v="0"/>
    <n v="3421899.1"/>
    <n v="3421899.1"/>
    <n v="163687981.47999999"/>
    <n v="-13224844.380000001"/>
    <n v="1678825.81"/>
    <n v="167209213.78"/>
    <n v="157435236.36000001"/>
    <n v="1579492.61"/>
    <n v="0"/>
    <n v="1678825.81"/>
    <n v="0"/>
    <x v="35"/>
  </r>
  <r>
    <n v="-1"/>
    <n v="1"/>
    <s v="0001 -Florida Power &amp; Light Company"/>
    <n v="0"/>
    <n v="3"/>
    <x v="35"/>
    <n v="1995"/>
    <n v="33"/>
    <n v="2014"/>
    <s v="V1995"/>
    <n v="367"/>
    <s v="05. Other Production"/>
    <s v="Function"/>
    <n v="17487649.100000001"/>
    <n v="0"/>
    <n v="0"/>
    <n v="1214991.76"/>
    <n v="809994.91"/>
    <n v="17737488.550000001"/>
    <n v="-1514855.2"/>
    <n v="257274.92"/>
    <n v="19002504.300000001"/>
    <n v="17099326.899999999"/>
    <n v="190576.28"/>
    <n v="0"/>
    <n v="257274.92"/>
    <n v="0"/>
    <x v="35"/>
  </r>
  <r>
    <n v="-1"/>
    <n v="1"/>
    <s v="0001 -Florida Power &amp; Light Company"/>
    <n v="0"/>
    <n v="3"/>
    <x v="35"/>
    <n v="1996"/>
    <n v="34"/>
    <n v="2014"/>
    <s v="V1996"/>
    <n v="367"/>
    <s v="05. Other Production"/>
    <s v="Function"/>
    <n v="8781391.4700000007"/>
    <n v="0"/>
    <n v="0"/>
    <n v="970332.72"/>
    <n v="388133.09"/>
    <n v="7829661.3700000001"/>
    <n v="-252019.63"/>
    <n v="2453.89"/>
    <n v="8801092.7100000009"/>
    <n v="8199851.0099999998"/>
    <n v="696.09"/>
    <n v="0"/>
    <n v="2453.89"/>
    <n v="0"/>
    <x v="35"/>
  </r>
  <r>
    <n v="-1"/>
    <n v="1"/>
    <s v="0001 -Florida Power &amp; Light Company"/>
    <n v="0"/>
    <n v="3"/>
    <x v="35"/>
    <n v="1997"/>
    <n v="35"/>
    <n v="2014"/>
    <s v="V1997"/>
    <n v="367"/>
    <s v="05. Other Production"/>
    <s v="Function"/>
    <n v="741896.98"/>
    <n v="0"/>
    <n v="0"/>
    <n v="189735.32"/>
    <n v="130872.12"/>
    <n v="1525232.93"/>
    <n v="-1354944.65"/>
    <n v="0"/>
    <n v="1797376.71"/>
    <n v="741896.98"/>
    <n v="-141271.66"/>
    <n v="0"/>
    <n v="0"/>
    <n v="0"/>
    <x v="35"/>
  </r>
  <r>
    <n v="-1"/>
    <n v="1"/>
    <s v="0001 -Florida Power &amp; Light Company"/>
    <n v="0"/>
    <n v="3"/>
    <x v="35"/>
    <n v="1998"/>
    <n v="59"/>
    <n v="2014"/>
    <s v="V1998"/>
    <n v="367"/>
    <s v="05. Other Production"/>
    <s v="Function"/>
    <n v="4271974.6500000004"/>
    <n v="0"/>
    <n v="0"/>
    <n v="868682.92"/>
    <n v="193040.46"/>
    <n v="3616509.97"/>
    <n v="-237010.39"/>
    <n v="34780.26"/>
    <n v="4508985.04"/>
    <n v="3614837.2"/>
    <n v="-7516.9"/>
    <n v="0"/>
    <n v="34780.26"/>
    <n v="0"/>
    <x v="35"/>
  </r>
  <r>
    <n v="-1"/>
    <n v="1"/>
    <s v="0001 -Florida Power &amp; Light Company"/>
    <n v="0"/>
    <n v="3"/>
    <x v="35"/>
    <n v="1999"/>
    <n v="60"/>
    <n v="2014"/>
    <s v="V1999"/>
    <n v="367"/>
    <s v="05. Other Production"/>
    <s v="Function"/>
    <n v="18605627.210000001"/>
    <n v="0"/>
    <n v="0"/>
    <n v="5164592.68"/>
    <n v="939015.91"/>
    <n v="18677782.010000002"/>
    <n v="-5963452.75"/>
    <n v="934829.21"/>
    <n v="24569079.960000001"/>
    <n v="14974627.609999999"/>
    <n v="-386453.22"/>
    <n v="0"/>
    <n v="934829.21"/>
    <n v="0"/>
    <x v="35"/>
  </r>
  <r>
    <n v="-1"/>
    <n v="1"/>
    <s v="0001 -Florida Power &amp; Light Company"/>
    <n v="0"/>
    <n v="3"/>
    <x v="35"/>
    <n v="2000"/>
    <n v="61"/>
    <n v="2014"/>
    <s v="V2000"/>
    <n v="367"/>
    <s v="05. Other Production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  <x v="35"/>
  </r>
  <r>
    <n v="-1"/>
    <n v="1"/>
    <s v="0001 -Florida Power &amp; Light Company"/>
    <n v="0"/>
    <n v="3"/>
    <x v="35"/>
    <n v="2001"/>
    <n v="62"/>
    <n v="2014"/>
    <s v="V2001"/>
    <n v="367"/>
    <s v="05. Other Production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  <x v="35"/>
  </r>
  <r>
    <n v="-1"/>
    <n v="1"/>
    <s v="0001 -Florida Power &amp; Light Company"/>
    <n v="0"/>
    <n v="3"/>
    <x v="35"/>
    <n v="2001"/>
    <n v="69"/>
    <n v="2014"/>
    <s v="V2001 Bonus"/>
    <n v="367"/>
    <s v="05. Other Production"/>
    <s v="Function"/>
    <n v="3467832.99"/>
    <n v="0"/>
    <n v="0"/>
    <n v="3481170.13"/>
    <n v="147726.66"/>
    <n v="2382015.71"/>
    <n v="-26674.28"/>
    <n v="7804.97"/>
    <n v="3494507.27"/>
    <n v="2511398.2999999998"/>
    <n v="-525.24"/>
    <n v="0"/>
    <n v="7804.97"/>
    <n v="0"/>
    <x v="35"/>
  </r>
  <r>
    <n v="-1"/>
    <n v="1"/>
    <s v="0001 -Florida Power &amp; Light Company"/>
    <n v="0"/>
    <n v="3"/>
    <x v="35"/>
    <n v="2002"/>
    <n v="80"/>
    <n v="2014"/>
    <s v="V2002 Bonus Q1"/>
    <n v="367"/>
    <s v="05. Other Production"/>
    <s v="Function"/>
    <n v="1966047.89"/>
    <n v="0"/>
    <n v="0"/>
    <n v="1981906.95"/>
    <n v="88640.67"/>
    <n v="1271728.3799999999"/>
    <n v="-31718.11"/>
    <n v="7602.04"/>
    <n v="1997766"/>
    <n v="1339436.43"/>
    <n v="-3183.45"/>
    <n v="0"/>
    <n v="7602.04"/>
    <n v="0"/>
    <x v="35"/>
  </r>
  <r>
    <n v="-1"/>
    <n v="1"/>
    <s v="0001 -Florida Power &amp; Light Company"/>
    <n v="0"/>
    <n v="3"/>
    <x v="35"/>
    <n v="2002"/>
    <n v="81"/>
    <n v="2014"/>
    <s v="V2002 Bonus Q2"/>
    <n v="367"/>
    <s v="05. Other Production"/>
    <s v="Function"/>
    <n v="8556959.2899999991"/>
    <n v="0"/>
    <n v="0"/>
    <n v="8626157.3000000007"/>
    <n v="387856.46"/>
    <n v="5470939.3600000003"/>
    <n v="-138396.04"/>
    <n v="18236.650000000001"/>
    <n v="8695355.3300000001"/>
    <n v="5768340.21"/>
    <n v="-29703.78"/>
    <n v="0"/>
    <n v="18236.650000000001"/>
    <n v="0"/>
    <x v="35"/>
  </r>
  <r>
    <n v="-1"/>
    <n v="1"/>
    <s v="0001 -Florida Power &amp; Light Company"/>
    <n v="0"/>
    <n v="3"/>
    <x v="35"/>
    <n v="2002"/>
    <n v="82"/>
    <n v="2014"/>
    <s v="V2002 Bonus Q3"/>
    <n v="367"/>
    <s v="05. Other Production"/>
    <s v="Function"/>
    <n v="9640760.3100000005"/>
    <n v="0"/>
    <n v="0"/>
    <n v="9729194.3000000007"/>
    <n v="422187.59"/>
    <n v="6147578.54"/>
    <n v="-176867.99"/>
    <n v="42371.91"/>
    <n v="9817628.3000000007"/>
    <n v="6447624.2000000002"/>
    <n v="-12354.15"/>
    <n v="0"/>
    <n v="42371.91"/>
    <n v="0"/>
    <x v="35"/>
  </r>
  <r>
    <n v="-1"/>
    <n v="1"/>
    <s v="0001 -Florida Power &amp; Light Company"/>
    <n v="0"/>
    <n v="3"/>
    <x v="35"/>
    <n v="2002"/>
    <n v="83"/>
    <n v="2014"/>
    <s v="V2002 Bonus Q4"/>
    <n v="367"/>
    <s v="05. Other Production"/>
    <s v="Function"/>
    <n v="12783715.439999999"/>
    <n v="0"/>
    <n v="0"/>
    <n v="12894064.99"/>
    <n v="575979.34"/>
    <n v="8058841.04"/>
    <n v="-220699.08"/>
    <n v="52963.55"/>
    <n v="13004414.52"/>
    <n v="8487839.6600000001"/>
    <n v="-20754.810000000001"/>
    <n v="0"/>
    <n v="52963.55"/>
    <n v="0"/>
    <x v="35"/>
  </r>
  <r>
    <n v="-1"/>
    <n v="1"/>
    <s v="0001 -Florida Power &amp; Light Company"/>
    <n v="0"/>
    <n v="3"/>
    <x v="35"/>
    <n v="2002"/>
    <n v="76"/>
    <n v="2014"/>
    <s v="V2002 Q1"/>
    <n v="367"/>
    <s v="05. Other Production"/>
    <s v="Function"/>
    <n v="13842093.99"/>
    <n v="0"/>
    <n v="0"/>
    <n v="13953736.23"/>
    <n v="625545.88"/>
    <n v="8999636.0700000003"/>
    <n v="-223284.5"/>
    <n v="43835.66"/>
    <n v="14065378.49"/>
    <n v="9477097.25"/>
    <n v="-31364.14"/>
    <n v="0"/>
    <n v="43835.66"/>
    <n v="0"/>
    <x v="35"/>
  </r>
  <r>
    <n v="-1"/>
    <n v="1"/>
    <s v="0001 -Florida Power &amp; Light Company"/>
    <n v="0"/>
    <n v="3"/>
    <x v="35"/>
    <n v="2002"/>
    <n v="77"/>
    <n v="2014"/>
    <s v="V2002 Q2"/>
    <n v="367"/>
    <s v="05. Other Production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  <x v="35"/>
  </r>
  <r>
    <n v="-1"/>
    <n v="1"/>
    <s v="0001 -Florida Power &amp; Light Company"/>
    <n v="0"/>
    <n v="3"/>
    <x v="35"/>
    <n v="2002"/>
    <n v="78"/>
    <n v="2014"/>
    <s v="V2002 Q3"/>
    <n v="367"/>
    <s v="05. Other Production"/>
    <s v="Function"/>
    <n v="505760.04"/>
    <n v="0"/>
    <n v="0"/>
    <n v="508946.91"/>
    <n v="20534.02"/>
    <n v="391491.74"/>
    <n v="-6373.74"/>
    <n v="1447.98"/>
    <n v="512133.78"/>
    <n v="407402.84"/>
    <n v="-302.83"/>
    <n v="0"/>
    <n v="1447.98"/>
    <n v="0"/>
    <x v="35"/>
  </r>
  <r>
    <n v="-1"/>
    <n v="1"/>
    <s v="0001 -Florida Power &amp; Light Company"/>
    <n v="0"/>
    <n v="3"/>
    <x v="35"/>
    <n v="2002"/>
    <n v="79"/>
    <n v="2014"/>
    <s v="V2002 Q4"/>
    <n v="367"/>
    <s v="05. Other Production"/>
    <s v="Function"/>
    <n v="3897010.86"/>
    <n v="0"/>
    <n v="0"/>
    <n v="3927788.57"/>
    <n v="174856.27"/>
    <n v="2452132.06"/>
    <n v="-61555.43"/>
    <n v="5034.18"/>
    <n v="3958566.29"/>
    <n v="2587869.2799999998"/>
    <n v="-17402.2"/>
    <n v="0"/>
    <n v="5034.18"/>
    <n v="0"/>
    <x v="35"/>
  </r>
  <r>
    <n v="-1"/>
    <n v="1"/>
    <s v="0001 -Florida Power &amp; Light Company"/>
    <n v="0"/>
    <n v="3"/>
    <x v="35"/>
    <n v="2003"/>
    <n v="64"/>
    <n v="2014"/>
    <s v="V2003"/>
    <n v="367"/>
    <s v="05. Other Production"/>
    <s v="Function"/>
    <n v="222519655.24000001"/>
    <n v="0"/>
    <n v="0"/>
    <n v="93991382.829999998"/>
    <n v="9893814.9299999997"/>
    <n v="129653079.22"/>
    <n v="-6952391.5099999998"/>
    <n v="227995.41"/>
    <n v="223946857.08000001"/>
    <n v="138692651.36000001"/>
    <n v="-344963.64"/>
    <n v="0"/>
    <n v="227995.41"/>
    <n v="0"/>
    <x v="35"/>
  </r>
  <r>
    <n v="-1"/>
    <n v="1"/>
    <s v="0001 -Florida Power &amp; Light Company"/>
    <n v="0"/>
    <n v="3"/>
    <x v="35"/>
    <n v="2003"/>
    <n v="70"/>
    <n v="2014"/>
    <s v="V2003 Bonus-30%"/>
    <n v="367"/>
    <s v="05. Other Production"/>
    <s v="Function"/>
    <n v="97524474.629999995"/>
    <n v="0"/>
    <n v="0"/>
    <n v="99511904.819999993"/>
    <n v="4421620.25"/>
    <n v="58646822.649999999"/>
    <n v="-3974860.37"/>
    <n v="1088967.18"/>
    <n v="101499335"/>
    <n v="60689640.170000002"/>
    <n v="-507090.46"/>
    <n v="0"/>
    <n v="1088967.18"/>
    <n v="0"/>
    <x v="35"/>
  </r>
  <r>
    <n v="-1"/>
    <n v="1"/>
    <s v="0001 -Florida Power &amp; Light Company"/>
    <n v="0"/>
    <n v="3"/>
    <x v="35"/>
    <n v="2003"/>
    <n v="84"/>
    <n v="2014"/>
    <s v="V2003 Bonus-50%"/>
    <n v="367"/>
    <s v="05. Other Production"/>
    <s v="Function"/>
    <n v="34754200.600000001"/>
    <n v="0"/>
    <n v="0"/>
    <n v="35459062.590000004"/>
    <n v="1569785"/>
    <n v="20950711.219999999"/>
    <n v="-1409723.99"/>
    <n v="547917.37"/>
    <n v="36163924.590000004"/>
    <n v="21676822.760000002"/>
    <n v="-18133.150000000001"/>
    <n v="0"/>
    <n v="547917.37"/>
    <n v="0"/>
    <x v="35"/>
  </r>
  <r>
    <n v="-1"/>
    <n v="1"/>
    <s v="0001 -Florida Power &amp; Light Company"/>
    <n v="0"/>
    <n v="3"/>
    <x v="35"/>
    <n v="2004"/>
    <n v="92"/>
    <n v="2014"/>
    <s v="V2004 Q1"/>
    <n v="367"/>
    <s v="05. Other Production"/>
    <s v="Function"/>
    <n v="-872953.63"/>
    <n v="0"/>
    <n v="0"/>
    <n v="-912274.73"/>
    <n v="-53035.13"/>
    <n v="-396421.2"/>
    <n v="78642.210000000006"/>
    <n v="57588.75"/>
    <n v="-951595.84"/>
    <n v="-405300.75"/>
    <n v="92075.38"/>
    <n v="0"/>
    <n v="57588.75"/>
    <n v="0"/>
    <x v="35"/>
  </r>
  <r>
    <n v="-1"/>
    <n v="1"/>
    <s v="0001 -Florida Power &amp; Light Company"/>
    <n v="0"/>
    <n v="3"/>
    <x v="35"/>
    <n v="2004"/>
    <n v="96"/>
    <n v="2014"/>
    <s v="V2004 Q1 - 30% Bonus"/>
    <n v="367"/>
    <s v="05. Other Production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  <x v="35"/>
  </r>
  <r>
    <n v="-1"/>
    <n v="1"/>
    <s v="0001 -Florida Power &amp; Light Company"/>
    <n v="0"/>
    <n v="3"/>
    <x v="35"/>
    <n v="2004"/>
    <n v="100"/>
    <n v="2014"/>
    <s v="V2004 Q1 - 50% Bonus"/>
    <n v="367"/>
    <s v="05. Other Production"/>
    <s v="Function"/>
    <n v="7214762.0800000001"/>
    <n v="0"/>
    <n v="0"/>
    <n v="7465950.9699999997"/>
    <n v="336379.76"/>
    <n v="4307223.2699999996"/>
    <n v="-502401.12"/>
    <n v="274786.71999999997"/>
    <n v="7717139.8700000001"/>
    <n v="4352874.5199999996"/>
    <n v="63137.440000000002"/>
    <n v="0"/>
    <n v="274786.71999999997"/>
    <n v="0"/>
    <x v="35"/>
  </r>
  <r>
    <n v="-1"/>
    <n v="1"/>
    <s v="0001 -Florida Power &amp; Light Company"/>
    <n v="0"/>
    <n v="3"/>
    <x v="35"/>
    <n v="2004"/>
    <n v="93"/>
    <n v="2014"/>
    <s v="V2004 Q2"/>
    <n v="367"/>
    <s v="05. Other Production"/>
    <s v="Function"/>
    <n v="1239480.29"/>
    <n v="0"/>
    <n v="0"/>
    <n v="1238805.25"/>
    <n v="-74134.5"/>
    <n v="2033192.16"/>
    <n v="1342.92"/>
    <n v="64112.3"/>
    <n v="1238130.21"/>
    <n v="1910958.29"/>
    <n v="113561.74"/>
    <n v="0"/>
    <n v="64112.3"/>
    <n v="0"/>
    <x v="35"/>
  </r>
  <r>
    <n v="-1"/>
    <n v="1"/>
    <s v="0001 -Florida Power &amp; Light Company"/>
    <n v="0"/>
    <n v="3"/>
    <x v="35"/>
    <n v="2004"/>
    <n v="97"/>
    <n v="2014"/>
    <s v="V2004 Q2 - 30% Bonus"/>
    <n v="367"/>
    <s v="05. Other Production"/>
    <s v="Function"/>
    <n v="186713.65"/>
    <n v="0"/>
    <n v="0"/>
    <n v="193240.56"/>
    <n v="8624.33"/>
    <n v="107275.86"/>
    <n v="-13053.82"/>
    <n v="5127"/>
    <n v="199767.47"/>
    <n v="108598.94"/>
    <n v="-625.58000000000004"/>
    <n v="0"/>
    <n v="5127"/>
    <n v="0"/>
    <x v="35"/>
  </r>
  <r>
    <n v="-1"/>
    <n v="1"/>
    <s v="0001 -Florida Power &amp; Light Company"/>
    <n v="0"/>
    <n v="3"/>
    <x v="35"/>
    <n v="2004"/>
    <n v="101"/>
    <n v="2014"/>
    <s v="V2004 Q2 - 50% Bonus"/>
    <n v="367"/>
    <s v="05. Other Production"/>
    <s v="Function"/>
    <n v="7355674.9699999997"/>
    <n v="0"/>
    <n v="0"/>
    <n v="7601688.8899999997"/>
    <n v="337784.06"/>
    <n v="4229802.74"/>
    <n v="-510646"/>
    <n v="270544.38"/>
    <n v="7847702.7999999998"/>
    <n v="4292379.7300000004"/>
    <n v="53723.63"/>
    <n v="0"/>
    <n v="270544.38"/>
    <n v="0"/>
    <x v="35"/>
  </r>
  <r>
    <n v="-1"/>
    <n v="1"/>
    <s v="0001 -Florida Power &amp; Light Company"/>
    <n v="0"/>
    <n v="3"/>
    <x v="35"/>
    <n v="2004"/>
    <n v="94"/>
    <n v="2014"/>
    <s v="V2004 Q3"/>
    <n v="367"/>
    <s v="05. Other Production"/>
    <s v="Function"/>
    <n v="-1820284.02"/>
    <n v="0"/>
    <n v="0"/>
    <n v="-1884939.38"/>
    <n v="-85374.8"/>
    <n v="-1011759.92"/>
    <n v="129300.7"/>
    <n v="5959.6"/>
    <n v="-1949594.74"/>
    <n v="-1026223.31"/>
    <n v="64358.9"/>
    <n v="0"/>
    <n v="5959.6"/>
    <n v="0"/>
    <x v="35"/>
  </r>
  <r>
    <n v="-1"/>
    <n v="1"/>
    <s v="0001 -Florida Power &amp; Light Company"/>
    <n v="0"/>
    <n v="3"/>
    <x v="35"/>
    <n v="2004"/>
    <n v="98"/>
    <n v="2014"/>
    <s v="V2004 Q3 - 30% Bonus"/>
    <n v="367"/>
    <s v="05. Other Production"/>
    <s v="Function"/>
    <n v="11328.1"/>
    <n v="0"/>
    <n v="0"/>
    <n v="11724.1"/>
    <n v="522.89"/>
    <n v="6376.2"/>
    <n v="-791.99"/>
    <n v="321"/>
    <n v="12120.09"/>
    <n v="6464.78"/>
    <n v="-36.67"/>
    <n v="0"/>
    <n v="321"/>
    <n v="0"/>
    <x v="35"/>
  </r>
  <r>
    <n v="-1"/>
    <n v="1"/>
    <s v="0001 -Florida Power &amp; Light Company"/>
    <n v="0"/>
    <n v="3"/>
    <x v="35"/>
    <n v="2004"/>
    <n v="102"/>
    <n v="2014"/>
    <s v="V2004 Q3 - 50% Bonus"/>
    <n v="367"/>
    <s v="05. Other Production"/>
    <s v="Function"/>
    <n v="3788243.89"/>
    <n v="0"/>
    <n v="0"/>
    <n v="3919735.84"/>
    <n v="173712.96"/>
    <n v="2144938.4300000002"/>
    <n v="-262988.17"/>
    <n v="149172.56"/>
    <n v="4051227.78"/>
    <n v="2174371.36"/>
    <n v="30468.7"/>
    <n v="0"/>
    <n v="149172.56"/>
    <n v="0"/>
    <x v="35"/>
  </r>
  <r>
    <n v="-1"/>
    <n v="1"/>
    <s v="0001 -Florida Power &amp; Light Company"/>
    <n v="0"/>
    <n v="3"/>
    <x v="35"/>
    <n v="2004"/>
    <n v="95"/>
    <n v="2014"/>
    <s v="V2004 Q4"/>
    <n v="367"/>
    <s v="05. Other Production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  <x v="35"/>
  </r>
  <r>
    <n v="-1"/>
    <n v="1"/>
    <s v="0001 -Florida Power &amp; Light Company"/>
    <n v="0"/>
    <n v="3"/>
    <x v="35"/>
    <n v="2004"/>
    <n v="99"/>
    <n v="2014"/>
    <s v="V2004 Q4 - 30% Bonus"/>
    <n v="367"/>
    <s v="05. Other Production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  <x v="35"/>
  </r>
  <r>
    <n v="-1"/>
    <n v="1"/>
    <s v="0001 -Florida Power &amp; Light Company"/>
    <n v="0"/>
    <n v="3"/>
    <x v="35"/>
    <n v="2004"/>
    <n v="103"/>
    <n v="2014"/>
    <s v="V2004 Q4 - 50% Bonus"/>
    <n v="367"/>
    <s v="05. Other Production"/>
    <s v="Function"/>
    <n v="23300464.640000001"/>
    <n v="0"/>
    <n v="0"/>
    <n v="24137043.149999999"/>
    <n v="1072448.8999999999"/>
    <n v="12911275.73"/>
    <n v="-1673187.8"/>
    <n v="514180.23"/>
    <n v="24973621.66"/>
    <n v="13084235.52"/>
    <n v="-259487.68"/>
    <n v="0"/>
    <n v="514180.23"/>
    <n v="0"/>
    <x v="35"/>
  </r>
  <r>
    <n v="-1"/>
    <n v="1"/>
    <s v="0001 -Florida Power &amp; Light Company"/>
    <n v="0"/>
    <n v="3"/>
    <x v="35"/>
    <n v="2005"/>
    <n v="66"/>
    <n v="2014"/>
    <s v="V2005"/>
    <n v="367"/>
    <s v="05. Other Production"/>
    <s v="Function"/>
    <n v="33040927.309999999"/>
    <n v="0"/>
    <n v="0"/>
    <n v="16497662.01"/>
    <n v="1434578.95"/>
    <n v="16778881.539999999"/>
    <n v="-550553.38"/>
    <n v="176712.32000000001"/>
    <n v="33357845.170000002"/>
    <n v="18052076.149999999"/>
    <n v="21178.79"/>
    <n v="0"/>
    <n v="176712.32000000001"/>
    <n v="0"/>
    <x v="35"/>
  </r>
  <r>
    <n v="-1"/>
    <n v="1"/>
    <s v="0001 -Florida Power &amp; Light Company"/>
    <n v="0"/>
    <n v="3"/>
    <x v="35"/>
    <n v="2005"/>
    <n v="72"/>
    <n v="2014"/>
    <s v="V2005 Bonus-30%"/>
    <n v="367"/>
    <s v="05. Other Production"/>
    <s v="Function"/>
    <n v="443657957.38"/>
    <n v="0"/>
    <n v="0"/>
    <n v="447812353.41000003"/>
    <n v="19976909.09"/>
    <n v="220074877.97"/>
    <n v="-8308792.0700000003"/>
    <n v="2417763.31"/>
    <n v="451966749.44999999"/>
    <n v="235820683.06"/>
    <n v="-1659924.77"/>
    <n v="0"/>
    <n v="2417763.31"/>
    <n v="0"/>
    <x v="35"/>
  </r>
  <r>
    <n v="-1"/>
    <n v="1"/>
    <s v="0001 -Florida Power &amp; Light Company"/>
    <n v="0"/>
    <n v="3"/>
    <x v="35"/>
    <n v="2006"/>
    <n v="67"/>
    <n v="2014"/>
    <s v="V2006"/>
    <n v="367"/>
    <s v="05. Other Production"/>
    <s v="Function"/>
    <n v="11798846.43"/>
    <n v="0"/>
    <n v="0"/>
    <n v="5496576.9699999997"/>
    <n v="439726.16"/>
    <n v="7261480.1500000004"/>
    <n v="-1614589.11"/>
    <n v="2275311.69"/>
    <n v="13128949.800000001"/>
    <n v="7083216.8899999997"/>
    <n v="1563197.74"/>
    <n v="0"/>
    <n v="2275311.69"/>
    <n v="0"/>
    <x v="35"/>
  </r>
  <r>
    <n v="-1"/>
    <n v="1"/>
    <s v="0001 -Florida Power &amp; Light Company"/>
    <n v="0"/>
    <n v="3"/>
    <x v="35"/>
    <n v="2007"/>
    <n v="74"/>
    <n v="2014"/>
    <s v="V2007"/>
    <n v="367"/>
    <s v="05. Other Production"/>
    <s v="Function"/>
    <n v="409679697.25999999"/>
    <n v="0"/>
    <n v="0"/>
    <n v="251805335.15000001"/>
    <n v="18920092.809999999"/>
    <n v="172974971.43000001"/>
    <n v="-24195859.390000001"/>
    <n v="4267655.43"/>
    <n v="431247680.91000003"/>
    <n v="182776776.18000001"/>
    <n v="-8182040.1600000001"/>
    <n v="0"/>
    <n v="4267655.43"/>
    <n v="0"/>
    <x v="35"/>
  </r>
  <r>
    <n v="-1"/>
    <n v="1"/>
    <s v="0001 -Florida Power &amp; Light Company"/>
    <n v="0"/>
    <n v="3"/>
    <x v="35"/>
    <n v="2008"/>
    <n v="89"/>
    <n v="2014"/>
    <s v="V2008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164"/>
    <n v="2014"/>
    <s v="V2008 Q1"/>
    <n v="367"/>
    <s v="05. Other Production"/>
    <s v="Function"/>
    <n v="9230501.6699999999"/>
    <n v="0"/>
    <n v="0"/>
    <n v="10233036.9"/>
    <n v="489317.53"/>
    <n v="4246496.3"/>
    <n v="-2959008.05"/>
    <n v="780166.71"/>
    <n v="11235572.119999999"/>
    <n v="3951871.39"/>
    <n v="-440961.29"/>
    <n v="0"/>
    <n v="780166.71"/>
    <n v="0"/>
    <x v="35"/>
  </r>
  <r>
    <n v="-1"/>
    <n v="1"/>
    <s v="0001 -Florida Power &amp; Light Company"/>
    <n v="0"/>
    <n v="3"/>
    <x v="35"/>
    <n v="2008"/>
    <n v="168"/>
    <n v="2014"/>
    <s v="V2008 Q1 - 50% Bonus"/>
    <n v="367"/>
    <s v="05. Other Production"/>
    <s v="Function"/>
    <n v="172791.21"/>
    <n v="0"/>
    <n v="0"/>
    <n v="191616.16"/>
    <n v="11711.62"/>
    <n v="113543.31"/>
    <n v="-61038.17"/>
    <n v="29527.08"/>
    <n v="210441.12"/>
    <n v="110534.57"/>
    <n v="6597.53"/>
    <n v="0"/>
    <n v="29527.08"/>
    <n v="0"/>
    <x v="35"/>
  </r>
  <r>
    <n v="-1"/>
    <n v="1"/>
    <s v="0001 -Florida Power &amp; Light Company"/>
    <n v="0"/>
    <n v="3"/>
    <x v="35"/>
    <n v="2008"/>
    <n v="165"/>
    <n v="2014"/>
    <s v="V2008 Q2"/>
    <n v="367"/>
    <s v="05. Other Production"/>
    <s v="Function"/>
    <n v="23403530.440000001"/>
    <n v="0"/>
    <n v="0"/>
    <n v="27543637.670000002"/>
    <n v="1338851.73"/>
    <n v="11390303.26"/>
    <n v="-8356214.96"/>
    <n v="1830674.76"/>
    <n v="31683744.91"/>
    <n v="9592982.3599999994"/>
    <n v="-3313367.08"/>
    <n v="0"/>
    <n v="1830674.76"/>
    <n v="0"/>
    <x v="35"/>
  </r>
  <r>
    <n v="-1"/>
    <n v="1"/>
    <s v="0001 -Florida Power &amp; Light Company"/>
    <n v="0"/>
    <n v="3"/>
    <x v="35"/>
    <n v="2008"/>
    <n v="169"/>
    <n v="2014"/>
    <s v="V2008 Q2 - 50% Bonus"/>
    <n v="367"/>
    <s v="05. Other Production"/>
    <s v="Function"/>
    <n v="1390450.16"/>
    <n v="0"/>
    <n v="0"/>
    <n v="1626377.46"/>
    <n v="79758.25"/>
    <n v="701105.71"/>
    <n v="-489886.76"/>
    <n v="208605.03"/>
    <n v="1862304.76"/>
    <n v="602146.67000000004"/>
    <n v="-84532.28"/>
    <n v="0"/>
    <n v="208605.03"/>
    <n v="0"/>
    <x v="35"/>
  </r>
  <r>
    <n v="-1"/>
    <n v="1"/>
    <s v="0001 -Florida Power &amp; Light Company"/>
    <n v="0"/>
    <n v="3"/>
    <x v="35"/>
    <n v="2008"/>
    <n v="166"/>
    <n v="2014"/>
    <s v="V2008 Q3"/>
    <n v="367"/>
    <s v="05. Other Production"/>
    <s v="Function"/>
    <n v="6996416.6500000004"/>
    <n v="0"/>
    <n v="0"/>
    <n v="8275966.7800000003"/>
    <n v="416022.92"/>
    <n v="3168324.13"/>
    <n v="-2559763.44"/>
    <n v="764460.41"/>
    <n v="9555516.9100000001"/>
    <n v="2646334.44"/>
    <n v="-856627.24"/>
    <n v="0"/>
    <n v="764460.41"/>
    <n v="0"/>
    <x v="35"/>
  </r>
  <r>
    <n v="-1"/>
    <n v="1"/>
    <s v="0001 -Florida Power &amp; Light Company"/>
    <n v="0"/>
    <n v="3"/>
    <x v="35"/>
    <n v="2008"/>
    <n v="170"/>
    <n v="2014"/>
    <s v="V2008 Q3 - 50% Bonus"/>
    <n v="367"/>
    <s v="05. Other Production"/>
    <s v="Function"/>
    <n v="844118.93"/>
    <n v="0"/>
    <n v="0"/>
    <n v="986382.35"/>
    <n v="48827.93"/>
    <n v="414320.47"/>
    <n v="-294801.78999999998"/>
    <n v="169989.04"/>
    <n v="1128645.77"/>
    <n v="358857.94"/>
    <n v="-10247.34"/>
    <n v="0"/>
    <n v="169989.04"/>
    <n v="0"/>
    <x v="35"/>
  </r>
  <r>
    <n v="-1"/>
    <n v="1"/>
    <s v="0001 -Florida Power &amp; Light Company"/>
    <n v="0"/>
    <n v="3"/>
    <x v="35"/>
    <n v="2008"/>
    <n v="167"/>
    <n v="2014"/>
    <s v="V2008 Q4"/>
    <n v="367"/>
    <s v="05. Other Production"/>
    <s v="Function"/>
    <n v="-11096521.529999999"/>
    <n v="0"/>
    <n v="0"/>
    <n v="-13330034.609999999"/>
    <n v="-766830.13"/>
    <n v="-3880994.76"/>
    <n v="4467026.16"/>
    <n v="853724.18"/>
    <n v="-15563547.689999999"/>
    <n v="-3142629.07"/>
    <n v="3815554.52"/>
    <n v="0"/>
    <n v="853724.18"/>
    <n v="0"/>
    <x v="35"/>
  </r>
  <r>
    <n v="-1"/>
    <n v="1"/>
    <s v="0001 -Florida Power &amp; Light Company"/>
    <n v="0"/>
    <n v="3"/>
    <x v="35"/>
    <n v="2008"/>
    <n v="171"/>
    <n v="2014"/>
    <s v="V2008 Q4 - 50% Bonus"/>
    <n v="367"/>
    <s v="05. Other Production"/>
    <s v="Function"/>
    <n v="-1197727.26"/>
    <n v="0"/>
    <n v="0"/>
    <n v="-1450624.64"/>
    <n v="-69894.350000000006"/>
    <n v="-442839.42"/>
    <n v="450002.2"/>
    <n v="183648.44"/>
    <n v="-1703522.03"/>
    <n v="-333523.09999999998"/>
    <n v="510232.54"/>
    <n v="0"/>
    <n v="183648.44"/>
    <n v="0"/>
    <x v="35"/>
  </r>
  <r>
    <n v="-1"/>
    <n v="1"/>
    <s v="0001 -Florida Power &amp; Light Company"/>
    <n v="0"/>
    <n v="3"/>
    <x v="35"/>
    <n v="2009"/>
    <n v="90"/>
    <n v="2014"/>
    <s v="V2009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5"/>
    <n v="2014"/>
    <s v="V2009 Q1"/>
    <n v="367"/>
    <s v="05. Other Production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  <x v="35"/>
  </r>
  <r>
    <n v="-1"/>
    <n v="1"/>
    <s v="0001 -Florida Power &amp; Light Company"/>
    <n v="0"/>
    <n v="3"/>
    <x v="35"/>
    <n v="2009"/>
    <n v="189"/>
    <n v="2014"/>
    <s v="V2009 Q1 - 50% Bonus"/>
    <n v="367"/>
    <s v="05. Other Production"/>
    <s v="Function"/>
    <n v="8099534.2000000002"/>
    <n v="0"/>
    <n v="0"/>
    <n v="8319168.3899999997"/>
    <n v="429710.52"/>
    <n v="2762859.65"/>
    <n v="-454635.96"/>
    <n v="340143.77"/>
    <n v="8538802.5800000001"/>
    <n v="3042516.09"/>
    <n v="50929.47"/>
    <n v="0"/>
    <n v="340143.77"/>
    <n v="0"/>
    <x v="35"/>
  </r>
  <r>
    <n v="-1"/>
    <n v="1"/>
    <s v="0001 -Florida Power &amp; Light Company"/>
    <n v="0"/>
    <n v="3"/>
    <x v="35"/>
    <n v="2009"/>
    <n v="186"/>
    <n v="2014"/>
    <s v="V2009 Q2"/>
    <n v="367"/>
    <s v="05. Other Production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  <x v="35"/>
  </r>
  <r>
    <n v="-1"/>
    <n v="1"/>
    <s v="0001 -Florida Power &amp; Light Company"/>
    <n v="0"/>
    <n v="3"/>
    <x v="35"/>
    <n v="2009"/>
    <n v="190"/>
    <n v="2014"/>
    <s v="V2009 Q2 - 50% Bonus"/>
    <n v="367"/>
    <s v="05. Other Production"/>
    <s v="Function"/>
    <n v="12212464.189999999"/>
    <n v="0"/>
    <n v="0"/>
    <n v="12546677.109999999"/>
    <n v="659205.24"/>
    <n v="3928189.56"/>
    <n v="-680683.53"/>
    <n v="230476.03"/>
    <n v="12880890.02"/>
    <n v="4367893.78"/>
    <n v="-218448.78"/>
    <n v="0"/>
    <n v="230476.03"/>
    <n v="0"/>
    <x v="35"/>
  </r>
  <r>
    <n v="-1"/>
    <n v="1"/>
    <s v="0001 -Florida Power &amp; Light Company"/>
    <n v="0"/>
    <n v="3"/>
    <x v="35"/>
    <n v="2009"/>
    <n v="187"/>
    <n v="2014"/>
    <s v="V2009 Q3"/>
    <n v="367"/>
    <s v="05. Other Production"/>
    <s v="Function"/>
    <n v="196108395.37"/>
    <n v="0"/>
    <n v="0"/>
    <n v="200175628.97"/>
    <n v="10681479.859999999"/>
    <n v="58928087.18"/>
    <n v="-10658423.630000001"/>
    <n v="1513637.67"/>
    <n v="204242862.56"/>
    <n v="67045745.670000002"/>
    <n v="-4057008.15"/>
    <n v="0"/>
    <n v="1513637.67"/>
    <n v="0"/>
    <x v="35"/>
  </r>
  <r>
    <n v="-1"/>
    <n v="1"/>
    <s v="0001 -Florida Power &amp; Light Company"/>
    <n v="0"/>
    <n v="3"/>
    <x v="35"/>
    <n v="2009"/>
    <n v="191"/>
    <n v="2014"/>
    <s v="V2009 Q3 - 50% Bonus"/>
    <n v="367"/>
    <s v="05. Other Production"/>
    <s v="Function"/>
    <n v="150417984.19999999"/>
    <n v="0"/>
    <n v="0"/>
    <n v="154556947.91"/>
    <n v="8249477.4800000004"/>
    <n v="45822081.439999998"/>
    <n v="-8286314.9699999997"/>
    <n v="3441252.09"/>
    <n v="158695911.62"/>
    <n v="51462521.759999998"/>
    <n v="-2227638.16"/>
    <n v="0"/>
    <n v="3441252.09"/>
    <n v="0"/>
    <x v="35"/>
  </r>
  <r>
    <n v="-1"/>
    <n v="1"/>
    <s v="0001 -Florida Power &amp; Light Company"/>
    <n v="0"/>
    <n v="3"/>
    <x v="35"/>
    <n v="2009"/>
    <n v="188"/>
    <n v="2014"/>
    <s v="V2009 Q4"/>
    <n v="367"/>
    <s v="05. Other Production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  <x v="35"/>
  </r>
  <r>
    <n v="-1"/>
    <n v="1"/>
    <s v="0001 -Florida Power &amp; Light Company"/>
    <n v="0"/>
    <n v="3"/>
    <x v="35"/>
    <n v="2009"/>
    <n v="192"/>
    <n v="2014"/>
    <s v="V2009 Q4 - 50% Bonus"/>
    <n v="367"/>
    <s v="05. Other Production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  <x v="35"/>
  </r>
  <r>
    <n v="-1"/>
    <n v="1"/>
    <s v="0001 -Florida Power &amp; Light Company"/>
    <n v="0"/>
    <n v="3"/>
    <x v="35"/>
    <n v="2010"/>
    <n v="124"/>
    <n v="2014"/>
    <s v="V2010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3"/>
    <n v="2014"/>
    <s v="V2010 Q1"/>
    <n v="367"/>
    <s v="05. Other Production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  <x v="35"/>
  </r>
  <r>
    <n v="-1"/>
    <n v="1"/>
    <s v="0001 -Florida Power &amp; Light Company"/>
    <n v="0"/>
    <n v="3"/>
    <x v="35"/>
    <n v="2010"/>
    <n v="215"/>
    <n v="2014"/>
    <s v="V2010 Q1 - 50% Bonus"/>
    <n v="367"/>
    <s v="05. Other Production"/>
    <s v="Function"/>
    <n v="993132.87"/>
    <n v="0"/>
    <n v="0"/>
    <n v="1207088.74"/>
    <n v="88095.88"/>
    <n v="665546.31999999995"/>
    <n v="-472862.22"/>
    <n v="1232150.23"/>
    <n v="1421044.62"/>
    <n v="630294.41"/>
    <n v="927586.25"/>
    <n v="0"/>
    <n v="1232150.23"/>
    <n v="0"/>
    <x v="35"/>
  </r>
  <r>
    <n v="-1"/>
    <n v="1"/>
    <s v="0001 -Florida Power &amp; Light Company"/>
    <n v="0"/>
    <n v="3"/>
    <x v="35"/>
    <n v="2010"/>
    <n v="194"/>
    <n v="2014"/>
    <s v="V2010 Q2"/>
    <n v="367"/>
    <s v="05. Other Production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  <x v="35"/>
  </r>
  <r>
    <n v="-1"/>
    <n v="1"/>
    <s v="0001 -Florida Power &amp; Light Company"/>
    <n v="0"/>
    <n v="3"/>
    <x v="35"/>
    <n v="2010"/>
    <n v="216"/>
    <n v="2014"/>
    <s v="V2010 Q2 - 50% Bonus"/>
    <n v="367"/>
    <s v="05. Other Production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  <x v="35"/>
  </r>
  <r>
    <n v="-1"/>
    <n v="1"/>
    <s v="0001 -Florida Power &amp; Light Company"/>
    <n v="0"/>
    <n v="3"/>
    <x v="35"/>
    <n v="2010"/>
    <n v="195"/>
    <n v="2014"/>
    <s v="V2010 Q3"/>
    <n v="367"/>
    <s v="05. Other Production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  <x v="35"/>
  </r>
  <r>
    <n v="-1"/>
    <n v="1"/>
    <s v="0001 -Florida Power &amp; Light Company"/>
    <n v="0"/>
    <n v="3"/>
    <x v="35"/>
    <n v="2010"/>
    <n v="225"/>
    <n v="2014"/>
    <s v="V2010 Q3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7"/>
    <n v="2014"/>
    <s v="V2010 Q3 - 50% Bonus"/>
    <n v="367"/>
    <s v="05. Other Production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  <x v="35"/>
  </r>
  <r>
    <n v="-1"/>
    <n v="1"/>
    <s v="0001 -Florida Power &amp; Light Company"/>
    <n v="0"/>
    <n v="3"/>
    <x v="35"/>
    <n v="2010"/>
    <n v="196"/>
    <n v="2014"/>
    <s v="V2010 Q4"/>
    <n v="367"/>
    <s v="05. Other Production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  <x v="35"/>
  </r>
  <r>
    <n v="-1"/>
    <n v="1"/>
    <s v="0001 -Florida Power &amp; Light Company"/>
    <n v="0"/>
    <n v="3"/>
    <x v="35"/>
    <n v="2010"/>
    <n v="224"/>
    <n v="2014"/>
    <s v="V2010 Q4 - 100% Bonus"/>
    <n v="367"/>
    <s v="05. Other Production"/>
    <s v="Function"/>
    <n v="0"/>
    <n v="0"/>
    <n v="0"/>
    <n v="0"/>
    <n v="0"/>
    <n v="0"/>
    <n v="0"/>
    <n v="1455739.9"/>
    <n v="0"/>
    <n v="0"/>
    <n v="1455739.9"/>
    <n v="0"/>
    <n v="1455739.9"/>
    <n v="0"/>
    <x v="35"/>
  </r>
  <r>
    <n v="-1"/>
    <n v="1"/>
    <s v="0001 -Florida Power &amp; Light Company"/>
    <n v="0"/>
    <n v="3"/>
    <x v="35"/>
    <n v="2010"/>
    <n v="218"/>
    <n v="2014"/>
    <s v="V2010 Q4 - 50% Bonus"/>
    <n v="367"/>
    <s v="05. Other Production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  <x v="35"/>
  </r>
  <r>
    <n v="-1"/>
    <n v="1"/>
    <s v="0001 -Florida Power &amp; Light Company"/>
    <n v="0"/>
    <n v="3"/>
    <x v="35"/>
    <n v="2011"/>
    <n v="125"/>
    <n v="2014"/>
    <s v="V2011"/>
    <n v="367"/>
    <s v="05. Other Production"/>
    <s v="Function"/>
    <n v="23232681.539999999"/>
    <n v="0"/>
    <n v="0"/>
    <n v="16377492.68"/>
    <n v="1858814"/>
    <n v="8250039.1900000004"/>
    <n v="-1986268.66"/>
    <n v="371114.68"/>
    <n v="25200139.350000001"/>
    <n v="9202149.6600000001"/>
    <n v="-689639.61"/>
    <n v="0"/>
    <n v="371114.68"/>
    <n v="0"/>
    <x v="35"/>
  </r>
  <r>
    <n v="-1"/>
    <n v="1"/>
    <s v="0001 -Florida Power &amp; Light Company"/>
    <n v="0"/>
    <n v="3"/>
    <x v="35"/>
    <n v="2011"/>
    <n v="233"/>
    <n v="2014"/>
    <s v="V2011 - 100% Bonus"/>
    <n v="367"/>
    <s v="05. Other Production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  <x v="35"/>
  </r>
  <r>
    <n v="-1"/>
    <n v="1"/>
    <s v="0001 -Florida Power &amp; Light Company"/>
    <n v="0"/>
    <n v="3"/>
    <x v="35"/>
    <n v="2011"/>
    <n v="234"/>
    <n v="2014"/>
    <s v="V2011 - 50% Bonus"/>
    <n v="367"/>
    <s v="05. Other Production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  <x v="35"/>
  </r>
  <r>
    <n v="-1"/>
    <n v="1"/>
    <s v="0001 -Florida Power &amp; Light Company"/>
    <n v="0"/>
    <n v="3"/>
    <x v="35"/>
    <n v="2012"/>
    <n v="126"/>
    <n v="2014"/>
    <s v="V201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0"/>
    <n v="2014"/>
    <s v="V2012 Q1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8"/>
    <n v="2014"/>
    <s v="V2012 Q1 - 50% Bonus"/>
    <n v="367"/>
    <s v="05. Other Production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  <x v="35"/>
  </r>
  <r>
    <n v="-1"/>
    <n v="1"/>
    <s v="0001 -Florida Power &amp; Light Company"/>
    <n v="0"/>
    <n v="3"/>
    <x v="35"/>
    <n v="2012"/>
    <n v="242"/>
    <n v="2014"/>
    <s v="V2012 Q2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3"/>
    <n v="2014"/>
    <s v="V2012 Q2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9"/>
    <n v="2014"/>
    <s v="V2012 Q2 - 50% Bonus"/>
    <n v="367"/>
    <s v="05. Other Production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  <x v="35"/>
  </r>
  <r>
    <n v="-1"/>
    <n v="1"/>
    <s v="0001 -Florida Power &amp; Light Company"/>
    <n v="0"/>
    <n v="3"/>
    <x v="35"/>
    <n v="2012"/>
    <n v="244"/>
    <n v="2014"/>
    <s v="V2012 Q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5"/>
    <n v="2014"/>
    <s v="V2012 Q3 - 100% Bonus"/>
    <n v="367"/>
    <s v="05. Other Production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  <x v="35"/>
  </r>
  <r>
    <n v="-1"/>
    <n v="1"/>
    <s v="0001 -Florida Power &amp; Light Company"/>
    <n v="0"/>
    <n v="3"/>
    <x v="35"/>
    <n v="2012"/>
    <n v="250"/>
    <n v="2014"/>
    <s v="V2012 Q3 - 50% Bonus"/>
    <n v="367"/>
    <s v="05. Other Production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  <x v="35"/>
  </r>
  <r>
    <n v="-1"/>
    <n v="1"/>
    <s v="0001 -Florida Power &amp; Light Company"/>
    <n v="0"/>
    <n v="3"/>
    <x v="35"/>
    <n v="2012"/>
    <n v="246"/>
    <n v="2014"/>
    <s v="V2012 Q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7"/>
    <n v="2014"/>
    <s v="V2012 Q4 - 100% Bonus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1"/>
    <n v="2014"/>
    <s v="V2012 Q4 - 50% Bonus"/>
    <n v="367"/>
    <s v="05. Other Production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  <x v="35"/>
  </r>
  <r>
    <n v="-1"/>
    <n v="1"/>
    <s v="0001 -Florida Power &amp; Light Company"/>
    <n v="0"/>
    <n v="3"/>
    <x v="35"/>
    <n v="2013"/>
    <n v="127"/>
    <n v="2014"/>
    <s v="V2013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3"/>
    <n v="231"/>
    <n v="2014"/>
    <s v="V2013 - 50% Bonus"/>
    <n v="367"/>
    <s v="05. Other Production"/>
    <s v="Function"/>
    <n v="553356655.37"/>
    <n v="0"/>
    <n v="0"/>
    <n v="538068334.16999996"/>
    <n v="40912254.18"/>
    <n v="21541432.100000001"/>
    <n v="-12288633.390000001"/>
    <n v="4656521.0999999996"/>
    <n v="565410828.13"/>
    <n v="61566543.530000001"/>
    <n v="-6510508.9000000004"/>
    <n v="0"/>
    <n v="4656521.0999999996"/>
    <n v="0"/>
    <x v="35"/>
  </r>
  <r>
    <n v="-1"/>
    <n v="1"/>
    <s v="0001 -Florida Power &amp; Light Company"/>
    <n v="0"/>
    <n v="3"/>
    <x v="35"/>
    <n v="2014"/>
    <n v="128"/>
    <n v="2014"/>
    <s v="V2014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4"/>
    <n v="363"/>
    <n v="2014"/>
    <s v="V2014 - 50% Bonus"/>
    <n v="367"/>
    <s v="05. Other Production"/>
    <s v="Function"/>
    <n v="700694149.78999996"/>
    <n v="700694149.79999995"/>
    <n v="0"/>
    <n v="700694149.79999995"/>
    <n v="729311627.14999998"/>
    <n v="0"/>
    <n v="700694149.79999995"/>
    <n v="0"/>
    <n v="0"/>
    <n v="28617477.359999999"/>
    <n v="0"/>
    <n v="0"/>
    <n v="0"/>
    <n v="0"/>
    <x v="35"/>
  </r>
  <r>
    <n v="-1"/>
    <n v="1"/>
    <s v="0001 -Florida Power &amp; Light Company"/>
    <n v="0"/>
    <n v="3"/>
    <x v="35"/>
    <n v="2014"/>
    <n v="601"/>
    <n v="2014"/>
    <s v="V2014 EXP"/>
    <n v="367"/>
    <s v="05. Other Produc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69"/>
    <n v="1"/>
    <n v="2014"/>
    <s v="V1969"/>
    <n v="367"/>
    <s v="06. Transmission"/>
    <s v="Function"/>
    <n v="91012183.549999997"/>
    <n v="0"/>
    <n v="0"/>
    <n v="92731947.25"/>
    <n v="0"/>
    <n v="92731947.25"/>
    <n v="-2012644.27"/>
    <n v="391557.97"/>
    <n v="92731947.25"/>
    <n v="91012183.549999997"/>
    <n v="391557.97"/>
    <n v="0"/>
    <n v="391557.97"/>
    <n v="0"/>
    <x v="35"/>
  </r>
  <r>
    <n v="-1"/>
    <n v="1"/>
    <s v="0001 -Florida Power &amp; Light Company"/>
    <n v="0"/>
    <n v="3"/>
    <x v="35"/>
    <n v="1970"/>
    <n v="2"/>
    <n v="2014"/>
    <s v="V1970"/>
    <n v="367"/>
    <s v="06. Transmission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  <x v="35"/>
  </r>
  <r>
    <n v="-1"/>
    <n v="1"/>
    <s v="0001 -Florida Power &amp; Light Company"/>
    <n v="0"/>
    <n v="3"/>
    <x v="35"/>
    <n v="1971"/>
    <n v="3"/>
    <n v="2014"/>
    <s v="V1971"/>
    <n v="367"/>
    <s v="06. Transmission"/>
    <s v="Function"/>
    <n v="28496742"/>
    <n v="0"/>
    <n v="0"/>
    <n v="28496742"/>
    <n v="0"/>
    <n v="28496742"/>
    <n v="-164957.09"/>
    <n v="3469.25"/>
    <n v="28496742"/>
    <n v="28496742"/>
    <n v="3469.25"/>
    <n v="0"/>
    <n v="3469.25"/>
    <n v="0"/>
    <x v="35"/>
  </r>
  <r>
    <n v="-1"/>
    <n v="1"/>
    <s v="0001 -Florida Power &amp; Light Company"/>
    <n v="0"/>
    <n v="3"/>
    <x v="35"/>
    <n v="1972"/>
    <n v="4"/>
    <n v="2014"/>
    <s v="V1972"/>
    <n v="367"/>
    <s v="06. Transmission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  <x v="35"/>
  </r>
  <r>
    <n v="-1"/>
    <n v="1"/>
    <s v="0001 -Florida Power &amp; Light Company"/>
    <n v="0"/>
    <n v="3"/>
    <x v="35"/>
    <n v="1973"/>
    <n v="5"/>
    <n v="2014"/>
    <s v="V1973"/>
    <n v="367"/>
    <s v="06. Transmission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  <x v="35"/>
  </r>
  <r>
    <n v="-1"/>
    <n v="1"/>
    <s v="0001 -Florida Power &amp; Light Company"/>
    <n v="0"/>
    <n v="3"/>
    <x v="35"/>
    <n v="1974"/>
    <n v="6"/>
    <n v="2014"/>
    <s v="V1974"/>
    <n v="367"/>
    <s v="06. Transmission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  <x v="35"/>
  </r>
  <r>
    <n v="-1"/>
    <n v="1"/>
    <s v="0001 -Florida Power &amp; Light Company"/>
    <n v="0"/>
    <n v="3"/>
    <x v="35"/>
    <n v="1975"/>
    <n v="7"/>
    <n v="2014"/>
    <s v="V1975"/>
    <n v="367"/>
    <s v="06. Transmission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  <x v="35"/>
  </r>
  <r>
    <n v="-1"/>
    <n v="1"/>
    <s v="0001 -Florida Power &amp; Light Company"/>
    <n v="0"/>
    <n v="3"/>
    <x v="35"/>
    <n v="1976"/>
    <n v="8"/>
    <n v="2014"/>
    <s v="V1976"/>
    <n v="367"/>
    <s v="06. Transmission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  <x v="35"/>
  </r>
  <r>
    <n v="-1"/>
    <n v="1"/>
    <s v="0001 -Florida Power &amp; Light Company"/>
    <n v="0"/>
    <n v="3"/>
    <x v="35"/>
    <n v="1977"/>
    <n v="10"/>
    <n v="2014"/>
    <s v="V1977"/>
    <n v="367"/>
    <s v="06. Transmission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  <x v="35"/>
  </r>
  <r>
    <n v="-1"/>
    <n v="1"/>
    <s v="0001 -Florida Power &amp; Light Company"/>
    <n v="0"/>
    <n v="3"/>
    <x v="35"/>
    <n v="1978"/>
    <n v="12"/>
    <n v="2014"/>
    <s v="V1978"/>
    <n v="367"/>
    <s v="06. Transmission"/>
    <s v="Function"/>
    <n v="20213597.699999999"/>
    <n v="0"/>
    <n v="0"/>
    <n v="20213597.699999999"/>
    <n v="4875.8999999999996"/>
    <n v="20067717.440000001"/>
    <n v="-182194.16"/>
    <n v="19778.09"/>
    <n v="20213597.699999999"/>
    <n v="20072593.34"/>
    <n v="19778.09"/>
    <n v="0"/>
    <n v="19778.09"/>
    <n v="0"/>
    <x v="35"/>
  </r>
  <r>
    <n v="-1"/>
    <n v="1"/>
    <s v="0001 -Florida Power &amp; Light Company"/>
    <n v="0"/>
    <n v="3"/>
    <x v="35"/>
    <n v="1979"/>
    <n v="13"/>
    <n v="2014"/>
    <s v="V1979"/>
    <n v="367"/>
    <s v="06. Transmission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  <x v="35"/>
  </r>
  <r>
    <n v="-1"/>
    <n v="1"/>
    <s v="0001 -Florida Power &amp; Light Company"/>
    <n v="0"/>
    <n v="3"/>
    <x v="35"/>
    <n v="1980"/>
    <n v="14"/>
    <n v="2014"/>
    <s v="V1980"/>
    <n v="367"/>
    <s v="06. Transmission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  <x v="35"/>
  </r>
  <r>
    <n v="-1"/>
    <n v="1"/>
    <s v="0001 -Florida Power &amp; Light Company"/>
    <n v="0"/>
    <n v="3"/>
    <x v="35"/>
    <n v="1981"/>
    <n v="15"/>
    <n v="2014"/>
    <s v="V1981"/>
    <n v="367"/>
    <s v="06. Transmission"/>
    <s v="Function"/>
    <n v="22725932.550000001"/>
    <n v="0"/>
    <n v="0"/>
    <n v="22725932.550000001"/>
    <n v="21064.19"/>
    <n v="22145776.940000001"/>
    <n v="-244611.73"/>
    <n v="32360.3"/>
    <n v="22851426.52"/>
    <n v="22041347.16"/>
    <n v="32360.3"/>
    <n v="0"/>
    <n v="32360.3"/>
    <n v="0"/>
    <x v="35"/>
  </r>
  <r>
    <n v="-1"/>
    <n v="1"/>
    <s v="0001 -Florida Power &amp; Light Company"/>
    <n v="0"/>
    <n v="3"/>
    <x v="35"/>
    <n v="1982"/>
    <n v="16"/>
    <n v="2014"/>
    <s v="V1982"/>
    <n v="367"/>
    <s v="06. Transmission"/>
    <s v="Function"/>
    <n v="48048036.07"/>
    <n v="0"/>
    <n v="0"/>
    <n v="48048036.07"/>
    <n v="58384.9"/>
    <n v="46035317.460000001"/>
    <n v="-155799.07999999999"/>
    <n v="21.24"/>
    <n v="48048114.759999998"/>
    <n v="46093623.670000002"/>
    <n v="21.24"/>
    <n v="0"/>
    <n v="21.24"/>
    <n v="0"/>
    <x v="35"/>
  </r>
  <r>
    <n v="-1"/>
    <n v="1"/>
    <s v="0001 -Florida Power &amp; Light Company"/>
    <n v="0"/>
    <n v="3"/>
    <x v="35"/>
    <n v="1983"/>
    <n v="17"/>
    <n v="2014"/>
    <s v="V1983"/>
    <n v="367"/>
    <s v="06. Transmission"/>
    <s v="Function"/>
    <n v="22201377.109999999"/>
    <n v="0"/>
    <n v="0"/>
    <n v="22201377.109999999"/>
    <n v="33229.629999999997"/>
    <n v="21051147.32"/>
    <n v="-36384.03"/>
    <n v="6364.13"/>
    <n v="22226353.16"/>
    <n v="21059400.899999999"/>
    <n v="6364.13"/>
    <n v="0"/>
    <n v="6364.13"/>
    <n v="0"/>
    <x v="35"/>
  </r>
  <r>
    <n v="-1"/>
    <n v="1"/>
    <s v="0001 -Florida Power &amp; Light Company"/>
    <n v="0"/>
    <n v="3"/>
    <x v="35"/>
    <n v="1984"/>
    <n v="18"/>
    <n v="2014"/>
    <s v="V1984"/>
    <n v="367"/>
    <s v="06. Transmission"/>
    <s v="Function"/>
    <n v="211277174.62"/>
    <n v="0"/>
    <n v="0"/>
    <n v="211277174.62"/>
    <n v="314173.09000000003"/>
    <n v="202183619.65000001"/>
    <n v="-2531737.0299999998"/>
    <n v="598265.9"/>
    <n v="213650559.81"/>
    <n v="200124407.55000001"/>
    <n v="598265.9"/>
    <n v="0"/>
    <n v="598265.9"/>
    <n v="0"/>
    <x v="35"/>
  </r>
  <r>
    <n v="-1"/>
    <n v="1"/>
    <s v="0001 -Florida Power &amp; Light Company"/>
    <n v="0"/>
    <n v="3"/>
    <x v="35"/>
    <n v="1985"/>
    <n v="19"/>
    <n v="2014"/>
    <s v="V1985"/>
    <n v="367"/>
    <s v="06. Transmission"/>
    <s v="Function"/>
    <n v="63786146.57"/>
    <n v="0"/>
    <n v="0"/>
    <n v="63786146.57"/>
    <n v="95646.23"/>
    <n v="61401735.93"/>
    <n v="-1282611.46"/>
    <n v="300930.11"/>
    <n v="64988029.57"/>
    <n v="60295499.159999996"/>
    <n v="300930.11"/>
    <n v="0"/>
    <n v="300930.11"/>
    <n v="0"/>
    <x v="35"/>
  </r>
  <r>
    <n v="-1"/>
    <n v="1"/>
    <s v="0001 -Florida Power &amp; Light Company"/>
    <n v="0"/>
    <n v="3"/>
    <x v="35"/>
    <n v="1986"/>
    <n v="20"/>
    <n v="2014"/>
    <s v="V1986"/>
    <n v="367"/>
    <s v="06. Transmission"/>
    <s v="Function"/>
    <n v="33257871.640000001"/>
    <n v="0"/>
    <n v="0"/>
    <n v="33257871.640000001"/>
    <n v="33600.57"/>
    <n v="32109508.879999999"/>
    <n v="-195786.73"/>
    <n v="36101.56"/>
    <n v="33403096.309999999"/>
    <n v="31997884.780000001"/>
    <n v="36101.56"/>
    <n v="0"/>
    <n v="36101.56"/>
    <n v="0"/>
    <x v="35"/>
  </r>
  <r>
    <n v="-1"/>
    <n v="1"/>
    <s v="0001 -Florida Power &amp; Light Company"/>
    <n v="0"/>
    <n v="3"/>
    <x v="35"/>
    <n v="1987"/>
    <n v="22"/>
    <n v="2014"/>
    <s v="V1987"/>
    <n v="367"/>
    <s v="06. Transmission"/>
    <s v="Function"/>
    <n v="33232475.68"/>
    <n v="0"/>
    <n v="0"/>
    <n v="415265"/>
    <n v="6198"/>
    <n v="33689727.289999999"/>
    <n v="-943487.96"/>
    <n v="173541.88"/>
    <n v="33941936.289999999"/>
    <n v="32986464.68"/>
    <n v="173541.88"/>
    <n v="0"/>
    <n v="173541.88"/>
    <n v="0"/>
    <x v="35"/>
  </r>
  <r>
    <n v="-1"/>
    <n v="1"/>
    <s v="0001 -Florida Power &amp; Light Company"/>
    <n v="0"/>
    <n v="3"/>
    <x v="35"/>
    <n v="1987"/>
    <n v="21"/>
    <n v="2014"/>
    <s v="V1987A"/>
    <n v="367"/>
    <s v="06. Transmission"/>
    <s v="Function"/>
    <n v="3279459.28"/>
    <n v="0"/>
    <n v="0"/>
    <n v="3279459.28"/>
    <n v="0"/>
    <n v="3373557.82"/>
    <n v="-94991.88"/>
    <n v="32927.94"/>
    <n v="3373557.82"/>
    <n v="3279459.28"/>
    <n v="32927.94"/>
    <n v="0"/>
    <n v="32927.94"/>
    <n v="0"/>
    <x v="35"/>
  </r>
  <r>
    <n v="-1"/>
    <n v="1"/>
    <s v="0001 -Florida Power &amp; Light Company"/>
    <n v="0"/>
    <n v="3"/>
    <x v="35"/>
    <n v="1988"/>
    <n v="24"/>
    <n v="2014"/>
    <s v="V1988"/>
    <n v="367"/>
    <s v="06. Transmission"/>
    <s v="Function"/>
    <n v="58099907.939999998"/>
    <n v="0"/>
    <n v="0"/>
    <n v="5707039.8600000003"/>
    <n v="85179.85"/>
    <n v="55064288.609999999"/>
    <n v="-981094.34"/>
    <n v="105999.49"/>
    <n v="58514124.310000002"/>
    <n v="54735252.090000004"/>
    <n v="105999.49"/>
    <n v="0"/>
    <n v="105999.49"/>
    <n v="0"/>
    <x v="35"/>
  </r>
  <r>
    <n v="-1"/>
    <n v="1"/>
    <s v="0001 -Florida Power &amp; Light Company"/>
    <n v="0"/>
    <n v="3"/>
    <x v="35"/>
    <n v="1988"/>
    <n v="23"/>
    <n v="2014"/>
    <s v="V1988A"/>
    <n v="367"/>
    <s v="06. Transmission"/>
    <s v="Function"/>
    <n v="3453532.28"/>
    <n v="0"/>
    <n v="0"/>
    <n v="3453532.28"/>
    <n v="0"/>
    <n v="3517256.68"/>
    <n v="-66337.33"/>
    <n v="15524.93"/>
    <n v="3517256.68"/>
    <n v="3453532.28"/>
    <n v="15524.93"/>
    <n v="0"/>
    <n v="15524.93"/>
    <n v="0"/>
    <x v="35"/>
  </r>
  <r>
    <n v="-1"/>
    <n v="1"/>
    <s v="0001 -Florida Power &amp; Light Company"/>
    <n v="0"/>
    <n v="3"/>
    <x v="35"/>
    <n v="1989"/>
    <n v="26"/>
    <n v="2014"/>
    <s v="V1989"/>
    <n v="367"/>
    <s v="06. Transmission"/>
    <s v="Function"/>
    <n v="38318470.259999998"/>
    <n v="0"/>
    <n v="0"/>
    <n v="3672622"/>
    <n v="54815.35"/>
    <n v="36279190.100000001"/>
    <n v="-529615.65"/>
    <n v="69251.820000000007"/>
    <n v="38608209.799999997"/>
    <n v="36044265.909999996"/>
    <n v="69251.820000000007"/>
    <n v="0"/>
    <n v="69251.820000000007"/>
    <n v="0"/>
    <x v="35"/>
  </r>
  <r>
    <n v="-1"/>
    <n v="1"/>
    <s v="0001 -Florida Power &amp; Light Company"/>
    <n v="0"/>
    <n v="3"/>
    <x v="35"/>
    <n v="1990"/>
    <n v="28"/>
    <n v="2014"/>
    <s v="V1990"/>
    <n v="367"/>
    <s v="06. Transmission"/>
    <s v="Function"/>
    <n v="52705379.57"/>
    <n v="0"/>
    <n v="0"/>
    <n v="4652481.63"/>
    <n v="69440.149999999994"/>
    <n v="50318604.659999996"/>
    <n v="-821433.79"/>
    <n v="142008.01"/>
    <n v="53355797.810000002"/>
    <n v="49737626.57"/>
    <n v="142008.01"/>
    <n v="0"/>
    <n v="142008.01"/>
    <n v="0"/>
    <x v="35"/>
  </r>
  <r>
    <n v="-1"/>
    <n v="1"/>
    <s v="0001 -Florida Power &amp; Light Company"/>
    <n v="0"/>
    <n v="3"/>
    <x v="35"/>
    <n v="1991"/>
    <n v="29"/>
    <n v="2014"/>
    <s v="V1991"/>
    <n v="367"/>
    <s v="06. Transmission"/>
    <s v="Function"/>
    <n v="54200055.460000001"/>
    <n v="0"/>
    <n v="0"/>
    <n v="4966713"/>
    <n v="74130.179999999993"/>
    <n v="51105057.979999997"/>
    <n v="-478990.07"/>
    <n v="40768.910000000003"/>
    <n v="54401372.469999999"/>
    <n v="50977871.149999999"/>
    <n v="40768.910000000003"/>
    <n v="0"/>
    <n v="40768.910000000003"/>
    <n v="0"/>
    <x v="35"/>
  </r>
  <r>
    <n v="-1"/>
    <n v="1"/>
    <s v="0001 -Florida Power &amp; Light Company"/>
    <n v="0"/>
    <n v="3"/>
    <x v="35"/>
    <n v="1992"/>
    <n v="30"/>
    <n v="2014"/>
    <s v="V1992"/>
    <n v="367"/>
    <s v="06. Transmission"/>
    <s v="Function"/>
    <n v="55270870.719999999"/>
    <n v="0"/>
    <n v="0"/>
    <n v="583557"/>
    <n v="8709.82"/>
    <n v="55440008.240000002"/>
    <n v="-669333.81999999995"/>
    <n v="125817.94"/>
    <n v="55808633.479999997"/>
    <n v="54910955.299999997"/>
    <n v="125817.94"/>
    <n v="0"/>
    <n v="125817.94"/>
    <n v="0"/>
    <x v="35"/>
  </r>
  <r>
    <n v="-1"/>
    <n v="1"/>
    <s v="0001 -Florida Power &amp; Light Company"/>
    <n v="0"/>
    <n v="3"/>
    <x v="35"/>
    <n v="1993"/>
    <n v="31"/>
    <n v="2014"/>
    <s v="V1993"/>
    <n v="367"/>
    <s v="06. Transmission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  <x v="35"/>
  </r>
  <r>
    <n v="-1"/>
    <n v="1"/>
    <s v="0001 -Florida Power &amp; Light Company"/>
    <n v="0"/>
    <n v="3"/>
    <x v="35"/>
    <n v="1994"/>
    <n v="32"/>
    <n v="2014"/>
    <s v="V1994"/>
    <n v="367"/>
    <s v="06. Transmission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  <x v="35"/>
  </r>
  <r>
    <n v="-1"/>
    <n v="1"/>
    <s v="0001 -Florida Power &amp; Light Company"/>
    <n v="0"/>
    <n v="3"/>
    <x v="35"/>
    <n v="1995"/>
    <n v="33"/>
    <n v="2014"/>
    <s v="V1995"/>
    <n v="367"/>
    <s v="06. Transmission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  <x v="35"/>
  </r>
  <r>
    <n v="-1"/>
    <n v="1"/>
    <s v="0001 -Florida Power &amp; Light Company"/>
    <n v="0"/>
    <n v="3"/>
    <x v="35"/>
    <n v="1996"/>
    <n v="34"/>
    <n v="2014"/>
    <s v="V1996"/>
    <n v="367"/>
    <s v="06. Transmission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  <x v="35"/>
  </r>
  <r>
    <n v="-1"/>
    <n v="1"/>
    <s v="0001 -Florida Power &amp; Light Company"/>
    <n v="0"/>
    <n v="3"/>
    <x v="35"/>
    <n v="1997"/>
    <n v="35"/>
    <n v="2014"/>
    <s v="V1997"/>
    <n v="367"/>
    <s v="06. Transmission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  <x v="35"/>
  </r>
  <r>
    <n v="-1"/>
    <n v="1"/>
    <s v="0001 -Florida Power &amp; Light Company"/>
    <n v="0"/>
    <n v="3"/>
    <x v="35"/>
    <n v="1998"/>
    <n v="59"/>
    <n v="2014"/>
    <s v="V1998"/>
    <n v="367"/>
    <s v="06. Transmission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  <x v="35"/>
  </r>
  <r>
    <n v="-1"/>
    <n v="1"/>
    <s v="0001 -Florida Power &amp; Light Company"/>
    <n v="0"/>
    <n v="3"/>
    <x v="35"/>
    <n v="1999"/>
    <n v="60"/>
    <n v="2014"/>
    <s v="V1999"/>
    <n v="367"/>
    <s v="06. Transmission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  <x v="35"/>
  </r>
  <r>
    <n v="-1"/>
    <n v="1"/>
    <s v="0001 -Florida Power &amp; Light Company"/>
    <n v="0"/>
    <n v="3"/>
    <x v="35"/>
    <n v="2000"/>
    <n v="61"/>
    <n v="2014"/>
    <s v="V2000"/>
    <n v="367"/>
    <s v="06. Transmission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  <x v="35"/>
  </r>
  <r>
    <n v="-1"/>
    <n v="1"/>
    <s v="0001 -Florida Power &amp; Light Company"/>
    <n v="0"/>
    <n v="3"/>
    <x v="35"/>
    <n v="2001"/>
    <n v="62"/>
    <n v="2014"/>
    <s v="V2001"/>
    <n v="367"/>
    <s v="06. Transmission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  <x v="35"/>
  </r>
  <r>
    <n v="-1"/>
    <n v="1"/>
    <s v="0001 -Florida Power &amp; Light Company"/>
    <n v="0"/>
    <n v="3"/>
    <x v="35"/>
    <n v="2001"/>
    <n v="69"/>
    <n v="2014"/>
    <s v="V2001 Bonus"/>
    <n v="367"/>
    <s v="06. Transmission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  <x v="35"/>
  </r>
  <r>
    <n v="-1"/>
    <n v="1"/>
    <s v="0001 -Florida Power &amp; Light Company"/>
    <n v="0"/>
    <n v="3"/>
    <x v="35"/>
    <n v="2002"/>
    <n v="63"/>
    <n v="2014"/>
    <s v="V2002"/>
    <n v="367"/>
    <s v="06. Transmission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  <x v="35"/>
  </r>
  <r>
    <n v="-1"/>
    <n v="1"/>
    <s v="0001 -Florida Power &amp; Light Company"/>
    <n v="0"/>
    <n v="3"/>
    <x v="35"/>
    <n v="2002"/>
    <n v="80"/>
    <n v="2014"/>
    <s v="V2002 Bonus Q1"/>
    <n v="367"/>
    <s v="06. Transmission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  <x v="35"/>
  </r>
  <r>
    <n v="-1"/>
    <n v="1"/>
    <s v="0001 -Florida Power &amp; Light Company"/>
    <n v="0"/>
    <n v="3"/>
    <x v="35"/>
    <n v="2002"/>
    <n v="81"/>
    <n v="2014"/>
    <s v="V2002 Bonus Q2"/>
    <n v="367"/>
    <s v="06. Transmission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  <x v="35"/>
  </r>
  <r>
    <n v="-1"/>
    <n v="1"/>
    <s v="0001 -Florida Power &amp; Light Company"/>
    <n v="0"/>
    <n v="3"/>
    <x v="35"/>
    <n v="2002"/>
    <n v="82"/>
    <n v="2014"/>
    <s v="V2002 Bonus Q3"/>
    <n v="367"/>
    <s v="06. Transmission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  <x v="35"/>
  </r>
  <r>
    <n v="-1"/>
    <n v="1"/>
    <s v="0001 -Florida Power &amp; Light Company"/>
    <n v="0"/>
    <n v="3"/>
    <x v="35"/>
    <n v="2002"/>
    <n v="83"/>
    <n v="2014"/>
    <s v="V2002 Bonus Q4"/>
    <n v="367"/>
    <s v="06. Transmission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  <x v="35"/>
  </r>
  <r>
    <n v="-1"/>
    <n v="1"/>
    <s v="0001 -Florida Power &amp; Light Company"/>
    <n v="0"/>
    <n v="3"/>
    <x v="35"/>
    <n v="2002"/>
    <n v="76"/>
    <n v="2014"/>
    <s v="V2002 Q1"/>
    <n v="367"/>
    <s v="06. Transmission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  <x v="35"/>
  </r>
  <r>
    <n v="-1"/>
    <n v="1"/>
    <s v="0001 -Florida Power &amp; Light Company"/>
    <n v="0"/>
    <n v="3"/>
    <x v="35"/>
    <n v="2002"/>
    <n v="77"/>
    <n v="2014"/>
    <s v="V2002 Q2"/>
    <n v="367"/>
    <s v="06. Transmission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  <x v="35"/>
  </r>
  <r>
    <n v="-1"/>
    <n v="1"/>
    <s v="0001 -Florida Power &amp; Light Company"/>
    <n v="0"/>
    <n v="3"/>
    <x v="35"/>
    <n v="2002"/>
    <n v="78"/>
    <n v="2014"/>
    <s v="V2002 Q3"/>
    <n v="367"/>
    <s v="06. Transmission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  <x v="35"/>
  </r>
  <r>
    <n v="-1"/>
    <n v="1"/>
    <s v="0001 -Florida Power &amp; Light Company"/>
    <n v="0"/>
    <n v="3"/>
    <x v="35"/>
    <n v="2002"/>
    <n v="79"/>
    <n v="2014"/>
    <s v="V2002 Q4"/>
    <n v="367"/>
    <s v="06. Transmission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  <x v="35"/>
  </r>
  <r>
    <n v="-1"/>
    <n v="1"/>
    <s v="0001 -Florida Power &amp; Light Company"/>
    <n v="0"/>
    <n v="3"/>
    <x v="35"/>
    <n v="2003"/>
    <n v="64"/>
    <n v="2014"/>
    <s v="V2003"/>
    <n v="367"/>
    <s v="06. Transmission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  <x v="35"/>
  </r>
  <r>
    <n v="-1"/>
    <n v="1"/>
    <s v="0001 -Florida Power &amp; Light Company"/>
    <n v="0"/>
    <n v="3"/>
    <x v="35"/>
    <n v="2003"/>
    <n v="70"/>
    <n v="2014"/>
    <s v="V2003 Bonus-30%"/>
    <n v="367"/>
    <s v="06. Transmission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  <x v="35"/>
  </r>
  <r>
    <n v="-1"/>
    <n v="1"/>
    <s v="0001 -Florida Power &amp; Light Company"/>
    <n v="0"/>
    <n v="3"/>
    <x v="35"/>
    <n v="2003"/>
    <n v="84"/>
    <n v="2014"/>
    <s v="V2003 Bonus-50%"/>
    <n v="367"/>
    <s v="06. Transmission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  <x v="35"/>
  </r>
  <r>
    <n v="-1"/>
    <n v="1"/>
    <s v="0001 -Florida Power &amp; Light Company"/>
    <n v="0"/>
    <n v="3"/>
    <x v="35"/>
    <n v="2004"/>
    <n v="92"/>
    <n v="2014"/>
    <s v="V2004 Q1"/>
    <n v="367"/>
    <s v="06. Transmission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  <x v="35"/>
  </r>
  <r>
    <n v="-1"/>
    <n v="1"/>
    <s v="0001 -Florida Power &amp; Light Company"/>
    <n v="0"/>
    <n v="3"/>
    <x v="35"/>
    <n v="2004"/>
    <n v="96"/>
    <n v="2014"/>
    <s v="V2004 Q1 - 30% Bonus"/>
    <n v="367"/>
    <s v="06. Transmission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  <x v="35"/>
  </r>
  <r>
    <n v="-1"/>
    <n v="1"/>
    <s v="0001 -Florida Power &amp; Light Company"/>
    <n v="0"/>
    <n v="3"/>
    <x v="35"/>
    <n v="2004"/>
    <n v="100"/>
    <n v="2014"/>
    <s v="V2004 Q1 - 50% Bonus"/>
    <n v="367"/>
    <s v="06. Transmission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  <x v="35"/>
  </r>
  <r>
    <n v="-1"/>
    <n v="1"/>
    <s v="0001 -Florida Power &amp; Light Company"/>
    <n v="0"/>
    <n v="3"/>
    <x v="35"/>
    <n v="2004"/>
    <n v="93"/>
    <n v="2014"/>
    <s v="V2004 Q2"/>
    <n v="367"/>
    <s v="06. Transmission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  <x v="35"/>
  </r>
  <r>
    <n v="-1"/>
    <n v="1"/>
    <s v="0001 -Florida Power &amp; Light Company"/>
    <n v="0"/>
    <n v="3"/>
    <x v="35"/>
    <n v="2004"/>
    <n v="97"/>
    <n v="2014"/>
    <s v="V2004 Q2 - 30% Bonus"/>
    <n v="367"/>
    <s v="06. Transmission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  <x v="35"/>
  </r>
  <r>
    <n v="-1"/>
    <n v="1"/>
    <s v="0001 -Florida Power &amp; Light Company"/>
    <n v="0"/>
    <n v="3"/>
    <x v="35"/>
    <n v="2004"/>
    <n v="101"/>
    <n v="2014"/>
    <s v="V2004 Q2 - 50% Bonus"/>
    <n v="367"/>
    <s v="06. Transmission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  <x v="35"/>
  </r>
  <r>
    <n v="-1"/>
    <n v="1"/>
    <s v="0001 -Florida Power &amp; Light Company"/>
    <n v="0"/>
    <n v="3"/>
    <x v="35"/>
    <n v="2004"/>
    <n v="94"/>
    <n v="2014"/>
    <s v="V2004 Q3"/>
    <n v="367"/>
    <s v="06. Transmission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  <x v="35"/>
  </r>
  <r>
    <n v="-1"/>
    <n v="1"/>
    <s v="0001 -Florida Power &amp; Light Company"/>
    <n v="0"/>
    <n v="3"/>
    <x v="35"/>
    <n v="2004"/>
    <n v="98"/>
    <n v="2014"/>
    <s v="V2004 Q3 - 30% Bonus"/>
    <n v="367"/>
    <s v="06. Transmission"/>
    <s v="Function"/>
    <n v="23457.86"/>
    <n v="0"/>
    <n v="0"/>
    <n v="23457.86"/>
    <n v="0"/>
    <n v="23457.86"/>
    <n v="0"/>
    <n v="0"/>
    <n v="23457.86"/>
    <n v="23457.86"/>
    <n v="0"/>
    <n v="0"/>
    <n v="0"/>
    <n v="0"/>
    <x v="35"/>
  </r>
  <r>
    <n v="-1"/>
    <n v="1"/>
    <s v="0001 -Florida Power &amp; Light Company"/>
    <n v="0"/>
    <n v="3"/>
    <x v="35"/>
    <n v="2004"/>
    <n v="102"/>
    <n v="2014"/>
    <s v="V2004 Q3 - 50% Bonus"/>
    <n v="367"/>
    <s v="06. Transmission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  <x v="35"/>
  </r>
  <r>
    <n v="-1"/>
    <n v="1"/>
    <s v="0001 -Florida Power &amp; Light Company"/>
    <n v="0"/>
    <n v="3"/>
    <x v="35"/>
    <n v="2004"/>
    <n v="95"/>
    <n v="2014"/>
    <s v="V2004 Q4"/>
    <n v="367"/>
    <s v="06. Transmission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  <x v="35"/>
  </r>
  <r>
    <n v="-1"/>
    <n v="1"/>
    <s v="0001 -Florida Power &amp; Light Company"/>
    <n v="0"/>
    <n v="3"/>
    <x v="35"/>
    <n v="2004"/>
    <n v="99"/>
    <n v="2014"/>
    <s v="V2004 Q4 - 30% Bonus"/>
    <n v="367"/>
    <s v="06. Transmission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  <x v="35"/>
  </r>
  <r>
    <n v="-1"/>
    <n v="1"/>
    <s v="0001 -Florida Power &amp; Light Company"/>
    <n v="0"/>
    <n v="3"/>
    <x v="35"/>
    <n v="2004"/>
    <n v="103"/>
    <n v="2014"/>
    <s v="V2004 Q4 - 50% Bonus"/>
    <n v="367"/>
    <s v="06. Transmission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  <x v="35"/>
  </r>
  <r>
    <n v="-1"/>
    <n v="1"/>
    <s v="0001 -Florida Power &amp; Light Company"/>
    <n v="0"/>
    <n v="3"/>
    <x v="35"/>
    <n v="2005"/>
    <n v="66"/>
    <n v="2014"/>
    <s v="V2005"/>
    <n v="367"/>
    <s v="06. Transmission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  <x v="35"/>
  </r>
  <r>
    <n v="-1"/>
    <n v="1"/>
    <s v="0001 -Florida Power &amp; Light Company"/>
    <n v="0"/>
    <n v="3"/>
    <x v="35"/>
    <n v="2005"/>
    <n v="104"/>
    <n v="2014"/>
    <s v="V2005 A"/>
    <n v="367"/>
    <s v="06. Transmission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  <x v="35"/>
  </r>
  <r>
    <n v="-1"/>
    <n v="1"/>
    <s v="0001 -Florida Power &amp; Light Company"/>
    <n v="0"/>
    <n v="3"/>
    <x v="35"/>
    <n v="2005"/>
    <n v="72"/>
    <n v="2014"/>
    <s v="V2005 Bonus-30%"/>
    <n v="367"/>
    <s v="06. Transmission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  <x v="35"/>
  </r>
  <r>
    <n v="-1"/>
    <n v="1"/>
    <s v="0001 -Florida Power &amp; Light Company"/>
    <n v="0"/>
    <n v="3"/>
    <x v="35"/>
    <n v="2005"/>
    <n v="86"/>
    <n v="2014"/>
    <s v="V2005 Bonus-50%"/>
    <n v="367"/>
    <s v="06. Transmission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  <x v="35"/>
  </r>
  <r>
    <n v="-1"/>
    <n v="1"/>
    <s v="0001 -Florida Power &amp; Light Company"/>
    <n v="0"/>
    <n v="3"/>
    <x v="35"/>
    <n v="2006"/>
    <n v="67"/>
    <n v="2014"/>
    <s v="V2006"/>
    <n v="367"/>
    <s v="06. Transmission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  <x v="35"/>
  </r>
  <r>
    <n v="-1"/>
    <n v="1"/>
    <s v="0001 -Florida Power &amp; Light Company"/>
    <n v="0"/>
    <n v="3"/>
    <x v="35"/>
    <n v="2007"/>
    <n v="74"/>
    <n v="2014"/>
    <s v="V2007"/>
    <n v="367"/>
    <s v="06. Transmission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  <x v="35"/>
  </r>
  <r>
    <n v="-1"/>
    <n v="1"/>
    <s v="0001 -Florida Power &amp; Light Company"/>
    <n v="0"/>
    <n v="3"/>
    <x v="35"/>
    <n v="2008"/>
    <n v="89"/>
    <n v="2014"/>
    <s v="V2008"/>
    <n v="367"/>
    <s v="06. Transmission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  <x v="35"/>
  </r>
  <r>
    <n v="-1"/>
    <n v="1"/>
    <s v="0001 -Florida Power &amp; Light Company"/>
    <n v="0"/>
    <n v="3"/>
    <x v="35"/>
    <n v="2008"/>
    <n v="239"/>
    <n v="2014"/>
    <s v="V2008 Bonus - 50%"/>
    <n v="367"/>
    <s v="06. Transmission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  <x v="35"/>
  </r>
  <r>
    <n v="-1"/>
    <n v="1"/>
    <s v="0001 -Florida Power &amp; Light Company"/>
    <n v="0"/>
    <n v="3"/>
    <x v="35"/>
    <n v="2008"/>
    <n v="164"/>
    <n v="2014"/>
    <s v="V2008 Q1"/>
    <n v="367"/>
    <s v="06. Transmission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  <x v="35"/>
  </r>
  <r>
    <n v="-1"/>
    <n v="1"/>
    <s v="0001 -Florida Power &amp; Light Company"/>
    <n v="0"/>
    <n v="3"/>
    <x v="35"/>
    <n v="2008"/>
    <n v="168"/>
    <n v="2014"/>
    <s v="V2008 Q1 - 50% Bonus"/>
    <n v="367"/>
    <s v="06. Transmission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  <x v="35"/>
  </r>
  <r>
    <n v="-1"/>
    <n v="1"/>
    <s v="0001 -Florida Power &amp; Light Company"/>
    <n v="0"/>
    <n v="3"/>
    <x v="35"/>
    <n v="2008"/>
    <n v="165"/>
    <n v="2014"/>
    <s v="V2008 Q2"/>
    <n v="367"/>
    <s v="06. Transmission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  <x v="35"/>
  </r>
  <r>
    <n v="-1"/>
    <n v="1"/>
    <s v="0001 -Florida Power &amp; Light Company"/>
    <n v="0"/>
    <n v="3"/>
    <x v="35"/>
    <n v="2008"/>
    <n v="169"/>
    <n v="2014"/>
    <s v="V2008 Q2 - 50% Bonus"/>
    <n v="367"/>
    <s v="06. Transmission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  <x v="35"/>
  </r>
  <r>
    <n v="-1"/>
    <n v="1"/>
    <s v="0001 -Florida Power &amp; Light Company"/>
    <n v="0"/>
    <n v="3"/>
    <x v="35"/>
    <n v="2008"/>
    <n v="166"/>
    <n v="2014"/>
    <s v="V2008 Q3"/>
    <n v="367"/>
    <s v="06. Transmission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  <x v="35"/>
  </r>
  <r>
    <n v="-1"/>
    <n v="1"/>
    <s v="0001 -Florida Power &amp; Light Company"/>
    <n v="0"/>
    <n v="3"/>
    <x v="35"/>
    <n v="2008"/>
    <n v="170"/>
    <n v="2014"/>
    <s v="V2008 Q3 - 50% Bonus"/>
    <n v="367"/>
    <s v="06. Transmission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  <x v="35"/>
  </r>
  <r>
    <n v="-1"/>
    <n v="1"/>
    <s v="0001 -Florida Power &amp; Light Company"/>
    <n v="0"/>
    <n v="3"/>
    <x v="35"/>
    <n v="2008"/>
    <n v="167"/>
    <n v="2014"/>
    <s v="V2008 Q4"/>
    <n v="367"/>
    <s v="06. Transmission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  <x v="35"/>
  </r>
  <r>
    <n v="-1"/>
    <n v="1"/>
    <s v="0001 -Florida Power &amp; Light Company"/>
    <n v="0"/>
    <n v="3"/>
    <x v="35"/>
    <n v="2008"/>
    <n v="171"/>
    <n v="2014"/>
    <s v="V2008 Q4 - 50% Bonus"/>
    <n v="367"/>
    <s v="06. Transmission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  <x v="35"/>
  </r>
  <r>
    <n v="-1"/>
    <n v="1"/>
    <s v="0001 -Florida Power &amp; Light Company"/>
    <n v="0"/>
    <n v="3"/>
    <x v="35"/>
    <n v="2009"/>
    <n v="90"/>
    <n v="2014"/>
    <s v="V2009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5"/>
    <n v="2014"/>
    <s v="V2009 Q1"/>
    <n v="367"/>
    <s v="06. Transmission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  <x v="35"/>
  </r>
  <r>
    <n v="-1"/>
    <n v="1"/>
    <s v="0001 -Florida Power &amp; Light Company"/>
    <n v="0"/>
    <n v="3"/>
    <x v="35"/>
    <n v="2009"/>
    <n v="189"/>
    <n v="2014"/>
    <s v="V2009 Q1 - 50% Bonus"/>
    <n v="367"/>
    <s v="06. Transmission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  <x v="35"/>
  </r>
  <r>
    <n v="-1"/>
    <n v="1"/>
    <s v="0001 -Florida Power &amp; Light Company"/>
    <n v="0"/>
    <n v="3"/>
    <x v="35"/>
    <n v="2009"/>
    <n v="186"/>
    <n v="2014"/>
    <s v="V2009 Q2"/>
    <n v="367"/>
    <s v="06. Transmission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  <x v="35"/>
  </r>
  <r>
    <n v="-1"/>
    <n v="1"/>
    <s v="0001 -Florida Power &amp; Light Company"/>
    <n v="0"/>
    <n v="3"/>
    <x v="35"/>
    <n v="2009"/>
    <n v="190"/>
    <n v="2014"/>
    <s v="V2009 Q2 - 50% Bonus"/>
    <n v="367"/>
    <s v="06. Transmission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  <x v="35"/>
  </r>
  <r>
    <n v="-1"/>
    <n v="1"/>
    <s v="0001 -Florida Power &amp; Light Company"/>
    <n v="0"/>
    <n v="3"/>
    <x v="35"/>
    <n v="2009"/>
    <n v="187"/>
    <n v="2014"/>
    <s v="V2009 Q3"/>
    <n v="367"/>
    <s v="06. Transmission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  <x v="35"/>
  </r>
  <r>
    <n v="-1"/>
    <n v="1"/>
    <s v="0001 -Florida Power &amp; Light Company"/>
    <n v="0"/>
    <n v="3"/>
    <x v="35"/>
    <n v="2009"/>
    <n v="191"/>
    <n v="2014"/>
    <s v="V2009 Q3 - 50% Bonus"/>
    <n v="367"/>
    <s v="06. Transmission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  <x v="35"/>
  </r>
  <r>
    <n v="-1"/>
    <n v="1"/>
    <s v="0001 -Florida Power &amp; Light Company"/>
    <n v="0"/>
    <n v="3"/>
    <x v="35"/>
    <n v="2009"/>
    <n v="188"/>
    <n v="2014"/>
    <s v="V2009 Q4"/>
    <n v="367"/>
    <s v="06. Transmission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  <x v="35"/>
  </r>
  <r>
    <n v="-1"/>
    <n v="1"/>
    <s v="0001 -Florida Power &amp; Light Company"/>
    <n v="0"/>
    <n v="3"/>
    <x v="35"/>
    <n v="2009"/>
    <n v="192"/>
    <n v="2014"/>
    <s v="V2009 Q4 - 50% Bonus"/>
    <n v="367"/>
    <s v="06. Transmission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  <x v="35"/>
  </r>
  <r>
    <n v="-1"/>
    <n v="1"/>
    <s v="0001 -Florida Power &amp; Light Company"/>
    <n v="0"/>
    <n v="3"/>
    <x v="35"/>
    <n v="2010"/>
    <n v="124"/>
    <n v="2014"/>
    <s v="V2010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3"/>
    <n v="2014"/>
    <s v="V2010 Q1"/>
    <n v="367"/>
    <s v="06. Transmission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  <x v="35"/>
  </r>
  <r>
    <n v="-1"/>
    <n v="1"/>
    <s v="0001 -Florida Power &amp; Light Company"/>
    <n v="0"/>
    <n v="3"/>
    <x v="35"/>
    <n v="2010"/>
    <n v="215"/>
    <n v="2014"/>
    <s v="V2010 Q1 - 50% Bonus"/>
    <n v="367"/>
    <s v="06. Transmission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  <x v="35"/>
  </r>
  <r>
    <n v="-1"/>
    <n v="1"/>
    <s v="0001 -Florida Power &amp; Light Company"/>
    <n v="0"/>
    <n v="3"/>
    <x v="35"/>
    <n v="2010"/>
    <n v="194"/>
    <n v="2014"/>
    <s v="V2010 Q2"/>
    <n v="367"/>
    <s v="06. Transmission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  <x v="35"/>
  </r>
  <r>
    <n v="-1"/>
    <n v="1"/>
    <s v="0001 -Florida Power &amp; Light Company"/>
    <n v="0"/>
    <n v="3"/>
    <x v="35"/>
    <n v="2010"/>
    <n v="216"/>
    <n v="2014"/>
    <s v="V2010 Q2 - 50% Bonus"/>
    <n v="367"/>
    <s v="06. Transmission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  <x v="35"/>
  </r>
  <r>
    <n v="-1"/>
    <n v="1"/>
    <s v="0001 -Florida Power &amp; Light Company"/>
    <n v="0"/>
    <n v="3"/>
    <x v="35"/>
    <n v="2010"/>
    <n v="195"/>
    <n v="2014"/>
    <s v="V2010 Q3"/>
    <n v="367"/>
    <s v="06. Transmission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  <x v="35"/>
  </r>
  <r>
    <n v="-1"/>
    <n v="1"/>
    <s v="0001 -Florida Power &amp; Light Company"/>
    <n v="0"/>
    <n v="3"/>
    <x v="35"/>
    <n v="2010"/>
    <n v="225"/>
    <n v="2014"/>
    <s v="V2010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7"/>
    <n v="2014"/>
    <s v="V2010 Q3 - 50% Bonus"/>
    <n v="367"/>
    <s v="06. Transmission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  <x v="35"/>
  </r>
  <r>
    <n v="-1"/>
    <n v="1"/>
    <s v="0001 -Florida Power &amp; Light Company"/>
    <n v="0"/>
    <n v="3"/>
    <x v="35"/>
    <n v="2010"/>
    <n v="196"/>
    <n v="2014"/>
    <s v="V2010 Q4"/>
    <n v="367"/>
    <s v="06. Transmission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  <x v="35"/>
  </r>
  <r>
    <n v="-1"/>
    <n v="1"/>
    <s v="0001 -Florida Power &amp; Light Company"/>
    <n v="0"/>
    <n v="3"/>
    <x v="35"/>
    <n v="2010"/>
    <n v="224"/>
    <n v="2014"/>
    <s v="V2010 Q4 - 100% Bonus"/>
    <n v="367"/>
    <s v="06. Transmission"/>
    <s v="Function"/>
    <n v="0"/>
    <n v="0"/>
    <n v="0"/>
    <n v="0"/>
    <n v="0"/>
    <n v="0"/>
    <n v="0"/>
    <n v="3272.94"/>
    <n v="0"/>
    <n v="0"/>
    <n v="3272.94"/>
    <n v="0"/>
    <n v="3272.94"/>
    <n v="0"/>
    <x v="35"/>
  </r>
  <r>
    <n v="-1"/>
    <n v="1"/>
    <s v="0001 -Florida Power &amp; Light Company"/>
    <n v="0"/>
    <n v="3"/>
    <x v="35"/>
    <n v="2010"/>
    <n v="218"/>
    <n v="2014"/>
    <s v="V2010 Q4 - 50% Bonus"/>
    <n v="367"/>
    <s v="06. Transmission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  <x v="35"/>
  </r>
  <r>
    <n v="-1"/>
    <n v="1"/>
    <s v="0001 -Florida Power &amp; Light Company"/>
    <n v="0"/>
    <n v="3"/>
    <x v="35"/>
    <n v="2011"/>
    <n v="125"/>
    <n v="2014"/>
    <s v="V2011"/>
    <n v="367"/>
    <s v="06. Transmission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  <x v="35"/>
  </r>
  <r>
    <n v="-1"/>
    <n v="1"/>
    <s v="0001 -Florida Power &amp; Light Company"/>
    <n v="0"/>
    <n v="3"/>
    <x v="35"/>
    <n v="2011"/>
    <n v="233"/>
    <n v="2014"/>
    <s v="V2011 - 100% Bonus"/>
    <n v="367"/>
    <s v="06. Transmission"/>
    <s v="Function"/>
    <n v="0"/>
    <n v="0"/>
    <n v="0"/>
    <n v="0"/>
    <n v="0"/>
    <n v="0"/>
    <n v="0"/>
    <n v="140163.19"/>
    <n v="0"/>
    <n v="0"/>
    <n v="140163.19"/>
    <n v="0"/>
    <n v="140163.19"/>
    <n v="0"/>
    <x v="35"/>
  </r>
  <r>
    <n v="-1"/>
    <n v="1"/>
    <s v="0001 -Florida Power &amp; Light Company"/>
    <n v="0"/>
    <n v="3"/>
    <x v="35"/>
    <n v="2011"/>
    <n v="234"/>
    <n v="2014"/>
    <s v="V2011 - 50% Bonus"/>
    <n v="367"/>
    <s v="06. Transmission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  <x v="35"/>
  </r>
  <r>
    <n v="-1"/>
    <n v="1"/>
    <s v="0001 -Florida Power &amp; Light Company"/>
    <n v="0"/>
    <n v="3"/>
    <x v="35"/>
    <n v="2012"/>
    <n v="126"/>
    <n v="2014"/>
    <s v="V2012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0"/>
    <n v="2014"/>
    <s v="V2012 Q1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8"/>
    <n v="2014"/>
    <s v="V2012 Q1 - 50% Bonus"/>
    <n v="367"/>
    <s v="06. Transmission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  <x v="35"/>
  </r>
  <r>
    <n v="-1"/>
    <n v="1"/>
    <s v="0001 -Florida Power &amp; Light Company"/>
    <n v="0"/>
    <n v="3"/>
    <x v="35"/>
    <n v="2012"/>
    <n v="242"/>
    <n v="2014"/>
    <s v="V2012 Q2"/>
    <n v="367"/>
    <s v="06. Transmission"/>
    <s v="Function"/>
    <n v="-3551.04"/>
    <n v="0"/>
    <n v="0"/>
    <n v="-3551.04"/>
    <n v="-53"/>
    <n v="-79.5"/>
    <n v="0"/>
    <n v="0"/>
    <n v="-3551.04"/>
    <n v="-132.5"/>
    <n v="0"/>
    <n v="0"/>
    <n v="0"/>
    <n v="0"/>
    <x v="35"/>
  </r>
  <r>
    <n v="-1"/>
    <n v="1"/>
    <s v="0001 -Florida Power &amp; Light Company"/>
    <n v="0"/>
    <n v="3"/>
    <x v="35"/>
    <n v="2012"/>
    <n v="243"/>
    <n v="2014"/>
    <s v="V2012 Q2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9"/>
    <n v="2014"/>
    <s v="V2012 Q2 - 50% Bonus"/>
    <n v="367"/>
    <s v="06. Transmission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  <x v="35"/>
  </r>
  <r>
    <n v="-1"/>
    <n v="1"/>
    <s v="0001 -Florida Power &amp; Light Company"/>
    <n v="0"/>
    <n v="3"/>
    <x v="35"/>
    <n v="2012"/>
    <n v="244"/>
    <n v="2014"/>
    <s v="V2012 Q3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5"/>
    <n v="2014"/>
    <s v="V2012 Q3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0"/>
    <n v="2014"/>
    <s v="V2012 Q3 - 50% Bonus"/>
    <n v="367"/>
    <s v="06. Transmission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  <x v="35"/>
  </r>
  <r>
    <n v="-1"/>
    <n v="1"/>
    <s v="0001 -Florida Power &amp; Light Company"/>
    <n v="0"/>
    <n v="3"/>
    <x v="35"/>
    <n v="2012"/>
    <n v="246"/>
    <n v="2014"/>
    <s v="V2012 Q4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7"/>
    <n v="2014"/>
    <s v="V2012 Q4 - 100% Bonus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1"/>
    <n v="2014"/>
    <s v="V2012 Q4 - 50% Bonus"/>
    <n v="367"/>
    <s v="06. Transmission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  <x v="35"/>
  </r>
  <r>
    <n v="-1"/>
    <n v="1"/>
    <s v="0001 -Florida Power &amp; Light Company"/>
    <n v="0"/>
    <n v="3"/>
    <x v="35"/>
    <n v="2013"/>
    <n v="127"/>
    <n v="2014"/>
    <s v="V2013"/>
    <n v="367"/>
    <s v="06. Transmission"/>
    <s v="Function"/>
    <n v="3146567.58"/>
    <n v="0"/>
    <n v="0"/>
    <n v="3132706.14"/>
    <n v="68130.05"/>
    <n v="34584.800000000003"/>
    <n v="0"/>
    <n v="0"/>
    <n v="3146567.58"/>
    <n v="102714.85"/>
    <n v="0"/>
    <n v="0"/>
    <n v="0"/>
    <n v="0"/>
    <x v="35"/>
  </r>
  <r>
    <n v="-1"/>
    <n v="1"/>
    <s v="0001 -Florida Power &amp; Light Company"/>
    <n v="0"/>
    <n v="3"/>
    <x v="35"/>
    <n v="2013"/>
    <n v="231"/>
    <n v="2014"/>
    <s v="V2013 - 50% Bonus"/>
    <n v="367"/>
    <s v="06. Transmission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  <x v="35"/>
  </r>
  <r>
    <n v="-1"/>
    <n v="1"/>
    <s v="0001 -Florida Power &amp; Light Company"/>
    <n v="0"/>
    <n v="3"/>
    <x v="35"/>
    <n v="2014"/>
    <n v="128"/>
    <n v="2014"/>
    <s v="V2014"/>
    <n v="367"/>
    <s v="06. Transmission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  <x v="35"/>
  </r>
  <r>
    <n v="-1"/>
    <n v="1"/>
    <s v="0001 -Florida Power &amp; Light Company"/>
    <n v="0"/>
    <n v="3"/>
    <x v="35"/>
    <n v="2014"/>
    <n v="363"/>
    <n v="2014"/>
    <s v="V2014 - 50% Bonus"/>
    <n v="367"/>
    <s v="06. Transmission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  <x v="35"/>
  </r>
  <r>
    <n v="-1"/>
    <n v="1"/>
    <s v="0001 -Florida Power &amp; Light Company"/>
    <n v="0"/>
    <n v="3"/>
    <x v="35"/>
    <n v="2014"/>
    <n v="601"/>
    <n v="2014"/>
    <s v="V2014 EXP"/>
    <n v="367"/>
    <s v="06. Transmiss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69"/>
    <n v="1"/>
    <n v="2014"/>
    <s v="V1969"/>
    <n v="367"/>
    <s v="07. Distribution"/>
    <s v="Function"/>
    <n v="187842550.03999999"/>
    <n v="0"/>
    <n v="0"/>
    <n v="190588599.91999999"/>
    <n v="0"/>
    <n v="190588599.91999999"/>
    <n v="-4315100.8099999996"/>
    <n v="89845.82"/>
    <n v="190588599.91999999"/>
    <n v="187842550.03999999"/>
    <n v="89845.82"/>
    <n v="0"/>
    <n v="89845.82"/>
    <n v="0"/>
    <x v="35"/>
  </r>
  <r>
    <n v="-1"/>
    <n v="1"/>
    <s v="0001 -Florida Power &amp; Light Company"/>
    <n v="0"/>
    <n v="3"/>
    <x v="35"/>
    <n v="1970"/>
    <n v="2"/>
    <n v="2014"/>
    <s v="V1970"/>
    <n v="367"/>
    <s v="07. Distribution"/>
    <s v="Function"/>
    <n v="29169470.440000001"/>
    <n v="0"/>
    <n v="0"/>
    <n v="29791836.300000001"/>
    <n v="0"/>
    <n v="29791836.300000001"/>
    <n v="-1197214.1599999999"/>
    <n v="20577.07"/>
    <n v="29791836.300000001"/>
    <n v="29169470.440000001"/>
    <n v="20577.07"/>
    <n v="0"/>
    <n v="20577.07"/>
    <n v="0"/>
    <x v="35"/>
  </r>
  <r>
    <n v="-1"/>
    <n v="1"/>
    <s v="0001 -Florida Power &amp; Light Company"/>
    <n v="0"/>
    <n v="3"/>
    <x v="35"/>
    <n v="1971"/>
    <n v="3"/>
    <n v="2014"/>
    <s v="V1971"/>
    <n v="367"/>
    <s v="07. Distribution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  <x v="35"/>
  </r>
  <r>
    <n v="-1"/>
    <n v="1"/>
    <s v="0001 -Florida Power &amp; Light Company"/>
    <n v="0"/>
    <n v="3"/>
    <x v="35"/>
    <n v="1972"/>
    <n v="4"/>
    <n v="2014"/>
    <s v="V1972"/>
    <n v="367"/>
    <s v="07. Distribution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  <x v="35"/>
  </r>
  <r>
    <n v="-1"/>
    <n v="1"/>
    <s v="0001 -Florida Power &amp; Light Company"/>
    <n v="0"/>
    <n v="3"/>
    <x v="35"/>
    <n v="1973"/>
    <n v="5"/>
    <n v="2014"/>
    <s v="V1973"/>
    <n v="367"/>
    <s v="07. Distribution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  <x v="35"/>
  </r>
  <r>
    <n v="-1"/>
    <n v="1"/>
    <s v="0001 -Florida Power &amp; Light Company"/>
    <n v="0"/>
    <n v="3"/>
    <x v="35"/>
    <n v="1974"/>
    <n v="6"/>
    <n v="2014"/>
    <s v="V1974"/>
    <n v="367"/>
    <s v="07. Distribution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  <x v="35"/>
  </r>
  <r>
    <n v="-1"/>
    <n v="1"/>
    <s v="0001 -Florida Power &amp; Light Company"/>
    <n v="0"/>
    <n v="3"/>
    <x v="35"/>
    <n v="1975"/>
    <n v="7"/>
    <n v="2014"/>
    <s v="V1975"/>
    <n v="367"/>
    <s v="07. Distribution"/>
    <s v="Function"/>
    <n v="73164297"/>
    <n v="0"/>
    <n v="0"/>
    <n v="69506793.290000007"/>
    <n v="2388.7800000000002"/>
    <n v="73096108.120000005"/>
    <n v="-773194.47"/>
    <n v="10914.05"/>
    <n v="73164297"/>
    <n v="73098605.489999995"/>
    <n v="10805.46"/>
    <n v="0"/>
    <n v="10914.05"/>
    <n v="0"/>
    <x v="35"/>
  </r>
  <r>
    <n v="-1"/>
    <n v="1"/>
    <s v="0001 -Florida Power &amp; Light Company"/>
    <n v="0"/>
    <n v="3"/>
    <x v="35"/>
    <n v="1976"/>
    <n v="8"/>
    <n v="2014"/>
    <s v="V1976"/>
    <n v="367"/>
    <s v="07. Distribution"/>
    <s v="Function"/>
    <n v="57296725"/>
    <n v="0"/>
    <n v="0"/>
    <n v="54177626.210000001"/>
    <n v="4405.33"/>
    <n v="57166576.369999997"/>
    <n v="-626500.81999999995"/>
    <n v="4620.71"/>
    <n v="57296725"/>
    <n v="57171173.119999997"/>
    <n v="4429.29"/>
    <n v="0"/>
    <n v="4620.71"/>
    <n v="0"/>
    <x v="35"/>
  </r>
  <r>
    <n v="-1"/>
    <n v="1"/>
    <s v="0001 -Florida Power &amp; Light Company"/>
    <n v="0"/>
    <n v="3"/>
    <x v="35"/>
    <n v="1977"/>
    <n v="10"/>
    <n v="2014"/>
    <s v="V1977"/>
    <n v="367"/>
    <s v="07. Distribution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  <x v="35"/>
  </r>
  <r>
    <n v="-1"/>
    <n v="1"/>
    <s v="0001 -Florida Power &amp; Light Company"/>
    <n v="0"/>
    <n v="3"/>
    <x v="35"/>
    <n v="1978"/>
    <n v="12"/>
    <n v="2014"/>
    <s v="V1978"/>
    <n v="367"/>
    <s v="07. Distribution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  <x v="35"/>
  </r>
  <r>
    <n v="-1"/>
    <n v="1"/>
    <s v="0001 -Florida Power &amp; Light Company"/>
    <n v="0"/>
    <n v="3"/>
    <x v="35"/>
    <n v="1979"/>
    <n v="13"/>
    <n v="2014"/>
    <s v="V1979"/>
    <n v="367"/>
    <s v="07. Distribution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  <x v="35"/>
  </r>
  <r>
    <n v="-1"/>
    <n v="1"/>
    <s v="0001 -Florida Power &amp; Light Company"/>
    <n v="0"/>
    <n v="3"/>
    <x v="35"/>
    <n v="1980"/>
    <n v="14"/>
    <n v="2014"/>
    <s v="V1980"/>
    <n v="367"/>
    <s v="07. Distribution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  <x v="35"/>
  </r>
  <r>
    <n v="-1"/>
    <n v="1"/>
    <s v="0001 -Florida Power &amp; Light Company"/>
    <n v="0"/>
    <n v="3"/>
    <x v="35"/>
    <n v="1981"/>
    <n v="15"/>
    <n v="2014"/>
    <s v="V1981"/>
    <n v="367"/>
    <s v="07. Distribution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  <x v="35"/>
  </r>
  <r>
    <n v="-1"/>
    <n v="1"/>
    <s v="0001 -Florida Power &amp; Light Company"/>
    <n v="0"/>
    <n v="3"/>
    <x v="35"/>
    <n v="1982"/>
    <n v="16"/>
    <n v="2014"/>
    <s v="V1982"/>
    <n v="367"/>
    <s v="07. Distribution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  <x v="35"/>
  </r>
  <r>
    <n v="-1"/>
    <n v="1"/>
    <s v="0001 -Florida Power &amp; Light Company"/>
    <n v="0"/>
    <n v="3"/>
    <x v="35"/>
    <n v="1983"/>
    <n v="17"/>
    <n v="2014"/>
    <s v="V1983"/>
    <n v="367"/>
    <s v="07. Distribution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  <x v="35"/>
  </r>
  <r>
    <n v="-1"/>
    <n v="1"/>
    <s v="0001 -Florida Power &amp; Light Company"/>
    <n v="0"/>
    <n v="3"/>
    <x v="35"/>
    <n v="1984"/>
    <n v="18"/>
    <n v="2014"/>
    <s v="V1984"/>
    <n v="367"/>
    <s v="07. Distribution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  <x v="35"/>
  </r>
  <r>
    <n v="-1"/>
    <n v="1"/>
    <s v="0001 -Florida Power &amp; Light Company"/>
    <n v="0"/>
    <n v="3"/>
    <x v="35"/>
    <n v="1985"/>
    <n v="19"/>
    <n v="2014"/>
    <s v="V1985"/>
    <n v="367"/>
    <s v="07. Distribution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  <x v="35"/>
  </r>
  <r>
    <n v="-1"/>
    <n v="1"/>
    <s v="0001 -Florida Power &amp; Light Company"/>
    <n v="0"/>
    <n v="3"/>
    <x v="35"/>
    <n v="1986"/>
    <n v="20"/>
    <n v="2014"/>
    <s v="V1986"/>
    <n v="367"/>
    <s v="07. Distribution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  <x v="35"/>
  </r>
  <r>
    <n v="-1"/>
    <n v="1"/>
    <s v="0001 -Florida Power &amp; Light Company"/>
    <n v="0"/>
    <n v="3"/>
    <x v="35"/>
    <n v="1987"/>
    <n v="22"/>
    <n v="2014"/>
    <s v="V1987"/>
    <n v="367"/>
    <s v="07. Distribution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  <x v="35"/>
  </r>
  <r>
    <n v="-1"/>
    <n v="1"/>
    <s v="0001 -Florida Power &amp; Light Company"/>
    <n v="0"/>
    <n v="3"/>
    <x v="35"/>
    <n v="1988"/>
    <n v="24"/>
    <n v="2014"/>
    <s v="V1988"/>
    <n v="367"/>
    <s v="07. Distribution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  <x v="35"/>
  </r>
  <r>
    <n v="-1"/>
    <n v="1"/>
    <s v="0001 -Florida Power &amp; Light Company"/>
    <n v="0"/>
    <n v="3"/>
    <x v="35"/>
    <n v="1989"/>
    <n v="26"/>
    <n v="2014"/>
    <s v="V1989"/>
    <n v="367"/>
    <s v="07. Distribution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  <x v="35"/>
  </r>
  <r>
    <n v="-1"/>
    <n v="1"/>
    <s v="0001 -Florida Power &amp; Light Company"/>
    <n v="0"/>
    <n v="3"/>
    <x v="35"/>
    <n v="1990"/>
    <n v="28"/>
    <n v="2014"/>
    <s v="V1990"/>
    <n v="367"/>
    <s v="07. Distribution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  <x v="35"/>
  </r>
  <r>
    <n v="-1"/>
    <n v="1"/>
    <s v="0001 -Florida Power &amp; Light Company"/>
    <n v="0"/>
    <n v="3"/>
    <x v="35"/>
    <n v="1991"/>
    <n v="29"/>
    <n v="2014"/>
    <s v="V1991"/>
    <n v="367"/>
    <s v="07. Distribution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  <x v="35"/>
  </r>
  <r>
    <n v="-1"/>
    <n v="1"/>
    <s v="0001 -Florida Power &amp; Light Company"/>
    <n v="0"/>
    <n v="3"/>
    <x v="35"/>
    <n v="1992"/>
    <n v="30"/>
    <n v="2014"/>
    <s v="V1992"/>
    <n v="367"/>
    <s v="07. Distribution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  <x v="35"/>
  </r>
  <r>
    <n v="-1"/>
    <n v="1"/>
    <s v="0001 -Florida Power &amp; Light Company"/>
    <n v="0"/>
    <n v="3"/>
    <x v="35"/>
    <n v="1993"/>
    <n v="31"/>
    <n v="2014"/>
    <s v="V1993"/>
    <n v="367"/>
    <s v="07. Distribution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  <x v="35"/>
  </r>
  <r>
    <n v="-1"/>
    <n v="1"/>
    <s v="0001 -Florida Power &amp; Light Company"/>
    <n v="0"/>
    <n v="3"/>
    <x v="35"/>
    <n v="1994"/>
    <n v="32"/>
    <n v="2014"/>
    <s v="V1994"/>
    <n v="367"/>
    <s v="07. Distribution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  <x v="35"/>
  </r>
  <r>
    <n v="-1"/>
    <n v="1"/>
    <s v="0001 -Florida Power &amp; Light Company"/>
    <n v="0"/>
    <n v="3"/>
    <x v="35"/>
    <n v="1995"/>
    <n v="33"/>
    <n v="2014"/>
    <s v="V1995"/>
    <n v="367"/>
    <s v="07. Distribution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  <x v="35"/>
  </r>
  <r>
    <n v="-1"/>
    <n v="1"/>
    <s v="0001 -Florida Power &amp; Light Company"/>
    <n v="0"/>
    <n v="3"/>
    <x v="35"/>
    <n v="1996"/>
    <n v="34"/>
    <n v="2014"/>
    <s v="V1996"/>
    <n v="367"/>
    <s v="07. Distribution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  <x v="35"/>
  </r>
  <r>
    <n v="-1"/>
    <n v="1"/>
    <s v="0001 -Florida Power &amp; Light Company"/>
    <n v="0"/>
    <n v="3"/>
    <x v="35"/>
    <n v="1997"/>
    <n v="35"/>
    <n v="2014"/>
    <s v="V1997"/>
    <n v="367"/>
    <s v="07. Distribution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  <x v="35"/>
  </r>
  <r>
    <n v="-1"/>
    <n v="1"/>
    <s v="0001 -Florida Power &amp; Light Company"/>
    <n v="0"/>
    <n v="3"/>
    <x v="35"/>
    <n v="1998"/>
    <n v="59"/>
    <n v="2014"/>
    <s v="V1998"/>
    <n v="367"/>
    <s v="07. Distribution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  <x v="35"/>
  </r>
  <r>
    <n v="-1"/>
    <n v="1"/>
    <s v="0001 -Florida Power &amp; Light Company"/>
    <n v="0"/>
    <n v="3"/>
    <x v="35"/>
    <n v="1999"/>
    <n v="60"/>
    <n v="2014"/>
    <s v="V1999"/>
    <n v="367"/>
    <s v="07. Distribution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  <x v="35"/>
  </r>
  <r>
    <n v="-1"/>
    <n v="1"/>
    <s v="0001 -Florida Power &amp; Light Company"/>
    <n v="0"/>
    <n v="3"/>
    <x v="35"/>
    <n v="2000"/>
    <n v="61"/>
    <n v="2014"/>
    <s v="V2000"/>
    <n v="367"/>
    <s v="07. Distribution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  <x v="35"/>
  </r>
  <r>
    <n v="-1"/>
    <n v="1"/>
    <s v="0001 -Florida Power &amp; Light Company"/>
    <n v="0"/>
    <n v="3"/>
    <x v="35"/>
    <n v="2001"/>
    <n v="62"/>
    <n v="2014"/>
    <s v="V2001"/>
    <n v="367"/>
    <s v="07. Distribution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  <x v="35"/>
  </r>
  <r>
    <n v="-1"/>
    <n v="1"/>
    <s v="0001 -Florida Power &amp; Light Company"/>
    <n v="0"/>
    <n v="3"/>
    <x v="35"/>
    <n v="2001"/>
    <n v="69"/>
    <n v="2014"/>
    <s v="V2001 Bonus"/>
    <n v="367"/>
    <s v="07. Distribution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  <x v="35"/>
  </r>
  <r>
    <n v="-1"/>
    <n v="1"/>
    <s v="0001 -Florida Power &amp; Light Company"/>
    <n v="0"/>
    <n v="3"/>
    <x v="35"/>
    <n v="2002"/>
    <n v="63"/>
    <n v="2014"/>
    <s v="V2002"/>
    <n v="367"/>
    <s v="07. Distribution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  <x v="35"/>
  </r>
  <r>
    <n v="-1"/>
    <n v="1"/>
    <s v="0001 -Florida Power &amp; Light Company"/>
    <n v="0"/>
    <n v="3"/>
    <x v="35"/>
    <n v="2002"/>
    <n v="68"/>
    <n v="2014"/>
    <s v="V2002 Bonus"/>
    <n v="367"/>
    <s v="07. Distribution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  <x v="35"/>
  </r>
  <r>
    <n v="-1"/>
    <n v="1"/>
    <s v="0001 -Florida Power &amp; Light Company"/>
    <n v="0"/>
    <n v="3"/>
    <x v="35"/>
    <n v="2002"/>
    <n v="80"/>
    <n v="2014"/>
    <s v="V2002 Bonus Q1"/>
    <n v="367"/>
    <s v="07. Distribution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  <x v="35"/>
  </r>
  <r>
    <n v="-1"/>
    <n v="1"/>
    <s v="0001 -Florida Power &amp; Light Company"/>
    <n v="0"/>
    <n v="3"/>
    <x v="35"/>
    <n v="2002"/>
    <n v="81"/>
    <n v="2014"/>
    <s v="V2002 Bonus Q2"/>
    <n v="367"/>
    <s v="07. Distribution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  <x v="35"/>
  </r>
  <r>
    <n v="-1"/>
    <n v="1"/>
    <s v="0001 -Florida Power &amp; Light Company"/>
    <n v="0"/>
    <n v="3"/>
    <x v="35"/>
    <n v="2002"/>
    <n v="82"/>
    <n v="2014"/>
    <s v="V2002 Bonus Q3"/>
    <n v="367"/>
    <s v="07. Distribution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  <x v="35"/>
  </r>
  <r>
    <n v="-1"/>
    <n v="1"/>
    <s v="0001 -Florida Power &amp; Light Company"/>
    <n v="0"/>
    <n v="3"/>
    <x v="35"/>
    <n v="2002"/>
    <n v="83"/>
    <n v="2014"/>
    <s v="V2002 Bonus Q4"/>
    <n v="367"/>
    <s v="07. Distribution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  <x v="35"/>
  </r>
  <r>
    <n v="-1"/>
    <n v="1"/>
    <s v="0001 -Florida Power &amp; Light Company"/>
    <n v="0"/>
    <n v="3"/>
    <x v="35"/>
    <n v="2002"/>
    <n v="76"/>
    <n v="2014"/>
    <s v="V2002 Q1"/>
    <n v="367"/>
    <s v="07. Distribution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  <x v="35"/>
  </r>
  <r>
    <n v="-1"/>
    <n v="1"/>
    <s v="0001 -Florida Power &amp; Light Company"/>
    <n v="0"/>
    <n v="3"/>
    <x v="35"/>
    <n v="2002"/>
    <n v="77"/>
    <n v="2014"/>
    <s v="V2002 Q2"/>
    <n v="367"/>
    <s v="07. Distribution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  <x v="35"/>
  </r>
  <r>
    <n v="-1"/>
    <n v="1"/>
    <s v="0001 -Florida Power &amp; Light Company"/>
    <n v="0"/>
    <n v="3"/>
    <x v="35"/>
    <n v="2002"/>
    <n v="78"/>
    <n v="2014"/>
    <s v="V2002 Q3"/>
    <n v="367"/>
    <s v="07. Distribution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  <x v="35"/>
  </r>
  <r>
    <n v="-1"/>
    <n v="1"/>
    <s v="0001 -Florida Power &amp; Light Company"/>
    <n v="0"/>
    <n v="3"/>
    <x v="35"/>
    <n v="2002"/>
    <n v="79"/>
    <n v="2014"/>
    <s v="V2002 Q4"/>
    <n v="367"/>
    <s v="07. Distribution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  <x v="35"/>
  </r>
  <r>
    <n v="-1"/>
    <n v="1"/>
    <s v="0001 -Florida Power &amp; Light Company"/>
    <n v="0"/>
    <n v="3"/>
    <x v="35"/>
    <n v="2003"/>
    <n v="64"/>
    <n v="2014"/>
    <s v="V2003"/>
    <n v="367"/>
    <s v="07. Distribution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  <x v="35"/>
  </r>
  <r>
    <n v="-1"/>
    <n v="1"/>
    <s v="0001 -Florida Power &amp; Light Company"/>
    <n v="0"/>
    <n v="3"/>
    <x v="35"/>
    <n v="2003"/>
    <n v="70"/>
    <n v="2014"/>
    <s v="V2003 Bonus-30%"/>
    <n v="367"/>
    <s v="07. Distribution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  <x v="35"/>
  </r>
  <r>
    <n v="-1"/>
    <n v="1"/>
    <s v="0001 -Florida Power &amp; Light Company"/>
    <n v="0"/>
    <n v="3"/>
    <x v="35"/>
    <n v="2003"/>
    <n v="84"/>
    <n v="2014"/>
    <s v="V2003 Bonus-50%"/>
    <n v="367"/>
    <s v="07. Distribution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  <x v="35"/>
  </r>
  <r>
    <n v="-1"/>
    <n v="1"/>
    <s v="0001 -Florida Power &amp; Light Company"/>
    <n v="0"/>
    <n v="3"/>
    <x v="35"/>
    <n v="2004"/>
    <n v="65"/>
    <n v="2014"/>
    <s v="V2004"/>
    <n v="367"/>
    <s v="07. Distribution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  <x v="35"/>
  </r>
  <r>
    <n v="-1"/>
    <n v="1"/>
    <s v="0001 -Florida Power &amp; Light Company"/>
    <n v="0"/>
    <n v="3"/>
    <x v="35"/>
    <n v="2004"/>
    <n v="71"/>
    <n v="2014"/>
    <s v="V2004 Bonus-30%"/>
    <n v="367"/>
    <s v="07. Distribution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  <x v="35"/>
  </r>
  <r>
    <n v="-1"/>
    <n v="1"/>
    <s v="0001 -Florida Power &amp; Light Company"/>
    <n v="0"/>
    <n v="3"/>
    <x v="35"/>
    <n v="2004"/>
    <n v="85"/>
    <n v="2014"/>
    <s v="V2004 Bonus-50%"/>
    <n v="367"/>
    <s v="07. Distribution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  <x v="35"/>
  </r>
  <r>
    <n v="-1"/>
    <n v="1"/>
    <s v="0001 -Florida Power &amp; Light Company"/>
    <n v="0"/>
    <n v="3"/>
    <x v="35"/>
    <n v="2004"/>
    <n v="92"/>
    <n v="2014"/>
    <s v="V2004 Q1"/>
    <n v="367"/>
    <s v="07. Distribution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  <x v="35"/>
  </r>
  <r>
    <n v="-1"/>
    <n v="1"/>
    <s v="0001 -Florida Power &amp; Light Company"/>
    <n v="0"/>
    <n v="3"/>
    <x v="35"/>
    <n v="2004"/>
    <n v="96"/>
    <n v="2014"/>
    <s v="V2004 Q1 - 30% Bonus"/>
    <n v="367"/>
    <s v="07. Distribution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  <x v="35"/>
  </r>
  <r>
    <n v="-1"/>
    <n v="1"/>
    <s v="0001 -Florida Power &amp; Light Company"/>
    <n v="0"/>
    <n v="3"/>
    <x v="35"/>
    <n v="2004"/>
    <n v="100"/>
    <n v="2014"/>
    <s v="V2004 Q1 - 50% Bonus"/>
    <n v="367"/>
    <s v="07. Distribution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  <x v="35"/>
  </r>
  <r>
    <n v="-1"/>
    <n v="1"/>
    <s v="0001 -Florida Power &amp; Light Company"/>
    <n v="0"/>
    <n v="3"/>
    <x v="35"/>
    <n v="2004"/>
    <n v="93"/>
    <n v="2014"/>
    <s v="V2004 Q2"/>
    <n v="367"/>
    <s v="07. Distribution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  <x v="35"/>
  </r>
  <r>
    <n v="-1"/>
    <n v="1"/>
    <s v="0001 -Florida Power &amp; Light Company"/>
    <n v="0"/>
    <n v="3"/>
    <x v="35"/>
    <n v="2004"/>
    <n v="97"/>
    <n v="2014"/>
    <s v="V2004 Q2 - 30% Bonus"/>
    <n v="367"/>
    <s v="07. Distribution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  <x v="35"/>
  </r>
  <r>
    <n v="-1"/>
    <n v="1"/>
    <s v="0001 -Florida Power &amp; Light Company"/>
    <n v="0"/>
    <n v="3"/>
    <x v="35"/>
    <n v="2004"/>
    <n v="101"/>
    <n v="2014"/>
    <s v="V2004 Q2 - 50% Bonus"/>
    <n v="367"/>
    <s v="07. Distribution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  <x v="35"/>
  </r>
  <r>
    <n v="-1"/>
    <n v="1"/>
    <s v="0001 -Florida Power &amp; Light Company"/>
    <n v="0"/>
    <n v="3"/>
    <x v="35"/>
    <n v="2004"/>
    <n v="94"/>
    <n v="2014"/>
    <s v="V2004 Q3"/>
    <n v="367"/>
    <s v="07. Distribution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  <x v="35"/>
  </r>
  <r>
    <n v="-1"/>
    <n v="1"/>
    <s v="0001 -Florida Power &amp; Light Company"/>
    <n v="0"/>
    <n v="3"/>
    <x v="35"/>
    <n v="2004"/>
    <n v="98"/>
    <n v="2014"/>
    <s v="V2004 Q3 - 30% Bonus"/>
    <n v="367"/>
    <s v="07. Distribution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  <x v="35"/>
  </r>
  <r>
    <n v="-1"/>
    <n v="1"/>
    <s v="0001 -Florida Power &amp; Light Company"/>
    <n v="0"/>
    <n v="3"/>
    <x v="35"/>
    <n v="2004"/>
    <n v="102"/>
    <n v="2014"/>
    <s v="V2004 Q3 - 50% Bonus"/>
    <n v="367"/>
    <s v="07. Distribution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  <x v="35"/>
  </r>
  <r>
    <n v="-1"/>
    <n v="1"/>
    <s v="0001 -Florida Power &amp; Light Company"/>
    <n v="0"/>
    <n v="3"/>
    <x v="35"/>
    <n v="2004"/>
    <n v="95"/>
    <n v="2014"/>
    <s v="V2004 Q4"/>
    <n v="367"/>
    <s v="07. Distribution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  <x v="35"/>
  </r>
  <r>
    <n v="-1"/>
    <n v="1"/>
    <s v="0001 -Florida Power &amp; Light Company"/>
    <n v="0"/>
    <n v="3"/>
    <x v="35"/>
    <n v="2004"/>
    <n v="99"/>
    <n v="2014"/>
    <s v="V2004 Q4 - 30% Bonus"/>
    <n v="367"/>
    <s v="07. Distribution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  <x v="35"/>
  </r>
  <r>
    <n v="-1"/>
    <n v="1"/>
    <s v="0001 -Florida Power &amp; Light Company"/>
    <n v="0"/>
    <n v="3"/>
    <x v="35"/>
    <n v="2004"/>
    <n v="103"/>
    <n v="2014"/>
    <s v="V2004 Q4 - 50% Bonus"/>
    <n v="367"/>
    <s v="07. Distribution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  <x v="35"/>
  </r>
  <r>
    <n v="-1"/>
    <n v="1"/>
    <s v="0001 -Florida Power &amp; Light Company"/>
    <n v="0"/>
    <n v="3"/>
    <x v="35"/>
    <n v="2005"/>
    <n v="66"/>
    <n v="2014"/>
    <s v="V2005"/>
    <n v="367"/>
    <s v="07. Distribution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  <x v="35"/>
  </r>
  <r>
    <n v="-1"/>
    <n v="1"/>
    <s v="0001 -Florida Power &amp; Light Company"/>
    <n v="0"/>
    <n v="3"/>
    <x v="35"/>
    <n v="2005"/>
    <n v="72"/>
    <n v="2014"/>
    <s v="V2005 Bonus-30%"/>
    <n v="367"/>
    <s v="07. Distribution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  <x v="35"/>
  </r>
  <r>
    <n v="-1"/>
    <n v="1"/>
    <s v="0001 -Florida Power &amp; Light Company"/>
    <n v="0"/>
    <n v="3"/>
    <x v="35"/>
    <n v="2005"/>
    <n v="86"/>
    <n v="2014"/>
    <s v="V2005 Bonus-50%"/>
    <n v="367"/>
    <s v="07. Distribution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  <x v="35"/>
  </r>
  <r>
    <n v="-1"/>
    <n v="1"/>
    <s v="0001 -Florida Power &amp; Light Company"/>
    <n v="0"/>
    <n v="3"/>
    <x v="35"/>
    <n v="2006"/>
    <n v="67"/>
    <n v="2014"/>
    <s v="V2006"/>
    <n v="367"/>
    <s v="07. Distribution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  <x v="35"/>
  </r>
  <r>
    <n v="-1"/>
    <n v="1"/>
    <s v="0001 -Florida Power &amp; Light Company"/>
    <n v="0"/>
    <n v="3"/>
    <x v="35"/>
    <n v="2007"/>
    <n v="74"/>
    <n v="2014"/>
    <s v="V2007"/>
    <n v="367"/>
    <s v="07. Distribution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  <x v="35"/>
  </r>
  <r>
    <n v="-1"/>
    <n v="1"/>
    <s v="0001 -Florida Power &amp; Light Company"/>
    <n v="0"/>
    <n v="3"/>
    <x v="35"/>
    <n v="2008"/>
    <n v="89"/>
    <n v="2014"/>
    <s v="V2008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239"/>
    <n v="2014"/>
    <s v="V2008 Bonus - 50%"/>
    <n v="367"/>
    <s v="07. Distribution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  <x v="35"/>
  </r>
  <r>
    <n v="-1"/>
    <n v="1"/>
    <s v="0001 -Florida Power &amp; Light Company"/>
    <n v="0"/>
    <n v="3"/>
    <x v="35"/>
    <n v="2008"/>
    <n v="164"/>
    <n v="2014"/>
    <s v="V2008 Q1"/>
    <n v="367"/>
    <s v="07. Distribution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  <x v="35"/>
  </r>
  <r>
    <n v="-1"/>
    <n v="1"/>
    <s v="0001 -Florida Power &amp; Light Company"/>
    <n v="0"/>
    <n v="3"/>
    <x v="35"/>
    <n v="2008"/>
    <n v="168"/>
    <n v="2014"/>
    <s v="V2008 Q1 - 50% Bonus"/>
    <n v="367"/>
    <s v="07. Distribution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  <x v="35"/>
  </r>
  <r>
    <n v="-1"/>
    <n v="1"/>
    <s v="0001 -Florida Power &amp; Light Company"/>
    <n v="0"/>
    <n v="3"/>
    <x v="35"/>
    <n v="2008"/>
    <n v="165"/>
    <n v="2014"/>
    <s v="V2008 Q2"/>
    <n v="367"/>
    <s v="07. Distribution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  <x v="35"/>
  </r>
  <r>
    <n v="-1"/>
    <n v="1"/>
    <s v="0001 -Florida Power &amp; Light Company"/>
    <n v="0"/>
    <n v="3"/>
    <x v="35"/>
    <n v="2008"/>
    <n v="169"/>
    <n v="2014"/>
    <s v="V2008 Q2 - 50% Bonus"/>
    <n v="367"/>
    <s v="07. Distribution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  <x v="35"/>
  </r>
  <r>
    <n v="-1"/>
    <n v="1"/>
    <s v="0001 -Florida Power &amp; Light Company"/>
    <n v="0"/>
    <n v="3"/>
    <x v="35"/>
    <n v="2008"/>
    <n v="166"/>
    <n v="2014"/>
    <s v="V2008 Q3"/>
    <n v="367"/>
    <s v="07. Distribution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  <x v="35"/>
  </r>
  <r>
    <n v="-1"/>
    <n v="1"/>
    <s v="0001 -Florida Power &amp; Light Company"/>
    <n v="0"/>
    <n v="3"/>
    <x v="35"/>
    <n v="2008"/>
    <n v="170"/>
    <n v="2014"/>
    <s v="V2008 Q3 - 50% Bonus"/>
    <n v="367"/>
    <s v="07. Distribution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  <x v="35"/>
  </r>
  <r>
    <n v="-1"/>
    <n v="1"/>
    <s v="0001 -Florida Power &amp; Light Company"/>
    <n v="0"/>
    <n v="3"/>
    <x v="35"/>
    <n v="2008"/>
    <n v="167"/>
    <n v="2014"/>
    <s v="V2008 Q4"/>
    <n v="367"/>
    <s v="07. Distribution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  <x v="35"/>
  </r>
  <r>
    <n v="-1"/>
    <n v="1"/>
    <s v="0001 -Florida Power &amp; Light Company"/>
    <n v="0"/>
    <n v="3"/>
    <x v="35"/>
    <n v="2008"/>
    <n v="171"/>
    <n v="2014"/>
    <s v="V2008 Q4 - 50% Bonus"/>
    <n v="367"/>
    <s v="07. Distribution"/>
    <s v="Function"/>
    <n v="21041430.5"/>
    <n v="0"/>
    <n v="0"/>
    <n v="21116214.850000001"/>
    <n v="1191551.82"/>
    <n v="8114230.2000000002"/>
    <n v="-249996.44"/>
    <n v="12215.61"/>
    <n v="21190999.199999999"/>
    <n v="9252060.3800000008"/>
    <n v="-83631.460000000006"/>
    <n v="0"/>
    <n v="12215.61"/>
    <n v="0"/>
    <x v="35"/>
  </r>
  <r>
    <n v="-1"/>
    <n v="1"/>
    <s v="0001 -Florida Power &amp; Light Company"/>
    <n v="0"/>
    <n v="3"/>
    <x v="35"/>
    <n v="2009"/>
    <n v="90"/>
    <n v="2014"/>
    <s v="V2009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5"/>
    <n v="2014"/>
    <s v="V2009 Q1"/>
    <n v="367"/>
    <s v="07. Distribution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  <x v="35"/>
  </r>
  <r>
    <n v="-1"/>
    <n v="1"/>
    <s v="0001 -Florida Power &amp; Light Company"/>
    <n v="0"/>
    <n v="3"/>
    <x v="35"/>
    <n v="2009"/>
    <n v="189"/>
    <n v="2014"/>
    <s v="V2009 Q1 - 50% Bonus"/>
    <n v="367"/>
    <s v="07. Distribution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  <x v="35"/>
  </r>
  <r>
    <n v="-1"/>
    <n v="1"/>
    <s v="0001 -Florida Power &amp; Light Company"/>
    <n v="0"/>
    <n v="3"/>
    <x v="35"/>
    <n v="2009"/>
    <n v="186"/>
    <n v="2014"/>
    <s v="V2009 Q2"/>
    <n v="367"/>
    <s v="07. Distribution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  <x v="35"/>
  </r>
  <r>
    <n v="-1"/>
    <n v="1"/>
    <s v="0001 -Florida Power &amp; Light Company"/>
    <n v="0"/>
    <n v="3"/>
    <x v="35"/>
    <n v="2009"/>
    <n v="190"/>
    <n v="2014"/>
    <s v="V2009 Q2 - 50% Bonus"/>
    <n v="367"/>
    <s v="07. Distribution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  <x v="35"/>
  </r>
  <r>
    <n v="-1"/>
    <n v="1"/>
    <s v="0001 -Florida Power &amp; Light Company"/>
    <n v="0"/>
    <n v="3"/>
    <x v="35"/>
    <n v="2009"/>
    <n v="187"/>
    <n v="2014"/>
    <s v="V2009 Q3"/>
    <n v="367"/>
    <s v="07. Distribution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  <x v="35"/>
  </r>
  <r>
    <n v="-1"/>
    <n v="1"/>
    <s v="0001 -Florida Power &amp; Light Company"/>
    <n v="0"/>
    <n v="3"/>
    <x v="35"/>
    <n v="2009"/>
    <n v="191"/>
    <n v="2014"/>
    <s v="V2009 Q3 - 50% Bonus"/>
    <n v="367"/>
    <s v="07. Distribution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  <x v="35"/>
  </r>
  <r>
    <n v="-1"/>
    <n v="1"/>
    <s v="0001 -Florida Power &amp; Light Company"/>
    <n v="0"/>
    <n v="3"/>
    <x v="35"/>
    <n v="2009"/>
    <n v="188"/>
    <n v="2014"/>
    <s v="V2009 Q4"/>
    <n v="367"/>
    <s v="07. Distribution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  <x v="35"/>
  </r>
  <r>
    <n v="-1"/>
    <n v="1"/>
    <s v="0001 -Florida Power &amp; Light Company"/>
    <n v="0"/>
    <n v="3"/>
    <x v="35"/>
    <n v="2009"/>
    <n v="192"/>
    <n v="2014"/>
    <s v="V2009 Q4 - 50% Bonus"/>
    <n v="367"/>
    <s v="07. Distribution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  <x v="35"/>
  </r>
  <r>
    <n v="-1"/>
    <n v="1"/>
    <s v="0001 -Florida Power &amp; Light Company"/>
    <n v="0"/>
    <n v="3"/>
    <x v="35"/>
    <n v="2010"/>
    <n v="124"/>
    <n v="2014"/>
    <s v="V2010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3"/>
    <n v="2014"/>
    <s v="V2010 Q1"/>
    <n v="367"/>
    <s v="07. Distribution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  <x v="35"/>
  </r>
  <r>
    <n v="-1"/>
    <n v="1"/>
    <s v="0001 -Florida Power &amp; Light Company"/>
    <n v="0"/>
    <n v="3"/>
    <x v="35"/>
    <n v="2010"/>
    <n v="215"/>
    <n v="2014"/>
    <s v="V2010 Q1 - 50% Bonus"/>
    <n v="367"/>
    <s v="07. Distribution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  <x v="35"/>
  </r>
  <r>
    <n v="-1"/>
    <n v="1"/>
    <s v="0001 -Florida Power &amp; Light Company"/>
    <n v="0"/>
    <n v="3"/>
    <x v="35"/>
    <n v="2010"/>
    <n v="194"/>
    <n v="2014"/>
    <s v="V2010 Q2"/>
    <n v="367"/>
    <s v="07. Distribution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  <x v="35"/>
  </r>
  <r>
    <n v="-1"/>
    <n v="1"/>
    <s v="0001 -Florida Power &amp; Light Company"/>
    <n v="0"/>
    <n v="3"/>
    <x v="35"/>
    <n v="2010"/>
    <n v="216"/>
    <n v="2014"/>
    <s v="V2010 Q2 - 50% Bonus"/>
    <n v="367"/>
    <s v="07. Distribution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  <x v="35"/>
  </r>
  <r>
    <n v="-1"/>
    <n v="1"/>
    <s v="0001 -Florida Power &amp; Light Company"/>
    <n v="0"/>
    <n v="3"/>
    <x v="35"/>
    <n v="2010"/>
    <n v="195"/>
    <n v="2014"/>
    <s v="V2010 Q3"/>
    <n v="367"/>
    <s v="07. Distribution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  <x v="35"/>
  </r>
  <r>
    <n v="-1"/>
    <n v="1"/>
    <s v="0001 -Florida Power &amp; Light Company"/>
    <n v="0"/>
    <n v="3"/>
    <x v="35"/>
    <n v="2010"/>
    <n v="225"/>
    <n v="2014"/>
    <s v="V2010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7"/>
    <n v="2014"/>
    <s v="V2010 Q3 - 50% Bonus"/>
    <n v="367"/>
    <s v="07. Distribution"/>
    <s v="Function"/>
    <n v="34475066.939999998"/>
    <n v="0"/>
    <n v="0"/>
    <n v="34651204.710000001"/>
    <n v="2417225.65"/>
    <n v="12351839.92"/>
    <n v="-466855.82"/>
    <n v="29574.61"/>
    <n v="34827342.490000002"/>
    <n v="14675394.380000001"/>
    <n v="-229029.74"/>
    <n v="0"/>
    <n v="29574.61"/>
    <n v="0"/>
    <x v="35"/>
  </r>
  <r>
    <n v="-1"/>
    <n v="1"/>
    <s v="0001 -Florida Power &amp; Light Company"/>
    <n v="0"/>
    <n v="3"/>
    <x v="35"/>
    <n v="2010"/>
    <n v="196"/>
    <n v="2014"/>
    <s v="V2010 Q4"/>
    <n v="367"/>
    <s v="07. Distribution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  <x v="35"/>
  </r>
  <r>
    <n v="-1"/>
    <n v="1"/>
    <s v="0001 -Florida Power &amp; Light Company"/>
    <n v="0"/>
    <n v="3"/>
    <x v="35"/>
    <n v="2010"/>
    <n v="224"/>
    <n v="2014"/>
    <s v="V2010 Q4 - 100% Bonus"/>
    <n v="367"/>
    <s v="07. Distribution"/>
    <s v="Function"/>
    <n v="0"/>
    <n v="0"/>
    <n v="0"/>
    <n v="0"/>
    <n v="0"/>
    <n v="0"/>
    <n v="0"/>
    <n v="12890.82"/>
    <n v="0"/>
    <n v="0"/>
    <n v="12890.82"/>
    <n v="0"/>
    <n v="12890.82"/>
    <n v="0"/>
    <x v="35"/>
  </r>
  <r>
    <n v="-1"/>
    <n v="1"/>
    <s v="0001 -Florida Power &amp; Light Company"/>
    <n v="0"/>
    <n v="3"/>
    <x v="35"/>
    <n v="2010"/>
    <n v="218"/>
    <n v="2014"/>
    <s v="V2010 Q4 - 50% Bonus"/>
    <n v="367"/>
    <s v="07. Distribution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  <x v="35"/>
  </r>
  <r>
    <n v="-1"/>
    <n v="1"/>
    <s v="0001 -Florida Power &amp; Light Company"/>
    <n v="0"/>
    <n v="3"/>
    <x v="35"/>
    <n v="2011"/>
    <n v="125"/>
    <n v="2014"/>
    <s v="V2011"/>
    <n v="367"/>
    <s v="07. Distribution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  <x v="35"/>
  </r>
  <r>
    <n v="-1"/>
    <n v="1"/>
    <s v="0001 -Florida Power &amp; Light Company"/>
    <n v="0"/>
    <n v="3"/>
    <x v="35"/>
    <n v="2011"/>
    <n v="233"/>
    <n v="2014"/>
    <s v="V2011 - 100% Bonus"/>
    <n v="367"/>
    <s v="07. Distribution"/>
    <s v="Function"/>
    <n v="0"/>
    <n v="0"/>
    <n v="0"/>
    <n v="0"/>
    <n v="0"/>
    <n v="0"/>
    <n v="0"/>
    <n v="113944.9"/>
    <n v="0"/>
    <n v="0"/>
    <n v="113944.9"/>
    <n v="0"/>
    <n v="113944.9"/>
    <n v="0"/>
    <x v="35"/>
  </r>
  <r>
    <n v="-1"/>
    <n v="1"/>
    <s v="0001 -Florida Power &amp; Light Company"/>
    <n v="0"/>
    <n v="3"/>
    <x v="35"/>
    <n v="2011"/>
    <n v="234"/>
    <n v="2014"/>
    <s v="V2011 - 50% Bonus"/>
    <n v="367"/>
    <s v="07. Distribution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  <x v="35"/>
  </r>
  <r>
    <n v="-1"/>
    <n v="1"/>
    <s v="0001 -Florida Power &amp; Light Company"/>
    <n v="0"/>
    <n v="3"/>
    <x v="35"/>
    <n v="2012"/>
    <n v="126"/>
    <n v="2014"/>
    <s v="V201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0"/>
    <n v="2014"/>
    <s v="V2012 Q1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8"/>
    <n v="2014"/>
    <s v="V2012 Q1 - 50% Bonus"/>
    <n v="367"/>
    <s v="07. Distribution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  <x v="35"/>
  </r>
  <r>
    <n v="-1"/>
    <n v="1"/>
    <s v="0001 -Florida Power &amp; Light Company"/>
    <n v="0"/>
    <n v="3"/>
    <x v="35"/>
    <n v="2012"/>
    <n v="242"/>
    <n v="2014"/>
    <s v="V2012 Q2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3"/>
    <n v="2014"/>
    <s v="V2012 Q2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9"/>
    <n v="2014"/>
    <s v="V2012 Q2 - 50% Bonus"/>
    <n v="367"/>
    <s v="07. Distribution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  <x v="35"/>
  </r>
  <r>
    <n v="-1"/>
    <n v="1"/>
    <s v="0001 -Florida Power &amp; Light Company"/>
    <n v="0"/>
    <n v="3"/>
    <x v="35"/>
    <n v="2012"/>
    <n v="244"/>
    <n v="2014"/>
    <s v="V2012 Q3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5"/>
    <n v="2014"/>
    <s v="V2012 Q3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0"/>
    <n v="2014"/>
    <s v="V2012 Q3 - 50% Bonus"/>
    <n v="367"/>
    <s v="07. Distribution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  <x v="35"/>
  </r>
  <r>
    <n v="-1"/>
    <n v="1"/>
    <s v="0001 -Florida Power &amp; Light Company"/>
    <n v="0"/>
    <n v="3"/>
    <x v="35"/>
    <n v="2012"/>
    <n v="246"/>
    <n v="2014"/>
    <s v="V2012 Q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7"/>
    <n v="2014"/>
    <s v="V2012 Q4 - 100% Bonus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1"/>
    <n v="2014"/>
    <s v="V2012 Q4 - 50% Bonus"/>
    <n v="367"/>
    <s v="07. Distribution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  <x v="35"/>
  </r>
  <r>
    <n v="-1"/>
    <n v="1"/>
    <s v="0001 -Florida Power &amp; Light Company"/>
    <n v="0"/>
    <n v="3"/>
    <x v="35"/>
    <n v="2013"/>
    <n v="127"/>
    <n v="2014"/>
    <s v="V2013"/>
    <n v="367"/>
    <s v="07. Distribution"/>
    <s v="Function"/>
    <n v="603726.67000000004"/>
    <n v="0"/>
    <n v="0"/>
    <n v="581287.85"/>
    <n v="43596.59"/>
    <n v="22655.41"/>
    <n v="-435.38"/>
    <n v="18.809999999999999"/>
    <n v="604144.19999999995"/>
    <n v="66221.27"/>
    <n v="-367.99"/>
    <n v="0"/>
    <n v="18.809999999999999"/>
    <n v="0"/>
    <x v="35"/>
  </r>
  <r>
    <n v="-1"/>
    <n v="1"/>
    <s v="0001 -Florida Power &amp; Light Company"/>
    <n v="0"/>
    <n v="3"/>
    <x v="35"/>
    <n v="2013"/>
    <n v="231"/>
    <n v="2014"/>
    <s v="V2013 - 50% Bonus"/>
    <n v="367"/>
    <s v="07. Distribution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  <x v="35"/>
  </r>
  <r>
    <n v="-1"/>
    <n v="1"/>
    <s v="0001 -Florida Power &amp; Light Company"/>
    <n v="0"/>
    <n v="3"/>
    <x v="35"/>
    <n v="2014"/>
    <n v="128"/>
    <n v="2014"/>
    <s v="V2014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4"/>
    <n v="363"/>
    <n v="2014"/>
    <s v="V2014 - 50% Bonus"/>
    <n v="367"/>
    <s v="07. Distribution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  <x v="35"/>
  </r>
  <r>
    <n v="-1"/>
    <n v="1"/>
    <s v="0001 -Florida Power &amp; Light Company"/>
    <n v="0"/>
    <n v="3"/>
    <x v="35"/>
    <n v="2014"/>
    <n v="601"/>
    <n v="2014"/>
    <s v="V2014 EXP"/>
    <n v="367"/>
    <s v="07. Distribution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69"/>
    <n v="1"/>
    <n v="2014"/>
    <s v="V1969"/>
    <n v="367"/>
    <s v="08. General Plant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  <x v="35"/>
  </r>
  <r>
    <n v="-1"/>
    <n v="1"/>
    <s v="0001 -Florida Power &amp; Light Company"/>
    <n v="0"/>
    <n v="3"/>
    <x v="35"/>
    <n v="1970"/>
    <n v="2"/>
    <n v="2014"/>
    <s v="V1970"/>
    <n v="367"/>
    <s v="08. General Plant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  <x v="35"/>
  </r>
  <r>
    <n v="-1"/>
    <n v="1"/>
    <s v="0001 -Florida Power &amp; Light Company"/>
    <n v="0"/>
    <n v="3"/>
    <x v="35"/>
    <n v="1971"/>
    <n v="3"/>
    <n v="2014"/>
    <s v="V1971"/>
    <n v="367"/>
    <s v="08. General Plant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  <x v="35"/>
  </r>
  <r>
    <n v="-1"/>
    <n v="1"/>
    <s v="0001 -Florida Power &amp; Light Company"/>
    <n v="0"/>
    <n v="3"/>
    <x v="35"/>
    <n v="1972"/>
    <n v="4"/>
    <n v="2014"/>
    <s v="V1972"/>
    <n v="367"/>
    <s v="08. General Plant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  <x v="35"/>
  </r>
  <r>
    <n v="-1"/>
    <n v="1"/>
    <s v="0001 -Florida Power &amp; Light Company"/>
    <n v="0"/>
    <n v="3"/>
    <x v="35"/>
    <n v="1973"/>
    <n v="5"/>
    <n v="2014"/>
    <s v="V1973"/>
    <n v="367"/>
    <s v="08. General Plant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  <x v="35"/>
  </r>
  <r>
    <n v="-1"/>
    <n v="1"/>
    <s v="0001 -Florida Power &amp; Light Company"/>
    <n v="0"/>
    <n v="3"/>
    <x v="35"/>
    <n v="1974"/>
    <n v="6"/>
    <n v="2014"/>
    <s v="V1974"/>
    <n v="367"/>
    <s v="08. General Plant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  <x v="35"/>
  </r>
  <r>
    <n v="-1"/>
    <n v="1"/>
    <s v="0001 -Florida Power &amp; Light Company"/>
    <n v="0"/>
    <n v="3"/>
    <x v="35"/>
    <n v="1975"/>
    <n v="7"/>
    <n v="2014"/>
    <s v="V1975"/>
    <n v="367"/>
    <s v="08. General Plant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  <x v="35"/>
  </r>
  <r>
    <n v="-1"/>
    <n v="1"/>
    <s v="0001 -Florida Power &amp; Light Company"/>
    <n v="0"/>
    <n v="3"/>
    <x v="35"/>
    <n v="1976"/>
    <n v="8"/>
    <n v="2014"/>
    <s v="V1976"/>
    <n v="367"/>
    <s v="08. General Plant"/>
    <s v="Function"/>
    <n v="767517"/>
    <n v="0"/>
    <n v="0"/>
    <n v="0"/>
    <n v="0"/>
    <n v="767517"/>
    <n v="0"/>
    <n v="0"/>
    <n v="767517"/>
    <n v="767517"/>
    <n v="0"/>
    <n v="0"/>
    <n v="0"/>
    <n v="0"/>
    <x v="35"/>
  </r>
  <r>
    <n v="-1"/>
    <n v="1"/>
    <s v="0001 -Florida Power &amp; Light Company"/>
    <n v="0"/>
    <n v="3"/>
    <x v="35"/>
    <n v="1977"/>
    <n v="10"/>
    <n v="2014"/>
    <s v="V1977"/>
    <n v="367"/>
    <s v="08. General Plant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  <x v="35"/>
  </r>
  <r>
    <n v="-1"/>
    <n v="1"/>
    <s v="0001 -Florida Power &amp; Light Company"/>
    <n v="0"/>
    <n v="3"/>
    <x v="35"/>
    <n v="1978"/>
    <n v="12"/>
    <n v="2014"/>
    <s v="V1978"/>
    <n v="367"/>
    <s v="08. General Plant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  <x v="35"/>
  </r>
  <r>
    <n v="-1"/>
    <n v="1"/>
    <s v="0001 -Florida Power &amp; Light Company"/>
    <n v="0"/>
    <n v="3"/>
    <x v="35"/>
    <n v="1979"/>
    <n v="13"/>
    <n v="2014"/>
    <s v="V1979"/>
    <n v="367"/>
    <s v="08. General Plant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  <x v="35"/>
  </r>
  <r>
    <n v="-1"/>
    <n v="1"/>
    <s v="0001 -Florida Power &amp; Light Company"/>
    <n v="0"/>
    <n v="3"/>
    <x v="35"/>
    <n v="1980"/>
    <n v="14"/>
    <n v="2014"/>
    <s v="V1980"/>
    <n v="367"/>
    <s v="08. General Plant"/>
    <s v="Function"/>
    <n v="247812"/>
    <n v="0"/>
    <n v="0"/>
    <n v="24703"/>
    <n v="548.9"/>
    <n v="236557.97"/>
    <n v="0"/>
    <n v="0"/>
    <n v="247812"/>
    <n v="237106.87"/>
    <n v="0"/>
    <n v="0"/>
    <n v="0"/>
    <n v="0"/>
    <x v="35"/>
  </r>
  <r>
    <n v="-1"/>
    <n v="1"/>
    <s v="0001 -Florida Power &amp; Light Company"/>
    <n v="0"/>
    <n v="3"/>
    <x v="35"/>
    <n v="1981"/>
    <n v="15"/>
    <n v="2014"/>
    <s v="V1981"/>
    <n v="367"/>
    <s v="08. General Plant"/>
    <s v="Function"/>
    <n v="1112308"/>
    <n v="0"/>
    <n v="0"/>
    <n v="1112308"/>
    <n v="0"/>
    <n v="1115685.3"/>
    <n v="-3377.3"/>
    <n v="0"/>
    <n v="1115685.3"/>
    <n v="1112308"/>
    <n v="0"/>
    <n v="0"/>
    <n v="0"/>
    <n v="0"/>
    <x v="35"/>
  </r>
  <r>
    <n v="-1"/>
    <n v="1"/>
    <s v="0001 -Florida Power &amp; Light Company"/>
    <n v="0"/>
    <n v="3"/>
    <x v="35"/>
    <n v="1982"/>
    <n v="16"/>
    <n v="2014"/>
    <s v="V1982"/>
    <n v="367"/>
    <s v="08. General Plant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  <x v="35"/>
  </r>
  <r>
    <n v="-1"/>
    <n v="1"/>
    <s v="0001 -Florida Power &amp; Light Company"/>
    <n v="0"/>
    <n v="3"/>
    <x v="35"/>
    <n v="1983"/>
    <n v="17"/>
    <n v="2014"/>
    <s v="V1983"/>
    <n v="367"/>
    <s v="08. General Plant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  <x v="35"/>
  </r>
  <r>
    <n v="-1"/>
    <n v="1"/>
    <s v="0001 -Florida Power &amp; Light Company"/>
    <n v="0"/>
    <n v="3"/>
    <x v="35"/>
    <n v="1984"/>
    <n v="18"/>
    <n v="2014"/>
    <s v="V1984"/>
    <n v="367"/>
    <s v="08. General Plant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  <x v="35"/>
  </r>
  <r>
    <n v="-1"/>
    <n v="1"/>
    <s v="0001 -Florida Power &amp; Light Company"/>
    <n v="0"/>
    <n v="3"/>
    <x v="35"/>
    <n v="1985"/>
    <n v="19"/>
    <n v="2014"/>
    <s v="V1985"/>
    <n v="367"/>
    <s v="08. General Plant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  <x v="35"/>
  </r>
  <r>
    <n v="-1"/>
    <n v="1"/>
    <s v="0001 -Florida Power &amp; Light Company"/>
    <n v="0"/>
    <n v="3"/>
    <x v="35"/>
    <n v="1986"/>
    <n v="20"/>
    <n v="2014"/>
    <s v="V1986"/>
    <n v="367"/>
    <s v="08. General Plant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  <x v="35"/>
  </r>
  <r>
    <n v="-1"/>
    <n v="1"/>
    <s v="0001 -Florida Power &amp; Light Company"/>
    <n v="0"/>
    <n v="3"/>
    <x v="35"/>
    <n v="1987"/>
    <n v="22"/>
    <n v="2014"/>
    <s v="V1987"/>
    <n v="367"/>
    <s v="08. General Plant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  <x v="35"/>
  </r>
  <r>
    <n v="-1"/>
    <n v="1"/>
    <s v="0001 -Florida Power &amp; Light Company"/>
    <n v="0"/>
    <n v="3"/>
    <x v="35"/>
    <n v="1987"/>
    <n v="21"/>
    <n v="2014"/>
    <s v="V1987A"/>
    <n v="367"/>
    <s v="08. General Plant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  <x v="35"/>
  </r>
  <r>
    <n v="-1"/>
    <n v="1"/>
    <s v="0001 -Florida Power &amp; Light Company"/>
    <n v="0"/>
    <n v="3"/>
    <x v="35"/>
    <n v="1988"/>
    <n v="24"/>
    <n v="2014"/>
    <s v="V1988"/>
    <n v="367"/>
    <s v="08. General Plant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  <x v="35"/>
  </r>
  <r>
    <n v="-1"/>
    <n v="1"/>
    <s v="0001 -Florida Power &amp; Light Company"/>
    <n v="0"/>
    <n v="3"/>
    <x v="35"/>
    <n v="1989"/>
    <n v="26"/>
    <n v="2014"/>
    <s v="V1989"/>
    <n v="367"/>
    <s v="08. General Plant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  <x v="35"/>
  </r>
  <r>
    <n v="-1"/>
    <n v="1"/>
    <s v="0001 -Florida Power &amp; Light Company"/>
    <n v="0"/>
    <n v="3"/>
    <x v="35"/>
    <n v="1990"/>
    <n v="28"/>
    <n v="2014"/>
    <s v="V1990"/>
    <n v="367"/>
    <s v="08. General Plant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  <x v="35"/>
  </r>
  <r>
    <n v="-1"/>
    <n v="1"/>
    <s v="0001 -Florida Power &amp; Light Company"/>
    <n v="0"/>
    <n v="3"/>
    <x v="35"/>
    <n v="1991"/>
    <n v="29"/>
    <n v="2014"/>
    <s v="V1991"/>
    <n v="367"/>
    <s v="08. General Plant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  <x v="35"/>
  </r>
  <r>
    <n v="-1"/>
    <n v="1"/>
    <s v="0001 -Florida Power &amp; Light Company"/>
    <n v="0"/>
    <n v="3"/>
    <x v="35"/>
    <n v="1992"/>
    <n v="30"/>
    <n v="2014"/>
    <s v="V1992"/>
    <n v="367"/>
    <s v="08. General Plant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  <x v="35"/>
  </r>
  <r>
    <n v="-1"/>
    <n v="1"/>
    <s v="0001 -Florida Power &amp; Light Company"/>
    <n v="0"/>
    <n v="3"/>
    <x v="35"/>
    <n v="1993"/>
    <n v="31"/>
    <n v="2014"/>
    <s v="V1993"/>
    <n v="367"/>
    <s v="08. General Plant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  <x v="35"/>
  </r>
  <r>
    <n v="-1"/>
    <n v="1"/>
    <s v="0001 -Florida Power &amp; Light Company"/>
    <n v="0"/>
    <n v="3"/>
    <x v="35"/>
    <n v="1994"/>
    <n v="32"/>
    <n v="2014"/>
    <s v="V1994"/>
    <n v="367"/>
    <s v="08. General Plant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  <x v="35"/>
  </r>
  <r>
    <n v="-1"/>
    <n v="1"/>
    <s v="0001 -Florida Power &amp; Light Company"/>
    <n v="0"/>
    <n v="3"/>
    <x v="35"/>
    <n v="1995"/>
    <n v="33"/>
    <n v="2014"/>
    <s v="V1995"/>
    <n v="367"/>
    <s v="08. General Plant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  <x v="35"/>
  </r>
  <r>
    <n v="-1"/>
    <n v="1"/>
    <s v="0001 -Florida Power &amp; Light Company"/>
    <n v="0"/>
    <n v="3"/>
    <x v="35"/>
    <n v="1996"/>
    <n v="34"/>
    <n v="2014"/>
    <s v="V1996"/>
    <n v="367"/>
    <s v="08. General Plant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  <x v="35"/>
  </r>
  <r>
    <n v="-1"/>
    <n v="1"/>
    <s v="0001 -Florida Power &amp; Light Company"/>
    <n v="0"/>
    <n v="3"/>
    <x v="35"/>
    <n v="1997"/>
    <n v="35"/>
    <n v="2014"/>
    <s v="V1997"/>
    <n v="367"/>
    <s v="08. General Plant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  <x v="35"/>
  </r>
  <r>
    <n v="-1"/>
    <n v="1"/>
    <s v="0001 -Florida Power &amp; Light Company"/>
    <n v="0"/>
    <n v="3"/>
    <x v="35"/>
    <n v="1998"/>
    <n v="59"/>
    <n v="2014"/>
    <s v="V1998"/>
    <n v="367"/>
    <s v="08. General Plant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  <x v="35"/>
  </r>
  <r>
    <n v="-1"/>
    <n v="1"/>
    <s v="0001 -Florida Power &amp; Light Company"/>
    <n v="0"/>
    <n v="3"/>
    <x v="35"/>
    <n v="1999"/>
    <n v="60"/>
    <n v="2014"/>
    <s v="V1999"/>
    <n v="367"/>
    <s v="08. General Plant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  <x v="35"/>
  </r>
  <r>
    <n v="-1"/>
    <n v="1"/>
    <s v="0001 -Florida Power &amp; Light Company"/>
    <n v="0"/>
    <n v="3"/>
    <x v="35"/>
    <n v="2000"/>
    <n v="61"/>
    <n v="2014"/>
    <s v="V2000"/>
    <n v="367"/>
    <s v="08. General Plant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  <x v="35"/>
  </r>
  <r>
    <n v="-1"/>
    <n v="1"/>
    <s v="0001 -Florida Power &amp; Light Company"/>
    <n v="0"/>
    <n v="3"/>
    <x v="35"/>
    <n v="2001"/>
    <n v="62"/>
    <n v="2014"/>
    <s v="V2001"/>
    <n v="367"/>
    <s v="08. General Plant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  <x v="35"/>
  </r>
  <r>
    <n v="-1"/>
    <n v="1"/>
    <s v="0001 -Florida Power &amp; Light Company"/>
    <n v="0"/>
    <n v="3"/>
    <x v="35"/>
    <n v="2001"/>
    <n v="69"/>
    <n v="2014"/>
    <s v="V2001 Bonus"/>
    <n v="367"/>
    <s v="08. General Plant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  <x v="35"/>
  </r>
  <r>
    <n v="-1"/>
    <n v="1"/>
    <s v="0001 -Florida Power &amp; Light Company"/>
    <n v="0"/>
    <n v="3"/>
    <x v="35"/>
    <n v="2002"/>
    <n v="63"/>
    <n v="2014"/>
    <s v="V2002"/>
    <n v="367"/>
    <s v="08. General Plant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  <x v="35"/>
  </r>
  <r>
    <n v="-1"/>
    <n v="1"/>
    <s v="0001 -Florida Power &amp; Light Company"/>
    <n v="0"/>
    <n v="3"/>
    <x v="35"/>
    <n v="2002"/>
    <n v="80"/>
    <n v="2014"/>
    <s v="V2002 Bonus Q1"/>
    <n v="367"/>
    <s v="08. General Plant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  <x v="35"/>
  </r>
  <r>
    <n v="-1"/>
    <n v="1"/>
    <s v="0001 -Florida Power &amp; Light Company"/>
    <n v="0"/>
    <n v="3"/>
    <x v="35"/>
    <n v="2002"/>
    <n v="81"/>
    <n v="2014"/>
    <s v="V2002 Bonus Q2"/>
    <n v="367"/>
    <s v="08. General Plant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  <x v="35"/>
  </r>
  <r>
    <n v="-1"/>
    <n v="1"/>
    <s v="0001 -Florida Power &amp; Light Company"/>
    <n v="0"/>
    <n v="3"/>
    <x v="35"/>
    <n v="2002"/>
    <n v="82"/>
    <n v="2014"/>
    <s v="V2002 Bonus Q3"/>
    <n v="367"/>
    <s v="08. General Plant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  <x v="35"/>
  </r>
  <r>
    <n v="-1"/>
    <n v="1"/>
    <s v="0001 -Florida Power &amp; Light Company"/>
    <n v="0"/>
    <n v="3"/>
    <x v="35"/>
    <n v="2002"/>
    <n v="83"/>
    <n v="2014"/>
    <s v="V2002 Bonus Q4"/>
    <n v="367"/>
    <s v="08. General Plant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  <x v="35"/>
  </r>
  <r>
    <n v="-1"/>
    <n v="1"/>
    <s v="0001 -Florida Power &amp; Light Company"/>
    <n v="0"/>
    <n v="3"/>
    <x v="35"/>
    <n v="2002"/>
    <n v="76"/>
    <n v="2014"/>
    <s v="V2002 Q1"/>
    <n v="367"/>
    <s v="08. General Plant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  <x v="35"/>
  </r>
  <r>
    <n v="-1"/>
    <n v="1"/>
    <s v="0001 -Florida Power &amp; Light Company"/>
    <n v="0"/>
    <n v="3"/>
    <x v="35"/>
    <n v="2002"/>
    <n v="77"/>
    <n v="2014"/>
    <s v="V2002 Q2"/>
    <n v="367"/>
    <s v="08. General Plant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  <x v="35"/>
  </r>
  <r>
    <n v="-1"/>
    <n v="1"/>
    <s v="0001 -Florida Power &amp; Light Company"/>
    <n v="0"/>
    <n v="3"/>
    <x v="35"/>
    <n v="2002"/>
    <n v="78"/>
    <n v="2014"/>
    <s v="V2002 Q3"/>
    <n v="367"/>
    <s v="08. General Plant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  <x v="35"/>
  </r>
  <r>
    <n v="-1"/>
    <n v="1"/>
    <s v="0001 -Florida Power &amp; Light Company"/>
    <n v="0"/>
    <n v="3"/>
    <x v="35"/>
    <n v="2002"/>
    <n v="79"/>
    <n v="2014"/>
    <s v="V2002 Q4"/>
    <n v="367"/>
    <s v="08. General Plant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  <x v="35"/>
  </r>
  <r>
    <n v="-1"/>
    <n v="1"/>
    <s v="0001 -Florida Power &amp; Light Company"/>
    <n v="0"/>
    <n v="3"/>
    <x v="35"/>
    <n v="2003"/>
    <n v="64"/>
    <n v="2014"/>
    <s v="V2003"/>
    <n v="367"/>
    <s v="08. General Plant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  <x v="35"/>
  </r>
  <r>
    <n v="-1"/>
    <n v="1"/>
    <s v="0001 -Florida Power &amp; Light Company"/>
    <n v="0"/>
    <n v="3"/>
    <x v="35"/>
    <n v="2003"/>
    <n v="70"/>
    <n v="2014"/>
    <s v="V2003 Bonus-30%"/>
    <n v="367"/>
    <s v="08. General Plant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  <x v="35"/>
  </r>
  <r>
    <n v="-1"/>
    <n v="1"/>
    <s v="0001 -Florida Power &amp; Light Company"/>
    <n v="0"/>
    <n v="3"/>
    <x v="35"/>
    <n v="2003"/>
    <n v="84"/>
    <n v="2014"/>
    <s v="V2003 Bonus-50%"/>
    <n v="367"/>
    <s v="08. General Plant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  <x v="35"/>
  </r>
  <r>
    <n v="-1"/>
    <n v="1"/>
    <s v="0001 -Florida Power &amp; Light Company"/>
    <n v="0"/>
    <n v="3"/>
    <x v="35"/>
    <n v="2004"/>
    <n v="92"/>
    <n v="2014"/>
    <s v="V2004 Q1"/>
    <n v="367"/>
    <s v="08. General Plant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  <x v="35"/>
  </r>
  <r>
    <n v="-1"/>
    <n v="1"/>
    <s v="0001 -Florida Power &amp; Light Company"/>
    <n v="0"/>
    <n v="3"/>
    <x v="35"/>
    <n v="2004"/>
    <n v="96"/>
    <n v="2014"/>
    <s v="V2004 Q1 - 30% Bonus"/>
    <n v="367"/>
    <s v="08. General Plant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  <x v="35"/>
  </r>
  <r>
    <n v="-1"/>
    <n v="1"/>
    <s v="0001 -Florida Power &amp; Light Company"/>
    <n v="0"/>
    <n v="3"/>
    <x v="35"/>
    <n v="2004"/>
    <n v="100"/>
    <n v="2014"/>
    <s v="V2004 Q1 - 50% Bonus"/>
    <n v="367"/>
    <s v="08. General Plant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  <x v="35"/>
  </r>
  <r>
    <n v="-1"/>
    <n v="1"/>
    <s v="0001 -Florida Power &amp; Light Company"/>
    <n v="0"/>
    <n v="3"/>
    <x v="35"/>
    <n v="2004"/>
    <n v="93"/>
    <n v="2014"/>
    <s v="V2004 Q2"/>
    <n v="367"/>
    <s v="08. General Plant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  <x v="35"/>
  </r>
  <r>
    <n v="-1"/>
    <n v="1"/>
    <s v="0001 -Florida Power &amp; Light Company"/>
    <n v="0"/>
    <n v="3"/>
    <x v="35"/>
    <n v="2004"/>
    <n v="97"/>
    <n v="2014"/>
    <s v="V2004 Q2 - 30% Bonus"/>
    <n v="367"/>
    <s v="08. General Plant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  <x v="35"/>
  </r>
  <r>
    <n v="-1"/>
    <n v="1"/>
    <s v="0001 -Florida Power &amp; Light Company"/>
    <n v="0"/>
    <n v="3"/>
    <x v="35"/>
    <n v="2004"/>
    <n v="101"/>
    <n v="2014"/>
    <s v="V2004 Q2 - 50% Bonus"/>
    <n v="367"/>
    <s v="08. General Plant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  <x v="35"/>
  </r>
  <r>
    <n v="-1"/>
    <n v="1"/>
    <s v="0001 -Florida Power &amp; Light Company"/>
    <n v="0"/>
    <n v="3"/>
    <x v="35"/>
    <n v="2004"/>
    <n v="94"/>
    <n v="2014"/>
    <s v="V2004 Q3"/>
    <n v="367"/>
    <s v="08. General Plant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  <x v="35"/>
  </r>
  <r>
    <n v="-1"/>
    <n v="1"/>
    <s v="0001 -Florida Power &amp; Light Company"/>
    <n v="0"/>
    <n v="3"/>
    <x v="35"/>
    <n v="2004"/>
    <n v="98"/>
    <n v="2014"/>
    <s v="V2004 Q3 - 30% Bonus"/>
    <n v="367"/>
    <s v="08. General Plant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  <x v="35"/>
  </r>
  <r>
    <n v="-1"/>
    <n v="1"/>
    <s v="0001 -Florida Power &amp; Light Company"/>
    <n v="0"/>
    <n v="3"/>
    <x v="35"/>
    <n v="2004"/>
    <n v="102"/>
    <n v="2014"/>
    <s v="V2004 Q3 - 50% Bonus"/>
    <n v="367"/>
    <s v="08. General Plant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  <x v="35"/>
  </r>
  <r>
    <n v="-1"/>
    <n v="1"/>
    <s v="0001 -Florida Power &amp; Light Company"/>
    <n v="0"/>
    <n v="3"/>
    <x v="35"/>
    <n v="2004"/>
    <n v="95"/>
    <n v="2014"/>
    <s v="V2004 Q4"/>
    <n v="367"/>
    <s v="08. General Plant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  <x v="35"/>
  </r>
  <r>
    <n v="-1"/>
    <n v="1"/>
    <s v="0001 -Florida Power &amp; Light Company"/>
    <n v="0"/>
    <n v="3"/>
    <x v="35"/>
    <n v="2004"/>
    <n v="99"/>
    <n v="2014"/>
    <s v="V2004 Q4 - 30% Bonus"/>
    <n v="367"/>
    <s v="08. General Plant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  <x v="35"/>
  </r>
  <r>
    <n v="-1"/>
    <n v="1"/>
    <s v="0001 -Florida Power &amp; Light Company"/>
    <n v="0"/>
    <n v="3"/>
    <x v="35"/>
    <n v="2004"/>
    <n v="103"/>
    <n v="2014"/>
    <s v="V2004 Q4 - 50% Bonus"/>
    <n v="367"/>
    <s v="08. General Plant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  <x v="35"/>
  </r>
  <r>
    <n v="-1"/>
    <n v="1"/>
    <s v="0001 -Florida Power &amp; Light Company"/>
    <n v="0"/>
    <n v="3"/>
    <x v="35"/>
    <n v="2005"/>
    <n v="66"/>
    <n v="2014"/>
    <s v="V2005"/>
    <n v="367"/>
    <s v="08. General Plant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  <x v="35"/>
  </r>
  <r>
    <n v="-1"/>
    <n v="1"/>
    <s v="0001 -Florida Power &amp; Light Company"/>
    <n v="0"/>
    <n v="3"/>
    <x v="35"/>
    <n v="2005"/>
    <n v="72"/>
    <n v="2014"/>
    <s v="V2005 Bonus-30%"/>
    <n v="367"/>
    <s v="08. General Plant"/>
    <s v="Function"/>
    <n v="10984.98"/>
    <n v="0"/>
    <n v="0"/>
    <n v="10984.98"/>
    <n v="0"/>
    <n v="10984.98"/>
    <n v="0"/>
    <n v="0"/>
    <n v="10984.98"/>
    <n v="10984.98"/>
    <n v="0"/>
    <n v="0"/>
    <n v="0"/>
    <n v="0"/>
    <x v="35"/>
  </r>
  <r>
    <n v="-1"/>
    <n v="1"/>
    <s v="0001 -Florida Power &amp; Light Company"/>
    <n v="0"/>
    <n v="3"/>
    <x v="35"/>
    <n v="2005"/>
    <n v="86"/>
    <n v="2014"/>
    <s v="V2005 Bonus-50%"/>
    <n v="367"/>
    <s v="08. General Plant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  <x v="35"/>
  </r>
  <r>
    <n v="-1"/>
    <n v="1"/>
    <s v="0001 -Florida Power &amp; Light Company"/>
    <n v="0"/>
    <n v="3"/>
    <x v="35"/>
    <n v="2006"/>
    <n v="67"/>
    <n v="2014"/>
    <s v="V2006"/>
    <n v="367"/>
    <s v="08. General Plant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  <x v="35"/>
  </r>
  <r>
    <n v="-1"/>
    <n v="1"/>
    <s v="0001 -Florida Power &amp; Light Company"/>
    <n v="0"/>
    <n v="3"/>
    <x v="35"/>
    <n v="2007"/>
    <n v="74"/>
    <n v="2014"/>
    <s v="V2007"/>
    <n v="367"/>
    <s v="08. General Plant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  <x v="35"/>
  </r>
  <r>
    <n v="-1"/>
    <n v="1"/>
    <s v="0001 -Florida Power &amp; Light Company"/>
    <n v="0"/>
    <n v="3"/>
    <x v="35"/>
    <n v="2008"/>
    <n v="89"/>
    <n v="2014"/>
    <s v="V2008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164"/>
    <n v="2014"/>
    <s v="V2008 Q1"/>
    <n v="367"/>
    <s v="08. General Plant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  <x v="35"/>
  </r>
  <r>
    <n v="-1"/>
    <n v="1"/>
    <s v="0001 -Florida Power &amp; Light Company"/>
    <n v="0"/>
    <n v="3"/>
    <x v="35"/>
    <n v="2008"/>
    <n v="168"/>
    <n v="2014"/>
    <s v="V2008 Q1 - 50% Bonus"/>
    <n v="367"/>
    <s v="08. General Plant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  <x v="35"/>
  </r>
  <r>
    <n v="-1"/>
    <n v="1"/>
    <s v="0001 -Florida Power &amp; Light Company"/>
    <n v="0"/>
    <n v="3"/>
    <x v="35"/>
    <n v="2008"/>
    <n v="165"/>
    <n v="2014"/>
    <s v="V2008 Q2"/>
    <n v="367"/>
    <s v="08. General Plant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  <x v="35"/>
  </r>
  <r>
    <n v="-1"/>
    <n v="1"/>
    <s v="0001 -Florida Power &amp; Light Company"/>
    <n v="0"/>
    <n v="3"/>
    <x v="35"/>
    <n v="2008"/>
    <n v="169"/>
    <n v="2014"/>
    <s v="V2008 Q2 - 50% Bonus"/>
    <n v="367"/>
    <s v="08. General Plant"/>
    <s v="Function"/>
    <n v="2341022.7999999998"/>
    <n v="0"/>
    <n v="0"/>
    <n v="2362618.1800000002"/>
    <n v="74337.919999999998"/>
    <n v="2282001.0699999998"/>
    <n v="-174637.82"/>
    <n v="8915.48"/>
    <n v="2384213.5499999998"/>
    <n v="2313148.2400000002"/>
    <n v="8915.48"/>
    <n v="0"/>
    <n v="8915.48"/>
    <n v="0"/>
    <x v="35"/>
  </r>
  <r>
    <n v="-1"/>
    <n v="1"/>
    <s v="0001 -Florida Power &amp; Light Company"/>
    <n v="0"/>
    <n v="3"/>
    <x v="35"/>
    <n v="2008"/>
    <n v="166"/>
    <n v="2014"/>
    <s v="V2008 Q3"/>
    <n v="367"/>
    <s v="08. General Plant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  <x v="35"/>
  </r>
  <r>
    <n v="-1"/>
    <n v="1"/>
    <s v="0001 -Florida Power &amp; Light Company"/>
    <n v="0"/>
    <n v="3"/>
    <x v="35"/>
    <n v="2008"/>
    <n v="170"/>
    <n v="2014"/>
    <s v="V2008 Q3 - 50% Bonus"/>
    <n v="367"/>
    <s v="08. General Plant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  <x v="35"/>
  </r>
  <r>
    <n v="-1"/>
    <n v="1"/>
    <s v="0001 -Florida Power &amp; Light Company"/>
    <n v="0"/>
    <n v="3"/>
    <x v="35"/>
    <n v="2008"/>
    <n v="167"/>
    <n v="2014"/>
    <s v="V2008 Q4"/>
    <n v="367"/>
    <s v="08. General Plant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  <x v="35"/>
  </r>
  <r>
    <n v="-1"/>
    <n v="1"/>
    <s v="0001 -Florida Power &amp; Light Company"/>
    <n v="0"/>
    <n v="3"/>
    <x v="35"/>
    <n v="2008"/>
    <n v="171"/>
    <n v="2014"/>
    <s v="V2008 Q4 - 50% Bonus"/>
    <n v="367"/>
    <s v="08. General Plant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  <x v="35"/>
  </r>
  <r>
    <n v="-1"/>
    <n v="1"/>
    <s v="0001 -Florida Power &amp; Light Company"/>
    <n v="0"/>
    <n v="3"/>
    <x v="35"/>
    <n v="2009"/>
    <n v="90"/>
    <n v="2014"/>
    <s v="V2009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5"/>
    <n v="2014"/>
    <s v="V2009 Q1"/>
    <n v="367"/>
    <s v="08. General Plant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  <x v="35"/>
  </r>
  <r>
    <n v="-1"/>
    <n v="1"/>
    <s v="0001 -Florida Power &amp; Light Company"/>
    <n v="0"/>
    <n v="3"/>
    <x v="35"/>
    <n v="2009"/>
    <n v="189"/>
    <n v="2014"/>
    <s v="V2009 Q1 - 50% Bonus"/>
    <n v="367"/>
    <s v="08. General Plant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  <x v="35"/>
  </r>
  <r>
    <n v="-1"/>
    <n v="1"/>
    <s v="0001 -Florida Power &amp; Light Company"/>
    <n v="0"/>
    <n v="3"/>
    <x v="35"/>
    <n v="2009"/>
    <n v="186"/>
    <n v="2014"/>
    <s v="V2009 Q2"/>
    <n v="367"/>
    <s v="08. General Plant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  <x v="35"/>
  </r>
  <r>
    <n v="-1"/>
    <n v="1"/>
    <s v="0001 -Florida Power &amp; Light Company"/>
    <n v="0"/>
    <n v="3"/>
    <x v="35"/>
    <n v="2009"/>
    <n v="190"/>
    <n v="2014"/>
    <s v="V2009 Q2 - 50% Bonus"/>
    <n v="367"/>
    <s v="08. General Plant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  <x v="35"/>
  </r>
  <r>
    <n v="-1"/>
    <n v="1"/>
    <s v="0001 -Florida Power &amp; Light Company"/>
    <n v="0"/>
    <n v="3"/>
    <x v="35"/>
    <n v="2009"/>
    <n v="187"/>
    <n v="2014"/>
    <s v="V2009 Q3"/>
    <n v="367"/>
    <s v="08. General Plant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  <x v="35"/>
  </r>
  <r>
    <n v="-1"/>
    <n v="1"/>
    <s v="0001 -Florida Power &amp; Light Company"/>
    <n v="0"/>
    <n v="3"/>
    <x v="35"/>
    <n v="2009"/>
    <n v="191"/>
    <n v="2014"/>
    <s v="V2009 Q3 - 50% Bonus"/>
    <n v="367"/>
    <s v="08. General Plant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  <x v="35"/>
  </r>
  <r>
    <n v="-1"/>
    <n v="1"/>
    <s v="0001 -Florida Power &amp; Light Company"/>
    <n v="0"/>
    <n v="3"/>
    <x v="35"/>
    <n v="2009"/>
    <n v="188"/>
    <n v="2014"/>
    <s v="V2009 Q4"/>
    <n v="367"/>
    <s v="08. General Plant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  <x v="35"/>
  </r>
  <r>
    <n v="-1"/>
    <n v="1"/>
    <s v="0001 -Florida Power &amp; Light Company"/>
    <n v="0"/>
    <n v="3"/>
    <x v="35"/>
    <n v="2009"/>
    <n v="192"/>
    <n v="2014"/>
    <s v="V2009 Q4 - 50% Bonus"/>
    <n v="367"/>
    <s v="08. General Plant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  <x v="35"/>
  </r>
  <r>
    <n v="-1"/>
    <n v="1"/>
    <s v="0001 -Florida Power &amp; Light Company"/>
    <n v="0"/>
    <n v="3"/>
    <x v="35"/>
    <n v="2010"/>
    <n v="124"/>
    <n v="2014"/>
    <s v="V2010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3"/>
    <n v="2014"/>
    <s v="V2010 Q1"/>
    <n v="367"/>
    <s v="08. General Plant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  <x v="35"/>
  </r>
  <r>
    <n v="-1"/>
    <n v="1"/>
    <s v="0001 -Florida Power &amp; Light Company"/>
    <n v="0"/>
    <n v="3"/>
    <x v="35"/>
    <n v="2010"/>
    <n v="215"/>
    <n v="2014"/>
    <s v="V2010 Q1 - 50% Bonus"/>
    <n v="367"/>
    <s v="08. General Plant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  <x v="35"/>
  </r>
  <r>
    <n v="-1"/>
    <n v="1"/>
    <s v="0001 -Florida Power &amp; Light Company"/>
    <n v="0"/>
    <n v="3"/>
    <x v="35"/>
    <n v="2010"/>
    <n v="194"/>
    <n v="2014"/>
    <s v="V2010 Q2"/>
    <n v="367"/>
    <s v="08. General Plant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  <x v="35"/>
  </r>
  <r>
    <n v="-1"/>
    <n v="1"/>
    <s v="0001 -Florida Power &amp; Light Company"/>
    <n v="0"/>
    <n v="3"/>
    <x v="35"/>
    <n v="2010"/>
    <n v="216"/>
    <n v="2014"/>
    <s v="V2010 Q2 - 50% Bonus"/>
    <n v="367"/>
    <s v="08. General Plant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  <x v="35"/>
  </r>
  <r>
    <n v="-1"/>
    <n v="1"/>
    <s v="0001 -Florida Power &amp; Light Company"/>
    <n v="0"/>
    <n v="3"/>
    <x v="35"/>
    <n v="2010"/>
    <n v="195"/>
    <n v="2014"/>
    <s v="V2010 Q3"/>
    <n v="367"/>
    <s v="08. General Plant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  <x v="35"/>
  </r>
  <r>
    <n v="-1"/>
    <n v="1"/>
    <s v="0001 -Florida Power &amp; Light Company"/>
    <n v="0"/>
    <n v="3"/>
    <x v="35"/>
    <n v="2010"/>
    <n v="225"/>
    <n v="2014"/>
    <s v="V2010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7"/>
    <n v="2014"/>
    <s v="V2010 Q3 - 50% Bonus"/>
    <n v="367"/>
    <s v="08. General Plant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  <x v="35"/>
  </r>
  <r>
    <n v="-1"/>
    <n v="1"/>
    <s v="0001 -Florida Power &amp; Light Company"/>
    <n v="0"/>
    <n v="3"/>
    <x v="35"/>
    <n v="2010"/>
    <n v="196"/>
    <n v="2014"/>
    <s v="V2010 Q4"/>
    <n v="367"/>
    <s v="08. General Plant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  <x v="35"/>
  </r>
  <r>
    <n v="-1"/>
    <n v="1"/>
    <s v="0001 -Florida Power &amp; Light Company"/>
    <n v="0"/>
    <n v="3"/>
    <x v="35"/>
    <n v="2010"/>
    <n v="224"/>
    <n v="2014"/>
    <s v="V2010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8"/>
    <n v="2014"/>
    <s v="V2010 Q4 - 50% Bonus"/>
    <n v="367"/>
    <s v="08. General Plant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  <x v="35"/>
  </r>
  <r>
    <n v="-1"/>
    <n v="1"/>
    <s v="0001 -Florida Power &amp; Light Company"/>
    <n v="0"/>
    <n v="3"/>
    <x v="35"/>
    <n v="2011"/>
    <n v="125"/>
    <n v="2014"/>
    <s v="V2011"/>
    <n v="367"/>
    <s v="08. General Plant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  <x v="35"/>
  </r>
  <r>
    <n v="-1"/>
    <n v="1"/>
    <s v="0001 -Florida Power &amp; Light Company"/>
    <n v="0"/>
    <n v="3"/>
    <x v="35"/>
    <n v="2011"/>
    <n v="233"/>
    <n v="2014"/>
    <s v="V2011 - 100% Bonus"/>
    <n v="367"/>
    <s v="08. General Plant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  <x v="35"/>
  </r>
  <r>
    <n v="-1"/>
    <n v="1"/>
    <s v="0001 -Florida Power &amp; Light Company"/>
    <n v="0"/>
    <n v="3"/>
    <x v="35"/>
    <n v="2011"/>
    <n v="234"/>
    <n v="2014"/>
    <s v="V2011 - 50% Bonus"/>
    <n v="367"/>
    <s v="08. General Plant"/>
    <s v="Function"/>
    <n v="26180.95"/>
    <n v="0"/>
    <n v="0"/>
    <n v="11449.4"/>
    <n v="3271.25"/>
    <n v="14731.55"/>
    <n v="0"/>
    <n v="0"/>
    <n v="26180.95"/>
    <n v="18002.8"/>
    <n v="0"/>
    <n v="0"/>
    <n v="0"/>
    <n v="0"/>
    <x v="35"/>
  </r>
  <r>
    <n v="-1"/>
    <n v="1"/>
    <s v="0001 -Florida Power &amp; Light Company"/>
    <n v="0"/>
    <n v="3"/>
    <x v="35"/>
    <n v="2012"/>
    <n v="126"/>
    <n v="2014"/>
    <s v="V2012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0"/>
    <n v="2014"/>
    <s v="V2012 Q1"/>
    <n v="367"/>
    <s v="08. General Plant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  <x v="35"/>
  </r>
  <r>
    <n v="-1"/>
    <n v="1"/>
    <s v="0001 -Florida Power &amp; Light Company"/>
    <n v="0"/>
    <n v="3"/>
    <x v="35"/>
    <n v="2012"/>
    <n v="248"/>
    <n v="2014"/>
    <s v="V2012 Q1 - 50% Bonus"/>
    <n v="367"/>
    <s v="08. General Plant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  <x v="35"/>
  </r>
  <r>
    <n v="-1"/>
    <n v="1"/>
    <s v="0001 -Florida Power &amp; Light Company"/>
    <n v="0"/>
    <n v="3"/>
    <x v="35"/>
    <n v="2012"/>
    <n v="242"/>
    <n v="2014"/>
    <s v="V2012 Q2"/>
    <n v="367"/>
    <s v="08. General Plant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  <x v="35"/>
  </r>
  <r>
    <n v="-1"/>
    <n v="1"/>
    <s v="0001 -Florida Power &amp; Light Company"/>
    <n v="0"/>
    <n v="3"/>
    <x v="35"/>
    <n v="2012"/>
    <n v="243"/>
    <n v="2014"/>
    <s v="V2012 Q2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9"/>
    <n v="2014"/>
    <s v="V2012 Q2 - 50% Bonus"/>
    <n v="367"/>
    <s v="08. General Plant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  <x v="35"/>
  </r>
  <r>
    <n v="-1"/>
    <n v="1"/>
    <s v="0001 -Florida Power &amp; Light Company"/>
    <n v="0"/>
    <n v="3"/>
    <x v="35"/>
    <n v="2012"/>
    <n v="244"/>
    <n v="2014"/>
    <s v="V2012 Q3"/>
    <n v="367"/>
    <s v="08. General Plant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  <x v="35"/>
  </r>
  <r>
    <n v="-1"/>
    <n v="1"/>
    <s v="0001 -Florida Power &amp; Light Company"/>
    <n v="0"/>
    <n v="3"/>
    <x v="35"/>
    <n v="2012"/>
    <n v="245"/>
    <n v="2014"/>
    <s v="V2012 Q3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0"/>
    <n v="2014"/>
    <s v="V2012 Q3 - 50% Bonus"/>
    <n v="367"/>
    <s v="08. General Plant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  <x v="35"/>
  </r>
  <r>
    <n v="-1"/>
    <n v="1"/>
    <s v="0001 -Florida Power &amp; Light Company"/>
    <n v="0"/>
    <n v="3"/>
    <x v="35"/>
    <n v="2012"/>
    <n v="246"/>
    <n v="2014"/>
    <s v="V2012 Q4"/>
    <n v="367"/>
    <s v="08. General Plant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  <x v="35"/>
  </r>
  <r>
    <n v="-1"/>
    <n v="1"/>
    <s v="0001 -Florida Power &amp; Light Company"/>
    <n v="0"/>
    <n v="3"/>
    <x v="35"/>
    <n v="2012"/>
    <n v="247"/>
    <n v="2014"/>
    <s v="V2012 Q4 - 100% Bonus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1"/>
    <n v="2014"/>
    <s v="V2012 Q4 - 50% Bonus"/>
    <n v="367"/>
    <s v="08. General Plant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  <x v="35"/>
  </r>
  <r>
    <n v="-1"/>
    <n v="1"/>
    <s v="0001 -Florida Power &amp; Light Company"/>
    <n v="0"/>
    <n v="3"/>
    <x v="35"/>
    <n v="2013"/>
    <n v="127"/>
    <n v="2014"/>
    <s v="V2013"/>
    <n v="367"/>
    <s v="08. General Plant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  <x v="35"/>
  </r>
  <r>
    <n v="-1"/>
    <n v="1"/>
    <s v="0001 -Florida Power &amp; Light Company"/>
    <n v="0"/>
    <n v="3"/>
    <x v="35"/>
    <n v="2013"/>
    <n v="231"/>
    <n v="2014"/>
    <s v="V2013 - 50% Bonus"/>
    <n v="367"/>
    <s v="08. General Plant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  <x v="35"/>
  </r>
  <r>
    <n v="-1"/>
    <n v="1"/>
    <s v="0001 -Florida Power &amp; Light Company"/>
    <n v="0"/>
    <n v="3"/>
    <x v="35"/>
    <n v="2014"/>
    <n v="128"/>
    <n v="2014"/>
    <s v="V2014"/>
    <n v="367"/>
    <s v="08. General Plant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  <x v="35"/>
  </r>
  <r>
    <n v="-1"/>
    <n v="1"/>
    <s v="0001 -Florida Power &amp; Light Company"/>
    <n v="0"/>
    <n v="3"/>
    <x v="35"/>
    <n v="2014"/>
    <n v="363"/>
    <n v="2014"/>
    <s v="V2014 - 50% Bonus"/>
    <n v="367"/>
    <s v="08. General Plant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  <x v="35"/>
  </r>
  <r>
    <n v="-1"/>
    <n v="1"/>
    <s v="0001 -Florida Power &amp; Light Company"/>
    <n v="0"/>
    <n v="3"/>
    <x v="35"/>
    <n v="2014"/>
    <n v="601"/>
    <n v="2014"/>
    <s v="V2014 EXP"/>
    <n v="367"/>
    <s v="08. General Plant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69"/>
    <n v="1"/>
    <n v="2014"/>
    <s v="V1969"/>
    <n v="367"/>
    <s v="09. Land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  <x v="35"/>
  </r>
  <r>
    <n v="-1"/>
    <n v="1"/>
    <s v="0001 -Florida Power &amp; Light Company"/>
    <n v="0"/>
    <n v="3"/>
    <x v="35"/>
    <n v="1970"/>
    <n v="2"/>
    <n v="2014"/>
    <s v="V1970"/>
    <n v="367"/>
    <s v="09. Land"/>
    <s v="Function"/>
    <n v="19572"/>
    <n v="0"/>
    <n v="0"/>
    <n v="19572"/>
    <n v="0"/>
    <n v="0"/>
    <n v="0"/>
    <n v="0"/>
    <n v="19572"/>
    <n v="0"/>
    <n v="0"/>
    <n v="0"/>
    <n v="0"/>
    <n v="0"/>
    <x v="35"/>
  </r>
  <r>
    <n v="-1"/>
    <n v="1"/>
    <s v="0001 -Florida Power &amp; Light Company"/>
    <n v="0"/>
    <n v="3"/>
    <x v="35"/>
    <n v="1971"/>
    <n v="3"/>
    <n v="2014"/>
    <s v="V1971"/>
    <n v="367"/>
    <s v="09. Land"/>
    <s v="Function"/>
    <n v="3192.82"/>
    <n v="0"/>
    <n v="0"/>
    <n v="3192.82"/>
    <n v="0"/>
    <n v="0"/>
    <n v="0"/>
    <n v="0"/>
    <n v="3192.82"/>
    <n v="0"/>
    <n v="0"/>
    <n v="0"/>
    <n v="0"/>
    <n v="0"/>
    <x v="35"/>
  </r>
  <r>
    <n v="-1"/>
    <n v="1"/>
    <s v="0001 -Florida Power &amp; Light Company"/>
    <n v="0"/>
    <n v="3"/>
    <x v="35"/>
    <n v="1972"/>
    <n v="4"/>
    <n v="2014"/>
    <s v="V1972"/>
    <n v="367"/>
    <s v="09. Land"/>
    <s v="Function"/>
    <n v="35152.79"/>
    <n v="0"/>
    <n v="0"/>
    <n v="35152.79"/>
    <n v="0"/>
    <n v="0"/>
    <n v="0"/>
    <n v="0"/>
    <n v="35152.79"/>
    <n v="0"/>
    <n v="0"/>
    <n v="0"/>
    <n v="0"/>
    <n v="0"/>
    <x v="35"/>
  </r>
  <r>
    <n v="-1"/>
    <n v="1"/>
    <s v="0001 -Florida Power &amp; Light Company"/>
    <n v="0"/>
    <n v="3"/>
    <x v="35"/>
    <n v="1973"/>
    <n v="5"/>
    <n v="2014"/>
    <s v="V1973"/>
    <n v="367"/>
    <s v="09. Land"/>
    <s v="Function"/>
    <n v="4555874"/>
    <n v="0"/>
    <n v="0"/>
    <n v="4555874"/>
    <n v="0"/>
    <n v="0"/>
    <n v="0"/>
    <n v="0"/>
    <n v="4555874"/>
    <n v="0"/>
    <n v="0"/>
    <n v="0"/>
    <n v="0"/>
    <n v="0"/>
    <x v="35"/>
  </r>
  <r>
    <n v="-1"/>
    <n v="1"/>
    <s v="0001 -Florida Power &amp; Light Company"/>
    <n v="0"/>
    <n v="3"/>
    <x v="35"/>
    <n v="1974"/>
    <n v="6"/>
    <n v="2014"/>
    <s v="V1974"/>
    <n v="367"/>
    <s v="09. Land"/>
    <s v="Function"/>
    <n v="21807.45"/>
    <n v="0"/>
    <n v="0"/>
    <n v="21807.45"/>
    <n v="0"/>
    <n v="0"/>
    <n v="0"/>
    <n v="0"/>
    <n v="21807.45"/>
    <n v="0"/>
    <n v="0"/>
    <n v="0"/>
    <n v="0"/>
    <n v="0"/>
    <x v="35"/>
  </r>
  <r>
    <n v="-1"/>
    <n v="1"/>
    <s v="0001 -Florida Power &amp; Light Company"/>
    <n v="0"/>
    <n v="3"/>
    <x v="35"/>
    <n v="1975"/>
    <n v="7"/>
    <n v="2014"/>
    <s v="V1975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76"/>
    <n v="8"/>
    <n v="2014"/>
    <s v="V1976"/>
    <n v="367"/>
    <s v="09. Land"/>
    <s v="Function"/>
    <n v="3670889.76"/>
    <n v="0"/>
    <n v="0"/>
    <n v="3670889.76"/>
    <n v="0"/>
    <n v="0"/>
    <n v="0"/>
    <n v="0"/>
    <n v="3670889.76"/>
    <n v="0"/>
    <n v="0"/>
    <n v="0"/>
    <n v="0"/>
    <n v="0"/>
    <x v="35"/>
  </r>
  <r>
    <n v="-1"/>
    <n v="1"/>
    <s v="0001 -Florida Power &amp; Light Company"/>
    <n v="0"/>
    <n v="3"/>
    <x v="35"/>
    <n v="1977"/>
    <n v="10"/>
    <n v="2014"/>
    <s v="V1977"/>
    <n v="367"/>
    <s v="09. Land"/>
    <s v="Function"/>
    <n v="14563.02"/>
    <n v="0"/>
    <n v="0"/>
    <n v="14563.02"/>
    <n v="0"/>
    <n v="0"/>
    <n v="0"/>
    <n v="0"/>
    <n v="14563.02"/>
    <n v="0"/>
    <n v="0"/>
    <n v="0"/>
    <n v="0"/>
    <n v="0"/>
    <x v="35"/>
  </r>
  <r>
    <n v="-1"/>
    <n v="1"/>
    <s v="0001 -Florida Power &amp; Light Company"/>
    <n v="0"/>
    <n v="3"/>
    <x v="35"/>
    <n v="1978"/>
    <n v="12"/>
    <n v="2014"/>
    <s v="V1978"/>
    <n v="367"/>
    <s v="09. Land"/>
    <s v="Function"/>
    <n v="125504"/>
    <n v="0"/>
    <n v="0"/>
    <n v="125504"/>
    <n v="0"/>
    <n v="0"/>
    <n v="0"/>
    <n v="0"/>
    <n v="125504"/>
    <n v="0"/>
    <n v="0"/>
    <n v="0"/>
    <n v="0"/>
    <n v="0"/>
    <x v="35"/>
  </r>
  <r>
    <n v="-1"/>
    <n v="1"/>
    <s v="0001 -Florida Power &amp; Light Company"/>
    <n v="0"/>
    <n v="3"/>
    <x v="35"/>
    <n v="1979"/>
    <n v="13"/>
    <n v="2014"/>
    <s v="V1979"/>
    <n v="367"/>
    <s v="09. Land"/>
    <s v="Function"/>
    <n v="716804.66"/>
    <n v="0"/>
    <n v="0"/>
    <n v="716804.66"/>
    <n v="0"/>
    <n v="0"/>
    <n v="0"/>
    <n v="0"/>
    <n v="716804.66"/>
    <n v="0"/>
    <n v="0"/>
    <n v="0"/>
    <n v="0"/>
    <n v="0"/>
    <x v="35"/>
  </r>
  <r>
    <n v="-1"/>
    <n v="1"/>
    <s v="0001 -Florida Power &amp; Light Company"/>
    <n v="0"/>
    <n v="3"/>
    <x v="35"/>
    <n v="1980"/>
    <n v="14"/>
    <n v="2014"/>
    <s v="V1980"/>
    <n v="367"/>
    <s v="09. Land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  <x v="35"/>
  </r>
  <r>
    <n v="-1"/>
    <n v="1"/>
    <s v="0001 -Florida Power &amp; Light Company"/>
    <n v="0"/>
    <n v="3"/>
    <x v="35"/>
    <n v="1981"/>
    <n v="15"/>
    <n v="2014"/>
    <s v="V1981"/>
    <n v="367"/>
    <s v="09. Land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  <x v="35"/>
  </r>
  <r>
    <n v="-1"/>
    <n v="1"/>
    <s v="0001 -Florida Power &amp; Light Company"/>
    <n v="0"/>
    <n v="3"/>
    <x v="35"/>
    <n v="1982"/>
    <n v="16"/>
    <n v="2014"/>
    <s v="V1982"/>
    <n v="367"/>
    <s v="09. Land"/>
    <s v="Function"/>
    <n v="24348.61"/>
    <n v="0"/>
    <n v="0"/>
    <n v="24348.61"/>
    <n v="0"/>
    <n v="0"/>
    <n v="0"/>
    <n v="0"/>
    <n v="24348.61"/>
    <n v="0"/>
    <n v="0"/>
    <n v="0"/>
    <n v="0"/>
    <n v="0"/>
    <x v="35"/>
  </r>
  <r>
    <n v="-1"/>
    <n v="1"/>
    <s v="0001 -Florida Power &amp; Light Company"/>
    <n v="0"/>
    <n v="3"/>
    <x v="35"/>
    <n v="1983"/>
    <n v="17"/>
    <n v="2014"/>
    <s v="V1983"/>
    <n v="367"/>
    <s v="09. Land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  <x v="35"/>
  </r>
  <r>
    <n v="-1"/>
    <n v="1"/>
    <s v="0001 -Florida Power &amp; Light Company"/>
    <n v="0"/>
    <n v="3"/>
    <x v="35"/>
    <n v="1984"/>
    <n v="18"/>
    <n v="2014"/>
    <s v="V1984"/>
    <n v="367"/>
    <s v="09. Land"/>
    <s v="Function"/>
    <n v="27775.82"/>
    <n v="0"/>
    <n v="0"/>
    <n v="27775.82"/>
    <n v="0"/>
    <n v="0"/>
    <n v="0"/>
    <n v="0"/>
    <n v="27775.82"/>
    <n v="0"/>
    <n v="0"/>
    <n v="0"/>
    <n v="0"/>
    <n v="0"/>
    <x v="35"/>
  </r>
  <r>
    <n v="-1"/>
    <n v="1"/>
    <s v="0001 -Florida Power &amp; Light Company"/>
    <n v="0"/>
    <n v="3"/>
    <x v="35"/>
    <n v="1985"/>
    <n v="19"/>
    <n v="2014"/>
    <s v="V1985"/>
    <n v="367"/>
    <s v="09. Land"/>
    <s v="Function"/>
    <n v="1031627.75"/>
    <n v="0"/>
    <n v="0"/>
    <n v="1031627.75"/>
    <n v="0"/>
    <n v="0"/>
    <n v="0"/>
    <n v="0"/>
    <n v="1031627.75"/>
    <n v="0"/>
    <n v="0"/>
    <n v="0"/>
    <n v="0"/>
    <n v="0"/>
    <x v="35"/>
  </r>
  <r>
    <n v="-1"/>
    <n v="1"/>
    <s v="0001 -Florida Power &amp; Light Company"/>
    <n v="0"/>
    <n v="3"/>
    <x v="35"/>
    <n v="1986"/>
    <n v="20"/>
    <n v="2014"/>
    <s v="V1986"/>
    <n v="367"/>
    <s v="09. Land"/>
    <s v="Function"/>
    <n v="4625221.84"/>
    <n v="0"/>
    <n v="0"/>
    <n v="4625221.84"/>
    <n v="0"/>
    <n v="0"/>
    <n v="0"/>
    <n v="0"/>
    <n v="4625221.84"/>
    <n v="0"/>
    <n v="0"/>
    <n v="0"/>
    <n v="0"/>
    <n v="0"/>
    <x v="35"/>
  </r>
  <r>
    <n v="-1"/>
    <n v="1"/>
    <s v="0001 -Florida Power &amp; Light Company"/>
    <n v="0"/>
    <n v="3"/>
    <x v="35"/>
    <n v="1987"/>
    <n v="22"/>
    <n v="2014"/>
    <s v="V1987"/>
    <n v="367"/>
    <s v="09. Land"/>
    <s v="Function"/>
    <n v="3290052.58"/>
    <n v="0"/>
    <n v="0"/>
    <n v="3290052.58"/>
    <n v="0"/>
    <n v="0"/>
    <n v="0"/>
    <n v="0"/>
    <n v="3290052.58"/>
    <n v="0"/>
    <n v="0"/>
    <n v="0"/>
    <n v="0"/>
    <n v="0"/>
    <x v="35"/>
  </r>
  <r>
    <n v="-1"/>
    <n v="1"/>
    <s v="0001 -Florida Power &amp; Light Company"/>
    <n v="0"/>
    <n v="3"/>
    <x v="35"/>
    <n v="1988"/>
    <n v="24"/>
    <n v="2014"/>
    <s v="V1988"/>
    <n v="367"/>
    <s v="09. Land"/>
    <s v="Function"/>
    <n v="1973.4"/>
    <n v="0"/>
    <n v="0"/>
    <n v="1973.4"/>
    <n v="0"/>
    <n v="0"/>
    <n v="0"/>
    <n v="0"/>
    <n v="1973.4"/>
    <n v="0"/>
    <n v="0"/>
    <n v="0"/>
    <n v="0"/>
    <n v="0"/>
    <x v="35"/>
  </r>
  <r>
    <n v="-1"/>
    <n v="1"/>
    <s v="0001 -Florida Power &amp; Light Company"/>
    <n v="0"/>
    <n v="3"/>
    <x v="35"/>
    <n v="1989"/>
    <n v="26"/>
    <n v="2014"/>
    <s v="V1989"/>
    <n v="367"/>
    <s v="09. Land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  <x v="35"/>
  </r>
  <r>
    <n v="-1"/>
    <n v="1"/>
    <s v="0001 -Florida Power &amp; Light Company"/>
    <n v="0"/>
    <n v="3"/>
    <x v="35"/>
    <n v="1990"/>
    <n v="28"/>
    <n v="2014"/>
    <s v="V1990"/>
    <n v="367"/>
    <s v="09. Land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  <x v="35"/>
  </r>
  <r>
    <n v="-1"/>
    <n v="1"/>
    <s v="0001 -Florida Power &amp; Light Company"/>
    <n v="0"/>
    <n v="3"/>
    <x v="35"/>
    <n v="1991"/>
    <n v="29"/>
    <n v="2014"/>
    <s v="V1991"/>
    <n v="367"/>
    <s v="09. Land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  <x v="35"/>
  </r>
  <r>
    <n v="-1"/>
    <n v="1"/>
    <s v="0001 -Florida Power &amp; Light Company"/>
    <n v="0"/>
    <n v="3"/>
    <x v="35"/>
    <n v="1992"/>
    <n v="30"/>
    <n v="2014"/>
    <s v="V1992"/>
    <n v="367"/>
    <s v="09. Land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  <x v="35"/>
  </r>
  <r>
    <n v="-1"/>
    <n v="1"/>
    <s v="0001 -Florida Power &amp; Light Company"/>
    <n v="0"/>
    <n v="3"/>
    <x v="35"/>
    <n v="1993"/>
    <n v="31"/>
    <n v="2014"/>
    <s v="V1993"/>
    <n v="367"/>
    <s v="09. Land"/>
    <s v="Function"/>
    <n v="11045365.76"/>
    <n v="0"/>
    <n v="0"/>
    <n v="11045365.76"/>
    <n v="0"/>
    <n v="0"/>
    <n v="0"/>
    <n v="0"/>
    <n v="11045365.76"/>
    <n v="0"/>
    <n v="0"/>
    <n v="0"/>
    <n v="0"/>
    <n v="0"/>
    <x v="35"/>
  </r>
  <r>
    <n v="-1"/>
    <n v="1"/>
    <s v="0001 -Florida Power &amp; Light Company"/>
    <n v="0"/>
    <n v="3"/>
    <x v="35"/>
    <n v="1994"/>
    <n v="32"/>
    <n v="2014"/>
    <s v="V1994"/>
    <n v="367"/>
    <s v="09. Land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  <x v="35"/>
  </r>
  <r>
    <n v="-1"/>
    <n v="1"/>
    <s v="0001 -Florida Power &amp; Light Company"/>
    <n v="0"/>
    <n v="3"/>
    <x v="35"/>
    <n v="1995"/>
    <n v="33"/>
    <n v="2014"/>
    <s v="V1995"/>
    <n v="367"/>
    <s v="09. Land"/>
    <s v="Function"/>
    <n v="4255346.62"/>
    <n v="0"/>
    <n v="0"/>
    <n v="4255346.62"/>
    <n v="0"/>
    <n v="0"/>
    <n v="0"/>
    <n v="0"/>
    <n v="4255346.62"/>
    <n v="0"/>
    <n v="0"/>
    <n v="0"/>
    <n v="0"/>
    <n v="0"/>
    <x v="35"/>
  </r>
  <r>
    <n v="-1"/>
    <n v="1"/>
    <s v="0001 -Florida Power &amp; Light Company"/>
    <n v="0"/>
    <n v="3"/>
    <x v="35"/>
    <n v="1996"/>
    <n v="34"/>
    <n v="2014"/>
    <s v="V1996"/>
    <n v="367"/>
    <s v="09. Land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  <x v="35"/>
  </r>
  <r>
    <n v="-1"/>
    <n v="1"/>
    <s v="0001 -Florida Power &amp; Light Company"/>
    <n v="0"/>
    <n v="3"/>
    <x v="35"/>
    <n v="1997"/>
    <n v="35"/>
    <n v="2014"/>
    <s v="V1997"/>
    <n v="367"/>
    <s v="09. Land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  <x v="35"/>
  </r>
  <r>
    <n v="-1"/>
    <n v="1"/>
    <s v="0001 -Florida Power &amp; Light Company"/>
    <n v="0"/>
    <n v="3"/>
    <x v="35"/>
    <n v="1998"/>
    <n v="59"/>
    <n v="2014"/>
    <s v="V1998"/>
    <n v="367"/>
    <s v="09. Land"/>
    <s v="Function"/>
    <n v="1150886.67"/>
    <n v="0"/>
    <n v="0"/>
    <n v="1150886.67"/>
    <n v="0"/>
    <n v="0"/>
    <n v="0"/>
    <n v="0"/>
    <n v="1150886.67"/>
    <n v="0"/>
    <n v="0"/>
    <n v="0"/>
    <n v="0"/>
    <n v="0"/>
    <x v="35"/>
  </r>
  <r>
    <n v="-1"/>
    <n v="1"/>
    <s v="0001 -Florida Power &amp; Light Company"/>
    <n v="0"/>
    <n v="3"/>
    <x v="35"/>
    <n v="1999"/>
    <n v="60"/>
    <n v="2014"/>
    <s v="V1999"/>
    <n v="367"/>
    <s v="09. Land"/>
    <s v="Function"/>
    <n v="4629259.12"/>
    <n v="0"/>
    <n v="0"/>
    <n v="4629259.12"/>
    <n v="0"/>
    <n v="0"/>
    <n v="0"/>
    <n v="0"/>
    <n v="4629259.12"/>
    <n v="0"/>
    <n v="0"/>
    <n v="0"/>
    <n v="0"/>
    <n v="0"/>
    <x v="35"/>
  </r>
  <r>
    <n v="-1"/>
    <n v="1"/>
    <s v="0001 -Florida Power &amp; Light Company"/>
    <n v="0"/>
    <n v="3"/>
    <x v="35"/>
    <n v="2000"/>
    <n v="61"/>
    <n v="2014"/>
    <s v="V2000"/>
    <n v="367"/>
    <s v="09. Land"/>
    <s v="Function"/>
    <n v="5367050.75"/>
    <n v="0"/>
    <n v="0"/>
    <n v="5367050.75"/>
    <n v="0"/>
    <n v="0"/>
    <n v="0"/>
    <n v="0"/>
    <n v="5367050.75"/>
    <n v="0"/>
    <n v="0"/>
    <n v="0"/>
    <n v="0"/>
    <n v="0"/>
    <x v="35"/>
  </r>
  <r>
    <n v="-1"/>
    <n v="1"/>
    <s v="0001 -Florida Power &amp; Light Company"/>
    <n v="0"/>
    <n v="3"/>
    <x v="35"/>
    <n v="2001"/>
    <n v="62"/>
    <n v="2014"/>
    <s v="V2001"/>
    <n v="367"/>
    <s v="09. Land"/>
    <s v="Function"/>
    <n v="4007081.4"/>
    <n v="0"/>
    <n v="0"/>
    <n v="4007081.4"/>
    <n v="0"/>
    <n v="0"/>
    <n v="0"/>
    <n v="0"/>
    <n v="4007081.4"/>
    <n v="0"/>
    <n v="0"/>
    <n v="0"/>
    <n v="0"/>
    <n v="0"/>
    <x v="35"/>
  </r>
  <r>
    <n v="-1"/>
    <n v="1"/>
    <s v="0001 -Florida Power &amp; Light Company"/>
    <n v="0"/>
    <n v="3"/>
    <x v="35"/>
    <n v="2002"/>
    <n v="63"/>
    <n v="2014"/>
    <s v="V2002"/>
    <n v="367"/>
    <s v="09. Land"/>
    <s v="Function"/>
    <n v="10302463.99"/>
    <n v="0"/>
    <n v="0"/>
    <n v="10302463.99"/>
    <n v="0"/>
    <n v="0"/>
    <n v="0"/>
    <n v="0"/>
    <n v="10302463.99"/>
    <n v="0"/>
    <n v="0"/>
    <n v="0"/>
    <n v="0"/>
    <n v="0"/>
    <x v="35"/>
  </r>
  <r>
    <n v="-1"/>
    <n v="1"/>
    <s v="0001 -Florida Power &amp; Light Company"/>
    <n v="0"/>
    <n v="3"/>
    <x v="35"/>
    <n v="2003"/>
    <n v="64"/>
    <n v="2014"/>
    <s v="V2003"/>
    <n v="367"/>
    <s v="09. Land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  <x v="35"/>
  </r>
  <r>
    <n v="-1"/>
    <n v="1"/>
    <s v="0001 -Florida Power &amp; Light Company"/>
    <n v="0"/>
    <n v="3"/>
    <x v="35"/>
    <n v="2004"/>
    <n v="65"/>
    <n v="2014"/>
    <s v="V2004"/>
    <n v="367"/>
    <s v="09. Land"/>
    <s v="Function"/>
    <n v="4412352.03"/>
    <n v="0"/>
    <n v="0"/>
    <n v="4412352.03"/>
    <n v="0"/>
    <n v="745476.5"/>
    <n v="0"/>
    <n v="0"/>
    <n v="4412352.03"/>
    <n v="745476.5"/>
    <n v="0"/>
    <n v="0"/>
    <n v="0"/>
    <n v="0"/>
    <x v="35"/>
  </r>
  <r>
    <n v="-1"/>
    <n v="1"/>
    <s v="0001 -Florida Power &amp; Light Company"/>
    <n v="0"/>
    <n v="3"/>
    <x v="35"/>
    <n v="2005"/>
    <n v="66"/>
    <n v="2014"/>
    <s v="V2005"/>
    <n v="367"/>
    <s v="09. Land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  <x v="35"/>
  </r>
  <r>
    <n v="-1"/>
    <n v="1"/>
    <s v="0001 -Florida Power &amp; Light Company"/>
    <n v="0"/>
    <n v="3"/>
    <x v="35"/>
    <n v="2006"/>
    <n v="67"/>
    <n v="2014"/>
    <s v="V2006"/>
    <n v="367"/>
    <s v="09. Land"/>
    <s v="Function"/>
    <n v="4366641.8"/>
    <n v="0"/>
    <n v="0"/>
    <n v="4366641.8"/>
    <n v="0"/>
    <n v="0"/>
    <n v="0"/>
    <n v="0"/>
    <n v="4366641.8"/>
    <n v="0"/>
    <n v="0"/>
    <n v="0"/>
    <n v="0"/>
    <n v="0"/>
    <x v="35"/>
  </r>
  <r>
    <n v="-1"/>
    <n v="1"/>
    <s v="0001 -Florida Power &amp; Light Company"/>
    <n v="0"/>
    <n v="3"/>
    <x v="35"/>
    <n v="2007"/>
    <n v="74"/>
    <n v="2014"/>
    <s v="V2007"/>
    <n v="367"/>
    <s v="09. Land"/>
    <s v="Function"/>
    <n v="1962550.91"/>
    <n v="0"/>
    <n v="0"/>
    <n v="1962550.91"/>
    <n v="0"/>
    <n v="0"/>
    <n v="0"/>
    <n v="0"/>
    <n v="1962550.91"/>
    <n v="0"/>
    <n v="0"/>
    <n v="0"/>
    <n v="0"/>
    <n v="0"/>
    <x v="35"/>
  </r>
  <r>
    <n v="-1"/>
    <n v="1"/>
    <s v="0001 -Florida Power &amp; Light Company"/>
    <n v="0"/>
    <n v="3"/>
    <x v="35"/>
    <n v="2008"/>
    <n v="89"/>
    <n v="2014"/>
    <s v="V2008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164"/>
    <n v="2014"/>
    <s v="V2008 Q1"/>
    <n v="367"/>
    <s v="09. Land"/>
    <s v="Function"/>
    <n v="-592410.41"/>
    <n v="0"/>
    <n v="0"/>
    <n v="-592410.41"/>
    <n v="0"/>
    <n v="0"/>
    <n v="0"/>
    <n v="0"/>
    <n v="-592410.41"/>
    <n v="0"/>
    <n v="0"/>
    <n v="0"/>
    <n v="0"/>
    <n v="0"/>
    <x v="35"/>
  </r>
  <r>
    <n v="-1"/>
    <n v="1"/>
    <s v="0001 -Florida Power &amp; Light Company"/>
    <n v="0"/>
    <n v="3"/>
    <x v="35"/>
    <n v="2008"/>
    <n v="165"/>
    <n v="2014"/>
    <s v="V2008 Q2"/>
    <n v="367"/>
    <s v="09. Land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  <x v="35"/>
  </r>
  <r>
    <n v="-1"/>
    <n v="1"/>
    <s v="0001 -Florida Power &amp; Light Company"/>
    <n v="0"/>
    <n v="3"/>
    <x v="35"/>
    <n v="2008"/>
    <n v="166"/>
    <n v="2014"/>
    <s v="V2008 Q3"/>
    <n v="367"/>
    <s v="09. Land"/>
    <s v="Function"/>
    <n v="1615900.45"/>
    <n v="0"/>
    <n v="0"/>
    <n v="1615900.45"/>
    <n v="0"/>
    <n v="0"/>
    <n v="0"/>
    <n v="0"/>
    <n v="1615900.45"/>
    <n v="0"/>
    <n v="0"/>
    <n v="0"/>
    <n v="0"/>
    <n v="0"/>
    <x v="35"/>
  </r>
  <r>
    <n v="-1"/>
    <n v="1"/>
    <s v="0001 -Florida Power &amp; Light Company"/>
    <n v="0"/>
    <n v="3"/>
    <x v="35"/>
    <n v="2008"/>
    <n v="167"/>
    <n v="2014"/>
    <s v="V2008 Q4"/>
    <n v="367"/>
    <s v="09. Land"/>
    <s v="Function"/>
    <n v="874898.48"/>
    <n v="0"/>
    <n v="0"/>
    <n v="874898.48"/>
    <n v="0"/>
    <n v="0"/>
    <n v="0"/>
    <n v="0"/>
    <n v="874898.48"/>
    <n v="0"/>
    <n v="0"/>
    <n v="0"/>
    <n v="0"/>
    <n v="0"/>
    <x v="35"/>
  </r>
  <r>
    <n v="-1"/>
    <n v="1"/>
    <s v="0001 -Florida Power &amp; Light Company"/>
    <n v="0"/>
    <n v="3"/>
    <x v="35"/>
    <n v="2009"/>
    <n v="90"/>
    <n v="2014"/>
    <s v="V2009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5"/>
    <n v="2014"/>
    <s v="V2009 Q1"/>
    <n v="367"/>
    <s v="09. Land"/>
    <s v="Function"/>
    <n v="-4305259"/>
    <n v="0"/>
    <n v="0"/>
    <n v="-4305259"/>
    <n v="0"/>
    <n v="0"/>
    <n v="0"/>
    <n v="0"/>
    <n v="-4305259"/>
    <n v="0"/>
    <n v="0"/>
    <n v="0"/>
    <n v="0"/>
    <n v="0"/>
    <x v="35"/>
  </r>
  <r>
    <n v="-1"/>
    <n v="1"/>
    <s v="0001 -Florida Power &amp; Light Company"/>
    <n v="0"/>
    <n v="3"/>
    <x v="35"/>
    <n v="2009"/>
    <n v="189"/>
    <n v="2014"/>
    <s v="V2009 Q1 - 50% Bonus"/>
    <n v="367"/>
    <s v="09. Land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  <x v="35"/>
  </r>
  <r>
    <n v="-1"/>
    <n v="1"/>
    <s v="0001 -Florida Power &amp; Light Company"/>
    <n v="0"/>
    <n v="3"/>
    <x v="35"/>
    <n v="2009"/>
    <n v="186"/>
    <n v="2014"/>
    <s v="V2009 Q2"/>
    <n v="367"/>
    <s v="09. Land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  <x v="35"/>
  </r>
  <r>
    <n v="-1"/>
    <n v="1"/>
    <s v="0001 -Florida Power &amp; Light Company"/>
    <n v="0"/>
    <n v="3"/>
    <x v="35"/>
    <n v="2009"/>
    <n v="190"/>
    <n v="2014"/>
    <s v="V2009 Q2 - 50% Bonus"/>
    <n v="367"/>
    <s v="09. Land"/>
    <s v="Function"/>
    <n v="78009.36"/>
    <n v="0"/>
    <n v="0"/>
    <n v="78009.36"/>
    <n v="0"/>
    <n v="0"/>
    <n v="0"/>
    <n v="0"/>
    <n v="78009.36"/>
    <n v="0"/>
    <n v="0"/>
    <n v="0"/>
    <n v="0"/>
    <n v="0"/>
    <x v="35"/>
  </r>
  <r>
    <n v="-1"/>
    <n v="1"/>
    <s v="0001 -Florida Power &amp; Light Company"/>
    <n v="0"/>
    <n v="3"/>
    <x v="35"/>
    <n v="2009"/>
    <n v="187"/>
    <n v="2014"/>
    <s v="V2009 Q3"/>
    <n v="367"/>
    <s v="09. Land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  <x v="35"/>
  </r>
  <r>
    <n v="-1"/>
    <n v="1"/>
    <s v="0001 -Florida Power &amp; Light Company"/>
    <n v="0"/>
    <n v="3"/>
    <x v="35"/>
    <n v="2009"/>
    <n v="191"/>
    <n v="2014"/>
    <s v="V2009 Q3 - 50% Bonus"/>
    <n v="367"/>
    <s v="09. Land"/>
    <s v="Function"/>
    <n v="233702.71"/>
    <n v="0"/>
    <n v="0"/>
    <n v="233702.71"/>
    <n v="0"/>
    <n v="0"/>
    <n v="0"/>
    <n v="0"/>
    <n v="233702.71"/>
    <n v="0"/>
    <n v="0"/>
    <n v="0"/>
    <n v="0"/>
    <n v="0"/>
    <x v="35"/>
  </r>
  <r>
    <n v="-1"/>
    <n v="1"/>
    <s v="0001 -Florida Power &amp; Light Company"/>
    <n v="0"/>
    <n v="3"/>
    <x v="35"/>
    <n v="2009"/>
    <n v="188"/>
    <n v="2014"/>
    <s v="V2009 Q4"/>
    <n v="367"/>
    <s v="09. Land"/>
    <s v="Function"/>
    <n v="1568703.96"/>
    <n v="0"/>
    <n v="0"/>
    <n v="1568703.96"/>
    <n v="0"/>
    <n v="0"/>
    <n v="0"/>
    <n v="0"/>
    <n v="1568703.96"/>
    <n v="0"/>
    <n v="0"/>
    <n v="0"/>
    <n v="0"/>
    <n v="0"/>
    <x v="35"/>
  </r>
  <r>
    <n v="-1"/>
    <n v="1"/>
    <s v="0001 -Florida Power &amp; Light Company"/>
    <n v="0"/>
    <n v="3"/>
    <x v="35"/>
    <n v="2009"/>
    <n v="192"/>
    <n v="2014"/>
    <s v="V2009 Q4 - 50% Bonus"/>
    <n v="367"/>
    <s v="09. Land"/>
    <s v="Function"/>
    <n v="709.45"/>
    <n v="0"/>
    <n v="0"/>
    <n v="709.45"/>
    <n v="0"/>
    <n v="0"/>
    <n v="0"/>
    <n v="0"/>
    <n v="709.45"/>
    <n v="0"/>
    <n v="0"/>
    <n v="0"/>
    <n v="0"/>
    <n v="0"/>
    <x v="35"/>
  </r>
  <r>
    <n v="-1"/>
    <n v="1"/>
    <s v="0001 -Florida Power &amp; Light Company"/>
    <n v="0"/>
    <n v="3"/>
    <x v="35"/>
    <n v="2010"/>
    <n v="124"/>
    <n v="2014"/>
    <s v="V2010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3"/>
    <n v="2014"/>
    <s v="V2010 Q1"/>
    <n v="367"/>
    <s v="09. Land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  <x v="35"/>
  </r>
  <r>
    <n v="-1"/>
    <n v="1"/>
    <s v="0001 -Florida Power &amp; Light Company"/>
    <n v="0"/>
    <n v="3"/>
    <x v="35"/>
    <n v="2010"/>
    <n v="215"/>
    <n v="2014"/>
    <s v="V2010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4"/>
    <n v="2014"/>
    <s v="V2010 Q2"/>
    <n v="367"/>
    <s v="09. Land"/>
    <s v="Function"/>
    <n v="94223.8"/>
    <n v="0"/>
    <n v="0"/>
    <n v="94223.8"/>
    <n v="0"/>
    <n v="0"/>
    <n v="0"/>
    <n v="0"/>
    <n v="94223.8"/>
    <n v="0"/>
    <n v="0"/>
    <n v="0"/>
    <n v="0"/>
    <n v="0"/>
    <x v="35"/>
  </r>
  <r>
    <n v="-1"/>
    <n v="1"/>
    <s v="0001 -Florida Power &amp; Light Company"/>
    <n v="0"/>
    <n v="3"/>
    <x v="35"/>
    <n v="2010"/>
    <n v="216"/>
    <n v="2014"/>
    <s v="V2010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5"/>
    <n v="2014"/>
    <s v="V2010 Q3"/>
    <n v="367"/>
    <s v="09. Land"/>
    <s v="Function"/>
    <n v="378216.7"/>
    <n v="0"/>
    <n v="0"/>
    <n v="378216.7"/>
    <n v="0"/>
    <n v="0"/>
    <n v="0"/>
    <n v="0"/>
    <n v="378216.7"/>
    <n v="0"/>
    <n v="0"/>
    <n v="0"/>
    <n v="0"/>
    <n v="0"/>
    <x v="35"/>
  </r>
  <r>
    <n v="-1"/>
    <n v="1"/>
    <s v="0001 -Florida Power &amp; Light Company"/>
    <n v="0"/>
    <n v="3"/>
    <x v="35"/>
    <n v="2010"/>
    <n v="225"/>
    <n v="2014"/>
    <s v="V2010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7"/>
    <n v="2014"/>
    <s v="V2010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6"/>
    <n v="2014"/>
    <s v="V2010 Q4"/>
    <n v="367"/>
    <s v="09. Land"/>
    <s v="Function"/>
    <n v="1014846.24"/>
    <n v="0"/>
    <n v="0"/>
    <n v="1014846.24"/>
    <n v="0"/>
    <n v="0"/>
    <n v="0"/>
    <n v="0"/>
    <n v="1014846.24"/>
    <n v="0"/>
    <n v="0"/>
    <n v="0"/>
    <n v="0"/>
    <n v="0"/>
    <x v="35"/>
  </r>
  <r>
    <n v="-1"/>
    <n v="1"/>
    <s v="0001 -Florida Power &amp; Light Company"/>
    <n v="0"/>
    <n v="3"/>
    <x v="35"/>
    <n v="2010"/>
    <n v="224"/>
    <n v="2014"/>
    <s v="V2010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218"/>
    <n v="2014"/>
    <s v="V2010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1"/>
    <n v="125"/>
    <n v="2014"/>
    <s v="V2011"/>
    <n v="367"/>
    <s v="09. Land"/>
    <s v="Function"/>
    <n v="3266390.65"/>
    <n v="0"/>
    <n v="0"/>
    <n v="3266390.65"/>
    <n v="0"/>
    <n v="0"/>
    <n v="0"/>
    <n v="0"/>
    <n v="3266390.65"/>
    <n v="0"/>
    <n v="0"/>
    <n v="0"/>
    <n v="0"/>
    <n v="0"/>
    <x v="35"/>
  </r>
  <r>
    <n v="-1"/>
    <n v="1"/>
    <s v="0001 -Florida Power &amp; Light Company"/>
    <n v="0"/>
    <n v="3"/>
    <x v="35"/>
    <n v="2011"/>
    <n v="233"/>
    <n v="2014"/>
    <s v="V2011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1"/>
    <n v="234"/>
    <n v="2014"/>
    <s v="V201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126"/>
    <n v="2014"/>
    <s v="V2012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0"/>
    <n v="2014"/>
    <s v="V2012 Q1"/>
    <n v="367"/>
    <s v="09. Land"/>
    <s v="Function"/>
    <n v="693601.25"/>
    <n v="0"/>
    <n v="0"/>
    <n v="693601.25"/>
    <n v="0"/>
    <n v="0"/>
    <n v="0"/>
    <n v="0"/>
    <n v="693601.25"/>
    <n v="0"/>
    <n v="0"/>
    <n v="0"/>
    <n v="0"/>
    <n v="0"/>
    <x v="35"/>
  </r>
  <r>
    <n v="-1"/>
    <n v="1"/>
    <s v="0001 -Florida Power &amp; Light Company"/>
    <n v="0"/>
    <n v="3"/>
    <x v="35"/>
    <n v="2012"/>
    <n v="248"/>
    <n v="2014"/>
    <s v="V2012 Q1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2"/>
    <n v="2014"/>
    <s v="V2012 Q2"/>
    <n v="367"/>
    <s v="09. Land"/>
    <s v="Function"/>
    <n v="22043.49"/>
    <n v="0"/>
    <n v="0"/>
    <n v="22043.49"/>
    <n v="0"/>
    <n v="0"/>
    <n v="0"/>
    <n v="0"/>
    <n v="22043.49"/>
    <n v="0"/>
    <n v="0"/>
    <n v="0"/>
    <n v="0"/>
    <n v="0"/>
    <x v="35"/>
  </r>
  <r>
    <n v="-1"/>
    <n v="1"/>
    <s v="0001 -Florida Power &amp; Light Company"/>
    <n v="0"/>
    <n v="3"/>
    <x v="35"/>
    <n v="2012"/>
    <n v="243"/>
    <n v="2014"/>
    <s v="V2012 Q2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9"/>
    <n v="2014"/>
    <s v="V2012 Q2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4"/>
    <n v="2014"/>
    <s v="V2012 Q3"/>
    <n v="367"/>
    <s v="09. Land"/>
    <s v="Function"/>
    <n v="-1945901.88"/>
    <n v="0"/>
    <n v="0"/>
    <n v="-1945901.88"/>
    <n v="0"/>
    <n v="0"/>
    <n v="0"/>
    <n v="0"/>
    <n v="-1945901.88"/>
    <n v="0"/>
    <n v="0"/>
    <n v="0"/>
    <n v="0"/>
    <n v="0"/>
    <x v="35"/>
  </r>
  <r>
    <n v="-1"/>
    <n v="1"/>
    <s v="0001 -Florida Power &amp; Light Company"/>
    <n v="0"/>
    <n v="3"/>
    <x v="35"/>
    <n v="2012"/>
    <n v="245"/>
    <n v="2014"/>
    <s v="V2012 Q3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0"/>
    <n v="2014"/>
    <s v="V2012 Q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6"/>
    <n v="2014"/>
    <s v="V2012 Q4"/>
    <n v="367"/>
    <s v="09. Land"/>
    <s v="Function"/>
    <n v="4039886.83"/>
    <n v="0"/>
    <n v="0"/>
    <n v="4039886.83"/>
    <n v="0"/>
    <n v="0"/>
    <n v="0"/>
    <n v="0"/>
    <n v="4039886.83"/>
    <n v="0"/>
    <n v="0"/>
    <n v="0"/>
    <n v="0"/>
    <n v="0"/>
    <x v="35"/>
  </r>
  <r>
    <n v="-1"/>
    <n v="1"/>
    <s v="0001 -Florida Power &amp; Light Company"/>
    <n v="0"/>
    <n v="3"/>
    <x v="35"/>
    <n v="2012"/>
    <n v="247"/>
    <n v="2014"/>
    <s v="V2012 Q4 - 10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51"/>
    <n v="2014"/>
    <s v="V2012 Q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3"/>
    <n v="127"/>
    <n v="2014"/>
    <s v="V2013"/>
    <n v="367"/>
    <s v="09. Land"/>
    <s v="Function"/>
    <n v="-2555555.46"/>
    <n v="0"/>
    <n v="0"/>
    <n v="-2555555.46"/>
    <n v="0"/>
    <n v="0"/>
    <n v="0"/>
    <n v="0"/>
    <n v="-2555555.46"/>
    <n v="0"/>
    <n v="0"/>
    <n v="0"/>
    <n v="0"/>
    <n v="0"/>
    <x v="35"/>
  </r>
  <r>
    <n v="-1"/>
    <n v="1"/>
    <s v="0001 -Florida Power &amp; Light Company"/>
    <n v="0"/>
    <n v="3"/>
    <x v="35"/>
    <n v="2013"/>
    <n v="231"/>
    <n v="2014"/>
    <s v="V2013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4"/>
    <n v="128"/>
    <n v="2014"/>
    <s v="V2014"/>
    <n v="367"/>
    <s v="09. Land"/>
    <s v="Function"/>
    <n v="22821658.52"/>
    <n v="22821658.52"/>
    <n v="0"/>
    <n v="22821658.52"/>
    <n v="0"/>
    <n v="0"/>
    <n v="22821658.52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4"/>
    <n v="363"/>
    <n v="2014"/>
    <s v="V2014 - 50% Bonus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4"/>
    <n v="601"/>
    <n v="2014"/>
    <s v="V2014 EXP"/>
    <n v="367"/>
    <s v="09. Land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91"/>
    <n v="29"/>
    <n v="2014"/>
    <s v="V1991"/>
    <n v="367"/>
    <s v="10. Scherer Acq"/>
    <s v="Function"/>
    <n v="23083342"/>
    <n v="0"/>
    <n v="0"/>
    <n v="0"/>
    <n v="0"/>
    <n v="23083342"/>
    <n v="0"/>
    <n v="0"/>
    <n v="23083342"/>
    <n v="23083342"/>
    <n v="0"/>
    <n v="0"/>
    <n v="0"/>
    <n v="0"/>
    <x v="35"/>
  </r>
  <r>
    <n v="-1"/>
    <n v="1"/>
    <s v="0001 -Florida Power &amp; Light Company"/>
    <n v="0"/>
    <n v="3"/>
    <x v="35"/>
    <n v="1993"/>
    <n v="31"/>
    <n v="2014"/>
    <s v="V1993"/>
    <n v="367"/>
    <s v="10. Scherer Acq"/>
    <s v="Function"/>
    <n v="42164398"/>
    <n v="0"/>
    <n v="0"/>
    <n v="0"/>
    <n v="0"/>
    <n v="42164398"/>
    <n v="0"/>
    <n v="0"/>
    <n v="42164398"/>
    <n v="42164398"/>
    <n v="0"/>
    <n v="0"/>
    <n v="0"/>
    <n v="0"/>
    <x v="35"/>
  </r>
  <r>
    <n v="-1"/>
    <n v="1"/>
    <s v="0001 -Florida Power &amp; Light Company"/>
    <n v="0"/>
    <n v="3"/>
    <x v="35"/>
    <n v="1994"/>
    <n v="32"/>
    <n v="2014"/>
    <s v="V1994"/>
    <n v="367"/>
    <s v="10. Scherer Acq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  <x v="35"/>
  </r>
  <r>
    <n v="-1"/>
    <n v="1"/>
    <s v="0001 -Florida Power &amp; Light Company"/>
    <n v="0"/>
    <n v="3"/>
    <x v="35"/>
    <n v="1995"/>
    <n v="33"/>
    <n v="2014"/>
    <s v="V1995"/>
    <n v="367"/>
    <s v="10. Scherer Acq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  <x v="35"/>
  </r>
  <r>
    <n v="-1"/>
    <n v="1"/>
    <s v="0001 -Florida Power &amp; Light Company"/>
    <n v="0"/>
    <n v="3"/>
    <x v="35"/>
    <n v="1969"/>
    <n v="1"/>
    <n v="2014"/>
    <s v="V1969"/>
    <n v="367"/>
    <s v="11. Future Use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  <x v="35"/>
  </r>
  <r>
    <n v="-1"/>
    <n v="1"/>
    <s v="0001 -Florida Power &amp; Light Company"/>
    <n v="0"/>
    <n v="3"/>
    <x v="35"/>
    <n v="1970"/>
    <n v="2"/>
    <n v="2014"/>
    <s v="V1970"/>
    <n v="367"/>
    <s v="11. Future Use"/>
    <s v="Function"/>
    <n v="174215"/>
    <n v="0"/>
    <n v="0"/>
    <n v="174215"/>
    <n v="0"/>
    <n v="0"/>
    <n v="0"/>
    <n v="0"/>
    <n v="174215"/>
    <n v="0"/>
    <n v="0"/>
    <n v="0"/>
    <n v="0"/>
    <n v="0"/>
    <x v="35"/>
  </r>
  <r>
    <n v="-1"/>
    <n v="1"/>
    <s v="0001 -Florida Power &amp; Light Company"/>
    <n v="0"/>
    <n v="3"/>
    <x v="35"/>
    <n v="1972"/>
    <n v="4"/>
    <n v="2014"/>
    <s v="V1972"/>
    <n v="367"/>
    <s v="11. Future Use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  <x v="35"/>
  </r>
  <r>
    <n v="-1"/>
    <n v="1"/>
    <s v="0001 -Florida Power &amp; Light Company"/>
    <n v="0"/>
    <n v="3"/>
    <x v="35"/>
    <n v="1973"/>
    <n v="5"/>
    <n v="2014"/>
    <s v="V1973"/>
    <n v="367"/>
    <s v="11. Future Use"/>
    <s v="Function"/>
    <n v="3431422.3"/>
    <n v="0"/>
    <n v="0"/>
    <n v="3431422.3"/>
    <n v="0"/>
    <n v="0"/>
    <n v="0"/>
    <n v="0"/>
    <n v="3431422.3"/>
    <n v="0"/>
    <n v="0"/>
    <n v="0"/>
    <n v="0"/>
    <n v="0"/>
    <x v="35"/>
  </r>
  <r>
    <n v="-1"/>
    <n v="1"/>
    <s v="0001 -Florida Power &amp; Light Company"/>
    <n v="0"/>
    <n v="3"/>
    <x v="35"/>
    <n v="1974"/>
    <n v="6"/>
    <n v="2014"/>
    <s v="V1974"/>
    <n v="367"/>
    <s v="11. Future Use"/>
    <s v="Function"/>
    <n v="691150.26"/>
    <n v="0"/>
    <n v="0"/>
    <n v="691150.26"/>
    <n v="0"/>
    <n v="0"/>
    <n v="0"/>
    <n v="0"/>
    <n v="691150.26"/>
    <n v="0"/>
    <n v="0"/>
    <n v="0"/>
    <n v="0"/>
    <n v="0"/>
    <x v="35"/>
  </r>
  <r>
    <n v="-1"/>
    <n v="1"/>
    <s v="0001 -Florida Power &amp; Light Company"/>
    <n v="0"/>
    <n v="3"/>
    <x v="35"/>
    <n v="1975"/>
    <n v="7"/>
    <n v="2014"/>
    <s v="V1975"/>
    <n v="367"/>
    <s v="11. Future Use"/>
    <s v="Function"/>
    <n v="258660"/>
    <n v="0"/>
    <n v="0"/>
    <n v="258660"/>
    <n v="3860.6"/>
    <n v="169501.67"/>
    <n v="0"/>
    <n v="0"/>
    <n v="258660"/>
    <n v="173362.27"/>
    <n v="0"/>
    <n v="0"/>
    <n v="0"/>
    <n v="0"/>
    <x v="35"/>
  </r>
  <r>
    <n v="-1"/>
    <n v="1"/>
    <s v="0001 -Florida Power &amp; Light Company"/>
    <n v="0"/>
    <n v="3"/>
    <x v="35"/>
    <n v="1976"/>
    <n v="8"/>
    <n v="2014"/>
    <s v="V1976"/>
    <n v="367"/>
    <s v="11. Future Use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  <x v="35"/>
  </r>
  <r>
    <n v="-1"/>
    <n v="1"/>
    <s v="0001 -Florida Power &amp; Light Company"/>
    <n v="0"/>
    <n v="3"/>
    <x v="35"/>
    <n v="1978"/>
    <n v="12"/>
    <n v="2014"/>
    <s v="V1978"/>
    <n v="367"/>
    <s v="11. Future Use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  <x v="35"/>
  </r>
  <r>
    <n v="-1"/>
    <n v="1"/>
    <s v="0001 -Florida Power &amp; Light Company"/>
    <n v="0"/>
    <n v="3"/>
    <x v="35"/>
    <n v="1979"/>
    <n v="13"/>
    <n v="2014"/>
    <s v="V1979"/>
    <n v="367"/>
    <s v="11. Future Use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  <x v="35"/>
  </r>
  <r>
    <n v="-1"/>
    <n v="1"/>
    <s v="0001 -Florida Power &amp; Light Company"/>
    <n v="0"/>
    <n v="3"/>
    <x v="35"/>
    <n v="1980"/>
    <n v="14"/>
    <n v="2014"/>
    <s v="V1980"/>
    <n v="367"/>
    <s v="11. Future Use"/>
    <s v="Function"/>
    <n v="2083.92"/>
    <n v="0"/>
    <n v="0"/>
    <n v="2083.92"/>
    <n v="0"/>
    <n v="0"/>
    <n v="0"/>
    <n v="0"/>
    <n v="2083.92"/>
    <n v="0"/>
    <n v="0"/>
    <n v="0"/>
    <n v="0"/>
    <n v="0"/>
    <x v="35"/>
  </r>
  <r>
    <n v="-1"/>
    <n v="1"/>
    <s v="0001 -Florida Power &amp; Light Company"/>
    <n v="0"/>
    <n v="3"/>
    <x v="35"/>
    <n v="1982"/>
    <n v="16"/>
    <n v="2014"/>
    <s v="V1982"/>
    <n v="367"/>
    <s v="11. Future Use"/>
    <s v="Function"/>
    <n v="1550"/>
    <n v="0"/>
    <n v="0"/>
    <n v="1550"/>
    <n v="0"/>
    <n v="0"/>
    <n v="0"/>
    <n v="0"/>
    <n v="1550"/>
    <n v="0"/>
    <n v="0"/>
    <n v="0"/>
    <n v="0"/>
    <n v="0"/>
    <x v="35"/>
  </r>
  <r>
    <n v="-1"/>
    <n v="1"/>
    <s v="0001 -Florida Power &amp; Light Company"/>
    <n v="0"/>
    <n v="3"/>
    <x v="35"/>
    <n v="1983"/>
    <n v="17"/>
    <n v="2014"/>
    <s v="V1983"/>
    <n v="367"/>
    <s v="11. Future Use"/>
    <s v="Function"/>
    <n v="1683.35"/>
    <n v="0"/>
    <n v="0"/>
    <n v="1683.35"/>
    <n v="0"/>
    <n v="0"/>
    <n v="0"/>
    <n v="0"/>
    <n v="1683.35"/>
    <n v="0"/>
    <n v="0"/>
    <n v="0"/>
    <n v="0"/>
    <n v="0"/>
    <x v="35"/>
  </r>
  <r>
    <n v="-1"/>
    <n v="1"/>
    <s v="0001 -Florida Power &amp; Light Company"/>
    <n v="0"/>
    <n v="3"/>
    <x v="35"/>
    <n v="1984"/>
    <n v="18"/>
    <n v="2014"/>
    <s v="V1984"/>
    <n v="367"/>
    <s v="11. Future Use"/>
    <s v="Function"/>
    <n v="647876.61"/>
    <n v="0"/>
    <n v="0"/>
    <n v="647876.61"/>
    <n v="0"/>
    <n v="0"/>
    <n v="0"/>
    <n v="0"/>
    <n v="647876.61"/>
    <n v="0"/>
    <n v="0"/>
    <n v="0"/>
    <n v="0"/>
    <n v="0"/>
    <x v="35"/>
  </r>
  <r>
    <n v="-1"/>
    <n v="1"/>
    <s v="0001 -Florida Power &amp; Light Company"/>
    <n v="0"/>
    <n v="3"/>
    <x v="35"/>
    <n v="1985"/>
    <n v="19"/>
    <n v="2014"/>
    <s v="V1985"/>
    <n v="367"/>
    <s v="11. Future Use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  <x v="35"/>
  </r>
  <r>
    <n v="-1"/>
    <n v="1"/>
    <s v="0001 -Florida Power &amp; Light Company"/>
    <n v="0"/>
    <n v="3"/>
    <x v="35"/>
    <n v="1990"/>
    <n v="28"/>
    <n v="2014"/>
    <s v="V1990"/>
    <n v="367"/>
    <s v="11. Future Use"/>
    <s v="Function"/>
    <n v="69701.77"/>
    <n v="0"/>
    <n v="0"/>
    <n v="69701.77"/>
    <n v="0"/>
    <n v="0"/>
    <n v="0"/>
    <n v="0"/>
    <n v="69701.77"/>
    <n v="0"/>
    <n v="0"/>
    <n v="0"/>
    <n v="0"/>
    <n v="0"/>
    <x v="35"/>
  </r>
  <r>
    <n v="-1"/>
    <n v="1"/>
    <s v="0001 -Florida Power &amp; Light Company"/>
    <n v="0"/>
    <n v="3"/>
    <x v="35"/>
    <n v="1991"/>
    <n v="29"/>
    <n v="2014"/>
    <s v="V1991"/>
    <n v="367"/>
    <s v="11. Future Use"/>
    <s v="Function"/>
    <n v="229219.96"/>
    <n v="0"/>
    <n v="0"/>
    <n v="229219.96"/>
    <n v="0.37"/>
    <n v="8.39"/>
    <n v="0"/>
    <n v="0"/>
    <n v="229219.96"/>
    <n v="8.76"/>
    <n v="0"/>
    <n v="0"/>
    <n v="0"/>
    <n v="0"/>
    <x v="35"/>
  </r>
  <r>
    <n v="-1"/>
    <n v="1"/>
    <s v="0001 -Florida Power &amp; Light Company"/>
    <n v="0"/>
    <n v="3"/>
    <x v="35"/>
    <n v="1993"/>
    <n v="31"/>
    <n v="2014"/>
    <s v="V1993"/>
    <n v="367"/>
    <s v="11. Future Use"/>
    <s v="Function"/>
    <n v="1332859.78"/>
    <n v="0"/>
    <n v="0"/>
    <n v="1332859.78"/>
    <n v="0"/>
    <n v="0"/>
    <n v="0"/>
    <n v="0"/>
    <n v="1332859.78"/>
    <n v="0"/>
    <n v="0"/>
    <n v="0"/>
    <n v="0"/>
    <n v="0"/>
    <x v="35"/>
  </r>
  <r>
    <n v="-1"/>
    <n v="1"/>
    <s v="0001 -Florida Power &amp; Light Company"/>
    <n v="0"/>
    <n v="3"/>
    <x v="35"/>
    <n v="1994"/>
    <n v="32"/>
    <n v="2014"/>
    <s v="V1994"/>
    <n v="367"/>
    <s v="11. Future Use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  <x v="35"/>
  </r>
  <r>
    <n v="-1"/>
    <n v="1"/>
    <s v="0001 -Florida Power &amp; Light Company"/>
    <n v="0"/>
    <n v="3"/>
    <x v="35"/>
    <n v="1995"/>
    <n v="33"/>
    <n v="2014"/>
    <s v="V1995"/>
    <n v="367"/>
    <s v="11. Future Use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  <x v="35"/>
  </r>
  <r>
    <n v="-1"/>
    <n v="1"/>
    <s v="0001 -Florida Power &amp; Light Company"/>
    <n v="0"/>
    <n v="3"/>
    <x v="35"/>
    <n v="1996"/>
    <n v="34"/>
    <n v="2014"/>
    <s v="V1996"/>
    <n v="367"/>
    <s v="11. Future Use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  <x v="35"/>
  </r>
  <r>
    <n v="-1"/>
    <n v="1"/>
    <s v="0001 -Florida Power &amp; Light Company"/>
    <n v="0"/>
    <n v="3"/>
    <x v="35"/>
    <n v="1997"/>
    <n v="35"/>
    <n v="2014"/>
    <s v="V1997"/>
    <n v="367"/>
    <s v="11. Future Use"/>
    <s v="Function"/>
    <n v="27825.99"/>
    <n v="0"/>
    <n v="0"/>
    <n v="27825.99"/>
    <n v="408.17"/>
    <n v="6870.07"/>
    <n v="0"/>
    <n v="0"/>
    <n v="27825.99"/>
    <n v="7278.24"/>
    <n v="0"/>
    <n v="0"/>
    <n v="0"/>
    <n v="0"/>
    <x v="35"/>
  </r>
  <r>
    <n v="-1"/>
    <n v="1"/>
    <s v="0001 -Florida Power &amp; Light Company"/>
    <n v="0"/>
    <n v="3"/>
    <x v="35"/>
    <n v="1999"/>
    <n v="60"/>
    <n v="2014"/>
    <s v="V1999"/>
    <n v="367"/>
    <s v="11. Future Use"/>
    <s v="Function"/>
    <n v="33078.9"/>
    <n v="0"/>
    <n v="0"/>
    <n v="33078.9"/>
    <n v="0"/>
    <n v="0"/>
    <n v="0"/>
    <n v="0"/>
    <n v="33078.9"/>
    <n v="0"/>
    <n v="0"/>
    <n v="0"/>
    <n v="0"/>
    <n v="0"/>
    <x v="35"/>
  </r>
  <r>
    <n v="-1"/>
    <n v="1"/>
    <s v="0001 -Florida Power &amp; Light Company"/>
    <n v="0"/>
    <n v="3"/>
    <x v="35"/>
    <n v="2000"/>
    <n v="61"/>
    <n v="2014"/>
    <s v="V2000"/>
    <n v="367"/>
    <s v="11. Future Use"/>
    <s v="Function"/>
    <n v="32"/>
    <n v="0"/>
    <n v="0"/>
    <n v="32"/>
    <n v="0"/>
    <n v="0"/>
    <n v="0"/>
    <n v="0"/>
    <n v="32"/>
    <n v="0"/>
    <n v="0"/>
    <n v="0"/>
    <n v="0"/>
    <n v="0"/>
    <x v="35"/>
  </r>
  <r>
    <n v="-1"/>
    <n v="1"/>
    <s v="0001 -Florida Power &amp; Light Company"/>
    <n v="0"/>
    <n v="3"/>
    <x v="35"/>
    <n v="2001"/>
    <n v="62"/>
    <n v="2014"/>
    <s v="V2001"/>
    <n v="367"/>
    <s v="11. Future Use"/>
    <s v="Function"/>
    <n v="1363134.02"/>
    <n v="0"/>
    <n v="0"/>
    <n v="1363134.02"/>
    <n v="57.57"/>
    <n v="719.6"/>
    <n v="0"/>
    <n v="0"/>
    <n v="1363134.02"/>
    <n v="777.17"/>
    <n v="0"/>
    <n v="0"/>
    <n v="0"/>
    <n v="0"/>
    <x v="35"/>
  </r>
  <r>
    <n v="-1"/>
    <n v="1"/>
    <s v="0001 -Florida Power &amp; Light Company"/>
    <n v="0"/>
    <n v="3"/>
    <x v="35"/>
    <n v="2002"/>
    <n v="63"/>
    <n v="2014"/>
    <s v="V2002"/>
    <n v="367"/>
    <s v="11. Future Use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  <x v="35"/>
  </r>
  <r>
    <n v="-1"/>
    <n v="1"/>
    <s v="0001 -Florida Power &amp; Light Company"/>
    <n v="0"/>
    <n v="3"/>
    <x v="35"/>
    <n v="2003"/>
    <n v="64"/>
    <n v="2014"/>
    <s v="V2003"/>
    <n v="367"/>
    <s v="11. Future Use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  <x v="35"/>
  </r>
  <r>
    <n v="-1"/>
    <n v="1"/>
    <s v="0001 -Florida Power &amp; Light Company"/>
    <n v="0"/>
    <n v="3"/>
    <x v="35"/>
    <n v="2004"/>
    <n v="65"/>
    <n v="2014"/>
    <s v="V2004"/>
    <n v="367"/>
    <s v="11. Future Use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  <x v="35"/>
  </r>
  <r>
    <n v="-1"/>
    <n v="1"/>
    <s v="0001 -Florida Power &amp; Light Company"/>
    <n v="0"/>
    <n v="3"/>
    <x v="35"/>
    <n v="2005"/>
    <n v="66"/>
    <n v="2014"/>
    <s v="V2005"/>
    <n v="367"/>
    <s v="11. Future Use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  <x v="35"/>
  </r>
  <r>
    <n v="-1"/>
    <n v="1"/>
    <s v="0001 -Florida Power &amp; Light Company"/>
    <n v="0"/>
    <n v="3"/>
    <x v="35"/>
    <n v="2006"/>
    <n v="67"/>
    <n v="2014"/>
    <s v="V2006"/>
    <n v="367"/>
    <s v="11. Future Use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  <x v="35"/>
  </r>
  <r>
    <n v="-1"/>
    <n v="1"/>
    <s v="0001 -Florida Power &amp; Light Company"/>
    <n v="0"/>
    <n v="3"/>
    <x v="35"/>
    <n v="2007"/>
    <n v="74"/>
    <n v="2014"/>
    <s v="V2007"/>
    <n v="367"/>
    <s v="11. Future Use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  <x v="35"/>
  </r>
  <r>
    <n v="-1"/>
    <n v="1"/>
    <s v="0001 -Florida Power &amp; Light Company"/>
    <n v="0"/>
    <n v="3"/>
    <x v="35"/>
    <n v="2008"/>
    <n v="89"/>
    <n v="2014"/>
    <s v="V2008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164"/>
    <n v="2014"/>
    <s v="V2008 Q1"/>
    <n v="367"/>
    <s v="11. Future Use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  <x v="35"/>
  </r>
  <r>
    <n v="-1"/>
    <n v="1"/>
    <s v="0001 -Florida Power &amp; Light Company"/>
    <n v="0"/>
    <n v="3"/>
    <x v="35"/>
    <n v="2008"/>
    <n v="165"/>
    <n v="2014"/>
    <s v="V2008 Q2"/>
    <n v="367"/>
    <s v="11. Future Use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  <x v="35"/>
  </r>
  <r>
    <n v="-1"/>
    <n v="1"/>
    <s v="0001 -Florida Power &amp; Light Company"/>
    <n v="0"/>
    <n v="3"/>
    <x v="35"/>
    <n v="2008"/>
    <n v="166"/>
    <n v="2014"/>
    <s v="V2008 Q3"/>
    <n v="367"/>
    <s v="11. Future Use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  <x v="35"/>
  </r>
  <r>
    <n v="-1"/>
    <n v="1"/>
    <s v="0001 -Florida Power &amp; Light Company"/>
    <n v="0"/>
    <n v="3"/>
    <x v="35"/>
    <n v="2008"/>
    <n v="167"/>
    <n v="2014"/>
    <s v="V2008 Q4"/>
    <n v="367"/>
    <s v="11. Future Use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  <x v="35"/>
  </r>
  <r>
    <n v="-1"/>
    <n v="1"/>
    <s v="0001 -Florida Power &amp; Light Company"/>
    <n v="0"/>
    <n v="3"/>
    <x v="35"/>
    <n v="2009"/>
    <n v="90"/>
    <n v="2014"/>
    <s v="V2009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5"/>
    <n v="2014"/>
    <s v="V2009 Q1"/>
    <n v="367"/>
    <s v="11. Future Use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  <x v="35"/>
  </r>
  <r>
    <n v="-1"/>
    <n v="1"/>
    <s v="0001 -Florida Power &amp; Light Company"/>
    <n v="0"/>
    <n v="3"/>
    <x v="35"/>
    <n v="2009"/>
    <n v="186"/>
    <n v="2014"/>
    <s v="V2009 Q2"/>
    <n v="367"/>
    <s v="11. Future Use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  <x v="35"/>
  </r>
  <r>
    <n v="-1"/>
    <n v="1"/>
    <s v="0001 -Florida Power &amp; Light Company"/>
    <n v="0"/>
    <n v="3"/>
    <x v="35"/>
    <n v="2009"/>
    <n v="187"/>
    <n v="2014"/>
    <s v="V2009 Q3"/>
    <n v="367"/>
    <s v="11. Future Use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  <x v="35"/>
  </r>
  <r>
    <n v="-1"/>
    <n v="1"/>
    <s v="0001 -Florida Power &amp; Light Company"/>
    <n v="0"/>
    <n v="3"/>
    <x v="35"/>
    <n v="2009"/>
    <n v="188"/>
    <n v="2014"/>
    <s v="V2009 Q4"/>
    <n v="367"/>
    <s v="11. Future Use"/>
    <s v="Function"/>
    <n v="-255507"/>
    <n v="0"/>
    <n v="0"/>
    <n v="-255507"/>
    <n v="0"/>
    <n v="0"/>
    <n v="0"/>
    <n v="0"/>
    <n v="-255507"/>
    <n v="0"/>
    <n v="0"/>
    <n v="0"/>
    <n v="0"/>
    <n v="0"/>
    <x v="35"/>
  </r>
  <r>
    <n v="-1"/>
    <n v="1"/>
    <s v="0001 -Florida Power &amp; Light Company"/>
    <n v="0"/>
    <n v="3"/>
    <x v="35"/>
    <n v="2010"/>
    <n v="124"/>
    <n v="2014"/>
    <s v="V2010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3"/>
    <n v="2014"/>
    <s v="V2010 Q1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4"/>
    <n v="2014"/>
    <s v="V2010 Q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5"/>
    <n v="2014"/>
    <s v="V2010 Q3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6"/>
    <n v="2014"/>
    <s v="V2010 Q4"/>
    <n v="367"/>
    <s v="11. Future Use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  <x v="35"/>
  </r>
  <r>
    <n v="-1"/>
    <n v="1"/>
    <s v="0001 -Florida Power &amp; Light Company"/>
    <n v="0"/>
    <n v="3"/>
    <x v="35"/>
    <n v="2011"/>
    <n v="125"/>
    <n v="2014"/>
    <s v="V2011"/>
    <n v="367"/>
    <s v="11. Future Use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  <x v="35"/>
  </r>
  <r>
    <n v="-1"/>
    <n v="1"/>
    <s v="0001 -Florida Power &amp; Light Company"/>
    <n v="0"/>
    <n v="3"/>
    <x v="35"/>
    <n v="2011"/>
    <n v="233"/>
    <n v="2014"/>
    <s v="V2011 - 10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1"/>
    <n v="234"/>
    <n v="2014"/>
    <s v="V2011 - 50% Bonus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126"/>
    <n v="2014"/>
    <s v="V2012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0"/>
    <n v="2014"/>
    <s v="V2012 Q1"/>
    <n v="367"/>
    <s v="11. Future Use"/>
    <s v="Function"/>
    <n v="2979346.28"/>
    <n v="0"/>
    <n v="0"/>
    <n v="2979346.28"/>
    <n v="150.6"/>
    <n v="225.9"/>
    <n v="0"/>
    <n v="0"/>
    <n v="2979346.28"/>
    <n v="376.5"/>
    <n v="0"/>
    <n v="0"/>
    <n v="0"/>
    <n v="0"/>
    <x v="35"/>
  </r>
  <r>
    <n v="-1"/>
    <n v="1"/>
    <s v="0001 -Florida Power &amp; Light Company"/>
    <n v="0"/>
    <n v="3"/>
    <x v="35"/>
    <n v="2012"/>
    <n v="242"/>
    <n v="2014"/>
    <s v="V2012 Q2"/>
    <n v="367"/>
    <s v="11. Future Use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  <x v="35"/>
  </r>
  <r>
    <n v="-1"/>
    <n v="1"/>
    <s v="0001 -Florida Power &amp; Light Company"/>
    <n v="0"/>
    <n v="3"/>
    <x v="35"/>
    <n v="2012"/>
    <n v="244"/>
    <n v="2014"/>
    <s v="V2012 Q3"/>
    <n v="367"/>
    <s v="11. Future Use"/>
    <s v="Function"/>
    <n v="-38988.22"/>
    <n v="0"/>
    <n v="0"/>
    <n v="-38988.22"/>
    <n v="0"/>
    <n v="0"/>
    <n v="0"/>
    <n v="0"/>
    <n v="-38988.22"/>
    <n v="0"/>
    <n v="0"/>
    <n v="0"/>
    <n v="0"/>
    <n v="0"/>
    <x v="35"/>
  </r>
  <r>
    <n v="-1"/>
    <n v="1"/>
    <s v="0001 -Florida Power &amp; Light Company"/>
    <n v="0"/>
    <n v="3"/>
    <x v="35"/>
    <n v="2012"/>
    <n v="246"/>
    <n v="2014"/>
    <s v="V2012 Q4"/>
    <n v="367"/>
    <s v="11. Future Use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  <x v="35"/>
  </r>
  <r>
    <n v="-1"/>
    <n v="1"/>
    <s v="0001 -Florida Power &amp; Light Company"/>
    <n v="0"/>
    <n v="3"/>
    <x v="35"/>
    <n v="2013"/>
    <n v="127"/>
    <n v="2014"/>
    <s v="V2013"/>
    <n v="367"/>
    <s v="11. Future Use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  <x v="35"/>
  </r>
  <r>
    <n v="-1"/>
    <n v="1"/>
    <s v="0001 -Florida Power &amp; Light Company"/>
    <n v="0"/>
    <n v="3"/>
    <x v="35"/>
    <n v="2014"/>
    <n v="128"/>
    <n v="2014"/>
    <s v="V2014"/>
    <n v="367"/>
    <s v="11. Future Use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4"/>
    <n v="601"/>
    <n v="2014"/>
    <s v="V2014 EXP"/>
    <n v="367"/>
    <s v="11. Future Use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69"/>
    <n v="1"/>
    <n v="2014"/>
    <s v="V1969"/>
    <n v="367"/>
    <s v="12. Non-Utility"/>
    <s v="Function"/>
    <n v="551525.72"/>
    <n v="0"/>
    <n v="0"/>
    <n v="551525.72"/>
    <n v="0"/>
    <n v="0"/>
    <n v="0"/>
    <n v="0"/>
    <n v="551525.72"/>
    <n v="0"/>
    <n v="0"/>
    <n v="0"/>
    <n v="0"/>
    <n v="0"/>
    <x v="35"/>
  </r>
  <r>
    <n v="-1"/>
    <n v="1"/>
    <s v="0001 -Florida Power &amp; Light Company"/>
    <n v="0"/>
    <n v="3"/>
    <x v="35"/>
    <n v="1970"/>
    <n v="2"/>
    <n v="2014"/>
    <s v="V1970"/>
    <n v="367"/>
    <s v="12. Non-Utility"/>
    <s v="Function"/>
    <n v="288518.75"/>
    <n v="0"/>
    <n v="0"/>
    <n v="288518.75"/>
    <n v="0"/>
    <n v="0"/>
    <n v="0"/>
    <n v="0"/>
    <n v="288518.75"/>
    <n v="0"/>
    <n v="0"/>
    <n v="0"/>
    <n v="0"/>
    <n v="0"/>
    <x v="35"/>
  </r>
  <r>
    <n v="-1"/>
    <n v="1"/>
    <s v="0001 -Florida Power &amp; Light Company"/>
    <n v="0"/>
    <n v="3"/>
    <x v="35"/>
    <n v="1971"/>
    <n v="3"/>
    <n v="2014"/>
    <s v="V1971"/>
    <n v="367"/>
    <s v="12. Non-Utility"/>
    <s v="Function"/>
    <n v="46565"/>
    <n v="0"/>
    <n v="0"/>
    <n v="46565"/>
    <n v="0"/>
    <n v="0"/>
    <n v="0"/>
    <n v="0"/>
    <n v="46565"/>
    <n v="0"/>
    <n v="0"/>
    <n v="0"/>
    <n v="0"/>
    <n v="0"/>
    <x v="35"/>
  </r>
  <r>
    <n v="-1"/>
    <n v="1"/>
    <s v="0001 -Florida Power &amp; Light Company"/>
    <n v="0"/>
    <n v="3"/>
    <x v="35"/>
    <n v="1972"/>
    <n v="4"/>
    <n v="2014"/>
    <s v="V1972"/>
    <n v="367"/>
    <s v="12. Non-Utility"/>
    <s v="Function"/>
    <n v="576"/>
    <n v="0"/>
    <n v="0"/>
    <n v="576"/>
    <n v="0"/>
    <n v="0"/>
    <n v="0"/>
    <n v="0"/>
    <n v="576"/>
    <n v="0"/>
    <n v="0"/>
    <n v="0"/>
    <n v="0"/>
    <n v="0"/>
    <x v="35"/>
  </r>
  <r>
    <n v="-1"/>
    <n v="1"/>
    <s v="0001 -Florida Power &amp; Light Company"/>
    <n v="0"/>
    <n v="3"/>
    <x v="35"/>
    <n v="1973"/>
    <n v="5"/>
    <n v="2014"/>
    <s v="V1973"/>
    <n v="367"/>
    <s v="12. Non-Utility"/>
    <s v="Function"/>
    <n v="98922.14"/>
    <n v="0"/>
    <n v="0"/>
    <n v="98922.14"/>
    <n v="0"/>
    <n v="0"/>
    <n v="0"/>
    <n v="0"/>
    <n v="98922.14"/>
    <n v="0"/>
    <n v="0"/>
    <n v="0"/>
    <n v="0"/>
    <n v="0"/>
    <x v="35"/>
  </r>
  <r>
    <n v="-1"/>
    <n v="1"/>
    <s v="0001 -Florida Power &amp; Light Company"/>
    <n v="0"/>
    <n v="3"/>
    <x v="35"/>
    <n v="1974"/>
    <n v="6"/>
    <n v="2014"/>
    <s v="V1974"/>
    <n v="367"/>
    <s v="12. Non-Utility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  <x v="35"/>
  </r>
  <r>
    <n v="-1"/>
    <n v="1"/>
    <s v="0001 -Florida Power &amp; Light Company"/>
    <n v="0"/>
    <n v="3"/>
    <x v="35"/>
    <n v="1975"/>
    <n v="7"/>
    <n v="2014"/>
    <s v="V1975"/>
    <n v="367"/>
    <s v="12. Non-Utility"/>
    <s v="Function"/>
    <n v="77711.97"/>
    <n v="0"/>
    <n v="0"/>
    <n v="77711.97"/>
    <n v="0"/>
    <n v="0"/>
    <n v="0"/>
    <n v="0"/>
    <n v="77711.97"/>
    <n v="0"/>
    <n v="0"/>
    <n v="0"/>
    <n v="0"/>
    <n v="0"/>
    <x v="35"/>
  </r>
  <r>
    <n v="-1"/>
    <n v="1"/>
    <s v="0001 -Florida Power &amp; Light Company"/>
    <n v="0"/>
    <n v="3"/>
    <x v="35"/>
    <n v="1976"/>
    <n v="8"/>
    <n v="2014"/>
    <s v="V1976"/>
    <n v="367"/>
    <s v="12. Non-Utility"/>
    <s v="Function"/>
    <n v="1082982.17"/>
    <n v="0"/>
    <n v="0"/>
    <n v="1082982.17"/>
    <n v="0"/>
    <n v="0"/>
    <n v="0"/>
    <n v="0"/>
    <n v="1082982.17"/>
    <n v="0"/>
    <n v="0"/>
    <n v="0"/>
    <n v="0"/>
    <n v="0"/>
    <x v="35"/>
  </r>
  <r>
    <n v="-1"/>
    <n v="1"/>
    <s v="0001 -Florida Power &amp; Light Company"/>
    <n v="0"/>
    <n v="3"/>
    <x v="35"/>
    <n v="1977"/>
    <n v="10"/>
    <n v="2014"/>
    <s v="V1977"/>
    <n v="367"/>
    <s v="12. Non-Utility"/>
    <s v="Function"/>
    <n v="49988.38"/>
    <n v="0"/>
    <n v="0"/>
    <n v="49988.38"/>
    <n v="0"/>
    <n v="0"/>
    <n v="0"/>
    <n v="0"/>
    <n v="49988.38"/>
    <n v="0"/>
    <n v="0"/>
    <n v="0"/>
    <n v="0"/>
    <n v="0"/>
    <x v="35"/>
  </r>
  <r>
    <n v="-1"/>
    <n v="1"/>
    <s v="0001 -Florida Power &amp; Light Company"/>
    <n v="0"/>
    <n v="3"/>
    <x v="35"/>
    <n v="1978"/>
    <n v="12"/>
    <n v="2014"/>
    <s v="V1978"/>
    <n v="367"/>
    <s v="12. Non-Utility"/>
    <s v="Function"/>
    <n v="1733.82"/>
    <n v="0"/>
    <n v="0"/>
    <n v="1733.82"/>
    <n v="0"/>
    <n v="0"/>
    <n v="0"/>
    <n v="0"/>
    <n v="1733.82"/>
    <n v="0"/>
    <n v="0"/>
    <n v="0"/>
    <n v="0"/>
    <n v="0"/>
    <x v="35"/>
  </r>
  <r>
    <n v="-1"/>
    <n v="1"/>
    <s v="0001 -Florida Power &amp; Light Company"/>
    <n v="0"/>
    <n v="3"/>
    <x v="35"/>
    <n v="1979"/>
    <n v="13"/>
    <n v="2014"/>
    <s v="V1979"/>
    <n v="367"/>
    <s v="12. Non-Utility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  <x v="35"/>
  </r>
  <r>
    <n v="-1"/>
    <n v="1"/>
    <s v="0001 -Florida Power &amp; Light Company"/>
    <n v="0"/>
    <n v="3"/>
    <x v="35"/>
    <n v="1980"/>
    <n v="14"/>
    <n v="2014"/>
    <s v="V1980"/>
    <n v="367"/>
    <s v="12. Non-Utility"/>
    <s v="Function"/>
    <n v="706002.52"/>
    <n v="0"/>
    <n v="0"/>
    <n v="706002.52"/>
    <n v="0"/>
    <n v="0"/>
    <n v="0"/>
    <n v="0"/>
    <n v="706002.52"/>
    <n v="0"/>
    <n v="0"/>
    <n v="0"/>
    <n v="0"/>
    <n v="0"/>
    <x v="35"/>
  </r>
  <r>
    <n v="-1"/>
    <n v="1"/>
    <s v="0001 -Florida Power &amp; Light Company"/>
    <n v="0"/>
    <n v="3"/>
    <x v="35"/>
    <n v="1981"/>
    <n v="15"/>
    <n v="2014"/>
    <s v="V1981"/>
    <n v="367"/>
    <s v="12. Non-Utility"/>
    <s v="Function"/>
    <n v="116288.04"/>
    <n v="0"/>
    <n v="0"/>
    <n v="116288.04"/>
    <n v="0"/>
    <n v="0"/>
    <n v="0"/>
    <n v="0"/>
    <n v="116288.04"/>
    <n v="0"/>
    <n v="0"/>
    <n v="0"/>
    <n v="0"/>
    <n v="0"/>
    <x v="35"/>
  </r>
  <r>
    <n v="-1"/>
    <n v="1"/>
    <s v="0001 -Florida Power &amp; Light Company"/>
    <n v="0"/>
    <n v="3"/>
    <x v="35"/>
    <n v="1982"/>
    <n v="16"/>
    <n v="2014"/>
    <s v="V1982"/>
    <n v="367"/>
    <s v="12. Non-Utility"/>
    <s v="Function"/>
    <n v="38789.32"/>
    <n v="0"/>
    <n v="0"/>
    <n v="38789.32"/>
    <n v="0"/>
    <n v="0"/>
    <n v="0"/>
    <n v="0"/>
    <n v="38789.32"/>
    <n v="0"/>
    <n v="0"/>
    <n v="0"/>
    <n v="0"/>
    <n v="0"/>
    <x v="35"/>
  </r>
  <r>
    <n v="-1"/>
    <n v="1"/>
    <s v="0001 -Florida Power &amp; Light Company"/>
    <n v="0"/>
    <n v="3"/>
    <x v="35"/>
    <n v="1983"/>
    <n v="17"/>
    <n v="2014"/>
    <s v="V1983"/>
    <n v="367"/>
    <s v="12. Non-Utility"/>
    <s v="Function"/>
    <n v="96289.95"/>
    <n v="0"/>
    <n v="0"/>
    <n v="96289.95"/>
    <n v="0"/>
    <n v="0"/>
    <n v="0"/>
    <n v="0"/>
    <n v="96289.95"/>
    <n v="0"/>
    <n v="0"/>
    <n v="0"/>
    <n v="0"/>
    <n v="0"/>
    <x v="35"/>
  </r>
  <r>
    <n v="-1"/>
    <n v="1"/>
    <s v="0001 -Florida Power &amp; Light Company"/>
    <n v="0"/>
    <n v="3"/>
    <x v="35"/>
    <n v="1984"/>
    <n v="18"/>
    <n v="2014"/>
    <s v="V1984"/>
    <n v="367"/>
    <s v="12. Non-Utility"/>
    <s v="Function"/>
    <n v="3330.8"/>
    <n v="0"/>
    <n v="0"/>
    <n v="3330.8"/>
    <n v="0"/>
    <n v="0"/>
    <n v="0"/>
    <n v="0"/>
    <n v="3330.8"/>
    <n v="0"/>
    <n v="0"/>
    <n v="0"/>
    <n v="0"/>
    <n v="0"/>
    <x v="35"/>
  </r>
  <r>
    <n v="-1"/>
    <n v="1"/>
    <s v="0001 -Florida Power &amp; Light Company"/>
    <n v="0"/>
    <n v="3"/>
    <x v="35"/>
    <n v="1989"/>
    <n v="26"/>
    <n v="2014"/>
    <s v="V1989"/>
    <n v="367"/>
    <s v="12. Non-Utility"/>
    <s v="Function"/>
    <n v="811"/>
    <n v="0"/>
    <n v="0"/>
    <n v="811"/>
    <n v="0"/>
    <n v="0"/>
    <n v="0"/>
    <n v="0"/>
    <n v="811"/>
    <n v="0"/>
    <n v="0"/>
    <n v="0"/>
    <n v="0"/>
    <n v="0"/>
    <x v="35"/>
  </r>
  <r>
    <n v="-1"/>
    <n v="1"/>
    <s v="0001 -Florida Power &amp; Light Company"/>
    <n v="0"/>
    <n v="3"/>
    <x v="35"/>
    <n v="1990"/>
    <n v="28"/>
    <n v="2014"/>
    <s v="V1990"/>
    <n v="367"/>
    <s v="12. Non-Utility"/>
    <s v="Function"/>
    <n v="1303541.74"/>
    <n v="0"/>
    <n v="0"/>
    <n v="1303541.74"/>
    <n v="0"/>
    <n v="0"/>
    <n v="0"/>
    <n v="0"/>
    <n v="1303541.74"/>
    <n v="0"/>
    <n v="0"/>
    <n v="0"/>
    <n v="0"/>
    <n v="0"/>
    <x v="35"/>
  </r>
  <r>
    <n v="-1"/>
    <n v="1"/>
    <s v="0001 -Florida Power &amp; Light Company"/>
    <n v="0"/>
    <n v="3"/>
    <x v="35"/>
    <n v="1991"/>
    <n v="29"/>
    <n v="2014"/>
    <s v="V1991"/>
    <n v="367"/>
    <s v="12. Non-Utility"/>
    <s v="Function"/>
    <n v="834166.74"/>
    <n v="0"/>
    <n v="0"/>
    <n v="834166.74"/>
    <n v="0"/>
    <n v="0"/>
    <n v="0"/>
    <n v="0"/>
    <n v="834166.74"/>
    <n v="0"/>
    <n v="0"/>
    <n v="0"/>
    <n v="0"/>
    <n v="0"/>
    <x v="35"/>
  </r>
  <r>
    <n v="-1"/>
    <n v="1"/>
    <s v="0001 -Florida Power &amp; Light Company"/>
    <n v="0"/>
    <n v="3"/>
    <x v="35"/>
    <n v="1992"/>
    <n v="30"/>
    <n v="2014"/>
    <s v="V1992"/>
    <n v="367"/>
    <s v="12. Non-Utility"/>
    <s v="Function"/>
    <n v="69.55"/>
    <n v="0"/>
    <n v="0"/>
    <n v="69.55"/>
    <n v="0"/>
    <n v="0"/>
    <n v="0"/>
    <n v="0"/>
    <n v="69.55"/>
    <n v="0"/>
    <n v="0"/>
    <n v="0"/>
    <n v="0"/>
    <n v="0"/>
    <x v="35"/>
  </r>
  <r>
    <n v="-1"/>
    <n v="1"/>
    <s v="0001 -Florida Power &amp; Light Company"/>
    <n v="0"/>
    <n v="3"/>
    <x v="35"/>
    <n v="1994"/>
    <n v="32"/>
    <n v="2014"/>
    <s v="V1994"/>
    <n v="367"/>
    <s v="12. Non-Utility"/>
    <s v="Function"/>
    <n v="224104.83"/>
    <n v="0"/>
    <n v="0"/>
    <n v="224104.83"/>
    <n v="0"/>
    <n v="0"/>
    <n v="0"/>
    <n v="0"/>
    <n v="224104.83"/>
    <n v="0"/>
    <n v="0"/>
    <n v="0"/>
    <n v="0"/>
    <n v="0"/>
    <x v="35"/>
  </r>
  <r>
    <n v="-1"/>
    <n v="1"/>
    <s v="0001 -Florida Power &amp; Light Company"/>
    <n v="0"/>
    <n v="3"/>
    <x v="35"/>
    <n v="1997"/>
    <n v="35"/>
    <n v="2014"/>
    <s v="V1997"/>
    <n v="367"/>
    <s v="12. Non-Utility"/>
    <s v="Function"/>
    <n v="203807.03"/>
    <n v="0"/>
    <n v="0"/>
    <n v="203807.03"/>
    <n v="0"/>
    <n v="0"/>
    <n v="0"/>
    <n v="0"/>
    <n v="203807.03"/>
    <n v="0"/>
    <n v="0"/>
    <n v="0"/>
    <n v="0"/>
    <n v="0"/>
    <x v="35"/>
  </r>
  <r>
    <n v="-1"/>
    <n v="1"/>
    <s v="0001 -Florida Power &amp; Light Company"/>
    <n v="0"/>
    <n v="3"/>
    <x v="35"/>
    <n v="1998"/>
    <n v="59"/>
    <n v="2014"/>
    <s v="V1998"/>
    <n v="367"/>
    <s v="12. Non-Utility"/>
    <s v="Function"/>
    <n v="421.11"/>
    <n v="0"/>
    <n v="0"/>
    <n v="421.11"/>
    <n v="0"/>
    <n v="0"/>
    <n v="0"/>
    <n v="0"/>
    <n v="421.11"/>
    <n v="0"/>
    <n v="0"/>
    <n v="0"/>
    <n v="0"/>
    <n v="0"/>
    <x v="35"/>
  </r>
  <r>
    <n v="-1"/>
    <n v="1"/>
    <s v="0001 -Florida Power &amp; Light Company"/>
    <n v="0"/>
    <n v="3"/>
    <x v="35"/>
    <n v="2000"/>
    <n v="61"/>
    <n v="2014"/>
    <s v="V2000"/>
    <n v="367"/>
    <s v="12. Non-Utility"/>
    <s v="Function"/>
    <n v="1267.25"/>
    <n v="0"/>
    <n v="0"/>
    <n v="1267.25"/>
    <n v="0"/>
    <n v="0"/>
    <n v="0"/>
    <n v="0"/>
    <n v="1267.25"/>
    <n v="0"/>
    <n v="0"/>
    <n v="0"/>
    <n v="0"/>
    <n v="0"/>
    <x v="35"/>
  </r>
  <r>
    <n v="-1"/>
    <n v="1"/>
    <s v="0001 -Florida Power &amp; Light Company"/>
    <n v="0"/>
    <n v="3"/>
    <x v="35"/>
    <n v="2001"/>
    <n v="62"/>
    <n v="2014"/>
    <s v="V2001"/>
    <n v="367"/>
    <s v="12. Non-Utility"/>
    <s v="Function"/>
    <n v="30"/>
    <n v="0"/>
    <n v="0"/>
    <n v="30"/>
    <n v="0"/>
    <n v="0"/>
    <n v="0"/>
    <n v="0"/>
    <n v="30"/>
    <n v="0"/>
    <n v="0"/>
    <n v="0"/>
    <n v="0"/>
    <n v="0"/>
    <x v="35"/>
  </r>
  <r>
    <n v="-1"/>
    <n v="1"/>
    <s v="0001 -Florida Power &amp; Light Company"/>
    <n v="0"/>
    <n v="3"/>
    <x v="35"/>
    <n v="2002"/>
    <n v="63"/>
    <n v="2014"/>
    <s v="V2002"/>
    <n v="367"/>
    <s v="12. Non-Utility"/>
    <s v="Function"/>
    <n v="-447788.13"/>
    <n v="0"/>
    <n v="0"/>
    <n v="-447788.13"/>
    <n v="0"/>
    <n v="0"/>
    <n v="0"/>
    <n v="0"/>
    <n v="-447788.13"/>
    <n v="0"/>
    <n v="0"/>
    <n v="0"/>
    <n v="0"/>
    <n v="0"/>
    <x v="35"/>
  </r>
  <r>
    <n v="-1"/>
    <n v="1"/>
    <s v="0001 -Florida Power &amp; Light Company"/>
    <n v="0"/>
    <n v="3"/>
    <x v="35"/>
    <n v="2004"/>
    <n v="65"/>
    <n v="2014"/>
    <s v="V2004"/>
    <n v="367"/>
    <s v="12. Non-Utility"/>
    <s v="Function"/>
    <n v="1590302.92"/>
    <n v="0"/>
    <n v="0"/>
    <n v="1590302.92"/>
    <n v="0"/>
    <n v="0"/>
    <n v="0"/>
    <n v="0"/>
    <n v="1590302.92"/>
    <n v="0"/>
    <n v="0"/>
    <n v="0"/>
    <n v="0"/>
    <n v="0"/>
    <x v="35"/>
  </r>
  <r>
    <n v="-1"/>
    <n v="1"/>
    <s v="0001 -Florida Power &amp; Light Company"/>
    <n v="0"/>
    <n v="3"/>
    <x v="35"/>
    <n v="2007"/>
    <n v="74"/>
    <n v="2014"/>
    <s v="V2007"/>
    <n v="367"/>
    <s v="12. Non-Utility"/>
    <s v="Function"/>
    <n v="3894.19"/>
    <n v="0"/>
    <n v="0"/>
    <n v="3894.19"/>
    <n v="0"/>
    <n v="0"/>
    <n v="0"/>
    <n v="0"/>
    <n v="3894.19"/>
    <n v="0"/>
    <n v="0"/>
    <n v="0"/>
    <n v="0"/>
    <n v="0"/>
    <x v="35"/>
  </r>
  <r>
    <n v="-1"/>
    <n v="1"/>
    <s v="0001 -Florida Power &amp; Light Company"/>
    <n v="0"/>
    <n v="3"/>
    <x v="35"/>
    <n v="2008"/>
    <n v="89"/>
    <n v="2014"/>
    <s v="V2008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164"/>
    <n v="2014"/>
    <s v="V2008 Q1"/>
    <n v="367"/>
    <s v="12. Non-Utility"/>
    <s v="Function"/>
    <n v="-13582.61"/>
    <n v="0"/>
    <n v="0"/>
    <n v="-13582.61"/>
    <n v="0"/>
    <n v="0"/>
    <n v="0"/>
    <n v="0"/>
    <n v="-13582.61"/>
    <n v="0"/>
    <n v="0"/>
    <n v="0"/>
    <n v="0"/>
    <n v="0"/>
    <x v="35"/>
  </r>
  <r>
    <n v="-1"/>
    <n v="1"/>
    <s v="0001 -Florida Power &amp; Light Company"/>
    <n v="0"/>
    <n v="3"/>
    <x v="35"/>
    <n v="2008"/>
    <n v="165"/>
    <n v="2014"/>
    <s v="V2008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166"/>
    <n v="2014"/>
    <s v="V2008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8"/>
    <n v="167"/>
    <n v="2014"/>
    <s v="V2008 Q4"/>
    <n v="367"/>
    <s v="12. Non-Utility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  <x v="35"/>
  </r>
  <r>
    <n v="-1"/>
    <n v="1"/>
    <s v="0001 -Florida Power &amp; Light Company"/>
    <n v="0"/>
    <n v="3"/>
    <x v="35"/>
    <n v="2009"/>
    <n v="90"/>
    <n v="2014"/>
    <s v="V2009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5"/>
    <n v="2014"/>
    <s v="V2009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6"/>
    <n v="2014"/>
    <s v="V2009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7"/>
    <n v="2014"/>
    <s v="V2009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09"/>
    <n v="188"/>
    <n v="2014"/>
    <s v="V2009 Q4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24"/>
    <n v="2014"/>
    <s v="V2010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3"/>
    <n v="2014"/>
    <s v="V2010 Q1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4"/>
    <n v="2014"/>
    <s v="V2010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5"/>
    <n v="2014"/>
    <s v="V2010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0"/>
    <n v="196"/>
    <n v="2014"/>
    <s v="V2010 Q4"/>
    <n v="367"/>
    <s v="12. Non-Utility"/>
    <s v="Function"/>
    <n v="151.88"/>
    <n v="0"/>
    <n v="0"/>
    <n v="151.88"/>
    <n v="0"/>
    <n v="0"/>
    <n v="0"/>
    <n v="0"/>
    <n v="151.88"/>
    <n v="0"/>
    <n v="0"/>
    <n v="0"/>
    <n v="0"/>
    <n v="0"/>
    <x v="35"/>
  </r>
  <r>
    <n v="-1"/>
    <n v="1"/>
    <s v="0001 -Florida Power &amp; Light Company"/>
    <n v="0"/>
    <n v="3"/>
    <x v="35"/>
    <n v="2011"/>
    <n v="125"/>
    <n v="2014"/>
    <s v="V2011"/>
    <n v="367"/>
    <s v="12. Non-Utility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  <x v="35"/>
  </r>
  <r>
    <n v="-1"/>
    <n v="1"/>
    <s v="0001 -Florida Power &amp; Light Company"/>
    <n v="0"/>
    <n v="3"/>
    <x v="35"/>
    <n v="2011"/>
    <n v="233"/>
    <n v="2014"/>
    <s v="V2011 - 10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1"/>
    <n v="234"/>
    <n v="2014"/>
    <s v="V2011 - 50% Bonus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126"/>
    <n v="2014"/>
    <s v="V201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0"/>
    <n v="2014"/>
    <s v="V2012 Q1"/>
    <n v="367"/>
    <s v="12. Non-Utility"/>
    <s v="Function"/>
    <n v="56428.92"/>
    <n v="0"/>
    <n v="0"/>
    <n v="56428.92"/>
    <n v="0"/>
    <n v="0"/>
    <n v="0"/>
    <n v="0"/>
    <n v="56428.92"/>
    <n v="0"/>
    <n v="0"/>
    <n v="0"/>
    <n v="0"/>
    <n v="0"/>
    <x v="35"/>
  </r>
  <r>
    <n v="-1"/>
    <n v="1"/>
    <s v="0001 -Florida Power &amp; Light Company"/>
    <n v="0"/>
    <n v="3"/>
    <x v="35"/>
    <n v="2012"/>
    <n v="242"/>
    <n v="2014"/>
    <s v="V2012 Q2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4"/>
    <n v="2014"/>
    <s v="V2012 Q3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2"/>
    <n v="246"/>
    <n v="2014"/>
    <s v="V2012 Q4"/>
    <n v="367"/>
    <s v="12. Non-Utility"/>
    <s v="Function"/>
    <n v="-2102508"/>
    <n v="0"/>
    <n v="0"/>
    <n v="-2102508"/>
    <n v="0"/>
    <n v="0"/>
    <n v="0"/>
    <n v="0"/>
    <n v="-2102508"/>
    <n v="0"/>
    <n v="0"/>
    <n v="0"/>
    <n v="0"/>
    <n v="0"/>
    <x v="35"/>
  </r>
  <r>
    <n v="-1"/>
    <n v="1"/>
    <s v="0001 -Florida Power &amp; Light Company"/>
    <n v="0"/>
    <n v="3"/>
    <x v="35"/>
    <n v="2013"/>
    <n v="127"/>
    <n v="2014"/>
    <s v="V2013"/>
    <n v="367"/>
    <s v="12. Non-Utility"/>
    <s v="Function"/>
    <n v="828927.79"/>
    <n v="0"/>
    <n v="0"/>
    <n v="828927.79"/>
    <n v="0"/>
    <n v="0"/>
    <n v="0"/>
    <n v="0"/>
    <n v="828927.79"/>
    <n v="0"/>
    <n v="0"/>
    <n v="0"/>
    <n v="0"/>
    <n v="0"/>
    <x v="35"/>
  </r>
  <r>
    <n v="-1"/>
    <n v="1"/>
    <s v="0001 -Florida Power &amp; Light Company"/>
    <n v="0"/>
    <n v="3"/>
    <x v="35"/>
    <n v="2014"/>
    <n v="128"/>
    <n v="2014"/>
    <s v="V2014"/>
    <n v="367"/>
    <s v="12. Non-Utility"/>
    <s v="Function"/>
    <n v="-753493.86"/>
    <n v="-753493.86"/>
    <n v="0"/>
    <n v="-753493.86"/>
    <n v="0"/>
    <n v="0"/>
    <n v="-753493.86"/>
    <n v="0"/>
    <n v="0"/>
    <n v="0"/>
    <n v="0"/>
    <n v="0"/>
    <n v="0"/>
    <n v="0"/>
    <x v="35"/>
  </r>
  <r>
    <n v="-1"/>
    <n v="1"/>
    <s v="0001 -Florida Power &amp; Light Company"/>
    <n v="0"/>
    <n v="3"/>
    <x v="35"/>
    <n v="2014"/>
    <n v="601"/>
    <n v="2014"/>
    <s v="V2014 EXP"/>
    <n v="367"/>
    <s v="12. Non-Utility"/>
    <s v="Function"/>
    <n v="0"/>
    <n v="0"/>
    <n v="0"/>
    <n v="0"/>
    <n v="0"/>
    <n v="0"/>
    <n v="0"/>
    <n v="0"/>
    <n v="0"/>
    <n v="0"/>
    <n v="0"/>
    <n v="0"/>
    <n v="0"/>
    <n v="0"/>
    <x v="35"/>
  </r>
  <r>
    <n v="-1"/>
    <n v="1"/>
    <s v="0001 -Florida Power &amp; Light Company"/>
    <n v="0"/>
    <n v="3"/>
    <x v="35"/>
    <n v="1999"/>
    <n v="608"/>
    <n v="2014"/>
    <s v="COR Pre 2000"/>
    <n v="367"/>
    <s v="Unclassified"/>
    <s v="Function"/>
    <n v="0.21"/>
    <n v="0"/>
    <n v="0"/>
    <n v="0.21"/>
    <n v="0"/>
    <n v="0"/>
    <n v="0"/>
    <n v="0"/>
    <n v="0.21"/>
    <n v="0"/>
    <n v="0"/>
    <n v="51104053.560000002"/>
    <n v="0"/>
    <n v="0"/>
    <x v="35"/>
  </r>
  <r>
    <n v="-1"/>
    <n v="1"/>
    <s v="0001 -Florida Power &amp; Light Company"/>
    <n v="0"/>
    <n v="3"/>
    <x v="35"/>
    <n v="2014"/>
    <n v="609"/>
    <n v="2014"/>
    <s v="COR Post 1999"/>
    <n v="367"/>
    <s v="Unclassified"/>
    <s v="Function"/>
    <n v="0.21"/>
    <n v="0"/>
    <n v="0"/>
    <n v="0.21"/>
    <n v="0"/>
    <n v="0"/>
    <n v="0"/>
    <n v="0"/>
    <n v="0.21"/>
    <n v="0"/>
    <n v="0"/>
    <n v="72238479.859999999"/>
    <n v="0"/>
    <n v="0"/>
    <x v="35"/>
  </r>
  <r>
    <n v="-1"/>
    <n v="1"/>
    <s v="0001 -Florida Power &amp; Light Company"/>
    <n v="0"/>
    <n v="3"/>
    <x v="35"/>
    <n v="2014"/>
    <n v="128"/>
    <n v="2014"/>
    <s v="V2014"/>
    <n v="367"/>
    <s v="Unclassified"/>
    <s v="Function"/>
    <n v="0"/>
    <n v="0"/>
    <n v="0"/>
    <n v="0"/>
    <n v="0"/>
    <n v="0"/>
    <n v="0"/>
    <n v="0"/>
    <n v="0"/>
    <n v="0"/>
    <n v="0"/>
    <n v="0"/>
    <n v="0"/>
    <n v="0"/>
    <x v="3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018">
  <r>
    <n v="-1"/>
    <n v="1"/>
    <s v="0001 -Florida Power &amp; Light Company"/>
    <n v="0"/>
    <n v="3"/>
    <x v="0"/>
    <n v="1969"/>
    <n v="1"/>
    <n v="2014"/>
    <s v="V1969"/>
    <n v="367"/>
    <x v="0"/>
    <s v="Function"/>
    <n v="125000"/>
    <n v="0"/>
    <n v="0"/>
    <n v="125000"/>
    <n v="0"/>
    <n v="0"/>
    <n v="0"/>
    <n v="0"/>
    <n v="125000"/>
    <n v="0"/>
    <n v="0"/>
    <n v="0"/>
    <n v="0"/>
    <n v="0"/>
  </r>
  <r>
    <n v="-1"/>
    <n v="1"/>
    <s v="0001 -Florida Power &amp; Light Company"/>
    <n v="0"/>
    <n v="3"/>
    <x v="0"/>
    <n v="1982"/>
    <n v="16"/>
    <n v="2014"/>
    <s v="V1982"/>
    <n v="367"/>
    <x v="0"/>
    <s v="Function"/>
    <n v="1223787"/>
    <n v="0"/>
    <n v="0"/>
    <n v="1223787"/>
    <n v="0"/>
    <n v="1223787"/>
    <n v="0"/>
    <n v="0"/>
    <n v="1223787"/>
    <n v="1223787"/>
    <n v="0"/>
    <n v="0"/>
    <n v="0"/>
    <n v="0"/>
  </r>
  <r>
    <n v="-1"/>
    <n v="1"/>
    <s v="0001 -Florida Power &amp; Light Company"/>
    <n v="0"/>
    <n v="3"/>
    <x v="0"/>
    <n v="1983"/>
    <n v="17"/>
    <n v="2014"/>
    <s v="V1983"/>
    <n v="367"/>
    <x v="0"/>
    <s v="Function"/>
    <n v="220907.19"/>
    <n v="0"/>
    <n v="0"/>
    <n v="220907.19"/>
    <n v="0"/>
    <n v="220907.19"/>
    <n v="0"/>
    <n v="0"/>
    <n v="220907.19"/>
    <n v="220907.19"/>
    <n v="0"/>
    <n v="0"/>
    <n v="0"/>
    <n v="0"/>
  </r>
  <r>
    <n v="-1"/>
    <n v="1"/>
    <s v="0001 -Florida Power &amp; Light Company"/>
    <n v="0"/>
    <n v="3"/>
    <x v="0"/>
    <n v="1985"/>
    <n v="19"/>
    <n v="2014"/>
    <s v="V1985"/>
    <n v="367"/>
    <x v="0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</r>
  <r>
    <n v="-1"/>
    <n v="1"/>
    <s v="0001 -Florida Power &amp; Light Company"/>
    <n v="0"/>
    <n v="3"/>
    <x v="0"/>
    <n v="1986"/>
    <n v="20"/>
    <n v="2014"/>
    <s v="V1986"/>
    <n v="367"/>
    <x v="0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</r>
  <r>
    <n v="-1"/>
    <n v="1"/>
    <s v="0001 -Florida Power &amp; Light Company"/>
    <n v="0"/>
    <n v="3"/>
    <x v="0"/>
    <n v="1987"/>
    <n v="22"/>
    <n v="2014"/>
    <s v="V1987"/>
    <n v="367"/>
    <x v="0"/>
    <s v="Function"/>
    <n v="-59.49"/>
    <n v="0"/>
    <n v="0"/>
    <n v="-59.49"/>
    <n v="0"/>
    <n v="-59.49"/>
    <n v="0"/>
    <n v="0"/>
    <n v="-59.49"/>
    <n v="-59.49"/>
    <n v="0"/>
    <n v="0"/>
    <n v="0"/>
    <n v="0"/>
  </r>
  <r>
    <n v="-1"/>
    <n v="1"/>
    <s v="0001 -Florida Power &amp; Light Company"/>
    <n v="0"/>
    <n v="3"/>
    <x v="0"/>
    <n v="1988"/>
    <n v="24"/>
    <n v="2014"/>
    <s v="V1988"/>
    <n v="367"/>
    <x v="0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</r>
  <r>
    <n v="-1"/>
    <n v="1"/>
    <s v="0001 -Florida Power &amp; Light Company"/>
    <n v="0"/>
    <n v="3"/>
    <x v="0"/>
    <n v="1989"/>
    <n v="26"/>
    <n v="2014"/>
    <s v="V1989"/>
    <n v="367"/>
    <x v="0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</r>
  <r>
    <n v="-1"/>
    <n v="1"/>
    <s v="0001 -Florida Power &amp; Light Company"/>
    <n v="0"/>
    <n v="3"/>
    <x v="0"/>
    <n v="1990"/>
    <n v="28"/>
    <n v="2014"/>
    <s v="V1990"/>
    <n v="367"/>
    <x v="0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</r>
  <r>
    <n v="-1"/>
    <n v="1"/>
    <s v="0001 -Florida Power &amp; Light Company"/>
    <n v="0"/>
    <n v="3"/>
    <x v="0"/>
    <n v="1992"/>
    <n v="30"/>
    <n v="2014"/>
    <s v="V1992"/>
    <n v="367"/>
    <x v="0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</r>
  <r>
    <n v="-1"/>
    <n v="1"/>
    <s v="0001 -Florida Power &amp; Light Company"/>
    <n v="0"/>
    <n v="3"/>
    <x v="0"/>
    <n v="1993"/>
    <n v="31"/>
    <n v="2014"/>
    <s v="V1993"/>
    <n v="367"/>
    <x v="0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</r>
  <r>
    <n v="-1"/>
    <n v="1"/>
    <s v="0001 -Florida Power &amp; Light Company"/>
    <n v="0"/>
    <n v="3"/>
    <x v="0"/>
    <n v="2001"/>
    <n v="62"/>
    <n v="2014"/>
    <s v="V2001"/>
    <n v="367"/>
    <x v="0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</r>
  <r>
    <n v="-1"/>
    <n v="1"/>
    <s v="0001 -Florida Power &amp; Light Company"/>
    <n v="0"/>
    <n v="3"/>
    <x v="0"/>
    <n v="2002"/>
    <n v="63"/>
    <n v="2014"/>
    <s v="V2002"/>
    <n v="367"/>
    <x v="0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</r>
  <r>
    <n v="-1"/>
    <n v="1"/>
    <s v="0001 -Florida Power &amp; Light Company"/>
    <n v="0"/>
    <n v="3"/>
    <x v="0"/>
    <n v="2003"/>
    <n v="64"/>
    <n v="2014"/>
    <s v="V2003"/>
    <n v="367"/>
    <x v="0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</r>
  <r>
    <n v="-1"/>
    <n v="1"/>
    <s v="0001 -Florida Power &amp; Light Company"/>
    <n v="0"/>
    <n v="3"/>
    <x v="0"/>
    <n v="2004"/>
    <n v="65"/>
    <n v="2014"/>
    <s v="V2004"/>
    <n v="367"/>
    <x v="0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</r>
  <r>
    <n v="-1"/>
    <n v="1"/>
    <s v="0001 -Florida Power &amp; Light Company"/>
    <n v="0"/>
    <n v="3"/>
    <x v="0"/>
    <n v="2004"/>
    <n v="92"/>
    <n v="2014"/>
    <s v="V2004 Q1"/>
    <n v="367"/>
    <x v="0"/>
    <s v="Function"/>
    <n v="246781"/>
    <n v="0"/>
    <n v="0"/>
    <n v="246781"/>
    <n v="0"/>
    <n v="246781"/>
    <n v="0"/>
    <n v="0"/>
    <n v="246781"/>
    <n v="246781"/>
    <n v="0"/>
    <n v="0"/>
    <n v="0"/>
    <n v="0"/>
  </r>
  <r>
    <n v="-1"/>
    <n v="1"/>
    <s v="0001 -Florida Power &amp; Light Company"/>
    <n v="0"/>
    <n v="3"/>
    <x v="0"/>
    <n v="2004"/>
    <n v="93"/>
    <n v="2014"/>
    <s v="V2004 Q2"/>
    <n v="367"/>
    <x v="0"/>
    <s v="Function"/>
    <n v="156841"/>
    <n v="0"/>
    <n v="0"/>
    <n v="156841"/>
    <n v="0"/>
    <n v="156841"/>
    <n v="0"/>
    <n v="0"/>
    <n v="156841"/>
    <n v="156841"/>
    <n v="0"/>
    <n v="0"/>
    <n v="0"/>
    <n v="0"/>
  </r>
  <r>
    <n v="-1"/>
    <n v="1"/>
    <s v="0001 -Florida Power &amp; Light Company"/>
    <n v="0"/>
    <n v="3"/>
    <x v="0"/>
    <n v="2004"/>
    <n v="94"/>
    <n v="2014"/>
    <s v="V2004 Q3"/>
    <n v="367"/>
    <x v="0"/>
    <s v="Function"/>
    <n v="78982"/>
    <n v="0"/>
    <n v="0"/>
    <n v="78982"/>
    <n v="0"/>
    <n v="78982"/>
    <n v="0"/>
    <n v="0"/>
    <n v="78982"/>
    <n v="78982"/>
    <n v="0"/>
    <n v="0"/>
    <n v="0"/>
    <n v="0"/>
  </r>
  <r>
    <n v="-1"/>
    <n v="1"/>
    <s v="0001 -Florida Power &amp; Light Company"/>
    <n v="0"/>
    <n v="3"/>
    <x v="0"/>
    <n v="2004"/>
    <n v="95"/>
    <n v="2014"/>
    <s v="V2004 Q4"/>
    <n v="367"/>
    <x v="0"/>
    <s v="Function"/>
    <n v="421763"/>
    <n v="0"/>
    <n v="0"/>
    <n v="421763"/>
    <n v="0"/>
    <n v="421763"/>
    <n v="0"/>
    <n v="0"/>
    <n v="421763"/>
    <n v="421763"/>
    <n v="0"/>
    <n v="0"/>
    <n v="0"/>
    <n v="0"/>
  </r>
  <r>
    <n v="-1"/>
    <n v="1"/>
    <s v="0001 -Florida Power &amp; Light Company"/>
    <n v="0"/>
    <n v="3"/>
    <x v="0"/>
    <n v="2005"/>
    <n v="66"/>
    <n v="2014"/>
    <s v="V2005"/>
    <n v="367"/>
    <x v="0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</r>
  <r>
    <n v="-1"/>
    <n v="1"/>
    <s v="0001 -Florida Power &amp; Light Company"/>
    <n v="0"/>
    <n v="3"/>
    <x v="0"/>
    <n v="2006"/>
    <n v="67"/>
    <n v="2014"/>
    <s v="V2006"/>
    <n v="367"/>
    <x v="0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</r>
  <r>
    <n v="-1"/>
    <n v="1"/>
    <s v="0001 -Florida Power &amp; Light Company"/>
    <n v="0"/>
    <n v="3"/>
    <x v="0"/>
    <n v="2007"/>
    <n v="74"/>
    <n v="2014"/>
    <s v="V2007"/>
    <n v="367"/>
    <x v="0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</r>
  <r>
    <n v="-1"/>
    <n v="1"/>
    <s v="0001 -Florida Power &amp; Light Company"/>
    <n v="0"/>
    <n v="3"/>
    <x v="0"/>
    <n v="2008"/>
    <n v="89"/>
    <n v="2014"/>
    <s v="V2008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164"/>
    <n v="2014"/>
    <s v="V2008 Q1"/>
    <n v="367"/>
    <x v="0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</r>
  <r>
    <n v="-1"/>
    <n v="1"/>
    <s v="0001 -Florida Power &amp; Light Company"/>
    <n v="0"/>
    <n v="3"/>
    <x v="0"/>
    <n v="2008"/>
    <n v="165"/>
    <n v="2014"/>
    <s v="V2008 Q2"/>
    <n v="367"/>
    <x v="0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</r>
  <r>
    <n v="-1"/>
    <n v="1"/>
    <s v="0001 -Florida Power &amp; Light Company"/>
    <n v="0"/>
    <n v="3"/>
    <x v="0"/>
    <n v="2008"/>
    <n v="166"/>
    <n v="2014"/>
    <s v="V2008 Q3"/>
    <n v="367"/>
    <x v="0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</r>
  <r>
    <n v="-1"/>
    <n v="1"/>
    <s v="0001 -Florida Power &amp; Light Company"/>
    <n v="0"/>
    <n v="3"/>
    <x v="0"/>
    <n v="2008"/>
    <n v="170"/>
    <n v="2014"/>
    <s v="V2008 Q3 - 50% Bonus"/>
    <n v="367"/>
    <x v="0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</r>
  <r>
    <n v="-1"/>
    <n v="1"/>
    <s v="0001 -Florida Power &amp; Light Company"/>
    <n v="0"/>
    <n v="3"/>
    <x v="0"/>
    <n v="2008"/>
    <n v="167"/>
    <n v="2014"/>
    <s v="V2008 Q4"/>
    <n v="367"/>
    <x v="0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</r>
  <r>
    <n v="-1"/>
    <n v="1"/>
    <s v="0001 -Florida Power &amp; Light Company"/>
    <n v="0"/>
    <n v="3"/>
    <x v="0"/>
    <n v="2009"/>
    <n v="90"/>
    <n v="2014"/>
    <s v="V2009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85"/>
    <n v="2014"/>
    <s v="V2009 Q1"/>
    <n v="367"/>
    <x v="0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</r>
  <r>
    <n v="-1"/>
    <n v="1"/>
    <s v="0001 -Florida Power &amp; Light Company"/>
    <n v="0"/>
    <n v="3"/>
    <x v="0"/>
    <n v="2009"/>
    <n v="189"/>
    <n v="2014"/>
    <s v="V2009 Q1 - 50% Bonus"/>
    <n v="367"/>
    <x v="0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</r>
  <r>
    <n v="-1"/>
    <n v="1"/>
    <s v="0001 -Florida Power &amp; Light Company"/>
    <n v="0"/>
    <n v="3"/>
    <x v="0"/>
    <n v="2009"/>
    <n v="186"/>
    <n v="2014"/>
    <s v="V2009 Q2"/>
    <n v="367"/>
    <x v="0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</r>
  <r>
    <n v="-1"/>
    <n v="1"/>
    <s v="0001 -Florida Power &amp; Light Company"/>
    <n v="0"/>
    <n v="3"/>
    <x v="0"/>
    <n v="2009"/>
    <n v="190"/>
    <n v="2014"/>
    <s v="V2009 Q2 - 50% Bonus"/>
    <n v="367"/>
    <x v="0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</r>
  <r>
    <n v="-1"/>
    <n v="1"/>
    <s v="0001 -Florida Power &amp; Light Company"/>
    <n v="0"/>
    <n v="3"/>
    <x v="0"/>
    <n v="2009"/>
    <n v="187"/>
    <n v="2014"/>
    <s v="V2009 Q3"/>
    <n v="367"/>
    <x v="0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</r>
  <r>
    <n v="-1"/>
    <n v="1"/>
    <s v="0001 -Florida Power &amp; Light Company"/>
    <n v="0"/>
    <n v="3"/>
    <x v="0"/>
    <n v="2009"/>
    <n v="191"/>
    <n v="2014"/>
    <s v="V2009 Q3 - 50% Bonus"/>
    <n v="367"/>
    <x v="0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</r>
  <r>
    <n v="-1"/>
    <n v="1"/>
    <s v="0001 -Florida Power &amp; Light Company"/>
    <n v="0"/>
    <n v="3"/>
    <x v="0"/>
    <n v="2009"/>
    <n v="188"/>
    <n v="2014"/>
    <s v="V2009 Q4"/>
    <n v="367"/>
    <x v="0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</r>
  <r>
    <n v="-1"/>
    <n v="1"/>
    <s v="0001 -Florida Power &amp; Light Company"/>
    <n v="0"/>
    <n v="3"/>
    <x v="0"/>
    <n v="2009"/>
    <n v="192"/>
    <n v="2014"/>
    <s v="V2009 Q4 - 50% Bonus"/>
    <n v="367"/>
    <x v="0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</r>
  <r>
    <n v="-1"/>
    <n v="1"/>
    <s v="0001 -Florida Power &amp; Light Company"/>
    <n v="0"/>
    <n v="3"/>
    <x v="0"/>
    <n v="2010"/>
    <n v="124"/>
    <n v="2014"/>
    <s v="V2010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3"/>
    <n v="2014"/>
    <s v="V2010 Q1"/>
    <n v="367"/>
    <x v="0"/>
    <s v="Function"/>
    <n v="31293557"/>
    <n v="0"/>
    <n v="0"/>
    <n v="31293557"/>
    <n v="0"/>
    <n v="31293557"/>
    <n v="0"/>
    <n v="0"/>
    <n v="31293557"/>
    <n v="31293557"/>
    <n v="0"/>
    <n v="0"/>
    <n v="0"/>
    <n v="0"/>
  </r>
  <r>
    <n v="-1"/>
    <n v="1"/>
    <s v="0001 -Florida Power &amp; Light Company"/>
    <n v="0"/>
    <n v="3"/>
    <x v="0"/>
    <n v="2010"/>
    <n v="215"/>
    <n v="2014"/>
    <s v="V2010 Q1 - 50% Bonus"/>
    <n v="367"/>
    <x v="0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</r>
  <r>
    <n v="-1"/>
    <n v="1"/>
    <s v="0001 -Florida Power &amp; Light Company"/>
    <n v="0"/>
    <n v="3"/>
    <x v="0"/>
    <n v="2010"/>
    <n v="194"/>
    <n v="2014"/>
    <s v="V2010 Q2"/>
    <n v="367"/>
    <x v="0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</r>
  <r>
    <n v="-1"/>
    <n v="1"/>
    <s v="0001 -Florida Power &amp; Light Company"/>
    <n v="0"/>
    <n v="3"/>
    <x v="0"/>
    <n v="2010"/>
    <n v="216"/>
    <n v="2014"/>
    <s v="V2010 Q2 - 50% Bonus"/>
    <n v="367"/>
    <x v="0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</r>
  <r>
    <n v="-1"/>
    <n v="1"/>
    <s v="0001 -Florida Power &amp; Light Company"/>
    <n v="0"/>
    <n v="3"/>
    <x v="0"/>
    <n v="2010"/>
    <n v="195"/>
    <n v="2014"/>
    <s v="V2010 Q3"/>
    <n v="367"/>
    <x v="0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</r>
  <r>
    <n v="-1"/>
    <n v="1"/>
    <s v="0001 -Florida Power &amp; Light Company"/>
    <n v="0"/>
    <n v="3"/>
    <x v="0"/>
    <n v="2010"/>
    <n v="225"/>
    <n v="2014"/>
    <s v="V2010 Q3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7"/>
    <n v="2014"/>
    <s v="V2010 Q3 - 50% Bonus"/>
    <n v="367"/>
    <x v="0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</r>
  <r>
    <n v="-1"/>
    <n v="1"/>
    <s v="0001 -Florida Power &amp; Light Company"/>
    <n v="0"/>
    <n v="3"/>
    <x v="0"/>
    <n v="2010"/>
    <n v="196"/>
    <n v="2014"/>
    <s v="V2010 Q4"/>
    <n v="367"/>
    <x v="0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</r>
  <r>
    <n v="-1"/>
    <n v="1"/>
    <s v="0001 -Florida Power &amp; Light Company"/>
    <n v="0"/>
    <n v="3"/>
    <x v="0"/>
    <n v="2010"/>
    <n v="224"/>
    <n v="2014"/>
    <s v="V2010 Q4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8"/>
    <n v="2014"/>
    <s v="V2010 Q4 - 50% Bonus"/>
    <n v="367"/>
    <x v="0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</r>
  <r>
    <n v="-1"/>
    <n v="1"/>
    <s v="0001 -Florida Power &amp; Light Company"/>
    <n v="0"/>
    <n v="3"/>
    <x v="0"/>
    <n v="2011"/>
    <n v="125"/>
    <n v="2014"/>
    <s v="V2011"/>
    <n v="367"/>
    <x v="0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</r>
  <r>
    <n v="-1"/>
    <n v="1"/>
    <s v="0001 -Florida Power &amp; Light Company"/>
    <n v="0"/>
    <n v="3"/>
    <x v="0"/>
    <n v="2011"/>
    <n v="233"/>
    <n v="2014"/>
    <s v="V2011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1"/>
    <n v="234"/>
    <n v="2014"/>
    <s v="V2011 - 5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126"/>
    <n v="2014"/>
    <s v="V2012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0"/>
    <n v="2014"/>
    <s v="V2012 Q1"/>
    <n v="367"/>
    <x v="0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</r>
  <r>
    <n v="-1"/>
    <n v="1"/>
    <s v="0001 -Florida Power &amp; Light Company"/>
    <n v="0"/>
    <n v="3"/>
    <x v="0"/>
    <n v="2012"/>
    <n v="248"/>
    <n v="2014"/>
    <s v="V2012 Q1 - 50% Bonus"/>
    <n v="367"/>
    <x v="0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</r>
  <r>
    <n v="-1"/>
    <n v="1"/>
    <s v="0001 -Florida Power &amp; Light Company"/>
    <n v="0"/>
    <n v="3"/>
    <x v="0"/>
    <n v="2012"/>
    <n v="242"/>
    <n v="2014"/>
    <s v="V2012 Q2"/>
    <n v="367"/>
    <x v="0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</r>
  <r>
    <n v="-1"/>
    <n v="1"/>
    <s v="0001 -Florida Power &amp; Light Company"/>
    <n v="0"/>
    <n v="3"/>
    <x v="0"/>
    <n v="2012"/>
    <n v="243"/>
    <n v="2014"/>
    <s v="V2012 Q2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9"/>
    <n v="2014"/>
    <s v="V2012 Q2 - 50% Bonus"/>
    <n v="367"/>
    <x v="0"/>
    <s v="Function"/>
    <n v="1640888"/>
    <n v="0"/>
    <n v="0"/>
    <n v="1640888"/>
    <n v="546962.12"/>
    <n v="820444"/>
    <n v="0"/>
    <n v="0"/>
    <n v="1640888"/>
    <n v="1367406.12"/>
    <n v="0"/>
    <n v="0"/>
    <n v="0"/>
    <n v="0"/>
  </r>
  <r>
    <n v="-1"/>
    <n v="1"/>
    <s v="0001 -Florida Power &amp; Light Company"/>
    <n v="0"/>
    <n v="3"/>
    <x v="0"/>
    <n v="2012"/>
    <n v="244"/>
    <n v="2014"/>
    <s v="V2012 Q3"/>
    <n v="367"/>
    <x v="0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</r>
  <r>
    <n v="-1"/>
    <n v="1"/>
    <s v="0001 -Florida Power &amp; Light Company"/>
    <n v="0"/>
    <n v="3"/>
    <x v="0"/>
    <n v="2012"/>
    <n v="245"/>
    <n v="2014"/>
    <s v="V2012 Q3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0"/>
    <n v="2014"/>
    <s v="V2012 Q3 - 50% Bonus"/>
    <n v="367"/>
    <x v="0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</r>
  <r>
    <n v="-1"/>
    <n v="1"/>
    <s v="0001 -Florida Power &amp; Light Company"/>
    <n v="0"/>
    <n v="3"/>
    <x v="0"/>
    <n v="2012"/>
    <n v="246"/>
    <n v="2014"/>
    <s v="V2012 Q4"/>
    <n v="367"/>
    <x v="0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</r>
  <r>
    <n v="-1"/>
    <n v="1"/>
    <s v="0001 -Florida Power &amp; Light Company"/>
    <n v="0"/>
    <n v="3"/>
    <x v="0"/>
    <n v="2012"/>
    <n v="247"/>
    <n v="2014"/>
    <s v="V2012 Q4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1"/>
    <n v="2014"/>
    <s v="V2012 Q4 - 50% Bonus"/>
    <n v="367"/>
    <x v="0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</r>
  <r>
    <n v="-1"/>
    <n v="1"/>
    <s v="0001 -Florida Power &amp; Light Company"/>
    <n v="0"/>
    <n v="3"/>
    <x v="0"/>
    <n v="2013"/>
    <n v="127"/>
    <n v="2014"/>
    <s v="V2013"/>
    <n v="367"/>
    <x v="0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</r>
  <r>
    <n v="-1"/>
    <n v="1"/>
    <s v="0001 -Florida Power &amp; Light Company"/>
    <n v="0"/>
    <n v="3"/>
    <x v="0"/>
    <n v="2013"/>
    <n v="231"/>
    <n v="2014"/>
    <s v="V2013 - 50% Bonus"/>
    <n v="367"/>
    <x v="0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</r>
  <r>
    <n v="-1"/>
    <n v="1"/>
    <s v="0001 -Florida Power &amp; Light Company"/>
    <n v="0"/>
    <n v="3"/>
    <x v="0"/>
    <n v="2014"/>
    <n v="128"/>
    <n v="2014"/>
    <s v="V2014"/>
    <n v="367"/>
    <x v="0"/>
    <s v="Function"/>
    <n v="6602153"/>
    <n v="6602153"/>
    <n v="0"/>
    <n v="6602153"/>
    <n v="200277.22"/>
    <n v="0"/>
    <n v="6602153"/>
    <n v="0"/>
    <n v="0"/>
    <n v="200277.22"/>
    <n v="0"/>
    <n v="0"/>
    <n v="0"/>
    <n v="0"/>
  </r>
  <r>
    <n v="-1"/>
    <n v="1"/>
    <s v="0001 -Florida Power &amp; Light Company"/>
    <n v="0"/>
    <n v="3"/>
    <x v="0"/>
    <n v="2014"/>
    <n v="363"/>
    <n v="2014"/>
    <s v="V2014 - 50% Bonus"/>
    <n v="367"/>
    <x v="0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</r>
  <r>
    <n v="-1"/>
    <n v="1"/>
    <s v="0001 -Florida Power &amp; Light Company"/>
    <n v="0"/>
    <n v="3"/>
    <x v="0"/>
    <n v="2014"/>
    <n v="601"/>
    <n v="2014"/>
    <s v="V2014 EXP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69"/>
    <n v="1"/>
    <n v="2014"/>
    <s v="V1969"/>
    <n v="367"/>
    <x v="1"/>
    <s v="Function"/>
    <n v="31134676"/>
    <n v="0"/>
    <n v="0"/>
    <n v="31207503.800000001"/>
    <n v="0"/>
    <n v="31207503.800000001"/>
    <n v="-72827.8"/>
    <n v="0"/>
    <n v="31207503.800000001"/>
    <n v="31134676"/>
    <n v="0"/>
    <n v="0"/>
    <n v="0"/>
    <n v="0"/>
  </r>
  <r>
    <n v="-1"/>
    <n v="1"/>
    <s v="0001 -Florida Power &amp; Light Company"/>
    <n v="0"/>
    <n v="3"/>
    <x v="0"/>
    <n v="1971"/>
    <n v="3"/>
    <n v="2014"/>
    <s v="V1971"/>
    <n v="367"/>
    <x v="1"/>
    <s v="Function"/>
    <n v="15113728"/>
    <n v="0"/>
    <n v="0"/>
    <n v="15113728"/>
    <n v="0"/>
    <n v="15113728"/>
    <n v="0"/>
    <n v="0"/>
    <n v="15113728"/>
    <n v="15113728"/>
    <n v="0"/>
    <n v="0"/>
    <n v="0"/>
    <n v="0"/>
  </r>
  <r>
    <n v="-1"/>
    <n v="1"/>
    <s v="0001 -Florida Power &amp; Light Company"/>
    <n v="0"/>
    <n v="3"/>
    <x v="0"/>
    <n v="1972"/>
    <n v="4"/>
    <n v="2014"/>
    <s v="V1972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73"/>
    <n v="5"/>
    <n v="2014"/>
    <s v="V1973"/>
    <n v="367"/>
    <x v="1"/>
    <s v="Function"/>
    <n v="43072831"/>
    <n v="0"/>
    <n v="0"/>
    <n v="43072831"/>
    <n v="0"/>
    <n v="43072831"/>
    <n v="0"/>
    <n v="0"/>
    <n v="43072831"/>
    <n v="43072831"/>
    <n v="0"/>
    <n v="0"/>
    <n v="0"/>
    <n v="0"/>
  </r>
  <r>
    <n v="-1"/>
    <n v="1"/>
    <s v="0001 -Florida Power &amp; Light Company"/>
    <n v="0"/>
    <n v="3"/>
    <x v="0"/>
    <n v="1974"/>
    <n v="6"/>
    <n v="2014"/>
    <s v="V1974"/>
    <n v="367"/>
    <x v="1"/>
    <s v="Function"/>
    <n v="1016024.95"/>
    <n v="0"/>
    <n v="0"/>
    <n v="1016024.95"/>
    <n v="0"/>
    <n v="1016024.95"/>
    <n v="0"/>
    <n v="0"/>
    <n v="1016024.95"/>
    <n v="1016024.95"/>
    <n v="0"/>
    <n v="0"/>
    <n v="0"/>
    <n v="0"/>
  </r>
  <r>
    <n v="-1"/>
    <n v="1"/>
    <s v="0001 -Florida Power &amp; Light Company"/>
    <n v="0"/>
    <n v="3"/>
    <x v="0"/>
    <n v="1975"/>
    <n v="7"/>
    <n v="2014"/>
    <s v="V1975"/>
    <n v="367"/>
    <x v="1"/>
    <s v="Function"/>
    <n v="1875947"/>
    <n v="0"/>
    <n v="0"/>
    <n v="1875947"/>
    <n v="0"/>
    <n v="1875947"/>
    <n v="0"/>
    <n v="0"/>
    <n v="1875947"/>
    <n v="1875947"/>
    <n v="0"/>
    <n v="0"/>
    <n v="0"/>
    <n v="0"/>
  </r>
  <r>
    <n v="-1"/>
    <n v="1"/>
    <s v="0001 -Florida Power &amp; Light Company"/>
    <n v="0"/>
    <n v="3"/>
    <x v="0"/>
    <n v="1976"/>
    <n v="8"/>
    <n v="2014"/>
    <s v="V1976"/>
    <n v="367"/>
    <x v="1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</r>
  <r>
    <n v="-1"/>
    <n v="1"/>
    <s v="0001 -Florida Power &amp; Light Company"/>
    <n v="0"/>
    <n v="3"/>
    <x v="0"/>
    <n v="1977"/>
    <n v="10"/>
    <n v="2014"/>
    <s v="V1977"/>
    <n v="367"/>
    <x v="1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</r>
  <r>
    <n v="-1"/>
    <n v="1"/>
    <s v="0001 -Florida Power &amp; Light Company"/>
    <n v="0"/>
    <n v="3"/>
    <x v="0"/>
    <n v="1978"/>
    <n v="12"/>
    <n v="2014"/>
    <s v="V1978"/>
    <n v="367"/>
    <x v="1"/>
    <s v="Function"/>
    <n v="9038140"/>
    <n v="0"/>
    <n v="0"/>
    <n v="9038140"/>
    <n v="0"/>
    <n v="9038140"/>
    <n v="0"/>
    <n v="0"/>
    <n v="9038140"/>
    <n v="9038140"/>
    <n v="0"/>
    <n v="0"/>
    <n v="0"/>
    <n v="0"/>
  </r>
  <r>
    <n v="-1"/>
    <n v="1"/>
    <s v="0001 -Florida Power &amp; Light Company"/>
    <n v="0"/>
    <n v="3"/>
    <x v="0"/>
    <n v="1979"/>
    <n v="13"/>
    <n v="2014"/>
    <s v="V1979"/>
    <n v="367"/>
    <x v="1"/>
    <s v="Function"/>
    <n v="206615.82"/>
    <n v="0"/>
    <n v="0"/>
    <n v="206615.82"/>
    <n v="0"/>
    <n v="206615.82"/>
    <n v="0"/>
    <n v="0"/>
    <n v="206615.82"/>
    <n v="206615.82"/>
    <n v="0"/>
    <n v="0"/>
    <n v="0"/>
    <n v="0"/>
  </r>
  <r>
    <n v="-1"/>
    <n v="1"/>
    <s v="0001 -Florida Power &amp; Light Company"/>
    <n v="0"/>
    <n v="3"/>
    <x v="0"/>
    <n v="1980"/>
    <n v="14"/>
    <n v="2014"/>
    <s v="V1980"/>
    <n v="367"/>
    <x v="1"/>
    <s v="Function"/>
    <n v="360450649.26999998"/>
    <n v="0"/>
    <n v="0"/>
    <n v="359471752.26999998"/>
    <n v="0"/>
    <n v="360450649.26999998"/>
    <n v="-4437035.16"/>
    <n v="1084723.1499999999"/>
    <n v="360450649.26999998"/>
    <n v="360450649.26999998"/>
    <n v="1084723.1499999999"/>
    <n v="0"/>
    <n v="1084723.1499999999"/>
    <n v="0"/>
  </r>
  <r>
    <n v="-1"/>
    <n v="1"/>
    <s v="0001 -Florida Power &amp; Light Company"/>
    <n v="0"/>
    <n v="3"/>
    <x v="0"/>
    <n v="1981"/>
    <n v="15"/>
    <n v="2014"/>
    <s v="V1981"/>
    <n v="367"/>
    <x v="1"/>
    <s v="Function"/>
    <n v="167356195.44999999"/>
    <n v="0"/>
    <n v="0"/>
    <n v="167356195.44999999"/>
    <n v="0"/>
    <n v="168019917.41"/>
    <n v="-663721.96"/>
    <n v="184589.64"/>
    <n v="168019917.41"/>
    <n v="167356195.44999999"/>
    <n v="184589.64"/>
    <n v="0"/>
    <n v="184589.64"/>
    <n v="0"/>
  </r>
  <r>
    <n v="-1"/>
    <n v="1"/>
    <s v="0001 -Florida Power &amp; Light Company"/>
    <n v="0"/>
    <n v="3"/>
    <x v="0"/>
    <n v="1982"/>
    <n v="16"/>
    <n v="2014"/>
    <s v="V1982"/>
    <n v="367"/>
    <x v="1"/>
    <s v="Function"/>
    <n v="8733679.7599999998"/>
    <n v="0"/>
    <n v="0"/>
    <n v="8733679.7599999998"/>
    <n v="0"/>
    <n v="8762254.4800000004"/>
    <n v="-28574.720000000001"/>
    <n v="6222.91"/>
    <n v="8762254.4800000004"/>
    <n v="8733679.7599999998"/>
    <n v="6222.91"/>
    <n v="0"/>
    <n v="6222.91"/>
    <n v="0"/>
  </r>
  <r>
    <n v="-1"/>
    <n v="1"/>
    <s v="0001 -Florida Power &amp; Light Company"/>
    <n v="0"/>
    <n v="3"/>
    <x v="0"/>
    <n v="1983"/>
    <n v="17"/>
    <n v="2014"/>
    <s v="V1983"/>
    <n v="367"/>
    <x v="1"/>
    <s v="Function"/>
    <n v="932917.89"/>
    <n v="0"/>
    <n v="0"/>
    <n v="932917.89"/>
    <n v="0"/>
    <n v="932917.89"/>
    <n v="0"/>
    <n v="0"/>
    <n v="932917.89"/>
    <n v="932917.89"/>
    <n v="0"/>
    <n v="0"/>
    <n v="0"/>
    <n v="0"/>
  </r>
  <r>
    <n v="-1"/>
    <n v="1"/>
    <s v="0001 -Florida Power &amp; Light Company"/>
    <n v="0"/>
    <n v="3"/>
    <x v="0"/>
    <n v="1984"/>
    <n v="18"/>
    <n v="2014"/>
    <s v="V1984"/>
    <n v="367"/>
    <x v="1"/>
    <s v="Function"/>
    <n v="3095084.06"/>
    <n v="0"/>
    <n v="0"/>
    <n v="3095084.06"/>
    <n v="0"/>
    <n v="3095084.06"/>
    <n v="0"/>
    <n v="0"/>
    <n v="3095084.06"/>
    <n v="3095084.06"/>
    <n v="0"/>
    <n v="0"/>
    <n v="0"/>
    <n v="0"/>
  </r>
  <r>
    <n v="-1"/>
    <n v="1"/>
    <s v="0001 -Florida Power &amp; Light Company"/>
    <n v="0"/>
    <n v="3"/>
    <x v="0"/>
    <n v="1985"/>
    <n v="19"/>
    <n v="2014"/>
    <s v="V1985"/>
    <n v="367"/>
    <x v="1"/>
    <s v="Function"/>
    <n v="4031382.14"/>
    <n v="0"/>
    <n v="0"/>
    <n v="4031382.14"/>
    <n v="0"/>
    <n v="4058536.36"/>
    <n v="-27154.22"/>
    <n v="8263.8700000000008"/>
    <n v="4058536.36"/>
    <n v="4031382.14"/>
    <n v="8263.8700000000008"/>
    <n v="0"/>
    <n v="8263.8700000000008"/>
    <n v="0"/>
  </r>
  <r>
    <n v="-1"/>
    <n v="1"/>
    <s v="0001 -Florida Power &amp; Light Company"/>
    <n v="0"/>
    <n v="3"/>
    <x v="0"/>
    <n v="1986"/>
    <n v="20"/>
    <n v="2014"/>
    <s v="V1986"/>
    <n v="367"/>
    <x v="1"/>
    <s v="Function"/>
    <n v="158265081.83000001"/>
    <n v="0"/>
    <n v="0"/>
    <n v="158265081.83000001"/>
    <n v="0"/>
    <n v="158441518.15000001"/>
    <n v="-176436.32"/>
    <n v="47823.94"/>
    <n v="158441518.15000001"/>
    <n v="158265081.83000001"/>
    <n v="47823.94"/>
    <n v="0"/>
    <n v="47823.94"/>
    <n v="0"/>
  </r>
  <r>
    <n v="-1"/>
    <n v="1"/>
    <s v="0001 -Florida Power &amp; Light Company"/>
    <n v="0"/>
    <n v="3"/>
    <x v="0"/>
    <n v="1987"/>
    <n v="22"/>
    <n v="2014"/>
    <s v="V1987"/>
    <n v="367"/>
    <x v="1"/>
    <s v="Function"/>
    <n v="262247.38"/>
    <n v="0"/>
    <n v="0"/>
    <n v="0"/>
    <n v="0"/>
    <n v="262247.38"/>
    <n v="0"/>
    <n v="0"/>
    <n v="262247.38"/>
    <n v="262247.38"/>
    <n v="0"/>
    <n v="0"/>
    <n v="0"/>
    <n v="0"/>
  </r>
  <r>
    <n v="-1"/>
    <n v="1"/>
    <s v="0001 -Florida Power &amp; Light Company"/>
    <n v="0"/>
    <n v="3"/>
    <x v="0"/>
    <n v="1987"/>
    <n v="21"/>
    <n v="2014"/>
    <s v="V1987A"/>
    <n v="367"/>
    <x v="1"/>
    <s v="Function"/>
    <n v="6205931.3399999999"/>
    <n v="0"/>
    <n v="0"/>
    <n v="5665117.3399999999"/>
    <n v="0"/>
    <n v="6205931.3399999999"/>
    <n v="0"/>
    <n v="0"/>
    <n v="6205931.3399999999"/>
    <n v="6205931.3399999999"/>
    <n v="0"/>
    <n v="0"/>
    <n v="0"/>
    <n v="0"/>
  </r>
  <r>
    <n v="-1"/>
    <n v="1"/>
    <s v="0001 -Florida Power &amp; Light Company"/>
    <n v="0"/>
    <n v="3"/>
    <x v="0"/>
    <n v="1988"/>
    <n v="24"/>
    <n v="2014"/>
    <s v="V1988"/>
    <n v="367"/>
    <x v="1"/>
    <s v="Function"/>
    <n v="16591140.640000001"/>
    <n v="0"/>
    <n v="0"/>
    <n v="0"/>
    <n v="0"/>
    <n v="16974936.440000001"/>
    <n v="-383795.8"/>
    <n v="61772.46"/>
    <n v="16974936.440000001"/>
    <n v="16591140.640000001"/>
    <n v="61772.46"/>
    <n v="0"/>
    <n v="61772.46"/>
    <n v="0"/>
  </r>
  <r>
    <n v="-1"/>
    <n v="1"/>
    <s v="0001 -Florida Power &amp; Light Company"/>
    <n v="0"/>
    <n v="3"/>
    <x v="0"/>
    <n v="1988"/>
    <n v="23"/>
    <n v="2014"/>
    <s v="V1988A"/>
    <n v="367"/>
    <x v="1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</r>
  <r>
    <n v="-1"/>
    <n v="1"/>
    <s v="0001 -Florida Power &amp; Light Company"/>
    <n v="0"/>
    <n v="3"/>
    <x v="0"/>
    <n v="1989"/>
    <n v="26"/>
    <n v="2014"/>
    <s v="V1989"/>
    <n v="367"/>
    <x v="1"/>
    <s v="Function"/>
    <n v="16487738.08"/>
    <n v="0"/>
    <n v="0"/>
    <n v="0"/>
    <n v="0"/>
    <n v="16677917.880000001"/>
    <n v="-190179.8"/>
    <n v="55410.84"/>
    <n v="16677917.880000001"/>
    <n v="16487738.08"/>
    <n v="55410.84"/>
    <n v="0"/>
    <n v="55410.84"/>
    <n v="0"/>
  </r>
  <r>
    <n v="-1"/>
    <n v="1"/>
    <s v="0001 -Florida Power &amp; Light Company"/>
    <n v="0"/>
    <n v="3"/>
    <x v="0"/>
    <n v="1990"/>
    <n v="28"/>
    <n v="2014"/>
    <s v="V1990"/>
    <n v="367"/>
    <x v="1"/>
    <s v="Function"/>
    <n v="8547572.9800000004"/>
    <n v="0"/>
    <n v="0"/>
    <n v="0"/>
    <n v="0"/>
    <n v="8588691.0099999998"/>
    <n v="-41118.03"/>
    <n v="7324.98"/>
    <n v="8588691.0099999998"/>
    <n v="8547572.9800000004"/>
    <n v="7324.98"/>
    <n v="0"/>
    <n v="7324.98"/>
    <n v="0"/>
  </r>
  <r>
    <n v="-1"/>
    <n v="1"/>
    <s v="0001 -Florida Power &amp; Light Company"/>
    <n v="0"/>
    <n v="3"/>
    <x v="0"/>
    <n v="1990"/>
    <n v="27"/>
    <n v="2014"/>
    <s v="V1990A"/>
    <n v="367"/>
    <x v="1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</r>
  <r>
    <n v="-1"/>
    <n v="1"/>
    <s v="0001 -Florida Power &amp; Light Company"/>
    <n v="0"/>
    <n v="3"/>
    <x v="0"/>
    <n v="1991"/>
    <n v="29"/>
    <n v="2014"/>
    <s v="V1991"/>
    <n v="367"/>
    <x v="1"/>
    <s v="Function"/>
    <n v="109032540.11"/>
    <n v="0"/>
    <n v="0"/>
    <n v="0"/>
    <n v="0"/>
    <n v="110077379.38"/>
    <n v="-1044839.27"/>
    <n v="297402.52"/>
    <n v="110077379.38"/>
    <n v="109032540.11"/>
    <n v="297402.52"/>
    <n v="0"/>
    <n v="297402.52"/>
    <n v="0"/>
  </r>
  <r>
    <n v="-1"/>
    <n v="1"/>
    <s v="0001 -Florida Power &amp; Light Company"/>
    <n v="0"/>
    <n v="3"/>
    <x v="0"/>
    <n v="1992"/>
    <n v="30"/>
    <n v="2014"/>
    <s v="V1992"/>
    <n v="367"/>
    <x v="1"/>
    <s v="Function"/>
    <n v="14291135.59"/>
    <n v="0"/>
    <n v="0"/>
    <n v="0"/>
    <n v="0"/>
    <n v="14718017.699999999"/>
    <n v="-426882.11"/>
    <n v="47908.94"/>
    <n v="14718017.699999999"/>
    <n v="14291135.59"/>
    <n v="47908.94"/>
    <n v="0"/>
    <n v="47908.94"/>
    <n v="0"/>
  </r>
  <r>
    <n v="-1"/>
    <n v="1"/>
    <s v="0001 -Florida Power &amp; Light Company"/>
    <n v="0"/>
    <n v="3"/>
    <x v="0"/>
    <n v="1993"/>
    <n v="31"/>
    <n v="2014"/>
    <s v="V1993"/>
    <n v="367"/>
    <x v="1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</r>
  <r>
    <n v="-1"/>
    <n v="1"/>
    <s v="0001 -Florida Power &amp; Light Company"/>
    <n v="0"/>
    <n v="3"/>
    <x v="0"/>
    <n v="1994"/>
    <n v="32"/>
    <n v="2014"/>
    <s v="V1994"/>
    <n v="367"/>
    <x v="1"/>
    <s v="Function"/>
    <n v="99772968.060000002"/>
    <n v="0"/>
    <n v="0"/>
    <n v="-6484524.5199999996"/>
    <n v="2130371.36"/>
    <n v="97972232.819999993"/>
    <n v="-333332.47999999998"/>
    <n v="99457.83"/>
    <n v="100106300.54000001"/>
    <n v="99772968.060000002"/>
    <n v="95761.47"/>
    <n v="0"/>
    <n v="99457.83"/>
    <n v="0"/>
  </r>
  <r>
    <n v="-1"/>
    <n v="1"/>
    <s v="0001 -Florida Power &amp; Light Company"/>
    <n v="0"/>
    <n v="3"/>
    <x v="0"/>
    <n v="1995"/>
    <n v="33"/>
    <n v="2014"/>
    <s v="V1995"/>
    <n v="367"/>
    <x v="1"/>
    <s v="Function"/>
    <n v="87167861.129999995"/>
    <n v="0"/>
    <n v="0"/>
    <n v="-86208.1"/>
    <n v="2956326.58"/>
    <n v="82930083.790000007"/>
    <n v="-203473.85"/>
    <n v="25163.51"/>
    <n v="87371334.980000004"/>
    <n v="85691987.090000004"/>
    <n v="16112.94"/>
    <n v="0"/>
    <n v="25163.51"/>
    <n v="0"/>
  </r>
  <r>
    <n v="-1"/>
    <n v="1"/>
    <s v="0001 -Florida Power &amp; Light Company"/>
    <n v="0"/>
    <n v="3"/>
    <x v="0"/>
    <n v="1996"/>
    <n v="34"/>
    <n v="2014"/>
    <s v="V1996"/>
    <n v="367"/>
    <x v="1"/>
    <s v="Function"/>
    <n v="2761629.65"/>
    <n v="0"/>
    <n v="0"/>
    <n v="-3175085.6"/>
    <n v="122770.43"/>
    <n v="2466297.2000000002"/>
    <n v="-12319.75"/>
    <n v="1782.17"/>
    <n v="2773949.4"/>
    <n v="2577846.9500000002"/>
    <n v="683.1"/>
    <n v="0"/>
    <n v="1782.17"/>
    <n v="0"/>
  </r>
  <r>
    <n v="-1"/>
    <n v="1"/>
    <s v="0001 -Florida Power &amp; Light Company"/>
    <n v="0"/>
    <n v="3"/>
    <x v="0"/>
    <n v="1997"/>
    <n v="35"/>
    <n v="2014"/>
    <s v="V1997"/>
    <n v="367"/>
    <x v="1"/>
    <s v="Function"/>
    <n v="5458009.2199999997"/>
    <n v="0"/>
    <n v="0"/>
    <n v="-1660559.39"/>
    <n v="201412.97"/>
    <n v="4786402.01"/>
    <n v="-36117.160000000003"/>
    <n v="3564.54"/>
    <n v="5494126.3799999999"/>
    <n v="4956531.95"/>
    <n v="-1269.5999999999999"/>
    <n v="0"/>
    <n v="3564.54"/>
    <n v="0"/>
  </r>
  <r>
    <n v="-1"/>
    <n v="1"/>
    <s v="0001 -Florida Power &amp; Light Company"/>
    <n v="0"/>
    <n v="3"/>
    <x v="0"/>
    <n v="1998"/>
    <n v="59"/>
    <n v="2014"/>
    <s v="V1998"/>
    <n v="367"/>
    <x v="1"/>
    <s v="Function"/>
    <n v="8597494.0600000005"/>
    <n v="0"/>
    <n v="0"/>
    <n v="3972812.25"/>
    <n v="178046.95"/>
    <n v="7799773.4000000004"/>
    <n v="-3791.92"/>
    <n v="5133.5600000000004"/>
    <n v="8601285.9800000004"/>
    <n v="7974705.1399999997"/>
    <n v="4456.8500000000004"/>
    <n v="0"/>
    <n v="5133.5600000000004"/>
    <n v="0"/>
  </r>
  <r>
    <n v="-1"/>
    <n v="1"/>
    <s v="0001 -Florida Power &amp; Light Company"/>
    <n v="0"/>
    <n v="3"/>
    <x v="0"/>
    <n v="1999"/>
    <n v="60"/>
    <n v="2014"/>
    <s v="V1999"/>
    <n v="367"/>
    <x v="1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</r>
  <r>
    <n v="-1"/>
    <n v="1"/>
    <s v="0001 -Florida Power &amp; Light Company"/>
    <n v="0"/>
    <n v="3"/>
    <x v="0"/>
    <n v="2000"/>
    <n v="61"/>
    <n v="2014"/>
    <s v="V2000"/>
    <n v="367"/>
    <x v="1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</r>
  <r>
    <n v="-1"/>
    <n v="1"/>
    <s v="0001 -Florida Power &amp; Light Company"/>
    <n v="0"/>
    <n v="3"/>
    <x v="0"/>
    <n v="2001"/>
    <n v="62"/>
    <n v="2014"/>
    <s v="V2001"/>
    <n v="367"/>
    <x v="1"/>
    <s v="Function"/>
    <n v="11551611.52"/>
    <n v="0"/>
    <n v="0"/>
    <n v="7984747.7400000002"/>
    <n v="368384.62"/>
    <n v="8788451.9000000004"/>
    <n v="0"/>
    <n v="0"/>
    <n v="11551611.52"/>
    <n v="9156836.5199999996"/>
    <n v="0"/>
    <n v="0"/>
    <n v="0"/>
    <n v="0"/>
  </r>
  <r>
    <n v="-1"/>
    <n v="1"/>
    <s v="0001 -Florida Power &amp; Light Company"/>
    <n v="0"/>
    <n v="3"/>
    <x v="0"/>
    <n v="2001"/>
    <n v="69"/>
    <n v="2014"/>
    <s v="V2001 Bonus"/>
    <n v="367"/>
    <x v="1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</r>
  <r>
    <n v="-1"/>
    <n v="1"/>
    <s v="0001 -Florida Power &amp; Light Company"/>
    <n v="0"/>
    <n v="3"/>
    <x v="0"/>
    <n v="2002"/>
    <n v="63"/>
    <n v="2014"/>
    <s v="V2002"/>
    <n v="367"/>
    <x v="1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</r>
  <r>
    <n v="-1"/>
    <n v="1"/>
    <s v="0001 -Florida Power &amp; Light Company"/>
    <n v="0"/>
    <n v="3"/>
    <x v="0"/>
    <n v="2002"/>
    <n v="68"/>
    <n v="2014"/>
    <s v="V2002 Bonus"/>
    <n v="367"/>
    <x v="1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</r>
  <r>
    <n v="-1"/>
    <n v="1"/>
    <s v="0001 -Florida Power &amp; Light Company"/>
    <n v="0"/>
    <n v="3"/>
    <x v="0"/>
    <n v="2002"/>
    <n v="80"/>
    <n v="2014"/>
    <s v="V2002 Bonus Q1"/>
    <n v="367"/>
    <x v="1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</r>
  <r>
    <n v="-1"/>
    <n v="1"/>
    <s v="0001 -Florida Power &amp; Light Company"/>
    <n v="0"/>
    <n v="3"/>
    <x v="0"/>
    <n v="2002"/>
    <n v="81"/>
    <n v="2014"/>
    <s v="V2002 Bonus Q2"/>
    <n v="367"/>
    <x v="1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</r>
  <r>
    <n v="-1"/>
    <n v="1"/>
    <s v="0001 -Florida Power &amp; Light Company"/>
    <n v="0"/>
    <n v="3"/>
    <x v="0"/>
    <n v="2002"/>
    <n v="82"/>
    <n v="2014"/>
    <s v="V2002 Bonus Q3"/>
    <n v="367"/>
    <x v="1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</r>
  <r>
    <n v="-1"/>
    <n v="1"/>
    <s v="0001 -Florida Power &amp; Light Company"/>
    <n v="0"/>
    <n v="3"/>
    <x v="0"/>
    <n v="2002"/>
    <n v="83"/>
    <n v="2014"/>
    <s v="V2002 Bonus Q4"/>
    <n v="367"/>
    <x v="1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</r>
  <r>
    <n v="-1"/>
    <n v="1"/>
    <s v="0001 -Florida Power &amp; Light Company"/>
    <n v="0"/>
    <n v="3"/>
    <x v="0"/>
    <n v="2002"/>
    <n v="76"/>
    <n v="2014"/>
    <s v="V2002 Q1"/>
    <n v="367"/>
    <x v="1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</r>
  <r>
    <n v="-1"/>
    <n v="1"/>
    <s v="0001 -Florida Power &amp; Light Company"/>
    <n v="0"/>
    <n v="3"/>
    <x v="0"/>
    <n v="2002"/>
    <n v="77"/>
    <n v="2014"/>
    <s v="V2002 Q2"/>
    <n v="367"/>
    <x v="1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</r>
  <r>
    <n v="-1"/>
    <n v="1"/>
    <s v="0001 -Florida Power &amp; Light Company"/>
    <n v="0"/>
    <n v="3"/>
    <x v="0"/>
    <n v="2002"/>
    <n v="78"/>
    <n v="2014"/>
    <s v="V2002 Q3"/>
    <n v="367"/>
    <x v="1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</r>
  <r>
    <n v="-1"/>
    <n v="1"/>
    <s v="0001 -Florida Power &amp; Light Company"/>
    <n v="0"/>
    <n v="3"/>
    <x v="0"/>
    <n v="2002"/>
    <n v="79"/>
    <n v="2014"/>
    <s v="V2002 Q4"/>
    <n v="367"/>
    <x v="1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</r>
  <r>
    <n v="-1"/>
    <n v="1"/>
    <s v="0001 -Florida Power &amp; Light Company"/>
    <n v="0"/>
    <n v="3"/>
    <x v="0"/>
    <n v="2003"/>
    <n v="64"/>
    <n v="2014"/>
    <s v="V2003"/>
    <n v="367"/>
    <x v="1"/>
    <s v="Function"/>
    <n v="10378699.6"/>
    <n v="0"/>
    <n v="0"/>
    <n v="7536813.96"/>
    <n v="471510.09"/>
    <n v="6108194.5999999996"/>
    <n v="-266604.99"/>
    <n v="141400.76"/>
    <n v="10645304.59"/>
    <n v="6422088.79"/>
    <n v="32411.67"/>
    <n v="0"/>
    <n v="141400.76"/>
    <n v="0"/>
  </r>
  <r>
    <n v="-1"/>
    <n v="1"/>
    <s v="0001 -Florida Power &amp; Light Company"/>
    <n v="0"/>
    <n v="3"/>
    <x v="0"/>
    <n v="2003"/>
    <n v="70"/>
    <n v="2014"/>
    <s v="V2003 Bonus-30%"/>
    <n v="367"/>
    <x v="1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</r>
  <r>
    <n v="-1"/>
    <n v="1"/>
    <s v="0001 -Florida Power &amp; Light Company"/>
    <n v="0"/>
    <n v="3"/>
    <x v="0"/>
    <n v="2003"/>
    <n v="84"/>
    <n v="2014"/>
    <s v="V2003 Bonus-50%"/>
    <n v="367"/>
    <x v="1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</r>
  <r>
    <n v="-1"/>
    <n v="1"/>
    <s v="0001 -Florida Power &amp; Light Company"/>
    <n v="0"/>
    <n v="3"/>
    <x v="0"/>
    <n v="2004"/>
    <n v="65"/>
    <n v="2014"/>
    <s v="V2004"/>
    <n v="367"/>
    <x v="1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</r>
  <r>
    <n v="-1"/>
    <n v="1"/>
    <s v="0001 -Florida Power &amp; Light Company"/>
    <n v="0"/>
    <n v="3"/>
    <x v="0"/>
    <n v="2004"/>
    <n v="71"/>
    <n v="2014"/>
    <s v="V2004 Bonus-30%"/>
    <n v="367"/>
    <x v="1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</r>
  <r>
    <n v="-1"/>
    <n v="1"/>
    <s v="0001 -Florida Power &amp; Light Company"/>
    <n v="0"/>
    <n v="3"/>
    <x v="0"/>
    <n v="2004"/>
    <n v="85"/>
    <n v="2014"/>
    <s v="V2004 Bonus-50%"/>
    <n v="367"/>
    <x v="1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</r>
  <r>
    <n v="-1"/>
    <n v="1"/>
    <s v="0001 -Florida Power &amp; Light Company"/>
    <n v="0"/>
    <n v="3"/>
    <x v="0"/>
    <n v="2004"/>
    <n v="92"/>
    <n v="2014"/>
    <s v="V2004 Q1"/>
    <n v="367"/>
    <x v="1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</r>
  <r>
    <n v="-1"/>
    <n v="1"/>
    <s v="0001 -Florida Power &amp; Light Company"/>
    <n v="0"/>
    <n v="3"/>
    <x v="0"/>
    <n v="2004"/>
    <n v="96"/>
    <n v="2014"/>
    <s v="V2004 Q1 - 30% Bonus"/>
    <n v="367"/>
    <x v="1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</r>
  <r>
    <n v="-1"/>
    <n v="1"/>
    <s v="0001 -Florida Power &amp; Light Company"/>
    <n v="0"/>
    <n v="3"/>
    <x v="0"/>
    <n v="2004"/>
    <n v="100"/>
    <n v="2014"/>
    <s v="V2004 Q1 - 50% Bonus"/>
    <n v="367"/>
    <x v="1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</r>
  <r>
    <n v="-1"/>
    <n v="1"/>
    <s v="0001 -Florida Power &amp; Light Company"/>
    <n v="0"/>
    <n v="3"/>
    <x v="0"/>
    <n v="2004"/>
    <n v="93"/>
    <n v="2014"/>
    <s v="V2004 Q2"/>
    <n v="367"/>
    <x v="1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</r>
  <r>
    <n v="-1"/>
    <n v="1"/>
    <s v="0001 -Florida Power &amp; Light Company"/>
    <n v="0"/>
    <n v="3"/>
    <x v="0"/>
    <n v="2004"/>
    <n v="97"/>
    <n v="2014"/>
    <s v="V2004 Q2 - 30% Bonus"/>
    <n v="367"/>
    <x v="1"/>
    <s v="Function"/>
    <n v="-145.18"/>
    <n v="0"/>
    <n v="0"/>
    <n v="-145.18"/>
    <n v="-6.48"/>
    <n v="-77.97"/>
    <n v="0"/>
    <n v="0"/>
    <n v="-145.18"/>
    <n v="-84.45"/>
    <n v="0"/>
    <n v="0"/>
    <n v="0"/>
    <n v="0"/>
  </r>
  <r>
    <n v="-1"/>
    <n v="1"/>
    <s v="0001 -Florida Power &amp; Light Company"/>
    <n v="0"/>
    <n v="3"/>
    <x v="0"/>
    <n v="2004"/>
    <n v="101"/>
    <n v="2014"/>
    <s v="V2004 Q2 - 50% Bonus"/>
    <n v="367"/>
    <x v="1"/>
    <s v="Function"/>
    <n v="704017.52"/>
    <n v="0"/>
    <n v="0"/>
    <n v="705052.19"/>
    <n v="29334.27"/>
    <n v="401288.62"/>
    <n v="-2069.33"/>
    <n v="770.21"/>
    <n v="706086.85"/>
    <n v="429465.48"/>
    <n v="-141.71"/>
    <n v="0"/>
    <n v="770.21"/>
    <n v="0"/>
  </r>
  <r>
    <n v="-1"/>
    <n v="1"/>
    <s v="0001 -Florida Power &amp; Light Company"/>
    <n v="0"/>
    <n v="3"/>
    <x v="0"/>
    <n v="2004"/>
    <n v="94"/>
    <n v="2014"/>
    <s v="V2004 Q3"/>
    <n v="367"/>
    <x v="1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</r>
  <r>
    <n v="-1"/>
    <n v="1"/>
    <s v="0001 -Florida Power &amp; Light Company"/>
    <n v="0"/>
    <n v="3"/>
    <x v="0"/>
    <n v="2004"/>
    <n v="98"/>
    <n v="2014"/>
    <s v="V2004 Q3 - 30% Bonus"/>
    <n v="367"/>
    <x v="1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</r>
  <r>
    <n v="-1"/>
    <n v="1"/>
    <s v="0001 -Florida Power &amp; Light Company"/>
    <n v="0"/>
    <n v="3"/>
    <x v="0"/>
    <n v="2004"/>
    <n v="102"/>
    <n v="2014"/>
    <s v="V2004 Q3 - 50% Bonus"/>
    <n v="367"/>
    <x v="1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</r>
  <r>
    <n v="-1"/>
    <n v="1"/>
    <s v="0001 -Florida Power &amp; Light Company"/>
    <n v="0"/>
    <n v="3"/>
    <x v="0"/>
    <n v="2004"/>
    <n v="95"/>
    <n v="2014"/>
    <s v="V2004 Q4"/>
    <n v="367"/>
    <x v="1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</r>
  <r>
    <n v="-1"/>
    <n v="1"/>
    <s v="0001 -Florida Power &amp; Light Company"/>
    <n v="0"/>
    <n v="3"/>
    <x v="0"/>
    <n v="2004"/>
    <n v="99"/>
    <n v="2014"/>
    <s v="V2004 Q4 - 30% Bonus"/>
    <n v="367"/>
    <x v="1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</r>
  <r>
    <n v="-1"/>
    <n v="1"/>
    <s v="0001 -Florida Power &amp; Light Company"/>
    <n v="0"/>
    <n v="3"/>
    <x v="0"/>
    <n v="2004"/>
    <n v="103"/>
    <n v="2014"/>
    <s v="V2004 Q4 - 50% Bonus"/>
    <n v="367"/>
    <x v="1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</r>
  <r>
    <n v="-1"/>
    <n v="1"/>
    <s v="0001 -Florida Power &amp; Light Company"/>
    <n v="0"/>
    <n v="3"/>
    <x v="0"/>
    <n v="2005"/>
    <n v="66"/>
    <n v="2014"/>
    <s v="V2005"/>
    <n v="367"/>
    <x v="1"/>
    <s v="Function"/>
    <n v="40189375.200000003"/>
    <n v="0"/>
    <n v="0"/>
    <n v="24666317.379999999"/>
    <n v="1753014.16"/>
    <n v="20472422.850000001"/>
    <n v="-596160.97"/>
    <n v="302865.21999999997"/>
    <n v="40785536.170000002"/>
    <n v="21921852.359999999"/>
    <n v="10288.91"/>
    <n v="0"/>
    <n v="302865.21999999997"/>
    <n v="0"/>
  </r>
  <r>
    <n v="-1"/>
    <n v="1"/>
    <s v="0001 -Florida Power &amp; Light Company"/>
    <n v="0"/>
    <n v="3"/>
    <x v="0"/>
    <n v="2005"/>
    <n v="72"/>
    <n v="2014"/>
    <s v="V2005 Bonus-30%"/>
    <n v="367"/>
    <x v="1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</r>
  <r>
    <n v="-1"/>
    <n v="1"/>
    <s v="0001 -Florida Power &amp; Light Company"/>
    <n v="0"/>
    <n v="3"/>
    <x v="0"/>
    <n v="2005"/>
    <n v="86"/>
    <n v="2014"/>
    <s v="V2005 Bonus-50%"/>
    <n v="367"/>
    <x v="1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</r>
  <r>
    <n v="-1"/>
    <n v="1"/>
    <s v="0001 -Florida Power &amp; Light Company"/>
    <n v="0"/>
    <n v="3"/>
    <x v="0"/>
    <n v="2006"/>
    <n v="67"/>
    <n v="2014"/>
    <s v="V2006"/>
    <n v="367"/>
    <x v="1"/>
    <s v="Function"/>
    <n v="47078607.43"/>
    <n v="0"/>
    <n v="0"/>
    <n v="36532433.619999997"/>
    <n v="2069086.11"/>
    <n v="21783644.609999999"/>
    <n v="-786462.87"/>
    <n v="440997.56"/>
    <n v="47865070.299999997"/>
    <n v="23487317.640000001"/>
    <n v="19947.759999999998"/>
    <n v="0"/>
    <n v="440997.56"/>
    <n v="0"/>
  </r>
  <r>
    <n v="-1"/>
    <n v="1"/>
    <s v="0001 -Florida Power &amp; Light Company"/>
    <n v="0"/>
    <n v="3"/>
    <x v="0"/>
    <n v="2007"/>
    <n v="74"/>
    <n v="2014"/>
    <s v="V2007"/>
    <n v="367"/>
    <x v="1"/>
    <s v="Function"/>
    <n v="87078047.420000002"/>
    <n v="0"/>
    <n v="0"/>
    <n v="64209965.140000001"/>
    <n v="3951533.09"/>
    <n v="35813143.729999997"/>
    <n v="-2034980"/>
    <n v="131057.22"/>
    <n v="89113027.420000002"/>
    <n v="38910593.810000002"/>
    <n v="-1049839.77"/>
    <n v="0"/>
    <n v="131057.22"/>
    <n v="0"/>
  </r>
  <r>
    <n v="-1"/>
    <n v="1"/>
    <s v="0001 -Florida Power &amp; Light Company"/>
    <n v="0"/>
    <n v="3"/>
    <x v="0"/>
    <n v="2008"/>
    <n v="89"/>
    <n v="2014"/>
    <s v="V2008"/>
    <n v="367"/>
    <x v="1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</r>
  <r>
    <n v="-1"/>
    <n v="1"/>
    <s v="0001 -Florida Power &amp; Light Company"/>
    <n v="0"/>
    <n v="3"/>
    <x v="0"/>
    <n v="2008"/>
    <n v="239"/>
    <n v="2014"/>
    <s v="V2008 Bonus - 50%"/>
    <n v="367"/>
    <x v="1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</r>
  <r>
    <n v="-1"/>
    <n v="1"/>
    <s v="0001 -Florida Power &amp; Light Company"/>
    <n v="0"/>
    <n v="3"/>
    <x v="0"/>
    <n v="2008"/>
    <n v="164"/>
    <n v="2014"/>
    <s v="V2008 Q1"/>
    <n v="367"/>
    <x v="1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</r>
  <r>
    <n v="-1"/>
    <n v="1"/>
    <s v="0001 -Florida Power &amp; Light Company"/>
    <n v="0"/>
    <n v="3"/>
    <x v="0"/>
    <n v="2008"/>
    <n v="168"/>
    <n v="2014"/>
    <s v="V2008 Q1 - 50% Bonus"/>
    <n v="367"/>
    <x v="1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</r>
  <r>
    <n v="-1"/>
    <n v="1"/>
    <s v="0001 -Florida Power &amp; Light Company"/>
    <n v="0"/>
    <n v="3"/>
    <x v="0"/>
    <n v="2008"/>
    <n v="165"/>
    <n v="2014"/>
    <s v="V2008 Q2"/>
    <n v="367"/>
    <x v="1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</r>
  <r>
    <n v="-1"/>
    <n v="1"/>
    <s v="0001 -Florida Power &amp; Light Company"/>
    <n v="0"/>
    <n v="3"/>
    <x v="0"/>
    <n v="2008"/>
    <n v="169"/>
    <n v="2014"/>
    <s v="V2008 Q2 - 50% Bonus"/>
    <n v="367"/>
    <x v="1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</r>
  <r>
    <n v="-1"/>
    <n v="1"/>
    <s v="0001 -Florida Power &amp; Light Company"/>
    <n v="0"/>
    <n v="3"/>
    <x v="0"/>
    <n v="2008"/>
    <n v="166"/>
    <n v="2014"/>
    <s v="V2008 Q3"/>
    <n v="367"/>
    <x v="1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</r>
  <r>
    <n v="-1"/>
    <n v="1"/>
    <s v="0001 -Florida Power &amp; Light Company"/>
    <n v="0"/>
    <n v="3"/>
    <x v="0"/>
    <n v="2008"/>
    <n v="170"/>
    <n v="2014"/>
    <s v="V2008 Q3 - 50% Bonus"/>
    <n v="367"/>
    <x v="1"/>
    <s v="Function"/>
    <n v="-3816805.46"/>
    <n v="0"/>
    <n v="0"/>
    <n v="-3931046.92"/>
    <n v="-197996.92"/>
    <n v="-1330115.83"/>
    <n v="228482.92"/>
    <n v="22046.21"/>
    <n v="-4045288.38"/>
    <n v="-1444364.62"/>
    <n v="166781"/>
    <n v="0"/>
    <n v="22046.21"/>
    <n v="0"/>
  </r>
  <r>
    <n v="-1"/>
    <n v="1"/>
    <s v="0001 -Florida Power &amp; Light Company"/>
    <n v="0"/>
    <n v="3"/>
    <x v="0"/>
    <n v="2008"/>
    <n v="167"/>
    <n v="2014"/>
    <s v="V2008 Q4"/>
    <n v="367"/>
    <x v="1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</r>
  <r>
    <n v="-1"/>
    <n v="1"/>
    <s v="0001 -Florida Power &amp; Light Company"/>
    <n v="0"/>
    <n v="3"/>
    <x v="0"/>
    <n v="2008"/>
    <n v="171"/>
    <n v="2014"/>
    <s v="V2008 Q4 - 50% Bonus"/>
    <n v="367"/>
    <x v="1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</r>
  <r>
    <n v="-1"/>
    <n v="1"/>
    <s v="0001 -Florida Power &amp; Light Company"/>
    <n v="0"/>
    <n v="3"/>
    <x v="0"/>
    <n v="2009"/>
    <n v="90"/>
    <n v="2014"/>
    <s v="V2009"/>
    <n v="367"/>
    <x v="1"/>
    <s v="Function"/>
    <n v="407282"/>
    <n v="407282"/>
    <n v="0"/>
    <n v="392009"/>
    <n v="29400.68"/>
    <n v="0"/>
    <n v="407282"/>
    <n v="0"/>
    <n v="0"/>
    <n v="44673.68"/>
    <n v="0"/>
    <n v="0"/>
    <n v="0"/>
    <n v="0"/>
  </r>
  <r>
    <n v="-1"/>
    <n v="1"/>
    <s v="0001 -Florida Power &amp; Light Company"/>
    <n v="0"/>
    <n v="3"/>
    <x v="0"/>
    <n v="2009"/>
    <n v="185"/>
    <n v="2014"/>
    <s v="V2009 Q1"/>
    <n v="367"/>
    <x v="1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</r>
  <r>
    <n v="-1"/>
    <n v="1"/>
    <s v="0001 -Florida Power &amp; Light Company"/>
    <n v="0"/>
    <n v="3"/>
    <x v="0"/>
    <n v="2009"/>
    <n v="189"/>
    <n v="2014"/>
    <s v="V2009 Q1 - 50% Bonus"/>
    <n v="367"/>
    <x v="1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</r>
  <r>
    <n v="-1"/>
    <n v="1"/>
    <s v="0001 -Florida Power &amp; Light Company"/>
    <n v="0"/>
    <n v="3"/>
    <x v="0"/>
    <n v="2009"/>
    <n v="186"/>
    <n v="2014"/>
    <s v="V2009 Q2"/>
    <n v="367"/>
    <x v="1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</r>
  <r>
    <n v="-1"/>
    <n v="1"/>
    <s v="0001 -Florida Power &amp; Light Company"/>
    <n v="0"/>
    <n v="3"/>
    <x v="0"/>
    <n v="2009"/>
    <n v="190"/>
    <n v="2014"/>
    <s v="V2009 Q2 - 50% Bonus"/>
    <n v="367"/>
    <x v="1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</r>
  <r>
    <n v="-1"/>
    <n v="1"/>
    <s v="0001 -Florida Power &amp; Light Company"/>
    <n v="0"/>
    <n v="3"/>
    <x v="0"/>
    <n v="2009"/>
    <n v="187"/>
    <n v="2014"/>
    <s v="V2009 Q3"/>
    <n v="367"/>
    <x v="1"/>
    <s v="Function"/>
    <n v="7546"/>
    <n v="0"/>
    <n v="0"/>
    <n v="7546"/>
    <n v="1753.85"/>
    <n v="5792.15"/>
    <n v="0"/>
    <n v="0"/>
    <n v="7546"/>
    <n v="7546"/>
    <n v="0"/>
    <n v="0"/>
    <n v="0"/>
    <n v="0"/>
  </r>
  <r>
    <n v="-1"/>
    <n v="1"/>
    <s v="0001 -Florida Power &amp; Light Company"/>
    <n v="0"/>
    <n v="3"/>
    <x v="0"/>
    <n v="2009"/>
    <n v="191"/>
    <n v="2014"/>
    <s v="V2009 Q3 - 50% Bonus"/>
    <n v="367"/>
    <x v="1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</r>
  <r>
    <n v="-1"/>
    <n v="1"/>
    <s v="0001 -Florida Power &amp; Light Company"/>
    <n v="0"/>
    <n v="3"/>
    <x v="0"/>
    <n v="2009"/>
    <n v="188"/>
    <n v="2014"/>
    <s v="V2009 Q4"/>
    <n v="367"/>
    <x v="1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</r>
  <r>
    <n v="-1"/>
    <n v="1"/>
    <s v="0001 -Florida Power &amp; Light Company"/>
    <n v="0"/>
    <n v="3"/>
    <x v="0"/>
    <n v="2009"/>
    <n v="192"/>
    <n v="2014"/>
    <s v="V2009 Q4 - 50% Bonus"/>
    <n v="367"/>
    <x v="1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</r>
  <r>
    <n v="-1"/>
    <n v="1"/>
    <s v="0001 -Florida Power &amp; Light Company"/>
    <n v="0"/>
    <n v="3"/>
    <x v="0"/>
    <n v="2010"/>
    <n v="124"/>
    <n v="2014"/>
    <s v="V2010"/>
    <n v="367"/>
    <x v="1"/>
    <s v="Function"/>
    <n v="203871"/>
    <n v="203871"/>
    <n v="0"/>
    <n v="166824"/>
    <n v="12511.8"/>
    <n v="0"/>
    <n v="203871"/>
    <n v="0"/>
    <n v="0"/>
    <n v="49558.8"/>
    <n v="0"/>
    <n v="0"/>
    <n v="0"/>
    <n v="0"/>
  </r>
  <r>
    <n v="-1"/>
    <n v="1"/>
    <s v="0001 -Florida Power &amp; Light Company"/>
    <n v="0"/>
    <n v="3"/>
    <x v="0"/>
    <n v="2010"/>
    <n v="193"/>
    <n v="2014"/>
    <s v="V2010 Q1"/>
    <n v="367"/>
    <x v="1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</r>
  <r>
    <n v="-1"/>
    <n v="1"/>
    <s v="0001 -Florida Power &amp; Light Company"/>
    <n v="0"/>
    <n v="3"/>
    <x v="0"/>
    <n v="2010"/>
    <n v="215"/>
    <n v="2014"/>
    <s v="V2010 Q1 - 50% Bonus"/>
    <n v="367"/>
    <x v="1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</r>
  <r>
    <n v="-1"/>
    <n v="1"/>
    <s v="0001 -Florida Power &amp; Light Company"/>
    <n v="0"/>
    <n v="3"/>
    <x v="0"/>
    <n v="2010"/>
    <n v="194"/>
    <n v="2014"/>
    <s v="V2010 Q2"/>
    <n v="367"/>
    <x v="1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</r>
  <r>
    <n v="-1"/>
    <n v="1"/>
    <s v="0001 -Florida Power &amp; Light Company"/>
    <n v="0"/>
    <n v="3"/>
    <x v="0"/>
    <n v="2010"/>
    <n v="216"/>
    <n v="2014"/>
    <s v="V2010 Q2 - 50% Bonus"/>
    <n v="367"/>
    <x v="1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</r>
  <r>
    <n v="-1"/>
    <n v="1"/>
    <s v="0001 -Florida Power &amp; Light Company"/>
    <n v="0"/>
    <n v="3"/>
    <x v="0"/>
    <n v="2010"/>
    <n v="195"/>
    <n v="2014"/>
    <s v="V2010 Q3"/>
    <n v="367"/>
    <x v="1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</r>
  <r>
    <n v="-1"/>
    <n v="1"/>
    <s v="0001 -Florida Power &amp; Light Company"/>
    <n v="0"/>
    <n v="3"/>
    <x v="0"/>
    <n v="2010"/>
    <n v="225"/>
    <n v="2014"/>
    <s v="V2010 Q3 - 100% Bonus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7"/>
    <n v="2014"/>
    <s v="V2010 Q3 - 50% Bonus"/>
    <n v="367"/>
    <x v="1"/>
    <s v="Function"/>
    <n v="2704297.01"/>
    <n v="0"/>
    <n v="0"/>
    <n v="2763100.23"/>
    <n v="160246.35"/>
    <n v="686665.8"/>
    <n v="-117606.44"/>
    <n v="0"/>
    <n v="2821903.45"/>
    <n v="816375.05"/>
    <n v="-87069.34"/>
    <n v="0"/>
    <n v="0"/>
    <n v="0"/>
  </r>
  <r>
    <n v="-1"/>
    <n v="1"/>
    <s v="0001 -Florida Power &amp; Light Company"/>
    <n v="0"/>
    <n v="3"/>
    <x v="0"/>
    <n v="2010"/>
    <n v="196"/>
    <n v="2014"/>
    <s v="V2010 Q4"/>
    <n v="367"/>
    <x v="1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</r>
  <r>
    <n v="-1"/>
    <n v="1"/>
    <s v="0001 -Florida Power &amp; Light Company"/>
    <n v="0"/>
    <n v="3"/>
    <x v="0"/>
    <n v="2010"/>
    <n v="224"/>
    <n v="2014"/>
    <s v="V2010 Q4 - 100% Bonus"/>
    <n v="367"/>
    <x v="1"/>
    <s v="Function"/>
    <n v="0"/>
    <n v="0"/>
    <n v="0"/>
    <n v="0"/>
    <n v="0"/>
    <n v="0"/>
    <n v="0"/>
    <n v="3867.18"/>
    <n v="0"/>
    <n v="0"/>
    <n v="3867.18"/>
    <n v="0"/>
    <n v="3867.18"/>
    <n v="0"/>
  </r>
  <r>
    <n v="-1"/>
    <n v="1"/>
    <s v="0001 -Florida Power &amp; Light Company"/>
    <n v="0"/>
    <n v="3"/>
    <x v="0"/>
    <n v="2010"/>
    <n v="218"/>
    <n v="2014"/>
    <s v="V2010 Q4 - 50% Bonus"/>
    <n v="367"/>
    <x v="1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</r>
  <r>
    <n v="-1"/>
    <n v="1"/>
    <s v="0001 -Florida Power &amp; Light Company"/>
    <n v="0"/>
    <n v="3"/>
    <x v="0"/>
    <n v="2011"/>
    <n v="125"/>
    <n v="2014"/>
    <s v="V2011"/>
    <n v="367"/>
    <x v="1"/>
    <s v="Function"/>
    <n v="1526376.23"/>
    <n v="17765"/>
    <n v="0"/>
    <n v="1111742.93"/>
    <n v="109871.36"/>
    <n v="385886.69"/>
    <n v="-15331.63"/>
    <n v="20406.64"/>
    <n v="1531513.55"/>
    <n v="532895.27"/>
    <n v="2945.11"/>
    <n v="0"/>
    <n v="20406.64"/>
    <n v="0"/>
  </r>
  <r>
    <n v="-1"/>
    <n v="1"/>
    <s v="0001 -Florida Power &amp; Light Company"/>
    <n v="0"/>
    <n v="3"/>
    <x v="0"/>
    <n v="2011"/>
    <n v="233"/>
    <n v="2014"/>
    <s v="V2011 - 100% Bonus"/>
    <n v="367"/>
    <x v="1"/>
    <s v="Function"/>
    <n v="0"/>
    <n v="0"/>
    <n v="0"/>
    <n v="0"/>
    <n v="0"/>
    <n v="0"/>
    <n v="0"/>
    <n v="47443.21"/>
    <n v="0"/>
    <n v="0"/>
    <n v="47443.21"/>
    <n v="0"/>
    <n v="47443.21"/>
    <n v="0"/>
  </r>
  <r>
    <n v="-1"/>
    <n v="1"/>
    <s v="0001 -Florida Power &amp; Light Company"/>
    <n v="0"/>
    <n v="3"/>
    <x v="0"/>
    <n v="2011"/>
    <n v="234"/>
    <n v="2014"/>
    <s v="V2011 - 50% Bonus"/>
    <n v="367"/>
    <x v="1"/>
    <s v="Function"/>
    <n v="2556644.44"/>
    <n v="0"/>
    <n v="0"/>
    <n v="2114510.37"/>
    <n v="158588.28"/>
    <n v="455010.67"/>
    <n v="-21890.400000000001"/>
    <n v="28342.73"/>
    <n v="2578534.84"/>
    <n v="609060.11"/>
    <n v="10991.17"/>
    <n v="0"/>
    <n v="28342.73"/>
    <n v="0"/>
  </r>
  <r>
    <n v="-1"/>
    <n v="1"/>
    <s v="0001 -Florida Power &amp; Light Company"/>
    <n v="0"/>
    <n v="3"/>
    <x v="0"/>
    <n v="2012"/>
    <n v="126"/>
    <n v="2014"/>
    <s v="V2012"/>
    <n v="367"/>
    <x v="1"/>
    <s v="Function"/>
    <n v="128789"/>
    <n v="128789"/>
    <n v="0"/>
    <n v="83907"/>
    <n v="6293.03"/>
    <n v="0"/>
    <n v="128789"/>
    <n v="0"/>
    <n v="0"/>
    <n v="51175.03"/>
    <n v="0"/>
    <n v="0"/>
    <n v="0"/>
    <n v="0"/>
  </r>
  <r>
    <n v="-1"/>
    <n v="1"/>
    <s v="0001 -Florida Power &amp; Light Company"/>
    <n v="0"/>
    <n v="3"/>
    <x v="0"/>
    <n v="2012"/>
    <n v="240"/>
    <n v="2014"/>
    <s v="V2012 Q1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8"/>
    <n v="2014"/>
    <s v="V2012 Q1 - 50% Bonus"/>
    <n v="367"/>
    <x v="1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</r>
  <r>
    <n v="-1"/>
    <n v="1"/>
    <s v="0001 -Florida Power &amp; Light Company"/>
    <n v="0"/>
    <n v="3"/>
    <x v="0"/>
    <n v="2012"/>
    <n v="242"/>
    <n v="2014"/>
    <s v="V2012 Q2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3"/>
    <n v="2014"/>
    <s v="V2012 Q2 - 100% Bonus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9"/>
    <n v="2014"/>
    <s v="V2012 Q2 - 50% Bonus"/>
    <n v="367"/>
    <x v="1"/>
    <s v="Function"/>
    <n v="73077807.280000001"/>
    <n v="0"/>
    <n v="0"/>
    <n v="73158555.370000005"/>
    <n v="4841288.97"/>
    <n v="8677693.5299999993"/>
    <n v="-161496.18"/>
    <n v="0"/>
    <n v="73239303.459999993"/>
    <n v="13494528.75"/>
    <n v="-137042.43"/>
    <n v="0"/>
    <n v="0"/>
    <n v="0"/>
  </r>
  <r>
    <n v="-1"/>
    <n v="1"/>
    <s v="0001 -Florida Power &amp; Light Company"/>
    <n v="0"/>
    <n v="3"/>
    <x v="0"/>
    <n v="2012"/>
    <n v="244"/>
    <n v="2014"/>
    <s v="V2012 Q3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5"/>
    <n v="2014"/>
    <s v="V2012 Q3 - 100% Bonus"/>
    <n v="367"/>
    <x v="1"/>
    <s v="Function"/>
    <n v="0"/>
    <n v="0"/>
    <n v="0"/>
    <n v="0"/>
    <n v="0"/>
    <n v="0"/>
    <n v="0"/>
    <n v="2965.52"/>
    <n v="0"/>
    <n v="0"/>
    <n v="2965.52"/>
    <n v="0"/>
    <n v="2965.52"/>
    <n v="0"/>
  </r>
  <r>
    <n v="-1"/>
    <n v="1"/>
    <s v="0001 -Florida Power &amp; Light Company"/>
    <n v="0"/>
    <n v="3"/>
    <x v="0"/>
    <n v="2012"/>
    <n v="250"/>
    <n v="2014"/>
    <s v="V2012 Q3 - 50% Bonus"/>
    <n v="367"/>
    <x v="1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</r>
  <r>
    <n v="-1"/>
    <n v="1"/>
    <s v="0001 -Florida Power &amp; Light Company"/>
    <n v="0"/>
    <n v="3"/>
    <x v="0"/>
    <n v="2012"/>
    <n v="246"/>
    <n v="2014"/>
    <s v="V2012 Q4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7"/>
    <n v="2014"/>
    <s v="V2012 Q4 - 100% Bonus"/>
    <n v="367"/>
    <x v="1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</r>
  <r>
    <n v="-1"/>
    <n v="1"/>
    <s v="0001 -Florida Power &amp; Light Company"/>
    <n v="0"/>
    <n v="3"/>
    <x v="0"/>
    <n v="2012"/>
    <n v="251"/>
    <n v="2014"/>
    <s v="V2012 Q4 - 50% Bonus"/>
    <n v="367"/>
    <x v="1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</r>
  <r>
    <n v="-1"/>
    <n v="1"/>
    <s v="0001 -Florida Power &amp; Light Company"/>
    <n v="0"/>
    <n v="3"/>
    <x v="0"/>
    <n v="2013"/>
    <n v="127"/>
    <n v="2014"/>
    <s v="V2013"/>
    <n v="367"/>
    <x v="1"/>
    <s v="Function"/>
    <n v="-1717256"/>
    <n v="-1717256"/>
    <n v="0"/>
    <n v="-1699203"/>
    <n v="-127440.23"/>
    <n v="0"/>
    <n v="-1717256"/>
    <n v="0"/>
    <n v="0"/>
    <n v="-145493.22"/>
    <n v="0"/>
    <n v="0"/>
    <n v="0"/>
    <n v="0"/>
  </r>
  <r>
    <n v="-1"/>
    <n v="1"/>
    <s v="0001 -Florida Power &amp; Light Company"/>
    <n v="0"/>
    <n v="3"/>
    <x v="0"/>
    <n v="2013"/>
    <n v="231"/>
    <n v="2014"/>
    <s v="V2013 - 50% Bonus"/>
    <n v="367"/>
    <x v="1"/>
    <s v="Function"/>
    <n v="38130099.119999997"/>
    <n v="0"/>
    <n v="0"/>
    <n v="36459206.950000003"/>
    <n v="3181076.42"/>
    <n v="1695058.74"/>
    <n v="-762566.39"/>
    <n v="16222.64"/>
    <n v="38176685.289999999"/>
    <n v="4872706.71"/>
    <n v="-26935.08"/>
    <n v="0"/>
    <n v="16222.64"/>
    <n v="0"/>
  </r>
  <r>
    <n v="-1"/>
    <n v="1"/>
    <s v="0001 -Florida Power &amp; Light Company"/>
    <n v="0"/>
    <n v="3"/>
    <x v="0"/>
    <n v="2014"/>
    <n v="128"/>
    <n v="2014"/>
    <s v="V2014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4"/>
    <n v="363"/>
    <n v="2014"/>
    <s v="V2014 - 50% Bonus"/>
    <n v="367"/>
    <x v="1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</r>
  <r>
    <n v="-1"/>
    <n v="1"/>
    <s v="0001 -Florida Power &amp; Light Company"/>
    <n v="0"/>
    <n v="3"/>
    <x v="0"/>
    <n v="2014"/>
    <n v="601"/>
    <n v="2014"/>
    <s v="V2014 EXP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72"/>
    <n v="4"/>
    <n v="2014"/>
    <s v="V1972"/>
    <n v="367"/>
    <x v="2"/>
    <s v="Function"/>
    <n v="94817239"/>
    <n v="0"/>
    <n v="0"/>
    <n v="0"/>
    <n v="0"/>
    <n v="94817239"/>
    <n v="-580346.53"/>
    <n v="214770.78"/>
    <n v="94817239"/>
    <n v="94817239"/>
    <n v="214770.78"/>
    <n v="0"/>
    <n v="214770.78"/>
    <n v="0"/>
  </r>
  <r>
    <n v="-1"/>
    <n v="1"/>
    <s v="0001 -Florida Power &amp; Light Company"/>
    <n v="0"/>
    <n v="3"/>
    <x v="0"/>
    <n v="1973"/>
    <n v="5"/>
    <n v="2014"/>
    <s v="V1973"/>
    <n v="367"/>
    <x v="2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</r>
  <r>
    <n v="-1"/>
    <n v="1"/>
    <s v="0001 -Florida Power &amp; Light Company"/>
    <n v="0"/>
    <n v="3"/>
    <x v="0"/>
    <n v="1974"/>
    <n v="6"/>
    <n v="2014"/>
    <s v="V1974"/>
    <n v="367"/>
    <x v="2"/>
    <s v="Function"/>
    <n v="2520588"/>
    <n v="0"/>
    <n v="0"/>
    <n v="0"/>
    <n v="0"/>
    <n v="2520588"/>
    <n v="0"/>
    <n v="0"/>
    <n v="2520588"/>
    <n v="2520588"/>
    <n v="0"/>
    <n v="0"/>
    <n v="0"/>
    <n v="0"/>
  </r>
  <r>
    <n v="-1"/>
    <n v="1"/>
    <s v="0001 -Florida Power &amp; Light Company"/>
    <n v="0"/>
    <n v="3"/>
    <x v="0"/>
    <n v="1975"/>
    <n v="7"/>
    <n v="2014"/>
    <s v="V1975"/>
    <n v="367"/>
    <x v="2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</r>
  <r>
    <n v="-1"/>
    <n v="1"/>
    <s v="0001 -Florida Power &amp; Light Company"/>
    <n v="0"/>
    <n v="3"/>
    <x v="0"/>
    <n v="1976"/>
    <n v="8"/>
    <n v="2014"/>
    <s v="V1976"/>
    <n v="367"/>
    <x v="2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</r>
  <r>
    <n v="-1"/>
    <n v="1"/>
    <s v="0001 -Florida Power &amp; Light Company"/>
    <n v="0"/>
    <n v="3"/>
    <x v="0"/>
    <n v="1977"/>
    <n v="10"/>
    <n v="2014"/>
    <s v="V1977"/>
    <n v="367"/>
    <x v="2"/>
    <s v="Function"/>
    <n v="24292961"/>
    <n v="0"/>
    <n v="0"/>
    <n v="24292961"/>
    <n v="0"/>
    <n v="24292961"/>
    <n v="0"/>
    <n v="0"/>
    <n v="24292961"/>
    <n v="24292961"/>
    <n v="0"/>
    <n v="0"/>
    <n v="0"/>
    <n v="0"/>
  </r>
  <r>
    <n v="-1"/>
    <n v="1"/>
    <s v="0001 -Florida Power &amp; Light Company"/>
    <n v="0"/>
    <n v="3"/>
    <x v="0"/>
    <n v="1977"/>
    <n v="9"/>
    <n v="2014"/>
    <s v="V1977SV"/>
    <n v="367"/>
    <x v="2"/>
    <s v="Function"/>
    <n v="6104920"/>
    <n v="0"/>
    <n v="0"/>
    <n v="6104920"/>
    <n v="0"/>
    <n v="6104920"/>
    <n v="0"/>
    <n v="0"/>
    <n v="6104920"/>
    <n v="6104920"/>
    <n v="0"/>
    <n v="0"/>
    <n v="0"/>
    <n v="0"/>
  </r>
  <r>
    <n v="-1"/>
    <n v="1"/>
    <s v="0001 -Florida Power &amp; Light Company"/>
    <n v="0"/>
    <n v="3"/>
    <x v="0"/>
    <n v="1978"/>
    <n v="12"/>
    <n v="2014"/>
    <s v="V1978"/>
    <n v="367"/>
    <x v="2"/>
    <s v="Function"/>
    <n v="13248822"/>
    <n v="0"/>
    <n v="0"/>
    <n v="13248822"/>
    <n v="0"/>
    <n v="13248822"/>
    <n v="0"/>
    <n v="0"/>
    <n v="13248822"/>
    <n v="13248822"/>
    <n v="0"/>
    <n v="0"/>
    <n v="0"/>
    <n v="0"/>
  </r>
  <r>
    <n v="-1"/>
    <n v="1"/>
    <s v="0001 -Florida Power &amp; Light Company"/>
    <n v="0"/>
    <n v="3"/>
    <x v="0"/>
    <n v="1978"/>
    <n v="11"/>
    <n v="2014"/>
    <s v="V1978SV"/>
    <n v="367"/>
    <x v="2"/>
    <s v="Function"/>
    <n v="22831486"/>
    <n v="0"/>
    <n v="0"/>
    <n v="22831486"/>
    <n v="0"/>
    <n v="22831486"/>
    <n v="0"/>
    <n v="0"/>
    <n v="22831486"/>
    <n v="22831486"/>
    <n v="0"/>
    <n v="0"/>
    <n v="0"/>
    <n v="0"/>
  </r>
  <r>
    <n v="-1"/>
    <n v="1"/>
    <s v="0001 -Florida Power &amp; Light Company"/>
    <n v="0"/>
    <n v="3"/>
    <x v="0"/>
    <n v="1979"/>
    <n v="13"/>
    <n v="2014"/>
    <s v="V1979"/>
    <n v="367"/>
    <x v="2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</r>
  <r>
    <n v="-1"/>
    <n v="1"/>
    <s v="0001 -Florida Power &amp; Light Company"/>
    <n v="0"/>
    <n v="3"/>
    <x v="0"/>
    <n v="1980"/>
    <n v="14"/>
    <n v="2014"/>
    <s v="V1980"/>
    <n v="367"/>
    <x v="2"/>
    <s v="Function"/>
    <n v="12592219"/>
    <n v="0"/>
    <n v="0"/>
    <n v="12483155"/>
    <n v="0"/>
    <n v="12592219"/>
    <n v="0"/>
    <n v="0"/>
    <n v="12592219"/>
    <n v="12592219"/>
    <n v="0"/>
    <n v="0"/>
    <n v="0"/>
    <n v="0"/>
  </r>
  <r>
    <n v="-1"/>
    <n v="1"/>
    <s v="0001 -Florida Power &amp; Light Company"/>
    <n v="0"/>
    <n v="3"/>
    <x v="0"/>
    <n v="1981"/>
    <n v="15"/>
    <n v="2014"/>
    <s v="V1981"/>
    <n v="367"/>
    <x v="2"/>
    <s v="Function"/>
    <n v="16534549.439999999"/>
    <n v="0"/>
    <n v="0"/>
    <n v="16534549.439999999"/>
    <n v="0"/>
    <n v="16577716.98"/>
    <n v="-43167.54"/>
    <n v="0"/>
    <n v="16577716.98"/>
    <n v="16534549.439999999"/>
    <n v="0"/>
    <n v="0"/>
    <n v="0"/>
    <n v="0"/>
  </r>
  <r>
    <n v="-1"/>
    <n v="1"/>
    <s v="0001 -Florida Power &amp; Light Company"/>
    <n v="0"/>
    <n v="3"/>
    <x v="0"/>
    <n v="1982"/>
    <n v="16"/>
    <n v="2014"/>
    <s v="V1982"/>
    <n v="367"/>
    <x v="2"/>
    <s v="Function"/>
    <n v="114437832.86"/>
    <n v="0"/>
    <n v="0"/>
    <n v="114437832.86"/>
    <n v="0"/>
    <n v="114990647.88"/>
    <n v="-552815.02"/>
    <n v="0"/>
    <n v="114990647.88"/>
    <n v="114437832.86"/>
    <n v="0"/>
    <n v="0"/>
    <n v="0"/>
    <n v="0"/>
  </r>
  <r>
    <n v="-1"/>
    <n v="1"/>
    <s v="0001 -Florida Power &amp; Light Company"/>
    <n v="0"/>
    <n v="3"/>
    <x v="0"/>
    <n v="1983"/>
    <n v="17"/>
    <n v="2014"/>
    <s v="V1983"/>
    <n v="367"/>
    <x v="2"/>
    <s v="Function"/>
    <n v="920494202.03999996"/>
    <n v="0"/>
    <n v="0"/>
    <n v="920494202.03999996"/>
    <n v="0"/>
    <n v="924900946.55999994"/>
    <n v="-4406744.5199999996"/>
    <n v="2415762.67"/>
    <n v="924900946.55999994"/>
    <n v="920494202.03999996"/>
    <n v="2415762.67"/>
    <n v="0"/>
    <n v="2415762.67"/>
    <n v="0"/>
  </r>
  <r>
    <n v="-1"/>
    <n v="1"/>
    <s v="0001 -Florida Power &amp; Light Company"/>
    <n v="0"/>
    <n v="3"/>
    <x v="0"/>
    <n v="1984"/>
    <n v="18"/>
    <n v="2014"/>
    <s v="V1984"/>
    <n v="367"/>
    <x v="2"/>
    <s v="Function"/>
    <n v="104478726.08"/>
    <n v="0"/>
    <n v="0"/>
    <n v="104478726.08"/>
    <n v="0"/>
    <n v="105008217.69"/>
    <n v="-529491.61"/>
    <n v="350546.67"/>
    <n v="105008217.69"/>
    <n v="104478726.08"/>
    <n v="350546.67"/>
    <n v="0"/>
    <n v="350546.67"/>
    <n v="0"/>
  </r>
  <r>
    <n v="-1"/>
    <n v="1"/>
    <s v="0001 -Florida Power &amp; Light Company"/>
    <n v="0"/>
    <n v="3"/>
    <x v="0"/>
    <n v="1985"/>
    <n v="19"/>
    <n v="2014"/>
    <s v="V1985"/>
    <n v="367"/>
    <x v="2"/>
    <s v="Function"/>
    <n v="64265030.439999998"/>
    <n v="0"/>
    <n v="0"/>
    <n v="64265030.439999998"/>
    <n v="0"/>
    <n v="64876651.460000001"/>
    <n v="-611621.02"/>
    <n v="412573.42"/>
    <n v="64876651.460000001"/>
    <n v="64265030.439999998"/>
    <n v="412573.42"/>
    <n v="0"/>
    <n v="412573.42"/>
    <n v="0"/>
  </r>
  <r>
    <n v="-1"/>
    <n v="1"/>
    <s v="0001 -Florida Power &amp; Light Company"/>
    <n v="0"/>
    <n v="3"/>
    <x v="0"/>
    <n v="1986"/>
    <n v="20"/>
    <n v="2014"/>
    <s v="V1986"/>
    <n v="367"/>
    <x v="2"/>
    <s v="Function"/>
    <n v="87386546.569999993"/>
    <n v="0"/>
    <n v="0"/>
    <n v="87386546.569999993"/>
    <n v="0"/>
    <n v="87496089.569999993"/>
    <n v="-109543"/>
    <n v="0"/>
    <n v="87496089.569999993"/>
    <n v="87386546.569999993"/>
    <n v="0"/>
    <n v="0"/>
    <n v="0"/>
    <n v="0"/>
  </r>
  <r>
    <n v="-1"/>
    <n v="1"/>
    <s v="0001 -Florida Power &amp; Light Company"/>
    <n v="0"/>
    <n v="3"/>
    <x v="0"/>
    <n v="1987"/>
    <n v="22"/>
    <n v="2014"/>
    <s v="V1987"/>
    <n v="367"/>
    <x v="2"/>
    <s v="Function"/>
    <n v="38341530.219999999"/>
    <n v="0"/>
    <n v="0"/>
    <n v="0"/>
    <n v="0"/>
    <n v="38997688.090000004"/>
    <n v="-656157.87"/>
    <n v="378578.3"/>
    <n v="38997688.090000004"/>
    <n v="38341530.219999999"/>
    <n v="378578.3"/>
    <n v="0"/>
    <n v="378578.3"/>
    <n v="0"/>
  </r>
  <r>
    <n v="-1"/>
    <n v="1"/>
    <s v="0001 -Florida Power &amp; Light Company"/>
    <n v="0"/>
    <n v="3"/>
    <x v="0"/>
    <n v="1987"/>
    <n v="21"/>
    <n v="2014"/>
    <s v="V1987A"/>
    <n v="367"/>
    <x v="2"/>
    <s v="Function"/>
    <n v="82651030.989999995"/>
    <n v="0"/>
    <n v="0"/>
    <n v="82651030.989999995"/>
    <n v="0"/>
    <n v="82795758.870000005"/>
    <n v="-144727.88"/>
    <n v="117391.29"/>
    <n v="82795758.870000005"/>
    <n v="82651030.989999995"/>
    <n v="117391.29"/>
    <n v="0"/>
    <n v="117391.29"/>
    <n v="0"/>
  </r>
  <r>
    <n v="-1"/>
    <n v="1"/>
    <s v="0001 -Florida Power &amp; Light Company"/>
    <n v="0"/>
    <n v="3"/>
    <x v="0"/>
    <n v="1988"/>
    <n v="24"/>
    <n v="2014"/>
    <s v="V1988"/>
    <n v="367"/>
    <x v="2"/>
    <s v="Function"/>
    <n v="15656333.83"/>
    <n v="0"/>
    <n v="0"/>
    <n v="0"/>
    <n v="0"/>
    <n v="15909873.199999999"/>
    <n v="-253539.37"/>
    <n v="63140.17"/>
    <n v="15909873.199999999"/>
    <n v="15656333.83"/>
    <n v="63140.17"/>
    <n v="0"/>
    <n v="63140.17"/>
    <n v="0"/>
  </r>
  <r>
    <n v="-1"/>
    <n v="1"/>
    <s v="0001 -Florida Power &amp; Light Company"/>
    <n v="0"/>
    <n v="3"/>
    <x v="0"/>
    <n v="1988"/>
    <n v="23"/>
    <n v="2014"/>
    <s v="V1988A"/>
    <n v="367"/>
    <x v="2"/>
    <s v="Function"/>
    <n v="29112768.530000001"/>
    <n v="0"/>
    <n v="0"/>
    <n v="29112768.530000001"/>
    <n v="0"/>
    <n v="29112807.27"/>
    <n v="-38.74"/>
    <n v="34.700000000000003"/>
    <n v="29112807.27"/>
    <n v="29112768.530000001"/>
    <n v="34.700000000000003"/>
    <n v="0"/>
    <n v="34.700000000000003"/>
    <n v="0"/>
  </r>
  <r>
    <n v="-1"/>
    <n v="1"/>
    <s v="0001 -Florida Power &amp; Light Company"/>
    <n v="0"/>
    <n v="3"/>
    <x v="0"/>
    <n v="1989"/>
    <n v="26"/>
    <n v="2014"/>
    <s v="V1989"/>
    <n v="367"/>
    <x v="2"/>
    <s v="Function"/>
    <n v="22051651.73"/>
    <n v="0"/>
    <n v="0"/>
    <n v="0"/>
    <n v="0"/>
    <n v="22087886.710000001"/>
    <n v="-36234.980000000003"/>
    <n v="31069.88"/>
    <n v="22087886.710000001"/>
    <n v="22051651.73"/>
    <n v="31069.88"/>
    <n v="0"/>
    <n v="31069.88"/>
    <n v="0"/>
  </r>
  <r>
    <n v="-1"/>
    <n v="1"/>
    <s v="0001 -Florida Power &amp; Light Company"/>
    <n v="0"/>
    <n v="3"/>
    <x v="0"/>
    <n v="1989"/>
    <n v="25"/>
    <n v="2014"/>
    <s v="V1989A"/>
    <n v="367"/>
    <x v="2"/>
    <s v="Function"/>
    <n v="36060404.159999996"/>
    <n v="0"/>
    <n v="0"/>
    <n v="36060404.159999996"/>
    <n v="0"/>
    <n v="36120915.049999997"/>
    <n v="-60510.89"/>
    <n v="46292.79"/>
    <n v="36120915.049999997"/>
    <n v="36060404.159999996"/>
    <n v="46292.79"/>
    <n v="0"/>
    <n v="46292.79"/>
    <n v="0"/>
  </r>
  <r>
    <n v="-1"/>
    <n v="1"/>
    <s v="0001 -Florida Power &amp; Light Company"/>
    <n v="0"/>
    <n v="3"/>
    <x v="0"/>
    <n v="1990"/>
    <n v="28"/>
    <n v="2014"/>
    <s v="V1990"/>
    <n v="367"/>
    <x v="2"/>
    <s v="Function"/>
    <n v="31451051.140000001"/>
    <n v="0"/>
    <n v="0"/>
    <n v="0"/>
    <n v="0"/>
    <n v="32473962.18"/>
    <n v="-1022911.04"/>
    <n v="331042.88"/>
    <n v="32473962.18"/>
    <n v="31451051.140000001"/>
    <n v="331042.88"/>
    <n v="0"/>
    <n v="331042.88"/>
    <n v="0"/>
  </r>
  <r>
    <n v="-1"/>
    <n v="1"/>
    <s v="0001 -Florida Power &amp; Light Company"/>
    <n v="0"/>
    <n v="3"/>
    <x v="0"/>
    <n v="1990"/>
    <n v="27"/>
    <n v="2014"/>
    <s v="V1990A"/>
    <n v="367"/>
    <x v="2"/>
    <s v="Function"/>
    <n v="709864.84"/>
    <n v="0"/>
    <n v="0"/>
    <n v="709864.84"/>
    <n v="0"/>
    <n v="734322.62"/>
    <n v="-24457.78"/>
    <n v="23889.85"/>
    <n v="734322.62"/>
    <n v="709864.84"/>
    <n v="23889.85"/>
    <n v="0"/>
    <n v="23889.85"/>
    <n v="0"/>
  </r>
  <r>
    <n v="-1"/>
    <n v="1"/>
    <s v="0001 -Florida Power &amp; Light Company"/>
    <n v="0"/>
    <n v="3"/>
    <x v="0"/>
    <n v="1991"/>
    <n v="29"/>
    <n v="2014"/>
    <s v="V1991"/>
    <n v="367"/>
    <x v="2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</r>
  <r>
    <n v="-1"/>
    <n v="1"/>
    <s v="0001 -Florida Power &amp; Light Company"/>
    <n v="0"/>
    <n v="3"/>
    <x v="0"/>
    <n v="1992"/>
    <n v="30"/>
    <n v="2014"/>
    <s v="V1992"/>
    <n v="367"/>
    <x v="2"/>
    <s v="Function"/>
    <n v="18878387.68"/>
    <n v="0"/>
    <n v="0"/>
    <n v="0"/>
    <n v="0"/>
    <n v="19430379.379999999"/>
    <n v="-551991.69999999995"/>
    <n v="60594.38"/>
    <n v="19430379.379999999"/>
    <n v="18878387.68"/>
    <n v="60594.38"/>
    <n v="0"/>
    <n v="60594.38"/>
    <n v="0"/>
  </r>
  <r>
    <n v="-1"/>
    <n v="1"/>
    <s v="0001 -Florida Power &amp; Light Company"/>
    <n v="0"/>
    <n v="3"/>
    <x v="0"/>
    <n v="1993"/>
    <n v="31"/>
    <n v="2014"/>
    <s v="V1993"/>
    <n v="367"/>
    <x v="2"/>
    <s v="Function"/>
    <n v="42914833.130000003"/>
    <n v="0"/>
    <n v="0"/>
    <n v="31631184"/>
    <n v="0"/>
    <n v="43505600.079999998"/>
    <n v="-590766.94999999995"/>
    <n v="440311.03999999998"/>
    <n v="43505600.079999998"/>
    <n v="42914833.130000003"/>
    <n v="440311.03999999998"/>
    <n v="0"/>
    <n v="440311.03999999998"/>
    <n v="0"/>
  </r>
  <r>
    <n v="-1"/>
    <n v="1"/>
    <s v="0001 -Florida Power &amp; Light Company"/>
    <n v="0"/>
    <n v="3"/>
    <x v="0"/>
    <n v="1994"/>
    <n v="32"/>
    <n v="2014"/>
    <s v="V1994"/>
    <n v="367"/>
    <x v="2"/>
    <s v="Function"/>
    <n v="40991933.899999999"/>
    <n v="0"/>
    <n v="0"/>
    <n v="27901111.5"/>
    <n v="0"/>
    <n v="41365734.450000003"/>
    <n v="-373800.55"/>
    <n v="0"/>
    <n v="41365734.450000003"/>
    <n v="40991933.899999999"/>
    <n v="0"/>
    <n v="0"/>
    <n v="0"/>
    <n v="0"/>
  </r>
  <r>
    <n v="-1"/>
    <n v="1"/>
    <s v="0001 -Florida Power &amp; Light Company"/>
    <n v="0"/>
    <n v="3"/>
    <x v="0"/>
    <n v="1995"/>
    <n v="33"/>
    <n v="2014"/>
    <s v="V1995"/>
    <n v="367"/>
    <x v="2"/>
    <s v="Function"/>
    <n v="28844162.969999999"/>
    <n v="0"/>
    <n v="0"/>
    <n v="18617884.5"/>
    <n v="0"/>
    <n v="29050502.690000001"/>
    <n v="-206339.72"/>
    <n v="94124.17"/>
    <n v="29050502.690000001"/>
    <n v="28844162.969999999"/>
    <n v="94124.17"/>
    <n v="0"/>
    <n v="94124.17"/>
    <n v="0"/>
  </r>
  <r>
    <n v="-1"/>
    <n v="1"/>
    <s v="0001 -Florida Power &amp; Light Company"/>
    <n v="0"/>
    <n v="3"/>
    <x v="0"/>
    <n v="1996"/>
    <n v="34"/>
    <n v="2014"/>
    <s v="V1996"/>
    <n v="367"/>
    <x v="2"/>
    <s v="Function"/>
    <n v="22627637.989999998"/>
    <n v="0"/>
    <n v="0"/>
    <n v="8348528.25"/>
    <n v="0"/>
    <n v="22910796.57"/>
    <n v="-283158.58"/>
    <n v="191583.04"/>
    <n v="22910796.57"/>
    <n v="22627637.989999998"/>
    <n v="191583.04"/>
    <n v="0"/>
    <n v="191583.04"/>
    <n v="0"/>
  </r>
  <r>
    <n v="-1"/>
    <n v="1"/>
    <s v="0001 -Florida Power &amp; Light Company"/>
    <n v="0"/>
    <n v="3"/>
    <x v="0"/>
    <n v="1997"/>
    <n v="35"/>
    <n v="2014"/>
    <s v="V1997"/>
    <n v="367"/>
    <x v="2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</r>
  <r>
    <n v="-1"/>
    <n v="1"/>
    <s v="0001 -Florida Power &amp; Light Company"/>
    <n v="0"/>
    <n v="3"/>
    <x v="0"/>
    <n v="1998"/>
    <n v="59"/>
    <n v="2014"/>
    <s v="V1998"/>
    <n v="367"/>
    <x v="2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</r>
  <r>
    <n v="-1"/>
    <n v="1"/>
    <s v="0001 -Florida Power &amp; Light Company"/>
    <n v="0"/>
    <n v="3"/>
    <x v="0"/>
    <n v="1999"/>
    <n v="60"/>
    <n v="2014"/>
    <s v="V1999"/>
    <n v="367"/>
    <x v="2"/>
    <s v="Function"/>
    <n v="9411339.9399999995"/>
    <n v="0"/>
    <n v="0"/>
    <n v="2787284.82"/>
    <n v="202736.08"/>
    <n v="9395753.8399999999"/>
    <n v="-189954.26"/>
    <n v="197449.69"/>
    <n v="9601294.1999999993"/>
    <n v="9411339.9399999995"/>
    <n v="194645.41"/>
    <n v="0"/>
    <n v="197449.69"/>
    <n v="0"/>
  </r>
  <r>
    <n v="-1"/>
    <n v="1"/>
    <s v="0001 -Florida Power &amp; Light Company"/>
    <n v="0"/>
    <n v="3"/>
    <x v="0"/>
    <n v="2000"/>
    <n v="61"/>
    <n v="2014"/>
    <s v="V2000"/>
    <n v="367"/>
    <x v="2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</r>
  <r>
    <n v="-1"/>
    <n v="1"/>
    <s v="0001 -Florida Power &amp; Light Company"/>
    <n v="0"/>
    <n v="3"/>
    <x v="0"/>
    <n v="2001"/>
    <n v="62"/>
    <n v="2014"/>
    <s v="V2001"/>
    <n v="367"/>
    <x v="2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</r>
  <r>
    <n v="-1"/>
    <n v="1"/>
    <s v="0001 -Florida Power &amp; Light Company"/>
    <n v="0"/>
    <n v="3"/>
    <x v="0"/>
    <n v="2001"/>
    <n v="69"/>
    <n v="2014"/>
    <s v="V2001 Bonus"/>
    <n v="367"/>
    <x v="2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</r>
  <r>
    <n v="-1"/>
    <n v="1"/>
    <s v="0001 -Florida Power &amp; Light Company"/>
    <n v="0"/>
    <n v="3"/>
    <x v="0"/>
    <n v="2002"/>
    <n v="63"/>
    <n v="2014"/>
    <s v="V2002"/>
    <n v="367"/>
    <x v="2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</r>
  <r>
    <n v="-1"/>
    <n v="1"/>
    <s v="0001 -Florida Power &amp; Light Company"/>
    <n v="0"/>
    <n v="3"/>
    <x v="0"/>
    <n v="2002"/>
    <n v="68"/>
    <n v="2014"/>
    <s v="V2002 Bonus"/>
    <n v="367"/>
    <x v="2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</r>
  <r>
    <n v="-1"/>
    <n v="1"/>
    <s v="0001 -Florida Power &amp; Light Company"/>
    <n v="0"/>
    <n v="3"/>
    <x v="0"/>
    <n v="2002"/>
    <n v="80"/>
    <n v="2014"/>
    <s v="V2002 Bonus Q1"/>
    <n v="367"/>
    <x v="2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</r>
  <r>
    <n v="-1"/>
    <n v="1"/>
    <s v="0001 -Florida Power &amp; Light Company"/>
    <n v="0"/>
    <n v="3"/>
    <x v="0"/>
    <n v="2002"/>
    <n v="81"/>
    <n v="2014"/>
    <s v="V2002 Bonus Q2"/>
    <n v="367"/>
    <x v="2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</r>
  <r>
    <n v="-1"/>
    <n v="1"/>
    <s v="0001 -Florida Power &amp; Light Company"/>
    <n v="0"/>
    <n v="3"/>
    <x v="0"/>
    <n v="2002"/>
    <n v="82"/>
    <n v="2014"/>
    <s v="V2002 Bonus Q3"/>
    <n v="367"/>
    <x v="2"/>
    <s v="Function"/>
    <n v="871562.86"/>
    <n v="0"/>
    <n v="0"/>
    <n v="871562.86"/>
    <n v="0"/>
    <n v="871562.86"/>
    <n v="0"/>
    <n v="0"/>
    <n v="871562.86"/>
    <n v="871562.86"/>
    <n v="0"/>
    <n v="0"/>
    <n v="0"/>
    <n v="0"/>
  </r>
  <r>
    <n v="-1"/>
    <n v="1"/>
    <s v="0001 -Florida Power &amp; Light Company"/>
    <n v="0"/>
    <n v="3"/>
    <x v="0"/>
    <n v="2002"/>
    <n v="83"/>
    <n v="2014"/>
    <s v="V2002 Bonus Q4"/>
    <n v="367"/>
    <x v="2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</r>
  <r>
    <n v="-1"/>
    <n v="1"/>
    <s v="0001 -Florida Power &amp; Light Company"/>
    <n v="0"/>
    <n v="3"/>
    <x v="0"/>
    <n v="2003"/>
    <n v="64"/>
    <n v="2014"/>
    <s v="V2003"/>
    <n v="367"/>
    <x v="2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</r>
  <r>
    <n v="-1"/>
    <n v="1"/>
    <s v="0001 -Florida Power &amp; Light Company"/>
    <n v="0"/>
    <n v="3"/>
    <x v="0"/>
    <n v="2003"/>
    <n v="70"/>
    <n v="2014"/>
    <s v="V2003 Bonus-30%"/>
    <n v="367"/>
    <x v="2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</r>
  <r>
    <n v="-1"/>
    <n v="1"/>
    <s v="0001 -Florida Power &amp; Light Company"/>
    <n v="0"/>
    <n v="3"/>
    <x v="0"/>
    <n v="2003"/>
    <n v="84"/>
    <n v="2014"/>
    <s v="V2003 Bonus-50%"/>
    <n v="367"/>
    <x v="2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</r>
  <r>
    <n v="-1"/>
    <n v="1"/>
    <s v="0001 -Florida Power &amp; Light Company"/>
    <n v="0"/>
    <n v="3"/>
    <x v="0"/>
    <n v="2004"/>
    <n v="65"/>
    <n v="2014"/>
    <s v="V2004"/>
    <n v="367"/>
    <x v="2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</r>
  <r>
    <n v="-1"/>
    <n v="1"/>
    <s v="0001 -Florida Power &amp; Light Company"/>
    <n v="0"/>
    <n v="3"/>
    <x v="0"/>
    <n v="2004"/>
    <n v="71"/>
    <n v="2014"/>
    <s v="V2004 Bonus-30%"/>
    <n v="367"/>
    <x v="2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</r>
  <r>
    <n v="-1"/>
    <n v="1"/>
    <s v="0001 -Florida Power &amp; Light Company"/>
    <n v="0"/>
    <n v="3"/>
    <x v="0"/>
    <n v="2004"/>
    <n v="85"/>
    <n v="2014"/>
    <s v="V2004 Bonus-50%"/>
    <n v="367"/>
    <x v="2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</r>
  <r>
    <n v="-1"/>
    <n v="1"/>
    <s v="0001 -Florida Power &amp; Light Company"/>
    <n v="0"/>
    <n v="3"/>
    <x v="0"/>
    <n v="2004"/>
    <n v="92"/>
    <n v="2014"/>
    <s v="V2004 Q1"/>
    <n v="367"/>
    <x v="2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</r>
  <r>
    <n v="-1"/>
    <n v="1"/>
    <s v="0001 -Florida Power &amp; Light Company"/>
    <n v="0"/>
    <n v="3"/>
    <x v="0"/>
    <n v="2004"/>
    <n v="96"/>
    <n v="2014"/>
    <s v="V2004 Q1 - 30% Bonus"/>
    <n v="367"/>
    <x v="2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</r>
  <r>
    <n v="-1"/>
    <n v="1"/>
    <s v="0001 -Florida Power &amp; Light Company"/>
    <n v="0"/>
    <n v="3"/>
    <x v="0"/>
    <n v="2004"/>
    <n v="100"/>
    <n v="2014"/>
    <s v="V2004 Q1 - 50% Bonus"/>
    <n v="367"/>
    <x v="2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</r>
  <r>
    <n v="-1"/>
    <n v="1"/>
    <s v="0001 -Florida Power &amp; Light Company"/>
    <n v="0"/>
    <n v="3"/>
    <x v="0"/>
    <n v="2004"/>
    <n v="93"/>
    <n v="2014"/>
    <s v="V2004 Q2"/>
    <n v="367"/>
    <x v="2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</r>
  <r>
    <n v="-1"/>
    <n v="1"/>
    <s v="0001 -Florida Power &amp; Light Company"/>
    <n v="0"/>
    <n v="3"/>
    <x v="0"/>
    <n v="2004"/>
    <n v="97"/>
    <n v="2014"/>
    <s v="V2004 Q2 - 30% Bonus"/>
    <n v="367"/>
    <x v="2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</r>
  <r>
    <n v="-1"/>
    <n v="1"/>
    <s v="0001 -Florida Power &amp; Light Company"/>
    <n v="0"/>
    <n v="3"/>
    <x v="0"/>
    <n v="2004"/>
    <n v="101"/>
    <n v="2014"/>
    <s v="V2004 Q2 - 50% Bonus"/>
    <n v="367"/>
    <x v="2"/>
    <s v="Function"/>
    <n v="2710720.74"/>
    <n v="0"/>
    <n v="0"/>
    <n v="2953676.54"/>
    <n v="151330.71"/>
    <n v="2306183.77"/>
    <n v="-485959.38"/>
    <n v="0"/>
    <n v="3196632.34"/>
    <n v="2111470.1"/>
    <n v="-139867.23000000001"/>
    <n v="0"/>
    <n v="0"/>
    <n v="0"/>
  </r>
  <r>
    <n v="-1"/>
    <n v="1"/>
    <s v="0001 -Florida Power &amp; Light Company"/>
    <n v="0"/>
    <n v="3"/>
    <x v="0"/>
    <n v="2004"/>
    <n v="94"/>
    <n v="2014"/>
    <s v="V2004 Q3"/>
    <n v="367"/>
    <x v="2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</r>
  <r>
    <n v="-1"/>
    <n v="1"/>
    <s v="0001 -Florida Power &amp; Light Company"/>
    <n v="0"/>
    <n v="3"/>
    <x v="0"/>
    <n v="2004"/>
    <n v="98"/>
    <n v="2014"/>
    <s v="V2004 Q3 - 30% Bonus"/>
    <n v="367"/>
    <x v="2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</r>
  <r>
    <n v="-1"/>
    <n v="1"/>
    <s v="0001 -Florida Power &amp; Light Company"/>
    <n v="0"/>
    <n v="3"/>
    <x v="0"/>
    <n v="2004"/>
    <n v="102"/>
    <n v="2014"/>
    <s v="V2004 Q3 - 50% Bonus"/>
    <n v="367"/>
    <x v="2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</r>
  <r>
    <n v="-1"/>
    <n v="1"/>
    <s v="0001 -Florida Power &amp; Light Company"/>
    <n v="0"/>
    <n v="3"/>
    <x v="0"/>
    <n v="2004"/>
    <n v="95"/>
    <n v="2014"/>
    <s v="V2004 Q4"/>
    <n v="367"/>
    <x v="2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</r>
  <r>
    <n v="-1"/>
    <n v="1"/>
    <s v="0001 -Florida Power &amp; Light Company"/>
    <n v="0"/>
    <n v="3"/>
    <x v="0"/>
    <n v="2004"/>
    <n v="99"/>
    <n v="2014"/>
    <s v="V2004 Q4 - 30% Bonus"/>
    <n v="367"/>
    <x v="2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</r>
  <r>
    <n v="-1"/>
    <n v="1"/>
    <s v="0001 -Florida Power &amp; Light Company"/>
    <n v="0"/>
    <n v="3"/>
    <x v="0"/>
    <n v="2004"/>
    <n v="103"/>
    <n v="2014"/>
    <s v="V2004 Q4 - 50% Bonus"/>
    <n v="367"/>
    <x v="2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</r>
  <r>
    <n v="-1"/>
    <n v="1"/>
    <s v="0001 -Florida Power &amp; Light Company"/>
    <n v="0"/>
    <n v="3"/>
    <x v="0"/>
    <n v="2005"/>
    <n v="66"/>
    <n v="2014"/>
    <s v="V2005"/>
    <n v="367"/>
    <x v="2"/>
    <s v="Function"/>
    <n v="117158779.26000001"/>
    <n v="0"/>
    <n v="0"/>
    <n v="48372270.369999997"/>
    <n v="6210202.5599999996"/>
    <n v="77088387.780000001"/>
    <n v="-630595.36"/>
    <n v="232789.29"/>
    <n v="117529361.62"/>
    <n v="83058579.019999996"/>
    <n v="102218.26"/>
    <n v="0"/>
    <n v="232789.29"/>
    <n v="0"/>
  </r>
  <r>
    <n v="-1"/>
    <n v="1"/>
    <s v="0001 -Florida Power &amp; Light Company"/>
    <n v="0"/>
    <n v="3"/>
    <x v="0"/>
    <n v="2005"/>
    <n v="72"/>
    <n v="2014"/>
    <s v="V2005 Bonus-30%"/>
    <n v="367"/>
    <x v="2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</r>
  <r>
    <n v="-1"/>
    <n v="1"/>
    <s v="0001 -Florida Power &amp; Light Company"/>
    <n v="0"/>
    <n v="3"/>
    <x v="0"/>
    <n v="2005"/>
    <n v="86"/>
    <n v="2014"/>
    <s v="V2005 Bonus-50%"/>
    <n v="367"/>
    <x v="2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</r>
  <r>
    <n v="-1"/>
    <n v="1"/>
    <s v="0001 -Florida Power &amp; Light Company"/>
    <n v="0"/>
    <n v="3"/>
    <x v="0"/>
    <n v="2006"/>
    <n v="67"/>
    <n v="2014"/>
    <s v="V2006"/>
    <n v="367"/>
    <x v="2"/>
    <s v="Function"/>
    <n v="61138805.82"/>
    <n v="0"/>
    <n v="0"/>
    <n v="34785231.539999999"/>
    <n v="3100552.69"/>
    <n v="39536187.460000001"/>
    <n v="-2114091.94"/>
    <n v="0"/>
    <n v="63251037.130000003"/>
    <n v="41397956.509999998"/>
    <n v="-873447.68"/>
    <n v="0"/>
    <n v="0"/>
    <n v="0"/>
  </r>
  <r>
    <n v="-1"/>
    <n v="1"/>
    <s v="0001 -Florida Power &amp; Light Company"/>
    <n v="0"/>
    <n v="3"/>
    <x v="0"/>
    <n v="2007"/>
    <n v="74"/>
    <n v="2014"/>
    <s v="V2007"/>
    <n v="367"/>
    <x v="2"/>
    <s v="Function"/>
    <n v="163047612.66999999"/>
    <n v="0"/>
    <n v="0"/>
    <n v="90341768.150000006"/>
    <n v="9519585.6999999993"/>
    <n v="84003956.260000005"/>
    <n v="-3750234.84"/>
    <n v="0"/>
    <n v="163146603.46000001"/>
    <n v="93471313.640000001"/>
    <n v="-46762.47"/>
    <n v="0"/>
    <n v="0"/>
    <n v="0"/>
  </r>
  <r>
    <n v="-1"/>
    <n v="1"/>
    <s v="0001 -Florida Power &amp; Light Company"/>
    <n v="0"/>
    <n v="3"/>
    <x v="0"/>
    <n v="2008"/>
    <n v="89"/>
    <n v="2014"/>
    <s v="V2008"/>
    <n v="367"/>
    <x v="2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</r>
  <r>
    <n v="-1"/>
    <n v="1"/>
    <s v="0001 -Florida Power &amp; Light Company"/>
    <n v="0"/>
    <n v="3"/>
    <x v="0"/>
    <n v="2008"/>
    <n v="239"/>
    <n v="2014"/>
    <s v="V2008 Bonus - 50%"/>
    <n v="367"/>
    <x v="2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</r>
  <r>
    <n v="-1"/>
    <n v="1"/>
    <s v="0001 -Florida Power &amp; Light Company"/>
    <n v="0"/>
    <n v="3"/>
    <x v="0"/>
    <n v="2008"/>
    <n v="164"/>
    <n v="2014"/>
    <s v="V2008 Q1"/>
    <n v="367"/>
    <x v="2"/>
    <s v="Function"/>
    <n v="195729347.77000001"/>
    <n v="0"/>
    <n v="0"/>
    <n v="195780811.38"/>
    <n v="11596585.619999999"/>
    <n v="91165355.109999999"/>
    <n v="-475328.13"/>
    <n v="52703.15"/>
    <n v="195832275"/>
    <n v="102711434.05"/>
    <n v="282.60000000000002"/>
    <n v="0"/>
    <n v="52703.15"/>
    <n v="0"/>
  </r>
  <r>
    <n v="-1"/>
    <n v="1"/>
    <s v="0001 -Florida Power &amp; Light Company"/>
    <n v="0"/>
    <n v="3"/>
    <x v="0"/>
    <n v="2008"/>
    <n v="168"/>
    <n v="2014"/>
    <s v="V2008 Q1 - 50% Bonus"/>
    <n v="367"/>
    <x v="2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</r>
  <r>
    <n v="-1"/>
    <n v="1"/>
    <s v="0001 -Florida Power &amp; Light Company"/>
    <n v="0"/>
    <n v="3"/>
    <x v="0"/>
    <n v="2008"/>
    <n v="165"/>
    <n v="2014"/>
    <s v="V2008 Q2"/>
    <n v="367"/>
    <x v="2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</r>
  <r>
    <n v="-1"/>
    <n v="1"/>
    <s v="0001 -Florida Power &amp; Light Company"/>
    <n v="0"/>
    <n v="3"/>
    <x v="0"/>
    <n v="2008"/>
    <n v="169"/>
    <n v="2014"/>
    <s v="V2008 Q2 - 50% Bonus"/>
    <n v="367"/>
    <x v="2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</r>
  <r>
    <n v="-1"/>
    <n v="1"/>
    <s v="0001 -Florida Power &amp; Light Company"/>
    <n v="0"/>
    <n v="3"/>
    <x v="0"/>
    <n v="2008"/>
    <n v="166"/>
    <n v="2014"/>
    <s v="V2008 Q3"/>
    <n v="367"/>
    <x v="2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</r>
  <r>
    <n v="-1"/>
    <n v="1"/>
    <s v="0001 -Florida Power &amp; Light Company"/>
    <n v="0"/>
    <n v="3"/>
    <x v="0"/>
    <n v="2008"/>
    <n v="170"/>
    <n v="2014"/>
    <s v="V2008 Q3 - 50% Bonus"/>
    <n v="367"/>
    <x v="2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</r>
  <r>
    <n v="-1"/>
    <n v="1"/>
    <s v="0001 -Florida Power &amp; Light Company"/>
    <n v="0"/>
    <n v="3"/>
    <x v="0"/>
    <n v="2008"/>
    <n v="167"/>
    <n v="2014"/>
    <s v="V2008 Q4"/>
    <n v="367"/>
    <x v="2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</r>
  <r>
    <n v="-1"/>
    <n v="1"/>
    <s v="0001 -Florida Power &amp; Light Company"/>
    <n v="0"/>
    <n v="3"/>
    <x v="0"/>
    <n v="2008"/>
    <n v="171"/>
    <n v="2014"/>
    <s v="V2008 Q4 - 50% Bonus"/>
    <n v="367"/>
    <x v="2"/>
    <s v="Function"/>
    <n v="5973310.46"/>
    <n v="0"/>
    <n v="0"/>
    <n v="5974616.2000000002"/>
    <n v="374809.87"/>
    <n v="2945611.99"/>
    <n v="-215332.22"/>
    <n v="5824.67"/>
    <n v="5975921.9299999997"/>
    <n v="3319256.03"/>
    <n v="4379.03"/>
    <n v="0"/>
    <n v="5824.67"/>
    <n v="0"/>
  </r>
  <r>
    <n v="-1"/>
    <n v="1"/>
    <s v="0001 -Florida Power &amp; Light Company"/>
    <n v="0"/>
    <n v="3"/>
    <x v="0"/>
    <n v="2009"/>
    <n v="90"/>
    <n v="2014"/>
    <s v="V2009"/>
    <n v="367"/>
    <x v="2"/>
    <s v="Function"/>
    <n v="2462313"/>
    <n v="2462313"/>
    <n v="0"/>
    <n v="2339197"/>
    <n v="233919.7"/>
    <n v="0"/>
    <n v="2462313"/>
    <n v="0"/>
    <n v="0"/>
    <n v="357035.7"/>
    <n v="0"/>
    <n v="0"/>
    <n v="0"/>
    <n v="0"/>
  </r>
  <r>
    <n v="-1"/>
    <n v="1"/>
    <s v="0001 -Florida Power &amp; Light Company"/>
    <n v="0"/>
    <n v="3"/>
    <x v="0"/>
    <n v="2009"/>
    <n v="185"/>
    <n v="2014"/>
    <s v="V2009 Q1"/>
    <n v="367"/>
    <x v="2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</r>
  <r>
    <n v="-1"/>
    <n v="1"/>
    <s v="0001 -Florida Power &amp; Light Company"/>
    <n v="0"/>
    <n v="3"/>
    <x v="0"/>
    <n v="2009"/>
    <n v="189"/>
    <n v="2014"/>
    <s v="V2009 Q1 - 50% Bonus"/>
    <n v="367"/>
    <x v="2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</r>
  <r>
    <n v="-1"/>
    <n v="1"/>
    <s v="0001 -Florida Power &amp; Light Company"/>
    <n v="0"/>
    <n v="3"/>
    <x v="0"/>
    <n v="2009"/>
    <n v="186"/>
    <n v="2014"/>
    <s v="V2009 Q2"/>
    <n v="367"/>
    <x v="2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</r>
  <r>
    <n v="-1"/>
    <n v="1"/>
    <s v="0001 -Florida Power &amp; Light Company"/>
    <n v="0"/>
    <n v="3"/>
    <x v="0"/>
    <n v="2009"/>
    <n v="190"/>
    <n v="2014"/>
    <s v="V2009 Q2 - 50% Bonus"/>
    <n v="367"/>
    <x v="2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</r>
  <r>
    <n v="-1"/>
    <n v="1"/>
    <s v="0001 -Florida Power &amp; Light Company"/>
    <n v="0"/>
    <n v="3"/>
    <x v="0"/>
    <n v="2009"/>
    <n v="187"/>
    <n v="2014"/>
    <s v="V2009 Q3"/>
    <n v="367"/>
    <x v="2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</r>
  <r>
    <n v="-1"/>
    <n v="1"/>
    <s v="0001 -Florida Power &amp; Light Company"/>
    <n v="0"/>
    <n v="3"/>
    <x v="0"/>
    <n v="2009"/>
    <n v="191"/>
    <n v="2014"/>
    <s v="V2009 Q3 - 50% Bonus"/>
    <n v="367"/>
    <x v="2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</r>
  <r>
    <n v="-1"/>
    <n v="1"/>
    <s v="0001 -Florida Power &amp; Light Company"/>
    <n v="0"/>
    <n v="3"/>
    <x v="0"/>
    <n v="2009"/>
    <n v="188"/>
    <n v="2014"/>
    <s v="V2009 Q4"/>
    <n v="367"/>
    <x v="2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</r>
  <r>
    <n v="-1"/>
    <n v="1"/>
    <s v="0001 -Florida Power &amp; Light Company"/>
    <n v="0"/>
    <n v="3"/>
    <x v="0"/>
    <n v="2009"/>
    <n v="192"/>
    <n v="2014"/>
    <s v="V2009 Q4 - 50% Bonus"/>
    <n v="367"/>
    <x v="2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</r>
  <r>
    <n v="-1"/>
    <n v="1"/>
    <s v="0001 -Florida Power &amp; Light Company"/>
    <n v="0"/>
    <n v="3"/>
    <x v="0"/>
    <n v="2010"/>
    <n v="124"/>
    <n v="2014"/>
    <s v="V2010"/>
    <n v="367"/>
    <x v="2"/>
    <s v="Function"/>
    <n v="-573591"/>
    <n v="-573591"/>
    <n v="0"/>
    <n v="-778831"/>
    <n v="-77883.100000000006"/>
    <n v="0"/>
    <n v="-573591"/>
    <n v="0"/>
    <n v="0"/>
    <n v="127356.9"/>
    <n v="0"/>
    <n v="0"/>
    <n v="0"/>
    <n v="0"/>
  </r>
  <r>
    <n v="-1"/>
    <n v="1"/>
    <s v="0001 -Florida Power &amp; Light Company"/>
    <n v="0"/>
    <n v="3"/>
    <x v="0"/>
    <n v="2010"/>
    <n v="193"/>
    <n v="2014"/>
    <s v="V2010 Q1"/>
    <n v="367"/>
    <x v="2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</r>
  <r>
    <n v="-1"/>
    <n v="1"/>
    <s v="0001 -Florida Power &amp; Light Company"/>
    <n v="0"/>
    <n v="3"/>
    <x v="0"/>
    <n v="2010"/>
    <n v="215"/>
    <n v="2014"/>
    <s v="V2010 Q1 - 50% Bonus"/>
    <n v="367"/>
    <x v="2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</r>
  <r>
    <n v="-1"/>
    <n v="1"/>
    <s v="0001 -Florida Power &amp; Light Company"/>
    <n v="0"/>
    <n v="3"/>
    <x v="0"/>
    <n v="2010"/>
    <n v="194"/>
    <n v="2014"/>
    <s v="V2010 Q2"/>
    <n v="367"/>
    <x v="2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</r>
  <r>
    <n v="-1"/>
    <n v="1"/>
    <s v="0001 -Florida Power &amp; Light Company"/>
    <n v="0"/>
    <n v="3"/>
    <x v="0"/>
    <n v="2010"/>
    <n v="216"/>
    <n v="2014"/>
    <s v="V2010 Q2 - 50% Bonus"/>
    <n v="367"/>
    <x v="2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</r>
  <r>
    <n v="-1"/>
    <n v="1"/>
    <s v="0001 -Florida Power &amp; Light Company"/>
    <n v="0"/>
    <n v="3"/>
    <x v="0"/>
    <n v="2010"/>
    <n v="195"/>
    <n v="2014"/>
    <s v="V2010 Q3"/>
    <n v="367"/>
    <x v="2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</r>
  <r>
    <n v="-1"/>
    <n v="1"/>
    <s v="0001 -Florida Power &amp; Light Company"/>
    <n v="0"/>
    <n v="3"/>
    <x v="0"/>
    <n v="2010"/>
    <n v="225"/>
    <n v="2014"/>
    <s v="V2010 Q3 - 100% Bonus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7"/>
    <n v="2014"/>
    <s v="V2010 Q3 - 50% Bonus"/>
    <n v="367"/>
    <x v="2"/>
    <s v="Function"/>
    <n v="3458207.97"/>
    <n v="0"/>
    <n v="0"/>
    <n v="3567350.65"/>
    <n v="263305.07"/>
    <n v="1306464.9099999999"/>
    <n v="-218285.37"/>
    <n v="0"/>
    <n v="3676493.34"/>
    <n v="1496988.18"/>
    <n v="-145503.57"/>
    <n v="0"/>
    <n v="0"/>
    <n v="0"/>
  </r>
  <r>
    <n v="-1"/>
    <n v="1"/>
    <s v="0001 -Florida Power &amp; Light Company"/>
    <n v="0"/>
    <n v="3"/>
    <x v="0"/>
    <n v="2010"/>
    <n v="196"/>
    <n v="2014"/>
    <s v="V2010 Q4"/>
    <n v="367"/>
    <x v="2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</r>
  <r>
    <n v="-1"/>
    <n v="1"/>
    <s v="0001 -Florida Power &amp; Light Company"/>
    <n v="0"/>
    <n v="3"/>
    <x v="0"/>
    <n v="2010"/>
    <n v="224"/>
    <n v="2014"/>
    <s v="V2010 Q4 - 100% Bonus"/>
    <n v="367"/>
    <x v="2"/>
    <s v="Function"/>
    <n v="0"/>
    <n v="0"/>
    <n v="0"/>
    <n v="0"/>
    <n v="0"/>
    <n v="0"/>
    <n v="0"/>
    <n v="169980.18"/>
    <n v="0"/>
    <n v="0"/>
    <n v="169980.18"/>
    <n v="0"/>
    <n v="169980.18"/>
    <n v="0"/>
  </r>
  <r>
    <n v="-1"/>
    <n v="1"/>
    <s v="0001 -Florida Power &amp; Light Company"/>
    <n v="0"/>
    <n v="3"/>
    <x v="0"/>
    <n v="2010"/>
    <n v="218"/>
    <n v="2014"/>
    <s v="V2010 Q4 - 50% Bonus"/>
    <n v="367"/>
    <x v="2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</r>
  <r>
    <n v="-1"/>
    <n v="1"/>
    <s v="0001 -Florida Power &amp; Light Company"/>
    <n v="0"/>
    <n v="3"/>
    <x v="0"/>
    <n v="2011"/>
    <n v="125"/>
    <n v="2014"/>
    <s v="V2011"/>
    <n v="367"/>
    <x v="2"/>
    <s v="Function"/>
    <n v="26597959.079999998"/>
    <n v="-508052"/>
    <n v="0"/>
    <n v="19223375.390000001"/>
    <n v="2167411.62"/>
    <n v="7308293.4400000004"/>
    <n v="-861032.6"/>
    <n v="200756.41"/>
    <n v="27209711.640000001"/>
    <n v="9577416.4499999993"/>
    <n v="125978.46"/>
    <n v="0"/>
    <n v="200756.41"/>
    <n v="0"/>
  </r>
  <r>
    <n v="-1"/>
    <n v="1"/>
    <s v="0001 -Florida Power &amp; Light Company"/>
    <n v="0"/>
    <n v="3"/>
    <x v="0"/>
    <n v="2011"/>
    <n v="233"/>
    <n v="2014"/>
    <s v="V2011 - 100% Bonus"/>
    <n v="367"/>
    <x v="2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</r>
  <r>
    <n v="-1"/>
    <n v="1"/>
    <s v="0001 -Florida Power &amp; Light Company"/>
    <n v="0"/>
    <n v="3"/>
    <x v="0"/>
    <n v="2011"/>
    <n v="234"/>
    <n v="2014"/>
    <s v="V2011 - 50% Bonus"/>
    <n v="367"/>
    <x v="2"/>
    <s v="Function"/>
    <n v="30054899.989999998"/>
    <n v="0"/>
    <n v="0"/>
    <n v="23178100.32"/>
    <n v="2317810.0299999998"/>
    <n v="6958121.0499999998"/>
    <n v="-132176.15"/>
    <n v="279688.73"/>
    <n v="30187076.140000001"/>
    <n v="9240379"/>
    <n v="183064.66"/>
    <n v="0"/>
    <n v="279688.73"/>
    <n v="0"/>
  </r>
  <r>
    <n v="-1"/>
    <n v="1"/>
    <s v="0001 -Florida Power &amp; Light Company"/>
    <n v="0"/>
    <n v="3"/>
    <x v="0"/>
    <n v="2012"/>
    <n v="126"/>
    <n v="2014"/>
    <s v="V2012"/>
    <n v="367"/>
    <x v="2"/>
    <s v="Function"/>
    <n v="383811"/>
    <n v="383811"/>
    <n v="0"/>
    <n v="272453"/>
    <n v="27245.3"/>
    <n v="0"/>
    <n v="383811"/>
    <n v="0"/>
    <n v="0"/>
    <n v="138603.29999999999"/>
    <n v="0"/>
    <n v="0"/>
    <n v="0"/>
    <n v="0"/>
  </r>
  <r>
    <n v="-1"/>
    <n v="1"/>
    <s v="0001 -Florida Power &amp; Light Company"/>
    <n v="0"/>
    <n v="3"/>
    <x v="0"/>
    <n v="2012"/>
    <n v="240"/>
    <n v="2014"/>
    <s v="V2012 Q1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8"/>
    <n v="2014"/>
    <s v="V2012 Q1 - 50% Bonus"/>
    <n v="367"/>
    <x v="2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</r>
  <r>
    <n v="-1"/>
    <n v="1"/>
    <s v="0001 -Florida Power &amp; Light Company"/>
    <n v="0"/>
    <n v="3"/>
    <x v="0"/>
    <n v="2012"/>
    <n v="242"/>
    <n v="2014"/>
    <s v="V2012 Q2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3"/>
    <n v="2014"/>
    <s v="V2012 Q2 - 100% Bonus"/>
    <n v="367"/>
    <x v="2"/>
    <s v="Function"/>
    <n v="0"/>
    <n v="0"/>
    <n v="0"/>
    <n v="0"/>
    <n v="0"/>
    <n v="0"/>
    <n v="0"/>
    <n v="1206776.02"/>
    <n v="0"/>
    <n v="0"/>
    <n v="1206776.02"/>
    <n v="0"/>
    <n v="1206776.02"/>
    <n v="0"/>
  </r>
  <r>
    <n v="-1"/>
    <n v="1"/>
    <s v="0001 -Florida Power &amp; Light Company"/>
    <n v="0"/>
    <n v="3"/>
    <x v="0"/>
    <n v="2012"/>
    <n v="249"/>
    <n v="2014"/>
    <s v="V2012 Q2 - 50% Bonus"/>
    <n v="367"/>
    <x v="2"/>
    <s v="Function"/>
    <n v="169333481.02000001"/>
    <n v="0"/>
    <n v="0"/>
    <n v="170088781.69"/>
    <n v="14385808.890000001"/>
    <n v="26801332.399999999"/>
    <n v="-1510601.33"/>
    <n v="1612277.91"/>
    <n v="170844082.34999999"/>
    <n v="40887377.560000002"/>
    <n v="401440.31"/>
    <n v="0"/>
    <n v="1612277.91"/>
    <n v="0"/>
  </r>
  <r>
    <n v="-1"/>
    <n v="1"/>
    <s v="0001 -Florida Power &amp; Light Company"/>
    <n v="0"/>
    <n v="3"/>
    <x v="0"/>
    <n v="2012"/>
    <n v="244"/>
    <n v="2014"/>
    <s v="V2012 Q3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5"/>
    <n v="2014"/>
    <s v="V2012 Q3 - 100% Bonus"/>
    <n v="367"/>
    <x v="2"/>
    <s v="Function"/>
    <n v="0"/>
    <n v="0"/>
    <n v="0"/>
    <n v="0"/>
    <n v="0"/>
    <n v="0"/>
    <n v="0"/>
    <n v="1951850.69"/>
    <n v="0"/>
    <n v="0"/>
    <n v="1951850.69"/>
    <n v="0"/>
    <n v="1951850.69"/>
    <n v="0"/>
  </r>
  <r>
    <n v="-1"/>
    <n v="1"/>
    <s v="0001 -Florida Power &amp; Light Company"/>
    <n v="0"/>
    <n v="3"/>
    <x v="0"/>
    <n v="2012"/>
    <n v="250"/>
    <n v="2014"/>
    <s v="V2012 Q3 - 50% Bonus"/>
    <n v="367"/>
    <x v="2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</r>
  <r>
    <n v="-1"/>
    <n v="1"/>
    <s v="0001 -Florida Power &amp; Light Company"/>
    <n v="0"/>
    <n v="3"/>
    <x v="0"/>
    <n v="2012"/>
    <n v="246"/>
    <n v="2014"/>
    <s v="V2012 Q4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7"/>
    <n v="2014"/>
    <s v="V2012 Q4 - 100% Bonus"/>
    <n v="367"/>
    <x v="2"/>
    <s v="Function"/>
    <n v="0"/>
    <n v="0"/>
    <n v="0"/>
    <n v="0"/>
    <n v="0"/>
    <n v="0"/>
    <n v="0"/>
    <n v="1020069.46"/>
    <n v="0"/>
    <n v="0"/>
    <n v="1020069.46"/>
    <n v="0"/>
    <n v="1020069.46"/>
    <n v="0"/>
  </r>
  <r>
    <n v="-1"/>
    <n v="1"/>
    <s v="0001 -Florida Power &amp; Light Company"/>
    <n v="0"/>
    <n v="3"/>
    <x v="0"/>
    <n v="2012"/>
    <n v="251"/>
    <n v="2014"/>
    <s v="V2012 Q4 - 50% Bonus"/>
    <n v="367"/>
    <x v="2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</r>
  <r>
    <n v="-1"/>
    <n v="1"/>
    <s v="0001 -Florida Power &amp; Light Company"/>
    <n v="0"/>
    <n v="3"/>
    <x v="0"/>
    <n v="2013"/>
    <n v="127"/>
    <n v="2014"/>
    <s v="V2013"/>
    <n v="367"/>
    <x v="2"/>
    <s v="Function"/>
    <n v="31000452.23"/>
    <n v="30917473"/>
    <n v="0"/>
    <n v="30703634.93"/>
    <n v="3070363.49"/>
    <n v="148099.84"/>
    <n v="28038455.329999998"/>
    <n v="163749.04999999999"/>
    <n v="2961996.9"/>
    <n v="4593394.92"/>
    <n v="-2424925.2000000002"/>
    <n v="0"/>
    <n v="163749.04999999999"/>
    <n v="0"/>
  </r>
  <r>
    <n v="-1"/>
    <n v="1"/>
    <s v="0001 -Florida Power &amp; Light Company"/>
    <n v="0"/>
    <n v="3"/>
    <x v="0"/>
    <n v="2013"/>
    <n v="231"/>
    <n v="2014"/>
    <s v="V2013 - 50% Bonus"/>
    <n v="367"/>
    <x v="2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</r>
  <r>
    <n v="-1"/>
    <n v="1"/>
    <s v="0001 -Florida Power &amp; Light Company"/>
    <n v="0"/>
    <n v="3"/>
    <x v="0"/>
    <n v="2014"/>
    <n v="128"/>
    <n v="2014"/>
    <s v="V2014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4"/>
    <n v="363"/>
    <n v="2014"/>
    <s v="V2014 - 50% Bonus"/>
    <n v="367"/>
    <x v="2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</r>
  <r>
    <n v="-1"/>
    <n v="1"/>
    <s v="0001 -Florida Power &amp; Light Company"/>
    <n v="0"/>
    <n v="3"/>
    <x v="0"/>
    <n v="2014"/>
    <n v="601"/>
    <n v="2014"/>
    <s v="V2014 EXP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2"/>
    <n v="80"/>
    <n v="2014"/>
    <s v="V2002 Bonus Q1"/>
    <n v="367"/>
    <x v="3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</r>
  <r>
    <n v="-1"/>
    <n v="1"/>
    <s v="0001 -Florida Power &amp; Light Company"/>
    <n v="0"/>
    <n v="3"/>
    <x v="0"/>
    <n v="2002"/>
    <n v="81"/>
    <n v="2014"/>
    <s v="V2002 Bonus Q2"/>
    <n v="367"/>
    <x v="3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</r>
  <r>
    <n v="-1"/>
    <n v="1"/>
    <s v="0001 -Florida Power &amp; Light Company"/>
    <n v="0"/>
    <n v="3"/>
    <x v="0"/>
    <n v="2002"/>
    <n v="82"/>
    <n v="2014"/>
    <s v="V2002 Bonus Q3"/>
    <n v="367"/>
    <x v="3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</r>
  <r>
    <n v="-1"/>
    <n v="1"/>
    <s v="0001 -Florida Power &amp; Light Company"/>
    <n v="0"/>
    <n v="3"/>
    <x v="0"/>
    <n v="2003"/>
    <n v="70"/>
    <n v="2014"/>
    <s v="V2003 Bonus-30%"/>
    <n v="367"/>
    <x v="3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</r>
  <r>
    <n v="-1"/>
    <n v="1"/>
    <s v="0001 -Florida Power &amp; Light Company"/>
    <n v="0"/>
    <n v="3"/>
    <x v="0"/>
    <n v="2004"/>
    <n v="100"/>
    <n v="2014"/>
    <s v="V2004 Q1 - 50% Bonus"/>
    <n v="367"/>
    <x v="3"/>
    <s v="Function"/>
    <n v="-10141.76"/>
    <n v="0"/>
    <n v="0"/>
    <n v="-10141.76"/>
    <n v="0"/>
    <n v="-10141.76"/>
    <n v="0"/>
    <n v="0"/>
    <n v="-10141.76"/>
    <n v="-10141.76"/>
    <n v="0"/>
    <n v="0"/>
    <n v="0"/>
    <n v="0"/>
  </r>
  <r>
    <n v="-1"/>
    <n v="1"/>
    <s v="0001 -Florida Power &amp; Light Company"/>
    <n v="0"/>
    <n v="3"/>
    <x v="0"/>
    <n v="2004"/>
    <n v="101"/>
    <n v="2014"/>
    <s v="V2004 Q2 - 50% Bonus"/>
    <n v="367"/>
    <x v="3"/>
    <s v="Function"/>
    <n v="0.01"/>
    <n v="0"/>
    <n v="0"/>
    <n v="0.01"/>
    <n v="0"/>
    <n v="0.01"/>
    <n v="0"/>
    <n v="0"/>
    <n v="0.01"/>
    <n v="0.01"/>
    <n v="0"/>
    <n v="0"/>
    <n v="0"/>
    <n v="0"/>
  </r>
  <r>
    <n v="-1"/>
    <n v="1"/>
    <s v="0001 -Florida Power &amp; Light Company"/>
    <n v="0"/>
    <n v="3"/>
    <x v="0"/>
    <n v="2004"/>
    <n v="102"/>
    <n v="2014"/>
    <s v="V2004 Q3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4"/>
    <n v="103"/>
    <n v="2014"/>
    <s v="V2004 Q4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5"/>
    <n v="66"/>
    <n v="2014"/>
    <s v="V2005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6"/>
    <n v="67"/>
    <n v="2014"/>
    <s v="V2006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7"/>
    <n v="74"/>
    <n v="2014"/>
    <s v="V2007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89"/>
    <n v="2014"/>
    <s v="V2008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168"/>
    <n v="2014"/>
    <s v="V2008 Q1 - 50% Bonus"/>
    <n v="367"/>
    <x v="3"/>
    <s v="Function"/>
    <n v="0.01"/>
    <n v="0"/>
    <n v="0"/>
    <n v="0.01"/>
    <n v="0"/>
    <n v="0.01"/>
    <n v="0"/>
    <n v="0"/>
    <n v="0.01"/>
    <n v="0.01"/>
    <n v="0"/>
    <n v="0"/>
    <n v="0"/>
    <n v="0"/>
  </r>
  <r>
    <n v="-1"/>
    <n v="1"/>
    <s v="0001 -Florida Power &amp; Light Company"/>
    <n v="0"/>
    <n v="3"/>
    <x v="0"/>
    <n v="2008"/>
    <n v="169"/>
    <n v="2014"/>
    <s v="V2008 Q2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170"/>
    <n v="2014"/>
    <s v="V2008 Q3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171"/>
    <n v="2014"/>
    <s v="V2008 Q4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90"/>
    <n v="2014"/>
    <s v="V2009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89"/>
    <n v="2014"/>
    <s v="V2009 Q1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90"/>
    <n v="2014"/>
    <s v="V2009 Q2 - 50% Bonus"/>
    <n v="367"/>
    <x v="3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</r>
  <r>
    <n v="-1"/>
    <n v="1"/>
    <s v="0001 -Florida Power &amp; Light Company"/>
    <n v="0"/>
    <n v="3"/>
    <x v="0"/>
    <n v="2009"/>
    <n v="191"/>
    <n v="2014"/>
    <s v="V2009 Q3 - 50% Bonus"/>
    <n v="367"/>
    <x v="3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</r>
  <r>
    <n v="-1"/>
    <n v="1"/>
    <s v="0001 -Florida Power &amp; Light Company"/>
    <n v="0"/>
    <n v="3"/>
    <x v="0"/>
    <n v="2009"/>
    <n v="192"/>
    <n v="2014"/>
    <s v="V2009 Q4 - 50% Bonus"/>
    <n v="367"/>
    <x v="3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</r>
  <r>
    <n v="-1"/>
    <n v="1"/>
    <s v="0001 -Florida Power &amp; Light Company"/>
    <n v="0"/>
    <n v="3"/>
    <x v="0"/>
    <n v="2010"/>
    <n v="124"/>
    <n v="2014"/>
    <s v="V2010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5"/>
    <n v="2014"/>
    <s v="V2010 Q1 - 50% Bonus"/>
    <n v="367"/>
    <x v="3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</r>
  <r>
    <n v="-1"/>
    <n v="1"/>
    <s v="0001 -Florida Power &amp; Light Company"/>
    <n v="0"/>
    <n v="3"/>
    <x v="0"/>
    <n v="2010"/>
    <n v="216"/>
    <n v="2014"/>
    <s v="V2010 Q2 - 50% Bonus"/>
    <n v="367"/>
    <x v="3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</r>
  <r>
    <n v="-1"/>
    <n v="1"/>
    <s v="0001 -Florida Power &amp; Light Company"/>
    <n v="0"/>
    <n v="3"/>
    <x v="0"/>
    <n v="2010"/>
    <n v="225"/>
    <n v="2014"/>
    <s v="V2010 Q3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7"/>
    <n v="2014"/>
    <s v="V2010 Q3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24"/>
    <n v="2014"/>
    <s v="V2010 Q4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8"/>
    <n v="2014"/>
    <s v="V2010 Q4 - 50% Bonus"/>
    <n v="367"/>
    <x v="3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</r>
  <r>
    <n v="-1"/>
    <n v="1"/>
    <s v="0001 -Florida Power &amp; Light Company"/>
    <n v="0"/>
    <n v="3"/>
    <x v="0"/>
    <n v="2011"/>
    <n v="125"/>
    <n v="2014"/>
    <s v="V2011"/>
    <n v="367"/>
    <x v="3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</r>
  <r>
    <n v="-1"/>
    <n v="1"/>
    <s v="0001 -Florida Power &amp; Light Company"/>
    <n v="0"/>
    <n v="3"/>
    <x v="0"/>
    <n v="2011"/>
    <n v="233"/>
    <n v="2014"/>
    <s v="V2011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1"/>
    <n v="234"/>
    <n v="2014"/>
    <s v="V2011 - 50% Bonus"/>
    <n v="367"/>
    <x v="3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</r>
  <r>
    <n v="-1"/>
    <n v="1"/>
    <s v="0001 -Florida Power &amp; Light Company"/>
    <n v="0"/>
    <n v="3"/>
    <x v="0"/>
    <n v="2012"/>
    <n v="126"/>
    <n v="2014"/>
    <s v="V2012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0"/>
    <n v="2014"/>
    <s v="V2012 Q1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8"/>
    <n v="2014"/>
    <s v="V2012 Q1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2"/>
    <n v="2014"/>
    <s v="V2012 Q2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3"/>
    <n v="2014"/>
    <s v="V2012 Q2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9"/>
    <n v="2014"/>
    <s v="V2012 Q2 - 50% Bonus"/>
    <n v="367"/>
    <x v="3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</r>
  <r>
    <n v="-1"/>
    <n v="1"/>
    <s v="0001 -Florida Power &amp; Light Company"/>
    <n v="0"/>
    <n v="3"/>
    <x v="0"/>
    <n v="2012"/>
    <n v="244"/>
    <n v="2014"/>
    <s v="V2012 Q3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5"/>
    <n v="2014"/>
    <s v="V2012 Q3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0"/>
    <n v="2014"/>
    <s v="V2012 Q3 - 50% Bonus"/>
    <n v="367"/>
    <x v="3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</r>
  <r>
    <n v="-1"/>
    <n v="1"/>
    <s v="0001 -Florida Power &amp; Light Company"/>
    <n v="0"/>
    <n v="3"/>
    <x v="0"/>
    <n v="2012"/>
    <n v="246"/>
    <n v="2014"/>
    <s v="V2012 Q4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7"/>
    <n v="2014"/>
    <s v="V2012 Q4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1"/>
    <n v="2014"/>
    <s v="V2012 Q4 - 50% Bonus"/>
    <n v="367"/>
    <x v="3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</r>
  <r>
    <n v="-1"/>
    <n v="1"/>
    <s v="0001 -Florida Power &amp; Light Company"/>
    <n v="0"/>
    <n v="3"/>
    <x v="0"/>
    <n v="2013"/>
    <n v="127"/>
    <n v="2014"/>
    <s v="V2013"/>
    <n v="367"/>
    <x v="3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</r>
  <r>
    <n v="-1"/>
    <n v="1"/>
    <s v="0001 -Florida Power &amp; Light Company"/>
    <n v="0"/>
    <n v="3"/>
    <x v="0"/>
    <n v="2013"/>
    <n v="231"/>
    <n v="2014"/>
    <s v="V2013 - 50% Bonus"/>
    <n v="367"/>
    <x v="3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</r>
  <r>
    <n v="-1"/>
    <n v="1"/>
    <s v="0001 -Florida Power &amp; Light Company"/>
    <n v="0"/>
    <n v="3"/>
    <x v="0"/>
    <n v="2014"/>
    <n v="128"/>
    <n v="2014"/>
    <s v="V2014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4"/>
    <n v="363"/>
    <n v="2014"/>
    <s v="V2014 - 50% Bonus"/>
    <n v="367"/>
    <x v="3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</r>
  <r>
    <n v="-1"/>
    <n v="1"/>
    <s v="0001 -Florida Power &amp; Light Company"/>
    <n v="0"/>
    <n v="3"/>
    <x v="0"/>
    <n v="2014"/>
    <n v="601"/>
    <n v="2014"/>
    <s v="V2014 EXP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69"/>
    <n v="1"/>
    <n v="2014"/>
    <s v="V1969"/>
    <n v="367"/>
    <x v="4"/>
    <s v="Function"/>
    <n v="9444341.4299999997"/>
    <n v="0"/>
    <n v="0"/>
    <n v="9444341.4299999997"/>
    <n v="0"/>
    <n v="9444341.4299999997"/>
    <n v="-304790.93"/>
    <n v="14578.53"/>
    <n v="9444341.4299999997"/>
    <n v="9444341.4299999997"/>
    <n v="14578.53"/>
    <n v="0"/>
    <n v="14578.53"/>
    <n v="0"/>
  </r>
  <r>
    <n v="-1"/>
    <n v="1"/>
    <s v="0001 -Florida Power &amp; Light Company"/>
    <n v="0"/>
    <n v="3"/>
    <x v="0"/>
    <n v="1970"/>
    <n v="2"/>
    <n v="2014"/>
    <s v="V1970"/>
    <n v="367"/>
    <x v="4"/>
    <s v="Function"/>
    <n v="20084269.02"/>
    <n v="0"/>
    <n v="0"/>
    <n v="20084269.02"/>
    <n v="0"/>
    <n v="20084269.02"/>
    <n v="-387940.11"/>
    <n v="67815.429999999993"/>
    <n v="20084269.02"/>
    <n v="20084269.02"/>
    <n v="67815.429999999993"/>
    <n v="0"/>
    <n v="67815.429999999993"/>
    <n v="0"/>
  </r>
  <r>
    <n v="-1"/>
    <n v="1"/>
    <s v="0001 -Florida Power &amp; Light Company"/>
    <n v="0"/>
    <n v="3"/>
    <x v="0"/>
    <n v="1971"/>
    <n v="3"/>
    <n v="2014"/>
    <s v="V1971"/>
    <n v="367"/>
    <x v="4"/>
    <s v="Function"/>
    <n v="36297464"/>
    <n v="0"/>
    <n v="0"/>
    <n v="36297464"/>
    <n v="0"/>
    <n v="36297464"/>
    <n v="0"/>
    <n v="0"/>
    <n v="36297464"/>
    <n v="36297464"/>
    <n v="0"/>
    <n v="0"/>
    <n v="0"/>
    <n v="0"/>
  </r>
  <r>
    <n v="-1"/>
    <n v="1"/>
    <s v="0001 -Florida Power &amp; Light Company"/>
    <n v="0"/>
    <n v="3"/>
    <x v="0"/>
    <n v="1972"/>
    <n v="4"/>
    <n v="2014"/>
    <s v="V1972"/>
    <n v="367"/>
    <x v="4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</r>
  <r>
    <n v="-1"/>
    <n v="1"/>
    <s v="0001 -Florida Power &amp; Light Company"/>
    <n v="0"/>
    <n v="3"/>
    <x v="0"/>
    <n v="1973"/>
    <n v="5"/>
    <n v="2014"/>
    <s v="V1973"/>
    <n v="367"/>
    <x v="4"/>
    <s v="Function"/>
    <n v="86323"/>
    <n v="0"/>
    <n v="0"/>
    <n v="86323"/>
    <n v="0"/>
    <n v="86323"/>
    <n v="0"/>
    <n v="0"/>
    <n v="86323"/>
    <n v="86323"/>
    <n v="0"/>
    <n v="0"/>
    <n v="0"/>
    <n v="0"/>
  </r>
  <r>
    <n v="-1"/>
    <n v="1"/>
    <s v="0001 -Florida Power &amp; Light Company"/>
    <n v="0"/>
    <n v="3"/>
    <x v="0"/>
    <n v="1974"/>
    <n v="6"/>
    <n v="2014"/>
    <s v="V1974"/>
    <n v="367"/>
    <x v="4"/>
    <s v="Function"/>
    <n v="54713917.049999997"/>
    <n v="0"/>
    <n v="0"/>
    <n v="54675045.049999997"/>
    <n v="0"/>
    <n v="54713917.049999997"/>
    <n v="-129653.01"/>
    <n v="0"/>
    <n v="54713917.049999997"/>
    <n v="54713917.049999997"/>
    <n v="0"/>
    <n v="0"/>
    <n v="0"/>
    <n v="0"/>
  </r>
  <r>
    <n v="-1"/>
    <n v="1"/>
    <s v="0001 -Florida Power &amp; Light Company"/>
    <n v="0"/>
    <n v="3"/>
    <x v="0"/>
    <n v="1975"/>
    <n v="7"/>
    <n v="2014"/>
    <s v="V1975"/>
    <n v="367"/>
    <x v="4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</r>
  <r>
    <n v="-1"/>
    <n v="1"/>
    <s v="0001 -Florida Power &amp; Light Company"/>
    <n v="0"/>
    <n v="3"/>
    <x v="0"/>
    <n v="1976"/>
    <n v="8"/>
    <n v="2014"/>
    <s v="V1976"/>
    <n v="367"/>
    <x v="4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</r>
  <r>
    <n v="-1"/>
    <n v="1"/>
    <s v="0001 -Florida Power &amp; Light Company"/>
    <n v="0"/>
    <n v="3"/>
    <x v="0"/>
    <n v="1977"/>
    <n v="10"/>
    <n v="2014"/>
    <s v="V1977"/>
    <n v="367"/>
    <x v="4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</r>
  <r>
    <n v="-1"/>
    <n v="1"/>
    <s v="0001 -Florida Power &amp; Light Company"/>
    <n v="0"/>
    <n v="3"/>
    <x v="0"/>
    <n v="1978"/>
    <n v="12"/>
    <n v="2014"/>
    <s v="V1978"/>
    <n v="367"/>
    <x v="4"/>
    <s v="Function"/>
    <n v="3109530"/>
    <n v="0"/>
    <n v="0"/>
    <n v="3109530"/>
    <n v="0"/>
    <n v="3109530"/>
    <n v="0"/>
    <n v="0"/>
    <n v="3109530"/>
    <n v="3109530"/>
    <n v="0"/>
    <n v="0"/>
    <n v="0"/>
    <n v="0"/>
  </r>
  <r>
    <n v="-1"/>
    <n v="1"/>
    <s v="0001 -Florida Power &amp; Light Company"/>
    <n v="0"/>
    <n v="3"/>
    <x v="0"/>
    <n v="1979"/>
    <n v="13"/>
    <n v="2014"/>
    <s v="V1979"/>
    <n v="367"/>
    <x v="4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</r>
  <r>
    <n v="-1"/>
    <n v="1"/>
    <s v="0001 -Florida Power &amp; Light Company"/>
    <n v="0"/>
    <n v="3"/>
    <x v="0"/>
    <n v="1980"/>
    <n v="14"/>
    <n v="2014"/>
    <s v="V1980"/>
    <n v="367"/>
    <x v="4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</r>
  <r>
    <n v="-1"/>
    <n v="1"/>
    <s v="0001 -Florida Power &amp; Light Company"/>
    <n v="0"/>
    <n v="3"/>
    <x v="0"/>
    <n v="1981"/>
    <n v="15"/>
    <n v="2014"/>
    <s v="V1981"/>
    <n v="367"/>
    <x v="4"/>
    <s v="Function"/>
    <n v="249053.76"/>
    <n v="0"/>
    <n v="0"/>
    <n v="249053.76"/>
    <n v="0"/>
    <n v="249053.76"/>
    <n v="-124440.8"/>
    <n v="23217.18"/>
    <n v="249053.76"/>
    <n v="249053.76"/>
    <n v="23217.18"/>
    <n v="0"/>
    <n v="23217.18"/>
    <n v="0"/>
  </r>
  <r>
    <n v="-1"/>
    <n v="1"/>
    <s v="0001 -Florida Power &amp; Light Company"/>
    <n v="0"/>
    <n v="3"/>
    <x v="0"/>
    <n v="1982"/>
    <n v="16"/>
    <n v="2014"/>
    <s v="V1982"/>
    <n v="367"/>
    <x v="4"/>
    <s v="Function"/>
    <n v="4254969.0999999996"/>
    <n v="0"/>
    <n v="0"/>
    <n v="4254969.0999999996"/>
    <n v="0"/>
    <n v="4254969.0999999996"/>
    <n v="-3578222.98"/>
    <n v="692820.92"/>
    <n v="4254969.0999999996"/>
    <n v="4254969.0999999996"/>
    <n v="692820.92"/>
    <n v="0"/>
    <n v="692820.92"/>
    <n v="0"/>
  </r>
  <r>
    <n v="-1"/>
    <n v="1"/>
    <s v="0001 -Florida Power &amp; Light Company"/>
    <n v="0"/>
    <n v="3"/>
    <x v="0"/>
    <n v="1983"/>
    <n v="17"/>
    <n v="2014"/>
    <s v="V1983"/>
    <n v="367"/>
    <x v="4"/>
    <s v="Function"/>
    <n v="608054.68000000005"/>
    <n v="0"/>
    <n v="0"/>
    <n v="608054.68000000005"/>
    <n v="0"/>
    <n v="608054.68000000005"/>
    <n v="-283864.57"/>
    <n v="0"/>
    <n v="608054.68000000005"/>
    <n v="608054.68000000005"/>
    <n v="0"/>
    <n v="0"/>
    <n v="0"/>
    <n v="0"/>
  </r>
  <r>
    <n v="-1"/>
    <n v="1"/>
    <s v="0001 -Florida Power &amp; Light Company"/>
    <n v="0"/>
    <n v="3"/>
    <x v="0"/>
    <n v="1984"/>
    <n v="18"/>
    <n v="2014"/>
    <s v="V1984"/>
    <n v="367"/>
    <x v="4"/>
    <s v="Function"/>
    <n v="1189021.17"/>
    <n v="0"/>
    <n v="0"/>
    <n v="1189021.17"/>
    <n v="0"/>
    <n v="1189021.56"/>
    <n v="-195850.73"/>
    <n v="42760.76"/>
    <n v="1189021.56"/>
    <n v="1189021.17"/>
    <n v="42760.76"/>
    <n v="0"/>
    <n v="42760.76"/>
    <n v="0"/>
  </r>
  <r>
    <n v="-1"/>
    <n v="1"/>
    <s v="0001 -Florida Power &amp; Light Company"/>
    <n v="0"/>
    <n v="3"/>
    <x v="0"/>
    <n v="1985"/>
    <n v="19"/>
    <n v="2014"/>
    <s v="V1985"/>
    <n v="367"/>
    <x v="4"/>
    <s v="Function"/>
    <n v="1567468.25"/>
    <n v="0"/>
    <n v="0"/>
    <n v="1567468.25"/>
    <n v="0"/>
    <n v="1567468.25"/>
    <n v="-246012.86"/>
    <n v="51688.67"/>
    <n v="1567468.25"/>
    <n v="1567468.25"/>
    <n v="51688.67"/>
    <n v="0"/>
    <n v="51688.67"/>
    <n v="0"/>
  </r>
  <r>
    <n v="-1"/>
    <n v="1"/>
    <s v="0001 -Florida Power &amp; Light Company"/>
    <n v="0"/>
    <n v="3"/>
    <x v="0"/>
    <n v="1986"/>
    <n v="20"/>
    <n v="2014"/>
    <s v="V1986"/>
    <n v="367"/>
    <x v="4"/>
    <s v="Function"/>
    <n v="312882.88"/>
    <n v="0"/>
    <n v="0"/>
    <n v="312882.88"/>
    <n v="0"/>
    <n v="317374.88"/>
    <n v="-196798.6"/>
    <n v="37267.96"/>
    <n v="317374.88"/>
    <n v="312882.88"/>
    <n v="37267.96"/>
    <n v="0"/>
    <n v="37267.96"/>
    <n v="0"/>
  </r>
  <r>
    <n v="-1"/>
    <n v="1"/>
    <s v="0001 -Florida Power &amp; Light Company"/>
    <n v="0"/>
    <n v="3"/>
    <x v="0"/>
    <n v="1987"/>
    <n v="22"/>
    <n v="2014"/>
    <s v="V1987"/>
    <n v="367"/>
    <x v="4"/>
    <s v="Function"/>
    <n v="1208328.28"/>
    <n v="0"/>
    <n v="0"/>
    <n v="0"/>
    <n v="0"/>
    <n v="1208328.28"/>
    <n v="-673540.57"/>
    <n v="151183.84"/>
    <n v="1208328.28"/>
    <n v="1208328.28"/>
    <n v="151183.84"/>
    <n v="0"/>
    <n v="151183.84"/>
    <n v="0"/>
  </r>
  <r>
    <n v="-1"/>
    <n v="1"/>
    <s v="0001 -Florida Power &amp; Light Company"/>
    <n v="0"/>
    <n v="3"/>
    <x v="0"/>
    <n v="1987"/>
    <n v="21"/>
    <n v="2014"/>
    <s v="V1987A"/>
    <n v="367"/>
    <x v="4"/>
    <s v="Function"/>
    <n v="995373.7"/>
    <n v="0"/>
    <n v="0"/>
    <n v="995373.7"/>
    <n v="0"/>
    <n v="995373.7"/>
    <n v="-566760.4"/>
    <n v="88113.2"/>
    <n v="995373.7"/>
    <n v="995373.7"/>
    <n v="88113.2"/>
    <n v="0"/>
    <n v="88113.2"/>
    <n v="0"/>
  </r>
  <r>
    <n v="-1"/>
    <n v="1"/>
    <s v="0001 -Florida Power &amp; Light Company"/>
    <n v="0"/>
    <n v="3"/>
    <x v="0"/>
    <n v="1988"/>
    <n v="24"/>
    <n v="2014"/>
    <s v="V1988"/>
    <n v="367"/>
    <x v="4"/>
    <s v="Function"/>
    <n v="926383.42"/>
    <n v="0"/>
    <n v="0"/>
    <n v="0"/>
    <n v="0"/>
    <n v="926383.42"/>
    <n v="-190749.25"/>
    <n v="39878.85"/>
    <n v="926383.42"/>
    <n v="926383.42"/>
    <n v="39878.85"/>
    <n v="0"/>
    <n v="39878.85"/>
    <n v="0"/>
  </r>
  <r>
    <n v="-1"/>
    <n v="1"/>
    <s v="0001 -Florida Power &amp; Light Company"/>
    <n v="0"/>
    <n v="3"/>
    <x v="0"/>
    <n v="1989"/>
    <n v="26"/>
    <n v="2014"/>
    <s v="V1989"/>
    <n v="367"/>
    <x v="4"/>
    <s v="Function"/>
    <n v="617840.92000000004"/>
    <n v="0"/>
    <n v="0"/>
    <n v="0"/>
    <n v="0"/>
    <n v="617840.92000000004"/>
    <n v="-412932.39"/>
    <n v="0"/>
    <n v="617840.92000000004"/>
    <n v="617840.92000000004"/>
    <n v="0"/>
    <n v="0"/>
    <n v="0"/>
    <n v="0"/>
  </r>
  <r>
    <n v="-1"/>
    <n v="1"/>
    <s v="0001 -Florida Power &amp; Light Company"/>
    <n v="0"/>
    <n v="3"/>
    <x v="0"/>
    <n v="1990"/>
    <n v="28"/>
    <n v="2014"/>
    <s v="V1990"/>
    <n v="367"/>
    <x v="4"/>
    <s v="Function"/>
    <n v="5184748.72"/>
    <n v="0"/>
    <n v="0"/>
    <n v="0"/>
    <n v="0"/>
    <n v="5184748.72"/>
    <n v="-756669.77"/>
    <n v="172454.69"/>
    <n v="5184748.72"/>
    <n v="5184748.72"/>
    <n v="172454.69"/>
    <n v="0"/>
    <n v="172454.69"/>
    <n v="0"/>
  </r>
  <r>
    <n v="-1"/>
    <n v="1"/>
    <s v="0001 -Florida Power &amp; Light Company"/>
    <n v="0"/>
    <n v="3"/>
    <x v="0"/>
    <n v="1991"/>
    <n v="29"/>
    <n v="2014"/>
    <s v="V1991"/>
    <n v="367"/>
    <x v="4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</r>
  <r>
    <n v="-1"/>
    <n v="1"/>
    <s v="0001 -Florida Power &amp; Light Company"/>
    <n v="0"/>
    <n v="3"/>
    <x v="0"/>
    <n v="1992"/>
    <n v="30"/>
    <n v="2014"/>
    <s v="V1992"/>
    <n v="367"/>
    <x v="4"/>
    <s v="Function"/>
    <n v="43492703.539999999"/>
    <n v="0"/>
    <n v="0"/>
    <n v="0"/>
    <n v="0"/>
    <n v="43534054.25"/>
    <n v="-27327029.27"/>
    <n v="6669982.7000000002"/>
    <n v="43534054.25"/>
    <n v="43492703.539999999"/>
    <n v="6669982.7000000002"/>
    <n v="0"/>
    <n v="6669982.7000000002"/>
    <n v="0"/>
  </r>
  <r>
    <n v="-1"/>
    <n v="1"/>
    <s v="0001 -Florida Power &amp; Light Company"/>
    <n v="0"/>
    <n v="3"/>
    <x v="0"/>
    <n v="1993"/>
    <n v="31"/>
    <n v="2014"/>
    <s v="V1993"/>
    <n v="367"/>
    <x v="4"/>
    <s v="Function"/>
    <n v="556156351.22000003"/>
    <n v="0"/>
    <n v="0"/>
    <n v="0"/>
    <n v="0"/>
    <n v="556261716.60000002"/>
    <n v="-5006406.7"/>
    <n v="711401.76"/>
    <n v="556261716.60000002"/>
    <n v="556156351.22000003"/>
    <n v="711401.76"/>
    <n v="0"/>
    <n v="711401.76"/>
    <n v="0"/>
  </r>
  <r>
    <n v="-1"/>
    <n v="1"/>
    <s v="0001 -Florida Power &amp; Light Company"/>
    <n v="0"/>
    <n v="3"/>
    <x v="0"/>
    <n v="1994"/>
    <n v="32"/>
    <n v="2014"/>
    <s v="V1994"/>
    <n v="367"/>
    <x v="4"/>
    <s v="Function"/>
    <n v="166340996.53"/>
    <n v="0"/>
    <n v="0"/>
    <n v="3521232.3"/>
    <n v="3521232.3"/>
    <n v="163687981.47999999"/>
    <n v="-13224844.390000001"/>
    <n v="1678825.81"/>
    <n v="167209213.78"/>
    <n v="166340996.53"/>
    <n v="1678825.81"/>
    <n v="0"/>
    <n v="1678825.81"/>
    <n v="0"/>
  </r>
  <r>
    <n v="-1"/>
    <n v="1"/>
    <s v="0001 -Florida Power &amp; Light Company"/>
    <n v="0"/>
    <n v="3"/>
    <x v="0"/>
    <n v="1995"/>
    <n v="33"/>
    <n v="2014"/>
    <s v="V1995"/>
    <n v="367"/>
    <x v="4"/>
    <s v="Function"/>
    <n v="18982621.780000001"/>
    <n v="0"/>
    <n v="0"/>
    <n v="1265015.75"/>
    <n v="843344.26"/>
    <n v="17737488.550000001"/>
    <n v="-1514855.2"/>
    <n v="257274.92"/>
    <n v="19002504.300000001"/>
    <n v="18560950.289999999"/>
    <n v="257274.92"/>
    <n v="0"/>
    <n v="257274.92"/>
    <n v="0"/>
  </r>
  <r>
    <n v="-1"/>
    <n v="1"/>
    <s v="0001 -Florida Power &amp; Light Company"/>
    <n v="0"/>
    <n v="3"/>
    <x v="0"/>
    <n v="1996"/>
    <n v="34"/>
    <n v="2014"/>
    <s v="V1996"/>
    <n v="367"/>
    <x v="4"/>
    <s v="Function"/>
    <n v="8801092.7100000009"/>
    <n v="0"/>
    <n v="0"/>
    <n v="971431.34"/>
    <n v="388572.54"/>
    <n v="7829661.3700000001"/>
    <n v="-252019.63"/>
    <n v="2453.89"/>
    <n v="8801092.7100000009"/>
    <n v="8218233.9100000001"/>
    <n v="2453.89"/>
    <n v="0"/>
    <n v="2453.89"/>
    <n v="0"/>
  </r>
  <r>
    <n v="-1"/>
    <n v="1"/>
    <s v="0001 -Florida Power &amp; Light Company"/>
    <n v="0"/>
    <n v="3"/>
    <x v="0"/>
    <n v="1997"/>
    <n v="35"/>
    <n v="2014"/>
    <s v="V1997"/>
    <n v="367"/>
    <x v="4"/>
    <s v="Function"/>
    <n v="1797376.71"/>
    <n v="0"/>
    <n v="0"/>
    <n v="272143.78000000003"/>
    <n v="272143.78000000003"/>
    <n v="1525232.93"/>
    <n v="-1354944.65"/>
    <n v="0"/>
    <n v="1797376.71"/>
    <n v="1797376.71"/>
    <n v="0"/>
    <n v="0"/>
    <n v="0"/>
    <n v="0"/>
  </r>
  <r>
    <n v="-1"/>
    <n v="1"/>
    <s v="0001 -Florida Power &amp; Light Company"/>
    <n v="0"/>
    <n v="3"/>
    <x v="0"/>
    <n v="1998"/>
    <n v="59"/>
    <n v="2014"/>
    <s v="V1998"/>
    <n v="367"/>
    <x v="4"/>
    <s v="Function"/>
    <n v="4508985.04"/>
    <n v="0"/>
    <n v="0"/>
    <n v="892475.07"/>
    <n v="198327.6"/>
    <n v="3616509.97"/>
    <n v="-237010.39"/>
    <n v="34780.26"/>
    <n v="4508985.04"/>
    <n v="3814837.57"/>
    <n v="34780.26"/>
    <n v="0"/>
    <n v="34780.26"/>
    <n v="0"/>
  </r>
  <r>
    <n v="-1"/>
    <n v="1"/>
    <s v="0001 -Florida Power &amp; Light Company"/>
    <n v="0"/>
    <n v="3"/>
    <x v="0"/>
    <n v="1999"/>
    <n v="60"/>
    <n v="2014"/>
    <s v="V1999"/>
    <n v="367"/>
    <x v="4"/>
    <s v="Function"/>
    <n v="24528523.699999999"/>
    <n v="0"/>
    <n v="0"/>
    <n v="5891297.9500000002"/>
    <n v="1071144.01"/>
    <n v="18677782.010000002"/>
    <n v="-5963452.75"/>
    <n v="934829.21"/>
    <n v="24569079.960000001"/>
    <n v="19708369.760000002"/>
    <n v="934829.21"/>
    <n v="0"/>
    <n v="934829.21"/>
    <n v="0"/>
  </r>
  <r>
    <n v="-1"/>
    <n v="1"/>
    <s v="0001 -Florida Power &amp; Light Company"/>
    <n v="0"/>
    <n v="3"/>
    <x v="0"/>
    <n v="2000"/>
    <n v="61"/>
    <n v="2014"/>
    <s v="V2000"/>
    <n v="367"/>
    <x v="4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</r>
  <r>
    <n v="-1"/>
    <n v="1"/>
    <s v="0001 -Florida Power &amp; Light Company"/>
    <n v="0"/>
    <n v="3"/>
    <x v="0"/>
    <n v="2001"/>
    <n v="62"/>
    <n v="2014"/>
    <s v="V2001"/>
    <n v="367"/>
    <x v="4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</r>
  <r>
    <n v="-1"/>
    <n v="1"/>
    <s v="0001 -Florida Power &amp; Light Company"/>
    <n v="0"/>
    <n v="3"/>
    <x v="0"/>
    <n v="2001"/>
    <n v="69"/>
    <n v="2014"/>
    <s v="V2001 Bonus"/>
    <n v="367"/>
    <x v="4"/>
    <s v="Function"/>
    <n v="3494507.27"/>
    <n v="0"/>
    <n v="0"/>
    <n v="3494507.27"/>
    <n v="148321.63"/>
    <n v="2382015.71"/>
    <n v="-26674.28"/>
    <n v="7804.97"/>
    <n v="3494507.27"/>
    <n v="2530337.34"/>
    <n v="7804.97"/>
    <n v="0"/>
    <n v="7804.97"/>
    <n v="0"/>
  </r>
  <r>
    <n v="-1"/>
    <n v="1"/>
    <s v="0001 -Florida Power &amp; Light Company"/>
    <n v="0"/>
    <n v="3"/>
    <x v="0"/>
    <n v="2002"/>
    <n v="80"/>
    <n v="2014"/>
    <s v="V2002 Bonus Q1"/>
    <n v="367"/>
    <x v="4"/>
    <s v="Function"/>
    <n v="1997766"/>
    <n v="0"/>
    <n v="0"/>
    <n v="1997766"/>
    <n v="89347.83"/>
    <n v="1271728.3799999999"/>
    <n v="-31718.11"/>
    <n v="7602.04"/>
    <n v="1997766"/>
    <n v="1361076.21"/>
    <n v="7602.04"/>
    <n v="0"/>
    <n v="7602.04"/>
    <n v="0"/>
  </r>
  <r>
    <n v="-1"/>
    <n v="1"/>
    <s v="0001 -Florida Power &amp; Light Company"/>
    <n v="0"/>
    <n v="3"/>
    <x v="0"/>
    <n v="2002"/>
    <n v="81"/>
    <n v="2014"/>
    <s v="V2002 Bonus Q2"/>
    <n v="367"/>
    <x v="4"/>
    <s v="Function"/>
    <n v="8692073.9000000004"/>
    <n v="0"/>
    <n v="0"/>
    <n v="8693714.6099999994"/>
    <n v="390871.55"/>
    <n v="5470939.3600000003"/>
    <n v="-138396.04"/>
    <n v="18236.650000000001"/>
    <n v="8695355.3300000001"/>
    <n v="5858986.2400000002"/>
    <n v="17779.89"/>
    <n v="0"/>
    <n v="18236.650000000001"/>
    <n v="0"/>
  </r>
  <r>
    <n v="-1"/>
    <n v="1"/>
    <s v="0001 -Florida Power &amp; Light Company"/>
    <n v="0"/>
    <n v="3"/>
    <x v="0"/>
    <n v="2002"/>
    <n v="82"/>
    <n v="2014"/>
    <s v="V2002 Bonus Q3"/>
    <n v="367"/>
    <x v="4"/>
    <s v="Function"/>
    <n v="9791763.0500000007"/>
    <n v="0"/>
    <n v="0"/>
    <n v="9804695.6699999999"/>
    <n v="425555.71"/>
    <n v="6147578.54"/>
    <n v="-176867.99"/>
    <n v="42371.91"/>
    <n v="9817628.3000000007"/>
    <n v="6547269"/>
    <n v="42371.91"/>
    <n v="0"/>
    <n v="42371.91"/>
    <n v="0"/>
  </r>
  <r>
    <n v="-1"/>
    <n v="1"/>
    <s v="0001 -Florida Power &amp; Light Company"/>
    <n v="0"/>
    <n v="3"/>
    <x v="0"/>
    <n v="2002"/>
    <n v="83"/>
    <n v="2014"/>
    <s v="V2002 Bonus Q4"/>
    <n v="367"/>
    <x v="4"/>
    <s v="Function"/>
    <n v="12975138.32"/>
    <n v="0"/>
    <n v="0"/>
    <n v="12989776.43"/>
    <n v="580246.16"/>
    <n v="8058841.04"/>
    <n v="-220699.08"/>
    <n v="52963.55"/>
    <n v="13004414.52"/>
    <n v="8612055.2799999993"/>
    <n v="50719.27"/>
    <n v="0"/>
    <n v="52963.55"/>
    <n v="0"/>
  </r>
  <r>
    <n v="-1"/>
    <n v="1"/>
    <s v="0001 -Florida Power &amp; Light Company"/>
    <n v="0"/>
    <n v="3"/>
    <x v="0"/>
    <n v="2002"/>
    <n v="76"/>
    <n v="2014"/>
    <s v="V2002 Q1"/>
    <n v="367"/>
    <x v="4"/>
    <s v="Function"/>
    <n v="14061814.52"/>
    <n v="0"/>
    <n v="0"/>
    <n v="14063596.5"/>
    <n v="630444.54"/>
    <n v="8999636.0700000003"/>
    <n v="-223284.5"/>
    <n v="43835.66"/>
    <n v="14065378.49"/>
    <n v="9627003.7699999996"/>
    <n v="43348.53"/>
    <n v="0"/>
    <n v="43835.66"/>
    <n v="0"/>
  </r>
  <r>
    <n v="-1"/>
    <n v="1"/>
    <s v="0001 -Florida Power &amp; Light Company"/>
    <n v="0"/>
    <n v="3"/>
    <x v="0"/>
    <n v="2002"/>
    <n v="77"/>
    <n v="2014"/>
    <s v="V2002 Q2"/>
    <n v="367"/>
    <x v="4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</r>
  <r>
    <n v="-1"/>
    <n v="1"/>
    <s v="0001 -Florida Power &amp; Light Company"/>
    <n v="0"/>
    <n v="3"/>
    <x v="0"/>
    <n v="2002"/>
    <n v="78"/>
    <n v="2014"/>
    <s v="V2002 Q3"/>
    <n v="367"/>
    <x v="4"/>
    <s v="Function"/>
    <n v="508990.86"/>
    <n v="0"/>
    <n v="0"/>
    <n v="510562.32"/>
    <n v="20606.080000000002"/>
    <n v="391491.74"/>
    <n v="-6373.74"/>
    <n v="1447.98"/>
    <n v="512133.78"/>
    <n v="409534.82"/>
    <n v="868.07"/>
    <n v="0"/>
    <n v="1447.98"/>
    <n v="0"/>
  </r>
  <r>
    <n v="-1"/>
    <n v="1"/>
    <s v="0001 -Florida Power &amp; Light Company"/>
    <n v="0"/>
    <n v="3"/>
    <x v="0"/>
    <n v="2002"/>
    <n v="79"/>
    <n v="2014"/>
    <s v="V2002 Q4"/>
    <n v="367"/>
    <x v="4"/>
    <s v="Function"/>
    <n v="3955423.36"/>
    <n v="0"/>
    <n v="0"/>
    <n v="3956994.82"/>
    <n v="176158.28"/>
    <n v="2452132.06"/>
    <n v="-61555.43"/>
    <n v="5034.18"/>
    <n v="3958566.29"/>
    <n v="2625773.73"/>
    <n v="4407.8599999999997"/>
    <n v="0"/>
    <n v="5034.18"/>
    <n v="0"/>
  </r>
  <r>
    <n v="-1"/>
    <n v="1"/>
    <s v="0001 -Florida Power &amp; Light Company"/>
    <n v="0"/>
    <n v="3"/>
    <x v="0"/>
    <n v="2003"/>
    <n v="64"/>
    <n v="2014"/>
    <s v="V2003"/>
    <n v="367"/>
    <x v="4"/>
    <s v="Function"/>
    <n v="223946857.08000001"/>
    <n v="0"/>
    <n v="0"/>
    <n v="94293777.859999999"/>
    <n v="9925645.9399999995"/>
    <n v="129653079.22"/>
    <n v="-6952391.5099999998"/>
    <n v="227995.41"/>
    <n v="223946857.08000001"/>
    <n v="139578725.16"/>
    <n v="227995.41"/>
    <n v="0"/>
    <n v="227995.41"/>
    <n v="0"/>
  </r>
  <r>
    <n v="-1"/>
    <n v="1"/>
    <s v="0001 -Florida Power &amp; Light Company"/>
    <n v="0"/>
    <n v="3"/>
    <x v="0"/>
    <n v="2003"/>
    <n v="70"/>
    <n v="2014"/>
    <s v="V2003 Bonus-30%"/>
    <n v="367"/>
    <x v="4"/>
    <s v="Function"/>
    <n v="101499335"/>
    <n v="0"/>
    <n v="0"/>
    <n v="101499335"/>
    <n v="4510279.51"/>
    <n v="58646822.649999999"/>
    <n v="-3974860.37"/>
    <n v="1088967.18"/>
    <n v="101499335"/>
    <n v="63157102.159999996"/>
    <n v="1088967.18"/>
    <n v="0"/>
    <n v="1088967.18"/>
    <n v="0"/>
  </r>
  <r>
    <n v="-1"/>
    <n v="1"/>
    <s v="0001 -Florida Power &amp; Light Company"/>
    <n v="0"/>
    <n v="3"/>
    <x v="0"/>
    <n v="2003"/>
    <n v="84"/>
    <n v="2014"/>
    <s v="V2003 Bonus-50%"/>
    <n v="367"/>
    <x v="4"/>
    <s v="Function"/>
    <n v="36163924.590000004"/>
    <n v="0"/>
    <n v="0"/>
    <n v="36163924.590000004"/>
    <n v="1601228.9"/>
    <n v="20950711.219999999"/>
    <n v="-1409723.99"/>
    <n v="547917.37"/>
    <n v="36163924.590000004"/>
    <n v="22551940.120000001"/>
    <n v="547917.37"/>
    <n v="0"/>
    <n v="547917.37"/>
    <n v="0"/>
  </r>
  <r>
    <n v="-1"/>
    <n v="1"/>
    <s v="0001 -Florida Power &amp; Light Company"/>
    <n v="0"/>
    <n v="3"/>
    <x v="0"/>
    <n v="2004"/>
    <n v="92"/>
    <n v="2014"/>
    <s v="V2004 Q1"/>
    <n v="367"/>
    <x v="4"/>
    <s v="Function"/>
    <n v="-953299.91"/>
    <n v="0"/>
    <n v="0"/>
    <n v="-952447.87"/>
    <n v="-54826.45"/>
    <n v="-396421.2"/>
    <n v="78642.210000000006"/>
    <n v="57588.75"/>
    <n v="-951595.84"/>
    <n v="-452951.72"/>
    <n v="57588.75"/>
    <n v="0"/>
    <n v="57588.75"/>
    <n v="0"/>
  </r>
  <r>
    <n v="-1"/>
    <n v="1"/>
    <s v="0001 -Florida Power &amp; Light Company"/>
    <n v="0"/>
    <n v="3"/>
    <x v="0"/>
    <n v="2004"/>
    <n v="96"/>
    <n v="2014"/>
    <s v="V2004 Q1 - 30% Bonus"/>
    <n v="367"/>
    <x v="4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</r>
  <r>
    <n v="-1"/>
    <n v="1"/>
    <s v="0001 -Florida Power &amp; Light Company"/>
    <n v="0"/>
    <n v="3"/>
    <x v="0"/>
    <n v="2004"/>
    <n v="100"/>
    <n v="2014"/>
    <s v="V2004 Q1 - 50% Bonus"/>
    <n v="367"/>
    <x v="4"/>
    <s v="Function"/>
    <n v="7691594.8899999997"/>
    <n v="0"/>
    <n v="0"/>
    <n v="7704367.3799999999"/>
    <n v="347010.74"/>
    <n v="4307223.2699999996"/>
    <n v="-502401.12"/>
    <n v="274786.71999999997"/>
    <n v="7717139.8700000001"/>
    <n v="4635664.9800000004"/>
    <n v="267810.77"/>
    <n v="0"/>
    <n v="274786.71999999997"/>
    <n v="0"/>
  </r>
  <r>
    <n v="-1"/>
    <n v="1"/>
    <s v="0001 -Florida Power &amp; Light Company"/>
    <n v="0"/>
    <n v="3"/>
    <x v="0"/>
    <n v="2004"/>
    <n v="93"/>
    <n v="2014"/>
    <s v="V2004 Q2"/>
    <n v="367"/>
    <x v="4"/>
    <s v="Function"/>
    <n v="1127269.8799999999"/>
    <n v="0"/>
    <n v="0"/>
    <n v="1182700.05"/>
    <n v="-76638.48"/>
    <n v="2033192.16"/>
    <n v="1342.92"/>
    <n v="64112.3"/>
    <n v="1238130.21"/>
    <n v="1845693.35"/>
    <n v="64112.3"/>
    <n v="0"/>
    <n v="64112.3"/>
    <n v="0"/>
  </r>
  <r>
    <n v="-1"/>
    <n v="1"/>
    <s v="0001 -Florida Power &amp; Light Company"/>
    <n v="0"/>
    <n v="3"/>
    <x v="0"/>
    <n v="2004"/>
    <n v="97"/>
    <n v="2014"/>
    <s v="V2004 Q2 - 30% Bonus"/>
    <n v="367"/>
    <x v="4"/>
    <s v="Function"/>
    <n v="199767.47"/>
    <n v="0"/>
    <n v="0"/>
    <n v="199767.47"/>
    <n v="8915.6200000000008"/>
    <n v="107275.86"/>
    <n v="-13053.82"/>
    <n v="5127"/>
    <n v="199767.47"/>
    <n v="116191.48"/>
    <n v="5127"/>
    <n v="0"/>
    <n v="5127"/>
    <n v="0"/>
  </r>
  <r>
    <n v="-1"/>
    <n v="1"/>
    <s v="0001 -Florida Power &amp; Light Company"/>
    <n v="0"/>
    <n v="3"/>
    <x v="0"/>
    <n v="2004"/>
    <n v="101"/>
    <n v="2014"/>
    <s v="V2004 Q2 - 50% Bonus"/>
    <n v="367"/>
    <x v="4"/>
    <s v="Function"/>
    <n v="7847646.9800000004"/>
    <n v="0"/>
    <n v="0"/>
    <n v="7847674.8899999997"/>
    <n v="348762.42"/>
    <n v="4229802.74"/>
    <n v="-510645.99"/>
    <n v="270544.38"/>
    <n v="7847702.7999999998"/>
    <n v="4578525.41"/>
    <n v="270528.31"/>
    <n v="0"/>
    <n v="270544.38"/>
    <n v="0"/>
  </r>
  <r>
    <n v="-1"/>
    <n v="1"/>
    <s v="0001 -Florida Power &amp; Light Company"/>
    <n v="0"/>
    <n v="3"/>
    <x v="0"/>
    <n v="2004"/>
    <n v="94"/>
    <n v="2014"/>
    <s v="V2004 Q3"/>
    <n v="367"/>
    <x v="4"/>
    <s v="Function"/>
    <n v="-1949594.74"/>
    <n v="0"/>
    <n v="0"/>
    <n v="-1949594.74"/>
    <n v="-88258.43"/>
    <n v="-1011759.92"/>
    <n v="129300.7"/>
    <n v="5959.6"/>
    <n v="-1949594.74"/>
    <n v="-1100018.3500000001"/>
    <n v="5959.6"/>
    <n v="0"/>
    <n v="5959.6"/>
    <n v="0"/>
  </r>
  <r>
    <n v="-1"/>
    <n v="1"/>
    <s v="0001 -Florida Power &amp; Light Company"/>
    <n v="0"/>
    <n v="3"/>
    <x v="0"/>
    <n v="2004"/>
    <n v="98"/>
    <n v="2014"/>
    <s v="V2004 Q3 - 30% Bonus"/>
    <n v="367"/>
    <x v="4"/>
    <s v="Function"/>
    <n v="12120.09"/>
    <n v="0"/>
    <n v="0"/>
    <n v="12120.09"/>
    <n v="540.55999999999995"/>
    <n v="6376.2"/>
    <n v="-791.99"/>
    <n v="321"/>
    <n v="12120.09"/>
    <n v="6916.76"/>
    <n v="321"/>
    <n v="0"/>
    <n v="321"/>
    <n v="0"/>
  </r>
  <r>
    <n v="-1"/>
    <n v="1"/>
    <s v="0001 -Florida Power &amp; Light Company"/>
    <n v="0"/>
    <n v="3"/>
    <x v="0"/>
    <n v="2004"/>
    <n v="102"/>
    <n v="2014"/>
    <s v="V2004 Q3 - 50% Bonus"/>
    <n v="367"/>
    <x v="4"/>
    <s v="Function"/>
    <n v="4050776.08"/>
    <n v="0"/>
    <n v="0"/>
    <n v="4051001.93"/>
    <n v="179567.43"/>
    <n v="2144938.4300000002"/>
    <n v="-262988.17"/>
    <n v="149172.56"/>
    <n v="4051227.78"/>
    <n v="2324190.85"/>
    <n v="149035.87"/>
    <n v="0"/>
    <n v="149172.56"/>
    <n v="0"/>
  </r>
  <r>
    <n v="-1"/>
    <n v="1"/>
    <s v="0001 -Florida Power &amp; Light Company"/>
    <n v="0"/>
    <n v="3"/>
    <x v="0"/>
    <n v="2004"/>
    <n v="95"/>
    <n v="2014"/>
    <s v="V2004 Q4"/>
    <n v="367"/>
    <x v="4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</r>
  <r>
    <n v="-1"/>
    <n v="1"/>
    <s v="0001 -Florida Power &amp; Light Company"/>
    <n v="0"/>
    <n v="3"/>
    <x v="0"/>
    <n v="2004"/>
    <n v="99"/>
    <n v="2014"/>
    <s v="V2004 Q4 - 30% Bonus"/>
    <n v="367"/>
    <x v="4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</r>
  <r>
    <n v="-1"/>
    <n v="1"/>
    <s v="0001 -Florida Power &amp; Light Company"/>
    <n v="0"/>
    <n v="3"/>
    <x v="0"/>
    <n v="2004"/>
    <n v="103"/>
    <n v="2014"/>
    <s v="V2004 Q4 - 50% Bonus"/>
    <n v="367"/>
    <x v="4"/>
    <s v="Function"/>
    <n v="24972123.93"/>
    <n v="0"/>
    <n v="0"/>
    <n v="24972872.789999999"/>
    <n v="1109710.18"/>
    <n v="12911275.73"/>
    <n v="-1673187.8"/>
    <n v="514180.23"/>
    <n v="24973621.66"/>
    <n v="14019963.52"/>
    <n v="513704.89"/>
    <n v="0"/>
    <n v="514180.23"/>
    <n v="0"/>
  </r>
  <r>
    <n v="-1"/>
    <n v="1"/>
    <s v="0001 -Florida Power &amp; Light Company"/>
    <n v="0"/>
    <n v="3"/>
    <x v="0"/>
    <n v="2005"/>
    <n v="66"/>
    <n v="2014"/>
    <s v="V2005"/>
    <n v="367"/>
    <x v="4"/>
    <s v="Function"/>
    <n v="33357845.170000002"/>
    <n v="0"/>
    <n v="0"/>
    <n v="16578963.630000001"/>
    <n v="1441648.65"/>
    <n v="16778881.539999999"/>
    <n v="-550553.38"/>
    <n v="176712.32000000001"/>
    <n v="33357845.170000002"/>
    <n v="18220530.190000001"/>
    <n v="176712.32000000001"/>
    <n v="0"/>
    <n v="176712.32000000001"/>
    <n v="0"/>
  </r>
  <r>
    <n v="-1"/>
    <n v="1"/>
    <s v="0001 -Florida Power &amp; Light Company"/>
    <n v="0"/>
    <n v="3"/>
    <x v="0"/>
    <n v="2005"/>
    <n v="72"/>
    <n v="2014"/>
    <s v="V2005 Bonus-30%"/>
    <n v="367"/>
    <x v="4"/>
    <s v="Function"/>
    <n v="451966749.44999999"/>
    <n v="0"/>
    <n v="0"/>
    <n v="451966749.44999999"/>
    <n v="20162236.690000001"/>
    <n v="220074877.97"/>
    <n v="-8308792.0700000003"/>
    <n v="2417763.31"/>
    <n v="451966749.44999999"/>
    <n v="240237114.66"/>
    <n v="2417763.31"/>
    <n v="0"/>
    <n v="2417763.31"/>
    <n v="0"/>
  </r>
  <r>
    <n v="-1"/>
    <n v="1"/>
    <s v="0001 -Florida Power &amp; Light Company"/>
    <n v="0"/>
    <n v="3"/>
    <x v="0"/>
    <n v="2006"/>
    <n v="67"/>
    <n v="2014"/>
    <s v="V2006"/>
    <n v="367"/>
    <x v="4"/>
    <s v="Function"/>
    <n v="13128949.800000001"/>
    <n v="0"/>
    <n v="0"/>
    <n v="5867469.6500000004"/>
    <n v="469397.57"/>
    <n v="7261480.1500000004"/>
    <n v="-1614589.11"/>
    <n v="2275311.69"/>
    <n v="13128949.800000001"/>
    <n v="7730877.7199999997"/>
    <n v="2275311.69"/>
    <n v="0"/>
    <n v="2275311.69"/>
    <n v="0"/>
  </r>
  <r>
    <n v="-1"/>
    <n v="1"/>
    <s v="0001 -Florida Power &amp; Light Company"/>
    <n v="0"/>
    <n v="3"/>
    <x v="0"/>
    <n v="2007"/>
    <n v="74"/>
    <n v="2014"/>
    <s v="V2007"/>
    <n v="367"/>
    <x v="4"/>
    <s v="Function"/>
    <n v="431133627.38999999"/>
    <n v="0"/>
    <n v="0"/>
    <n v="258272709.47999999"/>
    <n v="19405145.879999999"/>
    <n v="172974971.43000001"/>
    <n v="-24195859.390000001"/>
    <n v="4267655.43"/>
    <n v="431247680.91000003"/>
    <n v="192266063.78999999"/>
    <n v="4267655.43"/>
    <n v="0"/>
    <n v="4267655.43"/>
    <n v="0"/>
  </r>
  <r>
    <n v="-1"/>
    <n v="1"/>
    <s v="0001 -Florida Power &amp; Light Company"/>
    <n v="0"/>
    <n v="3"/>
    <x v="0"/>
    <n v="2008"/>
    <n v="89"/>
    <n v="2014"/>
    <s v="V2008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164"/>
    <n v="2014"/>
    <s v="V2008 Q1"/>
    <n v="367"/>
    <x v="4"/>
    <s v="Function"/>
    <n v="11235572.119999999"/>
    <n v="0"/>
    <n v="0"/>
    <n v="11235572.119999999"/>
    <n v="536897.85"/>
    <n v="4246496.3"/>
    <n v="-2959008.05"/>
    <n v="780166.71"/>
    <n v="11235572.119999999"/>
    <n v="4783394.1500000004"/>
    <n v="780166.71"/>
    <n v="0"/>
    <n v="780166.71"/>
    <n v="0"/>
  </r>
  <r>
    <n v="-1"/>
    <n v="1"/>
    <s v="0001 -Florida Power &amp; Light Company"/>
    <n v="0"/>
    <n v="3"/>
    <x v="0"/>
    <n v="2008"/>
    <n v="168"/>
    <n v="2014"/>
    <s v="V2008 Q1 - 50% Bonus"/>
    <n v="367"/>
    <x v="4"/>
    <s v="Function"/>
    <n v="210441.12"/>
    <n v="0"/>
    <n v="0"/>
    <n v="210441.12"/>
    <n v="12605.05"/>
    <n v="113543.31"/>
    <n v="-61038.17"/>
    <n v="29527.08"/>
    <n v="210441.12"/>
    <n v="126148.36"/>
    <n v="29527.08"/>
    <n v="0"/>
    <n v="29527.08"/>
    <n v="0"/>
  </r>
  <r>
    <n v="-1"/>
    <n v="1"/>
    <s v="0001 -Florida Power &amp; Light Company"/>
    <n v="0"/>
    <n v="3"/>
    <x v="0"/>
    <n v="2008"/>
    <n v="165"/>
    <n v="2014"/>
    <s v="V2008 Q2"/>
    <n v="367"/>
    <x v="4"/>
    <s v="Function"/>
    <n v="31683744.91"/>
    <n v="0"/>
    <n v="0"/>
    <n v="31683744.91"/>
    <n v="1539274.32"/>
    <n v="11390303.26"/>
    <n v="-8356214.96"/>
    <n v="1830674.76"/>
    <n v="31683744.91"/>
    <n v="12929577.58"/>
    <n v="1830674.76"/>
    <n v="0"/>
    <n v="1830674.76"/>
    <n v="0"/>
  </r>
  <r>
    <n v="-1"/>
    <n v="1"/>
    <s v="0001 -Florida Power &amp; Light Company"/>
    <n v="0"/>
    <n v="3"/>
    <x v="0"/>
    <n v="2008"/>
    <n v="169"/>
    <n v="2014"/>
    <s v="V2008 Q2 - 50% Bonus"/>
    <n v="367"/>
    <x v="4"/>
    <s v="Function"/>
    <n v="1862304.76"/>
    <n v="0"/>
    <n v="0"/>
    <n v="1862304.76"/>
    <n v="91179.5"/>
    <n v="701105.71"/>
    <n v="-489886.76"/>
    <n v="208605.03"/>
    <n v="1862304.76"/>
    <n v="792285.21"/>
    <n v="208605.03"/>
    <n v="0"/>
    <n v="208605.03"/>
    <n v="0"/>
  </r>
  <r>
    <n v="-1"/>
    <n v="1"/>
    <s v="0001 -Florida Power &amp; Light Company"/>
    <n v="0"/>
    <n v="3"/>
    <x v="0"/>
    <n v="2008"/>
    <n v="166"/>
    <n v="2014"/>
    <s v="V2008 Q3"/>
    <n v="367"/>
    <x v="4"/>
    <s v="Function"/>
    <n v="9555516.9100000001"/>
    <n v="0"/>
    <n v="0"/>
    <n v="9555516.9100000001"/>
    <n v="479181.52"/>
    <n v="3168324.13"/>
    <n v="-2559763.44"/>
    <n v="764460.41"/>
    <n v="9555516.9100000001"/>
    <n v="3647505.65"/>
    <n v="764460.41"/>
    <n v="0"/>
    <n v="764460.41"/>
    <n v="0"/>
  </r>
  <r>
    <n v="-1"/>
    <n v="1"/>
    <s v="0001 -Florida Power &amp; Light Company"/>
    <n v="0"/>
    <n v="3"/>
    <x v="0"/>
    <n v="2008"/>
    <n v="170"/>
    <n v="2014"/>
    <s v="V2008 Q3 - 50% Bonus"/>
    <n v="367"/>
    <x v="4"/>
    <s v="Function"/>
    <n v="1128645.77"/>
    <n v="0"/>
    <n v="0"/>
    <n v="1128645.77"/>
    <n v="55850.06"/>
    <n v="414320.47"/>
    <n v="-294801.78999999998"/>
    <n v="169989.04"/>
    <n v="1128645.77"/>
    <n v="470170.53"/>
    <n v="169989.04"/>
    <n v="0"/>
    <n v="169989.04"/>
    <n v="0"/>
  </r>
  <r>
    <n v="-1"/>
    <n v="1"/>
    <s v="0001 -Florida Power &amp; Light Company"/>
    <n v="0"/>
    <n v="3"/>
    <x v="0"/>
    <n v="2008"/>
    <n v="167"/>
    <n v="2014"/>
    <s v="V2008 Q4"/>
    <n v="367"/>
    <x v="4"/>
    <s v="Function"/>
    <n v="-15683634.970000001"/>
    <n v="0"/>
    <n v="0"/>
    <n v="-15623591.33"/>
    <n v="-882218.97"/>
    <n v="-3880994.76"/>
    <n v="4467026.16"/>
    <n v="853724.18"/>
    <n v="-15563547.689999999"/>
    <n v="-4883301.01"/>
    <n v="853724.18"/>
    <n v="0"/>
    <n v="853724.18"/>
    <n v="0"/>
  </r>
  <r>
    <n v="-1"/>
    <n v="1"/>
    <s v="0001 -Florida Power &amp; Light Company"/>
    <n v="0"/>
    <n v="3"/>
    <x v="0"/>
    <n v="2008"/>
    <n v="171"/>
    <n v="2014"/>
    <s v="V2008 Q4 - 50% Bonus"/>
    <n v="367"/>
    <x v="4"/>
    <s v="Function"/>
    <n v="-1703522.03"/>
    <n v="0"/>
    <n v="0"/>
    <n v="-1703522.03"/>
    <n v="-82617.62"/>
    <n v="-442839.42"/>
    <n v="450002.2"/>
    <n v="183648.44"/>
    <n v="-1703522.03"/>
    <n v="-525457.04"/>
    <n v="183648.44"/>
    <n v="0"/>
    <n v="183648.44"/>
    <n v="0"/>
  </r>
  <r>
    <n v="-1"/>
    <n v="1"/>
    <s v="0001 -Florida Power &amp; Light Company"/>
    <n v="0"/>
    <n v="3"/>
    <x v="0"/>
    <n v="2009"/>
    <n v="90"/>
    <n v="2014"/>
    <s v="V2009"/>
    <n v="367"/>
    <x v="4"/>
    <s v="Function"/>
    <n v="-456294"/>
    <n v="-456294"/>
    <n v="0"/>
    <n v="-439183"/>
    <n v="-32938.730000000003"/>
    <n v="0"/>
    <n v="-456294"/>
    <n v="0"/>
    <n v="0"/>
    <n v="-50049.72"/>
    <n v="0"/>
    <n v="0"/>
    <n v="0"/>
    <n v="0"/>
  </r>
  <r>
    <n v="-1"/>
    <n v="1"/>
    <s v="0001 -Florida Power &amp; Light Company"/>
    <n v="0"/>
    <n v="3"/>
    <x v="0"/>
    <n v="2009"/>
    <n v="185"/>
    <n v="2014"/>
    <s v="V2009 Q1"/>
    <n v="367"/>
    <x v="4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</r>
  <r>
    <n v="-1"/>
    <n v="1"/>
    <s v="0001 -Florida Power &amp; Light Company"/>
    <n v="0"/>
    <n v="3"/>
    <x v="0"/>
    <n v="2009"/>
    <n v="189"/>
    <n v="2014"/>
    <s v="V2009 Q1 - 50% Bonus"/>
    <n v="367"/>
    <x v="4"/>
    <s v="Function"/>
    <n v="8538802.5800000001"/>
    <n v="0"/>
    <n v="0"/>
    <n v="8538802.5800000001"/>
    <n v="440977.75"/>
    <n v="2762859.65"/>
    <n v="-454635.96"/>
    <n v="340143.77"/>
    <n v="8538802.5800000001"/>
    <n v="3203837.4"/>
    <n v="340143.77"/>
    <n v="0"/>
    <n v="340143.77"/>
    <n v="0"/>
  </r>
  <r>
    <n v="-1"/>
    <n v="1"/>
    <s v="0001 -Florida Power &amp; Light Company"/>
    <n v="0"/>
    <n v="3"/>
    <x v="0"/>
    <n v="2009"/>
    <n v="186"/>
    <n v="2014"/>
    <s v="V2009 Q2"/>
    <n v="367"/>
    <x v="4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</r>
  <r>
    <n v="-1"/>
    <n v="1"/>
    <s v="0001 -Florida Power &amp; Light Company"/>
    <n v="0"/>
    <n v="3"/>
    <x v="0"/>
    <n v="2009"/>
    <n v="190"/>
    <n v="2014"/>
    <s v="V2009 Q2 - 50% Bonus"/>
    <n v="367"/>
    <x v="4"/>
    <s v="Function"/>
    <n v="12880890.02"/>
    <n v="0"/>
    <n v="0"/>
    <n v="12880890.02"/>
    <n v="676694.6"/>
    <n v="3928189.56"/>
    <n v="-680683.53"/>
    <n v="230476.03"/>
    <n v="12880890.02"/>
    <n v="4604884.16"/>
    <n v="230476.03"/>
    <n v="0"/>
    <n v="230476.03"/>
    <n v="0"/>
  </r>
  <r>
    <n v="-1"/>
    <n v="1"/>
    <s v="0001 -Florida Power &amp; Light Company"/>
    <n v="0"/>
    <n v="3"/>
    <x v="0"/>
    <n v="2009"/>
    <n v="187"/>
    <n v="2014"/>
    <s v="V2009 Q3"/>
    <n v="367"/>
    <x v="4"/>
    <s v="Function"/>
    <n v="204242862.56"/>
    <n v="0"/>
    <n v="0"/>
    <n v="204242862.56"/>
    <n v="10898507.449999999"/>
    <n v="58928087.18"/>
    <n v="-10658423.630000001"/>
    <n v="1513637.67"/>
    <n v="204242862.56"/>
    <n v="69826594.629999995"/>
    <n v="1513637.67"/>
    <n v="0"/>
    <n v="1513637.67"/>
    <n v="0"/>
  </r>
  <r>
    <n v="-1"/>
    <n v="1"/>
    <s v="0001 -Florida Power &amp; Light Company"/>
    <n v="0"/>
    <n v="3"/>
    <x v="0"/>
    <n v="2009"/>
    <n v="191"/>
    <n v="2014"/>
    <s v="V2009 Q3 - 50% Bonus"/>
    <n v="367"/>
    <x v="4"/>
    <s v="Function"/>
    <n v="154737387.56999999"/>
    <n v="0"/>
    <n v="0"/>
    <n v="156716649.59"/>
    <n v="8364719.1699999999"/>
    <n v="45822081.439999998"/>
    <n v="-8286314.7699999996"/>
    <n v="3441252.09"/>
    <n v="158695911.62"/>
    <n v="52939153"/>
    <n v="730375.65"/>
    <n v="0"/>
    <n v="3441252.09"/>
    <n v="0"/>
  </r>
  <r>
    <n v="-1"/>
    <n v="1"/>
    <s v="0001 -Florida Power &amp; Light Company"/>
    <n v="0"/>
    <n v="3"/>
    <x v="0"/>
    <n v="2009"/>
    <n v="188"/>
    <n v="2014"/>
    <s v="V2009 Q4"/>
    <n v="367"/>
    <x v="4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</r>
  <r>
    <n v="-1"/>
    <n v="1"/>
    <s v="0001 -Florida Power &amp; Light Company"/>
    <n v="0"/>
    <n v="3"/>
    <x v="0"/>
    <n v="2009"/>
    <n v="192"/>
    <n v="2014"/>
    <s v="V2009 Q4 - 50% Bonus"/>
    <n v="367"/>
    <x v="4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</r>
  <r>
    <n v="-1"/>
    <n v="1"/>
    <s v="0001 -Florida Power &amp; Light Company"/>
    <n v="0"/>
    <n v="3"/>
    <x v="0"/>
    <n v="2010"/>
    <n v="124"/>
    <n v="2014"/>
    <s v="V2010"/>
    <n v="367"/>
    <x v="4"/>
    <s v="Function"/>
    <n v="6874216"/>
    <n v="6874216"/>
    <n v="0"/>
    <n v="6649373"/>
    <n v="498702.98"/>
    <n v="0"/>
    <n v="6874216"/>
    <n v="0"/>
    <n v="0"/>
    <n v="723545.97"/>
    <n v="0"/>
    <n v="0"/>
    <n v="0"/>
    <n v="0"/>
  </r>
  <r>
    <n v="-1"/>
    <n v="1"/>
    <s v="0001 -Florida Power &amp; Light Company"/>
    <n v="0"/>
    <n v="3"/>
    <x v="0"/>
    <n v="2010"/>
    <n v="193"/>
    <n v="2014"/>
    <s v="V2010 Q1"/>
    <n v="367"/>
    <x v="4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</r>
  <r>
    <n v="-1"/>
    <n v="1"/>
    <s v="0001 -Florida Power &amp; Light Company"/>
    <n v="0"/>
    <n v="3"/>
    <x v="0"/>
    <n v="2010"/>
    <n v="215"/>
    <n v="2014"/>
    <s v="V2010 Q1 - 50% Bonus"/>
    <n v="367"/>
    <x v="4"/>
    <s v="Function"/>
    <n v="993132.87"/>
    <n v="0"/>
    <n v="0"/>
    <n v="1207088.74"/>
    <n v="88095.88"/>
    <n v="665546.31999999995"/>
    <n v="-472862.22"/>
    <n v="1232150.23"/>
    <n v="1421044.62"/>
    <n v="630294.41"/>
    <n v="927586.25"/>
    <n v="0"/>
    <n v="1232150.23"/>
    <n v="0"/>
  </r>
  <r>
    <n v="-1"/>
    <n v="1"/>
    <s v="0001 -Florida Power &amp; Light Company"/>
    <n v="0"/>
    <n v="3"/>
    <x v="0"/>
    <n v="2010"/>
    <n v="194"/>
    <n v="2014"/>
    <s v="V2010 Q2"/>
    <n v="367"/>
    <x v="4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</r>
  <r>
    <n v="-1"/>
    <n v="1"/>
    <s v="0001 -Florida Power &amp; Light Company"/>
    <n v="0"/>
    <n v="3"/>
    <x v="0"/>
    <n v="2010"/>
    <n v="216"/>
    <n v="2014"/>
    <s v="V2010 Q2 - 50% Bonus"/>
    <n v="367"/>
    <x v="4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</r>
  <r>
    <n v="-1"/>
    <n v="1"/>
    <s v="0001 -Florida Power &amp; Light Company"/>
    <n v="0"/>
    <n v="3"/>
    <x v="0"/>
    <n v="2010"/>
    <n v="195"/>
    <n v="2014"/>
    <s v="V2010 Q3"/>
    <n v="367"/>
    <x v="4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</r>
  <r>
    <n v="-1"/>
    <n v="1"/>
    <s v="0001 -Florida Power &amp; Light Company"/>
    <n v="0"/>
    <n v="3"/>
    <x v="0"/>
    <n v="2010"/>
    <n v="225"/>
    <n v="2014"/>
    <s v="V2010 Q3 - 100% Bonus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7"/>
    <n v="2014"/>
    <s v="V2010 Q3 - 50% Bonus"/>
    <n v="367"/>
    <x v="4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</r>
  <r>
    <n v="-1"/>
    <n v="1"/>
    <s v="0001 -Florida Power &amp; Light Company"/>
    <n v="0"/>
    <n v="3"/>
    <x v="0"/>
    <n v="2010"/>
    <n v="196"/>
    <n v="2014"/>
    <s v="V2010 Q4"/>
    <n v="367"/>
    <x v="4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</r>
  <r>
    <n v="-1"/>
    <n v="1"/>
    <s v="0001 -Florida Power &amp; Light Company"/>
    <n v="0"/>
    <n v="3"/>
    <x v="0"/>
    <n v="2010"/>
    <n v="224"/>
    <n v="2014"/>
    <s v="V2010 Q4 - 100% Bonus"/>
    <n v="367"/>
    <x v="4"/>
    <s v="Function"/>
    <n v="0"/>
    <n v="0"/>
    <n v="0"/>
    <n v="0"/>
    <n v="0"/>
    <n v="0"/>
    <n v="0"/>
    <n v="1455739.9"/>
    <n v="0"/>
    <n v="0"/>
    <n v="1455739.9"/>
    <n v="0"/>
    <n v="1455739.9"/>
    <n v="0"/>
  </r>
  <r>
    <n v="-1"/>
    <n v="1"/>
    <s v="0001 -Florida Power &amp; Light Company"/>
    <n v="0"/>
    <n v="3"/>
    <x v="0"/>
    <n v="2010"/>
    <n v="218"/>
    <n v="2014"/>
    <s v="V2010 Q4 - 50% Bonus"/>
    <n v="367"/>
    <x v="4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</r>
  <r>
    <n v="-1"/>
    <n v="1"/>
    <s v="0001 -Florida Power &amp; Light Company"/>
    <n v="0"/>
    <n v="3"/>
    <x v="0"/>
    <n v="2011"/>
    <n v="125"/>
    <n v="2014"/>
    <s v="V2011"/>
    <n v="367"/>
    <x v="4"/>
    <s v="Function"/>
    <n v="27918438.050000001"/>
    <n v="4987960"/>
    <n v="0"/>
    <n v="20581351.370000001"/>
    <n v="2174103.4"/>
    <n v="8250039.1900000004"/>
    <n v="2699487.85"/>
    <n v="371114.68"/>
    <n v="25200139.350000001"/>
    <n v="10120761.91"/>
    <n v="-942334.95"/>
    <n v="0"/>
    <n v="371114.68"/>
    <n v="0"/>
  </r>
  <r>
    <n v="-1"/>
    <n v="1"/>
    <s v="0001 -Florida Power &amp; Light Company"/>
    <n v="0"/>
    <n v="3"/>
    <x v="0"/>
    <n v="2011"/>
    <n v="233"/>
    <n v="2014"/>
    <s v="V2011 - 100% Bonus"/>
    <n v="367"/>
    <x v="4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</r>
  <r>
    <n v="-1"/>
    <n v="1"/>
    <s v="0001 -Florida Power &amp; Light Company"/>
    <n v="0"/>
    <n v="3"/>
    <x v="0"/>
    <n v="2011"/>
    <n v="234"/>
    <n v="2014"/>
    <s v="V2011 - 50% Bonus"/>
    <n v="367"/>
    <x v="4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</r>
  <r>
    <n v="-1"/>
    <n v="1"/>
    <s v="0001 -Florida Power &amp; Light Company"/>
    <n v="0"/>
    <n v="3"/>
    <x v="0"/>
    <n v="2012"/>
    <n v="126"/>
    <n v="2014"/>
    <s v="V2012"/>
    <n v="367"/>
    <x v="4"/>
    <s v="Function"/>
    <n v="-13334235"/>
    <n v="-13334235"/>
    <n v="0"/>
    <n v="-13625088"/>
    <n v="-1021881.6"/>
    <n v="0"/>
    <n v="-13334235"/>
    <n v="0"/>
    <n v="0"/>
    <n v="-731028.6"/>
    <n v="0"/>
    <n v="0"/>
    <n v="0"/>
    <n v="0"/>
  </r>
  <r>
    <n v="-1"/>
    <n v="1"/>
    <s v="0001 -Florida Power &amp; Light Company"/>
    <n v="0"/>
    <n v="3"/>
    <x v="0"/>
    <n v="2012"/>
    <n v="240"/>
    <n v="2014"/>
    <s v="V2012 Q1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8"/>
    <n v="2014"/>
    <s v="V2012 Q1 - 50% Bonus"/>
    <n v="367"/>
    <x v="4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</r>
  <r>
    <n v="-1"/>
    <n v="1"/>
    <s v="0001 -Florida Power &amp; Light Company"/>
    <n v="0"/>
    <n v="3"/>
    <x v="0"/>
    <n v="2012"/>
    <n v="242"/>
    <n v="2014"/>
    <s v="V2012 Q2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3"/>
    <n v="2014"/>
    <s v="V2012 Q2 - 100% Bonus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9"/>
    <n v="2014"/>
    <s v="V2012 Q2 - 50% Bonus"/>
    <n v="367"/>
    <x v="4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</r>
  <r>
    <n v="-1"/>
    <n v="1"/>
    <s v="0001 -Florida Power &amp; Light Company"/>
    <n v="0"/>
    <n v="3"/>
    <x v="0"/>
    <n v="2012"/>
    <n v="244"/>
    <n v="2014"/>
    <s v="V2012 Q3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5"/>
    <n v="2014"/>
    <s v="V2012 Q3 - 100% Bonus"/>
    <n v="367"/>
    <x v="4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</r>
  <r>
    <n v="-1"/>
    <n v="1"/>
    <s v="0001 -Florida Power &amp; Light Company"/>
    <n v="0"/>
    <n v="3"/>
    <x v="0"/>
    <n v="2012"/>
    <n v="250"/>
    <n v="2014"/>
    <s v="V2012 Q3 - 50% Bonus"/>
    <n v="367"/>
    <x v="4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</r>
  <r>
    <n v="-1"/>
    <n v="1"/>
    <s v="0001 -Florida Power &amp; Light Company"/>
    <n v="0"/>
    <n v="3"/>
    <x v="0"/>
    <n v="2012"/>
    <n v="246"/>
    <n v="2014"/>
    <s v="V2012 Q4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7"/>
    <n v="2014"/>
    <s v="V2012 Q4 - 100% Bonus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1"/>
    <n v="2014"/>
    <s v="V2012 Q4 - 50% Bonus"/>
    <n v="367"/>
    <x v="4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</r>
  <r>
    <n v="-1"/>
    <n v="1"/>
    <s v="0001 -Florida Power &amp; Light Company"/>
    <n v="0"/>
    <n v="3"/>
    <x v="0"/>
    <n v="2013"/>
    <n v="127"/>
    <n v="2014"/>
    <s v="V2013"/>
    <n v="367"/>
    <x v="4"/>
    <s v="Function"/>
    <n v="-13547420"/>
    <n v="-13547420"/>
    <n v="0"/>
    <n v="-12808392"/>
    <n v="-960629.4"/>
    <n v="0"/>
    <n v="-13547420"/>
    <n v="0"/>
    <n v="0"/>
    <n v="-1699657.4"/>
    <n v="0"/>
    <n v="0"/>
    <n v="0"/>
    <n v="0"/>
  </r>
  <r>
    <n v="-1"/>
    <n v="1"/>
    <s v="0001 -Florida Power &amp; Light Company"/>
    <n v="0"/>
    <n v="3"/>
    <x v="0"/>
    <n v="2013"/>
    <n v="231"/>
    <n v="2014"/>
    <s v="V2013 - 50% Bonus"/>
    <n v="367"/>
    <x v="4"/>
    <s v="Function"/>
    <n v="553356655.37"/>
    <n v="0"/>
    <n v="0"/>
    <n v="538068334.16999996"/>
    <n v="40912254.18"/>
    <n v="21541432.100000001"/>
    <n v="-12288633.390000001"/>
    <n v="4656521.0999999996"/>
    <n v="565410828.13"/>
    <n v="61566543.530000001"/>
    <n v="-6510508.9000000004"/>
    <n v="0"/>
    <n v="4656521.0999999996"/>
    <n v="0"/>
  </r>
  <r>
    <n v="-1"/>
    <n v="1"/>
    <s v="0001 -Florida Power &amp; Light Company"/>
    <n v="0"/>
    <n v="3"/>
    <x v="0"/>
    <n v="2014"/>
    <n v="128"/>
    <n v="2014"/>
    <s v="V2014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4"/>
    <n v="363"/>
    <n v="2014"/>
    <s v="V2014 - 50% Bonus"/>
    <n v="367"/>
    <x v="4"/>
    <s v="Function"/>
    <n v="700694149.78999996"/>
    <n v="700694149.79999995"/>
    <n v="0"/>
    <n v="700694149.79999995"/>
    <n v="729311627.14999998"/>
    <n v="0"/>
    <n v="700694149.79999995"/>
    <n v="0"/>
    <n v="0"/>
    <n v="28617477.359999999"/>
    <n v="0"/>
    <n v="0"/>
    <n v="0"/>
    <n v="0"/>
  </r>
  <r>
    <n v="-1"/>
    <n v="1"/>
    <s v="0001 -Florida Power &amp; Light Company"/>
    <n v="0"/>
    <n v="3"/>
    <x v="0"/>
    <n v="2014"/>
    <n v="601"/>
    <n v="2014"/>
    <s v="V2014 EXP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69"/>
    <n v="1"/>
    <n v="2014"/>
    <s v="V1969"/>
    <n v="367"/>
    <x v="5"/>
    <s v="Function"/>
    <n v="92731947.25"/>
    <n v="0"/>
    <n v="0"/>
    <n v="92731947.25"/>
    <n v="0"/>
    <n v="92731947.25"/>
    <n v="-2012644.27"/>
    <n v="391557.97"/>
    <n v="92731947.25"/>
    <n v="92731947.25"/>
    <n v="391557.97"/>
    <n v="0"/>
    <n v="391557.97"/>
    <n v="0"/>
  </r>
  <r>
    <n v="-1"/>
    <n v="1"/>
    <s v="0001 -Florida Power &amp; Light Company"/>
    <n v="0"/>
    <n v="3"/>
    <x v="0"/>
    <n v="1970"/>
    <n v="2"/>
    <n v="2014"/>
    <s v="V1970"/>
    <n v="367"/>
    <x v="5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</r>
  <r>
    <n v="-1"/>
    <n v="1"/>
    <s v="0001 -Florida Power &amp; Light Company"/>
    <n v="0"/>
    <n v="3"/>
    <x v="0"/>
    <n v="1971"/>
    <n v="3"/>
    <n v="2014"/>
    <s v="V1971"/>
    <n v="367"/>
    <x v="5"/>
    <s v="Function"/>
    <n v="28496742"/>
    <n v="0"/>
    <n v="0"/>
    <n v="28496742"/>
    <n v="0"/>
    <n v="28496742"/>
    <n v="-164957.07999999999"/>
    <n v="3469.25"/>
    <n v="28496742"/>
    <n v="28496742"/>
    <n v="3469.25"/>
    <n v="0"/>
    <n v="3469.25"/>
    <n v="0"/>
  </r>
  <r>
    <n v="-1"/>
    <n v="1"/>
    <s v="0001 -Florida Power &amp; Light Company"/>
    <n v="0"/>
    <n v="3"/>
    <x v="0"/>
    <n v="1972"/>
    <n v="4"/>
    <n v="2014"/>
    <s v="V1972"/>
    <n v="367"/>
    <x v="5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</r>
  <r>
    <n v="-1"/>
    <n v="1"/>
    <s v="0001 -Florida Power &amp; Light Company"/>
    <n v="0"/>
    <n v="3"/>
    <x v="0"/>
    <n v="1973"/>
    <n v="5"/>
    <n v="2014"/>
    <s v="V1973"/>
    <n v="367"/>
    <x v="5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</r>
  <r>
    <n v="-1"/>
    <n v="1"/>
    <s v="0001 -Florida Power &amp; Light Company"/>
    <n v="0"/>
    <n v="3"/>
    <x v="0"/>
    <n v="1974"/>
    <n v="6"/>
    <n v="2014"/>
    <s v="V1974"/>
    <n v="367"/>
    <x v="5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</r>
  <r>
    <n v="-1"/>
    <n v="1"/>
    <s v="0001 -Florida Power &amp; Light Company"/>
    <n v="0"/>
    <n v="3"/>
    <x v="0"/>
    <n v="1975"/>
    <n v="7"/>
    <n v="2014"/>
    <s v="V1975"/>
    <n v="367"/>
    <x v="5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</r>
  <r>
    <n v="-1"/>
    <n v="1"/>
    <s v="0001 -Florida Power &amp; Light Company"/>
    <n v="0"/>
    <n v="3"/>
    <x v="0"/>
    <n v="1976"/>
    <n v="8"/>
    <n v="2014"/>
    <s v="V1976"/>
    <n v="367"/>
    <x v="5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</r>
  <r>
    <n v="-1"/>
    <n v="1"/>
    <s v="0001 -Florida Power &amp; Light Company"/>
    <n v="0"/>
    <n v="3"/>
    <x v="0"/>
    <n v="1977"/>
    <n v="10"/>
    <n v="2014"/>
    <s v="V1977"/>
    <n v="367"/>
    <x v="5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</r>
  <r>
    <n v="-1"/>
    <n v="1"/>
    <s v="0001 -Florida Power &amp; Light Company"/>
    <n v="0"/>
    <n v="3"/>
    <x v="0"/>
    <n v="1978"/>
    <n v="12"/>
    <n v="2014"/>
    <s v="V1978"/>
    <n v="367"/>
    <x v="5"/>
    <s v="Function"/>
    <n v="20213597.699999999"/>
    <n v="0"/>
    <n v="0"/>
    <n v="20213597.699999999"/>
    <n v="4875.8999999999996"/>
    <n v="20067717.440000001"/>
    <n v="-182194.17"/>
    <n v="19778.09"/>
    <n v="20213597.699999999"/>
    <n v="20072593.34"/>
    <n v="19778.09"/>
    <n v="0"/>
    <n v="19778.09"/>
    <n v="0"/>
  </r>
  <r>
    <n v="-1"/>
    <n v="1"/>
    <s v="0001 -Florida Power &amp; Light Company"/>
    <n v="0"/>
    <n v="3"/>
    <x v="0"/>
    <n v="1979"/>
    <n v="13"/>
    <n v="2014"/>
    <s v="V1979"/>
    <n v="367"/>
    <x v="5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</r>
  <r>
    <n v="-1"/>
    <n v="1"/>
    <s v="0001 -Florida Power &amp; Light Company"/>
    <n v="0"/>
    <n v="3"/>
    <x v="0"/>
    <n v="1980"/>
    <n v="14"/>
    <n v="2014"/>
    <s v="V1980"/>
    <n v="367"/>
    <x v="5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</r>
  <r>
    <n v="-1"/>
    <n v="1"/>
    <s v="0001 -Florida Power &amp; Light Company"/>
    <n v="0"/>
    <n v="3"/>
    <x v="0"/>
    <n v="1981"/>
    <n v="15"/>
    <n v="2014"/>
    <s v="V1981"/>
    <n v="367"/>
    <x v="5"/>
    <s v="Function"/>
    <n v="22851426.52"/>
    <n v="0"/>
    <n v="0"/>
    <n v="22851426.52"/>
    <n v="21064.19"/>
    <n v="22145776.940000001"/>
    <n v="-244611.73"/>
    <n v="32360.3"/>
    <n v="22851426.52"/>
    <n v="22166841.129999999"/>
    <n v="32360.3"/>
    <n v="0"/>
    <n v="32360.3"/>
    <n v="0"/>
  </r>
  <r>
    <n v="-1"/>
    <n v="1"/>
    <s v="0001 -Florida Power &amp; Light Company"/>
    <n v="0"/>
    <n v="3"/>
    <x v="0"/>
    <n v="1982"/>
    <n v="16"/>
    <n v="2014"/>
    <s v="V1982"/>
    <n v="367"/>
    <x v="5"/>
    <s v="Function"/>
    <n v="48048114.759999998"/>
    <n v="0"/>
    <n v="0"/>
    <n v="48048114.759999998"/>
    <n v="58384.9"/>
    <n v="46035317.460000001"/>
    <n v="-155799.07999999999"/>
    <n v="21.24"/>
    <n v="48048114.759999998"/>
    <n v="46093702.359999999"/>
    <n v="21.24"/>
    <n v="0"/>
    <n v="21.24"/>
    <n v="0"/>
  </r>
  <r>
    <n v="-1"/>
    <n v="1"/>
    <s v="0001 -Florida Power &amp; Light Company"/>
    <n v="0"/>
    <n v="3"/>
    <x v="0"/>
    <n v="1983"/>
    <n v="17"/>
    <n v="2014"/>
    <s v="V1983"/>
    <n v="367"/>
    <x v="5"/>
    <s v="Function"/>
    <n v="22226353.16"/>
    <n v="0"/>
    <n v="0"/>
    <n v="22226353.16"/>
    <n v="33229.629999999997"/>
    <n v="21051147.32"/>
    <n v="-36384.03"/>
    <n v="6364.13"/>
    <n v="22226353.16"/>
    <n v="21084376.949999999"/>
    <n v="6364.13"/>
    <n v="0"/>
    <n v="6364.13"/>
    <n v="0"/>
  </r>
  <r>
    <n v="-1"/>
    <n v="1"/>
    <s v="0001 -Florida Power &amp; Light Company"/>
    <n v="0"/>
    <n v="3"/>
    <x v="0"/>
    <n v="1984"/>
    <n v="18"/>
    <n v="2014"/>
    <s v="V1984"/>
    <n v="367"/>
    <x v="5"/>
    <s v="Function"/>
    <n v="213650559.81"/>
    <n v="0"/>
    <n v="0"/>
    <n v="213650559.81"/>
    <n v="314173.09000000003"/>
    <n v="202183619.65000001"/>
    <n v="-2531737.0299999998"/>
    <n v="598265.9"/>
    <n v="213650559.81"/>
    <n v="202497792.74000001"/>
    <n v="598265.9"/>
    <n v="0"/>
    <n v="598265.9"/>
    <n v="0"/>
  </r>
  <r>
    <n v="-1"/>
    <n v="1"/>
    <s v="0001 -Florida Power &amp; Light Company"/>
    <n v="0"/>
    <n v="3"/>
    <x v="0"/>
    <n v="1985"/>
    <n v="19"/>
    <n v="2014"/>
    <s v="V1985"/>
    <n v="367"/>
    <x v="5"/>
    <s v="Function"/>
    <n v="64988029.57"/>
    <n v="0"/>
    <n v="0"/>
    <n v="64988029.57"/>
    <n v="95646.23"/>
    <n v="61401735.93"/>
    <n v="-1282611.46"/>
    <n v="300930.11"/>
    <n v="64988029.57"/>
    <n v="61497382.159999996"/>
    <n v="300930.11"/>
    <n v="0"/>
    <n v="300930.11"/>
    <n v="0"/>
  </r>
  <r>
    <n v="-1"/>
    <n v="1"/>
    <s v="0001 -Florida Power &amp; Light Company"/>
    <n v="0"/>
    <n v="3"/>
    <x v="0"/>
    <n v="1986"/>
    <n v="20"/>
    <n v="2014"/>
    <s v="V1986"/>
    <n v="367"/>
    <x v="5"/>
    <s v="Function"/>
    <n v="33403096.309999999"/>
    <n v="0"/>
    <n v="0"/>
    <n v="33403096.309999999"/>
    <n v="33600.57"/>
    <n v="32109508.879999999"/>
    <n v="-195786.73"/>
    <n v="36101.56"/>
    <n v="33403096.309999999"/>
    <n v="32143109.449999999"/>
    <n v="36101.56"/>
    <n v="0"/>
    <n v="36101.56"/>
    <n v="0"/>
  </r>
  <r>
    <n v="-1"/>
    <n v="1"/>
    <s v="0001 -Florida Power &amp; Light Company"/>
    <n v="0"/>
    <n v="3"/>
    <x v="0"/>
    <n v="1987"/>
    <n v="22"/>
    <n v="2014"/>
    <s v="V1987"/>
    <n v="367"/>
    <x v="5"/>
    <s v="Function"/>
    <n v="33941936.289999999"/>
    <n v="0"/>
    <n v="0"/>
    <n v="415265"/>
    <n v="6198"/>
    <n v="33689727.289999999"/>
    <n v="-943487.95"/>
    <n v="173541.88"/>
    <n v="33941936.289999999"/>
    <n v="33695925.289999999"/>
    <n v="173541.88"/>
    <n v="0"/>
    <n v="173541.88"/>
    <n v="0"/>
  </r>
  <r>
    <n v="-1"/>
    <n v="1"/>
    <s v="0001 -Florida Power &amp; Light Company"/>
    <n v="0"/>
    <n v="3"/>
    <x v="0"/>
    <n v="1987"/>
    <n v="21"/>
    <n v="2014"/>
    <s v="V1987A"/>
    <n v="367"/>
    <x v="5"/>
    <s v="Function"/>
    <n v="3373557.82"/>
    <n v="0"/>
    <n v="0"/>
    <n v="3373557.82"/>
    <n v="0"/>
    <n v="3373557.82"/>
    <n v="-94991.88"/>
    <n v="32927.94"/>
    <n v="3373557.82"/>
    <n v="3373557.82"/>
    <n v="32927.94"/>
    <n v="0"/>
    <n v="32927.94"/>
    <n v="0"/>
  </r>
  <r>
    <n v="-1"/>
    <n v="1"/>
    <s v="0001 -Florida Power &amp; Light Company"/>
    <n v="0"/>
    <n v="3"/>
    <x v="0"/>
    <n v="1988"/>
    <n v="24"/>
    <n v="2014"/>
    <s v="V1988"/>
    <n v="367"/>
    <x v="5"/>
    <s v="Function"/>
    <n v="58514124.310000002"/>
    <n v="0"/>
    <n v="0"/>
    <n v="5707039.8600000003"/>
    <n v="85179.85"/>
    <n v="55064288.609999999"/>
    <n v="-981094.34"/>
    <n v="105999.49"/>
    <n v="58514124.310000002"/>
    <n v="55149468.460000001"/>
    <n v="105999.49"/>
    <n v="0"/>
    <n v="105999.49"/>
    <n v="0"/>
  </r>
  <r>
    <n v="-1"/>
    <n v="1"/>
    <s v="0001 -Florida Power &amp; Light Company"/>
    <n v="0"/>
    <n v="3"/>
    <x v="0"/>
    <n v="1988"/>
    <n v="23"/>
    <n v="2014"/>
    <s v="V1988A"/>
    <n v="367"/>
    <x v="5"/>
    <s v="Function"/>
    <n v="3517256.68"/>
    <n v="0"/>
    <n v="0"/>
    <n v="3517256.68"/>
    <n v="0"/>
    <n v="3517256.68"/>
    <n v="-66337.33"/>
    <n v="15524.93"/>
    <n v="3517256.68"/>
    <n v="3517256.68"/>
    <n v="15524.93"/>
    <n v="0"/>
    <n v="15524.93"/>
    <n v="0"/>
  </r>
  <r>
    <n v="-1"/>
    <n v="1"/>
    <s v="0001 -Florida Power &amp; Light Company"/>
    <n v="0"/>
    <n v="3"/>
    <x v="0"/>
    <n v="1989"/>
    <n v="26"/>
    <n v="2014"/>
    <s v="V1989"/>
    <n v="367"/>
    <x v="5"/>
    <s v="Function"/>
    <n v="38608209.799999997"/>
    <n v="0"/>
    <n v="0"/>
    <n v="3672622"/>
    <n v="54815.35"/>
    <n v="36279190.100000001"/>
    <n v="-529615.65"/>
    <n v="69251.820000000007"/>
    <n v="38608209.799999997"/>
    <n v="36334005.450000003"/>
    <n v="69251.820000000007"/>
    <n v="0"/>
    <n v="69251.820000000007"/>
    <n v="0"/>
  </r>
  <r>
    <n v="-1"/>
    <n v="1"/>
    <s v="0001 -Florida Power &amp; Light Company"/>
    <n v="0"/>
    <n v="3"/>
    <x v="0"/>
    <n v="1990"/>
    <n v="28"/>
    <n v="2014"/>
    <s v="V1990"/>
    <n v="367"/>
    <x v="5"/>
    <s v="Function"/>
    <n v="53355797.810000002"/>
    <n v="0"/>
    <n v="0"/>
    <n v="4652481.63"/>
    <n v="69440.149999999994"/>
    <n v="50318604.659999996"/>
    <n v="-821433.79"/>
    <n v="142008.01"/>
    <n v="53355797.810000002"/>
    <n v="50388044.810000002"/>
    <n v="142008.01"/>
    <n v="0"/>
    <n v="142008.01"/>
    <n v="0"/>
  </r>
  <r>
    <n v="-1"/>
    <n v="1"/>
    <s v="0001 -Florida Power &amp; Light Company"/>
    <n v="0"/>
    <n v="3"/>
    <x v="0"/>
    <n v="1991"/>
    <n v="29"/>
    <n v="2014"/>
    <s v="V1991"/>
    <n v="367"/>
    <x v="5"/>
    <s v="Function"/>
    <n v="54401372.469999999"/>
    <n v="0"/>
    <n v="0"/>
    <n v="4966713"/>
    <n v="74130.179999999993"/>
    <n v="51105057.979999997"/>
    <n v="-478990.07"/>
    <n v="40768.910000000003"/>
    <n v="54401372.469999999"/>
    <n v="51179188.159999996"/>
    <n v="40768.910000000003"/>
    <n v="0"/>
    <n v="40768.910000000003"/>
    <n v="0"/>
  </r>
  <r>
    <n v="-1"/>
    <n v="1"/>
    <s v="0001 -Florida Power &amp; Light Company"/>
    <n v="0"/>
    <n v="3"/>
    <x v="0"/>
    <n v="1992"/>
    <n v="30"/>
    <n v="2014"/>
    <s v="V1992"/>
    <n v="367"/>
    <x v="5"/>
    <s v="Function"/>
    <n v="55791415.409999996"/>
    <n v="0"/>
    <n v="0"/>
    <n v="583557"/>
    <n v="8709.82"/>
    <n v="55440008.240000002"/>
    <n v="-669333.81999999995"/>
    <n v="125817.94"/>
    <n v="55808633.479999997"/>
    <n v="55431499.990000002"/>
    <n v="125817.94"/>
    <n v="0"/>
    <n v="125817.94"/>
    <n v="0"/>
  </r>
  <r>
    <n v="-1"/>
    <n v="1"/>
    <s v="0001 -Florida Power &amp; Light Company"/>
    <n v="0"/>
    <n v="3"/>
    <x v="0"/>
    <n v="1993"/>
    <n v="31"/>
    <n v="2014"/>
    <s v="V1993"/>
    <n v="367"/>
    <x v="5"/>
    <s v="Function"/>
    <n v="109367462.95999999"/>
    <n v="0"/>
    <n v="0"/>
    <n v="12134882.050000001"/>
    <n v="181117.97"/>
    <n v="101845397.89"/>
    <n v="-1149664.8600000001"/>
    <n v="88544.34"/>
    <n v="109739440.31"/>
    <n v="101654538.51000001"/>
    <n v="88544.34"/>
    <n v="0"/>
    <n v="88544.34"/>
    <n v="0"/>
  </r>
  <r>
    <n v="-1"/>
    <n v="1"/>
    <s v="0001 -Florida Power &amp; Light Company"/>
    <n v="0"/>
    <n v="3"/>
    <x v="0"/>
    <n v="1994"/>
    <n v="32"/>
    <n v="2014"/>
    <s v="V1994"/>
    <n v="367"/>
    <x v="5"/>
    <s v="Function"/>
    <n v="100971400.81999999"/>
    <n v="0"/>
    <n v="0"/>
    <n v="7873671.8099999996"/>
    <n v="2220399.41"/>
    <n v="95682184.920000002"/>
    <n v="-1017242.58"/>
    <n v="231895.04000000001"/>
    <n v="101894333.69"/>
    <n v="96989945.870000005"/>
    <n v="221600.63"/>
    <n v="0"/>
    <n v="231895.04000000001"/>
    <n v="0"/>
  </r>
  <r>
    <n v="-1"/>
    <n v="1"/>
    <s v="0001 -Florida Power &amp; Light Company"/>
    <n v="0"/>
    <n v="3"/>
    <x v="0"/>
    <n v="1995"/>
    <n v="33"/>
    <n v="2014"/>
    <s v="V1995"/>
    <n v="367"/>
    <x v="5"/>
    <s v="Function"/>
    <n v="45520007.829999998"/>
    <n v="0"/>
    <n v="0"/>
    <n v="5233310.16"/>
    <n v="1886759.91"/>
    <n v="41320966.799999997"/>
    <n v="-549258.81000000006"/>
    <n v="87963.31"/>
    <n v="45888208.369999997"/>
    <n v="42855953.560000002"/>
    <n v="71535.929999999993"/>
    <n v="0"/>
    <n v="87963.31"/>
    <n v="0"/>
  </r>
  <r>
    <n v="-1"/>
    <n v="1"/>
    <s v="0001 -Florida Power &amp; Light Company"/>
    <n v="0"/>
    <n v="3"/>
    <x v="0"/>
    <n v="1996"/>
    <n v="34"/>
    <n v="2014"/>
    <s v="V1996"/>
    <n v="367"/>
    <x v="5"/>
    <s v="Function"/>
    <n v="83339955.299999997"/>
    <n v="0"/>
    <n v="0"/>
    <n v="16222600.9"/>
    <n v="3388371.26"/>
    <n v="69558224.129999995"/>
    <n v="-386021.37"/>
    <n v="95689.42"/>
    <n v="83697599.620000005"/>
    <n v="72620863.840000004"/>
    <n v="63776.65"/>
    <n v="0"/>
    <n v="95689.42"/>
    <n v="0"/>
  </r>
  <r>
    <n v="-1"/>
    <n v="1"/>
    <s v="0001 -Florida Power &amp; Light Company"/>
    <n v="0"/>
    <n v="3"/>
    <x v="0"/>
    <n v="1997"/>
    <n v="35"/>
    <n v="2014"/>
    <s v="V1997"/>
    <n v="367"/>
    <x v="5"/>
    <s v="Function"/>
    <n v="39405601"/>
    <n v="0"/>
    <n v="0"/>
    <n v="8281294.29"/>
    <n v="1690285.38"/>
    <n v="32075813.960000001"/>
    <n v="-489614.33"/>
    <n v="84089.57"/>
    <n v="39757643.810000002"/>
    <n v="33461179.140000001"/>
    <n v="36966.959999999999"/>
    <n v="0"/>
    <n v="84089.57"/>
    <n v="0"/>
  </r>
  <r>
    <n v="-1"/>
    <n v="1"/>
    <s v="0001 -Florida Power &amp; Light Company"/>
    <n v="0"/>
    <n v="3"/>
    <x v="0"/>
    <n v="1998"/>
    <n v="59"/>
    <n v="2014"/>
    <s v="V1998"/>
    <n v="367"/>
    <x v="5"/>
    <s v="Function"/>
    <n v="28128047.66"/>
    <n v="0"/>
    <n v="0"/>
    <n v="7023610.0499999998"/>
    <n v="1216621.96"/>
    <n v="21948838.539999999"/>
    <n v="-655255.28"/>
    <n v="115399.94"/>
    <n v="28639786.579999998"/>
    <n v="22745064.039999999"/>
    <n v="24057.49"/>
    <n v="0"/>
    <n v="115399.94"/>
    <n v="0"/>
  </r>
  <r>
    <n v="-1"/>
    <n v="1"/>
    <s v="0001 -Florida Power &amp; Light Company"/>
    <n v="0"/>
    <n v="3"/>
    <x v="0"/>
    <n v="1999"/>
    <n v="60"/>
    <n v="2014"/>
    <s v="V1999"/>
    <n v="367"/>
    <x v="5"/>
    <s v="Function"/>
    <n v="53765503.600000001"/>
    <n v="0"/>
    <n v="0"/>
    <n v="14673898.439999999"/>
    <n v="2367545.2200000002"/>
    <n v="40448425.600000001"/>
    <n v="-1318687.3999999999"/>
    <n v="254564.01"/>
    <n v="54843734.579999998"/>
    <n v="41978256.100000001"/>
    <n v="14047.75"/>
    <n v="0"/>
    <n v="254564.01"/>
    <n v="0"/>
  </r>
  <r>
    <n v="-1"/>
    <n v="1"/>
    <s v="0001 -Florida Power &amp; Light Company"/>
    <n v="0"/>
    <n v="3"/>
    <x v="0"/>
    <n v="2000"/>
    <n v="61"/>
    <n v="2014"/>
    <s v="V2000"/>
    <n v="367"/>
    <x v="5"/>
    <s v="Function"/>
    <n v="75132010.25"/>
    <n v="0"/>
    <n v="0"/>
    <n v="23430144.5"/>
    <n v="3256577.15"/>
    <n v="52619750.719999999"/>
    <n v="-847167.92"/>
    <n v="116761.14"/>
    <n v="75607559.25"/>
    <n v="55527675.789999999"/>
    <n v="-10135.780000000001"/>
    <n v="0"/>
    <n v="116761.14"/>
    <n v="0"/>
  </r>
  <r>
    <n v="-1"/>
    <n v="1"/>
    <s v="0001 -Florida Power &amp; Light Company"/>
    <n v="0"/>
    <n v="3"/>
    <x v="0"/>
    <n v="2001"/>
    <n v="62"/>
    <n v="2014"/>
    <s v="V2001"/>
    <n v="367"/>
    <x v="5"/>
    <s v="Function"/>
    <n v="63525760.740000002"/>
    <n v="0"/>
    <n v="0"/>
    <n v="21738876.969999999"/>
    <n v="2774133.89"/>
    <n v="42275384.82"/>
    <n v="-449074.81"/>
    <n v="136129.01"/>
    <n v="63876945.630000003"/>
    <n v="44807819.380000003"/>
    <n v="26643.46"/>
    <n v="0"/>
    <n v="136129.01"/>
    <n v="0"/>
  </r>
  <r>
    <n v="-1"/>
    <n v="1"/>
    <s v="0001 -Florida Power &amp; Light Company"/>
    <n v="0"/>
    <n v="3"/>
    <x v="0"/>
    <n v="2001"/>
    <n v="69"/>
    <n v="2014"/>
    <s v="V2001 Bonus"/>
    <n v="367"/>
    <x v="5"/>
    <s v="Function"/>
    <n v="981390.58"/>
    <n v="0"/>
    <n v="0"/>
    <n v="984840.21"/>
    <n v="43933.72"/>
    <n v="881074.21"/>
    <n v="-7145.41"/>
    <n v="3819.67"/>
    <n v="988289.84"/>
    <n v="918703.26"/>
    <n v="3225.08"/>
    <n v="0"/>
    <n v="3819.67"/>
    <n v="0"/>
  </r>
  <r>
    <n v="-1"/>
    <n v="1"/>
    <s v="0001 -Florida Power &amp; Light Company"/>
    <n v="0"/>
    <n v="3"/>
    <x v="0"/>
    <n v="2002"/>
    <n v="63"/>
    <n v="2014"/>
    <s v="V2002"/>
    <n v="367"/>
    <x v="5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</r>
  <r>
    <n v="-1"/>
    <n v="1"/>
    <s v="0001 -Florida Power &amp; Light Company"/>
    <n v="0"/>
    <n v="3"/>
    <x v="0"/>
    <n v="2002"/>
    <n v="80"/>
    <n v="2014"/>
    <s v="V2002 Bonus Q1"/>
    <n v="367"/>
    <x v="5"/>
    <s v="Function"/>
    <n v="8125210.5899999999"/>
    <n v="0"/>
    <n v="0"/>
    <n v="8189354.25"/>
    <n v="365163.31"/>
    <n v="5262943.63"/>
    <n v="-129240.3"/>
    <n v="33805.24"/>
    <n v="8253497.9199999999"/>
    <n v="5543442.79"/>
    <n v="-9817.94"/>
    <n v="0"/>
    <n v="33805.24"/>
    <n v="0"/>
  </r>
  <r>
    <n v="-1"/>
    <n v="1"/>
    <s v="0001 -Florida Power &amp; Light Company"/>
    <n v="0"/>
    <n v="3"/>
    <x v="0"/>
    <n v="2002"/>
    <n v="81"/>
    <n v="2014"/>
    <s v="V2002 Bonus Q2"/>
    <n v="367"/>
    <x v="5"/>
    <s v="Function"/>
    <n v="7669076.9699999997"/>
    <n v="0"/>
    <n v="0"/>
    <n v="7729619.7599999998"/>
    <n v="344972.93"/>
    <n v="4878618.49"/>
    <n v="-121985.04"/>
    <n v="32366.21"/>
    <n v="7790162.5499999998"/>
    <n v="5145059.0999999996"/>
    <n v="-10187.049999999999"/>
    <n v="0"/>
    <n v="32366.21"/>
    <n v="0"/>
  </r>
  <r>
    <n v="-1"/>
    <n v="1"/>
    <s v="0001 -Florida Power &amp; Light Company"/>
    <n v="0"/>
    <n v="3"/>
    <x v="0"/>
    <n v="2002"/>
    <n v="82"/>
    <n v="2014"/>
    <s v="V2002 Bonus Q3"/>
    <n v="367"/>
    <x v="5"/>
    <s v="Function"/>
    <n v="5649177.6500000004"/>
    <n v="0"/>
    <n v="0"/>
    <n v="5693774.5499999998"/>
    <n v="253999.28"/>
    <n v="3530685.54"/>
    <n v="-89856.36"/>
    <n v="23841.53"/>
    <n v="5738371.4500000002"/>
    <n v="3727816.5"/>
    <n v="-8483.9500000000007"/>
    <n v="0"/>
    <n v="23841.53"/>
    <n v="0"/>
  </r>
  <r>
    <n v="-1"/>
    <n v="1"/>
    <s v="0001 -Florida Power &amp; Light Company"/>
    <n v="0"/>
    <n v="3"/>
    <x v="0"/>
    <n v="2002"/>
    <n v="83"/>
    <n v="2014"/>
    <s v="V2002 Bonus Q4"/>
    <n v="367"/>
    <x v="5"/>
    <s v="Function"/>
    <n v="7539663.7300000004"/>
    <n v="0"/>
    <n v="0"/>
    <n v="7599184.8600000003"/>
    <n v="338771.66"/>
    <n v="4628370.8600000003"/>
    <n v="-119926.55"/>
    <n v="31820.03"/>
    <n v="7658705.9900000002"/>
    <n v="4892548.49"/>
    <n v="-12628.2"/>
    <n v="0"/>
    <n v="31820.03"/>
    <n v="0"/>
  </r>
  <r>
    <n v="-1"/>
    <n v="1"/>
    <s v="0001 -Florida Power &amp; Light Company"/>
    <n v="0"/>
    <n v="3"/>
    <x v="0"/>
    <n v="2002"/>
    <n v="76"/>
    <n v="2014"/>
    <s v="V2002 Q1"/>
    <n v="367"/>
    <x v="5"/>
    <s v="Function"/>
    <n v="21863708.030000001"/>
    <n v="0"/>
    <n v="0"/>
    <n v="22036308.920000002"/>
    <n v="982599.01"/>
    <n v="14161954.33"/>
    <n v="-347766.06"/>
    <n v="83048.92"/>
    <n v="22208909.82"/>
    <n v="14916732.26"/>
    <n v="-34331.79"/>
    <n v="0"/>
    <n v="83048.92"/>
    <n v="0"/>
  </r>
  <r>
    <n v="-1"/>
    <n v="1"/>
    <s v="0001 -Florida Power &amp; Light Company"/>
    <n v="0"/>
    <n v="3"/>
    <x v="0"/>
    <n v="2002"/>
    <n v="77"/>
    <n v="2014"/>
    <s v="V2002 Q2"/>
    <n v="367"/>
    <x v="5"/>
    <s v="Function"/>
    <n v="12297261.68"/>
    <n v="0"/>
    <n v="0"/>
    <n v="12365016.09"/>
    <n v="551850.67000000004"/>
    <n v="7786146.54"/>
    <n v="-194682.96"/>
    <n v="32937.120000000003"/>
    <n v="12432770.51"/>
    <n v="8250109.5700000003"/>
    <n v="-14684.08"/>
    <n v="0"/>
    <n v="32937.120000000003"/>
    <n v="0"/>
  </r>
  <r>
    <n v="-1"/>
    <n v="1"/>
    <s v="0001 -Florida Power &amp; Light Company"/>
    <n v="0"/>
    <n v="3"/>
    <x v="0"/>
    <n v="2002"/>
    <n v="78"/>
    <n v="2014"/>
    <s v="V2002 Q3"/>
    <n v="367"/>
    <x v="5"/>
    <s v="Function"/>
    <n v="4599418.97"/>
    <n v="0"/>
    <n v="0"/>
    <n v="4633108.92"/>
    <n v="191879.44"/>
    <n v="2999055.33"/>
    <n v="-67880.42"/>
    <n v="16303.64"/>
    <n v="4666798.88"/>
    <n v="3147974.34"/>
    <n v="-8115.85"/>
    <n v="0"/>
    <n v="16303.64"/>
    <n v="0"/>
  </r>
  <r>
    <n v="-1"/>
    <n v="1"/>
    <s v="0001 -Florida Power &amp; Light Company"/>
    <n v="0"/>
    <n v="3"/>
    <x v="0"/>
    <n v="2002"/>
    <n v="79"/>
    <n v="2014"/>
    <s v="V2002 Q4"/>
    <n v="367"/>
    <x v="5"/>
    <s v="Function"/>
    <n v="8761441.3000000007"/>
    <n v="0"/>
    <n v="0"/>
    <n v="8829395.4299999997"/>
    <n v="386769.04"/>
    <n v="5437692.0800000001"/>
    <n v="-136917.82999999999"/>
    <n v="32911.81"/>
    <n v="8897349.5700000003"/>
    <n v="5739298.2699999996"/>
    <n v="-17833.62"/>
    <n v="0"/>
    <n v="32911.81"/>
    <n v="0"/>
  </r>
  <r>
    <n v="-1"/>
    <n v="1"/>
    <s v="0001 -Florida Power &amp; Light Company"/>
    <n v="0"/>
    <n v="3"/>
    <x v="0"/>
    <n v="2003"/>
    <n v="64"/>
    <n v="2014"/>
    <s v="V2003"/>
    <n v="367"/>
    <x v="5"/>
    <s v="Function"/>
    <n v="3277180.11"/>
    <n v="0"/>
    <n v="0"/>
    <n v="2146864.86"/>
    <n v="94972.22"/>
    <n v="1366847.3"/>
    <n v="-39298.239999999998"/>
    <n v="14520.75"/>
    <n v="3287988.39"/>
    <n v="1455349.97"/>
    <n v="10182.02"/>
    <n v="0"/>
    <n v="14520.75"/>
    <n v="0"/>
  </r>
  <r>
    <n v="-1"/>
    <n v="1"/>
    <s v="0001 -Florida Power &amp; Light Company"/>
    <n v="0"/>
    <n v="3"/>
    <x v="0"/>
    <n v="2003"/>
    <n v="70"/>
    <n v="2014"/>
    <s v="V2003 Bonus-30%"/>
    <n v="367"/>
    <x v="5"/>
    <s v="Function"/>
    <n v="43599502.460000001"/>
    <n v="0"/>
    <n v="0"/>
    <n v="44127893.710000001"/>
    <n v="1967607.64"/>
    <n v="32962387.239999998"/>
    <n v="-1063477.69"/>
    <n v="455470.59"/>
    <n v="44656284.960000001"/>
    <n v="34126505.039999999"/>
    <n v="202177.94"/>
    <n v="0"/>
    <n v="455470.59"/>
    <n v="0"/>
  </r>
  <r>
    <n v="-1"/>
    <n v="1"/>
    <s v="0001 -Florida Power &amp; Light Company"/>
    <n v="0"/>
    <n v="3"/>
    <x v="0"/>
    <n v="2003"/>
    <n v="84"/>
    <n v="2014"/>
    <s v="V2003 Bonus-50%"/>
    <n v="367"/>
    <x v="5"/>
    <s v="Function"/>
    <n v="4297524.08"/>
    <n v="0"/>
    <n v="0"/>
    <n v="4349631.01"/>
    <n v="0"/>
    <n v="4401737.9400000004"/>
    <n v="-104874.1"/>
    <n v="82203.48"/>
    <n v="4401737.9400000004"/>
    <n v="4297524.08"/>
    <n v="82203.48"/>
    <n v="0"/>
    <n v="82203.48"/>
    <n v="0"/>
  </r>
  <r>
    <n v="-1"/>
    <n v="1"/>
    <s v="0001 -Florida Power &amp; Light Company"/>
    <n v="0"/>
    <n v="3"/>
    <x v="0"/>
    <n v="2004"/>
    <n v="92"/>
    <n v="2014"/>
    <s v="V2004 Q1"/>
    <n v="367"/>
    <x v="5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</r>
  <r>
    <n v="-1"/>
    <n v="1"/>
    <s v="0001 -Florida Power &amp; Light Company"/>
    <n v="0"/>
    <n v="3"/>
    <x v="0"/>
    <n v="2004"/>
    <n v="96"/>
    <n v="2014"/>
    <s v="V2004 Q1 - 30% Bonus"/>
    <n v="367"/>
    <x v="5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</r>
  <r>
    <n v="-1"/>
    <n v="1"/>
    <s v="0001 -Florida Power &amp; Light Company"/>
    <n v="0"/>
    <n v="3"/>
    <x v="0"/>
    <n v="2004"/>
    <n v="100"/>
    <n v="2014"/>
    <s v="V2004 Q1 - 50% Bonus"/>
    <n v="367"/>
    <x v="5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</r>
  <r>
    <n v="-1"/>
    <n v="1"/>
    <s v="0001 -Florida Power &amp; Light Company"/>
    <n v="0"/>
    <n v="3"/>
    <x v="0"/>
    <n v="2004"/>
    <n v="93"/>
    <n v="2014"/>
    <s v="V2004 Q2"/>
    <n v="367"/>
    <x v="5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</r>
  <r>
    <n v="-1"/>
    <n v="1"/>
    <s v="0001 -Florida Power &amp; Light Company"/>
    <n v="0"/>
    <n v="3"/>
    <x v="0"/>
    <n v="2004"/>
    <n v="97"/>
    <n v="2014"/>
    <s v="V2004 Q2 - 30% Bonus"/>
    <n v="367"/>
    <x v="5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</r>
  <r>
    <n v="-1"/>
    <n v="1"/>
    <s v="0001 -Florida Power &amp; Light Company"/>
    <n v="0"/>
    <n v="3"/>
    <x v="0"/>
    <n v="2004"/>
    <n v="101"/>
    <n v="2014"/>
    <s v="V2004 Q2 - 50% Bonus"/>
    <n v="367"/>
    <x v="5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</r>
  <r>
    <n v="-1"/>
    <n v="1"/>
    <s v="0001 -Florida Power &amp; Light Company"/>
    <n v="0"/>
    <n v="3"/>
    <x v="0"/>
    <n v="2004"/>
    <n v="94"/>
    <n v="2014"/>
    <s v="V2004 Q3"/>
    <n v="367"/>
    <x v="5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</r>
  <r>
    <n v="-1"/>
    <n v="1"/>
    <s v="0001 -Florida Power &amp; Light Company"/>
    <n v="0"/>
    <n v="3"/>
    <x v="0"/>
    <n v="2004"/>
    <n v="98"/>
    <n v="2014"/>
    <s v="V2004 Q3 - 30% Bonus"/>
    <n v="367"/>
    <x v="5"/>
    <s v="Function"/>
    <n v="23457.86"/>
    <n v="0"/>
    <n v="0"/>
    <n v="23457.86"/>
    <n v="0"/>
    <n v="23457.86"/>
    <n v="0"/>
    <n v="0"/>
    <n v="23457.86"/>
    <n v="23457.86"/>
    <n v="0"/>
    <n v="0"/>
    <n v="0"/>
    <n v="0"/>
  </r>
  <r>
    <n v="-1"/>
    <n v="1"/>
    <s v="0001 -Florida Power &amp; Light Company"/>
    <n v="0"/>
    <n v="3"/>
    <x v="0"/>
    <n v="2004"/>
    <n v="102"/>
    <n v="2014"/>
    <s v="V2004 Q3 - 50% Bonus"/>
    <n v="367"/>
    <x v="5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</r>
  <r>
    <n v="-1"/>
    <n v="1"/>
    <s v="0001 -Florida Power &amp; Light Company"/>
    <n v="0"/>
    <n v="3"/>
    <x v="0"/>
    <n v="2004"/>
    <n v="95"/>
    <n v="2014"/>
    <s v="V2004 Q4"/>
    <n v="367"/>
    <x v="5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</r>
  <r>
    <n v="-1"/>
    <n v="1"/>
    <s v="0001 -Florida Power &amp; Light Company"/>
    <n v="0"/>
    <n v="3"/>
    <x v="0"/>
    <n v="2004"/>
    <n v="99"/>
    <n v="2014"/>
    <s v="V2004 Q4 - 30% Bonus"/>
    <n v="367"/>
    <x v="5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</r>
  <r>
    <n v="-1"/>
    <n v="1"/>
    <s v="0001 -Florida Power &amp; Light Company"/>
    <n v="0"/>
    <n v="3"/>
    <x v="0"/>
    <n v="2004"/>
    <n v="103"/>
    <n v="2014"/>
    <s v="V2004 Q4 - 50% Bonus"/>
    <n v="367"/>
    <x v="5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</r>
  <r>
    <n v="-1"/>
    <n v="1"/>
    <s v="0001 -Florida Power &amp; Light Company"/>
    <n v="0"/>
    <n v="3"/>
    <x v="0"/>
    <n v="2005"/>
    <n v="66"/>
    <n v="2014"/>
    <s v="V2005"/>
    <n v="367"/>
    <x v="5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</r>
  <r>
    <n v="-1"/>
    <n v="1"/>
    <s v="0001 -Florida Power &amp; Light Company"/>
    <n v="0"/>
    <n v="3"/>
    <x v="0"/>
    <n v="2005"/>
    <n v="104"/>
    <n v="2014"/>
    <s v="V2005 A"/>
    <n v="367"/>
    <x v="5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</r>
  <r>
    <n v="-1"/>
    <n v="1"/>
    <s v="0001 -Florida Power &amp; Light Company"/>
    <n v="0"/>
    <n v="3"/>
    <x v="0"/>
    <n v="2005"/>
    <n v="72"/>
    <n v="2014"/>
    <s v="V2005 Bonus-30%"/>
    <n v="367"/>
    <x v="5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</r>
  <r>
    <n v="-1"/>
    <n v="1"/>
    <s v="0001 -Florida Power &amp; Light Company"/>
    <n v="0"/>
    <n v="3"/>
    <x v="0"/>
    <n v="2005"/>
    <n v="86"/>
    <n v="2014"/>
    <s v="V2005 Bonus-50%"/>
    <n v="367"/>
    <x v="5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</r>
  <r>
    <n v="-1"/>
    <n v="1"/>
    <s v="0001 -Florida Power &amp; Light Company"/>
    <n v="0"/>
    <n v="3"/>
    <x v="0"/>
    <n v="2006"/>
    <n v="67"/>
    <n v="2014"/>
    <s v="V2006"/>
    <n v="367"/>
    <x v="5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</r>
  <r>
    <n v="-1"/>
    <n v="1"/>
    <s v="0001 -Florida Power &amp; Light Company"/>
    <n v="0"/>
    <n v="3"/>
    <x v="0"/>
    <n v="2007"/>
    <n v="74"/>
    <n v="2014"/>
    <s v="V2007"/>
    <n v="367"/>
    <x v="5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</r>
  <r>
    <n v="-1"/>
    <n v="1"/>
    <s v="0001 -Florida Power &amp; Light Company"/>
    <n v="0"/>
    <n v="3"/>
    <x v="0"/>
    <n v="2008"/>
    <n v="89"/>
    <n v="2014"/>
    <s v="V2008"/>
    <n v="367"/>
    <x v="5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</r>
  <r>
    <n v="-1"/>
    <n v="1"/>
    <s v="0001 -Florida Power &amp; Light Company"/>
    <n v="0"/>
    <n v="3"/>
    <x v="0"/>
    <n v="2008"/>
    <n v="239"/>
    <n v="2014"/>
    <s v="V2008 Bonus - 50%"/>
    <n v="367"/>
    <x v="5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</r>
  <r>
    <n v="-1"/>
    <n v="1"/>
    <s v="0001 -Florida Power &amp; Light Company"/>
    <n v="0"/>
    <n v="3"/>
    <x v="0"/>
    <n v="2008"/>
    <n v="164"/>
    <n v="2014"/>
    <s v="V2008 Q1"/>
    <n v="367"/>
    <x v="5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</r>
  <r>
    <n v="-1"/>
    <n v="1"/>
    <s v="0001 -Florida Power &amp; Light Company"/>
    <n v="0"/>
    <n v="3"/>
    <x v="0"/>
    <n v="2008"/>
    <n v="168"/>
    <n v="2014"/>
    <s v="V2008 Q1 - 50% Bonus"/>
    <n v="367"/>
    <x v="5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</r>
  <r>
    <n v="-1"/>
    <n v="1"/>
    <s v="0001 -Florida Power &amp; Light Company"/>
    <n v="0"/>
    <n v="3"/>
    <x v="0"/>
    <n v="2008"/>
    <n v="165"/>
    <n v="2014"/>
    <s v="V2008 Q2"/>
    <n v="367"/>
    <x v="5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</r>
  <r>
    <n v="-1"/>
    <n v="1"/>
    <s v="0001 -Florida Power &amp; Light Company"/>
    <n v="0"/>
    <n v="3"/>
    <x v="0"/>
    <n v="2008"/>
    <n v="169"/>
    <n v="2014"/>
    <s v="V2008 Q2 - 50% Bonus"/>
    <n v="367"/>
    <x v="5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</r>
  <r>
    <n v="-1"/>
    <n v="1"/>
    <s v="0001 -Florida Power &amp; Light Company"/>
    <n v="0"/>
    <n v="3"/>
    <x v="0"/>
    <n v="2008"/>
    <n v="166"/>
    <n v="2014"/>
    <s v="V2008 Q3"/>
    <n v="367"/>
    <x v="5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</r>
  <r>
    <n v="-1"/>
    <n v="1"/>
    <s v="0001 -Florida Power &amp; Light Company"/>
    <n v="0"/>
    <n v="3"/>
    <x v="0"/>
    <n v="2008"/>
    <n v="170"/>
    <n v="2014"/>
    <s v="V2008 Q3 - 50% Bonus"/>
    <n v="367"/>
    <x v="5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</r>
  <r>
    <n v="-1"/>
    <n v="1"/>
    <s v="0001 -Florida Power &amp; Light Company"/>
    <n v="0"/>
    <n v="3"/>
    <x v="0"/>
    <n v="2008"/>
    <n v="167"/>
    <n v="2014"/>
    <s v="V2008 Q4"/>
    <n v="367"/>
    <x v="5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</r>
  <r>
    <n v="-1"/>
    <n v="1"/>
    <s v="0001 -Florida Power &amp; Light Company"/>
    <n v="0"/>
    <n v="3"/>
    <x v="0"/>
    <n v="2008"/>
    <n v="171"/>
    <n v="2014"/>
    <s v="V2008 Q4 - 50% Bonus"/>
    <n v="367"/>
    <x v="5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</r>
  <r>
    <n v="-1"/>
    <n v="1"/>
    <s v="0001 -Florida Power &amp; Light Company"/>
    <n v="0"/>
    <n v="3"/>
    <x v="0"/>
    <n v="2009"/>
    <n v="90"/>
    <n v="2014"/>
    <s v="V2009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85"/>
    <n v="2014"/>
    <s v="V2009 Q1"/>
    <n v="367"/>
    <x v="5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</r>
  <r>
    <n v="-1"/>
    <n v="1"/>
    <s v="0001 -Florida Power &amp; Light Company"/>
    <n v="0"/>
    <n v="3"/>
    <x v="0"/>
    <n v="2009"/>
    <n v="189"/>
    <n v="2014"/>
    <s v="V2009 Q1 - 50% Bonus"/>
    <n v="367"/>
    <x v="5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</r>
  <r>
    <n v="-1"/>
    <n v="1"/>
    <s v="0001 -Florida Power &amp; Light Company"/>
    <n v="0"/>
    <n v="3"/>
    <x v="0"/>
    <n v="2009"/>
    <n v="186"/>
    <n v="2014"/>
    <s v="V2009 Q2"/>
    <n v="367"/>
    <x v="5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</r>
  <r>
    <n v="-1"/>
    <n v="1"/>
    <s v="0001 -Florida Power &amp; Light Company"/>
    <n v="0"/>
    <n v="3"/>
    <x v="0"/>
    <n v="2009"/>
    <n v="190"/>
    <n v="2014"/>
    <s v="V2009 Q2 - 50% Bonus"/>
    <n v="367"/>
    <x v="5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</r>
  <r>
    <n v="-1"/>
    <n v="1"/>
    <s v="0001 -Florida Power &amp; Light Company"/>
    <n v="0"/>
    <n v="3"/>
    <x v="0"/>
    <n v="2009"/>
    <n v="187"/>
    <n v="2014"/>
    <s v="V2009 Q3"/>
    <n v="367"/>
    <x v="5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</r>
  <r>
    <n v="-1"/>
    <n v="1"/>
    <s v="0001 -Florida Power &amp; Light Company"/>
    <n v="0"/>
    <n v="3"/>
    <x v="0"/>
    <n v="2009"/>
    <n v="191"/>
    <n v="2014"/>
    <s v="V2009 Q3 - 50% Bonus"/>
    <n v="367"/>
    <x v="5"/>
    <s v="Function"/>
    <n v="24470181.989999998"/>
    <n v="0"/>
    <n v="0"/>
    <n v="24487712.649999999"/>
    <n v="1543803.33"/>
    <n v="9014207.0600000005"/>
    <n v="-36500.410000000003"/>
    <n v="17840.64"/>
    <n v="24505243.309999999"/>
    <n v="10543982.880000001"/>
    <n v="-3193.17"/>
    <n v="0"/>
    <n v="17840.64"/>
    <n v="0"/>
  </r>
  <r>
    <n v="-1"/>
    <n v="1"/>
    <s v="0001 -Florida Power &amp; Light Company"/>
    <n v="0"/>
    <n v="3"/>
    <x v="0"/>
    <n v="2009"/>
    <n v="188"/>
    <n v="2014"/>
    <s v="V2009 Q4"/>
    <n v="367"/>
    <x v="5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</r>
  <r>
    <n v="-1"/>
    <n v="1"/>
    <s v="0001 -Florida Power &amp; Light Company"/>
    <n v="0"/>
    <n v="3"/>
    <x v="0"/>
    <n v="2009"/>
    <n v="192"/>
    <n v="2014"/>
    <s v="V2009 Q4 - 50% Bonus"/>
    <n v="367"/>
    <x v="5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</r>
  <r>
    <n v="-1"/>
    <n v="1"/>
    <s v="0001 -Florida Power &amp; Light Company"/>
    <n v="0"/>
    <n v="3"/>
    <x v="0"/>
    <n v="2010"/>
    <n v="124"/>
    <n v="2014"/>
    <s v="V2010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3"/>
    <n v="2014"/>
    <s v="V2010 Q1"/>
    <n v="367"/>
    <x v="5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</r>
  <r>
    <n v="-1"/>
    <n v="1"/>
    <s v="0001 -Florida Power &amp; Light Company"/>
    <n v="0"/>
    <n v="3"/>
    <x v="0"/>
    <n v="2010"/>
    <n v="215"/>
    <n v="2014"/>
    <s v="V2010 Q1 - 50% Bonus"/>
    <n v="367"/>
    <x v="5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</r>
  <r>
    <n v="-1"/>
    <n v="1"/>
    <s v="0001 -Florida Power &amp; Light Company"/>
    <n v="0"/>
    <n v="3"/>
    <x v="0"/>
    <n v="2010"/>
    <n v="194"/>
    <n v="2014"/>
    <s v="V2010 Q2"/>
    <n v="367"/>
    <x v="5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</r>
  <r>
    <n v="-1"/>
    <n v="1"/>
    <s v="0001 -Florida Power &amp; Light Company"/>
    <n v="0"/>
    <n v="3"/>
    <x v="0"/>
    <n v="2010"/>
    <n v="216"/>
    <n v="2014"/>
    <s v="V2010 Q2 - 50% Bonus"/>
    <n v="367"/>
    <x v="5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</r>
  <r>
    <n v="-1"/>
    <n v="1"/>
    <s v="0001 -Florida Power &amp; Light Company"/>
    <n v="0"/>
    <n v="3"/>
    <x v="0"/>
    <n v="2010"/>
    <n v="195"/>
    <n v="2014"/>
    <s v="V2010 Q3"/>
    <n v="367"/>
    <x v="5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</r>
  <r>
    <n v="-1"/>
    <n v="1"/>
    <s v="0001 -Florida Power &amp; Light Company"/>
    <n v="0"/>
    <n v="3"/>
    <x v="0"/>
    <n v="2010"/>
    <n v="225"/>
    <n v="2014"/>
    <s v="V2010 Q3 - 100% Bonus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7"/>
    <n v="2014"/>
    <s v="V2010 Q3 - 50% Bonus"/>
    <n v="367"/>
    <x v="5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</r>
  <r>
    <n v="-1"/>
    <n v="1"/>
    <s v="0001 -Florida Power &amp; Light Company"/>
    <n v="0"/>
    <n v="3"/>
    <x v="0"/>
    <n v="2010"/>
    <n v="196"/>
    <n v="2014"/>
    <s v="V2010 Q4"/>
    <n v="367"/>
    <x v="5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</r>
  <r>
    <n v="-1"/>
    <n v="1"/>
    <s v="0001 -Florida Power &amp; Light Company"/>
    <n v="0"/>
    <n v="3"/>
    <x v="0"/>
    <n v="2010"/>
    <n v="224"/>
    <n v="2014"/>
    <s v="V2010 Q4 - 100% Bonus"/>
    <n v="367"/>
    <x v="5"/>
    <s v="Function"/>
    <n v="0"/>
    <n v="0"/>
    <n v="0"/>
    <n v="0"/>
    <n v="0"/>
    <n v="0"/>
    <n v="0"/>
    <n v="3272.94"/>
    <n v="0"/>
    <n v="0"/>
    <n v="3272.94"/>
    <n v="0"/>
    <n v="3272.94"/>
    <n v="0"/>
  </r>
  <r>
    <n v="-1"/>
    <n v="1"/>
    <s v="0001 -Florida Power &amp; Light Company"/>
    <n v="0"/>
    <n v="3"/>
    <x v="0"/>
    <n v="2010"/>
    <n v="218"/>
    <n v="2014"/>
    <s v="V2010 Q4 - 50% Bonus"/>
    <n v="367"/>
    <x v="5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</r>
  <r>
    <n v="-1"/>
    <n v="1"/>
    <s v="0001 -Florida Power &amp; Light Company"/>
    <n v="0"/>
    <n v="3"/>
    <x v="0"/>
    <n v="2011"/>
    <n v="125"/>
    <n v="2014"/>
    <s v="V2011"/>
    <n v="367"/>
    <x v="5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</r>
  <r>
    <n v="-1"/>
    <n v="1"/>
    <s v="0001 -Florida Power &amp; Light Company"/>
    <n v="0"/>
    <n v="3"/>
    <x v="0"/>
    <n v="2011"/>
    <n v="233"/>
    <n v="2014"/>
    <s v="V2011 - 100% Bonus"/>
    <n v="367"/>
    <x v="5"/>
    <s v="Function"/>
    <n v="0"/>
    <n v="0"/>
    <n v="0"/>
    <n v="0"/>
    <n v="0"/>
    <n v="0"/>
    <n v="0"/>
    <n v="140163.19"/>
    <n v="0"/>
    <n v="0"/>
    <n v="140163.19"/>
    <n v="0"/>
    <n v="140163.19"/>
    <n v="0"/>
  </r>
  <r>
    <n v="-1"/>
    <n v="1"/>
    <s v="0001 -Florida Power &amp; Light Company"/>
    <n v="0"/>
    <n v="3"/>
    <x v="0"/>
    <n v="2011"/>
    <n v="234"/>
    <n v="2014"/>
    <s v="V2011 - 50% Bonus"/>
    <n v="367"/>
    <x v="5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</r>
  <r>
    <n v="-1"/>
    <n v="1"/>
    <s v="0001 -Florida Power &amp; Light Company"/>
    <n v="0"/>
    <n v="3"/>
    <x v="0"/>
    <n v="2012"/>
    <n v="126"/>
    <n v="2014"/>
    <s v="V2012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0"/>
    <n v="2014"/>
    <s v="V2012 Q1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8"/>
    <n v="2014"/>
    <s v="V2012 Q1 - 50% Bonus"/>
    <n v="367"/>
    <x v="5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</r>
  <r>
    <n v="-1"/>
    <n v="1"/>
    <s v="0001 -Florida Power &amp; Light Company"/>
    <n v="0"/>
    <n v="3"/>
    <x v="0"/>
    <n v="2012"/>
    <n v="242"/>
    <n v="2014"/>
    <s v="V2012 Q2"/>
    <n v="367"/>
    <x v="5"/>
    <s v="Function"/>
    <n v="-3551.04"/>
    <n v="0"/>
    <n v="0"/>
    <n v="-3551.04"/>
    <n v="-53"/>
    <n v="-79.5"/>
    <n v="0"/>
    <n v="0"/>
    <n v="-3551.04"/>
    <n v="-132.5"/>
    <n v="0"/>
    <n v="0"/>
    <n v="0"/>
    <n v="0"/>
  </r>
  <r>
    <n v="-1"/>
    <n v="1"/>
    <s v="0001 -Florida Power &amp; Light Company"/>
    <n v="0"/>
    <n v="3"/>
    <x v="0"/>
    <n v="2012"/>
    <n v="243"/>
    <n v="2014"/>
    <s v="V2012 Q2 - 100% Bonus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9"/>
    <n v="2014"/>
    <s v="V2012 Q2 - 50% Bonus"/>
    <n v="367"/>
    <x v="5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</r>
  <r>
    <n v="-1"/>
    <n v="1"/>
    <s v="0001 -Florida Power &amp; Light Company"/>
    <n v="0"/>
    <n v="3"/>
    <x v="0"/>
    <n v="2012"/>
    <n v="244"/>
    <n v="2014"/>
    <s v="V2012 Q3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5"/>
    <n v="2014"/>
    <s v="V2012 Q3 - 100% Bonus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0"/>
    <n v="2014"/>
    <s v="V2012 Q3 - 50% Bonus"/>
    <n v="367"/>
    <x v="5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</r>
  <r>
    <n v="-1"/>
    <n v="1"/>
    <s v="0001 -Florida Power &amp; Light Company"/>
    <n v="0"/>
    <n v="3"/>
    <x v="0"/>
    <n v="2012"/>
    <n v="246"/>
    <n v="2014"/>
    <s v="V2012 Q4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7"/>
    <n v="2014"/>
    <s v="V2012 Q4 - 100% Bonus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1"/>
    <n v="2014"/>
    <s v="V2012 Q4 - 50% Bonus"/>
    <n v="367"/>
    <x v="5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</r>
  <r>
    <n v="-1"/>
    <n v="1"/>
    <s v="0001 -Florida Power &amp; Light Company"/>
    <n v="0"/>
    <n v="3"/>
    <x v="0"/>
    <n v="2013"/>
    <n v="127"/>
    <n v="2014"/>
    <s v="V2013"/>
    <n v="367"/>
    <x v="5"/>
    <s v="Function"/>
    <n v="-19251561.420000002"/>
    <n v="-22398129"/>
    <n v="0"/>
    <n v="-18145516.859999999"/>
    <n v="-2059692.25"/>
    <n v="34584.800000000003"/>
    <n v="-22398129"/>
    <n v="0"/>
    <n v="3146567.58"/>
    <n v="-3145013.45"/>
    <n v="0"/>
    <n v="0"/>
    <n v="0"/>
    <n v="0"/>
  </r>
  <r>
    <n v="-1"/>
    <n v="1"/>
    <s v="0001 -Florida Power &amp; Light Company"/>
    <n v="0"/>
    <n v="3"/>
    <x v="0"/>
    <n v="2013"/>
    <n v="231"/>
    <n v="2014"/>
    <s v="V2013 - 50% Bonus"/>
    <n v="367"/>
    <x v="5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</r>
  <r>
    <n v="-1"/>
    <n v="1"/>
    <s v="0001 -Florida Power &amp; Light Company"/>
    <n v="0"/>
    <n v="3"/>
    <x v="0"/>
    <n v="2014"/>
    <n v="128"/>
    <n v="2014"/>
    <s v="V2014"/>
    <n v="367"/>
    <x v="5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</r>
  <r>
    <n v="-1"/>
    <n v="1"/>
    <s v="0001 -Florida Power &amp; Light Company"/>
    <n v="0"/>
    <n v="3"/>
    <x v="0"/>
    <n v="2014"/>
    <n v="363"/>
    <n v="2014"/>
    <s v="V2014 - 50% Bonus"/>
    <n v="367"/>
    <x v="5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</r>
  <r>
    <n v="-1"/>
    <n v="1"/>
    <s v="0001 -Florida Power &amp; Light Company"/>
    <n v="0"/>
    <n v="3"/>
    <x v="0"/>
    <n v="2014"/>
    <n v="601"/>
    <n v="2014"/>
    <s v="V2014 EXP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69"/>
    <n v="1"/>
    <n v="2014"/>
    <s v="V1969"/>
    <n v="367"/>
    <x v="6"/>
    <s v="Function"/>
    <n v="190588599.91999999"/>
    <n v="0"/>
    <n v="0"/>
    <n v="190588599.91999999"/>
    <n v="0"/>
    <n v="190588599.91999999"/>
    <n v="-4315100.8099999996"/>
    <n v="89845.82"/>
    <n v="190588599.91999999"/>
    <n v="190588599.91999999"/>
    <n v="89845.82"/>
    <n v="0"/>
    <n v="89845.82"/>
    <n v="0"/>
  </r>
  <r>
    <n v="-1"/>
    <n v="1"/>
    <s v="0001 -Florida Power &amp; Light Company"/>
    <n v="0"/>
    <n v="3"/>
    <x v="0"/>
    <n v="1970"/>
    <n v="2"/>
    <n v="2014"/>
    <s v="V1970"/>
    <n v="367"/>
    <x v="6"/>
    <s v="Function"/>
    <n v="29791836.300000001"/>
    <n v="0"/>
    <n v="0"/>
    <n v="29791836.300000001"/>
    <n v="0"/>
    <n v="29791836.300000001"/>
    <n v="-1197214.1599999999"/>
    <n v="20577.07"/>
    <n v="29791836.300000001"/>
    <n v="29791836.300000001"/>
    <n v="20577.07"/>
    <n v="0"/>
    <n v="20577.07"/>
    <n v="0"/>
  </r>
  <r>
    <n v="-1"/>
    <n v="1"/>
    <s v="0001 -Florida Power &amp; Light Company"/>
    <n v="0"/>
    <n v="3"/>
    <x v="0"/>
    <n v="1971"/>
    <n v="3"/>
    <n v="2014"/>
    <s v="V1971"/>
    <n v="367"/>
    <x v="6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</r>
  <r>
    <n v="-1"/>
    <n v="1"/>
    <s v="0001 -Florida Power &amp; Light Company"/>
    <n v="0"/>
    <n v="3"/>
    <x v="0"/>
    <n v="1972"/>
    <n v="4"/>
    <n v="2014"/>
    <s v="V1972"/>
    <n v="367"/>
    <x v="6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</r>
  <r>
    <n v="-1"/>
    <n v="1"/>
    <s v="0001 -Florida Power &amp; Light Company"/>
    <n v="0"/>
    <n v="3"/>
    <x v="0"/>
    <n v="1973"/>
    <n v="5"/>
    <n v="2014"/>
    <s v="V1973"/>
    <n v="367"/>
    <x v="6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</r>
  <r>
    <n v="-1"/>
    <n v="1"/>
    <s v="0001 -Florida Power &amp; Light Company"/>
    <n v="0"/>
    <n v="3"/>
    <x v="0"/>
    <n v="1974"/>
    <n v="6"/>
    <n v="2014"/>
    <s v="V1974"/>
    <n v="367"/>
    <x v="6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</r>
  <r>
    <n v="-1"/>
    <n v="1"/>
    <s v="0001 -Florida Power &amp; Light Company"/>
    <n v="0"/>
    <n v="3"/>
    <x v="0"/>
    <n v="1975"/>
    <n v="7"/>
    <n v="2014"/>
    <s v="V1975"/>
    <n v="367"/>
    <x v="6"/>
    <s v="Function"/>
    <n v="73164297"/>
    <n v="0"/>
    <n v="0"/>
    <n v="69506793.290000007"/>
    <n v="2388.7800000000002"/>
    <n v="73096108.120000005"/>
    <n v="-773194.46"/>
    <n v="10914.05"/>
    <n v="73164297"/>
    <n v="73098605.489999995"/>
    <n v="10805.46"/>
    <n v="0"/>
    <n v="10914.05"/>
    <n v="0"/>
  </r>
  <r>
    <n v="-1"/>
    <n v="1"/>
    <s v="0001 -Florida Power &amp; Light Company"/>
    <n v="0"/>
    <n v="3"/>
    <x v="0"/>
    <n v="1976"/>
    <n v="8"/>
    <n v="2014"/>
    <s v="V1976"/>
    <n v="367"/>
    <x v="6"/>
    <s v="Function"/>
    <n v="57296725"/>
    <n v="0"/>
    <n v="0"/>
    <n v="54177626.210000001"/>
    <n v="4405.33"/>
    <n v="57166576.369999997"/>
    <n v="-626500.82999999996"/>
    <n v="4620.71"/>
    <n v="57296725"/>
    <n v="57171173.119999997"/>
    <n v="4429.29"/>
    <n v="0"/>
    <n v="4620.71"/>
    <n v="0"/>
  </r>
  <r>
    <n v="-1"/>
    <n v="1"/>
    <s v="0001 -Florida Power &amp; Light Company"/>
    <n v="0"/>
    <n v="3"/>
    <x v="0"/>
    <n v="1977"/>
    <n v="10"/>
    <n v="2014"/>
    <s v="V1977"/>
    <n v="367"/>
    <x v="6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</r>
  <r>
    <n v="-1"/>
    <n v="1"/>
    <s v="0001 -Florida Power &amp; Light Company"/>
    <n v="0"/>
    <n v="3"/>
    <x v="0"/>
    <n v="1978"/>
    <n v="12"/>
    <n v="2014"/>
    <s v="V1978"/>
    <n v="367"/>
    <x v="6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</r>
  <r>
    <n v="-1"/>
    <n v="1"/>
    <s v="0001 -Florida Power &amp; Light Company"/>
    <n v="0"/>
    <n v="3"/>
    <x v="0"/>
    <n v="1979"/>
    <n v="13"/>
    <n v="2014"/>
    <s v="V1979"/>
    <n v="367"/>
    <x v="6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</r>
  <r>
    <n v="-1"/>
    <n v="1"/>
    <s v="0001 -Florida Power &amp; Light Company"/>
    <n v="0"/>
    <n v="3"/>
    <x v="0"/>
    <n v="1980"/>
    <n v="14"/>
    <n v="2014"/>
    <s v="V1980"/>
    <n v="367"/>
    <x v="6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</r>
  <r>
    <n v="-1"/>
    <n v="1"/>
    <s v="0001 -Florida Power &amp; Light Company"/>
    <n v="0"/>
    <n v="3"/>
    <x v="0"/>
    <n v="1981"/>
    <n v="15"/>
    <n v="2014"/>
    <s v="V1981"/>
    <n v="367"/>
    <x v="6"/>
    <s v="Function"/>
    <n v="113711044"/>
    <n v="0"/>
    <n v="0"/>
    <n v="113711044"/>
    <n v="0"/>
    <n v="115134168.86"/>
    <n v="-1876589.92"/>
    <n v="56037.23"/>
    <n v="115134168.86"/>
    <n v="113711044"/>
    <n v="56037.23"/>
    <n v="0"/>
    <n v="56037.23"/>
    <n v="0"/>
  </r>
  <r>
    <n v="-1"/>
    <n v="1"/>
    <s v="0001 -Florida Power &amp; Light Company"/>
    <n v="0"/>
    <n v="3"/>
    <x v="0"/>
    <n v="1982"/>
    <n v="16"/>
    <n v="2014"/>
    <s v="V1982"/>
    <n v="367"/>
    <x v="6"/>
    <s v="Function"/>
    <n v="109367113.95"/>
    <n v="0"/>
    <n v="0"/>
    <n v="109367113.95"/>
    <n v="0"/>
    <n v="110214898.14"/>
    <n v="-1233128.1000000001"/>
    <n v="36523.769999999997"/>
    <n v="110214898.14"/>
    <n v="109367113.95"/>
    <n v="36523.769999999997"/>
    <n v="0"/>
    <n v="36523.769999999997"/>
    <n v="0"/>
  </r>
  <r>
    <n v="-1"/>
    <n v="1"/>
    <s v="0001 -Florida Power &amp; Light Company"/>
    <n v="0"/>
    <n v="3"/>
    <x v="0"/>
    <n v="1983"/>
    <n v="17"/>
    <n v="2014"/>
    <s v="V1983"/>
    <n v="367"/>
    <x v="6"/>
    <s v="Function"/>
    <n v="106323776.06"/>
    <n v="0"/>
    <n v="0"/>
    <n v="106323776.06"/>
    <n v="0"/>
    <n v="107692068.38"/>
    <n v="-1804099.83"/>
    <n v="58481.87"/>
    <n v="107692068.38"/>
    <n v="106323776.06"/>
    <n v="58481.87"/>
    <n v="0"/>
    <n v="58481.87"/>
    <n v="0"/>
  </r>
  <r>
    <n v="-1"/>
    <n v="1"/>
    <s v="0001 -Florida Power &amp; Light Company"/>
    <n v="0"/>
    <n v="3"/>
    <x v="0"/>
    <n v="1984"/>
    <n v="18"/>
    <n v="2014"/>
    <s v="V1984"/>
    <n v="367"/>
    <x v="6"/>
    <s v="Function"/>
    <n v="132213226.11"/>
    <n v="0"/>
    <n v="0"/>
    <n v="132213226.11"/>
    <n v="0"/>
    <n v="134513324.36000001"/>
    <n v="-2793079.76"/>
    <n v="94201.21"/>
    <n v="134513324.36000001"/>
    <n v="132213226.11"/>
    <n v="94201.21"/>
    <n v="0"/>
    <n v="94201.21"/>
    <n v="0"/>
  </r>
  <r>
    <n v="-1"/>
    <n v="1"/>
    <s v="0001 -Florida Power &amp; Light Company"/>
    <n v="0"/>
    <n v="3"/>
    <x v="0"/>
    <n v="1985"/>
    <n v="19"/>
    <n v="2014"/>
    <s v="V1985"/>
    <n v="367"/>
    <x v="6"/>
    <s v="Function"/>
    <n v="138191074.86000001"/>
    <n v="0"/>
    <n v="0"/>
    <n v="138191074.86000001"/>
    <n v="0"/>
    <n v="141483292.22999999"/>
    <n v="-3769644.89"/>
    <n v="135552.37"/>
    <n v="141483292.22999999"/>
    <n v="138191074.86000001"/>
    <n v="135552.37"/>
    <n v="0"/>
    <n v="135552.37"/>
    <n v="0"/>
  </r>
  <r>
    <n v="-1"/>
    <n v="1"/>
    <s v="0001 -Florida Power &amp; Light Company"/>
    <n v="0"/>
    <n v="3"/>
    <x v="0"/>
    <n v="1986"/>
    <n v="20"/>
    <n v="2014"/>
    <s v="V1986"/>
    <n v="367"/>
    <x v="6"/>
    <s v="Function"/>
    <n v="134692637.61000001"/>
    <n v="0"/>
    <n v="0"/>
    <n v="134692637.61000001"/>
    <n v="0"/>
    <n v="137028528.34999999"/>
    <n v="-3011058.24"/>
    <n v="97926.18"/>
    <n v="137028528.34999999"/>
    <n v="134692637.61000001"/>
    <n v="97926.18"/>
    <n v="0"/>
    <n v="97926.18"/>
    <n v="0"/>
  </r>
  <r>
    <n v="-1"/>
    <n v="1"/>
    <s v="0001 -Florida Power &amp; Light Company"/>
    <n v="0"/>
    <n v="3"/>
    <x v="0"/>
    <n v="1987"/>
    <n v="22"/>
    <n v="2014"/>
    <s v="V1987"/>
    <n v="367"/>
    <x v="6"/>
    <s v="Function"/>
    <n v="128909281.23"/>
    <n v="0"/>
    <n v="0"/>
    <n v="0"/>
    <n v="0"/>
    <n v="130742947.70999999"/>
    <n v="-2249756.84"/>
    <n v="84541.91"/>
    <n v="130742947.70999999"/>
    <n v="128909281.23"/>
    <n v="84541.91"/>
    <n v="0"/>
    <n v="84541.91"/>
    <n v="0"/>
  </r>
  <r>
    <n v="-1"/>
    <n v="1"/>
    <s v="0001 -Florida Power &amp; Light Company"/>
    <n v="0"/>
    <n v="3"/>
    <x v="0"/>
    <n v="1988"/>
    <n v="24"/>
    <n v="2014"/>
    <s v="V1988"/>
    <n v="367"/>
    <x v="6"/>
    <s v="Function"/>
    <n v="114156145.29000001"/>
    <n v="0"/>
    <n v="0"/>
    <n v="0"/>
    <n v="0"/>
    <n v="115723229.03"/>
    <n v="-2143883.2799999998"/>
    <n v="89115.97"/>
    <n v="115723229.03"/>
    <n v="114156145.29000001"/>
    <n v="89115.97"/>
    <n v="0"/>
    <n v="89115.97"/>
    <n v="0"/>
  </r>
  <r>
    <n v="-1"/>
    <n v="1"/>
    <s v="0001 -Florida Power &amp; Light Company"/>
    <n v="0"/>
    <n v="3"/>
    <x v="0"/>
    <n v="1989"/>
    <n v="26"/>
    <n v="2014"/>
    <s v="V1989"/>
    <n v="367"/>
    <x v="6"/>
    <s v="Function"/>
    <n v="138245904.24000001"/>
    <n v="0"/>
    <n v="0"/>
    <n v="0"/>
    <n v="0"/>
    <n v="140110518.34"/>
    <n v="-2428743.81"/>
    <n v="123671.37"/>
    <n v="140110518.34"/>
    <n v="138245904.24000001"/>
    <n v="123671.37"/>
    <n v="0"/>
    <n v="123671.37"/>
    <n v="0"/>
  </r>
  <r>
    <n v="-1"/>
    <n v="1"/>
    <s v="0001 -Florida Power &amp; Light Company"/>
    <n v="0"/>
    <n v="3"/>
    <x v="0"/>
    <n v="1990"/>
    <n v="28"/>
    <n v="2014"/>
    <s v="V1990"/>
    <n v="367"/>
    <x v="6"/>
    <s v="Function"/>
    <n v="165520249.16"/>
    <n v="0"/>
    <n v="0"/>
    <n v="0"/>
    <n v="0"/>
    <n v="167541413.61000001"/>
    <n v="-2721677.13"/>
    <n v="123880.99"/>
    <n v="167541413.61000001"/>
    <n v="165520249.16"/>
    <n v="123880.99"/>
    <n v="0"/>
    <n v="123880.99"/>
    <n v="0"/>
  </r>
  <r>
    <n v="-1"/>
    <n v="1"/>
    <s v="0001 -Florida Power &amp; Light Company"/>
    <n v="0"/>
    <n v="3"/>
    <x v="0"/>
    <n v="1991"/>
    <n v="29"/>
    <n v="2014"/>
    <s v="V1991"/>
    <n v="367"/>
    <x v="6"/>
    <s v="Function"/>
    <n v="188896980.72"/>
    <n v="0"/>
    <n v="0"/>
    <n v="0"/>
    <n v="0"/>
    <n v="191322066.97"/>
    <n v="-2895018.11"/>
    <n v="117232.78"/>
    <n v="191322066.97"/>
    <n v="188896980.72"/>
    <n v="117232.78"/>
    <n v="0"/>
    <n v="117232.78"/>
    <n v="0"/>
  </r>
  <r>
    <n v="-1"/>
    <n v="1"/>
    <s v="0001 -Florida Power &amp; Light Company"/>
    <n v="0"/>
    <n v="3"/>
    <x v="0"/>
    <n v="1992"/>
    <n v="30"/>
    <n v="2014"/>
    <s v="V1992"/>
    <n v="367"/>
    <x v="6"/>
    <s v="Function"/>
    <n v="160130200.12"/>
    <n v="0"/>
    <n v="0"/>
    <n v="0"/>
    <n v="0"/>
    <n v="162317612.28999999"/>
    <n v="-2693031.46"/>
    <n v="108728.97"/>
    <n v="162317612.28999999"/>
    <n v="160130200.12"/>
    <n v="108728.97"/>
    <n v="0"/>
    <n v="108728.97"/>
    <n v="0"/>
  </r>
  <r>
    <n v="-1"/>
    <n v="1"/>
    <s v="0001 -Florida Power &amp; Light Company"/>
    <n v="0"/>
    <n v="3"/>
    <x v="0"/>
    <n v="1993"/>
    <n v="31"/>
    <n v="2014"/>
    <s v="V1993"/>
    <n v="367"/>
    <x v="6"/>
    <s v="Function"/>
    <n v="163305145.36000001"/>
    <n v="0"/>
    <n v="0"/>
    <n v="0"/>
    <n v="0"/>
    <n v="164807836.13999999"/>
    <n v="-1998498.74"/>
    <n v="71296.19"/>
    <n v="164807836.13999999"/>
    <n v="163305145.36000001"/>
    <n v="71296.19"/>
    <n v="0"/>
    <n v="71296.19"/>
    <n v="0"/>
  </r>
  <r>
    <n v="-1"/>
    <n v="1"/>
    <s v="0001 -Florida Power &amp; Light Company"/>
    <n v="0"/>
    <n v="3"/>
    <x v="0"/>
    <n v="1994"/>
    <n v="32"/>
    <n v="2014"/>
    <s v="V1994"/>
    <n v="367"/>
    <x v="6"/>
    <s v="Function"/>
    <n v="158940199.94999999"/>
    <n v="0"/>
    <n v="0"/>
    <n v="3119061.38"/>
    <n v="3119061.38"/>
    <n v="157659559.19999999"/>
    <n v="-2332022.3199999998"/>
    <n v="78776.850000000006"/>
    <n v="160798660.34"/>
    <n v="158940199.94999999"/>
    <n v="58737.09"/>
    <n v="0"/>
    <n v="78776.850000000006"/>
    <n v="0"/>
  </r>
  <r>
    <n v="-1"/>
    <n v="1"/>
    <s v="0001 -Florida Power &amp; Light Company"/>
    <n v="0"/>
    <n v="3"/>
    <x v="0"/>
    <n v="1995"/>
    <n v="33"/>
    <n v="2014"/>
    <s v="V1995"/>
    <n v="367"/>
    <x v="6"/>
    <s v="Function"/>
    <n v="156777190.72999999"/>
    <n v="0"/>
    <n v="0"/>
    <n v="8134656.7000000002"/>
    <n v="5423107.1799999997"/>
    <n v="150410286.09999999"/>
    <n v="-2244845.75"/>
    <n v="87088.24"/>
    <n v="158604350.78999999"/>
    <n v="154085443.84999999"/>
    <n v="7877.61"/>
    <n v="0"/>
    <n v="87088.24"/>
    <n v="0"/>
  </r>
  <r>
    <n v="-1"/>
    <n v="1"/>
    <s v="0001 -Florida Power &amp; Light Company"/>
    <n v="0"/>
    <n v="3"/>
    <x v="0"/>
    <n v="1996"/>
    <n v="34"/>
    <n v="2014"/>
    <s v="V1996"/>
    <n v="367"/>
    <x v="6"/>
    <s v="Function"/>
    <n v="179313515.68000001"/>
    <n v="0"/>
    <n v="0"/>
    <n v="17589852.600000001"/>
    <n v="7035941.04"/>
    <n v="163388225.68000001"/>
    <n v="-2348749.34"/>
    <n v="72784.509999999995"/>
    <n v="181073498.62"/>
    <n v="168816856.31999999"/>
    <n v="-79888.03"/>
    <n v="0"/>
    <n v="72784.509999999995"/>
    <n v="0"/>
  </r>
  <r>
    <n v="-1"/>
    <n v="1"/>
    <s v="0001 -Florida Power &amp; Light Company"/>
    <n v="0"/>
    <n v="3"/>
    <x v="0"/>
    <n v="1997"/>
    <n v="35"/>
    <n v="2014"/>
    <s v="V1997"/>
    <n v="367"/>
    <x v="6"/>
    <s v="Function"/>
    <n v="172957107.66"/>
    <n v="0"/>
    <n v="0"/>
    <n v="13292586.52"/>
    <n v="6155593.4000000004"/>
    <n v="153082333.52000001"/>
    <n v="-2310322.9300000002"/>
    <n v="86680.13"/>
    <n v="174761764.25"/>
    <n v="157664660.30000001"/>
    <n v="-144709.84"/>
    <n v="0"/>
    <n v="86680.13"/>
    <n v="0"/>
  </r>
  <r>
    <n v="-1"/>
    <n v="1"/>
    <s v="0001 -Florida Power &amp; Light Company"/>
    <n v="0"/>
    <n v="3"/>
    <x v="0"/>
    <n v="1998"/>
    <n v="59"/>
    <n v="2014"/>
    <s v="V1998"/>
    <n v="367"/>
    <x v="6"/>
    <s v="Function"/>
    <n v="237411847.5"/>
    <n v="0"/>
    <n v="0"/>
    <n v="61241227.990000002"/>
    <n v="8772054.5099999998"/>
    <n v="199955504.46000001"/>
    <n v="-2731285.34"/>
    <n v="109277.11"/>
    <n v="239647212.06999999"/>
    <n v="206879702.03999999"/>
    <n v="-278230.53000000003"/>
    <n v="0"/>
    <n v="109277.11"/>
    <n v="0"/>
  </r>
  <r>
    <n v="-1"/>
    <n v="1"/>
    <s v="0001 -Florida Power &amp; Light Company"/>
    <n v="0"/>
    <n v="3"/>
    <x v="0"/>
    <n v="1999"/>
    <n v="60"/>
    <n v="2014"/>
    <s v="V1999"/>
    <n v="367"/>
    <x v="6"/>
    <s v="Function"/>
    <n v="174314579.63999999"/>
    <n v="0"/>
    <n v="0"/>
    <n v="30340293.370000001"/>
    <n v="6800098.3600000003"/>
    <n v="141048817.96000001"/>
    <n v="-2566095.77"/>
    <n v="125066.56"/>
    <n v="176292659.94999999"/>
    <n v="146296193.72"/>
    <n v="-300291.15999999997"/>
    <n v="0"/>
    <n v="125066.56"/>
    <n v="0"/>
  </r>
  <r>
    <n v="-1"/>
    <n v="1"/>
    <s v="0001 -Florida Power &amp; Light Company"/>
    <n v="0"/>
    <n v="3"/>
    <x v="0"/>
    <n v="2000"/>
    <n v="61"/>
    <n v="2014"/>
    <s v="V2000"/>
    <n v="367"/>
    <x v="6"/>
    <s v="Function"/>
    <n v="215350692.86000001"/>
    <n v="0"/>
    <n v="0"/>
    <n v="26592819.309999999"/>
    <n v="5910971.8600000003"/>
    <n v="185090465.34999999"/>
    <n v="-2376920.12"/>
    <n v="105949.51"/>
    <n v="216995288.19"/>
    <n v="189602948.74000001"/>
    <n v="-140157.35999999999"/>
    <n v="0"/>
    <n v="105949.51"/>
    <n v="0"/>
  </r>
  <r>
    <n v="-1"/>
    <n v="1"/>
    <s v="0001 -Florida Power &amp; Light Company"/>
    <n v="0"/>
    <n v="3"/>
    <x v="0"/>
    <n v="2001"/>
    <n v="62"/>
    <n v="2014"/>
    <s v="V2001"/>
    <n v="367"/>
    <x v="6"/>
    <s v="Function"/>
    <n v="216096924.25"/>
    <n v="0"/>
    <n v="0"/>
    <n v="68362933.950000003"/>
    <n v="9064549.6099999994"/>
    <n v="150756059.66"/>
    <n v="-3396091.83"/>
    <n v="142483.6"/>
    <n v="218976884.72"/>
    <n v="157823304.21000001"/>
    <n v="-740171.82"/>
    <n v="0"/>
    <n v="142483.6"/>
    <n v="0"/>
  </r>
  <r>
    <n v="-1"/>
    <n v="1"/>
    <s v="0001 -Florida Power &amp; Light Company"/>
    <n v="0"/>
    <n v="3"/>
    <x v="0"/>
    <n v="2001"/>
    <n v="69"/>
    <n v="2014"/>
    <s v="V2001 Bonus"/>
    <n v="367"/>
    <x v="6"/>
    <s v="Function"/>
    <n v="23598268.73"/>
    <n v="0"/>
    <n v="0"/>
    <n v="23758593.870000001"/>
    <n v="959151.01"/>
    <n v="18658182.850000001"/>
    <n v="-413726.55"/>
    <n v="22129.200000000001"/>
    <n v="23918919.02"/>
    <n v="19362630.66"/>
    <n v="-43817.9"/>
    <n v="0"/>
    <n v="22129.200000000001"/>
    <n v="0"/>
  </r>
  <r>
    <n v="-1"/>
    <n v="1"/>
    <s v="0001 -Florida Power &amp; Light Company"/>
    <n v="0"/>
    <n v="3"/>
    <x v="0"/>
    <n v="2002"/>
    <n v="63"/>
    <n v="2014"/>
    <s v="V2002"/>
    <n v="367"/>
    <x v="6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</r>
  <r>
    <n v="-1"/>
    <n v="1"/>
    <s v="0001 -Florida Power &amp; Light Company"/>
    <n v="0"/>
    <n v="3"/>
    <x v="0"/>
    <n v="2002"/>
    <n v="68"/>
    <n v="2014"/>
    <s v="V2002 Bonus"/>
    <n v="367"/>
    <x v="6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</r>
  <r>
    <n v="-1"/>
    <n v="1"/>
    <s v="0001 -Florida Power &amp; Light Company"/>
    <n v="0"/>
    <n v="3"/>
    <x v="0"/>
    <n v="2002"/>
    <n v="80"/>
    <n v="2014"/>
    <s v="V2002 Bonus Q1"/>
    <n v="367"/>
    <x v="6"/>
    <s v="Function"/>
    <n v="53392601.719999999"/>
    <n v="0"/>
    <n v="0"/>
    <n v="53637530.409999996"/>
    <n v="2319729.4300000002"/>
    <n v="37665377.600000001"/>
    <n v="-590535.5"/>
    <n v="25039.63"/>
    <n v="53882459.090000004"/>
    <n v="39645033.299999997"/>
    <n v="-124744.01"/>
    <n v="0"/>
    <n v="25039.63"/>
    <n v="0"/>
  </r>
  <r>
    <n v="-1"/>
    <n v="1"/>
    <s v="0001 -Florida Power &amp; Light Company"/>
    <n v="0"/>
    <n v="3"/>
    <x v="0"/>
    <n v="2002"/>
    <n v="81"/>
    <n v="2014"/>
    <s v="V2002 Bonus Q2"/>
    <n v="367"/>
    <x v="6"/>
    <s v="Function"/>
    <n v="66602332.960000001"/>
    <n v="0"/>
    <n v="0"/>
    <n v="66906479.619999997"/>
    <n v="2871219.25"/>
    <n v="46327896.009999998"/>
    <n v="-736808.27"/>
    <n v="31256.1"/>
    <n v="67210626.280000001"/>
    <n v="48783960.57"/>
    <n v="-161882.53"/>
    <n v="0"/>
    <n v="31256.1"/>
    <n v="0"/>
  </r>
  <r>
    <n v="-1"/>
    <n v="1"/>
    <s v="0001 -Florida Power &amp; Light Company"/>
    <n v="0"/>
    <n v="3"/>
    <x v="0"/>
    <n v="2002"/>
    <n v="82"/>
    <n v="2014"/>
    <s v="V2002 Bonus Q3"/>
    <n v="367"/>
    <x v="6"/>
    <s v="Function"/>
    <n v="56017178.990000002"/>
    <n v="0"/>
    <n v="0"/>
    <n v="56274925.039999999"/>
    <n v="2421394.1"/>
    <n v="38202080.939999998"/>
    <n v="-622580.27"/>
    <n v="26505.18"/>
    <n v="56532671.090000004"/>
    <n v="40278030.780000001"/>
    <n v="-143542.65"/>
    <n v="0"/>
    <n v="26505.18"/>
    <n v="0"/>
  </r>
  <r>
    <n v="-1"/>
    <n v="1"/>
    <s v="0001 -Florida Power &amp; Light Company"/>
    <n v="0"/>
    <n v="3"/>
    <x v="0"/>
    <n v="2002"/>
    <n v="83"/>
    <n v="2014"/>
    <s v="V2002 Bonus Q4"/>
    <n v="367"/>
    <x v="6"/>
    <s v="Function"/>
    <n v="73417404.430000007"/>
    <n v="0"/>
    <n v="0"/>
    <n v="73757903.780000001"/>
    <n v="3234592.84"/>
    <n v="48796315.409999996"/>
    <n v="-810084.51"/>
    <n v="34758.47"/>
    <n v="74098403.129999995"/>
    <n v="51584072.390000001"/>
    <n v="-199404.37"/>
    <n v="0"/>
    <n v="34758.47"/>
    <n v="0"/>
  </r>
  <r>
    <n v="-1"/>
    <n v="1"/>
    <s v="0001 -Florida Power &amp; Light Company"/>
    <n v="0"/>
    <n v="3"/>
    <x v="0"/>
    <n v="2002"/>
    <n v="76"/>
    <n v="2014"/>
    <s v="V2002 Q1"/>
    <n v="367"/>
    <x v="6"/>
    <s v="Function"/>
    <n v="1469431.29"/>
    <n v="0"/>
    <n v="0"/>
    <n v="1472476.24"/>
    <n v="42437.58"/>
    <n v="688532.98"/>
    <n v="-4940.34"/>
    <n v="4672.82"/>
    <n v="1475521.2"/>
    <n v="724865.46"/>
    <n v="4688.01"/>
    <n v="0"/>
    <n v="4672.82"/>
    <n v="0"/>
  </r>
  <r>
    <n v="-1"/>
    <n v="1"/>
    <s v="0001 -Florida Power &amp; Light Company"/>
    <n v="0"/>
    <n v="3"/>
    <x v="0"/>
    <n v="2002"/>
    <n v="77"/>
    <n v="2014"/>
    <s v="V2002 Q2"/>
    <n v="367"/>
    <x v="6"/>
    <s v="Function"/>
    <n v="4695219.9000000004"/>
    <n v="0"/>
    <n v="0"/>
    <n v="4696699.62"/>
    <n v="294444.39"/>
    <n v="4373529.21"/>
    <n v="-6210.95"/>
    <n v="1773.59"/>
    <n v="4698179.3499999996"/>
    <n v="4665403.33"/>
    <n v="1384.42"/>
    <n v="0"/>
    <n v="1773.59"/>
    <n v="0"/>
  </r>
  <r>
    <n v="-1"/>
    <n v="1"/>
    <s v="0001 -Florida Power &amp; Light Company"/>
    <n v="0"/>
    <n v="3"/>
    <x v="0"/>
    <n v="2002"/>
    <n v="78"/>
    <n v="2014"/>
    <s v="V2002 Q3"/>
    <n v="367"/>
    <x v="6"/>
    <s v="Function"/>
    <n v="3037532.78"/>
    <n v="0"/>
    <n v="0"/>
    <n v="3035000.08"/>
    <n v="31690.17"/>
    <n v="2420033.33"/>
    <n v="5789.43"/>
    <n v="524.14"/>
    <n v="3032467.38"/>
    <n v="2456770.8199999998"/>
    <n v="542.22"/>
    <n v="0"/>
    <n v="524.14"/>
    <n v="0"/>
  </r>
  <r>
    <n v="-1"/>
    <n v="1"/>
    <s v="0001 -Florida Power &amp; Light Company"/>
    <n v="0"/>
    <n v="3"/>
    <x v="0"/>
    <n v="2002"/>
    <n v="79"/>
    <n v="2014"/>
    <s v="V2002 Q4"/>
    <n v="367"/>
    <x v="6"/>
    <s v="Function"/>
    <n v="1437327.96"/>
    <n v="0"/>
    <n v="0"/>
    <n v="1439592.73"/>
    <n v="165021.07999999999"/>
    <n v="1310491.56"/>
    <n v="-12688.25"/>
    <n v="4868.66"/>
    <n v="1441857.5"/>
    <n v="1470963.56"/>
    <n v="4888.1899999999996"/>
    <n v="0"/>
    <n v="4868.66"/>
    <n v="0"/>
  </r>
  <r>
    <n v="-1"/>
    <n v="1"/>
    <s v="0001 -Florida Power &amp; Light Company"/>
    <n v="0"/>
    <n v="3"/>
    <x v="0"/>
    <n v="2003"/>
    <n v="64"/>
    <n v="2014"/>
    <s v="V2003"/>
    <n v="367"/>
    <x v="6"/>
    <s v="Function"/>
    <n v="12110503.76"/>
    <n v="0"/>
    <n v="0"/>
    <n v="6796609.0999999996"/>
    <n v="583392.71"/>
    <n v="7003028.5899999999"/>
    <n v="-2027.43"/>
    <n v="20.45"/>
    <n v="12111115.66"/>
    <n v="7585953.9199999999"/>
    <n v="-124.08"/>
    <n v="0"/>
    <n v="20.45"/>
    <n v="0"/>
  </r>
  <r>
    <n v="-1"/>
    <n v="1"/>
    <s v="0001 -Florida Power &amp; Light Company"/>
    <n v="0"/>
    <n v="3"/>
    <x v="0"/>
    <n v="2003"/>
    <n v="70"/>
    <n v="2014"/>
    <s v="V2003 Bonus-30%"/>
    <n v="367"/>
    <x v="6"/>
    <s v="Function"/>
    <n v="167117609.5"/>
    <n v="0"/>
    <n v="0"/>
    <n v="167714738.47999999"/>
    <n v="7218543.4100000001"/>
    <n v="104274406.86"/>
    <n v="-1491792.66"/>
    <n v="66854.64"/>
    <n v="168311867.44"/>
    <n v="110750514.09999999"/>
    <n v="-384967.12"/>
    <n v="0"/>
    <n v="66854.64"/>
    <n v="0"/>
  </r>
  <r>
    <n v="-1"/>
    <n v="1"/>
    <s v="0001 -Florida Power &amp; Light Company"/>
    <n v="0"/>
    <n v="3"/>
    <x v="0"/>
    <n v="2003"/>
    <n v="84"/>
    <n v="2014"/>
    <s v="V2003 Bonus-50%"/>
    <n v="367"/>
    <x v="6"/>
    <s v="Function"/>
    <n v="79977666.959999993"/>
    <n v="0"/>
    <n v="0"/>
    <n v="80301711.120000005"/>
    <n v="3546677.47"/>
    <n v="51442477.109999999"/>
    <n v="-790471.38"/>
    <n v="50598.63"/>
    <n v="80625755.280000001"/>
    <n v="54564424.140000001"/>
    <n v="-172759.23"/>
    <n v="0"/>
    <n v="50598.63"/>
    <n v="0"/>
  </r>
  <r>
    <n v="-1"/>
    <n v="1"/>
    <s v="0001 -Florida Power &amp; Light Company"/>
    <n v="0"/>
    <n v="3"/>
    <x v="0"/>
    <n v="2004"/>
    <n v="65"/>
    <n v="2014"/>
    <s v="V2004"/>
    <n v="367"/>
    <x v="6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</r>
  <r>
    <n v="-1"/>
    <n v="1"/>
    <s v="0001 -Florida Power &amp; Light Company"/>
    <n v="0"/>
    <n v="3"/>
    <x v="0"/>
    <n v="2004"/>
    <n v="71"/>
    <n v="2014"/>
    <s v="V2004 Bonus-30%"/>
    <n v="367"/>
    <x v="6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</r>
  <r>
    <n v="-1"/>
    <n v="1"/>
    <s v="0001 -Florida Power &amp; Light Company"/>
    <n v="0"/>
    <n v="3"/>
    <x v="0"/>
    <n v="2004"/>
    <n v="85"/>
    <n v="2014"/>
    <s v="V2004 Bonus-50%"/>
    <n v="367"/>
    <x v="6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</r>
  <r>
    <n v="-1"/>
    <n v="1"/>
    <s v="0001 -Florida Power &amp; Light Company"/>
    <n v="0"/>
    <n v="3"/>
    <x v="0"/>
    <n v="2004"/>
    <n v="92"/>
    <n v="2014"/>
    <s v="V2004 Q1"/>
    <n v="367"/>
    <x v="6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</r>
  <r>
    <n v="-1"/>
    <n v="1"/>
    <s v="0001 -Florida Power &amp; Light Company"/>
    <n v="0"/>
    <n v="3"/>
    <x v="0"/>
    <n v="2004"/>
    <n v="96"/>
    <n v="2014"/>
    <s v="V2004 Q1 - 30% Bonus"/>
    <n v="367"/>
    <x v="6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</r>
  <r>
    <n v="-1"/>
    <n v="1"/>
    <s v="0001 -Florida Power &amp; Light Company"/>
    <n v="0"/>
    <n v="3"/>
    <x v="0"/>
    <n v="2004"/>
    <n v="100"/>
    <n v="2014"/>
    <s v="V2004 Q1 - 50% Bonus"/>
    <n v="367"/>
    <x v="6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</r>
  <r>
    <n v="-1"/>
    <n v="1"/>
    <s v="0001 -Florida Power &amp; Light Company"/>
    <n v="0"/>
    <n v="3"/>
    <x v="0"/>
    <n v="2004"/>
    <n v="93"/>
    <n v="2014"/>
    <s v="V2004 Q2"/>
    <n v="367"/>
    <x v="6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</r>
  <r>
    <n v="-1"/>
    <n v="1"/>
    <s v="0001 -Florida Power &amp; Light Company"/>
    <n v="0"/>
    <n v="3"/>
    <x v="0"/>
    <n v="2004"/>
    <n v="97"/>
    <n v="2014"/>
    <s v="V2004 Q2 - 30% Bonus"/>
    <n v="367"/>
    <x v="6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</r>
  <r>
    <n v="-1"/>
    <n v="1"/>
    <s v="0001 -Florida Power &amp; Light Company"/>
    <n v="0"/>
    <n v="3"/>
    <x v="0"/>
    <n v="2004"/>
    <n v="101"/>
    <n v="2014"/>
    <s v="V2004 Q2 - 50% Bonus"/>
    <n v="367"/>
    <x v="6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</r>
  <r>
    <n v="-1"/>
    <n v="1"/>
    <s v="0001 -Florida Power &amp; Light Company"/>
    <n v="0"/>
    <n v="3"/>
    <x v="0"/>
    <n v="2004"/>
    <n v="94"/>
    <n v="2014"/>
    <s v="V2004 Q3"/>
    <n v="367"/>
    <x v="6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</r>
  <r>
    <n v="-1"/>
    <n v="1"/>
    <s v="0001 -Florida Power &amp; Light Company"/>
    <n v="0"/>
    <n v="3"/>
    <x v="0"/>
    <n v="2004"/>
    <n v="98"/>
    <n v="2014"/>
    <s v="V2004 Q3 - 30% Bonus"/>
    <n v="367"/>
    <x v="6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</r>
  <r>
    <n v="-1"/>
    <n v="1"/>
    <s v="0001 -Florida Power &amp; Light Company"/>
    <n v="0"/>
    <n v="3"/>
    <x v="0"/>
    <n v="2004"/>
    <n v="102"/>
    <n v="2014"/>
    <s v="V2004 Q3 - 50% Bonus"/>
    <n v="367"/>
    <x v="6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</r>
  <r>
    <n v="-1"/>
    <n v="1"/>
    <s v="0001 -Florida Power &amp; Light Company"/>
    <n v="0"/>
    <n v="3"/>
    <x v="0"/>
    <n v="2004"/>
    <n v="95"/>
    <n v="2014"/>
    <s v="V2004 Q4"/>
    <n v="367"/>
    <x v="6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</r>
  <r>
    <n v="-1"/>
    <n v="1"/>
    <s v="0001 -Florida Power &amp; Light Company"/>
    <n v="0"/>
    <n v="3"/>
    <x v="0"/>
    <n v="2004"/>
    <n v="99"/>
    <n v="2014"/>
    <s v="V2004 Q4 - 30% Bonus"/>
    <n v="367"/>
    <x v="6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</r>
  <r>
    <n v="-1"/>
    <n v="1"/>
    <s v="0001 -Florida Power &amp; Light Company"/>
    <n v="0"/>
    <n v="3"/>
    <x v="0"/>
    <n v="2004"/>
    <n v="103"/>
    <n v="2014"/>
    <s v="V2004 Q4 - 50% Bonus"/>
    <n v="367"/>
    <x v="6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</r>
  <r>
    <n v="-1"/>
    <n v="1"/>
    <s v="0001 -Florida Power &amp; Light Company"/>
    <n v="0"/>
    <n v="3"/>
    <x v="0"/>
    <n v="2005"/>
    <n v="66"/>
    <n v="2014"/>
    <s v="V2005"/>
    <n v="367"/>
    <x v="6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</r>
  <r>
    <n v="-1"/>
    <n v="1"/>
    <s v="0001 -Florida Power &amp; Light Company"/>
    <n v="0"/>
    <n v="3"/>
    <x v="0"/>
    <n v="2005"/>
    <n v="72"/>
    <n v="2014"/>
    <s v="V2005 Bonus-30%"/>
    <n v="367"/>
    <x v="6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</r>
  <r>
    <n v="-1"/>
    <n v="1"/>
    <s v="0001 -Florida Power &amp; Light Company"/>
    <n v="0"/>
    <n v="3"/>
    <x v="0"/>
    <n v="2005"/>
    <n v="86"/>
    <n v="2014"/>
    <s v="V2005 Bonus-50%"/>
    <n v="367"/>
    <x v="6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</r>
  <r>
    <n v="-1"/>
    <n v="1"/>
    <s v="0001 -Florida Power &amp; Light Company"/>
    <n v="0"/>
    <n v="3"/>
    <x v="0"/>
    <n v="2006"/>
    <n v="67"/>
    <n v="2014"/>
    <s v="V2006"/>
    <n v="367"/>
    <x v="6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</r>
  <r>
    <n v="-1"/>
    <n v="1"/>
    <s v="0001 -Florida Power &amp; Light Company"/>
    <n v="0"/>
    <n v="3"/>
    <x v="0"/>
    <n v="2007"/>
    <n v="74"/>
    <n v="2014"/>
    <s v="V2007"/>
    <n v="367"/>
    <x v="6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</r>
  <r>
    <n v="-1"/>
    <n v="1"/>
    <s v="0001 -Florida Power &amp; Light Company"/>
    <n v="0"/>
    <n v="3"/>
    <x v="0"/>
    <n v="2008"/>
    <n v="89"/>
    <n v="2014"/>
    <s v="V2008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239"/>
    <n v="2014"/>
    <s v="V2008 Bonus - 50%"/>
    <n v="367"/>
    <x v="6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</r>
  <r>
    <n v="-1"/>
    <n v="1"/>
    <s v="0001 -Florida Power &amp; Light Company"/>
    <n v="0"/>
    <n v="3"/>
    <x v="0"/>
    <n v="2008"/>
    <n v="164"/>
    <n v="2014"/>
    <s v="V2008 Q1"/>
    <n v="367"/>
    <x v="6"/>
    <s v="Function"/>
    <n v="61404045.479999997"/>
    <n v="0"/>
    <n v="0"/>
    <n v="61610080.450000003"/>
    <n v="3056573.51"/>
    <n v="26307766.32"/>
    <n v="-494790.53"/>
    <n v="14943.57"/>
    <n v="61816115.399999999"/>
    <n v="29199340.82"/>
    <n v="-232127.35"/>
    <n v="0"/>
    <n v="14943.57"/>
    <n v="0"/>
  </r>
  <r>
    <n v="-1"/>
    <n v="1"/>
    <s v="0001 -Florida Power &amp; Light Company"/>
    <n v="0"/>
    <n v="3"/>
    <x v="0"/>
    <n v="2008"/>
    <n v="168"/>
    <n v="2014"/>
    <s v="V2008 Q1 - 50% Bonus"/>
    <n v="367"/>
    <x v="6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</r>
  <r>
    <n v="-1"/>
    <n v="1"/>
    <s v="0001 -Florida Power &amp; Light Company"/>
    <n v="0"/>
    <n v="3"/>
    <x v="0"/>
    <n v="2008"/>
    <n v="165"/>
    <n v="2014"/>
    <s v="V2008 Q2"/>
    <n v="367"/>
    <x v="6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</r>
  <r>
    <n v="-1"/>
    <n v="1"/>
    <s v="0001 -Florida Power &amp; Light Company"/>
    <n v="0"/>
    <n v="3"/>
    <x v="0"/>
    <n v="2008"/>
    <n v="169"/>
    <n v="2014"/>
    <s v="V2008 Q2 - 50% Bonus"/>
    <n v="367"/>
    <x v="6"/>
    <s v="Function"/>
    <n v="34557865.649999999"/>
    <n v="0"/>
    <n v="0"/>
    <n v="34689754.68"/>
    <n v="1757938.61"/>
    <n v="13894438.82"/>
    <n v="-408810.6"/>
    <n v="21045.25"/>
    <n v="34821643.689999998"/>
    <n v="15551319.810000001"/>
    <n v="-141675.16"/>
    <n v="0"/>
    <n v="21045.25"/>
    <n v="0"/>
  </r>
  <r>
    <n v="-1"/>
    <n v="1"/>
    <s v="0001 -Florida Power &amp; Light Company"/>
    <n v="0"/>
    <n v="3"/>
    <x v="0"/>
    <n v="2008"/>
    <n v="166"/>
    <n v="2014"/>
    <s v="V2008 Q3"/>
    <n v="367"/>
    <x v="6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</r>
  <r>
    <n v="-1"/>
    <n v="1"/>
    <s v="0001 -Florida Power &amp; Light Company"/>
    <n v="0"/>
    <n v="3"/>
    <x v="0"/>
    <n v="2008"/>
    <n v="170"/>
    <n v="2014"/>
    <s v="V2008 Q3 - 50% Bonus"/>
    <n v="367"/>
    <x v="6"/>
    <s v="Function"/>
    <n v="24887626.510000002"/>
    <n v="0"/>
    <n v="0"/>
    <n v="24983846.359999999"/>
    <n v="1279389.79"/>
    <n v="9266160.75"/>
    <n v="-217916.41"/>
    <n v="14106.45"/>
    <n v="25080066.210000001"/>
    <n v="10474344.039999999"/>
    <n v="-107126.74"/>
    <n v="0"/>
    <n v="14106.45"/>
    <n v="0"/>
  </r>
  <r>
    <n v="-1"/>
    <n v="1"/>
    <s v="0001 -Florida Power &amp; Light Company"/>
    <n v="0"/>
    <n v="3"/>
    <x v="0"/>
    <n v="2008"/>
    <n v="167"/>
    <n v="2014"/>
    <s v="V2008 Q4"/>
    <n v="367"/>
    <x v="6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</r>
  <r>
    <n v="-1"/>
    <n v="1"/>
    <s v="0001 -Florida Power &amp; Light Company"/>
    <n v="0"/>
    <n v="3"/>
    <x v="0"/>
    <n v="2008"/>
    <n v="171"/>
    <n v="2014"/>
    <s v="V2008 Q4 - 50% Bonus"/>
    <n v="367"/>
    <x v="6"/>
    <s v="Function"/>
    <n v="21041430.5"/>
    <n v="0"/>
    <n v="0"/>
    <n v="21116214.850000001"/>
    <n v="1191551.82"/>
    <n v="8114230.2000000002"/>
    <n v="-249996.44"/>
    <n v="12215.61"/>
    <n v="21190999.199999999"/>
    <n v="9252060.3800000008"/>
    <n v="-83631.460000000006"/>
    <n v="0"/>
    <n v="12215.61"/>
    <n v="0"/>
  </r>
  <r>
    <n v="-1"/>
    <n v="1"/>
    <s v="0001 -Florida Power &amp; Light Company"/>
    <n v="0"/>
    <n v="3"/>
    <x v="0"/>
    <n v="2009"/>
    <n v="90"/>
    <n v="2014"/>
    <s v="V2009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85"/>
    <n v="2014"/>
    <s v="V2009 Q1"/>
    <n v="367"/>
    <x v="6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</r>
  <r>
    <n v="-1"/>
    <n v="1"/>
    <s v="0001 -Florida Power &amp; Light Company"/>
    <n v="0"/>
    <n v="3"/>
    <x v="0"/>
    <n v="2009"/>
    <n v="189"/>
    <n v="2014"/>
    <s v="V2009 Q1 - 50% Bonus"/>
    <n v="367"/>
    <x v="6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</r>
  <r>
    <n v="-1"/>
    <n v="1"/>
    <s v="0001 -Florida Power &amp; Light Company"/>
    <n v="0"/>
    <n v="3"/>
    <x v="0"/>
    <n v="2009"/>
    <n v="186"/>
    <n v="2014"/>
    <s v="V2009 Q2"/>
    <n v="367"/>
    <x v="6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</r>
  <r>
    <n v="-1"/>
    <n v="1"/>
    <s v="0001 -Florida Power &amp; Light Company"/>
    <n v="0"/>
    <n v="3"/>
    <x v="0"/>
    <n v="2009"/>
    <n v="190"/>
    <n v="2014"/>
    <s v="V2009 Q2 - 50% Bonus"/>
    <n v="367"/>
    <x v="6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</r>
  <r>
    <n v="-1"/>
    <n v="1"/>
    <s v="0001 -Florida Power &amp; Light Company"/>
    <n v="0"/>
    <n v="3"/>
    <x v="0"/>
    <n v="2009"/>
    <n v="187"/>
    <n v="2014"/>
    <s v="V2009 Q3"/>
    <n v="367"/>
    <x v="6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</r>
  <r>
    <n v="-1"/>
    <n v="1"/>
    <s v="0001 -Florida Power &amp; Light Company"/>
    <n v="0"/>
    <n v="3"/>
    <x v="0"/>
    <n v="2009"/>
    <n v="191"/>
    <n v="2014"/>
    <s v="V2009 Q3 - 50% Bonus"/>
    <n v="367"/>
    <x v="6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</r>
  <r>
    <n v="-1"/>
    <n v="1"/>
    <s v="0001 -Florida Power &amp; Light Company"/>
    <n v="0"/>
    <n v="3"/>
    <x v="0"/>
    <n v="2009"/>
    <n v="188"/>
    <n v="2014"/>
    <s v="V2009 Q4"/>
    <n v="367"/>
    <x v="6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</r>
  <r>
    <n v="-1"/>
    <n v="1"/>
    <s v="0001 -Florida Power &amp; Light Company"/>
    <n v="0"/>
    <n v="3"/>
    <x v="0"/>
    <n v="2009"/>
    <n v="192"/>
    <n v="2014"/>
    <s v="V2009 Q4 - 50% Bonus"/>
    <n v="367"/>
    <x v="6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</r>
  <r>
    <n v="-1"/>
    <n v="1"/>
    <s v="0001 -Florida Power &amp; Light Company"/>
    <n v="0"/>
    <n v="3"/>
    <x v="0"/>
    <n v="2010"/>
    <n v="124"/>
    <n v="2014"/>
    <s v="V2010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3"/>
    <n v="2014"/>
    <s v="V2010 Q1"/>
    <n v="367"/>
    <x v="6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</r>
  <r>
    <n v="-1"/>
    <n v="1"/>
    <s v="0001 -Florida Power &amp; Light Company"/>
    <n v="0"/>
    <n v="3"/>
    <x v="0"/>
    <n v="2010"/>
    <n v="215"/>
    <n v="2014"/>
    <s v="V2010 Q1 - 50% Bonus"/>
    <n v="367"/>
    <x v="6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</r>
  <r>
    <n v="-1"/>
    <n v="1"/>
    <s v="0001 -Florida Power &amp; Light Company"/>
    <n v="0"/>
    <n v="3"/>
    <x v="0"/>
    <n v="2010"/>
    <n v="194"/>
    <n v="2014"/>
    <s v="V2010 Q2"/>
    <n v="367"/>
    <x v="6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</r>
  <r>
    <n v="-1"/>
    <n v="1"/>
    <s v="0001 -Florida Power &amp; Light Company"/>
    <n v="0"/>
    <n v="3"/>
    <x v="0"/>
    <n v="2010"/>
    <n v="216"/>
    <n v="2014"/>
    <s v="V2010 Q2 - 50% Bonus"/>
    <n v="367"/>
    <x v="6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</r>
  <r>
    <n v="-1"/>
    <n v="1"/>
    <s v="0001 -Florida Power &amp; Light Company"/>
    <n v="0"/>
    <n v="3"/>
    <x v="0"/>
    <n v="2010"/>
    <n v="195"/>
    <n v="2014"/>
    <s v="V2010 Q3"/>
    <n v="367"/>
    <x v="6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</r>
  <r>
    <n v="-1"/>
    <n v="1"/>
    <s v="0001 -Florida Power &amp; Light Company"/>
    <n v="0"/>
    <n v="3"/>
    <x v="0"/>
    <n v="2010"/>
    <n v="225"/>
    <n v="2014"/>
    <s v="V2010 Q3 - 100% Bonus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7"/>
    <n v="2014"/>
    <s v="V2010 Q3 - 50% Bonus"/>
    <n v="367"/>
    <x v="6"/>
    <s v="Function"/>
    <n v="34475066.939999998"/>
    <n v="0"/>
    <n v="0"/>
    <n v="34651204.710000001"/>
    <n v="2417225.65"/>
    <n v="12351839.92"/>
    <n v="-466855.82"/>
    <n v="29574.61"/>
    <n v="34827342.490000002"/>
    <n v="14675394.380000001"/>
    <n v="-229029.74"/>
    <n v="0"/>
    <n v="29574.61"/>
    <n v="0"/>
  </r>
  <r>
    <n v="-1"/>
    <n v="1"/>
    <s v="0001 -Florida Power &amp; Light Company"/>
    <n v="0"/>
    <n v="3"/>
    <x v="0"/>
    <n v="2010"/>
    <n v="196"/>
    <n v="2014"/>
    <s v="V2010 Q4"/>
    <n v="367"/>
    <x v="6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</r>
  <r>
    <n v="-1"/>
    <n v="1"/>
    <s v="0001 -Florida Power &amp; Light Company"/>
    <n v="0"/>
    <n v="3"/>
    <x v="0"/>
    <n v="2010"/>
    <n v="224"/>
    <n v="2014"/>
    <s v="V2010 Q4 - 100% Bonus"/>
    <n v="367"/>
    <x v="6"/>
    <s v="Function"/>
    <n v="0"/>
    <n v="0"/>
    <n v="0"/>
    <n v="0"/>
    <n v="0"/>
    <n v="0"/>
    <n v="0"/>
    <n v="12890.82"/>
    <n v="0"/>
    <n v="0"/>
    <n v="12890.82"/>
    <n v="0"/>
    <n v="12890.82"/>
    <n v="0"/>
  </r>
  <r>
    <n v="-1"/>
    <n v="1"/>
    <s v="0001 -Florida Power &amp; Light Company"/>
    <n v="0"/>
    <n v="3"/>
    <x v="0"/>
    <n v="2010"/>
    <n v="218"/>
    <n v="2014"/>
    <s v="V2010 Q4 - 50% Bonus"/>
    <n v="367"/>
    <x v="6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</r>
  <r>
    <n v="-1"/>
    <n v="1"/>
    <s v="0001 -Florida Power &amp; Light Company"/>
    <n v="0"/>
    <n v="3"/>
    <x v="0"/>
    <n v="2011"/>
    <n v="125"/>
    <n v="2014"/>
    <s v="V2011"/>
    <n v="367"/>
    <x v="6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</r>
  <r>
    <n v="-1"/>
    <n v="1"/>
    <s v="0001 -Florida Power &amp; Light Company"/>
    <n v="0"/>
    <n v="3"/>
    <x v="0"/>
    <n v="2011"/>
    <n v="233"/>
    <n v="2014"/>
    <s v="V2011 - 100% Bonus"/>
    <n v="367"/>
    <x v="6"/>
    <s v="Function"/>
    <n v="0"/>
    <n v="0"/>
    <n v="0"/>
    <n v="0"/>
    <n v="0"/>
    <n v="0"/>
    <n v="0"/>
    <n v="113944.9"/>
    <n v="0"/>
    <n v="0"/>
    <n v="113944.9"/>
    <n v="0"/>
    <n v="113944.9"/>
    <n v="0"/>
  </r>
  <r>
    <n v="-1"/>
    <n v="1"/>
    <s v="0001 -Florida Power &amp; Light Company"/>
    <n v="0"/>
    <n v="3"/>
    <x v="0"/>
    <n v="2011"/>
    <n v="234"/>
    <n v="2014"/>
    <s v="V2011 - 50% Bonus"/>
    <n v="367"/>
    <x v="6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</r>
  <r>
    <n v="-1"/>
    <n v="1"/>
    <s v="0001 -Florida Power &amp; Light Company"/>
    <n v="0"/>
    <n v="3"/>
    <x v="0"/>
    <n v="2012"/>
    <n v="126"/>
    <n v="2014"/>
    <s v="V2012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0"/>
    <n v="2014"/>
    <s v="V2012 Q1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8"/>
    <n v="2014"/>
    <s v="V2012 Q1 - 50% Bonus"/>
    <n v="367"/>
    <x v="6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</r>
  <r>
    <n v="-1"/>
    <n v="1"/>
    <s v="0001 -Florida Power &amp; Light Company"/>
    <n v="0"/>
    <n v="3"/>
    <x v="0"/>
    <n v="2012"/>
    <n v="242"/>
    <n v="2014"/>
    <s v="V2012 Q2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3"/>
    <n v="2014"/>
    <s v="V2012 Q2 - 100% Bonus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9"/>
    <n v="2014"/>
    <s v="V2012 Q2 - 50% Bonus"/>
    <n v="367"/>
    <x v="6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</r>
  <r>
    <n v="-1"/>
    <n v="1"/>
    <s v="0001 -Florida Power &amp; Light Company"/>
    <n v="0"/>
    <n v="3"/>
    <x v="0"/>
    <n v="2012"/>
    <n v="244"/>
    <n v="2014"/>
    <s v="V2012 Q3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5"/>
    <n v="2014"/>
    <s v="V2012 Q3 - 100% Bonus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0"/>
    <n v="2014"/>
    <s v="V2012 Q3 - 50% Bonus"/>
    <n v="367"/>
    <x v="6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</r>
  <r>
    <n v="-1"/>
    <n v="1"/>
    <s v="0001 -Florida Power &amp; Light Company"/>
    <n v="0"/>
    <n v="3"/>
    <x v="0"/>
    <n v="2012"/>
    <n v="246"/>
    <n v="2014"/>
    <s v="V2012 Q4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7"/>
    <n v="2014"/>
    <s v="V2012 Q4 - 100% Bonus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1"/>
    <n v="2014"/>
    <s v="V2012 Q4 - 50% Bonus"/>
    <n v="367"/>
    <x v="6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</r>
  <r>
    <n v="-1"/>
    <n v="1"/>
    <s v="0001 -Florida Power &amp; Light Company"/>
    <n v="0"/>
    <n v="3"/>
    <x v="0"/>
    <n v="2013"/>
    <n v="127"/>
    <n v="2014"/>
    <s v="V2013"/>
    <n v="367"/>
    <x v="6"/>
    <s v="Function"/>
    <n v="-11462516.83"/>
    <n v="-12193563"/>
    <n v="0"/>
    <n v="-11093743.640000001"/>
    <n v="-832030.78"/>
    <n v="22655.41"/>
    <n v="-12061236.57"/>
    <n v="18.809999999999999"/>
    <n v="604144.19999999995"/>
    <n v="-1257295.17"/>
    <n v="117581.59"/>
    <n v="0"/>
    <n v="18.809999999999999"/>
    <n v="0"/>
  </r>
  <r>
    <n v="-1"/>
    <n v="1"/>
    <s v="0001 -Florida Power &amp; Light Company"/>
    <n v="0"/>
    <n v="3"/>
    <x v="0"/>
    <n v="2013"/>
    <n v="231"/>
    <n v="2014"/>
    <s v="V2013 - 50% Bonus"/>
    <n v="367"/>
    <x v="6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</r>
  <r>
    <n v="-1"/>
    <n v="1"/>
    <s v="0001 -Florida Power &amp; Light Company"/>
    <n v="0"/>
    <n v="3"/>
    <x v="0"/>
    <n v="2014"/>
    <n v="128"/>
    <n v="2014"/>
    <s v="V2014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4"/>
    <n v="363"/>
    <n v="2014"/>
    <s v="V2014 - 50% Bonus"/>
    <n v="367"/>
    <x v="6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</r>
  <r>
    <n v="-1"/>
    <n v="1"/>
    <s v="0001 -Florida Power &amp; Light Company"/>
    <n v="0"/>
    <n v="3"/>
    <x v="0"/>
    <n v="2014"/>
    <n v="601"/>
    <n v="2014"/>
    <s v="V2014 EXP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69"/>
    <n v="1"/>
    <n v="2014"/>
    <s v="V1969"/>
    <n v="367"/>
    <x v="7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</r>
  <r>
    <n v="-1"/>
    <n v="1"/>
    <s v="0001 -Florida Power &amp; Light Company"/>
    <n v="0"/>
    <n v="3"/>
    <x v="0"/>
    <n v="1970"/>
    <n v="2"/>
    <n v="2014"/>
    <s v="V1970"/>
    <n v="367"/>
    <x v="7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</r>
  <r>
    <n v="-1"/>
    <n v="1"/>
    <s v="0001 -Florida Power &amp; Light Company"/>
    <n v="0"/>
    <n v="3"/>
    <x v="0"/>
    <n v="1971"/>
    <n v="3"/>
    <n v="2014"/>
    <s v="V1971"/>
    <n v="367"/>
    <x v="7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</r>
  <r>
    <n v="-1"/>
    <n v="1"/>
    <s v="0001 -Florida Power &amp; Light Company"/>
    <n v="0"/>
    <n v="3"/>
    <x v="0"/>
    <n v="1972"/>
    <n v="4"/>
    <n v="2014"/>
    <s v="V1972"/>
    <n v="367"/>
    <x v="7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</r>
  <r>
    <n v="-1"/>
    <n v="1"/>
    <s v="0001 -Florida Power &amp; Light Company"/>
    <n v="0"/>
    <n v="3"/>
    <x v="0"/>
    <n v="1973"/>
    <n v="5"/>
    <n v="2014"/>
    <s v="V1973"/>
    <n v="367"/>
    <x v="7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</r>
  <r>
    <n v="-1"/>
    <n v="1"/>
    <s v="0001 -Florida Power &amp; Light Company"/>
    <n v="0"/>
    <n v="3"/>
    <x v="0"/>
    <n v="1974"/>
    <n v="6"/>
    <n v="2014"/>
    <s v="V1974"/>
    <n v="367"/>
    <x v="7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</r>
  <r>
    <n v="-1"/>
    <n v="1"/>
    <s v="0001 -Florida Power &amp; Light Company"/>
    <n v="0"/>
    <n v="3"/>
    <x v="0"/>
    <n v="1975"/>
    <n v="7"/>
    <n v="2014"/>
    <s v="V1975"/>
    <n v="367"/>
    <x v="7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</r>
  <r>
    <n v="-1"/>
    <n v="1"/>
    <s v="0001 -Florida Power &amp; Light Company"/>
    <n v="0"/>
    <n v="3"/>
    <x v="0"/>
    <n v="1976"/>
    <n v="8"/>
    <n v="2014"/>
    <s v="V1976"/>
    <n v="367"/>
    <x v="7"/>
    <s v="Function"/>
    <n v="767517"/>
    <n v="0"/>
    <n v="0"/>
    <n v="0"/>
    <n v="0"/>
    <n v="767517"/>
    <n v="0"/>
    <n v="0"/>
    <n v="767517"/>
    <n v="767517"/>
    <n v="0"/>
    <n v="0"/>
    <n v="0"/>
    <n v="0"/>
  </r>
  <r>
    <n v="-1"/>
    <n v="1"/>
    <s v="0001 -Florida Power &amp; Light Company"/>
    <n v="0"/>
    <n v="3"/>
    <x v="0"/>
    <n v="1977"/>
    <n v="10"/>
    <n v="2014"/>
    <s v="V1977"/>
    <n v="367"/>
    <x v="7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</r>
  <r>
    <n v="-1"/>
    <n v="1"/>
    <s v="0001 -Florida Power &amp; Light Company"/>
    <n v="0"/>
    <n v="3"/>
    <x v="0"/>
    <n v="1978"/>
    <n v="12"/>
    <n v="2014"/>
    <s v="V1978"/>
    <n v="367"/>
    <x v="7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</r>
  <r>
    <n v="-1"/>
    <n v="1"/>
    <s v="0001 -Florida Power &amp; Light Company"/>
    <n v="0"/>
    <n v="3"/>
    <x v="0"/>
    <n v="1979"/>
    <n v="13"/>
    <n v="2014"/>
    <s v="V1979"/>
    <n v="367"/>
    <x v="7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</r>
  <r>
    <n v="-1"/>
    <n v="1"/>
    <s v="0001 -Florida Power &amp; Light Company"/>
    <n v="0"/>
    <n v="3"/>
    <x v="0"/>
    <n v="1980"/>
    <n v="14"/>
    <n v="2014"/>
    <s v="V1980"/>
    <n v="367"/>
    <x v="7"/>
    <s v="Function"/>
    <n v="247812"/>
    <n v="0"/>
    <n v="0"/>
    <n v="24703"/>
    <n v="548.9"/>
    <n v="236557.97"/>
    <n v="0"/>
    <n v="0"/>
    <n v="247812"/>
    <n v="237106.87"/>
    <n v="0"/>
    <n v="0"/>
    <n v="0"/>
    <n v="0"/>
  </r>
  <r>
    <n v="-1"/>
    <n v="1"/>
    <s v="0001 -Florida Power &amp; Light Company"/>
    <n v="0"/>
    <n v="3"/>
    <x v="0"/>
    <n v="1981"/>
    <n v="15"/>
    <n v="2014"/>
    <s v="V1981"/>
    <n v="367"/>
    <x v="7"/>
    <s v="Function"/>
    <n v="1112308"/>
    <n v="0"/>
    <n v="0"/>
    <n v="1112308"/>
    <n v="0"/>
    <n v="1115685.3"/>
    <n v="-3377.3"/>
    <n v="0"/>
    <n v="1115685.3"/>
    <n v="1112308"/>
    <n v="0"/>
    <n v="0"/>
    <n v="0"/>
    <n v="0"/>
  </r>
  <r>
    <n v="-1"/>
    <n v="1"/>
    <s v="0001 -Florida Power &amp; Light Company"/>
    <n v="0"/>
    <n v="3"/>
    <x v="0"/>
    <n v="1982"/>
    <n v="16"/>
    <n v="2014"/>
    <s v="V1982"/>
    <n v="367"/>
    <x v="7"/>
    <s v="Function"/>
    <n v="20551163.039999999"/>
    <n v="0"/>
    <n v="0"/>
    <n v="20551163.039999999"/>
    <n v="0"/>
    <n v="21164175.309999999"/>
    <n v="-613012.27"/>
    <n v="96979.02"/>
    <n v="21164175.309999999"/>
    <n v="20551163.039999999"/>
    <n v="96979.02"/>
    <n v="0"/>
    <n v="96979.02"/>
    <n v="0"/>
  </r>
  <r>
    <n v="-1"/>
    <n v="1"/>
    <s v="0001 -Florida Power &amp; Light Company"/>
    <n v="0"/>
    <n v="3"/>
    <x v="0"/>
    <n v="1983"/>
    <n v="17"/>
    <n v="2014"/>
    <s v="V1983"/>
    <n v="367"/>
    <x v="7"/>
    <s v="Function"/>
    <n v="4585193.67"/>
    <n v="0"/>
    <n v="0"/>
    <n v="4585193.67"/>
    <n v="0"/>
    <n v="4659886.37"/>
    <n v="-74692.7"/>
    <n v="8651.5400000000009"/>
    <n v="4659886.37"/>
    <n v="4585193.67"/>
    <n v="8651.5400000000009"/>
    <n v="0"/>
    <n v="8651.5400000000009"/>
    <n v="0"/>
  </r>
  <r>
    <n v="-1"/>
    <n v="1"/>
    <s v="0001 -Florida Power &amp; Light Company"/>
    <n v="0"/>
    <n v="3"/>
    <x v="0"/>
    <n v="1984"/>
    <n v="18"/>
    <n v="2014"/>
    <s v="V1984"/>
    <n v="367"/>
    <x v="7"/>
    <s v="Function"/>
    <n v="8011315.71"/>
    <n v="0"/>
    <n v="0"/>
    <n v="8011315.71"/>
    <n v="0"/>
    <n v="8119457.9100000001"/>
    <n v="-108142.2"/>
    <n v="10115.48"/>
    <n v="8119457.9100000001"/>
    <n v="8011315.71"/>
    <n v="10115.48"/>
    <n v="0"/>
    <n v="10115.48"/>
    <n v="0"/>
  </r>
  <r>
    <n v="-1"/>
    <n v="1"/>
    <s v="0001 -Florida Power &amp; Light Company"/>
    <n v="0"/>
    <n v="3"/>
    <x v="0"/>
    <n v="1985"/>
    <n v="19"/>
    <n v="2014"/>
    <s v="V1985"/>
    <n v="367"/>
    <x v="7"/>
    <s v="Function"/>
    <n v="5492017.8499999996"/>
    <n v="0"/>
    <n v="0"/>
    <n v="5492017.8499999996"/>
    <n v="0"/>
    <n v="5544223.7800000003"/>
    <n v="-52205.93"/>
    <n v="5479.8"/>
    <n v="5544223.7800000003"/>
    <n v="5492017.8499999996"/>
    <n v="5479.8"/>
    <n v="0"/>
    <n v="5479.8"/>
    <n v="0"/>
  </r>
  <r>
    <n v="-1"/>
    <n v="1"/>
    <s v="0001 -Florida Power &amp; Light Company"/>
    <n v="0"/>
    <n v="3"/>
    <x v="0"/>
    <n v="1986"/>
    <n v="20"/>
    <n v="2014"/>
    <s v="V1986"/>
    <n v="367"/>
    <x v="7"/>
    <s v="Function"/>
    <n v="30584936.329999998"/>
    <n v="0"/>
    <n v="0"/>
    <n v="30584936.329999998"/>
    <n v="0"/>
    <n v="31195990.920000002"/>
    <n v="-611054.59"/>
    <n v="89151.3"/>
    <n v="31195990.920000002"/>
    <n v="30584936.329999998"/>
    <n v="89151.3"/>
    <n v="0"/>
    <n v="89151.3"/>
    <n v="0"/>
  </r>
  <r>
    <n v="-1"/>
    <n v="1"/>
    <s v="0001 -Florida Power &amp; Light Company"/>
    <n v="0"/>
    <n v="3"/>
    <x v="0"/>
    <n v="1987"/>
    <n v="22"/>
    <n v="2014"/>
    <s v="V1987"/>
    <n v="367"/>
    <x v="7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</r>
  <r>
    <n v="-1"/>
    <n v="1"/>
    <s v="0001 -Florida Power &amp; Light Company"/>
    <n v="0"/>
    <n v="3"/>
    <x v="0"/>
    <n v="1987"/>
    <n v="21"/>
    <n v="2014"/>
    <s v="V1987A"/>
    <n v="367"/>
    <x v="7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</r>
  <r>
    <n v="-1"/>
    <n v="1"/>
    <s v="0001 -Florida Power &amp; Light Company"/>
    <n v="0"/>
    <n v="3"/>
    <x v="0"/>
    <n v="1988"/>
    <n v="24"/>
    <n v="2014"/>
    <s v="V1988"/>
    <n v="367"/>
    <x v="7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</r>
  <r>
    <n v="-1"/>
    <n v="1"/>
    <s v="0001 -Florida Power &amp; Light Company"/>
    <n v="0"/>
    <n v="3"/>
    <x v="0"/>
    <n v="1989"/>
    <n v="26"/>
    <n v="2014"/>
    <s v="V1989"/>
    <n v="367"/>
    <x v="7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</r>
  <r>
    <n v="-1"/>
    <n v="1"/>
    <s v="0001 -Florida Power &amp; Light Company"/>
    <n v="0"/>
    <n v="3"/>
    <x v="0"/>
    <n v="1990"/>
    <n v="28"/>
    <n v="2014"/>
    <s v="V1990"/>
    <n v="367"/>
    <x v="7"/>
    <s v="Function"/>
    <n v="26375152.550000001"/>
    <n v="0"/>
    <n v="0"/>
    <n v="15341486.41"/>
    <n v="486996.08"/>
    <n v="22643873.100000001"/>
    <n v="-139632.5"/>
    <n v="19652.04"/>
    <n v="26514785.050000001"/>
    <n v="23017543.690000001"/>
    <n v="-6654.98"/>
    <n v="0"/>
    <n v="19652.04"/>
    <n v="0"/>
  </r>
  <r>
    <n v="-1"/>
    <n v="1"/>
    <s v="0001 -Florida Power &amp; Light Company"/>
    <n v="0"/>
    <n v="3"/>
    <x v="0"/>
    <n v="1991"/>
    <n v="29"/>
    <n v="2014"/>
    <s v="V1991"/>
    <n v="367"/>
    <x v="7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</r>
  <r>
    <n v="-1"/>
    <n v="1"/>
    <s v="0001 -Florida Power &amp; Light Company"/>
    <n v="0"/>
    <n v="3"/>
    <x v="0"/>
    <n v="1992"/>
    <n v="30"/>
    <n v="2014"/>
    <s v="V1992"/>
    <n v="367"/>
    <x v="7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</r>
  <r>
    <n v="-1"/>
    <n v="1"/>
    <s v="0001 -Florida Power &amp; Light Company"/>
    <n v="0"/>
    <n v="3"/>
    <x v="0"/>
    <n v="1993"/>
    <n v="31"/>
    <n v="2014"/>
    <s v="V1993"/>
    <n v="367"/>
    <x v="7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</r>
  <r>
    <n v="-1"/>
    <n v="1"/>
    <s v="0001 -Florida Power &amp; Light Company"/>
    <n v="0"/>
    <n v="3"/>
    <x v="0"/>
    <n v="1994"/>
    <n v="32"/>
    <n v="2014"/>
    <s v="V1994"/>
    <n v="367"/>
    <x v="7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</r>
  <r>
    <n v="-1"/>
    <n v="1"/>
    <s v="0001 -Florida Power &amp; Light Company"/>
    <n v="0"/>
    <n v="3"/>
    <x v="0"/>
    <n v="1995"/>
    <n v="33"/>
    <n v="2014"/>
    <s v="V1995"/>
    <n v="367"/>
    <x v="7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</r>
  <r>
    <n v="-1"/>
    <n v="1"/>
    <s v="0001 -Florida Power &amp; Light Company"/>
    <n v="0"/>
    <n v="3"/>
    <x v="0"/>
    <n v="1996"/>
    <n v="34"/>
    <n v="2014"/>
    <s v="V1996"/>
    <n v="367"/>
    <x v="7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</r>
  <r>
    <n v="-1"/>
    <n v="1"/>
    <s v="0001 -Florida Power &amp; Light Company"/>
    <n v="0"/>
    <n v="3"/>
    <x v="0"/>
    <n v="1997"/>
    <n v="35"/>
    <n v="2014"/>
    <s v="V1997"/>
    <n v="367"/>
    <x v="7"/>
    <s v="Function"/>
    <n v="14252058.9"/>
    <n v="0"/>
    <n v="0"/>
    <n v="3955839.26"/>
    <n v="101427.72"/>
    <n v="12158807.439999999"/>
    <n v="-228536.4"/>
    <n v="26717.65"/>
    <n v="14480595.300000001"/>
    <n v="12097538.02"/>
    <n v="-39121.620000000003"/>
    <n v="0"/>
    <n v="26717.65"/>
    <n v="0"/>
  </r>
  <r>
    <n v="-1"/>
    <n v="1"/>
    <s v="0001 -Florida Power &amp; Light Company"/>
    <n v="0"/>
    <n v="3"/>
    <x v="0"/>
    <n v="1998"/>
    <n v="59"/>
    <n v="2014"/>
    <s v="V1998"/>
    <n v="367"/>
    <x v="7"/>
    <s v="Function"/>
    <n v="8412674.1099999994"/>
    <n v="0"/>
    <n v="0"/>
    <n v="957416.88"/>
    <n v="18123.16"/>
    <n v="7823865.6600000001"/>
    <n v="-55586.94"/>
    <n v="5409.08"/>
    <n v="8468261.0500000007"/>
    <n v="7789052.3399999999"/>
    <n v="2758.62"/>
    <n v="0"/>
    <n v="5409.08"/>
    <n v="0"/>
  </r>
  <r>
    <n v="-1"/>
    <n v="1"/>
    <s v="0001 -Florida Power &amp; Light Company"/>
    <n v="0"/>
    <n v="3"/>
    <x v="0"/>
    <n v="1999"/>
    <n v="60"/>
    <n v="2014"/>
    <s v="V1999"/>
    <n v="367"/>
    <x v="7"/>
    <s v="Function"/>
    <n v="21762241.149999999"/>
    <n v="0"/>
    <n v="0"/>
    <n v="9367173.8800000008"/>
    <n v="240174.34"/>
    <n v="16709362.380000001"/>
    <n v="-954963.99"/>
    <n v="113505.25"/>
    <n v="22710572.620000001"/>
    <n v="16313019.35"/>
    <n v="-198308.86"/>
    <n v="0"/>
    <n v="113505.25"/>
    <n v="0"/>
  </r>
  <r>
    <n v="-1"/>
    <n v="1"/>
    <s v="0001 -Florida Power &amp; Light Company"/>
    <n v="0"/>
    <n v="3"/>
    <x v="0"/>
    <n v="2000"/>
    <n v="61"/>
    <n v="2014"/>
    <s v="V2000"/>
    <n v="367"/>
    <x v="7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</r>
  <r>
    <n v="-1"/>
    <n v="1"/>
    <s v="0001 -Florida Power &amp; Light Company"/>
    <n v="0"/>
    <n v="3"/>
    <x v="0"/>
    <n v="2001"/>
    <n v="62"/>
    <n v="2014"/>
    <s v="V2001"/>
    <n v="367"/>
    <x v="7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</r>
  <r>
    <n v="-1"/>
    <n v="1"/>
    <s v="0001 -Florida Power &amp; Light Company"/>
    <n v="0"/>
    <n v="3"/>
    <x v="0"/>
    <n v="2001"/>
    <n v="69"/>
    <n v="2014"/>
    <s v="V2001 Bonus"/>
    <n v="367"/>
    <x v="7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</r>
  <r>
    <n v="-1"/>
    <n v="1"/>
    <s v="0001 -Florida Power &amp; Light Company"/>
    <n v="0"/>
    <n v="3"/>
    <x v="0"/>
    <n v="2002"/>
    <n v="63"/>
    <n v="2014"/>
    <s v="V2002"/>
    <n v="367"/>
    <x v="7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</r>
  <r>
    <n v="-1"/>
    <n v="1"/>
    <s v="0001 -Florida Power &amp; Light Company"/>
    <n v="0"/>
    <n v="3"/>
    <x v="0"/>
    <n v="2002"/>
    <n v="80"/>
    <n v="2014"/>
    <s v="V2002 Bonus Q1"/>
    <n v="367"/>
    <x v="7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</r>
  <r>
    <n v="-1"/>
    <n v="1"/>
    <s v="0001 -Florida Power &amp; Light Company"/>
    <n v="0"/>
    <n v="3"/>
    <x v="0"/>
    <n v="2002"/>
    <n v="81"/>
    <n v="2014"/>
    <s v="V2002 Bonus Q2"/>
    <n v="367"/>
    <x v="7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</r>
  <r>
    <n v="-1"/>
    <n v="1"/>
    <s v="0001 -Florida Power &amp; Light Company"/>
    <n v="0"/>
    <n v="3"/>
    <x v="0"/>
    <n v="2002"/>
    <n v="82"/>
    <n v="2014"/>
    <s v="V2002 Bonus Q3"/>
    <n v="367"/>
    <x v="7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</r>
  <r>
    <n v="-1"/>
    <n v="1"/>
    <s v="0001 -Florida Power &amp; Light Company"/>
    <n v="0"/>
    <n v="3"/>
    <x v="0"/>
    <n v="2002"/>
    <n v="83"/>
    <n v="2014"/>
    <s v="V2002 Bonus Q4"/>
    <n v="367"/>
    <x v="7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</r>
  <r>
    <n v="-1"/>
    <n v="1"/>
    <s v="0001 -Florida Power &amp; Light Company"/>
    <n v="0"/>
    <n v="3"/>
    <x v="0"/>
    <n v="2002"/>
    <n v="76"/>
    <n v="2014"/>
    <s v="V2002 Q1"/>
    <n v="367"/>
    <x v="7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</r>
  <r>
    <n v="-1"/>
    <n v="1"/>
    <s v="0001 -Florida Power &amp; Light Company"/>
    <n v="0"/>
    <n v="3"/>
    <x v="0"/>
    <n v="2002"/>
    <n v="77"/>
    <n v="2014"/>
    <s v="V2002 Q2"/>
    <n v="367"/>
    <x v="7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</r>
  <r>
    <n v="-1"/>
    <n v="1"/>
    <s v="0001 -Florida Power &amp; Light Company"/>
    <n v="0"/>
    <n v="3"/>
    <x v="0"/>
    <n v="2002"/>
    <n v="78"/>
    <n v="2014"/>
    <s v="V2002 Q3"/>
    <n v="367"/>
    <x v="7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</r>
  <r>
    <n v="-1"/>
    <n v="1"/>
    <s v="0001 -Florida Power &amp; Light Company"/>
    <n v="0"/>
    <n v="3"/>
    <x v="0"/>
    <n v="2002"/>
    <n v="79"/>
    <n v="2014"/>
    <s v="V2002 Q4"/>
    <n v="367"/>
    <x v="7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</r>
  <r>
    <n v="-1"/>
    <n v="1"/>
    <s v="0001 -Florida Power &amp; Light Company"/>
    <n v="0"/>
    <n v="3"/>
    <x v="0"/>
    <n v="2003"/>
    <n v="64"/>
    <n v="2014"/>
    <s v="V2003"/>
    <n v="367"/>
    <x v="7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</r>
  <r>
    <n v="-1"/>
    <n v="1"/>
    <s v="0001 -Florida Power &amp; Light Company"/>
    <n v="0"/>
    <n v="3"/>
    <x v="0"/>
    <n v="2003"/>
    <n v="70"/>
    <n v="2014"/>
    <s v="V2003 Bonus-30%"/>
    <n v="367"/>
    <x v="7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</r>
  <r>
    <n v="-1"/>
    <n v="1"/>
    <s v="0001 -Florida Power &amp; Light Company"/>
    <n v="0"/>
    <n v="3"/>
    <x v="0"/>
    <n v="2003"/>
    <n v="84"/>
    <n v="2014"/>
    <s v="V2003 Bonus-50%"/>
    <n v="367"/>
    <x v="7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</r>
  <r>
    <n v="-1"/>
    <n v="1"/>
    <s v="0001 -Florida Power &amp; Light Company"/>
    <n v="0"/>
    <n v="3"/>
    <x v="0"/>
    <n v="2004"/>
    <n v="92"/>
    <n v="2014"/>
    <s v="V2004 Q1"/>
    <n v="367"/>
    <x v="7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</r>
  <r>
    <n v="-1"/>
    <n v="1"/>
    <s v="0001 -Florida Power &amp; Light Company"/>
    <n v="0"/>
    <n v="3"/>
    <x v="0"/>
    <n v="2004"/>
    <n v="96"/>
    <n v="2014"/>
    <s v="V2004 Q1 - 30% Bonus"/>
    <n v="367"/>
    <x v="7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</r>
  <r>
    <n v="-1"/>
    <n v="1"/>
    <s v="0001 -Florida Power &amp; Light Company"/>
    <n v="0"/>
    <n v="3"/>
    <x v="0"/>
    <n v="2004"/>
    <n v="100"/>
    <n v="2014"/>
    <s v="V2004 Q1 - 50% Bonus"/>
    <n v="367"/>
    <x v="7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</r>
  <r>
    <n v="-1"/>
    <n v="1"/>
    <s v="0001 -Florida Power &amp; Light Company"/>
    <n v="0"/>
    <n v="3"/>
    <x v="0"/>
    <n v="2004"/>
    <n v="93"/>
    <n v="2014"/>
    <s v="V2004 Q2"/>
    <n v="367"/>
    <x v="7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</r>
  <r>
    <n v="-1"/>
    <n v="1"/>
    <s v="0001 -Florida Power &amp; Light Company"/>
    <n v="0"/>
    <n v="3"/>
    <x v="0"/>
    <n v="2004"/>
    <n v="97"/>
    <n v="2014"/>
    <s v="V2004 Q2 - 30% Bonus"/>
    <n v="367"/>
    <x v="7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</r>
  <r>
    <n v="-1"/>
    <n v="1"/>
    <s v="0001 -Florida Power &amp; Light Company"/>
    <n v="0"/>
    <n v="3"/>
    <x v="0"/>
    <n v="2004"/>
    <n v="101"/>
    <n v="2014"/>
    <s v="V2004 Q2 - 50% Bonus"/>
    <n v="367"/>
    <x v="7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</r>
  <r>
    <n v="-1"/>
    <n v="1"/>
    <s v="0001 -Florida Power &amp; Light Company"/>
    <n v="0"/>
    <n v="3"/>
    <x v="0"/>
    <n v="2004"/>
    <n v="94"/>
    <n v="2014"/>
    <s v="V2004 Q3"/>
    <n v="367"/>
    <x v="7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</r>
  <r>
    <n v="-1"/>
    <n v="1"/>
    <s v="0001 -Florida Power &amp; Light Company"/>
    <n v="0"/>
    <n v="3"/>
    <x v="0"/>
    <n v="2004"/>
    <n v="98"/>
    <n v="2014"/>
    <s v="V2004 Q3 - 30% Bonus"/>
    <n v="367"/>
    <x v="7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</r>
  <r>
    <n v="-1"/>
    <n v="1"/>
    <s v="0001 -Florida Power &amp; Light Company"/>
    <n v="0"/>
    <n v="3"/>
    <x v="0"/>
    <n v="2004"/>
    <n v="102"/>
    <n v="2014"/>
    <s v="V2004 Q3 - 50% Bonus"/>
    <n v="367"/>
    <x v="7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</r>
  <r>
    <n v="-1"/>
    <n v="1"/>
    <s v="0001 -Florida Power &amp; Light Company"/>
    <n v="0"/>
    <n v="3"/>
    <x v="0"/>
    <n v="2004"/>
    <n v="95"/>
    <n v="2014"/>
    <s v="V2004 Q4"/>
    <n v="367"/>
    <x v="7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</r>
  <r>
    <n v="-1"/>
    <n v="1"/>
    <s v="0001 -Florida Power &amp; Light Company"/>
    <n v="0"/>
    <n v="3"/>
    <x v="0"/>
    <n v="2004"/>
    <n v="99"/>
    <n v="2014"/>
    <s v="V2004 Q4 - 30% Bonus"/>
    <n v="367"/>
    <x v="7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</r>
  <r>
    <n v="-1"/>
    <n v="1"/>
    <s v="0001 -Florida Power &amp; Light Company"/>
    <n v="0"/>
    <n v="3"/>
    <x v="0"/>
    <n v="2004"/>
    <n v="103"/>
    <n v="2014"/>
    <s v="V2004 Q4 - 50% Bonus"/>
    <n v="367"/>
    <x v="7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</r>
  <r>
    <n v="-1"/>
    <n v="1"/>
    <s v="0001 -Florida Power &amp; Light Company"/>
    <n v="0"/>
    <n v="3"/>
    <x v="0"/>
    <n v="2005"/>
    <n v="66"/>
    <n v="2014"/>
    <s v="V2005"/>
    <n v="367"/>
    <x v="7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</r>
  <r>
    <n v="-1"/>
    <n v="1"/>
    <s v="0001 -Florida Power &amp; Light Company"/>
    <n v="0"/>
    <n v="3"/>
    <x v="0"/>
    <n v="2005"/>
    <n v="72"/>
    <n v="2014"/>
    <s v="V2005 Bonus-30%"/>
    <n v="367"/>
    <x v="7"/>
    <s v="Function"/>
    <n v="10984.98"/>
    <n v="0"/>
    <n v="0"/>
    <n v="10984.98"/>
    <n v="0"/>
    <n v="10984.98"/>
    <n v="0"/>
    <n v="0"/>
    <n v="10984.98"/>
    <n v="10984.98"/>
    <n v="0"/>
    <n v="0"/>
    <n v="0"/>
    <n v="0"/>
  </r>
  <r>
    <n v="-1"/>
    <n v="1"/>
    <s v="0001 -Florida Power &amp; Light Company"/>
    <n v="0"/>
    <n v="3"/>
    <x v="0"/>
    <n v="2005"/>
    <n v="86"/>
    <n v="2014"/>
    <s v="V2005 Bonus-50%"/>
    <n v="367"/>
    <x v="7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</r>
  <r>
    <n v="-1"/>
    <n v="1"/>
    <s v="0001 -Florida Power &amp; Light Company"/>
    <n v="0"/>
    <n v="3"/>
    <x v="0"/>
    <n v="2006"/>
    <n v="67"/>
    <n v="2014"/>
    <s v="V2006"/>
    <n v="367"/>
    <x v="7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</r>
  <r>
    <n v="-1"/>
    <n v="1"/>
    <s v="0001 -Florida Power &amp; Light Company"/>
    <n v="0"/>
    <n v="3"/>
    <x v="0"/>
    <n v="2007"/>
    <n v="74"/>
    <n v="2014"/>
    <s v="V2007"/>
    <n v="367"/>
    <x v="7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</r>
  <r>
    <n v="-1"/>
    <n v="1"/>
    <s v="0001 -Florida Power &amp; Light Company"/>
    <n v="0"/>
    <n v="3"/>
    <x v="0"/>
    <n v="2008"/>
    <n v="89"/>
    <n v="2014"/>
    <s v="V2008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164"/>
    <n v="2014"/>
    <s v="V2008 Q1"/>
    <n v="367"/>
    <x v="7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</r>
  <r>
    <n v="-1"/>
    <n v="1"/>
    <s v="0001 -Florida Power &amp; Light Company"/>
    <n v="0"/>
    <n v="3"/>
    <x v="0"/>
    <n v="2008"/>
    <n v="168"/>
    <n v="2014"/>
    <s v="V2008 Q1 - 50% Bonus"/>
    <n v="367"/>
    <x v="7"/>
    <s v="Function"/>
    <n v="1589759.63"/>
    <n v="0"/>
    <n v="0"/>
    <n v="1602938.46"/>
    <n v="9593.5400000000009"/>
    <n v="1605324.96"/>
    <n v="-68952.509999999995"/>
    <n v="5202.8"/>
    <n v="1616117.3"/>
    <n v="1588560.83"/>
    <n v="5202.8"/>
    <n v="0"/>
    <n v="5202.8"/>
    <n v="0"/>
  </r>
  <r>
    <n v="-1"/>
    <n v="1"/>
    <s v="0001 -Florida Power &amp; Light Company"/>
    <n v="0"/>
    <n v="3"/>
    <x v="0"/>
    <n v="2008"/>
    <n v="165"/>
    <n v="2014"/>
    <s v="V2008 Q2"/>
    <n v="367"/>
    <x v="7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</r>
  <r>
    <n v="-1"/>
    <n v="1"/>
    <s v="0001 -Florida Power &amp; Light Company"/>
    <n v="0"/>
    <n v="3"/>
    <x v="0"/>
    <n v="2008"/>
    <n v="169"/>
    <n v="2014"/>
    <s v="V2008 Q2 - 50% Bonus"/>
    <n v="367"/>
    <x v="7"/>
    <s v="Function"/>
    <n v="2341022.7999999998"/>
    <n v="0"/>
    <n v="0"/>
    <n v="2362618.1800000002"/>
    <n v="74337.919999999998"/>
    <n v="2282001.0699999998"/>
    <n v="-174637.82"/>
    <n v="8915.48"/>
    <n v="2384213.5499999998"/>
    <n v="2313148.2400000002"/>
    <n v="8915.48"/>
    <n v="0"/>
    <n v="8915.48"/>
    <n v="0"/>
  </r>
  <r>
    <n v="-1"/>
    <n v="1"/>
    <s v="0001 -Florida Power &amp; Light Company"/>
    <n v="0"/>
    <n v="3"/>
    <x v="0"/>
    <n v="2008"/>
    <n v="166"/>
    <n v="2014"/>
    <s v="V2008 Q3"/>
    <n v="367"/>
    <x v="7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</r>
  <r>
    <n v="-1"/>
    <n v="1"/>
    <s v="0001 -Florida Power &amp; Light Company"/>
    <n v="0"/>
    <n v="3"/>
    <x v="0"/>
    <n v="2008"/>
    <n v="170"/>
    <n v="2014"/>
    <s v="V2008 Q3 - 50% Bonus"/>
    <n v="367"/>
    <x v="7"/>
    <s v="Function"/>
    <n v="2558919.85"/>
    <n v="0"/>
    <n v="0"/>
    <n v="2559794.25"/>
    <n v="87056.75"/>
    <n v="2419198.96"/>
    <n v="-171244.15"/>
    <n v="360.99"/>
    <n v="2560668.65"/>
    <n v="2504506.91"/>
    <n v="360.99"/>
    <n v="0"/>
    <n v="360.99"/>
    <n v="0"/>
  </r>
  <r>
    <n v="-1"/>
    <n v="1"/>
    <s v="0001 -Florida Power &amp; Light Company"/>
    <n v="0"/>
    <n v="3"/>
    <x v="0"/>
    <n v="2008"/>
    <n v="167"/>
    <n v="2014"/>
    <s v="V2008 Q4"/>
    <n v="367"/>
    <x v="7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</r>
  <r>
    <n v="-1"/>
    <n v="1"/>
    <s v="0001 -Florida Power &amp; Light Company"/>
    <n v="0"/>
    <n v="3"/>
    <x v="0"/>
    <n v="2008"/>
    <n v="171"/>
    <n v="2014"/>
    <s v="V2008 Q4 - 50% Bonus"/>
    <n v="367"/>
    <x v="7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</r>
  <r>
    <n v="-1"/>
    <n v="1"/>
    <s v="0001 -Florida Power &amp; Light Company"/>
    <n v="0"/>
    <n v="3"/>
    <x v="0"/>
    <n v="2009"/>
    <n v="90"/>
    <n v="2014"/>
    <s v="V2009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85"/>
    <n v="2014"/>
    <s v="V2009 Q1"/>
    <n v="367"/>
    <x v="7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</r>
  <r>
    <n v="-1"/>
    <n v="1"/>
    <s v="0001 -Florida Power &amp; Light Company"/>
    <n v="0"/>
    <n v="3"/>
    <x v="0"/>
    <n v="2009"/>
    <n v="189"/>
    <n v="2014"/>
    <s v="V2009 Q1 - 50% Bonus"/>
    <n v="367"/>
    <x v="7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</r>
  <r>
    <n v="-1"/>
    <n v="1"/>
    <s v="0001 -Florida Power &amp; Light Company"/>
    <n v="0"/>
    <n v="3"/>
    <x v="0"/>
    <n v="2009"/>
    <n v="186"/>
    <n v="2014"/>
    <s v="V2009 Q2"/>
    <n v="367"/>
    <x v="7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</r>
  <r>
    <n v="-1"/>
    <n v="1"/>
    <s v="0001 -Florida Power &amp; Light Company"/>
    <n v="0"/>
    <n v="3"/>
    <x v="0"/>
    <n v="2009"/>
    <n v="190"/>
    <n v="2014"/>
    <s v="V2009 Q2 - 50% Bonus"/>
    <n v="367"/>
    <x v="7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</r>
  <r>
    <n v="-1"/>
    <n v="1"/>
    <s v="0001 -Florida Power &amp; Light Company"/>
    <n v="0"/>
    <n v="3"/>
    <x v="0"/>
    <n v="2009"/>
    <n v="187"/>
    <n v="2014"/>
    <s v="V2009 Q3"/>
    <n v="367"/>
    <x v="7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</r>
  <r>
    <n v="-1"/>
    <n v="1"/>
    <s v="0001 -Florida Power &amp; Light Company"/>
    <n v="0"/>
    <n v="3"/>
    <x v="0"/>
    <n v="2009"/>
    <n v="191"/>
    <n v="2014"/>
    <s v="V2009 Q3 - 50% Bonus"/>
    <n v="367"/>
    <x v="7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</r>
  <r>
    <n v="-1"/>
    <n v="1"/>
    <s v="0001 -Florida Power &amp; Light Company"/>
    <n v="0"/>
    <n v="3"/>
    <x v="0"/>
    <n v="2009"/>
    <n v="188"/>
    <n v="2014"/>
    <s v="V2009 Q4"/>
    <n v="367"/>
    <x v="7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</r>
  <r>
    <n v="-1"/>
    <n v="1"/>
    <s v="0001 -Florida Power &amp; Light Company"/>
    <n v="0"/>
    <n v="3"/>
    <x v="0"/>
    <n v="2009"/>
    <n v="192"/>
    <n v="2014"/>
    <s v="V2009 Q4 - 50% Bonus"/>
    <n v="367"/>
    <x v="7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</r>
  <r>
    <n v="-1"/>
    <n v="1"/>
    <s v="0001 -Florida Power &amp; Light Company"/>
    <n v="0"/>
    <n v="3"/>
    <x v="0"/>
    <n v="2010"/>
    <n v="124"/>
    <n v="2014"/>
    <s v="V2010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3"/>
    <n v="2014"/>
    <s v="V2010 Q1"/>
    <n v="367"/>
    <x v="7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</r>
  <r>
    <n v="-1"/>
    <n v="1"/>
    <s v="0001 -Florida Power &amp; Light Company"/>
    <n v="0"/>
    <n v="3"/>
    <x v="0"/>
    <n v="2010"/>
    <n v="215"/>
    <n v="2014"/>
    <s v="V2010 Q1 - 50% Bonus"/>
    <n v="367"/>
    <x v="7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</r>
  <r>
    <n v="-1"/>
    <n v="1"/>
    <s v="0001 -Florida Power &amp; Light Company"/>
    <n v="0"/>
    <n v="3"/>
    <x v="0"/>
    <n v="2010"/>
    <n v="194"/>
    <n v="2014"/>
    <s v="V2010 Q2"/>
    <n v="367"/>
    <x v="7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</r>
  <r>
    <n v="-1"/>
    <n v="1"/>
    <s v="0001 -Florida Power &amp; Light Company"/>
    <n v="0"/>
    <n v="3"/>
    <x v="0"/>
    <n v="2010"/>
    <n v="216"/>
    <n v="2014"/>
    <s v="V2010 Q2 - 50% Bonus"/>
    <n v="367"/>
    <x v="7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</r>
  <r>
    <n v="-1"/>
    <n v="1"/>
    <s v="0001 -Florida Power &amp; Light Company"/>
    <n v="0"/>
    <n v="3"/>
    <x v="0"/>
    <n v="2010"/>
    <n v="195"/>
    <n v="2014"/>
    <s v="V2010 Q3"/>
    <n v="367"/>
    <x v="7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</r>
  <r>
    <n v="-1"/>
    <n v="1"/>
    <s v="0001 -Florida Power &amp; Light Company"/>
    <n v="0"/>
    <n v="3"/>
    <x v="0"/>
    <n v="2010"/>
    <n v="225"/>
    <n v="2014"/>
    <s v="V2010 Q3 - 100% Bonus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7"/>
    <n v="2014"/>
    <s v="V2010 Q3 - 50% Bonus"/>
    <n v="367"/>
    <x v="7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</r>
  <r>
    <n v="-1"/>
    <n v="1"/>
    <s v="0001 -Florida Power &amp; Light Company"/>
    <n v="0"/>
    <n v="3"/>
    <x v="0"/>
    <n v="2010"/>
    <n v="196"/>
    <n v="2014"/>
    <s v="V2010 Q4"/>
    <n v="367"/>
    <x v="7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</r>
  <r>
    <n v="-1"/>
    <n v="1"/>
    <s v="0001 -Florida Power &amp; Light Company"/>
    <n v="0"/>
    <n v="3"/>
    <x v="0"/>
    <n v="2010"/>
    <n v="224"/>
    <n v="2014"/>
    <s v="V2010 Q4 - 100% Bonus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8"/>
    <n v="2014"/>
    <s v="V2010 Q4 - 50% Bonus"/>
    <n v="367"/>
    <x v="7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</r>
  <r>
    <n v="-1"/>
    <n v="1"/>
    <s v="0001 -Florida Power &amp; Light Company"/>
    <n v="0"/>
    <n v="3"/>
    <x v="0"/>
    <n v="2011"/>
    <n v="125"/>
    <n v="2014"/>
    <s v="V2011"/>
    <n v="367"/>
    <x v="7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</r>
  <r>
    <n v="-1"/>
    <n v="1"/>
    <s v="0001 -Florida Power &amp; Light Company"/>
    <n v="0"/>
    <n v="3"/>
    <x v="0"/>
    <n v="2011"/>
    <n v="233"/>
    <n v="2014"/>
    <s v="V2011 - 100% Bonus"/>
    <n v="367"/>
    <x v="7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</r>
  <r>
    <n v="-1"/>
    <n v="1"/>
    <s v="0001 -Florida Power &amp; Light Company"/>
    <n v="0"/>
    <n v="3"/>
    <x v="0"/>
    <n v="2011"/>
    <n v="234"/>
    <n v="2014"/>
    <s v="V2011 - 50% Bonus"/>
    <n v="367"/>
    <x v="7"/>
    <s v="Function"/>
    <n v="26180.95"/>
    <n v="0"/>
    <n v="0"/>
    <n v="11449.4"/>
    <n v="3271.25"/>
    <n v="14731.55"/>
    <n v="0"/>
    <n v="0"/>
    <n v="26180.95"/>
    <n v="18002.8"/>
    <n v="0"/>
    <n v="0"/>
    <n v="0"/>
    <n v="0"/>
  </r>
  <r>
    <n v="-1"/>
    <n v="1"/>
    <s v="0001 -Florida Power &amp; Light Company"/>
    <n v="0"/>
    <n v="3"/>
    <x v="0"/>
    <n v="2012"/>
    <n v="126"/>
    <n v="2014"/>
    <s v="V2012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0"/>
    <n v="2014"/>
    <s v="V2012 Q1"/>
    <n v="367"/>
    <x v="7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</r>
  <r>
    <n v="-1"/>
    <n v="1"/>
    <s v="0001 -Florida Power &amp; Light Company"/>
    <n v="0"/>
    <n v="3"/>
    <x v="0"/>
    <n v="2012"/>
    <n v="248"/>
    <n v="2014"/>
    <s v="V2012 Q1 - 50% Bonus"/>
    <n v="367"/>
    <x v="7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</r>
  <r>
    <n v="-1"/>
    <n v="1"/>
    <s v="0001 -Florida Power &amp; Light Company"/>
    <n v="0"/>
    <n v="3"/>
    <x v="0"/>
    <n v="2012"/>
    <n v="242"/>
    <n v="2014"/>
    <s v="V2012 Q2"/>
    <n v="367"/>
    <x v="7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</r>
  <r>
    <n v="-1"/>
    <n v="1"/>
    <s v="0001 -Florida Power &amp; Light Company"/>
    <n v="0"/>
    <n v="3"/>
    <x v="0"/>
    <n v="2012"/>
    <n v="243"/>
    <n v="2014"/>
    <s v="V2012 Q2 - 100% Bonus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9"/>
    <n v="2014"/>
    <s v="V2012 Q2 - 50% Bonus"/>
    <n v="367"/>
    <x v="7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</r>
  <r>
    <n v="-1"/>
    <n v="1"/>
    <s v="0001 -Florida Power &amp; Light Company"/>
    <n v="0"/>
    <n v="3"/>
    <x v="0"/>
    <n v="2012"/>
    <n v="244"/>
    <n v="2014"/>
    <s v="V2012 Q3"/>
    <n v="367"/>
    <x v="7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</r>
  <r>
    <n v="-1"/>
    <n v="1"/>
    <s v="0001 -Florida Power &amp; Light Company"/>
    <n v="0"/>
    <n v="3"/>
    <x v="0"/>
    <n v="2012"/>
    <n v="245"/>
    <n v="2014"/>
    <s v="V2012 Q3 - 100% Bonus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0"/>
    <n v="2014"/>
    <s v="V2012 Q3 - 50% Bonus"/>
    <n v="367"/>
    <x v="7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</r>
  <r>
    <n v="-1"/>
    <n v="1"/>
    <s v="0001 -Florida Power &amp; Light Company"/>
    <n v="0"/>
    <n v="3"/>
    <x v="0"/>
    <n v="2012"/>
    <n v="246"/>
    <n v="2014"/>
    <s v="V2012 Q4"/>
    <n v="367"/>
    <x v="7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</r>
  <r>
    <n v="-1"/>
    <n v="1"/>
    <s v="0001 -Florida Power &amp; Light Company"/>
    <n v="0"/>
    <n v="3"/>
    <x v="0"/>
    <n v="2012"/>
    <n v="247"/>
    <n v="2014"/>
    <s v="V2012 Q4 - 100% Bonus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1"/>
    <n v="2014"/>
    <s v="V2012 Q4 - 50% Bonus"/>
    <n v="367"/>
    <x v="7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</r>
  <r>
    <n v="-1"/>
    <n v="1"/>
    <s v="0001 -Florida Power &amp; Light Company"/>
    <n v="0"/>
    <n v="3"/>
    <x v="0"/>
    <n v="2013"/>
    <n v="127"/>
    <n v="2014"/>
    <s v="V2013"/>
    <n v="367"/>
    <x v="7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</r>
  <r>
    <n v="-1"/>
    <n v="1"/>
    <s v="0001 -Florida Power &amp; Light Company"/>
    <n v="0"/>
    <n v="3"/>
    <x v="0"/>
    <n v="2013"/>
    <n v="231"/>
    <n v="2014"/>
    <s v="V2013 - 50% Bonus"/>
    <n v="367"/>
    <x v="7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</r>
  <r>
    <n v="-1"/>
    <n v="1"/>
    <s v="0001 -Florida Power &amp; Light Company"/>
    <n v="0"/>
    <n v="3"/>
    <x v="0"/>
    <n v="2014"/>
    <n v="128"/>
    <n v="2014"/>
    <s v="V2014"/>
    <n v="367"/>
    <x v="7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</r>
  <r>
    <n v="-1"/>
    <n v="1"/>
    <s v="0001 -Florida Power &amp; Light Company"/>
    <n v="0"/>
    <n v="3"/>
    <x v="0"/>
    <n v="2014"/>
    <n v="363"/>
    <n v="2014"/>
    <s v="V2014 - 50% Bonus"/>
    <n v="367"/>
    <x v="7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</r>
  <r>
    <n v="-1"/>
    <n v="1"/>
    <s v="0001 -Florida Power &amp; Light Company"/>
    <n v="0"/>
    <n v="3"/>
    <x v="0"/>
    <n v="2014"/>
    <n v="601"/>
    <n v="2014"/>
    <s v="V2014 EXP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69"/>
    <n v="1"/>
    <n v="2014"/>
    <s v="V1969"/>
    <n v="367"/>
    <x v="8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</r>
  <r>
    <n v="-1"/>
    <n v="1"/>
    <s v="0001 -Florida Power &amp; Light Company"/>
    <n v="0"/>
    <n v="3"/>
    <x v="0"/>
    <n v="1970"/>
    <n v="2"/>
    <n v="2014"/>
    <s v="V1970"/>
    <n v="367"/>
    <x v="8"/>
    <s v="Function"/>
    <n v="19572"/>
    <n v="0"/>
    <n v="0"/>
    <n v="19572"/>
    <n v="0"/>
    <n v="0"/>
    <n v="0"/>
    <n v="0"/>
    <n v="19572"/>
    <n v="0"/>
    <n v="0"/>
    <n v="0"/>
    <n v="0"/>
    <n v="0"/>
  </r>
  <r>
    <n v="-1"/>
    <n v="1"/>
    <s v="0001 -Florida Power &amp; Light Company"/>
    <n v="0"/>
    <n v="3"/>
    <x v="0"/>
    <n v="1971"/>
    <n v="3"/>
    <n v="2014"/>
    <s v="V1971"/>
    <n v="367"/>
    <x v="8"/>
    <s v="Function"/>
    <n v="3192.82"/>
    <n v="0"/>
    <n v="0"/>
    <n v="3192.82"/>
    <n v="0"/>
    <n v="0"/>
    <n v="0"/>
    <n v="0"/>
    <n v="3192.82"/>
    <n v="0"/>
    <n v="0"/>
    <n v="0"/>
    <n v="0"/>
    <n v="0"/>
  </r>
  <r>
    <n v="-1"/>
    <n v="1"/>
    <s v="0001 -Florida Power &amp; Light Company"/>
    <n v="0"/>
    <n v="3"/>
    <x v="0"/>
    <n v="1972"/>
    <n v="4"/>
    <n v="2014"/>
    <s v="V1972"/>
    <n v="367"/>
    <x v="8"/>
    <s v="Function"/>
    <n v="35152.79"/>
    <n v="0"/>
    <n v="0"/>
    <n v="35152.79"/>
    <n v="0"/>
    <n v="0"/>
    <n v="0"/>
    <n v="0"/>
    <n v="35152.79"/>
    <n v="0"/>
    <n v="0"/>
    <n v="0"/>
    <n v="0"/>
    <n v="0"/>
  </r>
  <r>
    <n v="-1"/>
    <n v="1"/>
    <s v="0001 -Florida Power &amp; Light Company"/>
    <n v="0"/>
    <n v="3"/>
    <x v="0"/>
    <n v="1973"/>
    <n v="5"/>
    <n v="2014"/>
    <s v="V1973"/>
    <n v="367"/>
    <x v="8"/>
    <s v="Function"/>
    <n v="4555874"/>
    <n v="0"/>
    <n v="0"/>
    <n v="4555874"/>
    <n v="0"/>
    <n v="0"/>
    <n v="0"/>
    <n v="0"/>
    <n v="4555874"/>
    <n v="0"/>
    <n v="0"/>
    <n v="0"/>
    <n v="0"/>
    <n v="0"/>
  </r>
  <r>
    <n v="-1"/>
    <n v="1"/>
    <s v="0001 -Florida Power &amp; Light Company"/>
    <n v="0"/>
    <n v="3"/>
    <x v="0"/>
    <n v="1974"/>
    <n v="6"/>
    <n v="2014"/>
    <s v="V1974"/>
    <n v="367"/>
    <x v="8"/>
    <s v="Function"/>
    <n v="21807.45"/>
    <n v="0"/>
    <n v="0"/>
    <n v="21807.45"/>
    <n v="0"/>
    <n v="0"/>
    <n v="0"/>
    <n v="0"/>
    <n v="21807.45"/>
    <n v="0"/>
    <n v="0"/>
    <n v="0"/>
    <n v="0"/>
    <n v="0"/>
  </r>
  <r>
    <n v="-1"/>
    <n v="1"/>
    <s v="0001 -Florida Power &amp; Light Company"/>
    <n v="0"/>
    <n v="3"/>
    <x v="0"/>
    <n v="1975"/>
    <n v="7"/>
    <n v="2014"/>
    <s v="V1975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76"/>
    <n v="8"/>
    <n v="2014"/>
    <s v="V1976"/>
    <n v="367"/>
    <x v="8"/>
    <s v="Function"/>
    <n v="3670889.76"/>
    <n v="0"/>
    <n v="0"/>
    <n v="3670889.76"/>
    <n v="0"/>
    <n v="0"/>
    <n v="0"/>
    <n v="0"/>
    <n v="3670889.76"/>
    <n v="0"/>
    <n v="0"/>
    <n v="0"/>
    <n v="0"/>
    <n v="0"/>
  </r>
  <r>
    <n v="-1"/>
    <n v="1"/>
    <s v="0001 -Florida Power &amp; Light Company"/>
    <n v="0"/>
    <n v="3"/>
    <x v="0"/>
    <n v="1977"/>
    <n v="10"/>
    <n v="2014"/>
    <s v="V1977"/>
    <n v="367"/>
    <x v="8"/>
    <s v="Function"/>
    <n v="14563.02"/>
    <n v="0"/>
    <n v="0"/>
    <n v="14563.02"/>
    <n v="0"/>
    <n v="0"/>
    <n v="0"/>
    <n v="0"/>
    <n v="14563.02"/>
    <n v="0"/>
    <n v="0"/>
    <n v="0"/>
    <n v="0"/>
    <n v="0"/>
  </r>
  <r>
    <n v="-1"/>
    <n v="1"/>
    <s v="0001 -Florida Power &amp; Light Company"/>
    <n v="0"/>
    <n v="3"/>
    <x v="0"/>
    <n v="1978"/>
    <n v="12"/>
    <n v="2014"/>
    <s v="V1978"/>
    <n v="367"/>
    <x v="8"/>
    <s v="Function"/>
    <n v="125504"/>
    <n v="0"/>
    <n v="0"/>
    <n v="125504"/>
    <n v="0"/>
    <n v="0"/>
    <n v="0"/>
    <n v="0"/>
    <n v="125504"/>
    <n v="0"/>
    <n v="0"/>
    <n v="0"/>
    <n v="0"/>
    <n v="0"/>
  </r>
  <r>
    <n v="-1"/>
    <n v="1"/>
    <s v="0001 -Florida Power &amp; Light Company"/>
    <n v="0"/>
    <n v="3"/>
    <x v="0"/>
    <n v="1979"/>
    <n v="13"/>
    <n v="2014"/>
    <s v="V1979"/>
    <n v="367"/>
    <x v="8"/>
    <s v="Function"/>
    <n v="716804.66"/>
    <n v="0"/>
    <n v="0"/>
    <n v="716804.66"/>
    <n v="0"/>
    <n v="0"/>
    <n v="0"/>
    <n v="0"/>
    <n v="716804.66"/>
    <n v="0"/>
    <n v="0"/>
    <n v="0"/>
    <n v="0"/>
    <n v="0"/>
  </r>
  <r>
    <n v="-1"/>
    <n v="1"/>
    <s v="0001 -Florida Power &amp; Light Company"/>
    <n v="0"/>
    <n v="3"/>
    <x v="0"/>
    <n v="1980"/>
    <n v="14"/>
    <n v="2014"/>
    <s v="V1980"/>
    <n v="367"/>
    <x v="8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</r>
  <r>
    <n v="-1"/>
    <n v="1"/>
    <s v="0001 -Florida Power &amp; Light Company"/>
    <n v="0"/>
    <n v="3"/>
    <x v="0"/>
    <n v="1981"/>
    <n v="15"/>
    <n v="2014"/>
    <s v="V1981"/>
    <n v="367"/>
    <x v="8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</r>
  <r>
    <n v="-1"/>
    <n v="1"/>
    <s v="0001 -Florida Power &amp; Light Company"/>
    <n v="0"/>
    <n v="3"/>
    <x v="0"/>
    <n v="1982"/>
    <n v="16"/>
    <n v="2014"/>
    <s v="V1982"/>
    <n v="367"/>
    <x v="8"/>
    <s v="Function"/>
    <n v="24348.61"/>
    <n v="0"/>
    <n v="0"/>
    <n v="24348.61"/>
    <n v="0"/>
    <n v="0"/>
    <n v="0"/>
    <n v="0"/>
    <n v="24348.61"/>
    <n v="0"/>
    <n v="0"/>
    <n v="0"/>
    <n v="0"/>
    <n v="0"/>
  </r>
  <r>
    <n v="-1"/>
    <n v="1"/>
    <s v="0001 -Florida Power &amp; Light Company"/>
    <n v="0"/>
    <n v="3"/>
    <x v="0"/>
    <n v="1983"/>
    <n v="17"/>
    <n v="2014"/>
    <s v="V1983"/>
    <n v="367"/>
    <x v="8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</r>
  <r>
    <n v="-1"/>
    <n v="1"/>
    <s v="0001 -Florida Power &amp; Light Company"/>
    <n v="0"/>
    <n v="3"/>
    <x v="0"/>
    <n v="1984"/>
    <n v="18"/>
    <n v="2014"/>
    <s v="V1984"/>
    <n v="367"/>
    <x v="8"/>
    <s v="Function"/>
    <n v="27775.82"/>
    <n v="0"/>
    <n v="0"/>
    <n v="27775.82"/>
    <n v="0"/>
    <n v="0"/>
    <n v="0"/>
    <n v="0"/>
    <n v="27775.82"/>
    <n v="0"/>
    <n v="0"/>
    <n v="0"/>
    <n v="0"/>
    <n v="0"/>
  </r>
  <r>
    <n v="-1"/>
    <n v="1"/>
    <s v="0001 -Florida Power &amp; Light Company"/>
    <n v="0"/>
    <n v="3"/>
    <x v="0"/>
    <n v="1985"/>
    <n v="19"/>
    <n v="2014"/>
    <s v="V1985"/>
    <n v="367"/>
    <x v="8"/>
    <s v="Function"/>
    <n v="1031627.75"/>
    <n v="0"/>
    <n v="0"/>
    <n v="1031627.75"/>
    <n v="0"/>
    <n v="0"/>
    <n v="0"/>
    <n v="0"/>
    <n v="1031627.75"/>
    <n v="0"/>
    <n v="0"/>
    <n v="0"/>
    <n v="0"/>
    <n v="0"/>
  </r>
  <r>
    <n v="-1"/>
    <n v="1"/>
    <s v="0001 -Florida Power &amp; Light Company"/>
    <n v="0"/>
    <n v="3"/>
    <x v="0"/>
    <n v="1986"/>
    <n v="20"/>
    <n v="2014"/>
    <s v="V1986"/>
    <n v="367"/>
    <x v="8"/>
    <s v="Function"/>
    <n v="4625221.84"/>
    <n v="0"/>
    <n v="0"/>
    <n v="4625221.84"/>
    <n v="0"/>
    <n v="0"/>
    <n v="0"/>
    <n v="0"/>
    <n v="4625221.84"/>
    <n v="0"/>
    <n v="0"/>
    <n v="0"/>
    <n v="0"/>
    <n v="0"/>
  </r>
  <r>
    <n v="-1"/>
    <n v="1"/>
    <s v="0001 -Florida Power &amp; Light Company"/>
    <n v="0"/>
    <n v="3"/>
    <x v="0"/>
    <n v="1987"/>
    <n v="22"/>
    <n v="2014"/>
    <s v="V1987"/>
    <n v="367"/>
    <x v="8"/>
    <s v="Function"/>
    <n v="3290052.58"/>
    <n v="0"/>
    <n v="0"/>
    <n v="3290052.58"/>
    <n v="0"/>
    <n v="0"/>
    <n v="0"/>
    <n v="0"/>
    <n v="3290052.58"/>
    <n v="0"/>
    <n v="0"/>
    <n v="0"/>
    <n v="0"/>
    <n v="0"/>
  </r>
  <r>
    <n v="-1"/>
    <n v="1"/>
    <s v="0001 -Florida Power &amp; Light Company"/>
    <n v="0"/>
    <n v="3"/>
    <x v="0"/>
    <n v="1988"/>
    <n v="24"/>
    <n v="2014"/>
    <s v="V1988"/>
    <n v="367"/>
    <x v="8"/>
    <s v="Function"/>
    <n v="1973.4"/>
    <n v="0"/>
    <n v="0"/>
    <n v="1973.4"/>
    <n v="0"/>
    <n v="0"/>
    <n v="0"/>
    <n v="0"/>
    <n v="1973.4"/>
    <n v="0"/>
    <n v="0"/>
    <n v="0"/>
    <n v="0"/>
    <n v="0"/>
  </r>
  <r>
    <n v="-1"/>
    <n v="1"/>
    <s v="0001 -Florida Power &amp; Light Company"/>
    <n v="0"/>
    <n v="3"/>
    <x v="0"/>
    <n v="1989"/>
    <n v="26"/>
    <n v="2014"/>
    <s v="V1989"/>
    <n v="367"/>
    <x v="8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</r>
  <r>
    <n v="-1"/>
    <n v="1"/>
    <s v="0001 -Florida Power &amp; Light Company"/>
    <n v="0"/>
    <n v="3"/>
    <x v="0"/>
    <n v="1990"/>
    <n v="28"/>
    <n v="2014"/>
    <s v="V1990"/>
    <n v="367"/>
    <x v="8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</r>
  <r>
    <n v="-1"/>
    <n v="1"/>
    <s v="0001 -Florida Power &amp; Light Company"/>
    <n v="0"/>
    <n v="3"/>
    <x v="0"/>
    <n v="1991"/>
    <n v="29"/>
    <n v="2014"/>
    <s v="V1991"/>
    <n v="367"/>
    <x v="8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</r>
  <r>
    <n v="-1"/>
    <n v="1"/>
    <s v="0001 -Florida Power &amp; Light Company"/>
    <n v="0"/>
    <n v="3"/>
    <x v="0"/>
    <n v="1992"/>
    <n v="30"/>
    <n v="2014"/>
    <s v="V1992"/>
    <n v="367"/>
    <x v="8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</r>
  <r>
    <n v="-1"/>
    <n v="1"/>
    <s v="0001 -Florida Power &amp; Light Company"/>
    <n v="0"/>
    <n v="3"/>
    <x v="0"/>
    <n v="1993"/>
    <n v="31"/>
    <n v="2014"/>
    <s v="V1993"/>
    <n v="367"/>
    <x v="8"/>
    <s v="Function"/>
    <n v="11045365.76"/>
    <n v="0"/>
    <n v="0"/>
    <n v="11045365.76"/>
    <n v="0"/>
    <n v="0"/>
    <n v="0"/>
    <n v="0"/>
    <n v="11045365.76"/>
    <n v="0"/>
    <n v="0"/>
    <n v="0"/>
    <n v="0"/>
    <n v="0"/>
  </r>
  <r>
    <n v="-1"/>
    <n v="1"/>
    <s v="0001 -Florida Power &amp; Light Company"/>
    <n v="0"/>
    <n v="3"/>
    <x v="0"/>
    <n v="1994"/>
    <n v="32"/>
    <n v="2014"/>
    <s v="V1994"/>
    <n v="367"/>
    <x v="8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</r>
  <r>
    <n v="-1"/>
    <n v="1"/>
    <s v="0001 -Florida Power &amp; Light Company"/>
    <n v="0"/>
    <n v="3"/>
    <x v="0"/>
    <n v="1995"/>
    <n v="33"/>
    <n v="2014"/>
    <s v="V1995"/>
    <n v="367"/>
    <x v="8"/>
    <s v="Function"/>
    <n v="4255346.62"/>
    <n v="0"/>
    <n v="0"/>
    <n v="4255346.62"/>
    <n v="0"/>
    <n v="0"/>
    <n v="0"/>
    <n v="0"/>
    <n v="4255346.62"/>
    <n v="0"/>
    <n v="0"/>
    <n v="0"/>
    <n v="0"/>
    <n v="0"/>
  </r>
  <r>
    <n v="-1"/>
    <n v="1"/>
    <s v="0001 -Florida Power &amp; Light Company"/>
    <n v="0"/>
    <n v="3"/>
    <x v="0"/>
    <n v="1996"/>
    <n v="34"/>
    <n v="2014"/>
    <s v="V1996"/>
    <n v="367"/>
    <x v="8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</r>
  <r>
    <n v="-1"/>
    <n v="1"/>
    <s v="0001 -Florida Power &amp; Light Company"/>
    <n v="0"/>
    <n v="3"/>
    <x v="0"/>
    <n v="1997"/>
    <n v="35"/>
    <n v="2014"/>
    <s v="V1997"/>
    <n v="367"/>
    <x v="8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</r>
  <r>
    <n v="-1"/>
    <n v="1"/>
    <s v="0001 -Florida Power &amp; Light Company"/>
    <n v="0"/>
    <n v="3"/>
    <x v="0"/>
    <n v="1998"/>
    <n v="59"/>
    <n v="2014"/>
    <s v="V1998"/>
    <n v="367"/>
    <x v="8"/>
    <s v="Function"/>
    <n v="1150886.67"/>
    <n v="0"/>
    <n v="0"/>
    <n v="1150886.67"/>
    <n v="0"/>
    <n v="0"/>
    <n v="0"/>
    <n v="0"/>
    <n v="1150886.67"/>
    <n v="0"/>
    <n v="0"/>
    <n v="0"/>
    <n v="0"/>
    <n v="0"/>
  </r>
  <r>
    <n v="-1"/>
    <n v="1"/>
    <s v="0001 -Florida Power &amp; Light Company"/>
    <n v="0"/>
    <n v="3"/>
    <x v="0"/>
    <n v="1999"/>
    <n v="60"/>
    <n v="2014"/>
    <s v="V1999"/>
    <n v="367"/>
    <x v="8"/>
    <s v="Function"/>
    <n v="4629259.12"/>
    <n v="0"/>
    <n v="0"/>
    <n v="4629259.12"/>
    <n v="0"/>
    <n v="0"/>
    <n v="0"/>
    <n v="0"/>
    <n v="4629259.12"/>
    <n v="0"/>
    <n v="0"/>
    <n v="0"/>
    <n v="0"/>
    <n v="0"/>
  </r>
  <r>
    <n v="-1"/>
    <n v="1"/>
    <s v="0001 -Florida Power &amp; Light Company"/>
    <n v="0"/>
    <n v="3"/>
    <x v="0"/>
    <n v="2000"/>
    <n v="61"/>
    <n v="2014"/>
    <s v="V2000"/>
    <n v="367"/>
    <x v="8"/>
    <s v="Function"/>
    <n v="5367050.75"/>
    <n v="0"/>
    <n v="0"/>
    <n v="5367050.75"/>
    <n v="0"/>
    <n v="0"/>
    <n v="0"/>
    <n v="0"/>
    <n v="5367050.75"/>
    <n v="0"/>
    <n v="0"/>
    <n v="0"/>
    <n v="0"/>
    <n v="0"/>
  </r>
  <r>
    <n v="-1"/>
    <n v="1"/>
    <s v="0001 -Florida Power &amp; Light Company"/>
    <n v="0"/>
    <n v="3"/>
    <x v="0"/>
    <n v="2001"/>
    <n v="62"/>
    <n v="2014"/>
    <s v="V2001"/>
    <n v="367"/>
    <x v="8"/>
    <s v="Function"/>
    <n v="4007081.4"/>
    <n v="0"/>
    <n v="0"/>
    <n v="4007081.4"/>
    <n v="0"/>
    <n v="0"/>
    <n v="0"/>
    <n v="0"/>
    <n v="4007081.4"/>
    <n v="0"/>
    <n v="0"/>
    <n v="0"/>
    <n v="0"/>
    <n v="0"/>
  </r>
  <r>
    <n v="-1"/>
    <n v="1"/>
    <s v="0001 -Florida Power &amp; Light Company"/>
    <n v="0"/>
    <n v="3"/>
    <x v="0"/>
    <n v="2002"/>
    <n v="63"/>
    <n v="2014"/>
    <s v="V2002"/>
    <n v="367"/>
    <x v="8"/>
    <s v="Function"/>
    <n v="10302463.99"/>
    <n v="0"/>
    <n v="0"/>
    <n v="10302463.99"/>
    <n v="0"/>
    <n v="0"/>
    <n v="0"/>
    <n v="0"/>
    <n v="10302463.99"/>
    <n v="0"/>
    <n v="0"/>
    <n v="0"/>
    <n v="0"/>
    <n v="0"/>
  </r>
  <r>
    <n v="-1"/>
    <n v="1"/>
    <s v="0001 -Florida Power &amp; Light Company"/>
    <n v="0"/>
    <n v="3"/>
    <x v="0"/>
    <n v="2003"/>
    <n v="64"/>
    <n v="2014"/>
    <s v="V2003"/>
    <n v="367"/>
    <x v="8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</r>
  <r>
    <n v="-1"/>
    <n v="1"/>
    <s v="0001 -Florida Power &amp; Light Company"/>
    <n v="0"/>
    <n v="3"/>
    <x v="0"/>
    <n v="2004"/>
    <n v="65"/>
    <n v="2014"/>
    <s v="V2004"/>
    <n v="367"/>
    <x v="8"/>
    <s v="Function"/>
    <n v="4412352.03"/>
    <n v="0"/>
    <n v="0"/>
    <n v="4412352.03"/>
    <n v="0"/>
    <n v="745476.5"/>
    <n v="0"/>
    <n v="0"/>
    <n v="4412352.03"/>
    <n v="745476.5"/>
    <n v="0"/>
    <n v="0"/>
    <n v="0"/>
    <n v="0"/>
  </r>
  <r>
    <n v="-1"/>
    <n v="1"/>
    <s v="0001 -Florida Power &amp; Light Company"/>
    <n v="0"/>
    <n v="3"/>
    <x v="0"/>
    <n v="2005"/>
    <n v="66"/>
    <n v="2014"/>
    <s v="V2005"/>
    <n v="367"/>
    <x v="8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</r>
  <r>
    <n v="-1"/>
    <n v="1"/>
    <s v="0001 -Florida Power &amp; Light Company"/>
    <n v="0"/>
    <n v="3"/>
    <x v="0"/>
    <n v="2006"/>
    <n v="67"/>
    <n v="2014"/>
    <s v="V2006"/>
    <n v="367"/>
    <x v="8"/>
    <s v="Function"/>
    <n v="4366641.8"/>
    <n v="0"/>
    <n v="0"/>
    <n v="4366641.8"/>
    <n v="0"/>
    <n v="0"/>
    <n v="0"/>
    <n v="0"/>
    <n v="4366641.8"/>
    <n v="0"/>
    <n v="0"/>
    <n v="0"/>
    <n v="0"/>
    <n v="0"/>
  </r>
  <r>
    <n v="-1"/>
    <n v="1"/>
    <s v="0001 -Florida Power &amp; Light Company"/>
    <n v="0"/>
    <n v="3"/>
    <x v="0"/>
    <n v="2007"/>
    <n v="74"/>
    <n v="2014"/>
    <s v="V2007"/>
    <n v="367"/>
    <x v="8"/>
    <s v="Function"/>
    <n v="1962550.91"/>
    <n v="0"/>
    <n v="0"/>
    <n v="1962550.91"/>
    <n v="0"/>
    <n v="0"/>
    <n v="0"/>
    <n v="0"/>
    <n v="1962550.91"/>
    <n v="0"/>
    <n v="0"/>
    <n v="0"/>
    <n v="0"/>
    <n v="0"/>
  </r>
  <r>
    <n v="-1"/>
    <n v="1"/>
    <s v="0001 -Florida Power &amp; Light Company"/>
    <n v="0"/>
    <n v="3"/>
    <x v="0"/>
    <n v="2008"/>
    <n v="89"/>
    <n v="2014"/>
    <s v="V2008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164"/>
    <n v="2014"/>
    <s v="V2008 Q1"/>
    <n v="367"/>
    <x v="8"/>
    <s v="Function"/>
    <n v="-592410.41"/>
    <n v="0"/>
    <n v="0"/>
    <n v="-592410.41"/>
    <n v="0"/>
    <n v="0"/>
    <n v="0"/>
    <n v="0"/>
    <n v="-592410.41"/>
    <n v="0"/>
    <n v="0"/>
    <n v="0"/>
    <n v="0"/>
    <n v="0"/>
  </r>
  <r>
    <n v="-1"/>
    <n v="1"/>
    <s v="0001 -Florida Power &amp; Light Company"/>
    <n v="0"/>
    <n v="3"/>
    <x v="0"/>
    <n v="2008"/>
    <n v="165"/>
    <n v="2014"/>
    <s v="V2008 Q2"/>
    <n v="367"/>
    <x v="8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</r>
  <r>
    <n v="-1"/>
    <n v="1"/>
    <s v="0001 -Florida Power &amp; Light Company"/>
    <n v="0"/>
    <n v="3"/>
    <x v="0"/>
    <n v="2008"/>
    <n v="166"/>
    <n v="2014"/>
    <s v="V2008 Q3"/>
    <n v="367"/>
    <x v="8"/>
    <s v="Function"/>
    <n v="1615900.45"/>
    <n v="0"/>
    <n v="0"/>
    <n v="1615900.45"/>
    <n v="0"/>
    <n v="0"/>
    <n v="0"/>
    <n v="0"/>
    <n v="1615900.45"/>
    <n v="0"/>
    <n v="0"/>
    <n v="0"/>
    <n v="0"/>
    <n v="0"/>
  </r>
  <r>
    <n v="-1"/>
    <n v="1"/>
    <s v="0001 -Florida Power &amp; Light Company"/>
    <n v="0"/>
    <n v="3"/>
    <x v="0"/>
    <n v="2008"/>
    <n v="167"/>
    <n v="2014"/>
    <s v="V2008 Q4"/>
    <n v="367"/>
    <x v="8"/>
    <s v="Function"/>
    <n v="874898.48"/>
    <n v="0"/>
    <n v="0"/>
    <n v="874898.48"/>
    <n v="0"/>
    <n v="0"/>
    <n v="0"/>
    <n v="0"/>
    <n v="874898.48"/>
    <n v="0"/>
    <n v="0"/>
    <n v="0"/>
    <n v="0"/>
    <n v="0"/>
  </r>
  <r>
    <n v="-1"/>
    <n v="1"/>
    <s v="0001 -Florida Power &amp; Light Company"/>
    <n v="0"/>
    <n v="3"/>
    <x v="0"/>
    <n v="2009"/>
    <n v="90"/>
    <n v="2014"/>
    <s v="V2009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85"/>
    <n v="2014"/>
    <s v="V2009 Q1"/>
    <n v="367"/>
    <x v="8"/>
    <s v="Function"/>
    <n v="-4305259"/>
    <n v="0"/>
    <n v="0"/>
    <n v="-4305259"/>
    <n v="0"/>
    <n v="0"/>
    <n v="0"/>
    <n v="0"/>
    <n v="-4305259"/>
    <n v="0"/>
    <n v="0"/>
    <n v="0"/>
    <n v="0"/>
    <n v="0"/>
  </r>
  <r>
    <n v="-1"/>
    <n v="1"/>
    <s v="0001 -Florida Power &amp; Light Company"/>
    <n v="0"/>
    <n v="3"/>
    <x v="0"/>
    <n v="2009"/>
    <n v="189"/>
    <n v="2014"/>
    <s v="V2009 Q1 - 50% Bonus"/>
    <n v="367"/>
    <x v="8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</r>
  <r>
    <n v="-1"/>
    <n v="1"/>
    <s v="0001 -Florida Power &amp; Light Company"/>
    <n v="0"/>
    <n v="3"/>
    <x v="0"/>
    <n v="2009"/>
    <n v="186"/>
    <n v="2014"/>
    <s v="V2009 Q2"/>
    <n v="367"/>
    <x v="8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</r>
  <r>
    <n v="-1"/>
    <n v="1"/>
    <s v="0001 -Florida Power &amp; Light Company"/>
    <n v="0"/>
    <n v="3"/>
    <x v="0"/>
    <n v="2009"/>
    <n v="190"/>
    <n v="2014"/>
    <s v="V2009 Q2 - 50% Bonus"/>
    <n v="367"/>
    <x v="8"/>
    <s v="Function"/>
    <n v="78009.36"/>
    <n v="0"/>
    <n v="0"/>
    <n v="78009.36"/>
    <n v="0"/>
    <n v="0"/>
    <n v="0"/>
    <n v="0"/>
    <n v="78009.36"/>
    <n v="0"/>
    <n v="0"/>
    <n v="0"/>
    <n v="0"/>
    <n v="0"/>
  </r>
  <r>
    <n v="-1"/>
    <n v="1"/>
    <s v="0001 -Florida Power &amp; Light Company"/>
    <n v="0"/>
    <n v="3"/>
    <x v="0"/>
    <n v="2009"/>
    <n v="187"/>
    <n v="2014"/>
    <s v="V2009 Q3"/>
    <n v="367"/>
    <x v="8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</r>
  <r>
    <n v="-1"/>
    <n v="1"/>
    <s v="0001 -Florida Power &amp; Light Company"/>
    <n v="0"/>
    <n v="3"/>
    <x v="0"/>
    <n v="2009"/>
    <n v="191"/>
    <n v="2014"/>
    <s v="V2009 Q3 - 50% Bonus"/>
    <n v="367"/>
    <x v="8"/>
    <s v="Function"/>
    <n v="233702.71"/>
    <n v="0"/>
    <n v="0"/>
    <n v="233702.71"/>
    <n v="0"/>
    <n v="0"/>
    <n v="0"/>
    <n v="0"/>
    <n v="233702.71"/>
    <n v="0"/>
    <n v="0"/>
    <n v="0"/>
    <n v="0"/>
    <n v="0"/>
  </r>
  <r>
    <n v="-1"/>
    <n v="1"/>
    <s v="0001 -Florida Power &amp; Light Company"/>
    <n v="0"/>
    <n v="3"/>
    <x v="0"/>
    <n v="2009"/>
    <n v="188"/>
    <n v="2014"/>
    <s v="V2009 Q4"/>
    <n v="367"/>
    <x v="8"/>
    <s v="Function"/>
    <n v="1568703.96"/>
    <n v="0"/>
    <n v="0"/>
    <n v="1568703.96"/>
    <n v="0"/>
    <n v="0"/>
    <n v="0"/>
    <n v="0"/>
    <n v="1568703.96"/>
    <n v="0"/>
    <n v="0"/>
    <n v="0"/>
    <n v="0"/>
    <n v="0"/>
  </r>
  <r>
    <n v="-1"/>
    <n v="1"/>
    <s v="0001 -Florida Power &amp; Light Company"/>
    <n v="0"/>
    <n v="3"/>
    <x v="0"/>
    <n v="2009"/>
    <n v="192"/>
    <n v="2014"/>
    <s v="V2009 Q4 - 50% Bonus"/>
    <n v="367"/>
    <x v="8"/>
    <s v="Function"/>
    <n v="709.45"/>
    <n v="0"/>
    <n v="0"/>
    <n v="709.45"/>
    <n v="0"/>
    <n v="0"/>
    <n v="0"/>
    <n v="0"/>
    <n v="709.45"/>
    <n v="0"/>
    <n v="0"/>
    <n v="0"/>
    <n v="0"/>
    <n v="0"/>
  </r>
  <r>
    <n v="-1"/>
    <n v="1"/>
    <s v="0001 -Florida Power &amp; Light Company"/>
    <n v="0"/>
    <n v="3"/>
    <x v="0"/>
    <n v="2010"/>
    <n v="124"/>
    <n v="2014"/>
    <s v="V2010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3"/>
    <n v="2014"/>
    <s v="V2010 Q1"/>
    <n v="367"/>
    <x v="8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</r>
  <r>
    <n v="-1"/>
    <n v="1"/>
    <s v="0001 -Florida Power &amp; Light Company"/>
    <n v="0"/>
    <n v="3"/>
    <x v="0"/>
    <n v="2010"/>
    <n v="215"/>
    <n v="2014"/>
    <s v="V2010 Q1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4"/>
    <n v="2014"/>
    <s v="V2010 Q2"/>
    <n v="367"/>
    <x v="8"/>
    <s v="Function"/>
    <n v="94223.8"/>
    <n v="0"/>
    <n v="0"/>
    <n v="94223.8"/>
    <n v="0"/>
    <n v="0"/>
    <n v="0"/>
    <n v="0"/>
    <n v="94223.8"/>
    <n v="0"/>
    <n v="0"/>
    <n v="0"/>
    <n v="0"/>
    <n v="0"/>
  </r>
  <r>
    <n v="-1"/>
    <n v="1"/>
    <s v="0001 -Florida Power &amp; Light Company"/>
    <n v="0"/>
    <n v="3"/>
    <x v="0"/>
    <n v="2010"/>
    <n v="216"/>
    <n v="2014"/>
    <s v="V2010 Q2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5"/>
    <n v="2014"/>
    <s v="V2010 Q3"/>
    <n v="367"/>
    <x v="8"/>
    <s v="Function"/>
    <n v="378216.7"/>
    <n v="0"/>
    <n v="0"/>
    <n v="378216.7"/>
    <n v="0"/>
    <n v="0"/>
    <n v="0"/>
    <n v="0"/>
    <n v="378216.7"/>
    <n v="0"/>
    <n v="0"/>
    <n v="0"/>
    <n v="0"/>
    <n v="0"/>
  </r>
  <r>
    <n v="-1"/>
    <n v="1"/>
    <s v="0001 -Florida Power &amp; Light Company"/>
    <n v="0"/>
    <n v="3"/>
    <x v="0"/>
    <n v="2010"/>
    <n v="225"/>
    <n v="2014"/>
    <s v="V2010 Q3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7"/>
    <n v="2014"/>
    <s v="V2010 Q3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6"/>
    <n v="2014"/>
    <s v="V2010 Q4"/>
    <n v="367"/>
    <x v="8"/>
    <s v="Function"/>
    <n v="1014846.24"/>
    <n v="0"/>
    <n v="0"/>
    <n v="1014846.24"/>
    <n v="0"/>
    <n v="0"/>
    <n v="0"/>
    <n v="0"/>
    <n v="1014846.24"/>
    <n v="0"/>
    <n v="0"/>
    <n v="0"/>
    <n v="0"/>
    <n v="0"/>
  </r>
  <r>
    <n v="-1"/>
    <n v="1"/>
    <s v="0001 -Florida Power &amp; Light Company"/>
    <n v="0"/>
    <n v="3"/>
    <x v="0"/>
    <n v="2010"/>
    <n v="224"/>
    <n v="2014"/>
    <s v="V2010 Q4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218"/>
    <n v="2014"/>
    <s v="V2010 Q4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1"/>
    <n v="125"/>
    <n v="2014"/>
    <s v="V2011"/>
    <n v="367"/>
    <x v="8"/>
    <s v="Function"/>
    <n v="3266390.65"/>
    <n v="0"/>
    <n v="0"/>
    <n v="3266390.65"/>
    <n v="0"/>
    <n v="0"/>
    <n v="0"/>
    <n v="0"/>
    <n v="3266390.65"/>
    <n v="0"/>
    <n v="0"/>
    <n v="0"/>
    <n v="0"/>
    <n v="0"/>
  </r>
  <r>
    <n v="-1"/>
    <n v="1"/>
    <s v="0001 -Florida Power &amp; Light Company"/>
    <n v="0"/>
    <n v="3"/>
    <x v="0"/>
    <n v="2011"/>
    <n v="233"/>
    <n v="2014"/>
    <s v="V2011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1"/>
    <n v="234"/>
    <n v="2014"/>
    <s v="V2011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126"/>
    <n v="2014"/>
    <s v="V2012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0"/>
    <n v="2014"/>
    <s v="V2012 Q1"/>
    <n v="367"/>
    <x v="8"/>
    <s v="Function"/>
    <n v="693601.25"/>
    <n v="0"/>
    <n v="0"/>
    <n v="693601.25"/>
    <n v="0"/>
    <n v="0"/>
    <n v="0"/>
    <n v="0"/>
    <n v="693601.25"/>
    <n v="0"/>
    <n v="0"/>
    <n v="0"/>
    <n v="0"/>
    <n v="0"/>
  </r>
  <r>
    <n v="-1"/>
    <n v="1"/>
    <s v="0001 -Florida Power &amp; Light Company"/>
    <n v="0"/>
    <n v="3"/>
    <x v="0"/>
    <n v="2012"/>
    <n v="248"/>
    <n v="2014"/>
    <s v="V2012 Q1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2"/>
    <n v="2014"/>
    <s v="V2012 Q2"/>
    <n v="367"/>
    <x v="8"/>
    <s v="Function"/>
    <n v="22043.49"/>
    <n v="0"/>
    <n v="0"/>
    <n v="22043.49"/>
    <n v="0"/>
    <n v="0"/>
    <n v="0"/>
    <n v="0"/>
    <n v="22043.49"/>
    <n v="0"/>
    <n v="0"/>
    <n v="0"/>
    <n v="0"/>
    <n v="0"/>
  </r>
  <r>
    <n v="-1"/>
    <n v="1"/>
    <s v="0001 -Florida Power &amp; Light Company"/>
    <n v="0"/>
    <n v="3"/>
    <x v="0"/>
    <n v="2012"/>
    <n v="243"/>
    <n v="2014"/>
    <s v="V2012 Q2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9"/>
    <n v="2014"/>
    <s v="V2012 Q2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4"/>
    <n v="2014"/>
    <s v="V2012 Q3"/>
    <n v="367"/>
    <x v="8"/>
    <s v="Function"/>
    <n v="-1945901.88"/>
    <n v="0"/>
    <n v="0"/>
    <n v="-1945901.88"/>
    <n v="0"/>
    <n v="0"/>
    <n v="0"/>
    <n v="0"/>
    <n v="-1945901.88"/>
    <n v="0"/>
    <n v="0"/>
    <n v="0"/>
    <n v="0"/>
    <n v="0"/>
  </r>
  <r>
    <n v="-1"/>
    <n v="1"/>
    <s v="0001 -Florida Power &amp; Light Company"/>
    <n v="0"/>
    <n v="3"/>
    <x v="0"/>
    <n v="2012"/>
    <n v="245"/>
    <n v="2014"/>
    <s v="V2012 Q3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0"/>
    <n v="2014"/>
    <s v="V2012 Q3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6"/>
    <n v="2014"/>
    <s v="V2012 Q4"/>
    <n v="367"/>
    <x v="8"/>
    <s v="Function"/>
    <n v="4039886.83"/>
    <n v="0"/>
    <n v="0"/>
    <n v="4039886.83"/>
    <n v="0"/>
    <n v="0"/>
    <n v="0"/>
    <n v="0"/>
    <n v="4039886.83"/>
    <n v="0"/>
    <n v="0"/>
    <n v="0"/>
    <n v="0"/>
    <n v="0"/>
  </r>
  <r>
    <n v="-1"/>
    <n v="1"/>
    <s v="0001 -Florida Power &amp; Light Company"/>
    <n v="0"/>
    <n v="3"/>
    <x v="0"/>
    <n v="2012"/>
    <n v="247"/>
    <n v="2014"/>
    <s v="V2012 Q4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51"/>
    <n v="2014"/>
    <s v="V2012 Q4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3"/>
    <n v="127"/>
    <n v="2014"/>
    <s v="V2013"/>
    <n v="367"/>
    <x v="8"/>
    <s v="Function"/>
    <n v="-2555555.46"/>
    <n v="0"/>
    <n v="0"/>
    <n v="-2555555.46"/>
    <n v="0"/>
    <n v="0"/>
    <n v="0"/>
    <n v="0"/>
    <n v="-2555555.46"/>
    <n v="0"/>
    <n v="0"/>
    <n v="0"/>
    <n v="0"/>
    <n v="0"/>
  </r>
  <r>
    <n v="-1"/>
    <n v="1"/>
    <s v="0001 -Florida Power &amp; Light Company"/>
    <n v="0"/>
    <n v="3"/>
    <x v="0"/>
    <n v="2013"/>
    <n v="231"/>
    <n v="2014"/>
    <s v="V2013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4"/>
    <n v="128"/>
    <n v="2014"/>
    <s v="V2014"/>
    <n v="367"/>
    <x v="8"/>
    <s v="Function"/>
    <n v="22821658.52"/>
    <n v="22821658.52"/>
    <n v="0"/>
    <n v="22821658.52"/>
    <n v="0"/>
    <n v="0"/>
    <n v="22821658.52"/>
    <n v="0"/>
    <n v="0"/>
    <n v="0"/>
    <n v="0"/>
    <n v="0"/>
    <n v="0"/>
    <n v="0"/>
  </r>
  <r>
    <n v="-1"/>
    <n v="1"/>
    <s v="0001 -Florida Power &amp; Light Company"/>
    <n v="0"/>
    <n v="3"/>
    <x v="0"/>
    <n v="2014"/>
    <n v="363"/>
    <n v="2014"/>
    <s v="V2014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4"/>
    <n v="601"/>
    <n v="2014"/>
    <s v="V2014 EXP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91"/>
    <n v="29"/>
    <n v="2014"/>
    <s v="V1991"/>
    <n v="367"/>
    <x v="9"/>
    <s v="Function"/>
    <n v="23083342"/>
    <n v="0"/>
    <n v="0"/>
    <n v="0"/>
    <n v="0"/>
    <n v="23083342"/>
    <n v="0"/>
    <n v="0"/>
    <n v="23083342"/>
    <n v="23083342"/>
    <n v="0"/>
    <n v="0"/>
    <n v="0"/>
    <n v="0"/>
  </r>
  <r>
    <n v="-1"/>
    <n v="1"/>
    <s v="0001 -Florida Power &amp; Light Company"/>
    <n v="0"/>
    <n v="3"/>
    <x v="0"/>
    <n v="1993"/>
    <n v="31"/>
    <n v="2014"/>
    <s v="V1993"/>
    <n v="367"/>
    <x v="9"/>
    <s v="Function"/>
    <n v="42164398"/>
    <n v="0"/>
    <n v="0"/>
    <n v="0"/>
    <n v="0"/>
    <n v="42164398"/>
    <n v="0"/>
    <n v="0"/>
    <n v="42164398"/>
    <n v="42164398"/>
    <n v="0"/>
    <n v="0"/>
    <n v="0"/>
    <n v="0"/>
  </r>
  <r>
    <n v="-1"/>
    <n v="1"/>
    <s v="0001 -Florida Power &amp; Light Company"/>
    <n v="0"/>
    <n v="3"/>
    <x v="0"/>
    <n v="1994"/>
    <n v="32"/>
    <n v="2014"/>
    <s v="V1994"/>
    <n v="367"/>
    <x v="9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</r>
  <r>
    <n v="-1"/>
    <n v="1"/>
    <s v="0001 -Florida Power &amp; Light Company"/>
    <n v="0"/>
    <n v="3"/>
    <x v="0"/>
    <n v="1995"/>
    <n v="33"/>
    <n v="2014"/>
    <s v="V1995"/>
    <n v="367"/>
    <x v="9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</r>
  <r>
    <n v="-1"/>
    <n v="1"/>
    <s v="0001 -Florida Power &amp; Light Company"/>
    <n v="0"/>
    <n v="3"/>
    <x v="0"/>
    <n v="1969"/>
    <n v="1"/>
    <n v="2014"/>
    <s v="V1969"/>
    <n v="367"/>
    <x v="10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</r>
  <r>
    <n v="-1"/>
    <n v="1"/>
    <s v="0001 -Florida Power &amp; Light Company"/>
    <n v="0"/>
    <n v="3"/>
    <x v="0"/>
    <n v="1970"/>
    <n v="2"/>
    <n v="2014"/>
    <s v="V1970"/>
    <n v="367"/>
    <x v="10"/>
    <s v="Function"/>
    <n v="174215"/>
    <n v="0"/>
    <n v="0"/>
    <n v="174215"/>
    <n v="0"/>
    <n v="0"/>
    <n v="0"/>
    <n v="0"/>
    <n v="174215"/>
    <n v="0"/>
    <n v="0"/>
    <n v="0"/>
    <n v="0"/>
    <n v="0"/>
  </r>
  <r>
    <n v="-1"/>
    <n v="1"/>
    <s v="0001 -Florida Power &amp; Light Company"/>
    <n v="0"/>
    <n v="3"/>
    <x v="0"/>
    <n v="1972"/>
    <n v="4"/>
    <n v="2014"/>
    <s v="V1972"/>
    <n v="367"/>
    <x v="10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</r>
  <r>
    <n v="-1"/>
    <n v="1"/>
    <s v="0001 -Florida Power &amp; Light Company"/>
    <n v="0"/>
    <n v="3"/>
    <x v="0"/>
    <n v="1973"/>
    <n v="5"/>
    <n v="2014"/>
    <s v="V1973"/>
    <n v="367"/>
    <x v="10"/>
    <s v="Function"/>
    <n v="3431422.3"/>
    <n v="0"/>
    <n v="0"/>
    <n v="3431422.3"/>
    <n v="0"/>
    <n v="0"/>
    <n v="0"/>
    <n v="0"/>
    <n v="3431422.3"/>
    <n v="0"/>
    <n v="0"/>
    <n v="0"/>
    <n v="0"/>
    <n v="0"/>
  </r>
  <r>
    <n v="-1"/>
    <n v="1"/>
    <s v="0001 -Florida Power &amp; Light Company"/>
    <n v="0"/>
    <n v="3"/>
    <x v="0"/>
    <n v="1974"/>
    <n v="6"/>
    <n v="2014"/>
    <s v="V1974"/>
    <n v="367"/>
    <x v="10"/>
    <s v="Function"/>
    <n v="691150.26"/>
    <n v="0"/>
    <n v="0"/>
    <n v="691150.26"/>
    <n v="0"/>
    <n v="0"/>
    <n v="0"/>
    <n v="0"/>
    <n v="691150.26"/>
    <n v="0"/>
    <n v="0"/>
    <n v="0"/>
    <n v="0"/>
    <n v="0"/>
  </r>
  <r>
    <n v="-1"/>
    <n v="1"/>
    <s v="0001 -Florida Power &amp; Light Company"/>
    <n v="0"/>
    <n v="3"/>
    <x v="0"/>
    <n v="1975"/>
    <n v="7"/>
    <n v="2014"/>
    <s v="V1975"/>
    <n v="367"/>
    <x v="10"/>
    <s v="Function"/>
    <n v="258660"/>
    <n v="0"/>
    <n v="0"/>
    <n v="258660"/>
    <n v="3860.6"/>
    <n v="169501.67"/>
    <n v="0"/>
    <n v="0"/>
    <n v="258660"/>
    <n v="173362.27"/>
    <n v="0"/>
    <n v="0"/>
    <n v="0"/>
    <n v="0"/>
  </r>
  <r>
    <n v="-1"/>
    <n v="1"/>
    <s v="0001 -Florida Power &amp; Light Company"/>
    <n v="0"/>
    <n v="3"/>
    <x v="0"/>
    <n v="1976"/>
    <n v="8"/>
    <n v="2014"/>
    <s v="V1976"/>
    <n v="367"/>
    <x v="10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</r>
  <r>
    <n v="-1"/>
    <n v="1"/>
    <s v="0001 -Florida Power &amp; Light Company"/>
    <n v="0"/>
    <n v="3"/>
    <x v="0"/>
    <n v="1978"/>
    <n v="12"/>
    <n v="2014"/>
    <s v="V1978"/>
    <n v="367"/>
    <x v="10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</r>
  <r>
    <n v="-1"/>
    <n v="1"/>
    <s v="0001 -Florida Power &amp; Light Company"/>
    <n v="0"/>
    <n v="3"/>
    <x v="0"/>
    <n v="1979"/>
    <n v="13"/>
    <n v="2014"/>
    <s v="V1979"/>
    <n v="367"/>
    <x v="10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</r>
  <r>
    <n v="-1"/>
    <n v="1"/>
    <s v="0001 -Florida Power &amp; Light Company"/>
    <n v="0"/>
    <n v="3"/>
    <x v="0"/>
    <n v="1980"/>
    <n v="14"/>
    <n v="2014"/>
    <s v="V1980"/>
    <n v="367"/>
    <x v="10"/>
    <s v="Function"/>
    <n v="2083.92"/>
    <n v="0"/>
    <n v="0"/>
    <n v="2083.92"/>
    <n v="0"/>
    <n v="0"/>
    <n v="0"/>
    <n v="0"/>
    <n v="2083.92"/>
    <n v="0"/>
    <n v="0"/>
    <n v="0"/>
    <n v="0"/>
    <n v="0"/>
  </r>
  <r>
    <n v="-1"/>
    <n v="1"/>
    <s v="0001 -Florida Power &amp; Light Company"/>
    <n v="0"/>
    <n v="3"/>
    <x v="0"/>
    <n v="1982"/>
    <n v="16"/>
    <n v="2014"/>
    <s v="V1982"/>
    <n v="367"/>
    <x v="10"/>
    <s v="Function"/>
    <n v="1550"/>
    <n v="0"/>
    <n v="0"/>
    <n v="1550"/>
    <n v="0"/>
    <n v="0"/>
    <n v="0"/>
    <n v="0"/>
    <n v="1550"/>
    <n v="0"/>
    <n v="0"/>
    <n v="0"/>
    <n v="0"/>
    <n v="0"/>
  </r>
  <r>
    <n v="-1"/>
    <n v="1"/>
    <s v="0001 -Florida Power &amp; Light Company"/>
    <n v="0"/>
    <n v="3"/>
    <x v="0"/>
    <n v="1983"/>
    <n v="17"/>
    <n v="2014"/>
    <s v="V1983"/>
    <n v="367"/>
    <x v="10"/>
    <s v="Function"/>
    <n v="1683.35"/>
    <n v="0"/>
    <n v="0"/>
    <n v="1683.35"/>
    <n v="0"/>
    <n v="0"/>
    <n v="0"/>
    <n v="0"/>
    <n v="1683.35"/>
    <n v="0"/>
    <n v="0"/>
    <n v="0"/>
    <n v="0"/>
    <n v="0"/>
  </r>
  <r>
    <n v="-1"/>
    <n v="1"/>
    <s v="0001 -Florida Power &amp; Light Company"/>
    <n v="0"/>
    <n v="3"/>
    <x v="0"/>
    <n v="1984"/>
    <n v="18"/>
    <n v="2014"/>
    <s v="V1984"/>
    <n v="367"/>
    <x v="10"/>
    <s v="Function"/>
    <n v="647876.61"/>
    <n v="0"/>
    <n v="0"/>
    <n v="647876.61"/>
    <n v="0"/>
    <n v="0"/>
    <n v="0"/>
    <n v="0"/>
    <n v="647876.61"/>
    <n v="0"/>
    <n v="0"/>
    <n v="0"/>
    <n v="0"/>
    <n v="0"/>
  </r>
  <r>
    <n v="-1"/>
    <n v="1"/>
    <s v="0001 -Florida Power &amp; Light Company"/>
    <n v="0"/>
    <n v="3"/>
    <x v="0"/>
    <n v="1985"/>
    <n v="19"/>
    <n v="2014"/>
    <s v="V1985"/>
    <n v="367"/>
    <x v="10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</r>
  <r>
    <n v="-1"/>
    <n v="1"/>
    <s v="0001 -Florida Power &amp; Light Company"/>
    <n v="0"/>
    <n v="3"/>
    <x v="0"/>
    <n v="1990"/>
    <n v="28"/>
    <n v="2014"/>
    <s v="V1990"/>
    <n v="367"/>
    <x v="10"/>
    <s v="Function"/>
    <n v="69701.77"/>
    <n v="0"/>
    <n v="0"/>
    <n v="69701.77"/>
    <n v="0"/>
    <n v="0"/>
    <n v="0"/>
    <n v="0"/>
    <n v="69701.77"/>
    <n v="0"/>
    <n v="0"/>
    <n v="0"/>
    <n v="0"/>
    <n v="0"/>
  </r>
  <r>
    <n v="-1"/>
    <n v="1"/>
    <s v="0001 -Florida Power &amp; Light Company"/>
    <n v="0"/>
    <n v="3"/>
    <x v="0"/>
    <n v="1991"/>
    <n v="29"/>
    <n v="2014"/>
    <s v="V1991"/>
    <n v="367"/>
    <x v="10"/>
    <s v="Function"/>
    <n v="229219.96"/>
    <n v="0"/>
    <n v="0"/>
    <n v="229219.96"/>
    <n v="0.37"/>
    <n v="8.39"/>
    <n v="0"/>
    <n v="0"/>
    <n v="229219.96"/>
    <n v="8.76"/>
    <n v="0"/>
    <n v="0"/>
    <n v="0"/>
    <n v="0"/>
  </r>
  <r>
    <n v="-1"/>
    <n v="1"/>
    <s v="0001 -Florida Power &amp; Light Company"/>
    <n v="0"/>
    <n v="3"/>
    <x v="0"/>
    <n v="1993"/>
    <n v="31"/>
    <n v="2014"/>
    <s v="V1993"/>
    <n v="367"/>
    <x v="10"/>
    <s v="Function"/>
    <n v="1332859.78"/>
    <n v="0"/>
    <n v="0"/>
    <n v="1332859.78"/>
    <n v="0"/>
    <n v="0"/>
    <n v="0"/>
    <n v="0"/>
    <n v="1332859.78"/>
    <n v="0"/>
    <n v="0"/>
    <n v="0"/>
    <n v="0"/>
    <n v="0"/>
  </r>
  <r>
    <n v="-1"/>
    <n v="1"/>
    <s v="0001 -Florida Power &amp; Light Company"/>
    <n v="0"/>
    <n v="3"/>
    <x v="0"/>
    <n v="1994"/>
    <n v="32"/>
    <n v="2014"/>
    <s v="V1994"/>
    <n v="367"/>
    <x v="10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</r>
  <r>
    <n v="-1"/>
    <n v="1"/>
    <s v="0001 -Florida Power &amp; Light Company"/>
    <n v="0"/>
    <n v="3"/>
    <x v="0"/>
    <n v="1995"/>
    <n v="33"/>
    <n v="2014"/>
    <s v="V1995"/>
    <n v="367"/>
    <x v="10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</r>
  <r>
    <n v="-1"/>
    <n v="1"/>
    <s v="0001 -Florida Power &amp; Light Company"/>
    <n v="0"/>
    <n v="3"/>
    <x v="0"/>
    <n v="1996"/>
    <n v="34"/>
    <n v="2014"/>
    <s v="V1996"/>
    <n v="367"/>
    <x v="10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</r>
  <r>
    <n v="-1"/>
    <n v="1"/>
    <s v="0001 -Florida Power &amp; Light Company"/>
    <n v="0"/>
    <n v="3"/>
    <x v="0"/>
    <n v="1997"/>
    <n v="35"/>
    <n v="2014"/>
    <s v="V1997"/>
    <n v="367"/>
    <x v="10"/>
    <s v="Function"/>
    <n v="27825.99"/>
    <n v="0"/>
    <n v="0"/>
    <n v="27825.99"/>
    <n v="408.17"/>
    <n v="6870.07"/>
    <n v="0"/>
    <n v="0"/>
    <n v="27825.99"/>
    <n v="7278.24"/>
    <n v="0"/>
    <n v="0"/>
    <n v="0"/>
    <n v="0"/>
  </r>
  <r>
    <n v="-1"/>
    <n v="1"/>
    <s v="0001 -Florida Power &amp; Light Company"/>
    <n v="0"/>
    <n v="3"/>
    <x v="0"/>
    <n v="1999"/>
    <n v="60"/>
    <n v="2014"/>
    <s v="V1999"/>
    <n v="367"/>
    <x v="10"/>
    <s v="Function"/>
    <n v="33078.9"/>
    <n v="0"/>
    <n v="0"/>
    <n v="33078.9"/>
    <n v="0"/>
    <n v="0"/>
    <n v="0"/>
    <n v="0"/>
    <n v="33078.9"/>
    <n v="0"/>
    <n v="0"/>
    <n v="0"/>
    <n v="0"/>
    <n v="0"/>
  </r>
  <r>
    <n v="-1"/>
    <n v="1"/>
    <s v="0001 -Florida Power &amp; Light Company"/>
    <n v="0"/>
    <n v="3"/>
    <x v="0"/>
    <n v="2000"/>
    <n v="61"/>
    <n v="2014"/>
    <s v="V2000"/>
    <n v="367"/>
    <x v="10"/>
    <s v="Function"/>
    <n v="32"/>
    <n v="0"/>
    <n v="0"/>
    <n v="32"/>
    <n v="0"/>
    <n v="0"/>
    <n v="0"/>
    <n v="0"/>
    <n v="32"/>
    <n v="0"/>
    <n v="0"/>
    <n v="0"/>
    <n v="0"/>
    <n v="0"/>
  </r>
  <r>
    <n v="-1"/>
    <n v="1"/>
    <s v="0001 -Florida Power &amp; Light Company"/>
    <n v="0"/>
    <n v="3"/>
    <x v="0"/>
    <n v="2001"/>
    <n v="62"/>
    <n v="2014"/>
    <s v="V2001"/>
    <n v="367"/>
    <x v="10"/>
    <s v="Function"/>
    <n v="1363134.02"/>
    <n v="0"/>
    <n v="0"/>
    <n v="1363134.02"/>
    <n v="57.57"/>
    <n v="719.6"/>
    <n v="0"/>
    <n v="0"/>
    <n v="1363134.02"/>
    <n v="777.17"/>
    <n v="0"/>
    <n v="0"/>
    <n v="0"/>
    <n v="0"/>
  </r>
  <r>
    <n v="-1"/>
    <n v="1"/>
    <s v="0001 -Florida Power &amp; Light Company"/>
    <n v="0"/>
    <n v="3"/>
    <x v="0"/>
    <n v="2002"/>
    <n v="63"/>
    <n v="2014"/>
    <s v="V2002"/>
    <n v="367"/>
    <x v="10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</r>
  <r>
    <n v="-1"/>
    <n v="1"/>
    <s v="0001 -Florida Power &amp; Light Company"/>
    <n v="0"/>
    <n v="3"/>
    <x v="0"/>
    <n v="2003"/>
    <n v="64"/>
    <n v="2014"/>
    <s v="V2003"/>
    <n v="367"/>
    <x v="10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</r>
  <r>
    <n v="-1"/>
    <n v="1"/>
    <s v="0001 -Florida Power &amp; Light Company"/>
    <n v="0"/>
    <n v="3"/>
    <x v="0"/>
    <n v="2004"/>
    <n v="65"/>
    <n v="2014"/>
    <s v="V2004"/>
    <n v="367"/>
    <x v="10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</r>
  <r>
    <n v="-1"/>
    <n v="1"/>
    <s v="0001 -Florida Power &amp; Light Company"/>
    <n v="0"/>
    <n v="3"/>
    <x v="0"/>
    <n v="2005"/>
    <n v="66"/>
    <n v="2014"/>
    <s v="V2005"/>
    <n v="367"/>
    <x v="10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</r>
  <r>
    <n v="-1"/>
    <n v="1"/>
    <s v="0001 -Florida Power &amp; Light Company"/>
    <n v="0"/>
    <n v="3"/>
    <x v="0"/>
    <n v="2006"/>
    <n v="67"/>
    <n v="2014"/>
    <s v="V2006"/>
    <n v="367"/>
    <x v="10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</r>
  <r>
    <n v="-1"/>
    <n v="1"/>
    <s v="0001 -Florida Power &amp; Light Company"/>
    <n v="0"/>
    <n v="3"/>
    <x v="0"/>
    <n v="2007"/>
    <n v="74"/>
    <n v="2014"/>
    <s v="V2007"/>
    <n v="367"/>
    <x v="10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</r>
  <r>
    <n v="-1"/>
    <n v="1"/>
    <s v="0001 -Florida Power &amp; Light Company"/>
    <n v="0"/>
    <n v="3"/>
    <x v="0"/>
    <n v="2008"/>
    <n v="89"/>
    <n v="2014"/>
    <s v="V2008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164"/>
    <n v="2014"/>
    <s v="V2008 Q1"/>
    <n v="367"/>
    <x v="10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</r>
  <r>
    <n v="-1"/>
    <n v="1"/>
    <s v="0001 -Florida Power &amp; Light Company"/>
    <n v="0"/>
    <n v="3"/>
    <x v="0"/>
    <n v="2008"/>
    <n v="165"/>
    <n v="2014"/>
    <s v="V2008 Q2"/>
    <n v="367"/>
    <x v="10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</r>
  <r>
    <n v="-1"/>
    <n v="1"/>
    <s v="0001 -Florida Power &amp; Light Company"/>
    <n v="0"/>
    <n v="3"/>
    <x v="0"/>
    <n v="2008"/>
    <n v="166"/>
    <n v="2014"/>
    <s v="V2008 Q3"/>
    <n v="367"/>
    <x v="10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</r>
  <r>
    <n v="-1"/>
    <n v="1"/>
    <s v="0001 -Florida Power &amp; Light Company"/>
    <n v="0"/>
    <n v="3"/>
    <x v="0"/>
    <n v="2008"/>
    <n v="167"/>
    <n v="2014"/>
    <s v="V2008 Q4"/>
    <n v="367"/>
    <x v="10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</r>
  <r>
    <n v="-1"/>
    <n v="1"/>
    <s v="0001 -Florida Power &amp; Light Company"/>
    <n v="0"/>
    <n v="3"/>
    <x v="0"/>
    <n v="2009"/>
    <n v="90"/>
    <n v="2014"/>
    <s v="V2009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85"/>
    <n v="2014"/>
    <s v="V2009 Q1"/>
    <n v="367"/>
    <x v="10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</r>
  <r>
    <n v="-1"/>
    <n v="1"/>
    <s v="0001 -Florida Power &amp; Light Company"/>
    <n v="0"/>
    <n v="3"/>
    <x v="0"/>
    <n v="2009"/>
    <n v="186"/>
    <n v="2014"/>
    <s v="V2009 Q2"/>
    <n v="367"/>
    <x v="10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</r>
  <r>
    <n v="-1"/>
    <n v="1"/>
    <s v="0001 -Florida Power &amp; Light Company"/>
    <n v="0"/>
    <n v="3"/>
    <x v="0"/>
    <n v="2009"/>
    <n v="187"/>
    <n v="2014"/>
    <s v="V2009 Q3"/>
    <n v="367"/>
    <x v="10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</r>
  <r>
    <n v="-1"/>
    <n v="1"/>
    <s v="0001 -Florida Power &amp; Light Company"/>
    <n v="0"/>
    <n v="3"/>
    <x v="0"/>
    <n v="2009"/>
    <n v="188"/>
    <n v="2014"/>
    <s v="V2009 Q4"/>
    <n v="367"/>
    <x v="10"/>
    <s v="Function"/>
    <n v="-255507"/>
    <n v="0"/>
    <n v="0"/>
    <n v="-255507"/>
    <n v="0"/>
    <n v="0"/>
    <n v="0"/>
    <n v="0"/>
    <n v="-255507"/>
    <n v="0"/>
    <n v="0"/>
    <n v="0"/>
    <n v="0"/>
    <n v="0"/>
  </r>
  <r>
    <n v="-1"/>
    <n v="1"/>
    <s v="0001 -Florida Power &amp; Light Company"/>
    <n v="0"/>
    <n v="3"/>
    <x v="0"/>
    <n v="2010"/>
    <n v="124"/>
    <n v="2014"/>
    <s v="V2010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3"/>
    <n v="2014"/>
    <s v="V2010 Q1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4"/>
    <n v="2014"/>
    <s v="V2010 Q2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5"/>
    <n v="2014"/>
    <s v="V2010 Q3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6"/>
    <n v="2014"/>
    <s v="V2010 Q4"/>
    <n v="367"/>
    <x v="10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</r>
  <r>
    <n v="-1"/>
    <n v="1"/>
    <s v="0001 -Florida Power &amp; Light Company"/>
    <n v="0"/>
    <n v="3"/>
    <x v="0"/>
    <n v="2011"/>
    <n v="125"/>
    <n v="2014"/>
    <s v="V2011"/>
    <n v="367"/>
    <x v="10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</r>
  <r>
    <n v="-1"/>
    <n v="1"/>
    <s v="0001 -Florida Power &amp; Light Company"/>
    <n v="0"/>
    <n v="3"/>
    <x v="0"/>
    <n v="2011"/>
    <n v="233"/>
    <n v="2014"/>
    <s v="V2011 - 100% Bonus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1"/>
    <n v="234"/>
    <n v="2014"/>
    <s v="V2011 - 50% Bonus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126"/>
    <n v="2014"/>
    <s v="V2012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0"/>
    <n v="2014"/>
    <s v="V2012 Q1"/>
    <n v="367"/>
    <x v="10"/>
    <s v="Function"/>
    <n v="2979346.28"/>
    <n v="0"/>
    <n v="0"/>
    <n v="2979346.28"/>
    <n v="150.6"/>
    <n v="225.9"/>
    <n v="0"/>
    <n v="0"/>
    <n v="2979346.28"/>
    <n v="376.5"/>
    <n v="0"/>
    <n v="0"/>
    <n v="0"/>
    <n v="0"/>
  </r>
  <r>
    <n v="-1"/>
    <n v="1"/>
    <s v="0001 -Florida Power &amp; Light Company"/>
    <n v="0"/>
    <n v="3"/>
    <x v="0"/>
    <n v="2012"/>
    <n v="242"/>
    <n v="2014"/>
    <s v="V2012 Q2"/>
    <n v="367"/>
    <x v="10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</r>
  <r>
    <n v="-1"/>
    <n v="1"/>
    <s v="0001 -Florida Power &amp; Light Company"/>
    <n v="0"/>
    <n v="3"/>
    <x v="0"/>
    <n v="2012"/>
    <n v="244"/>
    <n v="2014"/>
    <s v="V2012 Q3"/>
    <n v="367"/>
    <x v="10"/>
    <s v="Function"/>
    <n v="-38988.22"/>
    <n v="0"/>
    <n v="0"/>
    <n v="-38988.22"/>
    <n v="0"/>
    <n v="0"/>
    <n v="0"/>
    <n v="0"/>
    <n v="-38988.22"/>
    <n v="0"/>
    <n v="0"/>
    <n v="0"/>
    <n v="0"/>
    <n v="0"/>
  </r>
  <r>
    <n v="-1"/>
    <n v="1"/>
    <s v="0001 -Florida Power &amp; Light Company"/>
    <n v="0"/>
    <n v="3"/>
    <x v="0"/>
    <n v="2012"/>
    <n v="246"/>
    <n v="2014"/>
    <s v="V2012 Q4"/>
    <n v="367"/>
    <x v="10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</r>
  <r>
    <n v="-1"/>
    <n v="1"/>
    <s v="0001 -Florida Power &amp; Light Company"/>
    <n v="0"/>
    <n v="3"/>
    <x v="0"/>
    <n v="2013"/>
    <n v="127"/>
    <n v="2014"/>
    <s v="V2013"/>
    <n v="367"/>
    <x v="10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</r>
  <r>
    <n v="-1"/>
    <n v="1"/>
    <s v="0001 -Florida Power &amp; Light Company"/>
    <n v="0"/>
    <n v="3"/>
    <x v="0"/>
    <n v="2014"/>
    <n v="128"/>
    <n v="2014"/>
    <s v="V2014"/>
    <n v="367"/>
    <x v="10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</r>
  <r>
    <n v="-1"/>
    <n v="1"/>
    <s v="0001 -Florida Power &amp; Light Company"/>
    <n v="0"/>
    <n v="3"/>
    <x v="0"/>
    <n v="2014"/>
    <n v="601"/>
    <n v="2014"/>
    <s v="V2014 EXP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69"/>
    <n v="1"/>
    <n v="2014"/>
    <s v="V1969"/>
    <n v="367"/>
    <x v="11"/>
    <s v="Function"/>
    <n v="551525.72"/>
    <n v="0"/>
    <n v="0"/>
    <n v="551525.72"/>
    <n v="0"/>
    <n v="0"/>
    <n v="0"/>
    <n v="0"/>
    <n v="551525.72"/>
    <n v="0"/>
    <n v="0"/>
    <n v="0"/>
    <n v="0"/>
    <n v="0"/>
  </r>
  <r>
    <n v="-1"/>
    <n v="1"/>
    <s v="0001 -Florida Power &amp; Light Company"/>
    <n v="0"/>
    <n v="3"/>
    <x v="0"/>
    <n v="1970"/>
    <n v="2"/>
    <n v="2014"/>
    <s v="V1970"/>
    <n v="367"/>
    <x v="11"/>
    <s v="Function"/>
    <n v="288518.75"/>
    <n v="0"/>
    <n v="0"/>
    <n v="288518.75"/>
    <n v="0"/>
    <n v="0"/>
    <n v="0"/>
    <n v="0"/>
    <n v="288518.75"/>
    <n v="0"/>
    <n v="0"/>
    <n v="0"/>
    <n v="0"/>
    <n v="0"/>
  </r>
  <r>
    <n v="-1"/>
    <n v="1"/>
    <s v="0001 -Florida Power &amp; Light Company"/>
    <n v="0"/>
    <n v="3"/>
    <x v="0"/>
    <n v="1971"/>
    <n v="3"/>
    <n v="2014"/>
    <s v="V1971"/>
    <n v="367"/>
    <x v="11"/>
    <s v="Function"/>
    <n v="46565"/>
    <n v="0"/>
    <n v="0"/>
    <n v="46565"/>
    <n v="0"/>
    <n v="0"/>
    <n v="0"/>
    <n v="0"/>
    <n v="46565"/>
    <n v="0"/>
    <n v="0"/>
    <n v="0"/>
    <n v="0"/>
    <n v="0"/>
  </r>
  <r>
    <n v="-1"/>
    <n v="1"/>
    <s v="0001 -Florida Power &amp; Light Company"/>
    <n v="0"/>
    <n v="3"/>
    <x v="0"/>
    <n v="1972"/>
    <n v="4"/>
    <n v="2014"/>
    <s v="V1972"/>
    <n v="367"/>
    <x v="11"/>
    <s v="Function"/>
    <n v="576"/>
    <n v="0"/>
    <n v="0"/>
    <n v="576"/>
    <n v="0"/>
    <n v="0"/>
    <n v="0"/>
    <n v="0"/>
    <n v="576"/>
    <n v="0"/>
    <n v="0"/>
    <n v="0"/>
    <n v="0"/>
    <n v="0"/>
  </r>
  <r>
    <n v="-1"/>
    <n v="1"/>
    <s v="0001 -Florida Power &amp; Light Company"/>
    <n v="0"/>
    <n v="3"/>
    <x v="0"/>
    <n v="1973"/>
    <n v="5"/>
    <n v="2014"/>
    <s v="V1973"/>
    <n v="367"/>
    <x v="11"/>
    <s v="Function"/>
    <n v="98922.14"/>
    <n v="0"/>
    <n v="0"/>
    <n v="98922.14"/>
    <n v="0"/>
    <n v="0"/>
    <n v="0"/>
    <n v="0"/>
    <n v="98922.14"/>
    <n v="0"/>
    <n v="0"/>
    <n v="0"/>
    <n v="0"/>
    <n v="0"/>
  </r>
  <r>
    <n v="-1"/>
    <n v="1"/>
    <s v="0001 -Florida Power &amp; Light Company"/>
    <n v="0"/>
    <n v="3"/>
    <x v="0"/>
    <n v="1974"/>
    <n v="6"/>
    <n v="2014"/>
    <s v="V1974"/>
    <n v="367"/>
    <x v="11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</r>
  <r>
    <n v="-1"/>
    <n v="1"/>
    <s v="0001 -Florida Power &amp; Light Company"/>
    <n v="0"/>
    <n v="3"/>
    <x v="0"/>
    <n v="1975"/>
    <n v="7"/>
    <n v="2014"/>
    <s v="V1975"/>
    <n v="367"/>
    <x v="11"/>
    <s v="Function"/>
    <n v="77711.97"/>
    <n v="0"/>
    <n v="0"/>
    <n v="77711.97"/>
    <n v="0"/>
    <n v="0"/>
    <n v="0"/>
    <n v="0"/>
    <n v="77711.97"/>
    <n v="0"/>
    <n v="0"/>
    <n v="0"/>
    <n v="0"/>
    <n v="0"/>
  </r>
  <r>
    <n v="-1"/>
    <n v="1"/>
    <s v="0001 -Florida Power &amp; Light Company"/>
    <n v="0"/>
    <n v="3"/>
    <x v="0"/>
    <n v="1976"/>
    <n v="8"/>
    <n v="2014"/>
    <s v="V1976"/>
    <n v="367"/>
    <x v="11"/>
    <s v="Function"/>
    <n v="1082982.17"/>
    <n v="0"/>
    <n v="0"/>
    <n v="1082982.17"/>
    <n v="0"/>
    <n v="0"/>
    <n v="0"/>
    <n v="0"/>
    <n v="1082982.17"/>
    <n v="0"/>
    <n v="0"/>
    <n v="0"/>
    <n v="0"/>
    <n v="0"/>
  </r>
  <r>
    <n v="-1"/>
    <n v="1"/>
    <s v="0001 -Florida Power &amp; Light Company"/>
    <n v="0"/>
    <n v="3"/>
    <x v="0"/>
    <n v="1977"/>
    <n v="10"/>
    <n v="2014"/>
    <s v="V1977"/>
    <n v="367"/>
    <x v="11"/>
    <s v="Function"/>
    <n v="49988.38"/>
    <n v="0"/>
    <n v="0"/>
    <n v="49988.38"/>
    <n v="0"/>
    <n v="0"/>
    <n v="0"/>
    <n v="0"/>
    <n v="49988.38"/>
    <n v="0"/>
    <n v="0"/>
    <n v="0"/>
    <n v="0"/>
    <n v="0"/>
  </r>
  <r>
    <n v="-1"/>
    <n v="1"/>
    <s v="0001 -Florida Power &amp; Light Company"/>
    <n v="0"/>
    <n v="3"/>
    <x v="0"/>
    <n v="1978"/>
    <n v="12"/>
    <n v="2014"/>
    <s v="V1978"/>
    <n v="367"/>
    <x v="11"/>
    <s v="Function"/>
    <n v="1733.82"/>
    <n v="0"/>
    <n v="0"/>
    <n v="1733.82"/>
    <n v="0"/>
    <n v="0"/>
    <n v="0"/>
    <n v="0"/>
    <n v="1733.82"/>
    <n v="0"/>
    <n v="0"/>
    <n v="0"/>
    <n v="0"/>
    <n v="0"/>
  </r>
  <r>
    <n v="-1"/>
    <n v="1"/>
    <s v="0001 -Florida Power &amp; Light Company"/>
    <n v="0"/>
    <n v="3"/>
    <x v="0"/>
    <n v="1979"/>
    <n v="13"/>
    <n v="2014"/>
    <s v="V1979"/>
    <n v="367"/>
    <x v="11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</r>
  <r>
    <n v="-1"/>
    <n v="1"/>
    <s v="0001 -Florida Power &amp; Light Company"/>
    <n v="0"/>
    <n v="3"/>
    <x v="0"/>
    <n v="1980"/>
    <n v="14"/>
    <n v="2014"/>
    <s v="V1980"/>
    <n v="367"/>
    <x v="11"/>
    <s v="Function"/>
    <n v="706002.52"/>
    <n v="0"/>
    <n v="0"/>
    <n v="706002.52"/>
    <n v="0"/>
    <n v="0"/>
    <n v="0"/>
    <n v="0"/>
    <n v="706002.52"/>
    <n v="0"/>
    <n v="0"/>
    <n v="0"/>
    <n v="0"/>
    <n v="0"/>
  </r>
  <r>
    <n v="-1"/>
    <n v="1"/>
    <s v="0001 -Florida Power &amp; Light Company"/>
    <n v="0"/>
    <n v="3"/>
    <x v="0"/>
    <n v="1981"/>
    <n v="15"/>
    <n v="2014"/>
    <s v="V1981"/>
    <n v="367"/>
    <x v="11"/>
    <s v="Function"/>
    <n v="116288.04"/>
    <n v="0"/>
    <n v="0"/>
    <n v="116288.04"/>
    <n v="0"/>
    <n v="0"/>
    <n v="0"/>
    <n v="0"/>
    <n v="116288.04"/>
    <n v="0"/>
    <n v="0"/>
    <n v="0"/>
    <n v="0"/>
    <n v="0"/>
  </r>
  <r>
    <n v="-1"/>
    <n v="1"/>
    <s v="0001 -Florida Power &amp; Light Company"/>
    <n v="0"/>
    <n v="3"/>
    <x v="0"/>
    <n v="1982"/>
    <n v="16"/>
    <n v="2014"/>
    <s v="V1982"/>
    <n v="367"/>
    <x v="11"/>
    <s v="Function"/>
    <n v="38789.32"/>
    <n v="0"/>
    <n v="0"/>
    <n v="38789.32"/>
    <n v="0"/>
    <n v="0"/>
    <n v="0"/>
    <n v="0"/>
    <n v="38789.32"/>
    <n v="0"/>
    <n v="0"/>
    <n v="0"/>
    <n v="0"/>
    <n v="0"/>
  </r>
  <r>
    <n v="-1"/>
    <n v="1"/>
    <s v="0001 -Florida Power &amp; Light Company"/>
    <n v="0"/>
    <n v="3"/>
    <x v="0"/>
    <n v="1983"/>
    <n v="17"/>
    <n v="2014"/>
    <s v="V1983"/>
    <n v="367"/>
    <x v="11"/>
    <s v="Function"/>
    <n v="96289.95"/>
    <n v="0"/>
    <n v="0"/>
    <n v="96289.95"/>
    <n v="0"/>
    <n v="0"/>
    <n v="0"/>
    <n v="0"/>
    <n v="96289.95"/>
    <n v="0"/>
    <n v="0"/>
    <n v="0"/>
    <n v="0"/>
    <n v="0"/>
  </r>
  <r>
    <n v="-1"/>
    <n v="1"/>
    <s v="0001 -Florida Power &amp; Light Company"/>
    <n v="0"/>
    <n v="3"/>
    <x v="0"/>
    <n v="1984"/>
    <n v="18"/>
    <n v="2014"/>
    <s v="V1984"/>
    <n v="367"/>
    <x v="11"/>
    <s v="Function"/>
    <n v="3330.8"/>
    <n v="0"/>
    <n v="0"/>
    <n v="3330.8"/>
    <n v="0"/>
    <n v="0"/>
    <n v="0"/>
    <n v="0"/>
    <n v="3330.8"/>
    <n v="0"/>
    <n v="0"/>
    <n v="0"/>
    <n v="0"/>
    <n v="0"/>
  </r>
  <r>
    <n v="-1"/>
    <n v="1"/>
    <s v="0001 -Florida Power &amp; Light Company"/>
    <n v="0"/>
    <n v="3"/>
    <x v="0"/>
    <n v="1989"/>
    <n v="26"/>
    <n v="2014"/>
    <s v="V1989"/>
    <n v="367"/>
    <x v="11"/>
    <s v="Function"/>
    <n v="811"/>
    <n v="0"/>
    <n v="0"/>
    <n v="811"/>
    <n v="0"/>
    <n v="0"/>
    <n v="0"/>
    <n v="0"/>
    <n v="811"/>
    <n v="0"/>
    <n v="0"/>
    <n v="0"/>
    <n v="0"/>
    <n v="0"/>
  </r>
  <r>
    <n v="-1"/>
    <n v="1"/>
    <s v="0001 -Florida Power &amp; Light Company"/>
    <n v="0"/>
    <n v="3"/>
    <x v="0"/>
    <n v="1990"/>
    <n v="28"/>
    <n v="2014"/>
    <s v="V1990"/>
    <n v="367"/>
    <x v="11"/>
    <s v="Function"/>
    <n v="1303541.74"/>
    <n v="0"/>
    <n v="0"/>
    <n v="1303541.74"/>
    <n v="0"/>
    <n v="0"/>
    <n v="0"/>
    <n v="0"/>
    <n v="1303541.74"/>
    <n v="0"/>
    <n v="0"/>
    <n v="0"/>
    <n v="0"/>
    <n v="0"/>
  </r>
  <r>
    <n v="-1"/>
    <n v="1"/>
    <s v="0001 -Florida Power &amp; Light Company"/>
    <n v="0"/>
    <n v="3"/>
    <x v="0"/>
    <n v="1991"/>
    <n v="29"/>
    <n v="2014"/>
    <s v="V1991"/>
    <n v="367"/>
    <x v="11"/>
    <s v="Function"/>
    <n v="834166.74"/>
    <n v="0"/>
    <n v="0"/>
    <n v="834166.74"/>
    <n v="0"/>
    <n v="0"/>
    <n v="0"/>
    <n v="0"/>
    <n v="834166.74"/>
    <n v="0"/>
    <n v="0"/>
    <n v="0"/>
    <n v="0"/>
    <n v="0"/>
  </r>
  <r>
    <n v="-1"/>
    <n v="1"/>
    <s v="0001 -Florida Power &amp; Light Company"/>
    <n v="0"/>
    <n v="3"/>
    <x v="0"/>
    <n v="1992"/>
    <n v="30"/>
    <n v="2014"/>
    <s v="V1992"/>
    <n v="367"/>
    <x v="11"/>
    <s v="Function"/>
    <n v="69.55"/>
    <n v="0"/>
    <n v="0"/>
    <n v="69.55"/>
    <n v="0"/>
    <n v="0"/>
    <n v="0"/>
    <n v="0"/>
    <n v="69.55"/>
    <n v="0"/>
    <n v="0"/>
    <n v="0"/>
    <n v="0"/>
    <n v="0"/>
  </r>
  <r>
    <n v="-1"/>
    <n v="1"/>
    <s v="0001 -Florida Power &amp; Light Company"/>
    <n v="0"/>
    <n v="3"/>
    <x v="0"/>
    <n v="1994"/>
    <n v="32"/>
    <n v="2014"/>
    <s v="V1994"/>
    <n v="367"/>
    <x v="11"/>
    <s v="Function"/>
    <n v="224104.83"/>
    <n v="0"/>
    <n v="0"/>
    <n v="224104.83"/>
    <n v="0"/>
    <n v="0"/>
    <n v="0"/>
    <n v="0"/>
    <n v="224104.83"/>
    <n v="0"/>
    <n v="0"/>
    <n v="0"/>
    <n v="0"/>
    <n v="0"/>
  </r>
  <r>
    <n v="-1"/>
    <n v="1"/>
    <s v="0001 -Florida Power &amp; Light Company"/>
    <n v="0"/>
    <n v="3"/>
    <x v="0"/>
    <n v="1997"/>
    <n v="35"/>
    <n v="2014"/>
    <s v="V1997"/>
    <n v="367"/>
    <x v="11"/>
    <s v="Function"/>
    <n v="203807.03"/>
    <n v="0"/>
    <n v="0"/>
    <n v="203807.03"/>
    <n v="0"/>
    <n v="0"/>
    <n v="0"/>
    <n v="0"/>
    <n v="203807.03"/>
    <n v="0"/>
    <n v="0"/>
    <n v="0"/>
    <n v="0"/>
    <n v="0"/>
  </r>
  <r>
    <n v="-1"/>
    <n v="1"/>
    <s v="0001 -Florida Power &amp; Light Company"/>
    <n v="0"/>
    <n v="3"/>
    <x v="0"/>
    <n v="1998"/>
    <n v="59"/>
    <n v="2014"/>
    <s v="V1998"/>
    <n v="367"/>
    <x v="11"/>
    <s v="Function"/>
    <n v="421.11"/>
    <n v="0"/>
    <n v="0"/>
    <n v="421.11"/>
    <n v="0"/>
    <n v="0"/>
    <n v="0"/>
    <n v="0"/>
    <n v="421.11"/>
    <n v="0"/>
    <n v="0"/>
    <n v="0"/>
    <n v="0"/>
    <n v="0"/>
  </r>
  <r>
    <n v="-1"/>
    <n v="1"/>
    <s v="0001 -Florida Power &amp; Light Company"/>
    <n v="0"/>
    <n v="3"/>
    <x v="0"/>
    <n v="2000"/>
    <n v="61"/>
    <n v="2014"/>
    <s v="V2000"/>
    <n v="367"/>
    <x v="11"/>
    <s v="Function"/>
    <n v="1267.25"/>
    <n v="0"/>
    <n v="0"/>
    <n v="1267.25"/>
    <n v="0"/>
    <n v="0"/>
    <n v="0"/>
    <n v="0"/>
    <n v="1267.25"/>
    <n v="0"/>
    <n v="0"/>
    <n v="0"/>
    <n v="0"/>
    <n v="0"/>
  </r>
  <r>
    <n v="-1"/>
    <n v="1"/>
    <s v="0001 -Florida Power &amp; Light Company"/>
    <n v="0"/>
    <n v="3"/>
    <x v="0"/>
    <n v="2001"/>
    <n v="62"/>
    <n v="2014"/>
    <s v="V2001"/>
    <n v="367"/>
    <x v="11"/>
    <s v="Function"/>
    <n v="30"/>
    <n v="0"/>
    <n v="0"/>
    <n v="30"/>
    <n v="0"/>
    <n v="0"/>
    <n v="0"/>
    <n v="0"/>
    <n v="30"/>
    <n v="0"/>
    <n v="0"/>
    <n v="0"/>
    <n v="0"/>
    <n v="0"/>
  </r>
  <r>
    <n v="-1"/>
    <n v="1"/>
    <s v="0001 -Florida Power &amp; Light Company"/>
    <n v="0"/>
    <n v="3"/>
    <x v="0"/>
    <n v="2002"/>
    <n v="63"/>
    <n v="2014"/>
    <s v="V2002"/>
    <n v="367"/>
    <x v="11"/>
    <s v="Function"/>
    <n v="-447788.13"/>
    <n v="0"/>
    <n v="0"/>
    <n v="-447788.13"/>
    <n v="0"/>
    <n v="0"/>
    <n v="0"/>
    <n v="0"/>
    <n v="-447788.13"/>
    <n v="0"/>
    <n v="0"/>
    <n v="0"/>
    <n v="0"/>
    <n v="0"/>
  </r>
  <r>
    <n v="-1"/>
    <n v="1"/>
    <s v="0001 -Florida Power &amp; Light Company"/>
    <n v="0"/>
    <n v="3"/>
    <x v="0"/>
    <n v="2004"/>
    <n v="65"/>
    <n v="2014"/>
    <s v="V2004"/>
    <n v="367"/>
    <x v="11"/>
    <s v="Function"/>
    <n v="1590302.92"/>
    <n v="0"/>
    <n v="0"/>
    <n v="1590302.92"/>
    <n v="0"/>
    <n v="0"/>
    <n v="0"/>
    <n v="0"/>
    <n v="1590302.92"/>
    <n v="0"/>
    <n v="0"/>
    <n v="0"/>
    <n v="0"/>
    <n v="0"/>
  </r>
  <r>
    <n v="-1"/>
    <n v="1"/>
    <s v="0001 -Florida Power &amp; Light Company"/>
    <n v="0"/>
    <n v="3"/>
    <x v="0"/>
    <n v="2007"/>
    <n v="74"/>
    <n v="2014"/>
    <s v="V2007"/>
    <n v="367"/>
    <x v="11"/>
    <s v="Function"/>
    <n v="3894.19"/>
    <n v="0"/>
    <n v="0"/>
    <n v="3894.19"/>
    <n v="0"/>
    <n v="0"/>
    <n v="0"/>
    <n v="0"/>
    <n v="3894.19"/>
    <n v="0"/>
    <n v="0"/>
    <n v="0"/>
    <n v="0"/>
    <n v="0"/>
  </r>
  <r>
    <n v="-1"/>
    <n v="1"/>
    <s v="0001 -Florida Power &amp; Light Company"/>
    <n v="0"/>
    <n v="3"/>
    <x v="0"/>
    <n v="2008"/>
    <n v="89"/>
    <n v="2014"/>
    <s v="V2008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164"/>
    <n v="2014"/>
    <s v="V2008 Q1"/>
    <n v="367"/>
    <x v="11"/>
    <s v="Function"/>
    <n v="-13582.61"/>
    <n v="0"/>
    <n v="0"/>
    <n v="-13582.61"/>
    <n v="0"/>
    <n v="0"/>
    <n v="0"/>
    <n v="0"/>
    <n v="-13582.61"/>
    <n v="0"/>
    <n v="0"/>
    <n v="0"/>
    <n v="0"/>
    <n v="0"/>
  </r>
  <r>
    <n v="-1"/>
    <n v="1"/>
    <s v="0001 -Florida Power &amp; Light Company"/>
    <n v="0"/>
    <n v="3"/>
    <x v="0"/>
    <n v="2008"/>
    <n v="165"/>
    <n v="2014"/>
    <s v="V2008 Q2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166"/>
    <n v="2014"/>
    <s v="V2008 Q3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8"/>
    <n v="167"/>
    <n v="2014"/>
    <s v="V2008 Q4"/>
    <n v="367"/>
    <x v="11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</r>
  <r>
    <n v="-1"/>
    <n v="1"/>
    <s v="0001 -Florida Power &amp; Light Company"/>
    <n v="0"/>
    <n v="3"/>
    <x v="0"/>
    <n v="2009"/>
    <n v="90"/>
    <n v="2014"/>
    <s v="V2009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85"/>
    <n v="2014"/>
    <s v="V2009 Q1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86"/>
    <n v="2014"/>
    <s v="V2009 Q2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87"/>
    <n v="2014"/>
    <s v="V2009 Q3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09"/>
    <n v="188"/>
    <n v="2014"/>
    <s v="V2009 Q4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24"/>
    <n v="2014"/>
    <s v="V2010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3"/>
    <n v="2014"/>
    <s v="V2010 Q1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4"/>
    <n v="2014"/>
    <s v="V2010 Q2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5"/>
    <n v="2014"/>
    <s v="V2010 Q3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0"/>
    <n v="196"/>
    <n v="2014"/>
    <s v="V2010 Q4"/>
    <n v="367"/>
    <x v="11"/>
    <s v="Function"/>
    <n v="151.88"/>
    <n v="0"/>
    <n v="0"/>
    <n v="151.88"/>
    <n v="0"/>
    <n v="0"/>
    <n v="0"/>
    <n v="0"/>
    <n v="151.88"/>
    <n v="0"/>
    <n v="0"/>
    <n v="0"/>
    <n v="0"/>
    <n v="0"/>
  </r>
  <r>
    <n v="-1"/>
    <n v="1"/>
    <s v="0001 -Florida Power &amp; Light Company"/>
    <n v="0"/>
    <n v="3"/>
    <x v="0"/>
    <n v="2011"/>
    <n v="125"/>
    <n v="2014"/>
    <s v="V2011"/>
    <n v="367"/>
    <x v="11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</r>
  <r>
    <n v="-1"/>
    <n v="1"/>
    <s v="0001 -Florida Power &amp; Light Company"/>
    <n v="0"/>
    <n v="3"/>
    <x v="0"/>
    <n v="2011"/>
    <n v="233"/>
    <n v="2014"/>
    <s v="V2011 - 100% Bonus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1"/>
    <n v="234"/>
    <n v="2014"/>
    <s v="V2011 - 50% Bonus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126"/>
    <n v="2014"/>
    <s v="V2012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0"/>
    <n v="2014"/>
    <s v="V2012 Q1"/>
    <n v="367"/>
    <x v="11"/>
    <s v="Function"/>
    <n v="56428.92"/>
    <n v="0"/>
    <n v="0"/>
    <n v="56428.92"/>
    <n v="0"/>
    <n v="0"/>
    <n v="0"/>
    <n v="0"/>
    <n v="56428.92"/>
    <n v="0"/>
    <n v="0"/>
    <n v="0"/>
    <n v="0"/>
    <n v="0"/>
  </r>
  <r>
    <n v="-1"/>
    <n v="1"/>
    <s v="0001 -Florida Power &amp; Light Company"/>
    <n v="0"/>
    <n v="3"/>
    <x v="0"/>
    <n v="2012"/>
    <n v="242"/>
    <n v="2014"/>
    <s v="V2012 Q2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4"/>
    <n v="2014"/>
    <s v="V2012 Q3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2012"/>
    <n v="246"/>
    <n v="2014"/>
    <s v="V2012 Q4"/>
    <n v="367"/>
    <x v="11"/>
    <s v="Function"/>
    <n v="-2102508"/>
    <n v="0"/>
    <n v="0"/>
    <n v="-2102508"/>
    <n v="0"/>
    <n v="0"/>
    <n v="0"/>
    <n v="0"/>
    <n v="-2102508"/>
    <n v="0"/>
    <n v="0"/>
    <n v="0"/>
    <n v="0"/>
    <n v="0"/>
  </r>
  <r>
    <n v="-1"/>
    <n v="1"/>
    <s v="0001 -Florida Power &amp; Light Company"/>
    <n v="0"/>
    <n v="3"/>
    <x v="0"/>
    <n v="2013"/>
    <n v="127"/>
    <n v="2014"/>
    <s v="V2013"/>
    <n v="367"/>
    <x v="11"/>
    <s v="Function"/>
    <n v="828927.79"/>
    <n v="0"/>
    <n v="0"/>
    <n v="828927.79"/>
    <n v="0"/>
    <n v="0"/>
    <n v="0"/>
    <n v="0"/>
    <n v="828927.79"/>
    <n v="0"/>
    <n v="0"/>
    <n v="0"/>
    <n v="0"/>
    <n v="0"/>
  </r>
  <r>
    <n v="-1"/>
    <n v="1"/>
    <s v="0001 -Florida Power &amp; Light Company"/>
    <n v="0"/>
    <n v="3"/>
    <x v="0"/>
    <n v="2014"/>
    <n v="128"/>
    <n v="2014"/>
    <s v="V2014"/>
    <n v="367"/>
    <x v="11"/>
    <s v="Function"/>
    <n v="-753493.86"/>
    <n v="-753493.86"/>
    <n v="0"/>
    <n v="-753493.86"/>
    <n v="0"/>
    <n v="0"/>
    <n v="-753493.86"/>
    <n v="0"/>
    <n v="0"/>
    <n v="0"/>
    <n v="0"/>
    <n v="0"/>
    <n v="0"/>
    <n v="0"/>
  </r>
  <r>
    <n v="-1"/>
    <n v="1"/>
    <s v="0001 -Florida Power &amp; Light Company"/>
    <n v="0"/>
    <n v="3"/>
    <x v="0"/>
    <n v="2014"/>
    <n v="601"/>
    <n v="2014"/>
    <s v="V2014 EXP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0"/>
    <n v="1999"/>
    <n v="608"/>
    <n v="2014"/>
    <s v="COR Pre 2000"/>
    <n v="367"/>
    <x v="12"/>
    <s v="Function"/>
    <n v="0.21"/>
    <n v="0"/>
    <n v="0"/>
    <n v="0.21"/>
    <n v="0"/>
    <n v="0"/>
    <n v="0"/>
    <n v="0"/>
    <n v="0.21"/>
    <n v="0"/>
    <n v="0"/>
    <n v="51104053.560000002"/>
    <n v="0"/>
    <n v="0"/>
  </r>
  <r>
    <n v="-1"/>
    <n v="1"/>
    <s v="0001 -Florida Power &amp; Light Company"/>
    <n v="0"/>
    <n v="3"/>
    <x v="0"/>
    <n v="2014"/>
    <n v="609"/>
    <n v="2014"/>
    <s v="COR Post 1999"/>
    <n v="367"/>
    <x v="12"/>
    <s v="Function"/>
    <n v="0.21"/>
    <n v="0"/>
    <n v="0"/>
    <n v="0.21"/>
    <n v="0"/>
    <n v="0"/>
    <n v="0"/>
    <n v="0"/>
    <n v="0.21"/>
    <n v="0"/>
    <n v="0"/>
    <n v="72238479.859999999"/>
    <n v="0"/>
    <n v="0"/>
  </r>
  <r>
    <n v="-1"/>
    <n v="1"/>
    <s v="0001 -Florida Power &amp; Light Company"/>
    <n v="0"/>
    <n v="3"/>
    <x v="0"/>
    <n v="2014"/>
    <n v="128"/>
    <n v="2014"/>
    <s v="V2014"/>
    <n v="367"/>
    <x v="1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69"/>
    <n v="1"/>
    <n v="2014"/>
    <s v="V1969"/>
    <n v="367"/>
    <x v="0"/>
    <s v="Function"/>
    <n v="125000"/>
    <n v="0"/>
    <n v="0"/>
    <n v="125000"/>
    <n v="0"/>
    <n v="0"/>
    <n v="0"/>
    <n v="0"/>
    <n v="125000"/>
    <n v="0"/>
    <n v="0"/>
    <n v="0"/>
    <n v="0"/>
    <n v="0"/>
  </r>
  <r>
    <n v="-1"/>
    <n v="1"/>
    <s v="0001 -Florida Power &amp; Light Company"/>
    <n v="0"/>
    <n v="3"/>
    <x v="1"/>
    <n v="1982"/>
    <n v="16"/>
    <n v="2014"/>
    <s v="V1982"/>
    <n v="367"/>
    <x v="0"/>
    <s v="Function"/>
    <n v="1223787"/>
    <n v="0"/>
    <n v="0"/>
    <n v="1223787"/>
    <n v="0"/>
    <n v="1223787"/>
    <n v="0"/>
    <n v="0"/>
    <n v="1223787"/>
    <n v="1223787"/>
    <n v="0"/>
    <n v="0"/>
    <n v="0"/>
    <n v="0"/>
  </r>
  <r>
    <n v="-1"/>
    <n v="1"/>
    <s v="0001 -Florida Power &amp; Light Company"/>
    <n v="0"/>
    <n v="3"/>
    <x v="1"/>
    <n v="1983"/>
    <n v="17"/>
    <n v="2014"/>
    <s v="V1983"/>
    <n v="367"/>
    <x v="0"/>
    <s v="Function"/>
    <n v="220907.19"/>
    <n v="0"/>
    <n v="0"/>
    <n v="220907.19"/>
    <n v="0"/>
    <n v="220907.19"/>
    <n v="0"/>
    <n v="0"/>
    <n v="220907.19"/>
    <n v="220907.19"/>
    <n v="0"/>
    <n v="0"/>
    <n v="0"/>
    <n v="0"/>
  </r>
  <r>
    <n v="-1"/>
    <n v="1"/>
    <s v="0001 -Florida Power &amp; Light Company"/>
    <n v="0"/>
    <n v="3"/>
    <x v="1"/>
    <n v="1985"/>
    <n v="19"/>
    <n v="2014"/>
    <s v="V1985"/>
    <n v="367"/>
    <x v="0"/>
    <s v="Function"/>
    <n v="453462.76"/>
    <n v="0"/>
    <n v="0"/>
    <n v="453462.76"/>
    <n v="3195.5"/>
    <n v="414502.27"/>
    <n v="0"/>
    <n v="0"/>
    <n v="453462.76"/>
    <n v="417697.77"/>
    <n v="0"/>
    <n v="0"/>
    <n v="0"/>
    <n v="0"/>
  </r>
  <r>
    <n v="-1"/>
    <n v="1"/>
    <s v="0001 -Florida Power &amp; Light Company"/>
    <n v="0"/>
    <n v="3"/>
    <x v="1"/>
    <n v="1986"/>
    <n v="20"/>
    <n v="2014"/>
    <s v="V1986"/>
    <n v="367"/>
    <x v="0"/>
    <s v="Function"/>
    <n v="521375.24"/>
    <n v="0"/>
    <n v="0"/>
    <n v="521375.24"/>
    <n v="813.29"/>
    <n v="516861.78"/>
    <n v="0"/>
    <n v="0"/>
    <n v="521375.24"/>
    <n v="517675.07"/>
    <n v="0"/>
    <n v="0"/>
    <n v="0"/>
    <n v="0"/>
  </r>
  <r>
    <n v="-1"/>
    <n v="1"/>
    <s v="0001 -Florida Power &amp; Light Company"/>
    <n v="0"/>
    <n v="3"/>
    <x v="1"/>
    <n v="1987"/>
    <n v="22"/>
    <n v="2014"/>
    <s v="V1987"/>
    <n v="367"/>
    <x v="0"/>
    <s v="Function"/>
    <n v="-59.49"/>
    <n v="0"/>
    <n v="0"/>
    <n v="-59.49"/>
    <n v="0"/>
    <n v="-59.49"/>
    <n v="0"/>
    <n v="0"/>
    <n v="-59.49"/>
    <n v="-59.49"/>
    <n v="0"/>
    <n v="0"/>
    <n v="0"/>
    <n v="0"/>
  </r>
  <r>
    <n v="-1"/>
    <n v="1"/>
    <s v="0001 -Florida Power &amp; Light Company"/>
    <n v="0"/>
    <n v="3"/>
    <x v="1"/>
    <n v="1988"/>
    <n v="24"/>
    <n v="2014"/>
    <s v="V1988"/>
    <n v="367"/>
    <x v="0"/>
    <s v="Function"/>
    <n v="195694.94"/>
    <n v="0"/>
    <n v="0"/>
    <n v="195694.94"/>
    <n v="1779.47"/>
    <n v="174413.47"/>
    <n v="0"/>
    <n v="0"/>
    <n v="195694.94"/>
    <n v="176192.94"/>
    <n v="0"/>
    <n v="0"/>
    <n v="0"/>
    <n v="0"/>
  </r>
  <r>
    <n v="-1"/>
    <n v="1"/>
    <s v="0001 -Florida Power &amp; Light Company"/>
    <n v="0"/>
    <n v="3"/>
    <x v="1"/>
    <n v="1989"/>
    <n v="26"/>
    <n v="2014"/>
    <s v="V1989"/>
    <n v="367"/>
    <x v="0"/>
    <s v="Function"/>
    <n v="695010.45"/>
    <n v="0"/>
    <n v="0"/>
    <n v="695010.45"/>
    <n v="24483.08"/>
    <n v="610319.73"/>
    <n v="0"/>
    <n v="0"/>
    <n v="695010.45"/>
    <n v="634802.81000000006"/>
    <n v="0"/>
    <n v="0"/>
    <n v="0"/>
    <n v="0"/>
  </r>
  <r>
    <n v="-1"/>
    <n v="1"/>
    <s v="0001 -Florida Power &amp; Light Company"/>
    <n v="0"/>
    <n v="3"/>
    <x v="1"/>
    <n v="1990"/>
    <n v="28"/>
    <n v="2014"/>
    <s v="V1990"/>
    <n v="367"/>
    <x v="0"/>
    <s v="Function"/>
    <n v="71640.820000000007"/>
    <n v="0"/>
    <n v="0"/>
    <n v="71640.820000000007"/>
    <n v="1373.35"/>
    <n v="33743.120000000003"/>
    <n v="0"/>
    <n v="0"/>
    <n v="71640.820000000007"/>
    <n v="35116.47"/>
    <n v="0"/>
    <n v="0"/>
    <n v="0"/>
    <n v="0"/>
  </r>
  <r>
    <n v="-1"/>
    <n v="1"/>
    <s v="0001 -Florida Power &amp; Light Company"/>
    <n v="0"/>
    <n v="3"/>
    <x v="1"/>
    <n v="1992"/>
    <n v="30"/>
    <n v="2014"/>
    <s v="V1992"/>
    <n v="367"/>
    <x v="0"/>
    <s v="Function"/>
    <n v="-22174111.84"/>
    <n v="0"/>
    <n v="0"/>
    <n v="-22174111.84"/>
    <n v="13930.6"/>
    <n v="-22414188.41"/>
    <n v="0"/>
    <n v="0"/>
    <n v="-22174111.84"/>
    <n v="-22400257.809999999"/>
    <n v="0"/>
    <n v="0"/>
    <n v="0"/>
    <n v="0"/>
  </r>
  <r>
    <n v="-1"/>
    <n v="1"/>
    <s v="0001 -Florida Power &amp; Light Company"/>
    <n v="0"/>
    <n v="3"/>
    <x v="1"/>
    <n v="1993"/>
    <n v="31"/>
    <n v="2014"/>
    <s v="V1993"/>
    <n v="367"/>
    <x v="0"/>
    <s v="Function"/>
    <n v="4273.6899999999996"/>
    <n v="0"/>
    <n v="0"/>
    <n v="4273.6899999999996"/>
    <n v="170.95"/>
    <n v="3555.06"/>
    <n v="0"/>
    <n v="0"/>
    <n v="4273.6899999999996"/>
    <n v="3726.01"/>
    <n v="0"/>
    <n v="0"/>
    <n v="0"/>
    <n v="0"/>
  </r>
  <r>
    <n v="-1"/>
    <n v="1"/>
    <s v="0001 -Florida Power &amp; Light Company"/>
    <n v="0"/>
    <n v="3"/>
    <x v="1"/>
    <n v="2001"/>
    <n v="62"/>
    <n v="2014"/>
    <s v="V2001"/>
    <n v="367"/>
    <x v="0"/>
    <s v="Function"/>
    <n v="2074884.43"/>
    <n v="0"/>
    <n v="0"/>
    <n v="2074884.43"/>
    <n v="98806"/>
    <n v="1222711.6000000001"/>
    <n v="0"/>
    <n v="0"/>
    <n v="2074884.43"/>
    <n v="1321517.6000000001"/>
    <n v="0"/>
    <n v="0"/>
    <n v="0"/>
    <n v="0"/>
  </r>
  <r>
    <n v="-1"/>
    <n v="1"/>
    <s v="0001 -Florida Power &amp; Light Company"/>
    <n v="0"/>
    <n v="3"/>
    <x v="1"/>
    <n v="2002"/>
    <n v="63"/>
    <n v="2014"/>
    <s v="V2002"/>
    <n v="367"/>
    <x v="0"/>
    <s v="Function"/>
    <n v="20308321.329999998"/>
    <n v="0"/>
    <n v="0"/>
    <n v="20308321.329999998"/>
    <n v="235144.75"/>
    <n v="18273918.399999999"/>
    <n v="0"/>
    <n v="0"/>
    <n v="20308321.329999998"/>
    <n v="18509063.149999999"/>
    <n v="0"/>
    <n v="0"/>
    <n v="0"/>
    <n v="0"/>
  </r>
  <r>
    <n v="-1"/>
    <n v="1"/>
    <s v="0001 -Florida Power &amp; Light Company"/>
    <n v="0"/>
    <n v="3"/>
    <x v="1"/>
    <n v="2003"/>
    <n v="64"/>
    <n v="2014"/>
    <s v="V2003"/>
    <n v="367"/>
    <x v="0"/>
    <s v="Function"/>
    <n v="6608692.4800000004"/>
    <n v="0"/>
    <n v="0"/>
    <n v="6608692.4800000004"/>
    <n v="39615.440000000002"/>
    <n v="6059182.1200000001"/>
    <n v="0"/>
    <n v="0"/>
    <n v="6608692.4800000004"/>
    <n v="6098797.5599999996"/>
    <n v="0"/>
    <n v="0"/>
    <n v="0"/>
    <n v="0"/>
  </r>
  <r>
    <n v="-1"/>
    <n v="1"/>
    <s v="0001 -Florida Power &amp; Light Company"/>
    <n v="0"/>
    <n v="3"/>
    <x v="1"/>
    <n v="2004"/>
    <n v="65"/>
    <n v="2014"/>
    <s v="V2004"/>
    <n v="367"/>
    <x v="0"/>
    <s v="Function"/>
    <n v="558603.82999999996"/>
    <n v="0"/>
    <n v="0"/>
    <n v="567918.43000000005"/>
    <n v="23803.759999999998"/>
    <n v="229733.83"/>
    <n v="0"/>
    <n v="0"/>
    <n v="558603.82999999996"/>
    <n v="253537.59"/>
    <n v="0"/>
    <n v="0"/>
    <n v="0"/>
    <n v="0"/>
  </r>
  <r>
    <n v="-1"/>
    <n v="1"/>
    <s v="0001 -Florida Power &amp; Light Company"/>
    <n v="0"/>
    <n v="3"/>
    <x v="1"/>
    <n v="2004"/>
    <n v="92"/>
    <n v="2014"/>
    <s v="V2004 Q1"/>
    <n v="367"/>
    <x v="0"/>
    <s v="Function"/>
    <n v="246781"/>
    <n v="0"/>
    <n v="0"/>
    <n v="246781"/>
    <n v="0"/>
    <n v="246781"/>
    <n v="0"/>
    <n v="0"/>
    <n v="246781"/>
    <n v="246781"/>
    <n v="0"/>
    <n v="0"/>
    <n v="0"/>
    <n v="0"/>
  </r>
  <r>
    <n v="-1"/>
    <n v="1"/>
    <s v="0001 -Florida Power &amp; Light Company"/>
    <n v="0"/>
    <n v="3"/>
    <x v="1"/>
    <n v="2004"/>
    <n v="93"/>
    <n v="2014"/>
    <s v="V2004 Q2"/>
    <n v="367"/>
    <x v="0"/>
    <s v="Function"/>
    <n v="156841"/>
    <n v="0"/>
    <n v="0"/>
    <n v="156841"/>
    <n v="0"/>
    <n v="156841"/>
    <n v="0"/>
    <n v="0"/>
    <n v="156841"/>
    <n v="156841"/>
    <n v="0"/>
    <n v="0"/>
    <n v="0"/>
    <n v="0"/>
  </r>
  <r>
    <n v="-1"/>
    <n v="1"/>
    <s v="0001 -Florida Power &amp; Light Company"/>
    <n v="0"/>
    <n v="3"/>
    <x v="1"/>
    <n v="2004"/>
    <n v="94"/>
    <n v="2014"/>
    <s v="V2004 Q3"/>
    <n v="367"/>
    <x v="0"/>
    <s v="Function"/>
    <n v="78982"/>
    <n v="0"/>
    <n v="0"/>
    <n v="78982"/>
    <n v="0"/>
    <n v="78982"/>
    <n v="0"/>
    <n v="0"/>
    <n v="78982"/>
    <n v="78982"/>
    <n v="0"/>
    <n v="0"/>
    <n v="0"/>
    <n v="0"/>
  </r>
  <r>
    <n v="-1"/>
    <n v="1"/>
    <s v="0001 -Florida Power &amp; Light Company"/>
    <n v="0"/>
    <n v="3"/>
    <x v="1"/>
    <n v="2004"/>
    <n v="95"/>
    <n v="2014"/>
    <s v="V2004 Q4"/>
    <n v="367"/>
    <x v="0"/>
    <s v="Function"/>
    <n v="421763"/>
    <n v="0"/>
    <n v="0"/>
    <n v="421763"/>
    <n v="0"/>
    <n v="421763"/>
    <n v="0"/>
    <n v="0"/>
    <n v="421763"/>
    <n v="421763"/>
    <n v="0"/>
    <n v="0"/>
    <n v="0"/>
    <n v="0"/>
  </r>
  <r>
    <n v="-1"/>
    <n v="1"/>
    <s v="0001 -Florida Power &amp; Light Company"/>
    <n v="0"/>
    <n v="3"/>
    <x v="1"/>
    <n v="2005"/>
    <n v="66"/>
    <n v="2014"/>
    <s v="V2005"/>
    <n v="367"/>
    <x v="0"/>
    <s v="Function"/>
    <n v="3636361.05"/>
    <n v="0"/>
    <n v="0"/>
    <n v="3636361.05"/>
    <n v="0"/>
    <n v="3636361.05"/>
    <n v="-71.209999999999994"/>
    <n v="0"/>
    <n v="3636361.05"/>
    <n v="3636361.05"/>
    <n v="0"/>
    <n v="0"/>
    <n v="0"/>
    <n v="0"/>
  </r>
  <r>
    <n v="-1"/>
    <n v="1"/>
    <s v="0001 -Florida Power &amp; Light Company"/>
    <n v="0"/>
    <n v="3"/>
    <x v="1"/>
    <n v="2006"/>
    <n v="67"/>
    <n v="2014"/>
    <s v="V2006"/>
    <n v="367"/>
    <x v="0"/>
    <s v="Function"/>
    <n v="74054.990000000005"/>
    <n v="0"/>
    <n v="0"/>
    <n v="74054.990000000005"/>
    <n v="0"/>
    <n v="74054.990000000005"/>
    <n v="-300.48"/>
    <n v="0"/>
    <n v="74054.990000000005"/>
    <n v="74054.990000000005"/>
    <n v="0"/>
    <n v="0"/>
    <n v="0"/>
    <n v="0"/>
  </r>
  <r>
    <n v="-1"/>
    <n v="1"/>
    <s v="0001 -Florida Power &amp; Light Company"/>
    <n v="0"/>
    <n v="3"/>
    <x v="1"/>
    <n v="2007"/>
    <n v="74"/>
    <n v="2014"/>
    <s v="V2007"/>
    <n v="367"/>
    <x v="0"/>
    <s v="Function"/>
    <n v="36125248.799999997"/>
    <n v="0"/>
    <n v="0"/>
    <n v="36125248.799999997"/>
    <n v="1438348.6"/>
    <n v="9953579.0600000005"/>
    <n v="-138.72999999999999"/>
    <n v="0"/>
    <n v="36125248.799999997"/>
    <n v="11391927.66"/>
    <n v="0"/>
    <n v="0"/>
    <n v="0"/>
    <n v="0"/>
  </r>
  <r>
    <n v="-1"/>
    <n v="1"/>
    <s v="0001 -Florida Power &amp; Light Company"/>
    <n v="0"/>
    <n v="3"/>
    <x v="1"/>
    <n v="2008"/>
    <n v="89"/>
    <n v="2014"/>
    <s v="V2008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164"/>
    <n v="2014"/>
    <s v="V2008 Q1"/>
    <n v="367"/>
    <x v="0"/>
    <s v="Function"/>
    <n v="205623.92"/>
    <n v="0"/>
    <n v="0"/>
    <n v="205623.92"/>
    <n v="-279.49"/>
    <n v="208279.59"/>
    <n v="-27392.65"/>
    <n v="0"/>
    <n v="205623.92"/>
    <n v="208000.1"/>
    <n v="0"/>
    <n v="0"/>
    <n v="0"/>
    <n v="0"/>
  </r>
  <r>
    <n v="-1"/>
    <n v="1"/>
    <s v="0001 -Florida Power &amp; Light Company"/>
    <n v="0"/>
    <n v="3"/>
    <x v="1"/>
    <n v="2008"/>
    <n v="165"/>
    <n v="2014"/>
    <s v="V2008 Q2"/>
    <n v="367"/>
    <x v="0"/>
    <s v="Function"/>
    <n v="253170.54"/>
    <n v="0"/>
    <n v="0"/>
    <n v="253170.54"/>
    <n v="7110.76"/>
    <n v="115696.44"/>
    <n v="-9844.0499999999993"/>
    <n v="0"/>
    <n v="253170.54"/>
    <n v="122807.2"/>
    <n v="0"/>
    <n v="0"/>
    <n v="0"/>
    <n v="0"/>
  </r>
  <r>
    <n v="-1"/>
    <n v="1"/>
    <s v="0001 -Florida Power &amp; Light Company"/>
    <n v="0"/>
    <n v="3"/>
    <x v="1"/>
    <n v="2008"/>
    <n v="166"/>
    <n v="2014"/>
    <s v="V2008 Q3"/>
    <n v="367"/>
    <x v="0"/>
    <s v="Function"/>
    <n v="247228.41"/>
    <n v="0"/>
    <n v="0"/>
    <n v="247228.41"/>
    <n v="0"/>
    <n v="247228.41"/>
    <n v="-32276.95"/>
    <n v="0"/>
    <n v="247228.41"/>
    <n v="247228.41"/>
    <n v="0"/>
    <n v="0"/>
    <n v="0"/>
    <n v="0"/>
  </r>
  <r>
    <n v="-1"/>
    <n v="1"/>
    <s v="0001 -Florida Power &amp; Light Company"/>
    <n v="0"/>
    <n v="3"/>
    <x v="1"/>
    <n v="2008"/>
    <n v="170"/>
    <n v="2014"/>
    <s v="V2008 Q3 - 50% Bonus"/>
    <n v="367"/>
    <x v="0"/>
    <s v="Function"/>
    <n v="202177.68"/>
    <n v="0"/>
    <n v="0"/>
    <n v="202177.68"/>
    <n v="0"/>
    <n v="202177.68"/>
    <n v="-26395.35"/>
    <n v="0"/>
    <n v="202177.68"/>
    <n v="202177.68"/>
    <n v="0"/>
    <n v="0"/>
    <n v="0"/>
    <n v="0"/>
  </r>
  <r>
    <n v="-1"/>
    <n v="1"/>
    <s v="0001 -Florida Power &amp; Light Company"/>
    <n v="0"/>
    <n v="3"/>
    <x v="1"/>
    <n v="2008"/>
    <n v="167"/>
    <n v="2014"/>
    <s v="V2008 Q4"/>
    <n v="367"/>
    <x v="0"/>
    <s v="Function"/>
    <n v="2608855.16"/>
    <n v="0"/>
    <n v="0"/>
    <n v="2608855.16"/>
    <n v="0"/>
    <n v="2608855.16"/>
    <n v="-340599.56"/>
    <n v="0"/>
    <n v="2608855.16"/>
    <n v="2608855.16"/>
    <n v="0"/>
    <n v="0"/>
    <n v="0"/>
    <n v="0"/>
  </r>
  <r>
    <n v="-1"/>
    <n v="1"/>
    <s v="0001 -Florida Power &amp; Light Company"/>
    <n v="0"/>
    <n v="3"/>
    <x v="1"/>
    <n v="2009"/>
    <n v="90"/>
    <n v="2014"/>
    <s v="V2009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85"/>
    <n v="2014"/>
    <s v="V2009 Q1"/>
    <n v="367"/>
    <x v="0"/>
    <s v="Function"/>
    <n v="4511193.41"/>
    <n v="0"/>
    <n v="0"/>
    <n v="4511193.41"/>
    <n v="0"/>
    <n v="4511193.41"/>
    <n v="-2821759.97"/>
    <n v="0"/>
    <n v="4511193.41"/>
    <n v="4511193.41"/>
    <n v="0"/>
    <n v="0"/>
    <n v="0"/>
    <n v="0"/>
  </r>
  <r>
    <n v="-1"/>
    <n v="1"/>
    <s v="0001 -Florida Power &amp; Light Company"/>
    <n v="0"/>
    <n v="3"/>
    <x v="1"/>
    <n v="2009"/>
    <n v="189"/>
    <n v="2014"/>
    <s v="V2009 Q1 - 50% Bonus"/>
    <n v="367"/>
    <x v="0"/>
    <s v="Function"/>
    <n v="697554.34"/>
    <n v="0"/>
    <n v="0"/>
    <n v="697554.34"/>
    <n v="28302.3"/>
    <n v="400395.41"/>
    <n v="-170787.7"/>
    <n v="0"/>
    <n v="697554.34"/>
    <n v="428697.71"/>
    <n v="0"/>
    <n v="0"/>
    <n v="0"/>
    <n v="0"/>
  </r>
  <r>
    <n v="-1"/>
    <n v="1"/>
    <s v="0001 -Florida Power &amp; Light Company"/>
    <n v="0"/>
    <n v="3"/>
    <x v="1"/>
    <n v="2009"/>
    <n v="186"/>
    <n v="2014"/>
    <s v="V2009 Q2"/>
    <n v="367"/>
    <x v="0"/>
    <s v="Function"/>
    <n v="217205.52"/>
    <n v="0"/>
    <n v="0"/>
    <n v="217205.52"/>
    <n v="0"/>
    <n v="217205.52"/>
    <n v="-135862.46"/>
    <n v="0"/>
    <n v="217205.52"/>
    <n v="217205.52"/>
    <n v="0"/>
    <n v="0"/>
    <n v="0"/>
    <n v="0"/>
  </r>
  <r>
    <n v="-1"/>
    <n v="1"/>
    <s v="0001 -Florida Power &amp; Light Company"/>
    <n v="0"/>
    <n v="3"/>
    <x v="1"/>
    <n v="2009"/>
    <n v="190"/>
    <n v="2014"/>
    <s v="V2009 Q2 - 50% Bonus"/>
    <n v="367"/>
    <x v="0"/>
    <s v="Function"/>
    <n v="191433.33"/>
    <n v="0"/>
    <n v="0"/>
    <n v="191433.33"/>
    <n v="0"/>
    <n v="191433.33"/>
    <n v="-119741.9"/>
    <n v="0"/>
    <n v="191433.33"/>
    <n v="191433.33"/>
    <n v="0"/>
    <n v="0"/>
    <n v="0"/>
    <n v="0"/>
  </r>
  <r>
    <n v="-1"/>
    <n v="1"/>
    <s v="0001 -Florida Power &amp; Light Company"/>
    <n v="0"/>
    <n v="3"/>
    <x v="1"/>
    <n v="2009"/>
    <n v="187"/>
    <n v="2014"/>
    <s v="V2009 Q3"/>
    <n v="367"/>
    <x v="0"/>
    <s v="Function"/>
    <n v="2355470.09"/>
    <n v="0"/>
    <n v="0"/>
    <n v="2355470.09"/>
    <n v="156946.57"/>
    <n v="707105.5"/>
    <n v="-551.05999999999995"/>
    <n v="0"/>
    <n v="2355470.09"/>
    <n v="864052.07"/>
    <n v="0"/>
    <n v="0"/>
    <n v="0"/>
    <n v="0"/>
  </r>
  <r>
    <n v="-1"/>
    <n v="1"/>
    <s v="0001 -Florida Power &amp; Light Company"/>
    <n v="0"/>
    <n v="3"/>
    <x v="1"/>
    <n v="2009"/>
    <n v="191"/>
    <n v="2014"/>
    <s v="V2009 Q3 - 50% Bonus"/>
    <n v="367"/>
    <x v="0"/>
    <s v="Function"/>
    <n v="1699250.35"/>
    <n v="0"/>
    <n v="0"/>
    <n v="1699250.35"/>
    <n v="11772.64"/>
    <n v="1352013.3"/>
    <n v="-812548.47"/>
    <n v="0"/>
    <n v="1699250.35"/>
    <n v="1363785.94"/>
    <n v="0"/>
    <n v="0"/>
    <n v="0"/>
    <n v="0"/>
  </r>
  <r>
    <n v="-1"/>
    <n v="1"/>
    <s v="0001 -Florida Power &amp; Light Company"/>
    <n v="0"/>
    <n v="3"/>
    <x v="1"/>
    <n v="2009"/>
    <n v="188"/>
    <n v="2014"/>
    <s v="V2009 Q4"/>
    <n v="367"/>
    <x v="0"/>
    <s v="Function"/>
    <n v="12182.48"/>
    <n v="0"/>
    <n v="0"/>
    <n v="12182.48"/>
    <n v="812.21"/>
    <n v="3655.43"/>
    <n v="0"/>
    <n v="0"/>
    <n v="12182.48"/>
    <n v="4467.6400000000003"/>
    <n v="0"/>
    <n v="0"/>
    <n v="0"/>
    <n v="0"/>
  </r>
  <r>
    <n v="-1"/>
    <n v="1"/>
    <s v="0001 -Florida Power &amp; Light Company"/>
    <n v="0"/>
    <n v="3"/>
    <x v="1"/>
    <n v="2009"/>
    <n v="192"/>
    <n v="2014"/>
    <s v="V2009 Q4 - 50% Bonus"/>
    <n v="367"/>
    <x v="0"/>
    <s v="Function"/>
    <n v="3529283.44"/>
    <n v="0"/>
    <n v="0"/>
    <n v="3529283.44"/>
    <n v="0"/>
    <n v="3529283.44"/>
    <n v="-2207573.42"/>
    <n v="0"/>
    <n v="3529283.44"/>
    <n v="3529283.44"/>
    <n v="0"/>
    <n v="0"/>
    <n v="0"/>
    <n v="0"/>
  </r>
  <r>
    <n v="-1"/>
    <n v="1"/>
    <s v="0001 -Florida Power &amp; Light Company"/>
    <n v="0"/>
    <n v="3"/>
    <x v="1"/>
    <n v="2010"/>
    <n v="124"/>
    <n v="2014"/>
    <s v="V2010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3"/>
    <n v="2014"/>
    <s v="V2010 Q1"/>
    <n v="367"/>
    <x v="0"/>
    <s v="Function"/>
    <n v="31293557"/>
    <n v="0"/>
    <n v="0"/>
    <n v="31293557"/>
    <n v="0"/>
    <n v="31293557"/>
    <n v="0"/>
    <n v="0"/>
    <n v="31293557"/>
    <n v="31293557"/>
    <n v="0"/>
    <n v="0"/>
    <n v="0"/>
    <n v="0"/>
  </r>
  <r>
    <n v="-1"/>
    <n v="1"/>
    <s v="0001 -Florida Power &amp; Light Company"/>
    <n v="0"/>
    <n v="3"/>
    <x v="1"/>
    <n v="2010"/>
    <n v="215"/>
    <n v="2014"/>
    <s v="V2010 Q1 - 50% Bonus"/>
    <n v="367"/>
    <x v="0"/>
    <s v="Function"/>
    <n v="608845.84"/>
    <n v="0"/>
    <n v="0"/>
    <n v="608845.84"/>
    <n v="0"/>
    <n v="608845.84"/>
    <n v="-71929.289999999994"/>
    <n v="0"/>
    <n v="608845.84"/>
    <n v="608845.84"/>
    <n v="0"/>
    <n v="0"/>
    <n v="0"/>
    <n v="0"/>
  </r>
  <r>
    <n v="-1"/>
    <n v="1"/>
    <s v="0001 -Florida Power &amp; Light Company"/>
    <n v="0"/>
    <n v="3"/>
    <x v="1"/>
    <n v="2010"/>
    <n v="194"/>
    <n v="2014"/>
    <s v="V2010 Q2"/>
    <n v="367"/>
    <x v="0"/>
    <s v="Function"/>
    <n v="6581986.0899999999"/>
    <n v="0"/>
    <n v="0"/>
    <n v="6581986.0899999999"/>
    <n v="189347.05"/>
    <n v="726421.51"/>
    <n v="0"/>
    <n v="0"/>
    <n v="6581986.0899999999"/>
    <n v="915768.56"/>
    <n v="0"/>
    <n v="0"/>
    <n v="0"/>
    <n v="0"/>
  </r>
  <r>
    <n v="-1"/>
    <n v="1"/>
    <s v="0001 -Florida Power &amp; Light Company"/>
    <n v="0"/>
    <n v="3"/>
    <x v="1"/>
    <n v="2010"/>
    <n v="216"/>
    <n v="2014"/>
    <s v="V2010 Q2 - 50% Bonus"/>
    <n v="367"/>
    <x v="0"/>
    <s v="Function"/>
    <n v="580824.48"/>
    <n v="0"/>
    <n v="0"/>
    <n v="580824.48"/>
    <n v="0"/>
    <n v="580824.48"/>
    <n v="-68618.83"/>
    <n v="0"/>
    <n v="580824.48"/>
    <n v="580824.48"/>
    <n v="0"/>
    <n v="0"/>
    <n v="0"/>
    <n v="0"/>
  </r>
  <r>
    <n v="-1"/>
    <n v="1"/>
    <s v="0001 -Florida Power &amp; Light Company"/>
    <n v="0"/>
    <n v="3"/>
    <x v="1"/>
    <n v="2010"/>
    <n v="195"/>
    <n v="2014"/>
    <s v="V2010 Q3"/>
    <n v="367"/>
    <x v="0"/>
    <s v="Function"/>
    <n v="2595924.2999999998"/>
    <n v="0"/>
    <n v="0"/>
    <n v="2595924.2999999998"/>
    <n v="0"/>
    <n v="2595924.2999999998"/>
    <n v="-306683.5"/>
    <n v="0"/>
    <n v="2595924.2999999998"/>
    <n v="2595924.2999999998"/>
    <n v="0"/>
    <n v="0"/>
    <n v="0"/>
    <n v="0"/>
  </r>
  <r>
    <n v="-1"/>
    <n v="1"/>
    <s v="0001 -Florida Power &amp; Light Company"/>
    <n v="0"/>
    <n v="3"/>
    <x v="1"/>
    <n v="2010"/>
    <n v="225"/>
    <n v="2014"/>
    <s v="V2010 Q3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7"/>
    <n v="2014"/>
    <s v="V2010 Q3 - 50% Bonus"/>
    <n v="367"/>
    <x v="0"/>
    <s v="Function"/>
    <n v="111368.13"/>
    <n v="0"/>
    <n v="0"/>
    <n v="111368.13"/>
    <n v="0"/>
    <n v="111368.13"/>
    <n v="-13157.07"/>
    <n v="0"/>
    <n v="111368.13"/>
    <n v="111368.13"/>
    <n v="0"/>
    <n v="0"/>
    <n v="0"/>
    <n v="0"/>
  </r>
  <r>
    <n v="-1"/>
    <n v="1"/>
    <s v="0001 -Florida Power &amp; Light Company"/>
    <n v="0"/>
    <n v="3"/>
    <x v="1"/>
    <n v="2010"/>
    <n v="196"/>
    <n v="2014"/>
    <s v="V2010 Q4"/>
    <n v="367"/>
    <x v="0"/>
    <s v="Function"/>
    <n v="87743.01"/>
    <n v="0"/>
    <n v="0"/>
    <n v="87743.01"/>
    <n v="0"/>
    <n v="87743.01"/>
    <n v="-10365.99"/>
    <n v="0"/>
    <n v="87743.01"/>
    <n v="87743.01"/>
    <n v="0"/>
    <n v="0"/>
    <n v="0"/>
    <n v="0"/>
  </r>
  <r>
    <n v="-1"/>
    <n v="1"/>
    <s v="0001 -Florida Power &amp; Light Company"/>
    <n v="0"/>
    <n v="3"/>
    <x v="1"/>
    <n v="2010"/>
    <n v="224"/>
    <n v="2014"/>
    <s v="V2010 Q4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8"/>
    <n v="2014"/>
    <s v="V2010 Q4 - 50% Bonus"/>
    <n v="367"/>
    <x v="0"/>
    <s v="Function"/>
    <n v="590600.49"/>
    <n v="0"/>
    <n v="0"/>
    <n v="590600.49"/>
    <n v="0"/>
    <n v="590600.49"/>
    <n v="-67837.210000000006"/>
    <n v="0"/>
    <n v="590600.49"/>
    <n v="590600.49"/>
    <n v="0"/>
    <n v="0"/>
    <n v="0"/>
    <n v="0"/>
  </r>
  <r>
    <n v="-1"/>
    <n v="1"/>
    <s v="0001 -Florida Power &amp; Light Company"/>
    <n v="0"/>
    <n v="3"/>
    <x v="1"/>
    <n v="2011"/>
    <n v="125"/>
    <n v="2014"/>
    <s v="V2011"/>
    <n v="367"/>
    <x v="0"/>
    <s v="Function"/>
    <n v="113513331.62"/>
    <n v="0"/>
    <n v="0"/>
    <n v="113513331.62"/>
    <n v="8228171.0599999996"/>
    <n v="31483503.050000001"/>
    <n v="0"/>
    <n v="0"/>
    <n v="113513331.62"/>
    <n v="39711674.109999999"/>
    <n v="0"/>
    <n v="0"/>
    <n v="0"/>
    <n v="0"/>
  </r>
  <r>
    <n v="-1"/>
    <n v="1"/>
    <s v="0001 -Florida Power &amp; Light Company"/>
    <n v="0"/>
    <n v="3"/>
    <x v="1"/>
    <n v="2011"/>
    <n v="233"/>
    <n v="2014"/>
    <s v="V2011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1"/>
    <n v="234"/>
    <n v="2014"/>
    <s v="V2011 - 5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126"/>
    <n v="2014"/>
    <s v="V2012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0"/>
    <n v="2014"/>
    <s v="V2012 Q1"/>
    <n v="367"/>
    <x v="0"/>
    <s v="Function"/>
    <n v="560854.64"/>
    <n v="0"/>
    <n v="0"/>
    <n v="560854.64"/>
    <n v="37392.18"/>
    <n v="56085.47"/>
    <n v="0"/>
    <n v="0"/>
    <n v="560854.64"/>
    <n v="93477.65"/>
    <n v="0"/>
    <n v="0"/>
    <n v="0"/>
    <n v="0"/>
  </r>
  <r>
    <n v="-1"/>
    <n v="1"/>
    <s v="0001 -Florida Power &amp; Light Company"/>
    <n v="0"/>
    <n v="3"/>
    <x v="1"/>
    <n v="2012"/>
    <n v="248"/>
    <n v="2014"/>
    <s v="V2012 Q1 - 50% Bonus"/>
    <n v="367"/>
    <x v="0"/>
    <s v="Function"/>
    <n v="2112530.98"/>
    <n v="0"/>
    <n v="0"/>
    <n v="2112530.98"/>
    <n v="704176.29"/>
    <n v="1056265.49"/>
    <n v="0"/>
    <n v="0"/>
    <n v="2112530.98"/>
    <n v="1760441.78"/>
    <n v="0"/>
    <n v="0"/>
    <n v="0"/>
    <n v="0"/>
  </r>
  <r>
    <n v="-1"/>
    <n v="1"/>
    <s v="0001 -Florida Power &amp; Light Company"/>
    <n v="0"/>
    <n v="3"/>
    <x v="1"/>
    <n v="2012"/>
    <n v="242"/>
    <n v="2014"/>
    <s v="V2012 Q2"/>
    <n v="367"/>
    <x v="0"/>
    <s v="Function"/>
    <n v="59604.93"/>
    <n v="0"/>
    <n v="0"/>
    <n v="59604.93"/>
    <n v="11653.15"/>
    <n v="17479.72"/>
    <n v="0"/>
    <n v="0"/>
    <n v="59604.93"/>
    <n v="29132.87"/>
    <n v="0"/>
    <n v="0"/>
    <n v="0"/>
    <n v="0"/>
  </r>
  <r>
    <n v="-1"/>
    <n v="1"/>
    <s v="0001 -Florida Power &amp; Light Company"/>
    <n v="0"/>
    <n v="3"/>
    <x v="1"/>
    <n v="2012"/>
    <n v="243"/>
    <n v="2014"/>
    <s v="V2012 Q2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9"/>
    <n v="2014"/>
    <s v="V2012 Q2 - 50% Bonus"/>
    <n v="367"/>
    <x v="0"/>
    <s v="Function"/>
    <n v="1640888"/>
    <n v="0"/>
    <n v="0"/>
    <n v="1640888"/>
    <n v="546962.12"/>
    <n v="820444"/>
    <n v="0"/>
    <n v="0"/>
    <n v="1640888"/>
    <n v="1367406.12"/>
    <n v="0"/>
    <n v="0"/>
    <n v="0"/>
    <n v="0"/>
  </r>
  <r>
    <n v="-1"/>
    <n v="1"/>
    <s v="0001 -Florida Power &amp; Light Company"/>
    <n v="0"/>
    <n v="3"/>
    <x v="1"/>
    <n v="2012"/>
    <n v="244"/>
    <n v="2014"/>
    <s v="V2012 Q3"/>
    <n v="367"/>
    <x v="0"/>
    <s v="Function"/>
    <n v="120106849.33"/>
    <n v="0"/>
    <n v="0"/>
    <n v="120106849.33"/>
    <n v="8007863.3600000003"/>
    <n v="12012246.529999999"/>
    <n v="0"/>
    <n v="0"/>
    <n v="120106849.33"/>
    <n v="20020109.890000001"/>
    <n v="0"/>
    <n v="0"/>
    <n v="0"/>
    <n v="0"/>
  </r>
  <r>
    <n v="-1"/>
    <n v="1"/>
    <s v="0001 -Florida Power &amp; Light Company"/>
    <n v="0"/>
    <n v="3"/>
    <x v="1"/>
    <n v="2012"/>
    <n v="245"/>
    <n v="2014"/>
    <s v="V2012 Q3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0"/>
    <n v="2014"/>
    <s v="V2012 Q3 - 50% Bonus"/>
    <n v="367"/>
    <x v="0"/>
    <s v="Function"/>
    <n v="1136305.47"/>
    <n v="0"/>
    <n v="0"/>
    <n v="1136305.47"/>
    <n v="378768.11"/>
    <n v="568152.73"/>
    <n v="0"/>
    <n v="0"/>
    <n v="1136305.47"/>
    <n v="946920.84"/>
    <n v="0"/>
    <n v="0"/>
    <n v="0"/>
    <n v="0"/>
  </r>
  <r>
    <n v="-1"/>
    <n v="1"/>
    <s v="0001 -Florida Power &amp; Light Company"/>
    <n v="0"/>
    <n v="3"/>
    <x v="1"/>
    <n v="2012"/>
    <n v="246"/>
    <n v="2014"/>
    <s v="V2012 Q4"/>
    <n v="367"/>
    <x v="0"/>
    <s v="Function"/>
    <n v="34850670.789999999"/>
    <n v="0"/>
    <n v="0"/>
    <n v="34850670.789999999"/>
    <n v="2318582.58"/>
    <n v="3551370.98"/>
    <n v="0"/>
    <n v="0"/>
    <n v="34850670.789999999"/>
    <n v="5869953.5599999996"/>
    <n v="0"/>
    <n v="0"/>
    <n v="0"/>
    <n v="0"/>
  </r>
  <r>
    <n v="-1"/>
    <n v="1"/>
    <s v="0001 -Florida Power &amp; Light Company"/>
    <n v="0"/>
    <n v="3"/>
    <x v="1"/>
    <n v="2012"/>
    <n v="247"/>
    <n v="2014"/>
    <s v="V2012 Q4 - 100% Bonus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1"/>
    <n v="2014"/>
    <s v="V2012 Q4 - 50% Bonus"/>
    <n v="367"/>
    <x v="0"/>
    <s v="Function"/>
    <n v="14468766.99"/>
    <n v="0"/>
    <n v="0"/>
    <n v="14468766.99"/>
    <n v="4822917.51"/>
    <n v="7234383.5"/>
    <n v="0"/>
    <n v="0"/>
    <n v="14468766.99"/>
    <n v="12057301.01"/>
    <n v="0"/>
    <n v="0"/>
    <n v="0"/>
    <n v="0"/>
  </r>
  <r>
    <n v="-1"/>
    <n v="1"/>
    <s v="0001 -Florida Power &amp; Light Company"/>
    <n v="0"/>
    <n v="3"/>
    <x v="1"/>
    <n v="2013"/>
    <n v="127"/>
    <n v="2014"/>
    <s v="V2013"/>
    <n v="367"/>
    <x v="0"/>
    <s v="Function"/>
    <n v="96168124.680000007"/>
    <n v="0"/>
    <n v="0"/>
    <n v="96168124.680000007"/>
    <n v="4157947.56"/>
    <n v="2079168.86"/>
    <n v="0"/>
    <n v="0"/>
    <n v="96168124.680000007"/>
    <n v="6237116.4199999999"/>
    <n v="0"/>
    <n v="0"/>
    <n v="0"/>
    <n v="0"/>
  </r>
  <r>
    <n v="-1"/>
    <n v="1"/>
    <s v="0001 -Florida Power &amp; Light Company"/>
    <n v="0"/>
    <n v="3"/>
    <x v="1"/>
    <n v="2013"/>
    <n v="231"/>
    <n v="2014"/>
    <s v="V2013 - 50% Bonus"/>
    <n v="367"/>
    <x v="0"/>
    <s v="Function"/>
    <n v="26567164.120000001"/>
    <n v="0"/>
    <n v="0"/>
    <n v="26567164.120000001"/>
    <n v="8855712.5199999996"/>
    <n v="4427869.54"/>
    <n v="0"/>
    <n v="0"/>
    <n v="26567164.120000001"/>
    <n v="13283582.060000001"/>
    <n v="0"/>
    <n v="0"/>
    <n v="0"/>
    <n v="0"/>
  </r>
  <r>
    <n v="-1"/>
    <n v="1"/>
    <s v="0001 -Florida Power &amp; Light Company"/>
    <n v="0"/>
    <n v="3"/>
    <x v="1"/>
    <n v="2014"/>
    <n v="128"/>
    <n v="2014"/>
    <s v="V2014"/>
    <n v="367"/>
    <x v="0"/>
    <s v="Function"/>
    <n v="6602153"/>
    <n v="6602153"/>
    <n v="0"/>
    <n v="6602153"/>
    <n v="200277.22"/>
    <n v="0"/>
    <n v="6602153"/>
    <n v="0"/>
    <n v="0"/>
    <n v="200277.22"/>
    <n v="0"/>
    <n v="0"/>
    <n v="0"/>
    <n v="0"/>
  </r>
  <r>
    <n v="-1"/>
    <n v="1"/>
    <s v="0001 -Florida Power &amp; Light Company"/>
    <n v="0"/>
    <n v="3"/>
    <x v="1"/>
    <n v="2014"/>
    <n v="363"/>
    <n v="2014"/>
    <s v="V2014 - 50% Bonus"/>
    <n v="367"/>
    <x v="0"/>
    <s v="Function"/>
    <n v="19505338.41"/>
    <n v="19505338.41"/>
    <n v="0"/>
    <n v="19505338.41"/>
    <n v="22756234.649999999"/>
    <n v="0"/>
    <n v="19505338.41"/>
    <n v="0"/>
    <n v="0"/>
    <n v="3250896.24"/>
    <n v="0"/>
    <n v="0"/>
    <n v="0"/>
    <n v="0"/>
  </r>
  <r>
    <n v="-1"/>
    <n v="1"/>
    <s v="0001 -Florida Power &amp; Light Company"/>
    <n v="0"/>
    <n v="3"/>
    <x v="1"/>
    <n v="2014"/>
    <n v="601"/>
    <n v="2014"/>
    <s v="V2014 EXP"/>
    <n v="367"/>
    <x v="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69"/>
    <n v="1"/>
    <n v="2014"/>
    <s v="V1969"/>
    <n v="367"/>
    <x v="1"/>
    <s v="Function"/>
    <n v="31134675.859999999"/>
    <n v="0"/>
    <n v="0"/>
    <n v="31207503.66"/>
    <n v="0"/>
    <n v="31207503.66"/>
    <n v="-72827.8"/>
    <n v="0"/>
    <n v="31207503.66"/>
    <n v="31134675.859999999"/>
    <n v="0"/>
    <n v="0"/>
    <n v="0"/>
    <n v="0"/>
  </r>
  <r>
    <n v="-1"/>
    <n v="1"/>
    <s v="0001 -Florida Power &amp; Light Company"/>
    <n v="0"/>
    <n v="3"/>
    <x v="1"/>
    <n v="1971"/>
    <n v="3"/>
    <n v="2014"/>
    <s v="V1971"/>
    <n v="367"/>
    <x v="1"/>
    <s v="Function"/>
    <n v="15113728"/>
    <n v="0"/>
    <n v="0"/>
    <n v="15113728"/>
    <n v="0"/>
    <n v="15113728"/>
    <n v="0"/>
    <n v="0"/>
    <n v="15113728"/>
    <n v="15113728"/>
    <n v="0"/>
    <n v="0"/>
    <n v="0"/>
    <n v="0"/>
  </r>
  <r>
    <n v="-1"/>
    <n v="1"/>
    <s v="0001 -Florida Power &amp; Light Company"/>
    <n v="0"/>
    <n v="3"/>
    <x v="1"/>
    <n v="1972"/>
    <n v="4"/>
    <n v="2014"/>
    <s v="V1972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73"/>
    <n v="5"/>
    <n v="2014"/>
    <s v="V1973"/>
    <n v="367"/>
    <x v="1"/>
    <s v="Function"/>
    <n v="43072831"/>
    <n v="0"/>
    <n v="0"/>
    <n v="43072831"/>
    <n v="0"/>
    <n v="43072831"/>
    <n v="0"/>
    <n v="0"/>
    <n v="43072831"/>
    <n v="43072831"/>
    <n v="0"/>
    <n v="0"/>
    <n v="0"/>
    <n v="0"/>
  </r>
  <r>
    <n v="-1"/>
    <n v="1"/>
    <s v="0001 -Florida Power &amp; Light Company"/>
    <n v="0"/>
    <n v="3"/>
    <x v="1"/>
    <n v="1974"/>
    <n v="6"/>
    <n v="2014"/>
    <s v="V1974"/>
    <n v="367"/>
    <x v="1"/>
    <s v="Function"/>
    <n v="1016024.96"/>
    <n v="0"/>
    <n v="0"/>
    <n v="1016024.96"/>
    <n v="0"/>
    <n v="1016024.96"/>
    <n v="0"/>
    <n v="0"/>
    <n v="1016024.96"/>
    <n v="1016024.96"/>
    <n v="0"/>
    <n v="0"/>
    <n v="0"/>
    <n v="0"/>
  </r>
  <r>
    <n v="-1"/>
    <n v="1"/>
    <s v="0001 -Florida Power &amp; Light Company"/>
    <n v="0"/>
    <n v="3"/>
    <x v="1"/>
    <n v="1975"/>
    <n v="7"/>
    <n v="2014"/>
    <s v="V1975"/>
    <n v="367"/>
    <x v="1"/>
    <s v="Function"/>
    <n v="1875947"/>
    <n v="0"/>
    <n v="0"/>
    <n v="1875947"/>
    <n v="0"/>
    <n v="1875947"/>
    <n v="0"/>
    <n v="0"/>
    <n v="1875947"/>
    <n v="1875947"/>
    <n v="0"/>
    <n v="0"/>
    <n v="0"/>
    <n v="0"/>
  </r>
  <r>
    <n v="-1"/>
    <n v="1"/>
    <s v="0001 -Florida Power &amp; Light Company"/>
    <n v="0"/>
    <n v="3"/>
    <x v="1"/>
    <n v="1976"/>
    <n v="8"/>
    <n v="2014"/>
    <s v="V1976"/>
    <n v="367"/>
    <x v="1"/>
    <s v="Function"/>
    <n v="179505732"/>
    <n v="0"/>
    <n v="0"/>
    <n v="179064672"/>
    <n v="0"/>
    <n v="179505732"/>
    <n v="-1044371.54"/>
    <n v="292482.51"/>
    <n v="179505732"/>
    <n v="179505732"/>
    <n v="292482.51"/>
    <n v="0"/>
    <n v="292482.51"/>
    <n v="0"/>
  </r>
  <r>
    <n v="-1"/>
    <n v="1"/>
    <s v="0001 -Florida Power &amp; Light Company"/>
    <n v="0"/>
    <n v="3"/>
    <x v="1"/>
    <n v="1977"/>
    <n v="10"/>
    <n v="2014"/>
    <s v="V1977"/>
    <n v="367"/>
    <x v="1"/>
    <s v="Function"/>
    <n v="104136134"/>
    <n v="0"/>
    <n v="0"/>
    <n v="104038924"/>
    <n v="0"/>
    <n v="104136134"/>
    <n v="-156058.54"/>
    <n v="3056.99"/>
    <n v="104136134"/>
    <n v="104136134"/>
    <n v="3056.99"/>
    <n v="0"/>
    <n v="3056.99"/>
    <n v="0"/>
  </r>
  <r>
    <n v="-1"/>
    <n v="1"/>
    <s v="0001 -Florida Power &amp; Light Company"/>
    <n v="0"/>
    <n v="3"/>
    <x v="1"/>
    <n v="1978"/>
    <n v="12"/>
    <n v="2014"/>
    <s v="V1978"/>
    <n v="367"/>
    <x v="1"/>
    <s v="Function"/>
    <n v="9038140"/>
    <n v="0"/>
    <n v="0"/>
    <n v="9038140"/>
    <n v="0"/>
    <n v="9038140"/>
    <n v="0"/>
    <n v="0"/>
    <n v="9038140"/>
    <n v="9038140"/>
    <n v="0"/>
    <n v="0"/>
    <n v="0"/>
    <n v="0"/>
  </r>
  <r>
    <n v="-1"/>
    <n v="1"/>
    <s v="0001 -Florida Power &amp; Light Company"/>
    <n v="0"/>
    <n v="3"/>
    <x v="1"/>
    <n v="1979"/>
    <n v="13"/>
    <n v="2014"/>
    <s v="V1979"/>
    <n v="367"/>
    <x v="1"/>
    <s v="Function"/>
    <n v="206615.82"/>
    <n v="0"/>
    <n v="0"/>
    <n v="206615.82"/>
    <n v="0"/>
    <n v="206615.82"/>
    <n v="0"/>
    <n v="0"/>
    <n v="206615.82"/>
    <n v="206615.82"/>
    <n v="0"/>
    <n v="0"/>
    <n v="0"/>
    <n v="0"/>
  </r>
  <r>
    <n v="-1"/>
    <n v="1"/>
    <s v="0001 -Florida Power &amp; Light Company"/>
    <n v="0"/>
    <n v="3"/>
    <x v="1"/>
    <n v="1980"/>
    <n v="14"/>
    <n v="2014"/>
    <s v="V1980"/>
    <n v="367"/>
    <x v="1"/>
    <s v="Function"/>
    <n v="360450649.26999998"/>
    <n v="0"/>
    <n v="0"/>
    <n v="359471752.26999998"/>
    <n v="0"/>
    <n v="360450649.26999998"/>
    <n v="-4437035.16"/>
    <n v="1084723.1499999999"/>
    <n v="360450649.26999998"/>
    <n v="360450649.26999998"/>
    <n v="1084723.1499999999"/>
    <n v="0"/>
    <n v="1084723.1499999999"/>
    <n v="0"/>
  </r>
  <r>
    <n v="-1"/>
    <n v="1"/>
    <s v="0001 -Florida Power &amp; Light Company"/>
    <n v="0"/>
    <n v="3"/>
    <x v="1"/>
    <n v="1981"/>
    <n v="15"/>
    <n v="2014"/>
    <s v="V1981"/>
    <n v="367"/>
    <x v="1"/>
    <s v="Function"/>
    <n v="208658492"/>
    <n v="0"/>
    <n v="0"/>
    <n v="208318271"/>
    <n v="0"/>
    <n v="208658492"/>
    <n v="-663587.56000000006"/>
    <n v="184589.64"/>
    <n v="208658492"/>
    <n v="208658492"/>
    <n v="184589.64"/>
    <n v="0"/>
    <n v="184589.64"/>
    <n v="0"/>
  </r>
  <r>
    <n v="-1"/>
    <n v="1"/>
    <s v="0001 -Florida Power &amp; Light Company"/>
    <n v="0"/>
    <n v="3"/>
    <x v="1"/>
    <n v="1982"/>
    <n v="16"/>
    <n v="2014"/>
    <s v="V1982"/>
    <n v="367"/>
    <x v="1"/>
    <s v="Function"/>
    <n v="28860690"/>
    <n v="0"/>
    <n v="0"/>
    <n v="28860690"/>
    <n v="0"/>
    <n v="28860690"/>
    <n v="-28606.09"/>
    <n v="6222.91"/>
    <n v="28860690"/>
    <n v="28860690"/>
    <n v="6222.91"/>
    <n v="0"/>
    <n v="6222.91"/>
    <n v="0"/>
  </r>
  <r>
    <n v="-1"/>
    <n v="1"/>
    <s v="0001 -Florida Power &amp; Light Company"/>
    <n v="0"/>
    <n v="3"/>
    <x v="1"/>
    <n v="1983"/>
    <n v="17"/>
    <n v="2014"/>
    <s v="V1983"/>
    <n v="367"/>
    <x v="1"/>
    <s v="Function"/>
    <n v="5960232"/>
    <n v="0"/>
    <n v="0"/>
    <n v="5960232"/>
    <n v="0"/>
    <n v="5960232"/>
    <n v="0"/>
    <n v="0"/>
    <n v="5960232"/>
    <n v="5960232"/>
    <n v="0"/>
    <n v="0"/>
    <n v="0"/>
    <n v="0"/>
  </r>
  <r>
    <n v="-1"/>
    <n v="1"/>
    <s v="0001 -Florida Power &amp; Light Company"/>
    <n v="0"/>
    <n v="3"/>
    <x v="1"/>
    <n v="1984"/>
    <n v="18"/>
    <n v="2014"/>
    <s v="V1984"/>
    <n v="367"/>
    <x v="1"/>
    <s v="Function"/>
    <n v="7001756.0999999996"/>
    <n v="0"/>
    <n v="0"/>
    <n v="7001756.0999999996"/>
    <n v="0"/>
    <n v="7001756.0999999996"/>
    <n v="0"/>
    <n v="0"/>
    <n v="7001756.0999999996"/>
    <n v="7001756.0999999996"/>
    <n v="0"/>
    <n v="0"/>
    <n v="0"/>
    <n v="0"/>
  </r>
  <r>
    <n v="-1"/>
    <n v="1"/>
    <s v="0001 -Florida Power &amp; Light Company"/>
    <n v="0"/>
    <n v="3"/>
    <x v="1"/>
    <n v="1985"/>
    <n v="19"/>
    <n v="2014"/>
    <s v="V1985"/>
    <n v="367"/>
    <x v="1"/>
    <s v="Function"/>
    <n v="9255116.3499999996"/>
    <n v="0"/>
    <n v="0"/>
    <n v="9255116.3499999996"/>
    <n v="0"/>
    <n v="9255116.3499999996"/>
    <n v="-26164.18"/>
    <n v="8263.8700000000008"/>
    <n v="9255116.3499999996"/>
    <n v="9255116.3499999996"/>
    <n v="8263.8700000000008"/>
    <n v="0"/>
    <n v="8263.8700000000008"/>
    <n v="0"/>
  </r>
  <r>
    <n v="-1"/>
    <n v="1"/>
    <s v="0001 -Florida Power &amp; Light Company"/>
    <n v="0"/>
    <n v="3"/>
    <x v="1"/>
    <n v="1986"/>
    <n v="20"/>
    <n v="2014"/>
    <s v="V1986"/>
    <n v="367"/>
    <x v="1"/>
    <s v="Function"/>
    <n v="176309275.41999999"/>
    <n v="0"/>
    <n v="0"/>
    <n v="176309275.41999999"/>
    <n v="0"/>
    <n v="176309275.41999999"/>
    <n v="-177668.27"/>
    <n v="47823.94"/>
    <n v="176309275.41999999"/>
    <n v="176309275.41999999"/>
    <n v="47823.94"/>
    <n v="0"/>
    <n v="47823.94"/>
    <n v="0"/>
  </r>
  <r>
    <n v="-1"/>
    <n v="1"/>
    <s v="0001 -Florida Power &amp; Light Company"/>
    <n v="0"/>
    <n v="3"/>
    <x v="1"/>
    <n v="1987"/>
    <n v="22"/>
    <n v="2014"/>
    <s v="V1987"/>
    <n v="367"/>
    <x v="1"/>
    <s v="Function"/>
    <n v="262247.38"/>
    <n v="0"/>
    <n v="0"/>
    <n v="0"/>
    <n v="0"/>
    <n v="262247.38"/>
    <n v="0"/>
    <n v="0"/>
    <n v="262247.38"/>
    <n v="262247.38"/>
    <n v="0"/>
    <n v="0"/>
    <n v="0"/>
    <n v="0"/>
  </r>
  <r>
    <n v="-1"/>
    <n v="1"/>
    <s v="0001 -Florida Power &amp; Light Company"/>
    <n v="0"/>
    <n v="3"/>
    <x v="1"/>
    <n v="1987"/>
    <n v="21"/>
    <n v="2014"/>
    <s v="V1987A"/>
    <n v="367"/>
    <x v="1"/>
    <s v="Function"/>
    <n v="6740389.7000000002"/>
    <n v="0"/>
    <n v="0"/>
    <n v="6153000.7000000002"/>
    <n v="0"/>
    <n v="6740389.7000000002"/>
    <n v="0"/>
    <n v="0"/>
    <n v="6740389.7000000002"/>
    <n v="6740389.7000000002"/>
    <n v="0"/>
    <n v="0"/>
    <n v="0"/>
    <n v="0"/>
  </r>
  <r>
    <n v="-1"/>
    <n v="1"/>
    <s v="0001 -Florida Power &amp; Light Company"/>
    <n v="0"/>
    <n v="3"/>
    <x v="1"/>
    <n v="1988"/>
    <n v="24"/>
    <n v="2014"/>
    <s v="V1988"/>
    <n v="367"/>
    <x v="1"/>
    <s v="Function"/>
    <n v="16591140.640000001"/>
    <n v="0"/>
    <n v="0"/>
    <n v="0"/>
    <n v="0"/>
    <n v="16974936.440000001"/>
    <n v="-383795.8"/>
    <n v="61772.46"/>
    <n v="16974936.440000001"/>
    <n v="16591140.640000001"/>
    <n v="61772.46"/>
    <n v="0"/>
    <n v="61772.46"/>
    <n v="0"/>
  </r>
  <r>
    <n v="-1"/>
    <n v="1"/>
    <s v="0001 -Florida Power &amp; Light Company"/>
    <n v="0"/>
    <n v="3"/>
    <x v="1"/>
    <n v="1988"/>
    <n v="23"/>
    <n v="2014"/>
    <s v="V1988A"/>
    <n v="367"/>
    <x v="1"/>
    <s v="Function"/>
    <n v="80136133.069999993"/>
    <n v="0"/>
    <n v="0"/>
    <n v="80136133.069999993"/>
    <n v="0"/>
    <n v="82077325.219999999"/>
    <n v="-1941192.15"/>
    <n v="571185.88"/>
    <n v="82077325.219999999"/>
    <n v="80136133.069999993"/>
    <n v="571185.88"/>
    <n v="0"/>
    <n v="571185.88"/>
    <n v="0"/>
  </r>
  <r>
    <n v="-1"/>
    <n v="1"/>
    <s v="0001 -Florida Power &amp; Light Company"/>
    <n v="0"/>
    <n v="3"/>
    <x v="1"/>
    <n v="1989"/>
    <n v="26"/>
    <n v="2014"/>
    <s v="V1989"/>
    <n v="367"/>
    <x v="1"/>
    <s v="Function"/>
    <n v="16487738.08"/>
    <n v="0"/>
    <n v="0"/>
    <n v="0"/>
    <n v="0"/>
    <n v="16677917.880000001"/>
    <n v="-190179.8"/>
    <n v="55410.84"/>
    <n v="16677917.880000001"/>
    <n v="16487738.08"/>
    <n v="55410.84"/>
    <n v="0"/>
    <n v="55410.84"/>
    <n v="0"/>
  </r>
  <r>
    <n v="-1"/>
    <n v="1"/>
    <s v="0001 -Florida Power &amp; Light Company"/>
    <n v="0"/>
    <n v="3"/>
    <x v="1"/>
    <n v="1990"/>
    <n v="28"/>
    <n v="2014"/>
    <s v="V1990"/>
    <n v="367"/>
    <x v="1"/>
    <s v="Function"/>
    <n v="8547572.9800000004"/>
    <n v="0"/>
    <n v="0"/>
    <n v="0"/>
    <n v="0"/>
    <n v="8588691.0099999998"/>
    <n v="-41118.03"/>
    <n v="7324.98"/>
    <n v="8588691.0099999998"/>
    <n v="8547572.9800000004"/>
    <n v="7324.98"/>
    <n v="0"/>
    <n v="7324.98"/>
    <n v="0"/>
  </r>
  <r>
    <n v="-1"/>
    <n v="1"/>
    <s v="0001 -Florida Power &amp; Light Company"/>
    <n v="0"/>
    <n v="3"/>
    <x v="1"/>
    <n v="1990"/>
    <n v="27"/>
    <n v="2014"/>
    <s v="V1990A"/>
    <n v="367"/>
    <x v="1"/>
    <s v="Function"/>
    <n v="1249904.94"/>
    <n v="0"/>
    <n v="0"/>
    <n v="1249904.94"/>
    <n v="0"/>
    <n v="1255997.94"/>
    <n v="-6093"/>
    <n v="1437.44"/>
    <n v="1255997.94"/>
    <n v="1249904.94"/>
    <n v="1437.44"/>
    <n v="0"/>
    <n v="1437.44"/>
    <n v="0"/>
  </r>
  <r>
    <n v="-1"/>
    <n v="1"/>
    <s v="0001 -Florida Power &amp; Light Company"/>
    <n v="0"/>
    <n v="3"/>
    <x v="1"/>
    <n v="1991"/>
    <n v="29"/>
    <n v="2014"/>
    <s v="V1991"/>
    <n v="367"/>
    <x v="1"/>
    <s v="Function"/>
    <n v="109032540.11"/>
    <n v="0"/>
    <n v="0"/>
    <n v="0"/>
    <n v="0"/>
    <n v="110077379.38"/>
    <n v="-1044839.27"/>
    <n v="297402.52"/>
    <n v="110077379.38"/>
    <n v="109032540.11"/>
    <n v="297402.52"/>
    <n v="0"/>
    <n v="297402.52"/>
    <n v="0"/>
  </r>
  <r>
    <n v="-1"/>
    <n v="1"/>
    <s v="0001 -Florida Power &amp; Light Company"/>
    <n v="0"/>
    <n v="3"/>
    <x v="1"/>
    <n v="1992"/>
    <n v="30"/>
    <n v="2014"/>
    <s v="V1992"/>
    <n v="367"/>
    <x v="1"/>
    <s v="Function"/>
    <n v="14291135.59"/>
    <n v="0"/>
    <n v="0"/>
    <n v="0"/>
    <n v="0"/>
    <n v="14718017.699999999"/>
    <n v="-426882.11"/>
    <n v="47908.94"/>
    <n v="14718017.699999999"/>
    <n v="14291135.59"/>
    <n v="47908.94"/>
    <n v="0"/>
    <n v="47908.94"/>
    <n v="0"/>
  </r>
  <r>
    <n v="-1"/>
    <n v="1"/>
    <s v="0001 -Florida Power &amp; Light Company"/>
    <n v="0"/>
    <n v="3"/>
    <x v="1"/>
    <n v="1993"/>
    <n v="31"/>
    <n v="2014"/>
    <s v="V1993"/>
    <n v="367"/>
    <x v="1"/>
    <s v="Function"/>
    <n v="223427991.03"/>
    <n v="0"/>
    <n v="0"/>
    <n v="-6908913.5"/>
    <n v="0"/>
    <n v="224297134.40000001"/>
    <n v="-869143.37"/>
    <n v="243779.09"/>
    <n v="224297134.40000001"/>
    <n v="223427991.03"/>
    <n v="243779.09"/>
    <n v="0"/>
    <n v="243779.09"/>
    <n v="0"/>
  </r>
  <r>
    <n v="-1"/>
    <n v="1"/>
    <s v="0001 -Florida Power &amp; Light Company"/>
    <n v="0"/>
    <n v="3"/>
    <x v="1"/>
    <n v="1994"/>
    <n v="32"/>
    <n v="2014"/>
    <s v="V1994"/>
    <n v="367"/>
    <x v="1"/>
    <s v="Function"/>
    <n v="99772968.060000002"/>
    <n v="0"/>
    <n v="0"/>
    <n v="-6484524.5199999996"/>
    <n v="2130371.36"/>
    <n v="97972232.819999993"/>
    <n v="-333332.47999999998"/>
    <n v="99457.83"/>
    <n v="100106300.54000001"/>
    <n v="99772968.060000002"/>
    <n v="95761.47"/>
    <n v="0"/>
    <n v="99457.83"/>
    <n v="0"/>
  </r>
  <r>
    <n v="-1"/>
    <n v="1"/>
    <s v="0001 -Florida Power &amp; Light Company"/>
    <n v="0"/>
    <n v="3"/>
    <x v="1"/>
    <n v="1995"/>
    <n v="33"/>
    <n v="2014"/>
    <s v="V1995"/>
    <n v="367"/>
    <x v="1"/>
    <s v="Function"/>
    <n v="87167861.129999995"/>
    <n v="0"/>
    <n v="0"/>
    <n v="-86208.1"/>
    <n v="2956326.58"/>
    <n v="82930083.790000007"/>
    <n v="-203473.85"/>
    <n v="25163.51"/>
    <n v="87371334.980000004"/>
    <n v="85691987.090000004"/>
    <n v="16112.94"/>
    <n v="0"/>
    <n v="25163.51"/>
    <n v="0"/>
  </r>
  <r>
    <n v="-1"/>
    <n v="1"/>
    <s v="0001 -Florida Power &amp; Light Company"/>
    <n v="0"/>
    <n v="3"/>
    <x v="1"/>
    <n v="1996"/>
    <n v="34"/>
    <n v="2014"/>
    <s v="V1996"/>
    <n v="367"/>
    <x v="1"/>
    <s v="Function"/>
    <n v="2761629.65"/>
    <n v="0"/>
    <n v="0"/>
    <n v="-3175085.6"/>
    <n v="122770.43"/>
    <n v="2466297.2000000002"/>
    <n v="-12319.75"/>
    <n v="1782.17"/>
    <n v="2773949.4"/>
    <n v="2577846.9500000002"/>
    <n v="683.1"/>
    <n v="0"/>
    <n v="1782.17"/>
    <n v="0"/>
  </r>
  <r>
    <n v="-1"/>
    <n v="1"/>
    <s v="0001 -Florida Power &amp; Light Company"/>
    <n v="0"/>
    <n v="3"/>
    <x v="1"/>
    <n v="1997"/>
    <n v="35"/>
    <n v="2014"/>
    <s v="V1997"/>
    <n v="367"/>
    <x v="1"/>
    <s v="Function"/>
    <n v="5458009.2199999997"/>
    <n v="0"/>
    <n v="0"/>
    <n v="-1660559.39"/>
    <n v="201412.97"/>
    <n v="4786402.01"/>
    <n v="-36117.160000000003"/>
    <n v="3564.54"/>
    <n v="5494126.3799999999"/>
    <n v="4956531.95"/>
    <n v="-1269.5999999999999"/>
    <n v="0"/>
    <n v="3564.54"/>
    <n v="0"/>
  </r>
  <r>
    <n v="-1"/>
    <n v="1"/>
    <s v="0001 -Florida Power &amp; Light Company"/>
    <n v="0"/>
    <n v="3"/>
    <x v="1"/>
    <n v="1998"/>
    <n v="59"/>
    <n v="2014"/>
    <s v="V1998"/>
    <n v="367"/>
    <x v="1"/>
    <s v="Function"/>
    <n v="8597494.0600000005"/>
    <n v="0"/>
    <n v="0"/>
    <n v="3972812.25"/>
    <n v="178046.95"/>
    <n v="7799773.4000000004"/>
    <n v="-3791.92"/>
    <n v="5133.5600000000004"/>
    <n v="8601285.9800000004"/>
    <n v="7974705.1399999997"/>
    <n v="4456.8500000000004"/>
    <n v="0"/>
    <n v="5133.5600000000004"/>
    <n v="0"/>
  </r>
  <r>
    <n v="-1"/>
    <n v="1"/>
    <s v="0001 -Florida Power &amp; Light Company"/>
    <n v="0"/>
    <n v="3"/>
    <x v="1"/>
    <n v="1999"/>
    <n v="60"/>
    <n v="2014"/>
    <s v="V1999"/>
    <n v="367"/>
    <x v="1"/>
    <s v="Function"/>
    <n v="28094608.300000001"/>
    <n v="0"/>
    <n v="0"/>
    <n v="1412197.75"/>
    <n v="62998.14"/>
    <n v="27748083.210000001"/>
    <n v="0"/>
    <n v="0"/>
    <n v="28094608.300000001"/>
    <n v="27811081.350000001"/>
    <n v="0"/>
    <n v="0"/>
    <n v="0"/>
    <n v="0"/>
  </r>
  <r>
    <n v="-1"/>
    <n v="1"/>
    <s v="0001 -Florida Power &amp; Light Company"/>
    <n v="0"/>
    <n v="3"/>
    <x v="1"/>
    <n v="2000"/>
    <n v="61"/>
    <n v="2014"/>
    <s v="V2000"/>
    <n v="367"/>
    <x v="1"/>
    <s v="Function"/>
    <n v="107052.12"/>
    <n v="0"/>
    <n v="0"/>
    <n v="77490.75"/>
    <n v="3457.64"/>
    <n v="84579.8"/>
    <n v="0"/>
    <n v="0"/>
    <n v="107052.12"/>
    <n v="88037.440000000002"/>
    <n v="0"/>
    <n v="0"/>
    <n v="0"/>
    <n v="0"/>
  </r>
  <r>
    <n v="-1"/>
    <n v="1"/>
    <s v="0001 -Florida Power &amp; Light Company"/>
    <n v="0"/>
    <n v="3"/>
    <x v="1"/>
    <n v="2001"/>
    <n v="62"/>
    <n v="2014"/>
    <s v="V2001"/>
    <n v="367"/>
    <x v="1"/>
    <s v="Function"/>
    <n v="11551590.289999999"/>
    <n v="0"/>
    <n v="0"/>
    <n v="7984740.6699999999"/>
    <n v="368383.67"/>
    <n v="8788437.7400000002"/>
    <n v="0"/>
    <n v="0"/>
    <n v="11551590.289999999"/>
    <n v="9156821.4100000001"/>
    <n v="0"/>
    <n v="0"/>
    <n v="0"/>
    <n v="0"/>
  </r>
  <r>
    <n v="-1"/>
    <n v="1"/>
    <s v="0001 -Florida Power &amp; Light Company"/>
    <n v="0"/>
    <n v="3"/>
    <x v="1"/>
    <n v="2001"/>
    <n v="69"/>
    <n v="2014"/>
    <s v="V2001 Bonus"/>
    <n v="367"/>
    <x v="1"/>
    <s v="Function"/>
    <n v="733790.25"/>
    <n v="0"/>
    <n v="0"/>
    <n v="735498.65"/>
    <n v="125701.1"/>
    <n v="490533.84"/>
    <n v="-3416.8"/>
    <n v="0"/>
    <n v="737207.05"/>
    <n v="613885.18999999994"/>
    <n v="-1067.05"/>
    <n v="0"/>
    <n v="0"/>
    <n v="0"/>
  </r>
  <r>
    <n v="-1"/>
    <n v="1"/>
    <s v="0001 -Florida Power &amp; Light Company"/>
    <n v="0"/>
    <n v="3"/>
    <x v="1"/>
    <n v="2002"/>
    <n v="63"/>
    <n v="2014"/>
    <s v="V2002"/>
    <n v="367"/>
    <x v="1"/>
    <s v="Function"/>
    <n v="10444529.18"/>
    <n v="0"/>
    <n v="0"/>
    <n v="10444529.18"/>
    <n v="466034.89"/>
    <n v="6483650.3799999999"/>
    <n v="0"/>
    <n v="0"/>
    <n v="10444529.18"/>
    <n v="6949685.2699999996"/>
    <n v="0"/>
    <n v="0"/>
    <n v="0"/>
    <n v="0"/>
  </r>
  <r>
    <n v="-1"/>
    <n v="1"/>
    <s v="0001 -Florida Power &amp; Light Company"/>
    <n v="0"/>
    <n v="3"/>
    <x v="1"/>
    <n v="2002"/>
    <n v="68"/>
    <n v="2014"/>
    <s v="V2002 Bonus"/>
    <n v="367"/>
    <x v="1"/>
    <s v="Function"/>
    <n v="8244511.3300000001"/>
    <n v="0"/>
    <n v="0"/>
    <n v="8244511.3300000001"/>
    <n v="367870.1"/>
    <n v="5117945.3099999996"/>
    <n v="0"/>
    <n v="0"/>
    <n v="8244511.3300000001"/>
    <n v="5485815.4100000001"/>
    <n v="0"/>
    <n v="0"/>
    <n v="0"/>
    <n v="0"/>
  </r>
  <r>
    <n v="-1"/>
    <n v="1"/>
    <s v="0001 -Florida Power &amp; Light Company"/>
    <n v="0"/>
    <n v="3"/>
    <x v="1"/>
    <n v="2002"/>
    <n v="80"/>
    <n v="2014"/>
    <s v="V2002 Bonus Q1"/>
    <n v="367"/>
    <x v="1"/>
    <s v="Function"/>
    <n v="23649.4"/>
    <n v="0"/>
    <n v="0"/>
    <n v="26266.53"/>
    <n v="1501.96"/>
    <n v="15730.5"/>
    <n v="-5234.26"/>
    <n v="204.28"/>
    <n v="28883.66"/>
    <n v="13778.06"/>
    <n v="-1575.59"/>
    <n v="0"/>
    <n v="204.28"/>
    <n v="0"/>
  </r>
  <r>
    <n v="-1"/>
    <n v="1"/>
    <s v="0001 -Florida Power &amp; Light Company"/>
    <n v="0"/>
    <n v="3"/>
    <x v="1"/>
    <n v="2002"/>
    <n v="81"/>
    <n v="2014"/>
    <s v="V2002 Bonus Q2"/>
    <n v="367"/>
    <x v="1"/>
    <s v="Function"/>
    <n v="220158.23"/>
    <n v="0"/>
    <n v="0"/>
    <n v="238600.79"/>
    <n v="10593.09"/>
    <n v="161440.21"/>
    <n v="-36885.120000000003"/>
    <n v="16305.68"/>
    <n v="257043.35"/>
    <n v="148110.81"/>
    <n v="3343.05"/>
    <n v="0"/>
    <n v="16305.68"/>
    <n v="0"/>
  </r>
  <r>
    <n v="-1"/>
    <n v="1"/>
    <s v="0001 -Florida Power &amp; Light Company"/>
    <n v="0"/>
    <n v="3"/>
    <x v="1"/>
    <n v="2002"/>
    <n v="82"/>
    <n v="2014"/>
    <s v="V2002 Bonus Q3"/>
    <n v="367"/>
    <x v="1"/>
    <s v="Function"/>
    <n v="195168.35"/>
    <n v="0"/>
    <n v="0"/>
    <n v="208934.73"/>
    <n v="7903.63"/>
    <n v="149242.87"/>
    <n v="-27532.76"/>
    <n v="12171.33"/>
    <n v="222701.11"/>
    <n v="139592.1"/>
    <n v="2192.9699999999998"/>
    <n v="0"/>
    <n v="12171.33"/>
    <n v="0"/>
  </r>
  <r>
    <n v="-1"/>
    <n v="1"/>
    <s v="0001 -Florida Power &amp; Light Company"/>
    <n v="0"/>
    <n v="3"/>
    <x v="1"/>
    <n v="2002"/>
    <n v="83"/>
    <n v="2014"/>
    <s v="V2002 Bonus Q4"/>
    <n v="367"/>
    <x v="1"/>
    <s v="Function"/>
    <n v="895737.96"/>
    <n v="0"/>
    <n v="0"/>
    <n v="953809.03"/>
    <n v="33317.79"/>
    <n v="693188.39"/>
    <n v="-116142.14"/>
    <n v="2756.67"/>
    <n v="1011880.1"/>
    <n v="653729.56000000006"/>
    <n v="-40608.85"/>
    <n v="0"/>
    <n v="2756.67"/>
    <n v="0"/>
  </r>
  <r>
    <n v="-1"/>
    <n v="1"/>
    <s v="0001 -Florida Power &amp; Light Company"/>
    <n v="0"/>
    <n v="3"/>
    <x v="1"/>
    <n v="2002"/>
    <n v="76"/>
    <n v="2014"/>
    <s v="V2002 Q1"/>
    <n v="367"/>
    <x v="1"/>
    <s v="Function"/>
    <n v="3272117.5"/>
    <n v="0"/>
    <n v="0"/>
    <n v="3322454.1"/>
    <n v="29039.07"/>
    <n v="3118586.16"/>
    <n v="-100673.2"/>
    <n v="28834.560000000001"/>
    <n v="3372790.7"/>
    <n v="3081184.45"/>
    <n v="-5397.85"/>
    <n v="0"/>
    <n v="28834.560000000001"/>
    <n v="0"/>
  </r>
  <r>
    <n v="-1"/>
    <n v="1"/>
    <s v="0001 -Florida Power &amp; Light Company"/>
    <n v="0"/>
    <n v="3"/>
    <x v="1"/>
    <n v="2002"/>
    <n v="77"/>
    <n v="2014"/>
    <s v="V2002 Q2"/>
    <n v="367"/>
    <x v="1"/>
    <s v="Function"/>
    <n v="1435183.69"/>
    <n v="0"/>
    <n v="0"/>
    <n v="1435183.69"/>
    <n v="-89023.79"/>
    <n v="2180685.6"/>
    <n v="0"/>
    <n v="0"/>
    <n v="1435183.69"/>
    <n v="2091661.81"/>
    <n v="0"/>
    <n v="0"/>
    <n v="0"/>
    <n v="0"/>
  </r>
  <r>
    <n v="-1"/>
    <n v="1"/>
    <s v="0001 -Florida Power &amp; Light Company"/>
    <n v="0"/>
    <n v="3"/>
    <x v="1"/>
    <n v="2002"/>
    <n v="78"/>
    <n v="2014"/>
    <s v="V2002 Q3"/>
    <n v="367"/>
    <x v="1"/>
    <s v="Function"/>
    <n v="-1987101.49"/>
    <n v="0"/>
    <n v="0"/>
    <n v="-1987101.49"/>
    <n v="-232333.34"/>
    <n v="16558.740000000002"/>
    <n v="0"/>
    <n v="0"/>
    <n v="-1987101.49"/>
    <n v="-215774.6"/>
    <n v="0"/>
    <n v="0"/>
    <n v="0"/>
    <n v="0"/>
  </r>
  <r>
    <n v="-1"/>
    <n v="1"/>
    <s v="0001 -Florida Power &amp; Light Company"/>
    <n v="0"/>
    <n v="3"/>
    <x v="1"/>
    <n v="2002"/>
    <n v="79"/>
    <n v="2014"/>
    <s v="V2002 Q4"/>
    <n v="367"/>
    <x v="1"/>
    <s v="Function"/>
    <n v="423701.25"/>
    <n v="0"/>
    <n v="0"/>
    <n v="457320.43"/>
    <n v="20387.34"/>
    <n v="296689.53999999998"/>
    <n v="-67238.36"/>
    <n v="20641.12"/>
    <n v="490939.61"/>
    <n v="274943.98"/>
    <n v="-4464.34"/>
    <n v="0"/>
    <n v="20641.12"/>
    <n v="0"/>
  </r>
  <r>
    <n v="-1"/>
    <n v="1"/>
    <s v="0001 -Florida Power &amp; Light Company"/>
    <n v="0"/>
    <n v="3"/>
    <x v="1"/>
    <n v="2003"/>
    <n v="64"/>
    <n v="2014"/>
    <s v="V2003"/>
    <n v="367"/>
    <x v="1"/>
    <s v="Function"/>
    <n v="10378699.6"/>
    <n v="0"/>
    <n v="0"/>
    <n v="7536813.96"/>
    <n v="471510.09"/>
    <n v="6108194.5999999996"/>
    <n v="-266604.99"/>
    <n v="141400.76"/>
    <n v="10645304.59"/>
    <n v="6422088.79"/>
    <n v="32411.67"/>
    <n v="0"/>
    <n v="141400.76"/>
    <n v="0"/>
  </r>
  <r>
    <n v="-1"/>
    <n v="1"/>
    <s v="0001 -Florida Power &amp; Light Company"/>
    <n v="0"/>
    <n v="3"/>
    <x v="1"/>
    <n v="2003"/>
    <n v="70"/>
    <n v="2014"/>
    <s v="V2003 Bonus-30%"/>
    <n v="367"/>
    <x v="1"/>
    <s v="Function"/>
    <n v="5829278.7999999998"/>
    <n v="0"/>
    <n v="0"/>
    <n v="5835663.2400000002"/>
    <n v="262100.51"/>
    <n v="3349121.86"/>
    <n v="-12768.88"/>
    <n v="46973.4"/>
    <n v="5842047.6799999997"/>
    <n v="3603580.68"/>
    <n v="41846.21"/>
    <n v="0"/>
    <n v="46973.4"/>
    <n v="0"/>
  </r>
  <r>
    <n v="-1"/>
    <n v="1"/>
    <s v="0001 -Florida Power &amp; Light Company"/>
    <n v="0"/>
    <n v="3"/>
    <x v="1"/>
    <n v="2003"/>
    <n v="84"/>
    <n v="2014"/>
    <s v="V2003 Bonus-50%"/>
    <n v="367"/>
    <x v="1"/>
    <s v="Function"/>
    <n v="1724022.84"/>
    <n v="0"/>
    <n v="0"/>
    <n v="1734839.5"/>
    <n v="79682.48"/>
    <n v="984008.49"/>
    <n v="-21633.32"/>
    <n v="9896.4599999999991"/>
    <n v="1745656.16"/>
    <n v="1050744.1499999999"/>
    <n v="1209.97"/>
    <n v="0"/>
    <n v="9896.4599999999991"/>
    <n v="0"/>
  </r>
  <r>
    <n v="-1"/>
    <n v="1"/>
    <s v="0001 -Florida Power &amp; Light Company"/>
    <n v="0"/>
    <n v="3"/>
    <x v="1"/>
    <n v="2004"/>
    <n v="65"/>
    <n v="2014"/>
    <s v="V2004"/>
    <n v="367"/>
    <x v="1"/>
    <s v="Function"/>
    <n v="176733.99"/>
    <n v="0"/>
    <n v="0"/>
    <n v="176733.99"/>
    <n v="7885.87"/>
    <n v="93941.18"/>
    <n v="0"/>
    <n v="0"/>
    <n v="176733.99"/>
    <n v="101827.05"/>
    <n v="0"/>
    <n v="0"/>
    <n v="0"/>
    <n v="0"/>
  </r>
  <r>
    <n v="-1"/>
    <n v="1"/>
    <s v="0001 -Florida Power &amp; Light Company"/>
    <n v="0"/>
    <n v="3"/>
    <x v="1"/>
    <n v="2004"/>
    <n v="71"/>
    <n v="2014"/>
    <s v="V2004 Bonus-30%"/>
    <n v="367"/>
    <x v="1"/>
    <s v="Function"/>
    <n v="1360851.92"/>
    <n v="0"/>
    <n v="0"/>
    <n v="1360851.92"/>
    <n v="60721.21"/>
    <n v="723347.16"/>
    <n v="0"/>
    <n v="0"/>
    <n v="1360851.92"/>
    <n v="784068.37"/>
    <n v="0"/>
    <n v="0"/>
    <n v="0"/>
    <n v="0"/>
  </r>
  <r>
    <n v="-1"/>
    <n v="1"/>
    <s v="0001 -Florida Power &amp; Light Company"/>
    <n v="0"/>
    <n v="3"/>
    <x v="1"/>
    <n v="2004"/>
    <n v="85"/>
    <n v="2014"/>
    <s v="V2004 Bonus-50%"/>
    <n v="367"/>
    <x v="1"/>
    <s v="Function"/>
    <n v="7776295.3399999999"/>
    <n v="0"/>
    <n v="0"/>
    <n v="7776295.3399999999"/>
    <n v="346978.3"/>
    <n v="4133412.16"/>
    <n v="0"/>
    <n v="0"/>
    <n v="7776295.3399999999"/>
    <n v="4480390.46"/>
    <n v="0"/>
    <n v="0"/>
    <n v="0"/>
    <n v="0"/>
  </r>
  <r>
    <n v="-1"/>
    <n v="1"/>
    <s v="0001 -Florida Power &amp; Light Company"/>
    <n v="0"/>
    <n v="3"/>
    <x v="1"/>
    <n v="2004"/>
    <n v="92"/>
    <n v="2014"/>
    <s v="V2004 Q1"/>
    <n v="367"/>
    <x v="1"/>
    <s v="Function"/>
    <n v="1110894.42"/>
    <n v="0"/>
    <n v="0"/>
    <n v="1112437.1000000001"/>
    <n v="43702.25"/>
    <n v="670752.56999999995"/>
    <n v="-3085.36"/>
    <n v="4983.01"/>
    <n v="1113979.78"/>
    <n v="712693.78"/>
    <n v="3658.7"/>
    <n v="0"/>
    <n v="4983.01"/>
    <n v="0"/>
  </r>
  <r>
    <n v="-1"/>
    <n v="1"/>
    <s v="0001 -Florida Power &amp; Light Company"/>
    <n v="0"/>
    <n v="3"/>
    <x v="1"/>
    <n v="2004"/>
    <n v="96"/>
    <n v="2014"/>
    <s v="V2004 Q1 - 30% Bonus"/>
    <n v="367"/>
    <x v="1"/>
    <s v="Function"/>
    <n v="1508735.84"/>
    <n v="0"/>
    <n v="0"/>
    <n v="1511116.42"/>
    <n v="67432.5"/>
    <n v="829592"/>
    <n v="-4761.16"/>
    <n v="1773.05"/>
    <n v="1513497"/>
    <n v="894306.97"/>
    <n v="-270.58"/>
    <n v="0"/>
    <n v="1773.05"/>
    <n v="0"/>
  </r>
  <r>
    <n v="-1"/>
    <n v="1"/>
    <s v="0001 -Florida Power &amp; Light Company"/>
    <n v="0"/>
    <n v="3"/>
    <x v="1"/>
    <n v="2004"/>
    <n v="100"/>
    <n v="2014"/>
    <s v="V2004 Q1 - 50% Bonus"/>
    <n v="367"/>
    <x v="1"/>
    <s v="Function"/>
    <n v="4708192.01"/>
    <n v="0"/>
    <n v="0"/>
    <n v="4709765.7300000004"/>
    <n v="44577.35"/>
    <n v="4259226.99"/>
    <n v="-3147.44"/>
    <n v="1640.94"/>
    <n v="4711339.45"/>
    <n v="4302007.8899999997"/>
    <n v="289.95"/>
    <n v="0"/>
    <n v="1640.94"/>
    <n v="0"/>
  </r>
  <r>
    <n v="-1"/>
    <n v="1"/>
    <s v="0001 -Florida Power &amp; Light Company"/>
    <n v="0"/>
    <n v="3"/>
    <x v="1"/>
    <n v="2004"/>
    <n v="93"/>
    <n v="2014"/>
    <s v="V2004 Q2"/>
    <n v="367"/>
    <x v="1"/>
    <s v="Function"/>
    <n v="6448506.7800000003"/>
    <n v="0"/>
    <n v="0"/>
    <n v="6458278.2999999998"/>
    <n v="277036.96999999997"/>
    <n v="3589492.01"/>
    <n v="-19543.04"/>
    <n v="11767.4"/>
    <n v="6468049.8200000003"/>
    <n v="3855598.27"/>
    <n v="3155.08"/>
    <n v="0"/>
    <n v="11767.4"/>
    <n v="0"/>
  </r>
  <r>
    <n v="-1"/>
    <n v="1"/>
    <s v="0001 -Florida Power &amp; Light Company"/>
    <n v="0"/>
    <n v="3"/>
    <x v="1"/>
    <n v="2004"/>
    <n v="97"/>
    <n v="2014"/>
    <s v="V2004 Q2 - 30% Bonus"/>
    <n v="367"/>
    <x v="1"/>
    <s v="Function"/>
    <n v="-145.18"/>
    <n v="0"/>
    <n v="0"/>
    <n v="-145.18"/>
    <n v="-6.48"/>
    <n v="-77.97"/>
    <n v="0"/>
    <n v="0"/>
    <n v="-145.18"/>
    <n v="-84.45"/>
    <n v="0"/>
    <n v="0"/>
    <n v="0"/>
    <n v="0"/>
  </r>
  <r>
    <n v="-1"/>
    <n v="1"/>
    <s v="0001 -Florida Power &amp; Light Company"/>
    <n v="0"/>
    <n v="3"/>
    <x v="1"/>
    <n v="2004"/>
    <n v="101"/>
    <n v="2014"/>
    <s v="V2004 Q2 - 50% Bonus"/>
    <n v="367"/>
    <x v="1"/>
    <s v="Function"/>
    <n v="704017.52"/>
    <n v="0"/>
    <n v="0"/>
    <n v="705052.19"/>
    <n v="29334.27"/>
    <n v="401288.62"/>
    <n v="-2069.33"/>
    <n v="770.21"/>
    <n v="706086.85"/>
    <n v="429465.48"/>
    <n v="-141.71"/>
    <n v="0"/>
    <n v="770.21"/>
    <n v="0"/>
  </r>
  <r>
    <n v="-1"/>
    <n v="1"/>
    <s v="0001 -Florida Power &amp; Light Company"/>
    <n v="0"/>
    <n v="3"/>
    <x v="1"/>
    <n v="2004"/>
    <n v="94"/>
    <n v="2014"/>
    <s v="V2004 Q3"/>
    <n v="367"/>
    <x v="1"/>
    <s v="Function"/>
    <n v="863901.21"/>
    <n v="0"/>
    <n v="0"/>
    <n v="865155.96"/>
    <n v="35550.15"/>
    <n v="488059.85"/>
    <n v="-2509.5"/>
    <n v="2035.49"/>
    <n v="866410.71"/>
    <n v="522233.84"/>
    <n v="902.15"/>
    <n v="0"/>
    <n v="2035.49"/>
    <n v="0"/>
  </r>
  <r>
    <n v="-1"/>
    <n v="1"/>
    <s v="0001 -Florida Power &amp; Light Company"/>
    <n v="0"/>
    <n v="3"/>
    <x v="1"/>
    <n v="2004"/>
    <n v="98"/>
    <n v="2014"/>
    <s v="V2004 Q3 - 30% Bonus"/>
    <n v="367"/>
    <x v="1"/>
    <s v="Function"/>
    <n v="-3858.44"/>
    <n v="0"/>
    <n v="0"/>
    <n v="-3858.44"/>
    <n v="-172.09"/>
    <n v="-2029.88"/>
    <n v="0"/>
    <n v="0"/>
    <n v="-3858.44"/>
    <n v="-2201.9699999999998"/>
    <n v="0"/>
    <n v="0"/>
    <n v="0"/>
    <n v="0"/>
  </r>
  <r>
    <n v="-1"/>
    <n v="1"/>
    <s v="0001 -Florida Power &amp; Light Company"/>
    <n v="0"/>
    <n v="3"/>
    <x v="1"/>
    <n v="2004"/>
    <n v="102"/>
    <n v="2014"/>
    <s v="V2004 Q3 - 50% Bonus"/>
    <n v="367"/>
    <x v="1"/>
    <s v="Function"/>
    <n v="357449.87"/>
    <n v="0"/>
    <n v="0"/>
    <n v="357976.81"/>
    <n v="14929.7"/>
    <n v="199607.82"/>
    <n v="-1053.8900000000001"/>
    <n v="555.30999999999995"/>
    <n v="358503.76"/>
    <n v="213959.6"/>
    <n v="79.34"/>
    <n v="0"/>
    <n v="555.30999999999995"/>
    <n v="0"/>
  </r>
  <r>
    <n v="-1"/>
    <n v="1"/>
    <s v="0001 -Florida Power &amp; Light Company"/>
    <n v="0"/>
    <n v="3"/>
    <x v="1"/>
    <n v="2004"/>
    <n v="95"/>
    <n v="2014"/>
    <s v="V2004 Q4"/>
    <n v="367"/>
    <x v="1"/>
    <s v="Function"/>
    <n v="-50757.59"/>
    <n v="0"/>
    <n v="0"/>
    <n v="-50929.91"/>
    <n v="-4880.0600000000004"/>
    <n v="2054.41"/>
    <n v="344.64"/>
    <n v="1467.75"/>
    <n v="-51102.23"/>
    <n v="-2640.42"/>
    <n v="1627.16"/>
    <n v="0"/>
    <n v="1467.75"/>
    <n v="0"/>
  </r>
  <r>
    <n v="-1"/>
    <n v="1"/>
    <s v="0001 -Florida Power &amp; Light Company"/>
    <n v="0"/>
    <n v="3"/>
    <x v="1"/>
    <n v="2004"/>
    <n v="99"/>
    <n v="2014"/>
    <s v="V2004 Q4 - 30% Bonus"/>
    <n v="367"/>
    <x v="1"/>
    <s v="Function"/>
    <n v="16919.82"/>
    <n v="0"/>
    <n v="0"/>
    <n v="16946.490000000002"/>
    <n v="755.47"/>
    <n v="8744.09"/>
    <n v="-53.35"/>
    <n v="20.05"/>
    <n v="16973.169999999998"/>
    <n v="9470.89"/>
    <n v="-4.63"/>
    <n v="0"/>
    <n v="20.05"/>
    <n v="0"/>
  </r>
  <r>
    <n v="-1"/>
    <n v="1"/>
    <s v="0001 -Florida Power &amp; Light Company"/>
    <n v="0"/>
    <n v="3"/>
    <x v="1"/>
    <n v="2004"/>
    <n v="103"/>
    <n v="2014"/>
    <s v="V2004 Q4 - 50% Bonus"/>
    <n v="367"/>
    <x v="1"/>
    <s v="Function"/>
    <n v="841339.58"/>
    <n v="0"/>
    <n v="0"/>
    <n v="842723.75"/>
    <n v="39199.269999999997"/>
    <n v="417133.76"/>
    <n v="-2768.34"/>
    <n v="1455.58"/>
    <n v="844107.92"/>
    <n v="454845.13"/>
    <n v="175.14"/>
    <n v="0"/>
    <n v="1455.58"/>
    <n v="0"/>
  </r>
  <r>
    <n v="-1"/>
    <n v="1"/>
    <s v="0001 -Florida Power &amp; Light Company"/>
    <n v="0"/>
    <n v="3"/>
    <x v="1"/>
    <n v="2005"/>
    <n v="66"/>
    <n v="2014"/>
    <s v="V2005"/>
    <n v="367"/>
    <x v="1"/>
    <s v="Function"/>
    <n v="40189375.200000003"/>
    <n v="0"/>
    <n v="0"/>
    <n v="24666317.379999999"/>
    <n v="1753014.16"/>
    <n v="20472422.850000001"/>
    <n v="-596160.97"/>
    <n v="302865.21999999997"/>
    <n v="40785536.170000002"/>
    <n v="21921852.359999999"/>
    <n v="10288.91"/>
    <n v="0"/>
    <n v="302865.21999999997"/>
    <n v="0"/>
  </r>
  <r>
    <n v="-1"/>
    <n v="1"/>
    <s v="0001 -Florida Power &amp; Light Company"/>
    <n v="0"/>
    <n v="3"/>
    <x v="1"/>
    <n v="2005"/>
    <n v="72"/>
    <n v="2014"/>
    <s v="V2005 Bonus-30%"/>
    <n v="367"/>
    <x v="1"/>
    <s v="Function"/>
    <n v="4318620.5599999996"/>
    <n v="0"/>
    <n v="0"/>
    <n v="4318620.5599999996"/>
    <n v="192653.66"/>
    <n v="2102866.04"/>
    <n v="0"/>
    <n v="0"/>
    <n v="4318620.5599999996"/>
    <n v="2295519.7000000002"/>
    <n v="0"/>
    <n v="0"/>
    <n v="0"/>
    <n v="0"/>
  </r>
  <r>
    <n v="-1"/>
    <n v="1"/>
    <s v="0001 -Florida Power &amp; Light Company"/>
    <n v="0"/>
    <n v="3"/>
    <x v="1"/>
    <n v="2005"/>
    <n v="86"/>
    <n v="2014"/>
    <s v="V2005 Bonus-50%"/>
    <n v="367"/>
    <x v="1"/>
    <s v="Function"/>
    <n v="405885.86"/>
    <n v="0"/>
    <n v="0"/>
    <n v="405885.86"/>
    <n v="18106.57"/>
    <n v="197637.88"/>
    <n v="0"/>
    <n v="0"/>
    <n v="405885.86"/>
    <n v="215744.45"/>
    <n v="0"/>
    <n v="0"/>
    <n v="0"/>
    <n v="0"/>
  </r>
  <r>
    <n v="-1"/>
    <n v="1"/>
    <s v="0001 -Florida Power &amp; Light Company"/>
    <n v="0"/>
    <n v="3"/>
    <x v="1"/>
    <n v="2006"/>
    <n v="67"/>
    <n v="2014"/>
    <s v="V2006"/>
    <n v="367"/>
    <x v="1"/>
    <s v="Function"/>
    <n v="47078607.43"/>
    <n v="0"/>
    <n v="0"/>
    <n v="36532433.619999997"/>
    <n v="2069086.11"/>
    <n v="21783644.609999999"/>
    <n v="-786462.87"/>
    <n v="440997.56"/>
    <n v="47865070.299999997"/>
    <n v="23487317.640000001"/>
    <n v="19947.759999999998"/>
    <n v="0"/>
    <n v="440997.56"/>
    <n v="0"/>
  </r>
  <r>
    <n v="-1"/>
    <n v="1"/>
    <s v="0001 -Florida Power &amp; Light Company"/>
    <n v="0"/>
    <n v="3"/>
    <x v="1"/>
    <n v="2007"/>
    <n v="74"/>
    <n v="2014"/>
    <s v="V2007"/>
    <n v="367"/>
    <x v="1"/>
    <s v="Function"/>
    <n v="87078047.420000002"/>
    <n v="0"/>
    <n v="0"/>
    <n v="64209965.140000001"/>
    <n v="3951533.09"/>
    <n v="35813143.729999997"/>
    <n v="-2034980"/>
    <n v="131057.22"/>
    <n v="89113027.420000002"/>
    <n v="38910593.810000002"/>
    <n v="-1049839.77"/>
    <n v="0"/>
    <n v="131057.22"/>
    <n v="0"/>
  </r>
  <r>
    <n v="-1"/>
    <n v="1"/>
    <s v="0001 -Florida Power &amp; Light Company"/>
    <n v="0"/>
    <n v="3"/>
    <x v="1"/>
    <n v="2008"/>
    <n v="89"/>
    <n v="2014"/>
    <s v="V2008"/>
    <n v="367"/>
    <x v="1"/>
    <s v="Function"/>
    <n v="18370167.02"/>
    <n v="0"/>
    <n v="0"/>
    <n v="18370167.02"/>
    <n v="897933.76"/>
    <n v="6396675.8600000003"/>
    <n v="0"/>
    <n v="0"/>
    <n v="18370167.02"/>
    <n v="7294609.6200000001"/>
    <n v="0"/>
    <n v="0"/>
    <n v="0"/>
    <n v="0"/>
  </r>
  <r>
    <n v="-1"/>
    <n v="1"/>
    <s v="0001 -Florida Power &amp; Light Company"/>
    <n v="0"/>
    <n v="3"/>
    <x v="1"/>
    <n v="2008"/>
    <n v="239"/>
    <n v="2014"/>
    <s v="V2008 Bonus - 50%"/>
    <n v="367"/>
    <x v="1"/>
    <s v="Function"/>
    <n v="5464172.4900000002"/>
    <n v="0"/>
    <n v="0"/>
    <n v="5464172.4900000002"/>
    <n v="267088.75"/>
    <n v="1902679.5"/>
    <n v="0"/>
    <n v="0"/>
    <n v="5464172.4900000002"/>
    <n v="2169768.25"/>
    <n v="0"/>
    <n v="0"/>
    <n v="0"/>
    <n v="0"/>
  </r>
  <r>
    <n v="-1"/>
    <n v="1"/>
    <s v="0001 -Florida Power &amp; Light Company"/>
    <n v="0"/>
    <n v="3"/>
    <x v="1"/>
    <n v="2008"/>
    <n v="164"/>
    <n v="2014"/>
    <s v="V2008 Q1"/>
    <n v="367"/>
    <x v="1"/>
    <s v="Function"/>
    <n v="3117722.41"/>
    <n v="0"/>
    <n v="0"/>
    <n v="3202767.08"/>
    <n v="141721.07"/>
    <n v="1344534.83"/>
    <n v="-170089.33"/>
    <n v="104026.63"/>
    <n v="3287811.74"/>
    <n v="1419754.37"/>
    <n v="438.83"/>
    <n v="0"/>
    <n v="104026.63"/>
    <n v="0"/>
  </r>
  <r>
    <n v="-1"/>
    <n v="1"/>
    <s v="0001 -Florida Power &amp; Light Company"/>
    <n v="0"/>
    <n v="3"/>
    <x v="1"/>
    <n v="2008"/>
    <n v="168"/>
    <n v="2014"/>
    <s v="V2008 Q1 - 50% Bonus"/>
    <n v="367"/>
    <x v="1"/>
    <s v="Function"/>
    <n v="155976.46"/>
    <n v="0"/>
    <n v="0"/>
    <n v="160192.74"/>
    <n v="7026.15"/>
    <n v="68066.570000000007"/>
    <n v="-8432.57"/>
    <n v="10314.719999999999"/>
    <n v="164409.03"/>
    <n v="71795.75"/>
    <n v="5179.1099999999997"/>
    <n v="0"/>
    <n v="10314.719999999999"/>
    <n v="0"/>
  </r>
  <r>
    <n v="-1"/>
    <n v="1"/>
    <s v="0001 -Florida Power &amp; Light Company"/>
    <n v="0"/>
    <n v="3"/>
    <x v="1"/>
    <n v="2008"/>
    <n v="165"/>
    <n v="2014"/>
    <s v="V2008 Q2"/>
    <n v="367"/>
    <x v="1"/>
    <s v="Function"/>
    <n v="7447012.5300000003"/>
    <n v="0"/>
    <n v="0"/>
    <n v="7663821.7199999997"/>
    <n v="368015.96"/>
    <n v="2827604.14"/>
    <n v="-433618.38"/>
    <n v="230203.61"/>
    <n v="7880630.9100000001"/>
    <n v="3031384.97"/>
    <n v="-39179.64"/>
    <n v="0"/>
    <n v="230203.61"/>
    <n v="0"/>
  </r>
  <r>
    <n v="-1"/>
    <n v="1"/>
    <s v="0001 -Florida Power &amp; Light Company"/>
    <n v="0"/>
    <n v="3"/>
    <x v="1"/>
    <n v="2008"/>
    <n v="169"/>
    <n v="2014"/>
    <s v="V2008 Q2 - 50% Bonus"/>
    <n v="367"/>
    <x v="1"/>
    <s v="Function"/>
    <n v="469241.57"/>
    <n v="0"/>
    <n v="0"/>
    <n v="481082.72"/>
    <n v="20127.45"/>
    <n v="216921.92"/>
    <n v="-23682.31"/>
    <n v="25145.4"/>
    <n v="492923.88"/>
    <n v="228079.58"/>
    <n v="10432.879999999999"/>
    <n v="0"/>
    <n v="25145.4"/>
    <n v="0"/>
  </r>
  <r>
    <n v="-1"/>
    <n v="1"/>
    <s v="0001 -Florida Power &amp; Light Company"/>
    <n v="0"/>
    <n v="3"/>
    <x v="1"/>
    <n v="2008"/>
    <n v="166"/>
    <n v="2014"/>
    <s v="V2008 Q3"/>
    <n v="367"/>
    <x v="1"/>
    <s v="Function"/>
    <n v="-8560009.4100000001"/>
    <n v="0"/>
    <n v="0"/>
    <n v="-8812551.2100000009"/>
    <n v="-437691.4"/>
    <n v="-3062940.76"/>
    <n v="505083.61"/>
    <n v="24367.64"/>
    <n v="-9065093.0199999996"/>
    <n v="-3315498.81"/>
    <n v="344317.9"/>
    <n v="0"/>
    <n v="24367.64"/>
    <n v="0"/>
  </r>
  <r>
    <n v="-1"/>
    <n v="1"/>
    <s v="0001 -Florida Power &amp; Light Company"/>
    <n v="0"/>
    <n v="3"/>
    <x v="1"/>
    <n v="2008"/>
    <n v="170"/>
    <n v="2014"/>
    <s v="V2008 Q3 - 50% Bonus"/>
    <n v="367"/>
    <x v="1"/>
    <s v="Function"/>
    <n v="-3816805.45"/>
    <n v="0"/>
    <n v="0"/>
    <n v="-3931046.91"/>
    <n v="-197996.92"/>
    <n v="-1330115.83"/>
    <n v="228482.92"/>
    <n v="22046.21"/>
    <n v="-4045288.37"/>
    <n v="-1444364.62"/>
    <n v="166781"/>
    <n v="0"/>
    <n v="22046.21"/>
    <n v="0"/>
  </r>
  <r>
    <n v="-1"/>
    <n v="1"/>
    <s v="0001 -Florida Power &amp; Light Company"/>
    <n v="0"/>
    <n v="3"/>
    <x v="1"/>
    <n v="2008"/>
    <n v="167"/>
    <n v="2014"/>
    <s v="V2008 Q4"/>
    <n v="367"/>
    <x v="1"/>
    <s v="Function"/>
    <n v="5889343.3200000003"/>
    <n v="0"/>
    <n v="0"/>
    <n v="6059029.21"/>
    <n v="300650.32"/>
    <n v="2116286.7799999998"/>
    <n v="-339371.78"/>
    <n v="120089.61"/>
    <n v="6228715.0999999996"/>
    <n v="2296692.59"/>
    <n v="-99037.66"/>
    <n v="0"/>
    <n v="120089.61"/>
    <n v="0"/>
  </r>
  <r>
    <n v="-1"/>
    <n v="1"/>
    <s v="0001 -Florida Power &amp; Light Company"/>
    <n v="0"/>
    <n v="3"/>
    <x v="1"/>
    <n v="2008"/>
    <n v="171"/>
    <n v="2014"/>
    <s v="V2008 Q4 - 50% Bonus"/>
    <n v="367"/>
    <x v="1"/>
    <s v="Function"/>
    <n v="6480137.1100000003"/>
    <n v="0"/>
    <n v="0"/>
    <n v="6665559.75"/>
    <n v="327549.28000000003"/>
    <n v="2359009.31"/>
    <n v="-370845.27"/>
    <n v="262453.53999999998"/>
    <n v="6850982.3799999999"/>
    <n v="2555162.5499999998"/>
    <n v="23004.31"/>
    <n v="0"/>
    <n v="262453.53999999998"/>
    <n v="0"/>
  </r>
  <r>
    <n v="-1"/>
    <n v="1"/>
    <s v="0001 -Florida Power &amp; Light Company"/>
    <n v="0"/>
    <n v="3"/>
    <x v="1"/>
    <n v="2009"/>
    <n v="90"/>
    <n v="2014"/>
    <s v="V2009"/>
    <n v="367"/>
    <x v="1"/>
    <s v="Function"/>
    <n v="407282"/>
    <n v="407282"/>
    <n v="0"/>
    <n v="392009"/>
    <n v="29400.68"/>
    <n v="0"/>
    <n v="407282"/>
    <n v="0"/>
    <n v="0"/>
    <n v="44673.68"/>
    <n v="0"/>
    <n v="0"/>
    <n v="0"/>
    <n v="0"/>
  </r>
  <r>
    <n v="-1"/>
    <n v="1"/>
    <s v="0001 -Florida Power &amp; Light Company"/>
    <n v="0"/>
    <n v="3"/>
    <x v="1"/>
    <n v="2009"/>
    <n v="185"/>
    <n v="2014"/>
    <s v="V2009 Q1"/>
    <n v="367"/>
    <x v="1"/>
    <s v="Function"/>
    <n v="10671393.91"/>
    <n v="0"/>
    <n v="0"/>
    <n v="10825703.6"/>
    <n v="555358.59"/>
    <n v="3469135.2"/>
    <n v="-308619.38"/>
    <n v="157065.64000000001"/>
    <n v="10980013.289999999"/>
    <n v="3919069.41"/>
    <n v="-46129.36"/>
    <n v="0"/>
    <n v="157065.64000000001"/>
    <n v="0"/>
  </r>
  <r>
    <n v="-1"/>
    <n v="1"/>
    <s v="0001 -Florida Power &amp; Light Company"/>
    <n v="0"/>
    <n v="3"/>
    <x v="1"/>
    <n v="2009"/>
    <n v="189"/>
    <n v="2014"/>
    <s v="V2009 Q1 - 50% Bonus"/>
    <n v="367"/>
    <x v="1"/>
    <s v="Function"/>
    <n v="2203083.62"/>
    <n v="0"/>
    <n v="0"/>
    <n v="2228067.96"/>
    <n v="89922.97"/>
    <n v="1036901.21"/>
    <n v="-49968.68"/>
    <n v="50861.11"/>
    <n v="2253052.2999999998"/>
    <n v="1109754.8799999999"/>
    <n v="17961.73"/>
    <n v="0"/>
    <n v="50861.11"/>
    <n v="0"/>
  </r>
  <r>
    <n v="-1"/>
    <n v="1"/>
    <s v="0001 -Florida Power &amp; Light Company"/>
    <n v="0"/>
    <n v="3"/>
    <x v="1"/>
    <n v="2009"/>
    <n v="186"/>
    <n v="2014"/>
    <s v="V2009 Q2"/>
    <n v="367"/>
    <x v="1"/>
    <s v="Function"/>
    <n v="119706.24000000001"/>
    <n v="0"/>
    <n v="0"/>
    <n v="121378.62"/>
    <n v="6992.28"/>
    <n v="39159.14"/>
    <n v="-3344.76"/>
    <n v="1565.86"/>
    <n v="123051"/>
    <n v="45053.05"/>
    <n v="-680.53"/>
    <n v="0"/>
    <n v="1565.86"/>
    <n v="0"/>
  </r>
  <r>
    <n v="-1"/>
    <n v="1"/>
    <s v="0001 -Florida Power &amp; Light Company"/>
    <n v="0"/>
    <n v="3"/>
    <x v="1"/>
    <n v="2009"/>
    <n v="190"/>
    <n v="2014"/>
    <s v="V2009 Q2 - 50% Bonus"/>
    <n v="367"/>
    <x v="1"/>
    <s v="Function"/>
    <n v="6135547.2599999998"/>
    <n v="0"/>
    <n v="0"/>
    <n v="6223092.5599999996"/>
    <n v="328864.03999999998"/>
    <n v="1956255.86"/>
    <n v="-175090.59"/>
    <n v="163938.48000000001"/>
    <n v="6310637.8499999996"/>
    <n v="2227622.7799999998"/>
    <n v="46345.02"/>
    <n v="0"/>
    <n v="163938.48000000001"/>
    <n v="0"/>
  </r>
  <r>
    <n v="-1"/>
    <n v="1"/>
    <s v="0001 -Florida Power &amp; Light Company"/>
    <n v="0"/>
    <n v="3"/>
    <x v="1"/>
    <n v="2009"/>
    <n v="187"/>
    <n v="2014"/>
    <s v="V2009 Q3"/>
    <n v="367"/>
    <x v="1"/>
    <s v="Function"/>
    <n v="7546"/>
    <n v="0"/>
    <n v="0"/>
    <n v="7546"/>
    <n v="1753.85"/>
    <n v="5792.15"/>
    <n v="0"/>
    <n v="0"/>
    <n v="7546"/>
    <n v="7546"/>
    <n v="0"/>
    <n v="0"/>
    <n v="0"/>
    <n v="0"/>
  </r>
  <r>
    <n v="-1"/>
    <n v="1"/>
    <s v="0001 -Florida Power &amp; Light Company"/>
    <n v="0"/>
    <n v="3"/>
    <x v="1"/>
    <n v="2009"/>
    <n v="191"/>
    <n v="2014"/>
    <s v="V2009 Q3 - 50% Bonus"/>
    <n v="367"/>
    <x v="1"/>
    <s v="Function"/>
    <n v="10240124.1"/>
    <n v="0"/>
    <n v="0"/>
    <n v="10387248.57"/>
    <n v="563757.78"/>
    <n v="3072513.9"/>
    <n v="-294248.94"/>
    <n v="181104.44"/>
    <n v="10534373.039999999"/>
    <n v="3543530.3"/>
    <n v="-20403.12"/>
    <n v="0"/>
    <n v="181104.44"/>
    <n v="0"/>
  </r>
  <r>
    <n v="-1"/>
    <n v="1"/>
    <s v="0001 -Florida Power &amp; Light Company"/>
    <n v="0"/>
    <n v="3"/>
    <x v="1"/>
    <n v="2009"/>
    <n v="188"/>
    <n v="2014"/>
    <s v="V2009 Q4"/>
    <n v="367"/>
    <x v="1"/>
    <s v="Function"/>
    <n v="55397.47"/>
    <n v="0"/>
    <n v="0"/>
    <n v="56108.480000000003"/>
    <n v="4275.67"/>
    <n v="18564.240000000002"/>
    <n v="-1422.01"/>
    <n v="509.87"/>
    <n v="56819.48"/>
    <n v="22410.51"/>
    <n v="-482.74"/>
    <n v="0"/>
    <n v="509.87"/>
    <n v="0"/>
  </r>
  <r>
    <n v="-1"/>
    <n v="1"/>
    <s v="0001 -Florida Power &amp; Light Company"/>
    <n v="0"/>
    <n v="3"/>
    <x v="1"/>
    <n v="2009"/>
    <n v="192"/>
    <n v="2014"/>
    <s v="V2009 Q4 - 50% Bonus"/>
    <n v="367"/>
    <x v="1"/>
    <s v="Function"/>
    <n v="11137529.82"/>
    <n v="0"/>
    <n v="0"/>
    <n v="11297065.810000001"/>
    <n v="626480.89"/>
    <n v="3206071.17"/>
    <n v="-319071.99"/>
    <n v="228812.65"/>
    <n v="11456601.810000001"/>
    <n v="3736203.48"/>
    <n v="6089.23"/>
    <n v="0"/>
    <n v="228812.65"/>
    <n v="0"/>
  </r>
  <r>
    <n v="-1"/>
    <n v="1"/>
    <s v="0001 -Florida Power &amp; Light Company"/>
    <n v="0"/>
    <n v="3"/>
    <x v="1"/>
    <n v="2010"/>
    <n v="124"/>
    <n v="2014"/>
    <s v="V2010"/>
    <n v="367"/>
    <x v="1"/>
    <s v="Function"/>
    <n v="203871"/>
    <n v="203871"/>
    <n v="0"/>
    <n v="166824"/>
    <n v="12511.8"/>
    <n v="0"/>
    <n v="203871"/>
    <n v="0"/>
    <n v="0"/>
    <n v="49558.8"/>
    <n v="0"/>
    <n v="0"/>
    <n v="0"/>
    <n v="0"/>
  </r>
  <r>
    <n v="-1"/>
    <n v="1"/>
    <s v="0001 -Florida Power &amp; Light Company"/>
    <n v="0"/>
    <n v="3"/>
    <x v="1"/>
    <n v="2010"/>
    <n v="193"/>
    <n v="2014"/>
    <s v="V2010 Q1"/>
    <n v="367"/>
    <x v="1"/>
    <s v="Function"/>
    <n v="5337.62"/>
    <n v="0"/>
    <n v="0"/>
    <n v="5338.1"/>
    <n v="456.24"/>
    <n v="3725.12"/>
    <n v="-1474.02"/>
    <n v="0.48"/>
    <n v="5338.58"/>
    <n v="4181.08"/>
    <n v="-0.21"/>
    <n v="0"/>
    <n v="0.48"/>
    <n v="0"/>
  </r>
  <r>
    <n v="-1"/>
    <n v="1"/>
    <s v="0001 -Florida Power &amp; Light Company"/>
    <n v="0"/>
    <n v="3"/>
    <x v="1"/>
    <n v="2010"/>
    <n v="215"/>
    <n v="2014"/>
    <s v="V2010 Q1 - 50% Bonus"/>
    <n v="367"/>
    <x v="1"/>
    <s v="Function"/>
    <n v="7369774.7400000002"/>
    <n v="0"/>
    <n v="0"/>
    <n v="7380582.9199999999"/>
    <n v="412375.2"/>
    <n v="1973335.23"/>
    <n v="-25878.93"/>
    <n v="21454.17"/>
    <n v="7391391.0999999996"/>
    <n v="2379480.17"/>
    <n v="6068.08"/>
    <n v="0"/>
    <n v="21454.17"/>
    <n v="0"/>
  </r>
  <r>
    <n v="-1"/>
    <n v="1"/>
    <s v="0001 -Florida Power &amp; Light Company"/>
    <n v="0"/>
    <n v="3"/>
    <x v="1"/>
    <n v="2010"/>
    <n v="194"/>
    <n v="2014"/>
    <s v="V2010 Q2"/>
    <n v="367"/>
    <x v="1"/>
    <s v="Function"/>
    <n v="15902.46"/>
    <n v="0"/>
    <n v="0"/>
    <n v="15908.86"/>
    <n v="1272.52"/>
    <n v="9185.5"/>
    <n v="-993.28"/>
    <n v="3.44"/>
    <n v="15915.26"/>
    <n v="10454.52"/>
    <n v="-5.85"/>
    <n v="0"/>
    <n v="3.44"/>
    <n v="0"/>
  </r>
  <r>
    <n v="-1"/>
    <n v="1"/>
    <s v="0001 -Florida Power &amp; Light Company"/>
    <n v="0"/>
    <n v="3"/>
    <x v="1"/>
    <n v="2010"/>
    <n v="216"/>
    <n v="2014"/>
    <s v="V2010 Q2 - 50% Bonus"/>
    <n v="367"/>
    <x v="1"/>
    <s v="Function"/>
    <n v="56461591.420000002"/>
    <n v="0"/>
    <n v="0"/>
    <n v="56469827.100000001"/>
    <n v="3195155.17"/>
    <n v="13946447.66"/>
    <n v="-28058.89"/>
    <n v="8859.26"/>
    <n v="56478062.789999999"/>
    <n v="17137090.82"/>
    <n v="-3100.11"/>
    <n v="0"/>
    <n v="8859.26"/>
    <n v="0"/>
  </r>
  <r>
    <n v="-1"/>
    <n v="1"/>
    <s v="0001 -Florida Power &amp; Light Company"/>
    <n v="0"/>
    <n v="3"/>
    <x v="1"/>
    <n v="2010"/>
    <n v="195"/>
    <n v="2014"/>
    <s v="V2010 Q3"/>
    <n v="367"/>
    <x v="1"/>
    <s v="Function"/>
    <n v="-44525.17"/>
    <n v="0"/>
    <n v="0"/>
    <n v="-44522.87"/>
    <n v="-4222.63"/>
    <n v="-30623.56"/>
    <n v="-4.5999999999999996"/>
    <n v="1.7"/>
    <n v="-44520.57"/>
    <n v="-34847.379999999997"/>
    <n v="-1.71"/>
    <n v="0"/>
    <n v="1.7"/>
    <n v="0"/>
  </r>
  <r>
    <n v="-1"/>
    <n v="1"/>
    <s v="0001 -Florida Power &amp; Light Company"/>
    <n v="0"/>
    <n v="3"/>
    <x v="1"/>
    <n v="2010"/>
    <n v="225"/>
    <n v="2014"/>
    <s v="V2010 Q3 - 100% Bonus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7"/>
    <n v="2014"/>
    <s v="V2010 Q3 - 50% Bonus"/>
    <n v="367"/>
    <x v="1"/>
    <s v="Function"/>
    <n v="2704297.02"/>
    <n v="0"/>
    <n v="0"/>
    <n v="2763100.24"/>
    <n v="160246.35"/>
    <n v="686665.8"/>
    <n v="-117606.44"/>
    <n v="0"/>
    <n v="2821903.46"/>
    <n v="816375.06"/>
    <n v="-87069.34"/>
    <n v="0"/>
    <n v="0"/>
    <n v="0"/>
  </r>
  <r>
    <n v="-1"/>
    <n v="1"/>
    <s v="0001 -Florida Power &amp; Light Company"/>
    <n v="0"/>
    <n v="3"/>
    <x v="1"/>
    <n v="2010"/>
    <n v="196"/>
    <n v="2014"/>
    <s v="V2010 Q4"/>
    <n v="367"/>
    <x v="1"/>
    <s v="Function"/>
    <n v="9927.92"/>
    <n v="0"/>
    <n v="0"/>
    <n v="9933.1299999999992"/>
    <n v="851.07"/>
    <n v="4922.2700000000004"/>
    <n v="-1542"/>
    <n v="7.25"/>
    <n v="9938.35"/>
    <n v="5770.78"/>
    <n v="-0.62"/>
    <n v="0"/>
    <n v="7.25"/>
    <n v="0"/>
  </r>
  <r>
    <n v="-1"/>
    <n v="1"/>
    <s v="0001 -Florida Power &amp; Light Company"/>
    <n v="0"/>
    <n v="3"/>
    <x v="1"/>
    <n v="2010"/>
    <n v="224"/>
    <n v="2014"/>
    <s v="V2010 Q4 - 100% Bonus"/>
    <n v="367"/>
    <x v="1"/>
    <s v="Function"/>
    <n v="0"/>
    <n v="0"/>
    <n v="0"/>
    <n v="0"/>
    <n v="0"/>
    <n v="0"/>
    <n v="0"/>
    <n v="3867.18"/>
    <n v="0"/>
    <n v="0"/>
    <n v="3867.18"/>
    <n v="0"/>
    <n v="3867.18"/>
    <n v="0"/>
  </r>
  <r>
    <n v="-1"/>
    <n v="1"/>
    <s v="0001 -Florida Power &amp; Light Company"/>
    <n v="0"/>
    <n v="3"/>
    <x v="1"/>
    <n v="2010"/>
    <n v="218"/>
    <n v="2014"/>
    <s v="V2010 Q4 - 50% Bonus"/>
    <n v="367"/>
    <x v="1"/>
    <s v="Function"/>
    <n v="2444717.89"/>
    <n v="0"/>
    <n v="0"/>
    <n v="2448226.29"/>
    <n v="147505.85999999999"/>
    <n v="566440.05000000005"/>
    <n v="-7929.54"/>
    <n v="9745.31"/>
    <n v="2451734.69"/>
    <n v="712224.2"/>
    <n v="4450.22"/>
    <n v="0"/>
    <n v="9745.31"/>
    <n v="0"/>
  </r>
  <r>
    <n v="-1"/>
    <n v="1"/>
    <s v="0001 -Florida Power &amp; Light Company"/>
    <n v="0"/>
    <n v="3"/>
    <x v="1"/>
    <n v="2011"/>
    <n v="125"/>
    <n v="2014"/>
    <s v="V2011"/>
    <n v="367"/>
    <x v="1"/>
    <s v="Function"/>
    <n v="1526376.23"/>
    <n v="17765"/>
    <n v="0"/>
    <n v="1111742.93"/>
    <n v="109871.36"/>
    <n v="385886.69"/>
    <n v="-15331.63"/>
    <n v="20406.64"/>
    <n v="1531513.55"/>
    <n v="532895.27"/>
    <n v="2945.11"/>
    <n v="0"/>
    <n v="20406.64"/>
    <n v="0"/>
  </r>
  <r>
    <n v="-1"/>
    <n v="1"/>
    <s v="0001 -Florida Power &amp; Light Company"/>
    <n v="0"/>
    <n v="3"/>
    <x v="1"/>
    <n v="2011"/>
    <n v="233"/>
    <n v="2014"/>
    <s v="V2011 - 100% Bonus"/>
    <n v="367"/>
    <x v="1"/>
    <s v="Function"/>
    <n v="0"/>
    <n v="0"/>
    <n v="0"/>
    <n v="0"/>
    <n v="0"/>
    <n v="0"/>
    <n v="0"/>
    <n v="47443.21"/>
    <n v="0"/>
    <n v="0"/>
    <n v="47443.21"/>
    <n v="0"/>
    <n v="47443.21"/>
    <n v="0"/>
  </r>
  <r>
    <n v="-1"/>
    <n v="1"/>
    <s v="0001 -Florida Power &amp; Light Company"/>
    <n v="0"/>
    <n v="3"/>
    <x v="1"/>
    <n v="2011"/>
    <n v="234"/>
    <n v="2014"/>
    <s v="V2011 - 50% Bonus"/>
    <n v="367"/>
    <x v="1"/>
    <s v="Function"/>
    <n v="2556644.44"/>
    <n v="0"/>
    <n v="0"/>
    <n v="2114510.37"/>
    <n v="158588.28"/>
    <n v="455010.67"/>
    <n v="-21890.400000000001"/>
    <n v="28342.73"/>
    <n v="2578534.84"/>
    <n v="609060.11"/>
    <n v="10991.17"/>
    <n v="0"/>
    <n v="28342.73"/>
    <n v="0"/>
  </r>
  <r>
    <n v="-1"/>
    <n v="1"/>
    <s v="0001 -Florida Power &amp; Light Company"/>
    <n v="0"/>
    <n v="3"/>
    <x v="1"/>
    <n v="2012"/>
    <n v="126"/>
    <n v="2014"/>
    <s v="V2012"/>
    <n v="367"/>
    <x v="1"/>
    <s v="Function"/>
    <n v="128789"/>
    <n v="128789"/>
    <n v="0"/>
    <n v="83907"/>
    <n v="6293.03"/>
    <n v="0"/>
    <n v="128789"/>
    <n v="0"/>
    <n v="0"/>
    <n v="51175.03"/>
    <n v="0"/>
    <n v="0"/>
    <n v="0"/>
    <n v="0"/>
  </r>
  <r>
    <n v="-1"/>
    <n v="1"/>
    <s v="0001 -Florida Power &amp; Light Company"/>
    <n v="0"/>
    <n v="3"/>
    <x v="1"/>
    <n v="2012"/>
    <n v="240"/>
    <n v="2014"/>
    <s v="V2012 Q1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8"/>
    <n v="2014"/>
    <s v="V2012 Q1 - 50% Bonus"/>
    <n v="367"/>
    <x v="1"/>
    <s v="Function"/>
    <n v="3911682.61"/>
    <n v="0"/>
    <n v="0"/>
    <n v="3913229.41"/>
    <n v="288250.14"/>
    <n v="653219.6"/>
    <n v="-3093.6"/>
    <n v="2427.41"/>
    <n v="3914776.21"/>
    <n v="940949.64"/>
    <n v="-146.09"/>
    <n v="0"/>
    <n v="2427.41"/>
    <n v="0"/>
  </r>
  <r>
    <n v="-1"/>
    <n v="1"/>
    <s v="0001 -Florida Power &amp; Light Company"/>
    <n v="0"/>
    <n v="3"/>
    <x v="1"/>
    <n v="2012"/>
    <n v="242"/>
    <n v="2014"/>
    <s v="V2012 Q2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3"/>
    <n v="2014"/>
    <s v="V2012 Q2 - 100% Bonus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9"/>
    <n v="2014"/>
    <s v="V2012 Q2 - 50% Bonus"/>
    <n v="367"/>
    <x v="1"/>
    <s v="Function"/>
    <n v="73077807.280000001"/>
    <n v="0"/>
    <n v="0"/>
    <n v="73158555.370000005"/>
    <n v="4841288.97"/>
    <n v="8677693.5299999993"/>
    <n v="-161496.18"/>
    <n v="0"/>
    <n v="73239303.459999993"/>
    <n v="13494528.75"/>
    <n v="-137042.43"/>
    <n v="0"/>
    <n v="0"/>
    <n v="0"/>
  </r>
  <r>
    <n v="-1"/>
    <n v="1"/>
    <s v="0001 -Florida Power &amp; Light Company"/>
    <n v="0"/>
    <n v="3"/>
    <x v="1"/>
    <n v="2012"/>
    <n v="244"/>
    <n v="2014"/>
    <s v="V2012 Q3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5"/>
    <n v="2014"/>
    <s v="V2012 Q3 - 100% Bonus"/>
    <n v="367"/>
    <x v="1"/>
    <s v="Function"/>
    <n v="0"/>
    <n v="0"/>
    <n v="0"/>
    <n v="0"/>
    <n v="0"/>
    <n v="0"/>
    <n v="0"/>
    <n v="2965.52"/>
    <n v="0"/>
    <n v="0"/>
    <n v="2965.52"/>
    <n v="0"/>
    <n v="2965.52"/>
    <n v="0"/>
  </r>
  <r>
    <n v="-1"/>
    <n v="1"/>
    <s v="0001 -Florida Power &amp; Light Company"/>
    <n v="0"/>
    <n v="3"/>
    <x v="1"/>
    <n v="2012"/>
    <n v="250"/>
    <n v="2014"/>
    <s v="V2012 Q3 - 50% Bonus"/>
    <n v="367"/>
    <x v="1"/>
    <s v="Function"/>
    <n v="123551569.54000001"/>
    <n v="0"/>
    <n v="0"/>
    <n v="123605466.56999999"/>
    <n v="8340322.3499999996"/>
    <n v="12503292.59"/>
    <n v="-107794.07"/>
    <n v="49812.74"/>
    <n v="123659363.61"/>
    <n v="20829091.850000001"/>
    <n v="-43458.239999999998"/>
    <n v="0"/>
    <n v="49812.74"/>
    <n v="0"/>
  </r>
  <r>
    <n v="-1"/>
    <n v="1"/>
    <s v="0001 -Florida Power &amp; Light Company"/>
    <n v="0"/>
    <n v="3"/>
    <x v="1"/>
    <n v="2012"/>
    <n v="246"/>
    <n v="2014"/>
    <s v="V2012 Q4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7"/>
    <n v="2014"/>
    <s v="V2012 Q4 - 100% Bonus"/>
    <n v="367"/>
    <x v="1"/>
    <s v="Function"/>
    <n v="0"/>
    <n v="0"/>
    <n v="0"/>
    <n v="0"/>
    <n v="0"/>
    <n v="0"/>
    <n v="0"/>
    <n v="128.02000000000001"/>
    <n v="0"/>
    <n v="0"/>
    <n v="128.02000000000001"/>
    <n v="0"/>
    <n v="128.02000000000001"/>
    <n v="0"/>
  </r>
  <r>
    <n v="-1"/>
    <n v="1"/>
    <s v="0001 -Florida Power &amp; Light Company"/>
    <n v="0"/>
    <n v="3"/>
    <x v="1"/>
    <n v="2012"/>
    <n v="251"/>
    <n v="2014"/>
    <s v="V2012 Q4 - 50% Bonus"/>
    <n v="367"/>
    <x v="1"/>
    <s v="Function"/>
    <n v="2424915.13"/>
    <n v="0"/>
    <n v="0"/>
    <n v="2425941"/>
    <n v="177524.5"/>
    <n v="220351.54"/>
    <n v="-2051.7399999999998"/>
    <n v="3266.43"/>
    <n v="2426966.87"/>
    <n v="397633.85"/>
    <n v="1456.88"/>
    <n v="0"/>
    <n v="3266.43"/>
    <n v="0"/>
  </r>
  <r>
    <n v="-1"/>
    <n v="1"/>
    <s v="0001 -Florida Power &amp; Light Company"/>
    <n v="0"/>
    <n v="3"/>
    <x v="1"/>
    <n v="2013"/>
    <n v="127"/>
    <n v="2014"/>
    <s v="V2013"/>
    <n v="367"/>
    <x v="1"/>
    <s v="Function"/>
    <n v="-1717256"/>
    <n v="-1717256"/>
    <n v="0"/>
    <n v="-1699203"/>
    <n v="-127440.23"/>
    <n v="0"/>
    <n v="-1717256"/>
    <n v="0"/>
    <n v="0"/>
    <n v="-145493.22"/>
    <n v="0"/>
    <n v="0"/>
    <n v="0"/>
    <n v="0"/>
  </r>
  <r>
    <n v="-1"/>
    <n v="1"/>
    <s v="0001 -Florida Power &amp; Light Company"/>
    <n v="0"/>
    <n v="3"/>
    <x v="1"/>
    <n v="2013"/>
    <n v="231"/>
    <n v="2014"/>
    <s v="V2013 - 50% Bonus"/>
    <n v="367"/>
    <x v="1"/>
    <s v="Function"/>
    <n v="38130099.119999997"/>
    <n v="0"/>
    <n v="0"/>
    <n v="36459206.950000003"/>
    <n v="3181076.42"/>
    <n v="1695058.74"/>
    <n v="-762566.39"/>
    <n v="16222.64"/>
    <n v="38176685.289999999"/>
    <n v="4872706.71"/>
    <n v="-26935.08"/>
    <n v="0"/>
    <n v="16222.64"/>
    <n v="0"/>
  </r>
  <r>
    <n v="-1"/>
    <n v="1"/>
    <s v="0001 -Florida Power &amp; Light Company"/>
    <n v="0"/>
    <n v="3"/>
    <x v="1"/>
    <n v="2014"/>
    <n v="128"/>
    <n v="2014"/>
    <s v="V2014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4"/>
    <n v="363"/>
    <n v="2014"/>
    <s v="V2014 - 50% Bonus"/>
    <n v="367"/>
    <x v="1"/>
    <s v="Function"/>
    <n v="80366188.719999999"/>
    <n v="80366188.760000005"/>
    <n v="0"/>
    <n v="80366188.760000005"/>
    <n v="83458591.859999999"/>
    <n v="0"/>
    <n v="80366188.760000005"/>
    <n v="0"/>
    <n v="0"/>
    <n v="3092403.13"/>
    <n v="0"/>
    <n v="0"/>
    <n v="0"/>
    <n v="0"/>
  </r>
  <r>
    <n v="-1"/>
    <n v="1"/>
    <s v="0001 -Florida Power &amp; Light Company"/>
    <n v="0"/>
    <n v="3"/>
    <x v="1"/>
    <n v="2014"/>
    <n v="601"/>
    <n v="2014"/>
    <s v="V2014 EXP"/>
    <n v="367"/>
    <x v="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72"/>
    <n v="4"/>
    <n v="2014"/>
    <s v="V1972"/>
    <n v="367"/>
    <x v="2"/>
    <s v="Function"/>
    <n v="94817241"/>
    <n v="0"/>
    <n v="0"/>
    <n v="0"/>
    <n v="0"/>
    <n v="94817241"/>
    <n v="-580346.54"/>
    <n v="214770.78"/>
    <n v="94817241"/>
    <n v="94817241"/>
    <n v="214770.78"/>
    <n v="0"/>
    <n v="214770.78"/>
    <n v="0"/>
  </r>
  <r>
    <n v="-1"/>
    <n v="1"/>
    <s v="0001 -Florida Power &amp; Light Company"/>
    <n v="0"/>
    <n v="3"/>
    <x v="1"/>
    <n v="1973"/>
    <n v="5"/>
    <n v="2014"/>
    <s v="V1973"/>
    <n v="367"/>
    <x v="2"/>
    <s v="Function"/>
    <n v="97066585"/>
    <n v="0"/>
    <n v="0"/>
    <n v="0"/>
    <n v="0"/>
    <n v="97066585"/>
    <n v="-140339.01999999999"/>
    <n v="0"/>
    <n v="97066585"/>
    <n v="97066585"/>
    <n v="0"/>
    <n v="0"/>
    <n v="0"/>
    <n v="0"/>
  </r>
  <r>
    <n v="-1"/>
    <n v="1"/>
    <s v="0001 -Florida Power &amp; Light Company"/>
    <n v="0"/>
    <n v="3"/>
    <x v="1"/>
    <n v="1974"/>
    <n v="6"/>
    <n v="2014"/>
    <s v="V1974"/>
    <n v="367"/>
    <x v="2"/>
    <s v="Function"/>
    <n v="2520588"/>
    <n v="0"/>
    <n v="0"/>
    <n v="0"/>
    <n v="0"/>
    <n v="2520588"/>
    <n v="0"/>
    <n v="0"/>
    <n v="2520588"/>
    <n v="2520588"/>
    <n v="0"/>
    <n v="0"/>
    <n v="0"/>
    <n v="0"/>
  </r>
  <r>
    <n v="-1"/>
    <n v="1"/>
    <s v="0001 -Florida Power &amp; Light Company"/>
    <n v="0"/>
    <n v="3"/>
    <x v="1"/>
    <n v="1975"/>
    <n v="7"/>
    <n v="2014"/>
    <s v="V1975"/>
    <n v="367"/>
    <x v="2"/>
    <s v="Function"/>
    <n v="7494738"/>
    <n v="0"/>
    <n v="0"/>
    <n v="7494738"/>
    <n v="0"/>
    <n v="7494738"/>
    <n v="-20948.84"/>
    <n v="13561.23"/>
    <n v="7494738"/>
    <n v="7494738"/>
    <n v="13561.23"/>
    <n v="0"/>
    <n v="13561.23"/>
    <n v="0"/>
  </r>
  <r>
    <n v="-1"/>
    <n v="1"/>
    <s v="0001 -Florida Power &amp; Light Company"/>
    <n v="0"/>
    <n v="3"/>
    <x v="1"/>
    <n v="1976"/>
    <n v="8"/>
    <n v="2014"/>
    <s v="V1976"/>
    <n v="367"/>
    <x v="2"/>
    <s v="Function"/>
    <n v="375137509"/>
    <n v="0"/>
    <n v="0"/>
    <n v="375137509"/>
    <n v="0"/>
    <n v="375137509"/>
    <n v="-1281834.79"/>
    <n v="0"/>
    <n v="375137509"/>
    <n v="375137509"/>
    <n v="0"/>
    <n v="0"/>
    <n v="0"/>
    <n v="0"/>
  </r>
  <r>
    <n v="-1"/>
    <n v="1"/>
    <s v="0001 -Florida Power &amp; Light Company"/>
    <n v="0"/>
    <n v="3"/>
    <x v="1"/>
    <n v="1977"/>
    <n v="10"/>
    <n v="2014"/>
    <s v="V1977"/>
    <n v="367"/>
    <x v="2"/>
    <s v="Function"/>
    <n v="24292961"/>
    <n v="0"/>
    <n v="0"/>
    <n v="24292961"/>
    <n v="0"/>
    <n v="24292961"/>
    <n v="0"/>
    <n v="0"/>
    <n v="24292961"/>
    <n v="24292961"/>
    <n v="0"/>
    <n v="0"/>
    <n v="0"/>
    <n v="0"/>
  </r>
  <r>
    <n v="-1"/>
    <n v="1"/>
    <s v="0001 -Florida Power &amp; Light Company"/>
    <n v="0"/>
    <n v="3"/>
    <x v="1"/>
    <n v="1977"/>
    <n v="9"/>
    <n v="2014"/>
    <s v="V1977SV"/>
    <n v="367"/>
    <x v="2"/>
    <s v="Function"/>
    <n v="6104920"/>
    <n v="0"/>
    <n v="0"/>
    <n v="6104920"/>
    <n v="0"/>
    <n v="6104920"/>
    <n v="0"/>
    <n v="0"/>
    <n v="6104920"/>
    <n v="6104920"/>
    <n v="0"/>
    <n v="0"/>
    <n v="0"/>
    <n v="0"/>
  </r>
  <r>
    <n v="-1"/>
    <n v="1"/>
    <s v="0001 -Florida Power &amp; Light Company"/>
    <n v="0"/>
    <n v="3"/>
    <x v="1"/>
    <n v="1978"/>
    <n v="12"/>
    <n v="2014"/>
    <s v="V1978"/>
    <n v="367"/>
    <x v="2"/>
    <s v="Function"/>
    <n v="13248822"/>
    <n v="0"/>
    <n v="0"/>
    <n v="13248822"/>
    <n v="0"/>
    <n v="13248822"/>
    <n v="0"/>
    <n v="0"/>
    <n v="13248822"/>
    <n v="13248822"/>
    <n v="0"/>
    <n v="0"/>
    <n v="0"/>
    <n v="0"/>
  </r>
  <r>
    <n v="-1"/>
    <n v="1"/>
    <s v="0001 -Florida Power &amp; Light Company"/>
    <n v="0"/>
    <n v="3"/>
    <x v="1"/>
    <n v="1978"/>
    <n v="11"/>
    <n v="2014"/>
    <s v="V1978SV"/>
    <n v="367"/>
    <x v="2"/>
    <s v="Function"/>
    <n v="22831486"/>
    <n v="0"/>
    <n v="0"/>
    <n v="22831486"/>
    <n v="0"/>
    <n v="22831486"/>
    <n v="0"/>
    <n v="0"/>
    <n v="22831486"/>
    <n v="22831486"/>
    <n v="0"/>
    <n v="0"/>
    <n v="0"/>
    <n v="0"/>
  </r>
  <r>
    <n v="-1"/>
    <n v="1"/>
    <s v="0001 -Florida Power &amp; Light Company"/>
    <n v="0"/>
    <n v="3"/>
    <x v="1"/>
    <n v="1979"/>
    <n v="13"/>
    <n v="2014"/>
    <s v="V1979"/>
    <n v="367"/>
    <x v="2"/>
    <s v="Function"/>
    <n v="15477023"/>
    <n v="0"/>
    <n v="0"/>
    <n v="15477023"/>
    <n v="0"/>
    <n v="15477023"/>
    <n v="-70.14"/>
    <n v="51.61"/>
    <n v="15477023"/>
    <n v="15477023"/>
    <n v="51.61"/>
    <n v="0"/>
    <n v="51.61"/>
    <n v="0"/>
  </r>
  <r>
    <n v="-1"/>
    <n v="1"/>
    <s v="0001 -Florida Power &amp; Light Company"/>
    <n v="0"/>
    <n v="3"/>
    <x v="1"/>
    <n v="1980"/>
    <n v="14"/>
    <n v="2014"/>
    <s v="V1980"/>
    <n v="367"/>
    <x v="2"/>
    <s v="Function"/>
    <n v="12592219"/>
    <n v="0"/>
    <n v="0"/>
    <n v="12483155"/>
    <n v="0"/>
    <n v="12592219"/>
    <n v="0"/>
    <n v="0"/>
    <n v="12592219"/>
    <n v="12592219"/>
    <n v="0"/>
    <n v="0"/>
    <n v="0"/>
    <n v="0"/>
  </r>
  <r>
    <n v="-1"/>
    <n v="1"/>
    <s v="0001 -Florida Power &amp; Light Company"/>
    <n v="0"/>
    <n v="3"/>
    <x v="1"/>
    <n v="1981"/>
    <n v="15"/>
    <n v="2014"/>
    <s v="V1981"/>
    <n v="367"/>
    <x v="2"/>
    <s v="Function"/>
    <n v="23621486"/>
    <n v="0"/>
    <n v="0"/>
    <n v="22965528"/>
    <n v="0"/>
    <n v="23621486"/>
    <n v="-43168.79"/>
    <n v="0"/>
    <n v="23621486"/>
    <n v="23621486"/>
    <n v="0"/>
    <n v="0"/>
    <n v="0"/>
    <n v="0"/>
  </r>
  <r>
    <n v="-1"/>
    <n v="1"/>
    <s v="0001 -Florida Power &amp; Light Company"/>
    <n v="0"/>
    <n v="3"/>
    <x v="1"/>
    <n v="1982"/>
    <n v="16"/>
    <n v="2014"/>
    <s v="V1982"/>
    <n v="367"/>
    <x v="2"/>
    <s v="Function"/>
    <n v="126246998"/>
    <n v="0"/>
    <n v="0"/>
    <n v="125201100"/>
    <n v="0"/>
    <n v="126246998"/>
    <n v="-552809.37"/>
    <n v="0"/>
    <n v="126246998"/>
    <n v="126246998"/>
    <n v="0"/>
    <n v="0"/>
    <n v="0"/>
    <n v="0"/>
  </r>
  <r>
    <n v="-1"/>
    <n v="1"/>
    <s v="0001 -Florida Power &amp; Light Company"/>
    <n v="0"/>
    <n v="3"/>
    <x v="1"/>
    <n v="1983"/>
    <n v="17"/>
    <n v="2014"/>
    <s v="V1983"/>
    <n v="367"/>
    <x v="2"/>
    <s v="Function"/>
    <n v="1069531503"/>
    <n v="0"/>
    <n v="0"/>
    <n v="1063107625"/>
    <n v="0"/>
    <n v="1069531503"/>
    <n v="-4408543.75"/>
    <n v="2415762.67"/>
    <n v="1069531503"/>
    <n v="1069531503"/>
    <n v="2415762.67"/>
    <n v="0"/>
    <n v="2415762.67"/>
    <n v="0"/>
  </r>
  <r>
    <n v="-1"/>
    <n v="1"/>
    <s v="0001 -Florida Power &amp; Light Company"/>
    <n v="0"/>
    <n v="3"/>
    <x v="1"/>
    <n v="1984"/>
    <n v="18"/>
    <n v="2014"/>
    <s v="V1984"/>
    <n v="367"/>
    <x v="2"/>
    <s v="Function"/>
    <n v="114551564"/>
    <n v="0"/>
    <n v="0"/>
    <n v="113987846"/>
    <n v="0"/>
    <n v="114551564"/>
    <n v="-529491.54"/>
    <n v="350546.67"/>
    <n v="114551564"/>
    <n v="114551564"/>
    <n v="350546.67"/>
    <n v="0"/>
    <n v="350546.67"/>
    <n v="0"/>
  </r>
  <r>
    <n v="-1"/>
    <n v="1"/>
    <s v="0001 -Florida Power &amp; Light Company"/>
    <n v="0"/>
    <n v="3"/>
    <x v="1"/>
    <n v="1985"/>
    <n v="19"/>
    <n v="2014"/>
    <s v="V1985"/>
    <n v="367"/>
    <x v="2"/>
    <s v="Function"/>
    <n v="75611855"/>
    <n v="0"/>
    <n v="0"/>
    <n v="75478255"/>
    <n v="0"/>
    <n v="75611855"/>
    <n v="-611621.03"/>
    <n v="412573.42"/>
    <n v="75611855"/>
    <n v="75611855"/>
    <n v="412573.42"/>
    <n v="0"/>
    <n v="412573.42"/>
    <n v="0"/>
  </r>
  <r>
    <n v="-1"/>
    <n v="1"/>
    <s v="0001 -Florida Power &amp; Light Company"/>
    <n v="0"/>
    <n v="3"/>
    <x v="1"/>
    <n v="1986"/>
    <n v="20"/>
    <n v="2014"/>
    <s v="V1986"/>
    <n v="367"/>
    <x v="2"/>
    <s v="Function"/>
    <n v="117308903"/>
    <n v="0"/>
    <n v="0"/>
    <n v="114668896"/>
    <n v="0"/>
    <n v="117439896"/>
    <n v="-124017"/>
    <n v="0"/>
    <n v="117439896"/>
    <n v="117308903"/>
    <n v="0"/>
    <n v="0"/>
    <n v="0"/>
    <n v="0"/>
  </r>
  <r>
    <n v="-1"/>
    <n v="1"/>
    <s v="0001 -Florida Power &amp; Light Company"/>
    <n v="0"/>
    <n v="3"/>
    <x v="1"/>
    <n v="1987"/>
    <n v="22"/>
    <n v="2014"/>
    <s v="V1987"/>
    <n v="367"/>
    <x v="2"/>
    <s v="Function"/>
    <n v="38341530.219999999"/>
    <n v="0"/>
    <n v="0"/>
    <n v="0"/>
    <n v="0"/>
    <n v="38997688.090000004"/>
    <n v="-656157.87"/>
    <n v="378578.3"/>
    <n v="38997688.090000004"/>
    <n v="38341530.219999999"/>
    <n v="378578.3"/>
    <n v="0"/>
    <n v="378578.3"/>
    <n v="0"/>
  </r>
  <r>
    <n v="-1"/>
    <n v="1"/>
    <s v="0001 -Florida Power &amp; Light Company"/>
    <n v="0"/>
    <n v="3"/>
    <x v="1"/>
    <n v="1987"/>
    <n v="21"/>
    <n v="2014"/>
    <s v="V1987A"/>
    <n v="367"/>
    <x v="2"/>
    <s v="Function"/>
    <n v="93063749.939999998"/>
    <n v="0"/>
    <n v="0"/>
    <n v="93063749.939999998"/>
    <n v="0"/>
    <n v="93226711.239999995"/>
    <n v="-162961.29999999999"/>
    <n v="117391.29"/>
    <n v="93226711.239999995"/>
    <n v="93063749.939999998"/>
    <n v="117391.29"/>
    <n v="0"/>
    <n v="117391.29"/>
    <n v="0"/>
  </r>
  <r>
    <n v="-1"/>
    <n v="1"/>
    <s v="0001 -Florida Power &amp; Light Company"/>
    <n v="0"/>
    <n v="3"/>
    <x v="1"/>
    <n v="1988"/>
    <n v="24"/>
    <n v="2014"/>
    <s v="V1988"/>
    <n v="367"/>
    <x v="2"/>
    <s v="Function"/>
    <n v="15656333.83"/>
    <n v="0"/>
    <n v="0"/>
    <n v="0"/>
    <n v="0"/>
    <n v="15909873.199999999"/>
    <n v="-253539.37"/>
    <n v="63140.17"/>
    <n v="15909873.199999999"/>
    <n v="15656333.83"/>
    <n v="63140.17"/>
    <n v="0"/>
    <n v="63140.17"/>
    <n v="0"/>
  </r>
  <r>
    <n v="-1"/>
    <n v="1"/>
    <s v="0001 -Florida Power &amp; Light Company"/>
    <n v="0"/>
    <n v="3"/>
    <x v="1"/>
    <n v="1988"/>
    <n v="23"/>
    <n v="2014"/>
    <s v="V1988A"/>
    <n v="367"/>
    <x v="2"/>
    <s v="Function"/>
    <n v="31891468.649999999"/>
    <n v="0"/>
    <n v="0"/>
    <n v="31891468.649999999"/>
    <n v="0"/>
    <n v="31891511.09"/>
    <n v="-42.44"/>
    <n v="34.700000000000003"/>
    <n v="31891511.09"/>
    <n v="31891468.649999999"/>
    <n v="34.700000000000003"/>
    <n v="0"/>
    <n v="34.700000000000003"/>
    <n v="0"/>
  </r>
  <r>
    <n v="-1"/>
    <n v="1"/>
    <s v="0001 -Florida Power &amp; Light Company"/>
    <n v="0"/>
    <n v="3"/>
    <x v="1"/>
    <n v="1989"/>
    <n v="26"/>
    <n v="2014"/>
    <s v="V1989"/>
    <n v="367"/>
    <x v="2"/>
    <s v="Function"/>
    <n v="22051651.73"/>
    <n v="0"/>
    <n v="0"/>
    <n v="0"/>
    <n v="0"/>
    <n v="22087886.710000001"/>
    <n v="-36234.980000000003"/>
    <n v="31069.88"/>
    <n v="22087886.710000001"/>
    <n v="22051651.73"/>
    <n v="31069.88"/>
    <n v="0"/>
    <n v="31069.88"/>
    <n v="0"/>
  </r>
  <r>
    <n v="-1"/>
    <n v="1"/>
    <s v="0001 -Florida Power &amp; Light Company"/>
    <n v="0"/>
    <n v="3"/>
    <x v="1"/>
    <n v="1989"/>
    <n v="25"/>
    <n v="2014"/>
    <s v="V1989A"/>
    <n v="367"/>
    <x v="2"/>
    <s v="Function"/>
    <n v="37918164.390000001"/>
    <n v="0"/>
    <n v="0"/>
    <n v="37918164.390000001"/>
    <n v="0"/>
    <n v="37981792.68"/>
    <n v="-63628.29"/>
    <n v="46292.79"/>
    <n v="37981792.68"/>
    <n v="37918164.390000001"/>
    <n v="46292.79"/>
    <n v="0"/>
    <n v="46292.79"/>
    <n v="0"/>
  </r>
  <r>
    <n v="-1"/>
    <n v="1"/>
    <s v="0001 -Florida Power &amp; Light Company"/>
    <n v="0"/>
    <n v="3"/>
    <x v="1"/>
    <n v="1990"/>
    <n v="28"/>
    <n v="2014"/>
    <s v="V1990"/>
    <n v="367"/>
    <x v="2"/>
    <s v="Function"/>
    <n v="31451051.140000001"/>
    <n v="0"/>
    <n v="0"/>
    <n v="0"/>
    <n v="0"/>
    <n v="32473962.18"/>
    <n v="-1022911.04"/>
    <n v="331042.88"/>
    <n v="32473962.18"/>
    <n v="31451051.140000001"/>
    <n v="331042.88"/>
    <n v="0"/>
    <n v="331042.88"/>
    <n v="0"/>
  </r>
  <r>
    <n v="-1"/>
    <n v="1"/>
    <s v="0001 -Florida Power &amp; Light Company"/>
    <n v="0"/>
    <n v="3"/>
    <x v="1"/>
    <n v="1990"/>
    <n v="27"/>
    <n v="2014"/>
    <s v="V1990A"/>
    <n v="367"/>
    <x v="2"/>
    <s v="Function"/>
    <n v="1153065.27"/>
    <n v="0"/>
    <n v="0"/>
    <n v="1153065.27"/>
    <n v="0"/>
    <n v="1192793.1399999999"/>
    <n v="-39727.870000000003"/>
    <n v="23889.85"/>
    <n v="1192793.1399999999"/>
    <n v="1153065.27"/>
    <n v="23889.85"/>
    <n v="0"/>
    <n v="23889.85"/>
    <n v="0"/>
  </r>
  <r>
    <n v="-1"/>
    <n v="1"/>
    <s v="0001 -Florida Power &amp; Light Company"/>
    <n v="0"/>
    <n v="3"/>
    <x v="1"/>
    <n v="1991"/>
    <n v="29"/>
    <n v="2014"/>
    <s v="V1991"/>
    <n v="367"/>
    <x v="2"/>
    <s v="Function"/>
    <n v="226514351.74000001"/>
    <n v="0"/>
    <n v="0"/>
    <n v="13013780.58"/>
    <n v="464778.06"/>
    <n v="223958076.52000001"/>
    <n v="0"/>
    <n v="0"/>
    <n v="226514351.74000001"/>
    <n v="224422854.58000001"/>
    <n v="0"/>
    <n v="0"/>
    <n v="0"/>
    <n v="0"/>
  </r>
  <r>
    <n v="-1"/>
    <n v="1"/>
    <s v="0001 -Florida Power &amp; Light Company"/>
    <n v="0"/>
    <n v="3"/>
    <x v="1"/>
    <n v="1992"/>
    <n v="30"/>
    <n v="2014"/>
    <s v="V1992"/>
    <n v="367"/>
    <x v="2"/>
    <s v="Function"/>
    <n v="18878387.68"/>
    <n v="0"/>
    <n v="0"/>
    <n v="0"/>
    <n v="0"/>
    <n v="19430379.379999999"/>
    <n v="-551991.69999999995"/>
    <n v="60594.38"/>
    <n v="19430379.379999999"/>
    <n v="18878387.68"/>
    <n v="60594.38"/>
    <n v="0"/>
    <n v="60594.38"/>
    <n v="0"/>
  </r>
  <r>
    <n v="-1"/>
    <n v="1"/>
    <s v="0001 -Florida Power &amp; Light Company"/>
    <n v="0"/>
    <n v="3"/>
    <x v="1"/>
    <n v="1993"/>
    <n v="31"/>
    <n v="2014"/>
    <s v="V1993"/>
    <n v="367"/>
    <x v="2"/>
    <s v="Function"/>
    <n v="42914833.130000003"/>
    <n v="0"/>
    <n v="0"/>
    <n v="31631184"/>
    <n v="0"/>
    <n v="43505600.079999998"/>
    <n v="-590766.94999999995"/>
    <n v="440311.03999999998"/>
    <n v="43505600.079999998"/>
    <n v="42914833.130000003"/>
    <n v="440311.03999999998"/>
    <n v="0"/>
    <n v="440311.03999999998"/>
    <n v="0"/>
  </r>
  <r>
    <n v="-1"/>
    <n v="1"/>
    <s v="0001 -Florida Power &amp; Light Company"/>
    <n v="0"/>
    <n v="3"/>
    <x v="1"/>
    <n v="1994"/>
    <n v="32"/>
    <n v="2014"/>
    <s v="V1994"/>
    <n v="367"/>
    <x v="2"/>
    <s v="Function"/>
    <n v="40991933.899999999"/>
    <n v="0"/>
    <n v="0"/>
    <n v="27901111.5"/>
    <n v="0"/>
    <n v="41365734.450000003"/>
    <n v="-373800.55"/>
    <n v="0"/>
    <n v="41365734.450000003"/>
    <n v="40991933.899999999"/>
    <n v="0"/>
    <n v="0"/>
    <n v="0"/>
    <n v="0"/>
  </r>
  <r>
    <n v="-1"/>
    <n v="1"/>
    <s v="0001 -Florida Power &amp; Light Company"/>
    <n v="0"/>
    <n v="3"/>
    <x v="1"/>
    <n v="1995"/>
    <n v="33"/>
    <n v="2014"/>
    <s v="V1995"/>
    <n v="367"/>
    <x v="2"/>
    <s v="Function"/>
    <n v="28844162.969999999"/>
    <n v="0"/>
    <n v="0"/>
    <n v="18617884.5"/>
    <n v="0"/>
    <n v="29050502.690000001"/>
    <n v="-206339.72"/>
    <n v="94124.17"/>
    <n v="29050502.690000001"/>
    <n v="28844162.969999999"/>
    <n v="94124.17"/>
    <n v="0"/>
    <n v="94124.17"/>
    <n v="0"/>
  </r>
  <r>
    <n v="-1"/>
    <n v="1"/>
    <s v="0001 -Florida Power &amp; Light Company"/>
    <n v="0"/>
    <n v="3"/>
    <x v="1"/>
    <n v="1996"/>
    <n v="34"/>
    <n v="2014"/>
    <s v="V1996"/>
    <n v="367"/>
    <x v="2"/>
    <s v="Function"/>
    <n v="22627637.989999998"/>
    <n v="0"/>
    <n v="0"/>
    <n v="8348528.25"/>
    <n v="0"/>
    <n v="22910796.57"/>
    <n v="-283158.58"/>
    <n v="191583.04"/>
    <n v="22910796.57"/>
    <n v="22627637.989999998"/>
    <n v="191583.04"/>
    <n v="0"/>
    <n v="191583.04"/>
    <n v="0"/>
  </r>
  <r>
    <n v="-1"/>
    <n v="1"/>
    <s v="0001 -Florida Power &amp; Light Company"/>
    <n v="0"/>
    <n v="3"/>
    <x v="1"/>
    <n v="1997"/>
    <n v="35"/>
    <n v="2014"/>
    <s v="V1997"/>
    <n v="367"/>
    <x v="2"/>
    <s v="Function"/>
    <n v="49819557.799999997"/>
    <n v="0"/>
    <n v="0"/>
    <n v="43928099.25"/>
    <n v="0"/>
    <n v="49819557.799999997"/>
    <n v="0"/>
    <n v="0"/>
    <n v="49819557.799999997"/>
    <n v="49819557.799999997"/>
    <n v="0"/>
    <n v="0"/>
    <n v="0"/>
    <n v="0"/>
  </r>
  <r>
    <n v="-1"/>
    <n v="1"/>
    <s v="0001 -Florida Power &amp; Light Company"/>
    <n v="0"/>
    <n v="3"/>
    <x v="1"/>
    <n v="1998"/>
    <n v="59"/>
    <n v="2014"/>
    <s v="V1998"/>
    <n v="367"/>
    <x v="2"/>
    <s v="Function"/>
    <n v="15278354.16"/>
    <n v="0"/>
    <n v="0"/>
    <n v="10566826.5"/>
    <n v="0"/>
    <n v="15311319.5"/>
    <n v="-32965.339999999997"/>
    <n v="29454.98"/>
    <n v="15311319.5"/>
    <n v="15278354.16"/>
    <n v="29454.98"/>
    <n v="0"/>
    <n v="29454.98"/>
    <n v="0"/>
  </r>
  <r>
    <n v="-1"/>
    <n v="1"/>
    <s v="0001 -Florida Power &amp; Light Company"/>
    <n v="0"/>
    <n v="3"/>
    <x v="1"/>
    <n v="1999"/>
    <n v="60"/>
    <n v="2014"/>
    <s v="V1999"/>
    <n v="367"/>
    <x v="2"/>
    <s v="Function"/>
    <n v="9411340.1099999994"/>
    <n v="0"/>
    <n v="0"/>
    <n v="2787284.82"/>
    <n v="202736.08"/>
    <n v="9395754.0199999996"/>
    <n v="-189954.27"/>
    <n v="197449.69"/>
    <n v="9601294.3800000008"/>
    <n v="9411340.1099999994"/>
    <n v="194645.41"/>
    <n v="0"/>
    <n v="197449.69"/>
    <n v="0"/>
  </r>
  <r>
    <n v="-1"/>
    <n v="1"/>
    <s v="0001 -Florida Power &amp; Light Company"/>
    <n v="0"/>
    <n v="3"/>
    <x v="1"/>
    <n v="2000"/>
    <n v="61"/>
    <n v="2014"/>
    <s v="V2000"/>
    <n v="367"/>
    <x v="2"/>
    <s v="Function"/>
    <n v="5281977.4800000004"/>
    <n v="0"/>
    <n v="0"/>
    <n v="1617455.45"/>
    <n v="166958.23000000001"/>
    <n v="5053004.45"/>
    <n v="-22384.720000000001"/>
    <n v="42264.34"/>
    <n v="5304362.2"/>
    <n v="5198905.2699999996"/>
    <n v="40937.040000000001"/>
    <n v="0"/>
    <n v="42264.34"/>
    <n v="0"/>
  </r>
  <r>
    <n v="-1"/>
    <n v="1"/>
    <s v="0001 -Florida Power &amp; Light Company"/>
    <n v="0"/>
    <n v="3"/>
    <x v="1"/>
    <n v="2001"/>
    <n v="62"/>
    <n v="2014"/>
    <s v="V2001"/>
    <n v="367"/>
    <x v="2"/>
    <s v="Function"/>
    <n v="3767860.43"/>
    <n v="0"/>
    <n v="0"/>
    <n v="880198.71"/>
    <n v="78223.539999999994"/>
    <n v="3610276.2"/>
    <n v="-41087.629999999997"/>
    <n v="49321.43"/>
    <n v="3808948.06"/>
    <n v="3652264.44"/>
    <n v="44469.1"/>
    <n v="0"/>
    <n v="49321.43"/>
    <n v="0"/>
  </r>
  <r>
    <n v="-1"/>
    <n v="1"/>
    <s v="0001 -Florida Power &amp; Light Company"/>
    <n v="0"/>
    <n v="3"/>
    <x v="1"/>
    <n v="2001"/>
    <n v="69"/>
    <n v="2014"/>
    <s v="V2001 Bonus"/>
    <n v="367"/>
    <x v="2"/>
    <s v="Function"/>
    <n v="396637.26"/>
    <n v="0"/>
    <n v="0"/>
    <n v="396637.26"/>
    <n v="2496.5100000000002"/>
    <n v="390391.77"/>
    <n v="0"/>
    <n v="0"/>
    <n v="396637.26"/>
    <n v="392888.28"/>
    <n v="0"/>
    <n v="0"/>
    <n v="0"/>
    <n v="0"/>
  </r>
  <r>
    <n v="-1"/>
    <n v="1"/>
    <s v="0001 -Florida Power &amp; Light Company"/>
    <n v="0"/>
    <n v="3"/>
    <x v="1"/>
    <n v="2002"/>
    <n v="63"/>
    <n v="2014"/>
    <s v="V2002"/>
    <n v="367"/>
    <x v="2"/>
    <s v="Function"/>
    <n v="664287.66"/>
    <n v="0"/>
    <n v="0"/>
    <n v="664287.66"/>
    <n v="39259.4"/>
    <n v="526979.4"/>
    <n v="0"/>
    <n v="0"/>
    <n v="664287.66"/>
    <n v="566238.80000000005"/>
    <n v="0"/>
    <n v="0"/>
    <n v="0"/>
    <n v="0"/>
  </r>
  <r>
    <n v="-1"/>
    <n v="1"/>
    <s v="0001 -Florida Power &amp; Light Company"/>
    <n v="0"/>
    <n v="3"/>
    <x v="1"/>
    <n v="2002"/>
    <n v="68"/>
    <n v="2014"/>
    <s v="V2002 Bonus"/>
    <n v="367"/>
    <x v="2"/>
    <s v="Function"/>
    <n v="524363.34"/>
    <n v="0"/>
    <n v="0"/>
    <n v="524363.34"/>
    <n v="30989.87"/>
    <n v="415977.38"/>
    <n v="0"/>
    <n v="0"/>
    <n v="524363.34"/>
    <n v="446967.25"/>
    <n v="0"/>
    <n v="0"/>
    <n v="0"/>
    <n v="0"/>
  </r>
  <r>
    <n v="-1"/>
    <n v="1"/>
    <s v="0001 -Florida Power &amp; Light Company"/>
    <n v="0"/>
    <n v="3"/>
    <x v="1"/>
    <n v="2002"/>
    <n v="80"/>
    <n v="2014"/>
    <s v="V2002 Bonus Q1"/>
    <n v="367"/>
    <x v="2"/>
    <s v="Function"/>
    <n v="814751.82"/>
    <n v="0"/>
    <n v="0"/>
    <n v="821490.9"/>
    <n v="26110.48"/>
    <n v="745398.86"/>
    <n v="-13478.16"/>
    <n v="12159.3"/>
    <n v="828229.98"/>
    <n v="760120.15"/>
    <n v="10070.33"/>
    <n v="0"/>
    <n v="12159.3"/>
    <n v="0"/>
  </r>
  <r>
    <n v="-1"/>
    <n v="1"/>
    <s v="0001 -Florida Power &amp; Light Company"/>
    <n v="0"/>
    <n v="3"/>
    <x v="1"/>
    <n v="2002"/>
    <n v="81"/>
    <n v="2014"/>
    <s v="V2002 Bonus Q2"/>
    <n v="367"/>
    <x v="2"/>
    <s v="Function"/>
    <n v="977063.83"/>
    <n v="0"/>
    <n v="0"/>
    <n v="987528.34"/>
    <n v="40506.129999999997"/>
    <n v="859214.8"/>
    <n v="-20929.009999999998"/>
    <n v="18828.68"/>
    <n v="997992.84"/>
    <n v="882344.54"/>
    <n v="15276.06"/>
    <n v="0"/>
    <n v="18828.68"/>
    <n v="0"/>
  </r>
  <r>
    <n v="-1"/>
    <n v="1"/>
    <s v="0001 -Florida Power &amp; Light Company"/>
    <n v="0"/>
    <n v="3"/>
    <x v="1"/>
    <n v="2002"/>
    <n v="82"/>
    <n v="2014"/>
    <s v="V2002 Bonus Q3"/>
    <n v="367"/>
    <x v="2"/>
    <s v="Function"/>
    <n v="871562.86"/>
    <n v="0"/>
    <n v="0"/>
    <n v="871562.86"/>
    <n v="0"/>
    <n v="871562.86"/>
    <n v="0"/>
    <n v="0"/>
    <n v="871562.86"/>
    <n v="871562.86"/>
    <n v="0"/>
    <n v="0"/>
    <n v="0"/>
    <n v="0"/>
  </r>
  <r>
    <n v="-1"/>
    <n v="1"/>
    <s v="0001 -Florida Power &amp; Light Company"/>
    <n v="0"/>
    <n v="3"/>
    <x v="1"/>
    <n v="2002"/>
    <n v="83"/>
    <n v="2014"/>
    <s v="V2002 Bonus Q4"/>
    <n v="367"/>
    <x v="2"/>
    <s v="Function"/>
    <n v="2107302.94"/>
    <n v="0"/>
    <n v="0"/>
    <n v="2113780.8199999998"/>
    <n v="27672.99"/>
    <n v="2010262.2"/>
    <n v="-12955.77"/>
    <n v="15195.75"/>
    <n v="2120258.71"/>
    <n v="2027596.36"/>
    <n v="12578.8"/>
    <n v="0"/>
    <n v="15195.75"/>
    <n v="0"/>
  </r>
  <r>
    <n v="-1"/>
    <n v="1"/>
    <s v="0001 -Florida Power &amp; Light Company"/>
    <n v="0"/>
    <n v="3"/>
    <x v="1"/>
    <n v="2003"/>
    <n v="64"/>
    <n v="2014"/>
    <s v="V2003"/>
    <n v="367"/>
    <x v="2"/>
    <s v="Function"/>
    <n v="948255.62"/>
    <n v="0"/>
    <n v="0"/>
    <n v="1391238.29"/>
    <n v="55917.21"/>
    <n v="696318.03"/>
    <n v="0"/>
    <n v="0"/>
    <n v="948255.62"/>
    <n v="752235.24"/>
    <n v="0"/>
    <n v="0"/>
    <n v="0"/>
    <n v="0"/>
  </r>
  <r>
    <n v="-1"/>
    <n v="1"/>
    <s v="0001 -Florida Power &amp; Light Company"/>
    <n v="0"/>
    <n v="3"/>
    <x v="1"/>
    <n v="2003"/>
    <n v="70"/>
    <n v="2014"/>
    <s v="V2003 Bonus-30%"/>
    <n v="367"/>
    <x v="2"/>
    <s v="Function"/>
    <n v="7711670.21"/>
    <n v="0"/>
    <n v="0"/>
    <n v="7711670.21"/>
    <n v="340339.69"/>
    <n v="6180503.0199999996"/>
    <n v="0"/>
    <n v="0"/>
    <n v="7711670.21"/>
    <n v="6520842.71"/>
    <n v="0"/>
    <n v="0"/>
    <n v="0"/>
    <n v="0"/>
  </r>
  <r>
    <n v="-1"/>
    <n v="1"/>
    <s v="0001 -Florida Power &amp; Light Company"/>
    <n v="0"/>
    <n v="3"/>
    <x v="1"/>
    <n v="2003"/>
    <n v="84"/>
    <n v="2014"/>
    <s v="V2003 Bonus-50%"/>
    <n v="367"/>
    <x v="2"/>
    <s v="Function"/>
    <n v="2402439.7000000002"/>
    <n v="0"/>
    <n v="0"/>
    <n v="2402439.7000000002"/>
    <n v="96231.65"/>
    <n v="1969325.42"/>
    <n v="0"/>
    <n v="0"/>
    <n v="2402439.7000000002"/>
    <n v="2065557.07"/>
    <n v="0"/>
    <n v="0"/>
    <n v="0"/>
    <n v="0"/>
  </r>
  <r>
    <n v="-1"/>
    <n v="1"/>
    <s v="0001 -Florida Power &amp; Light Company"/>
    <n v="0"/>
    <n v="3"/>
    <x v="1"/>
    <n v="2004"/>
    <n v="65"/>
    <n v="2014"/>
    <s v="V2004"/>
    <n v="367"/>
    <x v="2"/>
    <s v="Function"/>
    <n v="103396.76"/>
    <n v="0"/>
    <n v="0"/>
    <n v="103396.76"/>
    <n v="6110.75"/>
    <n v="69813.5"/>
    <n v="0"/>
    <n v="0"/>
    <n v="103396.76"/>
    <n v="75924.25"/>
    <n v="0"/>
    <n v="0"/>
    <n v="0"/>
    <n v="0"/>
  </r>
  <r>
    <n v="-1"/>
    <n v="1"/>
    <s v="0001 -Florida Power &amp; Light Company"/>
    <n v="0"/>
    <n v="3"/>
    <x v="1"/>
    <n v="2004"/>
    <n v="71"/>
    <n v="2014"/>
    <s v="V2004 Bonus-30%"/>
    <n v="367"/>
    <x v="2"/>
    <s v="Function"/>
    <n v="796155.02"/>
    <n v="0"/>
    <n v="0"/>
    <n v="796155.02"/>
    <n v="47052.76"/>
    <n v="537563.88"/>
    <n v="0"/>
    <n v="0"/>
    <n v="796155.02"/>
    <n v="584616.64"/>
    <n v="0"/>
    <n v="0"/>
    <n v="0"/>
    <n v="0"/>
  </r>
  <r>
    <n v="-1"/>
    <n v="1"/>
    <s v="0001 -Florida Power &amp; Light Company"/>
    <n v="0"/>
    <n v="3"/>
    <x v="1"/>
    <n v="2004"/>
    <n v="85"/>
    <n v="2014"/>
    <s v="V2004 Bonus-50%"/>
    <n v="367"/>
    <x v="2"/>
    <s v="Function"/>
    <n v="4549457.22"/>
    <n v="0"/>
    <n v="0"/>
    <n v="4549457.22"/>
    <n v="268872.92"/>
    <n v="3071793.53"/>
    <n v="0"/>
    <n v="0"/>
    <n v="4549457.22"/>
    <n v="3340666.45"/>
    <n v="0"/>
    <n v="0"/>
    <n v="0"/>
    <n v="0"/>
  </r>
  <r>
    <n v="-1"/>
    <n v="1"/>
    <s v="0001 -Florida Power &amp; Light Company"/>
    <n v="0"/>
    <n v="3"/>
    <x v="1"/>
    <n v="2004"/>
    <n v="92"/>
    <n v="2014"/>
    <s v="V2004 Q1"/>
    <n v="367"/>
    <x v="2"/>
    <s v="Function"/>
    <n v="-611227.62"/>
    <n v="0"/>
    <n v="0"/>
    <n v="-611227.62"/>
    <n v="-32525.9"/>
    <n v="-444539.09"/>
    <n v="0"/>
    <n v="0"/>
    <n v="-611227.62"/>
    <n v="-477064.99"/>
    <n v="0"/>
    <n v="0"/>
    <n v="0"/>
    <n v="0"/>
  </r>
  <r>
    <n v="-1"/>
    <n v="1"/>
    <s v="0001 -Florida Power &amp; Light Company"/>
    <n v="0"/>
    <n v="3"/>
    <x v="1"/>
    <n v="2004"/>
    <n v="96"/>
    <n v="2014"/>
    <s v="V2004 Q1 - 30% Bonus"/>
    <n v="367"/>
    <x v="2"/>
    <s v="Function"/>
    <n v="-492901.06"/>
    <n v="0"/>
    <n v="0"/>
    <n v="-492901.06"/>
    <n v="-28676.42"/>
    <n v="-345944.99"/>
    <n v="0"/>
    <n v="0"/>
    <n v="-492901.06"/>
    <n v="-374621.41"/>
    <n v="0"/>
    <n v="0"/>
    <n v="0"/>
    <n v="0"/>
  </r>
  <r>
    <n v="-1"/>
    <n v="1"/>
    <s v="0001 -Florida Power &amp; Light Company"/>
    <n v="0"/>
    <n v="3"/>
    <x v="1"/>
    <n v="2004"/>
    <n v="100"/>
    <n v="2014"/>
    <s v="V2004 Q1 - 50% Bonus"/>
    <n v="367"/>
    <x v="2"/>
    <s v="Function"/>
    <n v="310989.13"/>
    <n v="0"/>
    <n v="0"/>
    <n v="311025.91999999998"/>
    <n v="2033.18"/>
    <n v="300632.28000000003"/>
    <n v="-101.28"/>
    <n v="96.01"/>
    <n v="311062.7"/>
    <n v="302611.98"/>
    <n v="75.92"/>
    <n v="0"/>
    <n v="96.01"/>
    <n v="0"/>
  </r>
  <r>
    <n v="-1"/>
    <n v="1"/>
    <s v="0001 -Florida Power &amp; Light Company"/>
    <n v="0"/>
    <n v="3"/>
    <x v="1"/>
    <n v="2004"/>
    <n v="93"/>
    <n v="2014"/>
    <s v="V2004 Q2"/>
    <n v="367"/>
    <x v="2"/>
    <s v="Function"/>
    <n v="-5889345.8300000001"/>
    <n v="0"/>
    <n v="0"/>
    <n v="-5889345.8300000001"/>
    <n v="-347269.54"/>
    <n v="-4022858.29"/>
    <n v="0"/>
    <n v="0"/>
    <n v="-5889345.8300000001"/>
    <n v="-4370127.83"/>
    <n v="0"/>
    <n v="0"/>
    <n v="0"/>
    <n v="0"/>
  </r>
  <r>
    <n v="-1"/>
    <n v="1"/>
    <s v="0001 -Florida Power &amp; Light Company"/>
    <n v="0"/>
    <n v="3"/>
    <x v="1"/>
    <n v="2004"/>
    <n v="97"/>
    <n v="2014"/>
    <s v="V2004 Q2 - 30% Bonus"/>
    <n v="367"/>
    <x v="2"/>
    <s v="Function"/>
    <n v="3268082.05"/>
    <n v="0"/>
    <n v="0"/>
    <n v="3271622.12"/>
    <n v="193189.29"/>
    <n v="2235694.88"/>
    <n v="-7080.13"/>
    <n v="6237.12"/>
    <n v="3275162.18"/>
    <n v="2423842.08"/>
    <n v="4199.08"/>
    <n v="0"/>
    <n v="6237.12"/>
    <n v="0"/>
  </r>
  <r>
    <n v="-1"/>
    <n v="1"/>
    <s v="0001 -Florida Power &amp; Light Company"/>
    <n v="0"/>
    <n v="3"/>
    <x v="1"/>
    <n v="2004"/>
    <n v="101"/>
    <n v="2014"/>
    <s v="V2004 Q2 - 50% Bonus"/>
    <n v="367"/>
    <x v="2"/>
    <s v="Function"/>
    <n v="2710720.74"/>
    <n v="0"/>
    <n v="0"/>
    <n v="2953676.54"/>
    <n v="151330.71"/>
    <n v="2306183.77"/>
    <n v="-485959.38"/>
    <n v="0"/>
    <n v="3196632.34"/>
    <n v="2111470.1"/>
    <n v="-139867.23000000001"/>
    <n v="0"/>
    <n v="0"/>
    <n v="0"/>
  </r>
  <r>
    <n v="-1"/>
    <n v="1"/>
    <s v="0001 -Florida Power &amp; Light Company"/>
    <n v="0"/>
    <n v="3"/>
    <x v="1"/>
    <n v="2004"/>
    <n v="94"/>
    <n v="2014"/>
    <s v="V2004 Q3"/>
    <n v="367"/>
    <x v="2"/>
    <s v="Function"/>
    <n v="223157.08"/>
    <n v="0"/>
    <n v="0"/>
    <n v="223398.99"/>
    <n v="13191.71"/>
    <n v="149358.98000000001"/>
    <n v="-483.83"/>
    <n v="377.62"/>
    <n v="223640.91"/>
    <n v="162213.28"/>
    <n v="231.2"/>
    <n v="0"/>
    <n v="377.62"/>
    <n v="0"/>
  </r>
  <r>
    <n v="-1"/>
    <n v="1"/>
    <s v="0001 -Florida Power &amp; Light Company"/>
    <n v="0"/>
    <n v="3"/>
    <x v="1"/>
    <n v="2004"/>
    <n v="98"/>
    <n v="2014"/>
    <s v="V2004 Q3 - 30% Bonus"/>
    <n v="367"/>
    <x v="2"/>
    <s v="Function"/>
    <n v="37126.26"/>
    <n v="0"/>
    <n v="0"/>
    <n v="37166.51"/>
    <n v="2194.6799999999998"/>
    <n v="24849"/>
    <n v="-80.5"/>
    <n v="76.58"/>
    <n v="37206.76"/>
    <n v="26987.55"/>
    <n v="52.22"/>
    <n v="0"/>
    <n v="76.58"/>
    <n v="0"/>
  </r>
  <r>
    <n v="-1"/>
    <n v="1"/>
    <s v="0001 -Florida Power &amp; Light Company"/>
    <n v="0"/>
    <n v="3"/>
    <x v="1"/>
    <n v="2004"/>
    <n v="102"/>
    <n v="2014"/>
    <s v="V2004 Q3 - 50% Bonus"/>
    <n v="367"/>
    <x v="2"/>
    <s v="Function"/>
    <n v="786089.36"/>
    <n v="0"/>
    <n v="0"/>
    <n v="786535.32"/>
    <n v="24317.72"/>
    <n v="629869.06999999995"/>
    <n v="-934.85"/>
    <n v="1182.93"/>
    <n v="786981.28"/>
    <n v="653608.44999999995"/>
    <n v="869.36"/>
    <n v="0"/>
    <n v="1182.93"/>
    <n v="0"/>
  </r>
  <r>
    <n v="-1"/>
    <n v="1"/>
    <s v="0001 -Florida Power &amp; Light Company"/>
    <n v="0"/>
    <n v="3"/>
    <x v="1"/>
    <n v="2004"/>
    <n v="95"/>
    <n v="2014"/>
    <s v="V2004 Q4"/>
    <n v="367"/>
    <x v="2"/>
    <s v="Function"/>
    <n v="-940044.57"/>
    <n v="0"/>
    <n v="0"/>
    <n v="-941063.64"/>
    <n v="-55569.81"/>
    <n v="-615266.43999999994"/>
    <n v="2038.15"/>
    <n v="3304.43"/>
    <n v="-942082.72"/>
    <n v="-669444.97"/>
    <n v="3951.3"/>
    <n v="0"/>
    <n v="3304.43"/>
    <n v="0"/>
  </r>
  <r>
    <n v="-1"/>
    <n v="1"/>
    <s v="0001 -Florida Power &amp; Light Company"/>
    <n v="0"/>
    <n v="3"/>
    <x v="1"/>
    <n v="2004"/>
    <n v="99"/>
    <n v="2014"/>
    <s v="V2004 Q4 - 30% Bonus"/>
    <n v="367"/>
    <x v="2"/>
    <s v="Function"/>
    <n v="14746136.359999999"/>
    <n v="0"/>
    <n v="0"/>
    <n v="14762122.220000001"/>
    <n v="871703.32"/>
    <n v="9651503.7699999996"/>
    <n v="-31971.73"/>
    <n v="29804.67"/>
    <n v="14778108.09"/>
    <n v="10501382.550000001"/>
    <n v="19657.47"/>
    <n v="0"/>
    <n v="29804.67"/>
    <n v="0"/>
  </r>
  <r>
    <n v="-1"/>
    <n v="1"/>
    <s v="0001 -Florida Power &amp; Light Company"/>
    <n v="0"/>
    <n v="3"/>
    <x v="1"/>
    <n v="2004"/>
    <n v="103"/>
    <n v="2014"/>
    <s v="V2004 Q4 - 50% Bonus"/>
    <n v="367"/>
    <x v="2"/>
    <s v="Function"/>
    <n v="23316282.079999998"/>
    <n v="0"/>
    <n v="0"/>
    <n v="23338122.52"/>
    <n v="1198996.6599999999"/>
    <n v="16261852.25"/>
    <n v="-43940.29"/>
    <n v="56012.54"/>
    <n v="23359962.960000001"/>
    <n v="17431131.84"/>
    <n v="42048.73"/>
    <n v="0"/>
    <n v="56012.54"/>
    <n v="0"/>
  </r>
  <r>
    <n v="-1"/>
    <n v="1"/>
    <s v="0001 -Florida Power &amp; Light Company"/>
    <n v="0"/>
    <n v="3"/>
    <x v="1"/>
    <n v="2005"/>
    <n v="66"/>
    <n v="2014"/>
    <s v="V2005"/>
    <n v="367"/>
    <x v="2"/>
    <s v="Function"/>
    <n v="117158779.26000001"/>
    <n v="0"/>
    <n v="0"/>
    <n v="48372270.369999997"/>
    <n v="6210202.5599999996"/>
    <n v="77088387.780000001"/>
    <n v="-630595.36"/>
    <n v="232789.29"/>
    <n v="117529361.62"/>
    <n v="83058579.019999996"/>
    <n v="102218.26"/>
    <n v="0"/>
    <n v="232789.29"/>
    <n v="0"/>
  </r>
  <r>
    <n v="-1"/>
    <n v="1"/>
    <s v="0001 -Florida Power &amp; Light Company"/>
    <n v="0"/>
    <n v="3"/>
    <x v="1"/>
    <n v="2005"/>
    <n v="72"/>
    <n v="2014"/>
    <s v="V2005 Bonus-30%"/>
    <n v="367"/>
    <x v="2"/>
    <s v="Function"/>
    <n v="6504019.6100000003"/>
    <n v="0"/>
    <n v="0"/>
    <n v="6506254.4900000002"/>
    <n v="383891.32"/>
    <n v="4010619.9"/>
    <n v="-4469.76"/>
    <n v="34913.57"/>
    <n v="6508489.3700000001"/>
    <n v="4391624.0999999996"/>
    <n v="33330.93"/>
    <n v="0"/>
    <n v="34913.57"/>
    <n v="0"/>
  </r>
  <r>
    <n v="-1"/>
    <n v="1"/>
    <s v="0001 -Florida Power &amp; Light Company"/>
    <n v="0"/>
    <n v="3"/>
    <x v="1"/>
    <n v="2005"/>
    <n v="86"/>
    <n v="2014"/>
    <s v="V2005 Bonus-50%"/>
    <n v="367"/>
    <x v="2"/>
    <s v="Function"/>
    <n v="26170392.93"/>
    <n v="0"/>
    <n v="0"/>
    <n v="26312391.350000001"/>
    <n v="1553718.23"/>
    <n v="16300677.279999999"/>
    <n v="-283996.84000000003"/>
    <n v="390970.62"/>
    <n v="26454389.77"/>
    <n v="17671017.329999998"/>
    <n v="290351.96000000002"/>
    <n v="0"/>
    <n v="390970.62"/>
    <n v="0"/>
  </r>
  <r>
    <n v="-1"/>
    <n v="1"/>
    <s v="0001 -Florida Power &amp; Light Company"/>
    <n v="0"/>
    <n v="3"/>
    <x v="1"/>
    <n v="2006"/>
    <n v="67"/>
    <n v="2014"/>
    <s v="V2006"/>
    <n v="367"/>
    <x v="2"/>
    <s v="Function"/>
    <n v="61138805.82"/>
    <n v="0"/>
    <n v="0"/>
    <n v="34785231.539999999"/>
    <n v="3100552.69"/>
    <n v="39536187.460000001"/>
    <n v="-2114091.94"/>
    <n v="0"/>
    <n v="63251037.130000003"/>
    <n v="41397956.509999998"/>
    <n v="-873447.68"/>
    <n v="0"/>
    <n v="0"/>
    <n v="0"/>
  </r>
  <r>
    <n v="-1"/>
    <n v="1"/>
    <s v="0001 -Florida Power &amp; Light Company"/>
    <n v="0"/>
    <n v="3"/>
    <x v="1"/>
    <n v="2007"/>
    <n v="74"/>
    <n v="2014"/>
    <s v="V2007"/>
    <n v="367"/>
    <x v="2"/>
    <s v="Function"/>
    <n v="163047612.66999999"/>
    <n v="0"/>
    <n v="0"/>
    <n v="90341768.150000006"/>
    <n v="9519585.6999999993"/>
    <n v="84003956.260000005"/>
    <n v="-3750234.84"/>
    <n v="0"/>
    <n v="163146603.46000001"/>
    <n v="93471313.640000001"/>
    <n v="-46762.47"/>
    <n v="0"/>
    <n v="0"/>
    <n v="0"/>
  </r>
  <r>
    <n v="-1"/>
    <n v="1"/>
    <s v="0001 -Florida Power &amp; Light Company"/>
    <n v="0"/>
    <n v="3"/>
    <x v="1"/>
    <n v="2008"/>
    <n v="89"/>
    <n v="2014"/>
    <s v="V2008"/>
    <n v="367"/>
    <x v="2"/>
    <s v="Function"/>
    <n v="10103099.76"/>
    <n v="0"/>
    <n v="0"/>
    <n v="10103099.76"/>
    <n v="596082.89"/>
    <n v="4436271.1100000003"/>
    <n v="0"/>
    <n v="0"/>
    <n v="10103099.76"/>
    <n v="5032354"/>
    <n v="0"/>
    <n v="0"/>
    <n v="0"/>
    <n v="0"/>
  </r>
  <r>
    <n v="-1"/>
    <n v="1"/>
    <s v="0001 -Florida Power &amp; Light Company"/>
    <n v="0"/>
    <n v="3"/>
    <x v="1"/>
    <n v="2008"/>
    <n v="239"/>
    <n v="2014"/>
    <s v="V2008 Bonus - 50%"/>
    <n v="367"/>
    <x v="2"/>
    <s v="Function"/>
    <n v="3005148.5"/>
    <n v="0"/>
    <n v="0"/>
    <n v="3005148.5"/>
    <n v="177303.76"/>
    <n v="1319560.7"/>
    <n v="0"/>
    <n v="0"/>
    <n v="3005148.5"/>
    <n v="1496864.46"/>
    <n v="0"/>
    <n v="0"/>
    <n v="0"/>
    <n v="0"/>
  </r>
  <r>
    <n v="-1"/>
    <n v="1"/>
    <s v="0001 -Florida Power &amp; Light Company"/>
    <n v="0"/>
    <n v="3"/>
    <x v="1"/>
    <n v="2008"/>
    <n v="164"/>
    <n v="2014"/>
    <s v="V2008 Q1"/>
    <n v="367"/>
    <x v="2"/>
    <s v="Function"/>
    <n v="195729347.77000001"/>
    <n v="0"/>
    <n v="0"/>
    <n v="195780811.38"/>
    <n v="11596585.619999999"/>
    <n v="91165355.109999999"/>
    <n v="-475328.13"/>
    <n v="52703.15"/>
    <n v="195832275"/>
    <n v="102711434.05"/>
    <n v="282.60000000000002"/>
    <n v="0"/>
    <n v="52703.15"/>
    <n v="0"/>
  </r>
  <r>
    <n v="-1"/>
    <n v="1"/>
    <s v="0001 -Florida Power &amp; Light Company"/>
    <n v="0"/>
    <n v="3"/>
    <x v="1"/>
    <n v="2008"/>
    <n v="168"/>
    <n v="2014"/>
    <s v="V2008 Q1 - 50% Bonus"/>
    <n v="367"/>
    <x v="2"/>
    <s v="Function"/>
    <n v="156006.94"/>
    <n v="0"/>
    <n v="0"/>
    <n v="156030.20000000001"/>
    <n v="7933.39"/>
    <n v="105793.82"/>
    <n v="-7047.5"/>
    <n v="63.78"/>
    <n v="156053.45000000001"/>
    <n v="113704.39"/>
    <n v="40.090000000000003"/>
    <n v="0"/>
    <n v="63.78"/>
    <n v="0"/>
  </r>
  <r>
    <n v="-1"/>
    <n v="1"/>
    <s v="0001 -Florida Power &amp; Light Company"/>
    <n v="0"/>
    <n v="3"/>
    <x v="1"/>
    <n v="2008"/>
    <n v="165"/>
    <n v="2014"/>
    <s v="V2008 Q2"/>
    <n v="367"/>
    <x v="2"/>
    <s v="Function"/>
    <n v="18941507.170000002"/>
    <n v="0"/>
    <n v="0"/>
    <n v="18946391.370000001"/>
    <n v="1128032.22"/>
    <n v="8713776.9800000004"/>
    <n v="-115860.31"/>
    <n v="10162.81"/>
    <n v="18951275.57"/>
    <n v="9837160"/>
    <n v="5043.62"/>
    <n v="0"/>
    <n v="10162.81"/>
    <n v="0"/>
  </r>
  <r>
    <n v="-1"/>
    <n v="1"/>
    <s v="0001 -Florida Power &amp; Light Company"/>
    <n v="0"/>
    <n v="3"/>
    <x v="1"/>
    <n v="2008"/>
    <n v="169"/>
    <n v="2014"/>
    <s v="V2008 Q2 - 50% Bonus"/>
    <n v="367"/>
    <x v="2"/>
    <s v="Function"/>
    <n v="970979.92"/>
    <n v="0"/>
    <n v="0"/>
    <n v="971088.21"/>
    <n v="67823.77"/>
    <n v="685472.21"/>
    <n v="-109375.2"/>
    <n v="435.36"/>
    <n v="971196.51"/>
    <n v="753192.87"/>
    <n v="321.88"/>
    <n v="0"/>
    <n v="435.36"/>
    <n v="0"/>
  </r>
  <r>
    <n v="-1"/>
    <n v="1"/>
    <s v="0001 -Florida Power &amp; Light Company"/>
    <n v="0"/>
    <n v="3"/>
    <x v="1"/>
    <n v="2008"/>
    <n v="166"/>
    <n v="2014"/>
    <s v="V2008 Q3"/>
    <n v="367"/>
    <x v="2"/>
    <s v="Function"/>
    <n v="7306967.2699999996"/>
    <n v="0"/>
    <n v="0"/>
    <n v="7308759"/>
    <n v="438176.85"/>
    <n v="3413323.66"/>
    <n v="-103885.8"/>
    <n v="3600.92"/>
    <n v="7310550.7400000002"/>
    <n v="3849847.87"/>
    <n v="1670.09"/>
    <n v="0"/>
    <n v="3600.92"/>
    <n v="0"/>
  </r>
  <r>
    <n v="-1"/>
    <n v="1"/>
    <s v="0001 -Florida Power &amp; Light Company"/>
    <n v="0"/>
    <n v="3"/>
    <x v="1"/>
    <n v="2008"/>
    <n v="170"/>
    <n v="2014"/>
    <s v="V2008 Q3 - 50% Bonus"/>
    <n v="367"/>
    <x v="2"/>
    <s v="Function"/>
    <n v="4500432.8899999997"/>
    <n v="0"/>
    <n v="0"/>
    <n v="4501493.66"/>
    <n v="279218.18"/>
    <n v="2163090.33"/>
    <n v="-110986.62"/>
    <n v="4263.74"/>
    <n v="4502554.43"/>
    <n v="2441330.09"/>
    <n v="3120.62"/>
    <n v="0"/>
    <n v="4263.74"/>
    <n v="0"/>
  </r>
  <r>
    <n v="-1"/>
    <n v="1"/>
    <s v="0001 -Florida Power &amp; Light Company"/>
    <n v="0"/>
    <n v="3"/>
    <x v="1"/>
    <n v="2008"/>
    <n v="167"/>
    <n v="2014"/>
    <s v="V2008 Q4"/>
    <n v="367"/>
    <x v="2"/>
    <s v="Function"/>
    <n v="10640309.9"/>
    <n v="0"/>
    <n v="0"/>
    <n v="10643348.08"/>
    <n v="611583.02"/>
    <n v="4098665.49"/>
    <n v="-6076.35"/>
    <n v="6776.4"/>
    <n v="10646386.25"/>
    <n v="4707535.88"/>
    <n v="3412.69"/>
    <n v="0"/>
    <n v="6776.4"/>
    <n v="0"/>
  </r>
  <r>
    <n v="-1"/>
    <n v="1"/>
    <s v="0001 -Florida Power &amp; Light Company"/>
    <n v="0"/>
    <n v="3"/>
    <x v="1"/>
    <n v="2008"/>
    <n v="171"/>
    <n v="2014"/>
    <s v="V2008 Q4 - 50% Bonus"/>
    <n v="367"/>
    <x v="2"/>
    <s v="Function"/>
    <n v="5973310.4699999997"/>
    <n v="0"/>
    <n v="0"/>
    <n v="5974616.21"/>
    <n v="374809.87"/>
    <n v="2945612"/>
    <n v="-215332.22"/>
    <n v="5824.67"/>
    <n v="5975921.9400000004"/>
    <n v="3319256.04"/>
    <n v="4379.03"/>
    <n v="0"/>
    <n v="5824.67"/>
    <n v="0"/>
  </r>
  <r>
    <n v="-1"/>
    <n v="1"/>
    <s v="0001 -Florida Power &amp; Light Company"/>
    <n v="0"/>
    <n v="3"/>
    <x v="1"/>
    <n v="2009"/>
    <n v="90"/>
    <n v="2014"/>
    <s v="V2009"/>
    <n v="367"/>
    <x v="2"/>
    <s v="Function"/>
    <n v="2462313"/>
    <n v="2462313"/>
    <n v="0"/>
    <n v="2339197"/>
    <n v="233919.7"/>
    <n v="0"/>
    <n v="2462313"/>
    <n v="0"/>
    <n v="0"/>
    <n v="357035.7"/>
    <n v="0"/>
    <n v="0"/>
    <n v="0"/>
    <n v="0"/>
  </r>
  <r>
    <n v="-1"/>
    <n v="1"/>
    <s v="0001 -Florida Power &amp; Light Company"/>
    <n v="0"/>
    <n v="3"/>
    <x v="1"/>
    <n v="2009"/>
    <n v="185"/>
    <n v="2014"/>
    <s v="V2009 Q1"/>
    <n v="367"/>
    <x v="2"/>
    <s v="Function"/>
    <n v="2217966.35"/>
    <n v="0"/>
    <n v="0"/>
    <n v="2257711.79"/>
    <n v="149748.6"/>
    <n v="1189110.78"/>
    <n v="-160924.85999999999"/>
    <n v="59153.74"/>
    <n v="2297457.2200000002"/>
    <n v="1304579.3400000001"/>
    <n v="13942.91"/>
    <n v="0"/>
    <n v="59153.74"/>
    <n v="0"/>
  </r>
  <r>
    <n v="-1"/>
    <n v="1"/>
    <s v="0001 -Florida Power &amp; Light Company"/>
    <n v="0"/>
    <n v="3"/>
    <x v="1"/>
    <n v="2009"/>
    <n v="189"/>
    <n v="2014"/>
    <s v="V2009 Q1 - 50% Bonus"/>
    <n v="367"/>
    <x v="2"/>
    <s v="Function"/>
    <n v="5522932.1399999997"/>
    <n v="0"/>
    <n v="0"/>
    <n v="5651172.54"/>
    <n v="347886.36"/>
    <n v="2489065.5699999998"/>
    <n v="-309064.93"/>
    <n v="381724.3"/>
    <n v="5779412.9400000004"/>
    <n v="2726345.87"/>
    <n v="235849.56"/>
    <n v="0"/>
    <n v="381724.3"/>
    <n v="0"/>
  </r>
  <r>
    <n v="-1"/>
    <n v="1"/>
    <s v="0001 -Florida Power &amp; Light Company"/>
    <n v="0"/>
    <n v="3"/>
    <x v="1"/>
    <n v="2009"/>
    <n v="186"/>
    <n v="2014"/>
    <s v="V2009 Q2"/>
    <n v="367"/>
    <x v="2"/>
    <s v="Function"/>
    <n v="2456276"/>
    <n v="0"/>
    <n v="0"/>
    <n v="2456276"/>
    <n v="158330.85"/>
    <n v="1142645.17"/>
    <n v="-46616.84"/>
    <n v="0"/>
    <n v="2456276"/>
    <n v="1300976.02"/>
    <n v="0"/>
    <n v="0"/>
    <n v="0"/>
    <n v="0"/>
  </r>
  <r>
    <n v="-1"/>
    <n v="1"/>
    <s v="0001 -Florida Power &amp; Light Company"/>
    <n v="0"/>
    <n v="3"/>
    <x v="1"/>
    <n v="2009"/>
    <n v="190"/>
    <n v="2014"/>
    <s v="V2009 Q2 - 50% Bonus"/>
    <n v="367"/>
    <x v="2"/>
    <s v="Function"/>
    <n v="18992010"/>
    <n v="0"/>
    <n v="0"/>
    <n v="18992010"/>
    <n v="1190496.8799999999"/>
    <n v="7670888.1600000001"/>
    <n v="-115934.84"/>
    <n v="0"/>
    <n v="18992010"/>
    <n v="8861385.0399999991"/>
    <n v="0"/>
    <n v="0"/>
    <n v="0"/>
    <n v="0"/>
  </r>
  <r>
    <n v="-1"/>
    <n v="1"/>
    <s v="0001 -Florida Power &amp; Light Company"/>
    <n v="0"/>
    <n v="3"/>
    <x v="1"/>
    <n v="2009"/>
    <n v="187"/>
    <n v="2014"/>
    <s v="V2009 Q3"/>
    <n v="367"/>
    <x v="2"/>
    <s v="Function"/>
    <n v="115705.99"/>
    <n v="0"/>
    <n v="0"/>
    <n v="115705.99"/>
    <n v="9809.3799999999992"/>
    <n v="89984.22"/>
    <n v="-15197.2"/>
    <n v="0"/>
    <n v="115705.99"/>
    <n v="99793.600000000006"/>
    <n v="0"/>
    <n v="0"/>
    <n v="0"/>
    <n v="0"/>
  </r>
  <r>
    <n v="-1"/>
    <n v="1"/>
    <s v="0001 -Florida Power &amp; Light Company"/>
    <n v="0"/>
    <n v="3"/>
    <x v="1"/>
    <n v="2009"/>
    <n v="191"/>
    <n v="2014"/>
    <s v="V2009 Q3 - 50% Bonus"/>
    <n v="367"/>
    <x v="2"/>
    <s v="Function"/>
    <n v="15357396.539999999"/>
    <n v="0"/>
    <n v="0"/>
    <n v="15494757.66"/>
    <n v="998545.09"/>
    <n v="6077827.5"/>
    <n v="-370698.28"/>
    <n v="350175.77"/>
    <n v="15632118.77"/>
    <n v="6966460.3499999996"/>
    <n v="185365.78"/>
    <n v="0"/>
    <n v="350175.77"/>
    <n v="0"/>
  </r>
  <r>
    <n v="-1"/>
    <n v="1"/>
    <s v="0001 -Florida Power &amp; Light Company"/>
    <n v="0"/>
    <n v="3"/>
    <x v="1"/>
    <n v="2009"/>
    <n v="188"/>
    <n v="2014"/>
    <s v="V2009 Q4"/>
    <n v="367"/>
    <x v="2"/>
    <s v="Function"/>
    <n v="2892407.79"/>
    <n v="0"/>
    <n v="0"/>
    <n v="2967467.93"/>
    <n v="189912.23"/>
    <n v="1029892.78"/>
    <n v="-150120.29"/>
    <n v="244683.08"/>
    <n v="3042528.08"/>
    <n v="1162082.99"/>
    <n v="152284.79999999999"/>
    <n v="0"/>
    <n v="244683.08"/>
    <n v="0"/>
  </r>
  <r>
    <n v="-1"/>
    <n v="1"/>
    <s v="0001 -Florida Power &amp; Light Company"/>
    <n v="0"/>
    <n v="3"/>
    <x v="1"/>
    <n v="2009"/>
    <n v="192"/>
    <n v="2014"/>
    <s v="V2009 Q4 - 50% Bonus"/>
    <n v="367"/>
    <x v="2"/>
    <s v="Function"/>
    <n v="16428128.24"/>
    <n v="0"/>
    <n v="0"/>
    <n v="16838746.52"/>
    <n v="1091428.48"/>
    <n v="6081554.4500000002"/>
    <n v="-821236.56"/>
    <n v="1610474.18"/>
    <n v="17249364.800000001"/>
    <n v="6857216.7999999998"/>
    <n v="1105003.75"/>
    <n v="0"/>
    <n v="1610474.18"/>
    <n v="0"/>
  </r>
  <r>
    <n v="-1"/>
    <n v="1"/>
    <s v="0001 -Florida Power &amp; Light Company"/>
    <n v="0"/>
    <n v="3"/>
    <x v="1"/>
    <n v="2010"/>
    <n v="124"/>
    <n v="2014"/>
    <s v="V2010"/>
    <n v="367"/>
    <x v="2"/>
    <s v="Function"/>
    <n v="-573591"/>
    <n v="-573591"/>
    <n v="0"/>
    <n v="-778831"/>
    <n v="-77883.100000000006"/>
    <n v="0"/>
    <n v="-573591"/>
    <n v="0"/>
    <n v="0"/>
    <n v="127356.9"/>
    <n v="0"/>
    <n v="0"/>
    <n v="0"/>
    <n v="0"/>
  </r>
  <r>
    <n v="-1"/>
    <n v="1"/>
    <s v="0001 -Florida Power &amp; Light Company"/>
    <n v="0"/>
    <n v="3"/>
    <x v="1"/>
    <n v="2010"/>
    <n v="193"/>
    <n v="2014"/>
    <s v="V2010 Q1"/>
    <n v="367"/>
    <x v="2"/>
    <s v="Function"/>
    <n v="-6659657.79"/>
    <n v="0"/>
    <n v="0"/>
    <n v="-6659657.79"/>
    <n v="-418983.45"/>
    <n v="-1780644.77"/>
    <n v="0"/>
    <n v="0"/>
    <n v="-6659657.79"/>
    <n v="-2199628.2200000002"/>
    <n v="0"/>
    <n v="0"/>
    <n v="0"/>
    <n v="0"/>
  </r>
  <r>
    <n v="-1"/>
    <n v="1"/>
    <s v="0001 -Florida Power &amp; Light Company"/>
    <n v="0"/>
    <n v="3"/>
    <x v="1"/>
    <n v="2010"/>
    <n v="215"/>
    <n v="2014"/>
    <s v="V2010 Q1 - 50% Bonus"/>
    <n v="367"/>
    <x v="2"/>
    <s v="Function"/>
    <n v="-298166.34999999998"/>
    <n v="0"/>
    <n v="0"/>
    <n v="-298166.34999999998"/>
    <n v="-7282.89"/>
    <n v="125181.04"/>
    <n v="0"/>
    <n v="0"/>
    <n v="-298166.34999999998"/>
    <n v="117898.15"/>
    <n v="0"/>
    <n v="0"/>
    <n v="0"/>
    <n v="0"/>
  </r>
  <r>
    <n v="-1"/>
    <n v="1"/>
    <s v="0001 -Florida Power &amp; Light Company"/>
    <n v="0"/>
    <n v="3"/>
    <x v="1"/>
    <n v="2010"/>
    <n v="194"/>
    <n v="2014"/>
    <s v="V2010 Q2"/>
    <n v="367"/>
    <x v="2"/>
    <s v="Function"/>
    <n v="7412640.9199999999"/>
    <n v="0"/>
    <n v="0"/>
    <n v="7496276.9900000002"/>
    <n v="515223.96"/>
    <n v="2449927.54"/>
    <n v="-167272.14000000001"/>
    <n v="102045.75"/>
    <n v="7579913.0599999996"/>
    <n v="2906482.47"/>
    <n v="-6557.36"/>
    <n v="0"/>
    <n v="102045.75"/>
    <n v="0"/>
  </r>
  <r>
    <n v="-1"/>
    <n v="1"/>
    <s v="0001 -Florida Power &amp; Light Company"/>
    <n v="0"/>
    <n v="3"/>
    <x v="1"/>
    <n v="2010"/>
    <n v="216"/>
    <n v="2014"/>
    <s v="V2010 Q2 - 50% Bonus"/>
    <n v="367"/>
    <x v="2"/>
    <s v="Function"/>
    <n v="31229074.809999999"/>
    <n v="0"/>
    <n v="0"/>
    <n v="31305062.039999999"/>
    <n v="2151288.73"/>
    <n v="10146555.109999999"/>
    <n v="-151974.47"/>
    <n v="185426.56"/>
    <n v="31381049.280000001"/>
    <n v="12244540.310000001"/>
    <n v="86755.61"/>
    <n v="0"/>
    <n v="185426.56"/>
    <n v="0"/>
  </r>
  <r>
    <n v="-1"/>
    <n v="1"/>
    <s v="0001 -Florida Power &amp; Light Company"/>
    <n v="0"/>
    <n v="3"/>
    <x v="1"/>
    <n v="2010"/>
    <n v="195"/>
    <n v="2014"/>
    <s v="V2010 Q3"/>
    <n v="367"/>
    <x v="2"/>
    <s v="Function"/>
    <n v="628124.27"/>
    <n v="0"/>
    <n v="0"/>
    <n v="628401.66"/>
    <n v="58397.59"/>
    <n v="418318.55"/>
    <n v="-554.79"/>
    <n v="1133.8"/>
    <n v="628679.06000000006"/>
    <n v="476531.16"/>
    <n v="763.99"/>
    <n v="0"/>
    <n v="1133.8"/>
    <n v="0"/>
  </r>
  <r>
    <n v="-1"/>
    <n v="1"/>
    <s v="0001 -Florida Power &amp; Light Company"/>
    <n v="0"/>
    <n v="3"/>
    <x v="1"/>
    <n v="2010"/>
    <n v="225"/>
    <n v="2014"/>
    <s v="V2010 Q3 - 100% Bonus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7"/>
    <n v="2014"/>
    <s v="V2010 Q3 - 50% Bonus"/>
    <n v="367"/>
    <x v="2"/>
    <s v="Function"/>
    <n v="3458207.97"/>
    <n v="0"/>
    <n v="0"/>
    <n v="3567350.65"/>
    <n v="263305.07"/>
    <n v="1306464.9099999999"/>
    <n v="-218285.37"/>
    <n v="0"/>
    <n v="3676493.34"/>
    <n v="1496988.18"/>
    <n v="-145503.57"/>
    <n v="0"/>
    <n v="0"/>
    <n v="0"/>
  </r>
  <r>
    <n v="-1"/>
    <n v="1"/>
    <s v="0001 -Florida Power &amp; Light Company"/>
    <n v="0"/>
    <n v="3"/>
    <x v="1"/>
    <n v="2010"/>
    <n v="196"/>
    <n v="2014"/>
    <s v="V2010 Q4"/>
    <n v="367"/>
    <x v="2"/>
    <s v="Function"/>
    <n v="6722197.21"/>
    <n v="0"/>
    <n v="0"/>
    <n v="6795134.3300000001"/>
    <n v="490499.45"/>
    <n v="1941276.23"/>
    <n v="-145874.25"/>
    <n v="190080.08"/>
    <n v="6868071.46"/>
    <n v="2385662.64"/>
    <n v="90318.87"/>
    <n v="0"/>
    <n v="190080.08"/>
    <n v="0"/>
  </r>
  <r>
    <n v="-1"/>
    <n v="1"/>
    <s v="0001 -Florida Power &amp; Light Company"/>
    <n v="0"/>
    <n v="3"/>
    <x v="1"/>
    <n v="2010"/>
    <n v="224"/>
    <n v="2014"/>
    <s v="V2010 Q4 - 100% Bonus"/>
    <n v="367"/>
    <x v="2"/>
    <s v="Function"/>
    <n v="0"/>
    <n v="0"/>
    <n v="0"/>
    <n v="0"/>
    <n v="0"/>
    <n v="0"/>
    <n v="0"/>
    <n v="169980.18"/>
    <n v="0"/>
    <n v="0"/>
    <n v="169980.18"/>
    <n v="0"/>
    <n v="169980.18"/>
    <n v="0"/>
  </r>
  <r>
    <n v="-1"/>
    <n v="1"/>
    <s v="0001 -Florida Power &amp; Light Company"/>
    <n v="0"/>
    <n v="3"/>
    <x v="1"/>
    <n v="2010"/>
    <n v="218"/>
    <n v="2014"/>
    <s v="V2010 Q4 - 50% Bonus"/>
    <n v="367"/>
    <x v="2"/>
    <s v="Function"/>
    <n v="8328964.3300000001"/>
    <n v="0"/>
    <n v="0"/>
    <n v="8418657.2200000007"/>
    <n v="609614.78"/>
    <n v="2430351.2799999998"/>
    <n v="-179385.79"/>
    <n v="467493.96"/>
    <n v="8508350.1199999992"/>
    <n v="2983259.52"/>
    <n v="344814.71"/>
    <n v="0"/>
    <n v="467493.96"/>
    <n v="0"/>
  </r>
  <r>
    <n v="-1"/>
    <n v="1"/>
    <s v="0001 -Florida Power &amp; Light Company"/>
    <n v="0"/>
    <n v="3"/>
    <x v="1"/>
    <n v="2011"/>
    <n v="125"/>
    <n v="2014"/>
    <s v="V2011"/>
    <n v="367"/>
    <x v="2"/>
    <s v="Function"/>
    <n v="26597959.079999998"/>
    <n v="-508052"/>
    <n v="0"/>
    <n v="19223375.390000001"/>
    <n v="2167411.62"/>
    <n v="7308293.4400000004"/>
    <n v="-861032.6"/>
    <n v="200756.41"/>
    <n v="27209711.640000001"/>
    <n v="9577416.4499999993"/>
    <n v="125978.46"/>
    <n v="0"/>
    <n v="200756.41"/>
    <n v="0"/>
  </r>
  <r>
    <n v="-1"/>
    <n v="1"/>
    <s v="0001 -Florida Power &amp; Light Company"/>
    <n v="0"/>
    <n v="3"/>
    <x v="1"/>
    <n v="2011"/>
    <n v="233"/>
    <n v="2014"/>
    <s v="V2011 - 100% Bonus"/>
    <n v="367"/>
    <x v="2"/>
    <s v="Function"/>
    <n v="0"/>
    <n v="0"/>
    <n v="0"/>
    <n v="0"/>
    <n v="0"/>
    <n v="0"/>
    <n v="0"/>
    <n v="313950.15999999997"/>
    <n v="0"/>
    <n v="0"/>
    <n v="313950.15999999997"/>
    <n v="0"/>
    <n v="313950.15999999997"/>
    <n v="0"/>
  </r>
  <r>
    <n v="-1"/>
    <n v="1"/>
    <s v="0001 -Florida Power &amp; Light Company"/>
    <n v="0"/>
    <n v="3"/>
    <x v="1"/>
    <n v="2011"/>
    <n v="234"/>
    <n v="2014"/>
    <s v="V2011 - 50% Bonus"/>
    <n v="367"/>
    <x v="2"/>
    <s v="Function"/>
    <n v="30054899.989999998"/>
    <n v="0"/>
    <n v="0"/>
    <n v="23178100.32"/>
    <n v="2317810.0299999998"/>
    <n v="6958121.0499999998"/>
    <n v="-132176.15"/>
    <n v="279688.73"/>
    <n v="30187076.140000001"/>
    <n v="9240379"/>
    <n v="183064.66"/>
    <n v="0"/>
    <n v="279688.73"/>
    <n v="0"/>
  </r>
  <r>
    <n v="-1"/>
    <n v="1"/>
    <s v="0001 -Florida Power &amp; Light Company"/>
    <n v="0"/>
    <n v="3"/>
    <x v="1"/>
    <n v="2012"/>
    <n v="126"/>
    <n v="2014"/>
    <s v="V2012"/>
    <n v="367"/>
    <x v="2"/>
    <s v="Function"/>
    <n v="383811"/>
    <n v="383811"/>
    <n v="0"/>
    <n v="272453"/>
    <n v="27245.3"/>
    <n v="0"/>
    <n v="383811"/>
    <n v="0"/>
    <n v="0"/>
    <n v="138603.29999999999"/>
    <n v="0"/>
    <n v="0"/>
    <n v="0"/>
    <n v="0"/>
  </r>
  <r>
    <n v="-1"/>
    <n v="1"/>
    <s v="0001 -Florida Power &amp; Light Company"/>
    <n v="0"/>
    <n v="3"/>
    <x v="1"/>
    <n v="2012"/>
    <n v="240"/>
    <n v="2014"/>
    <s v="V2012 Q1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8"/>
    <n v="2014"/>
    <s v="V2012 Q1 - 50% Bonus"/>
    <n v="367"/>
    <x v="2"/>
    <s v="Function"/>
    <n v="6249648.2699999996"/>
    <n v="0"/>
    <n v="0"/>
    <n v="6272231.2000000002"/>
    <n v="600539.5"/>
    <n v="1486239.78"/>
    <n v="-45165.87"/>
    <n v="142667.4"/>
    <n v="6294814.1399999997"/>
    <n v="2076851.14"/>
    <n v="107429.66"/>
    <n v="0"/>
    <n v="142667.4"/>
    <n v="0"/>
  </r>
  <r>
    <n v="-1"/>
    <n v="1"/>
    <s v="0001 -Florida Power &amp; Light Company"/>
    <n v="0"/>
    <n v="3"/>
    <x v="1"/>
    <n v="2012"/>
    <n v="242"/>
    <n v="2014"/>
    <s v="V2012 Q2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3"/>
    <n v="2014"/>
    <s v="V2012 Q2 - 100% Bonus"/>
    <n v="367"/>
    <x v="2"/>
    <s v="Function"/>
    <n v="0"/>
    <n v="0"/>
    <n v="0"/>
    <n v="0"/>
    <n v="0"/>
    <n v="0"/>
    <n v="0"/>
    <n v="1206776.02"/>
    <n v="0"/>
    <n v="0"/>
    <n v="1206776.02"/>
    <n v="0"/>
    <n v="1206776.02"/>
    <n v="0"/>
  </r>
  <r>
    <n v="-1"/>
    <n v="1"/>
    <s v="0001 -Florida Power &amp; Light Company"/>
    <n v="0"/>
    <n v="3"/>
    <x v="1"/>
    <n v="2012"/>
    <n v="249"/>
    <n v="2014"/>
    <s v="V2012 Q2 - 50% Bonus"/>
    <n v="367"/>
    <x v="2"/>
    <s v="Function"/>
    <n v="169333481.02000001"/>
    <n v="0"/>
    <n v="0"/>
    <n v="170088781.69"/>
    <n v="14385808.890000001"/>
    <n v="26801332.399999999"/>
    <n v="-1510601.33"/>
    <n v="1612277.91"/>
    <n v="170844082.34999999"/>
    <n v="40887377.560000002"/>
    <n v="401440.31"/>
    <n v="0"/>
    <n v="1612277.91"/>
    <n v="0"/>
  </r>
  <r>
    <n v="-1"/>
    <n v="1"/>
    <s v="0001 -Florida Power &amp; Light Company"/>
    <n v="0"/>
    <n v="3"/>
    <x v="1"/>
    <n v="2012"/>
    <n v="244"/>
    <n v="2014"/>
    <s v="V2012 Q3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5"/>
    <n v="2014"/>
    <s v="V2012 Q3 - 100% Bonus"/>
    <n v="367"/>
    <x v="2"/>
    <s v="Function"/>
    <n v="0"/>
    <n v="0"/>
    <n v="0"/>
    <n v="0"/>
    <n v="0"/>
    <n v="0"/>
    <n v="0"/>
    <n v="1951850.69"/>
    <n v="0"/>
    <n v="0"/>
    <n v="1951850.69"/>
    <n v="0"/>
    <n v="1951850.69"/>
    <n v="0"/>
  </r>
  <r>
    <n v="-1"/>
    <n v="1"/>
    <s v="0001 -Florida Power &amp; Light Company"/>
    <n v="0"/>
    <n v="3"/>
    <x v="1"/>
    <n v="2012"/>
    <n v="250"/>
    <n v="2014"/>
    <s v="V2012 Q3 - 50% Bonus"/>
    <n v="367"/>
    <x v="2"/>
    <s v="Function"/>
    <n v="318578162.32999998"/>
    <n v="0"/>
    <n v="0"/>
    <n v="319994903.97000003"/>
    <n v="27884706.41"/>
    <n v="43381560.719999999"/>
    <n v="-2833483.29"/>
    <n v="3573248.49"/>
    <n v="321411645.62"/>
    <n v="70764556.409999996"/>
    <n v="1241475.92"/>
    <n v="0"/>
    <n v="3573248.49"/>
    <n v="0"/>
  </r>
  <r>
    <n v="-1"/>
    <n v="1"/>
    <s v="0001 -Florida Power &amp; Light Company"/>
    <n v="0"/>
    <n v="3"/>
    <x v="1"/>
    <n v="2012"/>
    <n v="246"/>
    <n v="2014"/>
    <s v="V2012 Q4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7"/>
    <n v="2014"/>
    <s v="V2012 Q4 - 100% Bonus"/>
    <n v="367"/>
    <x v="2"/>
    <s v="Function"/>
    <n v="0"/>
    <n v="0"/>
    <n v="0"/>
    <n v="0"/>
    <n v="0"/>
    <n v="0"/>
    <n v="0"/>
    <n v="1020069.46"/>
    <n v="0"/>
    <n v="0"/>
    <n v="1020069.46"/>
    <n v="0"/>
    <n v="1020069.46"/>
    <n v="0"/>
  </r>
  <r>
    <n v="-1"/>
    <n v="1"/>
    <s v="0001 -Florida Power &amp; Light Company"/>
    <n v="0"/>
    <n v="3"/>
    <x v="1"/>
    <n v="2012"/>
    <n v="251"/>
    <n v="2014"/>
    <s v="V2012 Q4 - 50% Bonus"/>
    <n v="367"/>
    <x v="2"/>
    <s v="Function"/>
    <n v="93558206.200000003"/>
    <n v="0"/>
    <n v="0"/>
    <n v="93971022.420000002"/>
    <n v="8485410.9100000001"/>
    <n v="10748950.640000001"/>
    <n v="-825632.44"/>
    <n v="1095640.93"/>
    <n v="94383838.640000001"/>
    <n v="19105818.829999998"/>
    <n v="398551.2"/>
    <n v="0"/>
    <n v="1095640.93"/>
    <n v="0"/>
  </r>
  <r>
    <n v="-1"/>
    <n v="1"/>
    <s v="0001 -Florida Power &amp; Light Company"/>
    <n v="0"/>
    <n v="3"/>
    <x v="1"/>
    <n v="2013"/>
    <n v="127"/>
    <n v="2014"/>
    <s v="V2013"/>
    <n v="367"/>
    <x v="2"/>
    <s v="Function"/>
    <n v="31000452.23"/>
    <n v="30917473"/>
    <n v="0"/>
    <n v="30703634.93"/>
    <n v="3070363.49"/>
    <n v="148099.84"/>
    <n v="28038455.329999998"/>
    <n v="163749.04999999999"/>
    <n v="2961996.9"/>
    <n v="4593394.92"/>
    <n v="-2424925.2000000002"/>
    <n v="0"/>
    <n v="163749.04999999999"/>
    <n v="0"/>
  </r>
  <r>
    <n v="-1"/>
    <n v="1"/>
    <s v="0001 -Florida Power &amp; Light Company"/>
    <n v="0"/>
    <n v="3"/>
    <x v="1"/>
    <n v="2013"/>
    <n v="231"/>
    <n v="2014"/>
    <s v="V2013 - 50% Bonus"/>
    <n v="367"/>
    <x v="2"/>
    <s v="Function"/>
    <n v="428515489.23000002"/>
    <n v="0"/>
    <n v="0"/>
    <n v="407178191.95999998"/>
    <n v="42130510.780000001"/>
    <n v="22352876.469999999"/>
    <n v="-1947145.87"/>
    <n v="2516928.9300000002"/>
    <n v="430449925.80000001"/>
    <n v="64294779.68"/>
    <n v="771099.93"/>
    <n v="0"/>
    <n v="2516928.9300000002"/>
    <n v="0"/>
  </r>
  <r>
    <n v="-1"/>
    <n v="1"/>
    <s v="0001 -Florida Power &amp; Light Company"/>
    <n v="0"/>
    <n v="3"/>
    <x v="1"/>
    <n v="2014"/>
    <n v="128"/>
    <n v="2014"/>
    <s v="V2014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4"/>
    <n v="363"/>
    <n v="2014"/>
    <s v="V2014 - 50% Bonus"/>
    <n v="367"/>
    <x v="2"/>
    <s v="Function"/>
    <n v="58033554.740000002"/>
    <n v="58033554.740000002"/>
    <n v="0"/>
    <n v="58033554.740000002"/>
    <n v="61650415.609999999"/>
    <n v="0"/>
    <n v="58033554.740000002"/>
    <n v="0"/>
    <n v="0"/>
    <n v="3616860.9"/>
    <n v="0"/>
    <n v="0"/>
    <n v="0"/>
    <n v="0"/>
  </r>
  <r>
    <n v="-1"/>
    <n v="1"/>
    <s v="0001 -Florida Power &amp; Light Company"/>
    <n v="0"/>
    <n v="3"/>
    <x v="1"/>
    <n v="2014"/>
    <n v="601"/>
    <n v="2014"/>
    <s v="V2014 EXP"/>
    <n v="367"/>
    <x v="2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2"/>
    <n v="80"/>
    <n v="2014"/>
    <s v="V2002 Bonus Q1"/>
    <n v="367"/>
    <x v="3"/>
    <s v="Function"/>
    <n v="-5674533.4900000002"/>
    <n v="0"/>
    <n v="0"/>
    <n v="-5674533.4900000002"/>
    <n v="0"/>
    <n v="-5674533.4900000002"/>
    <n v="0"/>
    <n v="0"/>
    <n v="-5674533.4900000002"/>
    <n v="-5674533.4900000002"/>
    <n v="0"/>
    <n v="0"/>
    <n v="0"/>
    <n v="0"/>
  </r>
  <r>
    <n v="-1"/>
    <n v="1"/>
    <s v="0001 -Florida Power &amp; Light Company"/>
    <n v="0"/>
    <n v="3"/>
    <x v="1"/>
    <n v="2002"/>
    <n v="81"/>
    <n v="2014"/>
    <s v="V2002 Bonus Q2"/>
    <n v="367"/>
    <x v="3"/>
    <s v="Function"/>
    <n v="-200438.88"/>
    <n v="0"/>
    <n v="0"/>
    <n v="-200438.88"/>
    <n v="0"/>
    <n v="-200438.88"/>
    <n v="0"/>
    <n v="0"/>
    <n v="-200438.88"/>
    <n v="-200438.88"/>
    <n v="0"/>
    <n v="0"/>
    <n v="0"/>
    <n v="0"/>
  </r>
  <r>
    <n v="-1"/>
    <n v="1"/>
    <s v="0001 -Florida Power &amp; Light Company"/>
    <n v="0"/>
    <n v="3"/>
    <x v="1"/>
    <n v="2002"/>
    <n v="82"/>
    <n v="2014"/>
    <s v="V2002 Bonus Q3"/>
    <n v="367"/>
    <x v="3"/>
    <s v="Function"/>
    <n v="-9871942.3399999999"/>
    <n v="0"/>
    <n v="0"/>
    <n v="-9871942.3399999999"/>
    <n v="0"/>
    <n v="-9871942.3399999999"/>
    <n v="0"/>
    <n v="0"/>
    <n v="-9871942.3399999999"/>
    <n v="-9871942.3399999999"/>
    <n v="0"/>
    <n v="0"/>
    <n v="0"/>
    <n v="0"/>
  </r>
  <r>
    <n v="-1"/>
    <n v="1"/>
    <s v="0001 -Florida Power &amp; Light Company"/>
    <n v="0"/>
    <n v="3"/>
    <x v="1"/>
    <n v="2003"/>
    <n v="70"/>
    <n v="2014"/>
    <s v="V2003 Bonus-30%"/>
    <n v="367"/>
    <x v="3"/>
    <s v="Function"/>
    <n v="-3324945.22"/>
    <n v="0"/>
    <n v="0"/>
    <n v="-3324945.22"/>
    <n v="0"/>
    <n v="-3324945.22"/>
    <n v="0"/>
    <n v="0"/>
    <n v="-3324945.22"/>
    <n v="-3324945.22"/>
    <n v="0"/>
    <n v="0"/>
    <n v="0"/>
    <n v="0"/>
  </r>
  <r>
    <n v="-1"/>
    <n v="1"/>
    <s v="0001 -Florida Power &amp; Light Company"/>
    <n v="0"/>
    <n v="3"/>
    <x v="1"/>
    <n v="2004"/>
    <n v="100"/>
    <n v="2014"/>
    <s v="V2004 Q1 - 50% Bonus"/>
    <n v="367"/>
    <x v="3"/>
    <s v="Function"/>
    <n v="-10141.76"/>
    <n v="0"/>
    <n v="0"/>
    <n v="-10141.76"/>
    <n v="0"/>
    <n v="-10141.76"/>
    <n v="0"/>
    <n v="0"/>
    <n v="-10141.76"/>
    <n v="-10141.76"/>
    <n v="0"/>
    <n v="0"/>
    <n v="0"/>
    <n v="0"/>
  </r>
  <r>
    <n v="-1"/>
    <n v="1"/>
    <s v="0001 -Florida Power &amp; Light Company"/>
    <n v="0"/>
    <n v="3"/>
    <x v="1"/>
    <n v="2004"/>
    <n v="101"/>
    <n v="2014"/>
    <s v="V2004 Q2 - 50% Bonus"/>
    <n v="367"/>
    <x v="3"/>
    <s v="Function"/>
    <n v="0.01"/>
    <n v="0"/>
    <n v="0"/>
    <n v="0.01"/>
    <n v="0"/>
    <n v="0.01"/>
    <n v="0"/>
    <n v="0"/>
    <n v="0.01"/>
    <n v="0.01"/>
    <n v="0"/>
    <n v="0"/>
    <n v="0"/>
    <n v="0"/>
  </r>
  <r>
    <n v="-1"/>
    <n v="1"/>
    <s v="0001 -Florida Power &amp; Light Company"/>
    <n v="0"/>
    <n v="3"/>
    <x v="1"/>
    <n v="2004"/>
    <n v="102"/>
    <n v="2014"/>
    <s v="V2004 Q3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4"/>
    <n v="103"/>
    <n v="2014"/>
    <s v="V2004 Q4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5"/>
    <n v="66"/>
    <n v="2014"/>
    <s v="V2005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6"/>
    <n v="67"/>
    <n v="2014"/>
    <s v="V2006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7"/>
    <n v="74"/>
    <n v="2014"/>
    <s v="V2007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89"/>
    <n v="2014"/>
    <s v="V2008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168"/>
    <n v="2014"/>
    <s v="V2008 Q1 - 50% Bonus"/>
    <n v="367"/>
    <x v="3"/>
    <s v="Function"/>
    <n v="0.01"/>
    <n v="0"/>
    <n v="0"/>
    <n v="0.01"/>
    <n v="0"/>
    <n v="0.01"/>
    <n v="0"/>
    <n v="0"/>
    <n v="0.01"/>
    <n v="0.01"/>
    <n v="0"/>
    <n v="0"/>
    <n v="0"/>
    <n v="0"/>
  </r>
  <r>
    <n v="-1"/>
    <n v="1"/>
    <s v="0001 -Florida Power &amp; Light Company"/>
    <n v="0"/>
    <n v="3"/>
    <x v="1"/>
    <n v="2008"/>
    <n v="169"/>
    <n v="2014"/>
    <s v="V2008 Q2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170"/>
    <n v="2014"/>
    <s v="V2008 Q3 - 50% Bonus"/>
    <n v="367"/>
    <x v="3"/>
    <s v="Function"/>
    <n v="0.01"/>
    <n v="0"/>
    <n v="0"/>
    <n v="0.01"/>
    <n v="0"/>
    <n v="0.01"/>
    <n v="0"/>
    <n v="0"/>
    <n v="0.01"/>
    <n v="0.01"/>
    <n v="0"/>
    <n v="0"/>
    <n v="0"/>
    <n v="0"/>
  </r>
  <r>
    <n v="-1"/>
    <n v="1"/>
    <s v="0001 -Florida Power &amp; Light Company"/>
    <n v="0"/>
    <n v="3"/>
    <x v="1"/>
    <n v="2008"/>
    <n v="171"/>
    <n v="2014"/>
    <s v="V2008 Q4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90"/>
    <n v="2014"/>
    <s v="V2009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89"/>
    <n v="2014"/>
    <s v="V2009 Q1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90"/>
    <n v="2014"/>
    <s v="V2009 Q2 - 50% Bonus"/>
    <n v="367"/>
    <x v="3"/>
    <s v="Function"/>
    <n v="0"/>
    <n v="0"/>
    <n v="0"/>
    <n v="28124790.149999999"/>
    <n v="1198959.8"/>
    <n v="53851660.689999998"/>
    <n v="-56249580.289999999"/>
    <n v="0"/>
    <n v="56249580.289999999"/>
    <n v="0"/>
    <n v="-1198959.8"/>
    <n v="0"/>
    <n v="0"/>
    <n v="0"/>
  </r>
  <r>
    <n v="-1"/>
    <n v="1"/>
    <s v="0001 -Florida Power &amp; Light Company"/>
    <n v="0"/>
    <n v="3"/>
    <x v="1"/>
    <n v="2009"/>
    <n v="191"/>
    <n v="2014"/>
    <s v="V2009 Q3 - 50% Bonus"/>
    <n v="367"/>
    <x v="3"/>
    <s v="Function"/>
    <n v="0"/>
    <n v="0"/>
    <n v="0"/>
    <n v="74343.03"/>
    <n v="5250.1"/>
    <n v="138185.85"/>
    <n v="-148686.06"/>
    <n v="0"/>
    <n v="148686.06"/>
    <n v="0"/>
    <n v="-5250.11"/>
    <n v="0"/>
    <n v="0"/>
    <n v="0"/>
  </r>
  <r>
    <n v="-1"/>
    <n v="1"/>
    <s v="0001 -Florida Power &amp; Light Company"/>
    <n v="0"/>
    <n v="3"/>
    <x v="1"/>
    <n v="2009"/>
    <n v="192"/>
    <n v="2014"/>
    <s v="V2009 Q4 - 50% Bonus"/>
    <n v="367"/>
    <x v="3"/>
    <s v="Function"/>
    <n v="0"/>
    <n v="0"/>
    <n v="0"/>
    <n v="11534167.85"/>
    <n v="1104511.9099999999"/>
    <n v="20859311.870000001"/>
    <n v="-23068335.699999999"/>
    <n v="0"/>
    <n v="23068335.699999999"/>
    <n v="0"/>
    <n v="-1104511.92"/>
    <n v="0"/>
    <n v="0"/>
    <n v="0"/>
  </r>
  <r>
    <n v="-1"/>
    <n v="1"/>
    <s v="0001 -Florida Power &amp; Light Company"/>
    <n v="0"/>
    <n v="3"/>
    <x v="1"/>
    <n v="2010"/>
    <n v="124"/>
    <n v="2014"/>
    <s v="V2010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5"/>
    <n v="2014"/>
    <s v="V2010 Q1 - 50% Bonus"/>
    <n v="367"/>
    <x v="3"/>
    <s v="Function"/>
    <n v="0"/>
    <n v="0"/>
    <n v="0"/>
    <n v="54844.37"/>
    <n v="6039.46"/>
    <n v="96100.49"/>
    <n v="-109688.73"/>
    <n v="0"/>
    <n v="109688.73"/>
    <n v="0"/>
    <n v="-7548.78"/>
    <n v="0"/>
    <n v="0"/>
    <n v="0"/>
  </r>
  <r>
    <n v="-1"/>
    <n v="1"/>
    <s v="0001 -Florida Power &amp; Light Company"/>
    <n v="0"/>
    <n v="3"/>
    <x v="1"/>
    <n v="2010"/>
    <n v="216"/>
    <n v="2014"/>
    <s v="V2010 Q2 - 50% Bonus"/>
    <n v="367"/>
    <x v="3"/>
    <s v="Function"/>
    <n v="26218964.079999998"/>
    <n v="0"/>
    <n v="0"/>
    <n v="28290591.41"/>
    <n v="3216357.34"/>
    <n v="25615996.699999999"/>
    <n v="-4143254.65"/>
    <n v="0"/>
    <n v="30362218.73"/>
    <n v="25101249.640000001"/>
    <n v="-412150.26"/>
    <n v="0"/>
    <n v="0"/>
    <n v="0"/>
  </r>
  <r>
    <n v="-1"/>
    <n v="1"/>
    <s v="0001 -Florida Power &amp; Light Company"/>
    <n v="0"/>
    <n v="3"/>
    <x v="1"/>
    <n v="2010"/>
    <n v="225"/>
    <n v="2014"/>
    <s v="V2010 Q3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7"/>
    <n v="2014"/>
    <s v="V2010 Q3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24"/>
    <n v="2014"/>
    <s v="V2010 Q4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8"/>
    <n v="2014"/>
    <s v="V2010 Q4 - 50% Bonus"/>
    <n v="367"/>
    <x v="3"/>
    <s v="Function"/>
    <n v="21104594.809999999"/>
    <n v="0"/>
    <n v="0"/>
    <n v="21104594.809999999"/>
    <n v="2309686.86"/>
    <n v="16773931.960000001"/>
    <n v="0"/>
    <n v="0"/>
    <n v="21104594.809999999"/>
    <n v="19083618.82"/>
    <n v="0"/>
    <n v="0"/>
    <n v="0"/>
    <n v="0"/>
  </r>
  <r>
    <n v="-1"/>
    <n v="1"/>
    <s v="0001 -Florida Power &amp; Light Company"/>
    <n v="0"/>
    <n v="3"/>
    <x v="1"/>
    <n v="2011"/>
    <n v="125"/>
    <n v="2014"/>
    <s v="V2011"/>
    <n v="367"/>
    <x v="3"/>
    <s v="Function"/>
    <n v="52512460.469999999"/>
    <n v="0"/>
    <n v="0"/>
    <n v="15123588.619999999"/>
    <n v="6049435.4500000002"/>
    <n v="37388871.850000001"/>
    <n v="0"/>
    <n v="0"/>
    <n v="52512460.469999999"/>
    <n v="43438307.299999997"/>
    <n v="0"/>
    <n v="0"/>
    <n v="0"/>
    <n v="0"/>
  </r>
  <r>
    <n v="-1"/>
    <n v="1"/>
    <s v="0001 -Florida Power &amp; Light Company"/>
    <n v="0"/>
    <n v="3"/>
    <x v="1"/>
    <n v="2011"/>
    <n v="233"/>
    <n v="2014"/>
    <s v="V2011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1"/>
    <n v="234"/>
    <n v="2014"/>
    <s v="V2011 - 50% Bonus"/>
    <n v="367"/>
    <x v="3"/>
    <s v="Function"/>
    <n v="19713020.390000001"/>
    <n v="0"/>
    <n v="0"/>
    <n v="5677349.8700000001"/>
    <n v="2270939.9500000002"/>
    <n v="14035670.52"/>
    <n v="0"/>
    <n v="0"/>
    <n v="19713020.390000001"/>
    <n v="16306610.470000001"/>
    <n v="0"/>
    <n v="0"/>
    <n v="0"/>
    <n v="0"/>
  </r>
  <r>
    <n v="-1"/>
    <n v="1"/>
    <s v="0001 -Florida Power &amp; Light Company"/>
    <n v="0"/>
    <n v="3"/>
    <x v="1"/>
    <n v="2012"/>
    <n v="126"/>
    <n v="2014"/>
    <s v="V2012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0"/>
    <n v="2014"/>
    <s v="V2012 Q1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8"/>
    <n v="2014"/>
    <s v="V2012 Q1 - 5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2"/>
    <n v="2014"/>
    <s v="V2012 Q2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3"/>
    <n v="2014"/>
    <s v="V2012 Q2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9"/>
    <n v="2014"/>
    <s v="V2012 Q2 - 50% Bonus"/>
    <n v="367"/>
    <x v="3"/>
    <s v="Function"/>
    <n v="43730046"/>
    <n v="0"/>
    <n v="0"/>
    <n v="43730046"/>
    <n v="7871408.2800000003"/>
    <n v="24051525.300000001"/>
    <n v="0"/>
    <n v="0"/>
    <n v="43730046"/>
    <n v="31922933.579999998"/>
    <n v="0"/>
    <n v="0"/>
    <n v="0"/>
    <n v="0"/>
  </r>
  <r>
    <n v="-1"/>
    <n v="1"/>
    <s v="0001 -Florida Power &amp; Light Company"/>
    <n v="0"/>
    <n v="3"/>
    <x v="1"/>
    <n v="2012"/>
    <n v="244"/>
    <n v="2014"/>
    <s v="V2012 Q3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5"/>
    <n v="2014"/>
    <s v="V2012 Q3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0"/>
    <n v="2014"/>
    <s v="V2012 Q3 - 50% Bonus"/>
    <n v="367"/>
    <x v="3"/>
    <s v="Function"/>
    <n v="41980148"/>
    <n v="0"/>
    <n v="0"/>
    <n v="41980148"/>
    <n v="8563950.1899999995"/>
    <n v="20570272.52"/>
    <n v="0"/>
    <n v="0"/>
    <n v="41980148"/>
    <n v="29134222.710000001"/>
    <n v="0"/>
    <n v="0"/>
    <n v="0"/>
    <n v="0"/>
  </r>
  <r>
    <n v="-1"/>
    <n v="1"/>
    <s v="0001 -Florida Power &amp; Light Company"/>
    <n v="0"/>
    <n v="3"/>
    <x v="1"/>
    <n v="2012"/>
    <n v="246"/>
    <n v="2014"/>
    <s v="V2012 Q4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7"/>
    <n v="2014"/>
    <s v="V2012 Q4 - 100% Bonus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1"/>
    <n v="2014"/>
    <s v="V2012 Q4 - 50% Bonus"/>
    <n v="367"/>
    <x v="3"/>
    <s v="Function"/>
    <n v="31420441.5"/>
    <n v="0"/>
    <n v="0"/>
    <n v="31420441.5"/>
    <n v="7163860.6600000001"/>
    <n v="13510789.85"/>
    <n v="0"/>
    <n v="0"/>
    <n v="31420441.5"/>
    <n v="20674650.510000002"/>
    <n v="0"/>
    <n v="0"/>
    <n v="0"/>
    <n v="0"/>
  </r>
  <r>
    <n v="-1"/>
    <n v="1"/>
    <s v="0001 -Florida Power &amp; Light Company"/>
    <n v="0"/>
    <n v="3"/>
    <x v="1"/>
    <n v="2013"/>
    <n v="127"/>
    <n v="2014"/>
    <s v="V2013"/>
    <n v="367"/>
    <x v="3"/>
    <s v="Function"/>
    <n v="45981305.219999999"/>
    <n v="0"/>
    <n v="0"/>
    <n v="36785044.18"/>
    <n v="14714017.67"/>
    <n v="9196261.0399999991"/>
    <n v="0"/>
    <n v="0"/>
    <n v="45981305.219999999"/>
    <n v="23910278.710000001"/>
    <n v="0"/>
    <n v="0"/>
    <n v="0"/>
    <n v="0"/>
  </r>
  <r>
    <n v="-1"/>
    <n v="1"/>
    <s v="0001 -Florida Power &amp; Light Company"/>
    <n v="0"/>
    <n v="3"/>
    <x v="1"/>
    <n v="2013"/>
    <n v="231"/>
    <n v="2014"/>
    <s v="V2013 - 50% Bonus"/>
    <n v="367"/>
    <x v="3"/>
    <s v="Function"/>
    <n v="118179412.5"/>
    <n v="0"/>
    <n v="0"/>
    <n v="94543530"/>
    <n v="37817412"/>
    <n v="23635882.5"/>
    <n v="0"/>
    <n v="0"/>
    <n v="118179412.5"/>
    <n v="61453294.5"/>
    <n v="0"/>
    <n v="0"/>
    <n v="0"/>
    <n v="0"/>
  </r>
  <r>
    <n v="-1"/>
    <n v="1"/>
    <s v="0001 -Florida Power &amp; Light Company"/>
    <n v="0"/>
    <n v="3"/>
    <x v="1"/>
    <n v="2014"/>
    <n v="128"/>
    <n v="2014"/>
    <s v="V2014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4"/>
    <n v="363"/>
    <n v="2014"/>
    <s v="V2014 - 50% Bonus"/>
    <n v="367"/>
    <x v="3"/>
    <s v="Function"/>
    <n v="47436870.009999998"/>
    <n v="47436870.009999998"/>
    <n v="0"/>
    <n v="47436870.009999998"/>
    <n v="56924244.009999998"/>
    <n v="0"/>
    <n v="47436870.009999998"/>
    <n v="0"/>
    <n v="0"/>
    <n v="9487374"/>
    <n v="0"/>
    <n v="0"/>
    <n v="0"/>
    <n v="0"/>
  </r>
  <r>
    <n v="-1"/>
    <n v="1"/>
    <s v="0001 -Florida Power &amp; Light Company"/>
    <n v="0"/>
    <n v="3"/>
    <x v="1"/>
    <n v="2014"/>
    <n v="601"/>
    <n v="2014"/>
    <s v="V2014 EXP"/>
    <n v="367"/>
    <x v="3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69"/>
    <n v="1"/>
    <n v="2014"/>
    <s v="V1969"/>
    <n v="367"/>
    <x v="4"/>
    <s v="Function"/>
    <n v="9444341.3599999994"/>
    <n v="0"/>
    <n v="0"/>
    <n v="9444341.3599999994"/>
    <n v="0"/>
    <n v="9444341.3599999994"/>
    <n v="-304790.92"/>
    <n v="14578.53"/>
    <n v="9444341.3599999994"/>
    <n v="9444341.3599999994"/>
    <n v="14578.53"/>
    <n v="0"/>
    <n v="14578.53"/>
    <n v="0"/>
  </r>
  <r>
    <n v="-1"/>
    <n v="1"/>
    <s v="0001 -Florida Power &amp; Light Company"/>
    <n v="0"/>
    <n v="3"/>
    <x v="1"/>
    <n v="1970"/>
    <n v="2"/>
    <n v="2014"/>
    <s v="V1970"/>
    <n v="367"/>
    <x v="4"/>
    <s v="Function"/>
    <n v="20082802.77"/>
    <n v="0"/>
    <n v="0"/>
    <n v="20082802.77"/>
    <n v="0"/>
    <n v="20082802.77"/>
    <n v="-387892.5"/>
    <n v="67815.429999999993"/>
    <n v="20082802.77"/>
    <n v="20082802.77"/>
    <n v="67815.429999999993"/>
    <n v="0"/>
    <n v="67815.429999999993"/>
    <n v="0"/>
  </r>
  <r>
    <n v="-1"/>
    <n v="1"/>
    <s v="0001 -Florida Power &amp; Light Company"/>
    <n v="0"/>
    <n v="3"/>
    <x v="1"/>
    <n v="1971"/>
    <n v="3"/>
    <n v="2014"/>
    <s v="V1971"/>
    <n v="367"/>
    <x v="4"/>
    <s v="Function"/>
    <n v="36297464"/>
    <n v="0"/>
    <n v="0"/>
    <n v="36297464"/>
    <n v="0"/>
    <n v="36297464"/>
    <n v="0"/>
    <n v="0"/>
    <n v="36297464"/>
    <n v="36297464"/>
    <n v="0"/>
    <n v="0"/>
    <n v="0"/>
    <n v="0"/>
  </r>
  <r>
    <n v="-1"/>
    <n v="1"/>
    <s v="0001 -Florida Power &amp; Light Company"/>
    <n v="0"/>
    <n v="3"/>
    <x v="1"/>
    <n v="1972"/>
    <n v="4"/>
    <n v="2014"/>
    <s v="V1972"/>
    <n v="367"/>
    <x v="4"/>
    <s v="Function"/>
    <n v="35515996"/>
    <n v="0"/>
    <n v="0"/>
    <n v="35515996"/>
    <n v="0"/>
    <n v="35515996"/>
    <n v="-487391.26"/>
    <n v="52830.21"/>
    <n v="35515996"/>
    <n v="35515996"/>
    <n v="52830.21"/>
    <n v="0"/>
    <n v="52830.21"/>
    <n v="0"/>
  </r>
  <r>
    <n v="-1"/>
    <n v="1"/>
    <s v="0001 -Florida Power &amp; Light Company"/>
    <n v="0"/>
    <n v="3"/>
    <x v="1"/>
    <n v="1973"/>
    <n v="5"/>
    <n v="2014"/>
    <s v="V1973"/>
    <n v="367"/>
    <x v="4"/>
    <s v="Function"/>
    <n v="86323"/>
    <n v="0"/>
    <n v="0"/>
    <n v="86323"/>
    <n v="0"/>
    <n v="86323"/>
    <n v="0"/>
    <n v="0"/>
    <n v="86323"/>
    <n v="86323"/>
    <n v="0"/>
    <n v="0"/>
    <n v="0"/>
    <n v="0"/>
  </r>
  <r>
    <n v="-1"/>
    <n v="1"/>
    <s v="0001 -Florida Power &amp; Light Company"/>
    <n v="0"/>
    <n v="3"/>
    <x v="1"/>
    <n v="1974"/>
    <n v="6"/>
    <n v="2014"/>
    <s v="V1974"/>
    <n v="367"/>
    <x v="4"/>
    <s v="Function"/>
    <n v="54713917.039999999"/>
    <n v="0"/>
    <n v="0"/>
    <n v="54675045.039999999"/>
    <n v="0"/>
    <n v="54713917.039999999"/>
    <n v="-129653.01"/>
    <n v="0"/>
    <n v="54713917.039999999"/>
    <n v="54713917.039999999"/>
    <n v="0"/>
    <n v="0"/>
    <n v="0"/>
    <n v="0"/>
  </r>
  <r>
    <n v="-1"/>
    <n v="1"/>
    <s v="0001 -Florida Power &amp; Light Company"/>
    <n v="0"/>
    <n v="3"/>
    <x v="1"/>
    <n v="1975"/>
    <n v="7"/>
    <n v="2014"/>
    <s v="V1975"/>
    <n v="367"/>
    <x v="4"/>
    <s v="Function"/>
    <n v="4246943"/>
    <n v="0"/>
    <n v="0"/>
    <n v="4246943"/>
    <n v="0"/>
    <n v="4246943"/>
    <n v="-326.14"/>
    <n v="62.6"/>
    <n v="4246943"/>
    <n v="4246943"/>
    <n v="62.6"/>
    <n v="0"/>
    <n v="62.6"/>
    <n v="0"/>
  </r>
  <r>
    <n v="-1"/>
    <n v="1"/>
    <s v="0001 -Florida Power &amp; Light Company"/>
    <n v="0"/>
    <n v="3"/>
    <x v="1"/>
    <n v="1976"/>
    <n v="8"/>
    <n v="2014"/>
    <s v="V1976"/>
    <n v="367"/>
    <x v="4"/>
    <s v="Function"/>
    <n v="364283"/>
    <n v="0"/>
    <n v="0"/>
    <n v="364283"/>
    <n v="0"/>
    <n v="364283"/>
    <n v="-247931.87"/>
    <n v="42891.82"/>
    <n v="364283"/>
    <n v="364283"/>
    <n v="42891.82"/>
    <n v="0"/>
    <n v="42891.82"/>
    <n v="0"/>
  </r>
  <r>
    <n v="-1"/>
    <n v="1"/>
    <s v="0001 -Florida Power &amp; Light Company"/>
    <n v="0"/>
    <n v="3"/>
    <x v="1"/>
    <n v="1977"/>
    <n v="10"/>
    <n v="2014"/>
    <s v="V1977"/>
    <n v="367"/>
    <x v="4"/>
    <s v="Function"/>
    <n v="77726812"/>
    <n v="0"/>
    <n v="0"/>
    <n v="77508843"/>
    <n v="0"/>
    <n v="77726812"/>
    <n v="-43217918.109999999"/>
    <n v="9017633.9600000009"/>
    <n v="77726812"/>
    <n v="77726812"/>
    <n v="9017633.9600000009"/>
    <n v="0"/>
    <n v="9017633.9600000009"/>
    <n v="0"/>
  </r>
  <r>
    <n v="-1"/>
    <n v="1"/>
    <s v="0001 -Florida Power &amp; Light Company"/>
    <n v="0"/>
    <n v="3"/>
    <x v="1"/>
    <n v="1978"/>
    <n v="12"/>
    <n v="2014"/>
    <s v="V1978"/>
    <n v="367"/>
    <x v="4"/>
    <s v="Function"/>
    <n v="3109530"/>
    <n v="0"/>
    <n v="0"/>
    <n v="3109530"/>
    <n v="0"/>
    <n v="3109530"/>
    <n v="0"/>
    <n v="0"/>
    <n v="3109530"/>
    <n v="3109530"/>
    <n v="0"/>
    <n v="0"/>
    <n v="0"/>
    <n v="0"/>
  </r>
  <r>
    <n v="-1"/>
    <n v="1"/>
    <s v="0001 -Florida Power &amp; Light Company"/>
    <n v="0"/>
    <n v="3"/>
    <x v="1"/>
    <n v="1979"/>
    <n v="13"/>
    <n v="2014"/>
    <s v="V1979"/>
    <n v="367"/>
    <x v="4"/>
    <s v="Function"/>
    <n v="972612.18"/>
    <n v="0"/>
    <n v="0"/>
    <n v="972612.18"/>
    <n v="0"/>
    <n v="972612.18"/>
    <n v="-246194.15"/>
    <n v="153956.54"/>
    <n v="972612.18"/>
    <n v="972612.18"/>
    <n v="153956.54"/>
    <n v="0"/>
    <n v="153956.54"/>
    <n v="0"/>
  </r>
  <r>
    <n v="-1"/>
    <n v="1"/>
    <s v="0001 -Florida Power &amp; Light Company"/>
    <n v="0"/>
    <n v="3"/>
    <x v="1"/>
    <n v="1980"/>
    <n v="14"/>
    <n v="2014"/>
    <s v="V1980"/>
    <n v="367"/>
    <x v="4"/>
    <s v="Function"/>
    <n v="3256836.73"/>
    <n v="0"/>
    <n v="0"/>
    <n v="3054806.73"/>
    <n v="0"/>
    <n v="3256836.73"/>
    <n v="-798984.66"/>
    <n v="143879.67999999999"/>
    <n v="3256836.73"/>
    <n v="3256836.73"/>
    <n v="143879.67999999999"/>
    <n v="0"/>
    <n v="143879.67999999999"/>
    <n v="0"/>
  </r>
  <r>
    <n v="-1"/>
    <n v="1"/>
    <s v="0001 -Florida Power &amp; Light Company"/>
    <n v="0"/>
    <n v="3"/>
    <x v="1"/>
    <n v="1981"/>
    <n v="15"/>
    <n v="2014"/>
    <s v="V1981"/>
    <n v="367"/>
    <x v="4"/>
    <s v="Function"/>
    <n v="312285"/>
    <n v="0"/>
    <n v="0"/>
    <n v="312285"/>
    <n v="0"/>
    <n v="312285"/>
    <n v="-124440.8"/>
    <n v="23217.18"/>
    <n v="312285"/>
    <n v="312285"/>
    <n v="23217.18"/>
    <n v="0"/>
    <n v="23217.18"/>
    <n v="0"/>
  </r>
  <r>
    <n v="-1"/>
    <n v="1"/>
    <s v="0001 -Florida Power &amp; Light Company"/>
    <n v="0"/>
    <n v="3"/>
    <x v="1"/>
    <n v="1982"/>
    <n v="16"/>
    <n v="2014"/>
    <s v="V1982"/>
    <n v="367"/>
    <x v="4"/>
    <s v="Function"/>
    <n v="7640318"/>
    <n v="0"/>
    <n v="0"/>
    <n v="7589149"/>
    <n v="0"/>
    <n v="7640318"/>
    <n v="-3578222.45"/>
    <n v="692820.92"/>
    <n v="7640318"/>
    <n v="7640318"/>
    <n v="692820.92"/>
    <n v="0"/>
    <n v="692820.92"/>
    <n v="0"/>
  </r>
  <r>
    <n v="-1"/>
    <n v="1"/>
    <s v="0001 -Florida Power &amp; Light Company"/>
    <n v="0"/>
    <n v="3"/>
    <x v="1"/>
    <n v="1983"/>
    <n v="17"/>
    <n v="2014"/>
    <s v="V1983"/>
    <n v="367"/>
    <x v="4"/>
    <s v="Function"/>
    <n v="0"/>
    <n v="0"/>
    <n v="0"/>
    <n v="928715"/>
    <n v="0"/>
    <n v="928715"/>
    <n v="-283864.57"/>
    <n v="0"/>
    <n v="928715"/>
    <n v="0"/>
    <n v="0"/>
    <n v="0"/>
    <n v="0"/>
    <n v="0"/>
  </r>
  <r>
    <n v="-1"/>
    <n v="1"/>
    <s v="0001 -Florida Power &amp; Light Company"/>
    <n v="0"/>
    <n v="3"/>
    <x v="1"/>
    <n v="1984"/>
    <n v="18"/>
    <n v="2014"/>
    <s v="V1984"/>
    <n v="367"/>
    <x v="4"/>
    <s v="Function"/>
    <n v="1508921.9"/>
    <n v="0"/>
    <n v="0"/>
    <n v="1508921.9"/>
    <n v="0"/>
    <n v="1508921.9"/>
    <n v="-194120.16"/>
    <n v="42760.76"/>
    <n v="1508921.9"/>
    <n v="1508921.9"/>
    <n v="42760.76"/>
    <n v="0"/>
    <n v="42760.76"/>
    <n v="0"/>
  </r>
  <r>
    <n v="-1"/>
    <n v="1"/>
    <s v="0001 -Florida Power &amp; Light Company"/>
    <n v="0"/>
    <n v="3"/>
    <x v="1"/>
    <n v="1985"/>
    <n v="19"/>
    <n v="2014"/>
    <s v="V1985"/>
    <n v="367"/>
    <x v="4"/>
    <s v="Function"/>
    <n v="2862498.65"/>
    <n v="0"/>
    <n v="0"/>
    <n v="2684626.65"/>
    <n v="0"/>
    <n v="2862498.65"/>
    <n v="-238970.07"/>
    <n v="51688.67"/>
    <n v="2862498.65"/>
    <n v="2862498.65"/>
    <n v="51688.67"/>
    <n v="0"/>
    <n v="51688.67"/>
    <n v="0"/>
  </r>
  <r>
    <n v="-1"/>
    <n v="1"/>
    <s v="0001 -Florida Power &amp; Light Company"/>
    <n v="0"/>
    <n v="3"/>
    <x v="1"/>
    <n v="1986"/>
    <n v="20"/>
    <n v="2014"/>
    <s v="V1986"/>
    <n v="367"/>
    <x v="4"/>
    <s v="Function"/>
    <n v="646305.57999999996"/>
    <n v="0"/>
    <n v="0"/>
    <n v="654734.57999999996"/>
    <n v="0"/>
    <n v="654734.57999999996"/>
    <n v="-199113.71"/>
    <n v="37267.96"/>
    <n v="654734.57999999996"/>
    <n v="646305.57999999996"/>
    <n v="37267.96"/>
    <n v="0"/>
    <n v="37267.96"/>
    <n v="0"/>
  </r>
  <r>
    <n v="-1"/>
    <n v="1"/>
    <s v="0001 -Florida Power &amp; Light Company"/>
    <n v="0"/>
    <n v="3"/>
    <x v="1"/>
    <n v="1987"/>
    <n v="22"/>
    <n v="2014"/>
    <s v="V1987"/>
    <n v="367"/>
    <x v="4"/>
    <s v="Function"/>
    <n v="1208328.28"/>
    <n v="0"/>
    <n v="0"/>
    <n v="0"/>
    <n v="0"/>
    <n v="1208328.28"/>
    <n v="-673540.57"/>
    <n v="151183.84"/>
    <n v="1208328.28"/>
    <n v="1208328.28"/>
    <n v="151183.84"/>
    <n v="0"/>
    <n v="151183.84"/>
    <n v="0"/>
  </r>
  <r>
    <n v="-1"/>
    <n v="1"/>
    <s v="0001 -Florida Power &amp; Light Company"/>
    <n v="0"/>
    <n v="3"/>
    <x v="1"/>
    <n v="1987"/>
    <n v="21"/>
    <n v="2014"/>
    <s v="V1987A"/>
    <n v="367"/>
    <x v="4"/>
    <s v="Function"/>
    <n v="1081095.8400000001"/>
    <n v="0"/>
    <n v="0"/>
    <n v="1081095.8400000001"/>
    <n v="0"/>
    <n v="1081095.8400000001"/>
    <n v="-615570.12"/>
    <n v="88113.2"/>
    <n v="1081095.8400000001"/>
    <n v="1081095.8400000001"/>
    <n v="88113.2"/>
    <n v="0"/>
    <n v="88113.2"/>
    <n v="0"/>
  </r>
  <r>
    <n v="-1"/>
    <n v="1"/>
    <s v="0001 -Florida Power &amp; Light Company"/>
    <n v="0"/>
    <n v="3"/>
    <x v="1"/>
    <n v="1988"/>
    <n v="24"/>
    <n v="2014"/>
    <s v="V1988"/>
    <n v="367"/>
    <x v="4"/>
    <s v="Function"/>
    <n v="926383.42"/>
    <n v="0"/>
    <n v="0"/>
    <n v="0"/>
    <n v="0"/>
    <n v="926383.42"/>
    <n v="-190749.25"/>
    <n v="39878.85"/>
    <n v="926383.42"/>
    <n v="926383.42"/>
    <n v="39878.85"/>
    <n v="0"/>
    <n v="39878.85"/>
    <n v="0"/>
  </r>
  <r>
    <n v="-1"/>
    <n v="1"/>
    <s v="0001 -Florida Power &amp; Light Company"/>
    <n v="0"/>
    <n v="3"/>
    <x v="1"/>
    <n v="1989"/>
    <n v="26"/>
    <n v="2014"/>
    <s v="V1989"/>
    <n v="367"/>
    <x v="4"/>
    <s v="Function"/>
    <n v="617840.92000000004"/>
    <n v="0"/>
    <n v="0"/>
    <n v="0"/>
    <n v="0"/>
    <n v="617840.92000000004"/>
    <n v="-412932.39"/>
    <n v="0"/>
    <n v="617840.92000000004"/>
    <n v="617840.92000000004"/>
    <n v="0"/>
    <n v="0"/>
    <n v="0"/>
    <n v="0"/>
  </r>
  <r>
    <n v="-1"/>
    <n v="1"/>
    <s v="0001 -Florida Power &amp; Light Company"/>
    <n v="0"/>
    <n v="3"/>
    <x v="1"/>
    <n v="1990"/>
    <n v="28"/>
    <n v="2014"/>
    <s v="V1990"/>
    <n v="367"/>
    <x v="4"/>
    <s v="Function"/>
    <n v="5184748.72"/>
    <n v="0"/>
    <n v="0"/>
    <n v="0"/>
    <n v="0"/>
    <n v="5184748.72"/>
    <n v="-756669.77"/>
    <n v="172454.69"/>
    <n v="5184748.72"/>
    <n v="5184748.72"/>
    <n v="172454.69"/>
    <n v="0"/>
    <n v="172454.69"/>
    <n v="0"/>
  </r>
  <r>
    <n v="-1"/>
    <n v="1"/>
    <s v="0001 -Florida Power &amp; Light Company"/>
    <n v="0"/>
    <n v="3"/>
    <x v="1"/>
    <n v="1991"/>
    <n v="29"/>
    <n v="2014"/>
    <s v="V1991"/>
    <n v="367"/>
    <x v="4"/>
    <s v="Function"/>
    <n v="5097324.03"/>
    <n v="0"/>
    <n v="0"/>
    <n v="0"/>
    <n v="0"/>
    <n v="5097324.03"/>
    <n v="-581804.93000000005"/>
    <n v="0"/>
    <n v="5097324.03"/>
    <n v="5097324.03"/>
    <n v="0"/>
    <n v="0"/>
    <n v="0"/>
    <n v="0"/>
  </r>
  <r>
    <n v="-1"/>
    <n v="1"/>
    <s v="0001 -Florida Power &amp; Light Company"/>
    <n v="0"/>
    <n v="3"/>
    <x v="1"/>
    <n v="1992"/>
    <n v="30"/>
    <n v="2014"/>
    <s v="V1992"/>
    <n v="367"/>
    <x v="4"/>
    <s v="Function"/>
    <n v="43492703.539999999"/>
    <n v="0"/>
    <n v="0"/>
    <n v="0"/>
    <n v="0"/>
    <n v="43534054.25"/>
    <n v="-27327029.27"/>
    <n v="6669982.7000000002"/>
    <n v="43534054.25"/>
    <n v="43492703.539999999"/>
    <n v="6669982.7000000002"/>
    <n v="0"/>
    <n v="6669982.7000000002"/>
    <n v="0"/>
  </r>
  <r>
    <n v="-1"/>
    <n v="1"/>
    <s v="0001 -Florida Power &amp; Light Company"/>
    <n v="0"/>
    <n v="3"/>
    <x v="1"/>
    <n v="1993"/>
    <n v="31"/>
    <n v="2014"/>
    <s v="V1993"/>
    <n v="367"/>
    <x v="4"/>
    <s v="Function"/>
    <n v="556152914.38"/>
    <n v="0"/>
    <n v="0"/>
    <n v="0"/>
    <n v="0"/>
    <n v="556258279.20000005"/>
    <n v="-5006375.8499999996"/>
    <n v="711401.76"/>
    <n v="556258279.20000005"/>
    <n v="556152914.38"/>
    <n v="711401.76"/>
    <n v="0"/>
    <n v="711401.76"/>
    <n v="0"/>
  </r>
  <r>
    <n v="-1"/>
    <n v="1"/>
    <s v="0001 -Florida Power &amp; Light Company"/>
    <n v="0"/>
    <n v="3"/>
    <x v="1"/>
    <n v="1994"/>
    <n v="32"/>
    <n v="2014"/>
    <s v="V1994"/>
    <n v="367"/>
    <x v="4"/>
    <s v="Function"/>
    <n v="166340996.53"/>
    <n v="0"/>
    <n v="0"/>
    <n v="3521232.3"/>
    <n v="3521232.3"/>
    <n v="163687981.47999999"/>
    <n v="-13224844.390000001"/>
    <n v="1678825.81"/>
    <n v="167209213.78"/>
    <n v="166340996.53"/>
    <n v="1678825.81"/>
    <n v="0"/>
    <n v="1678825.81"/>
    <n v="0"/>
  </r>
  <r>
    <n v="-1"/>
    <n v="1"/>
    <s v="0001 -Florida Power &amp; Light Company"/>
    <n v="0"/>
    <n v="3"/>
    <x v="1"/>
    <n v="1995"/>
    <n v="33"/>
    <n v="2014"/>
    <s v="V1995"/>
    <n v="367"/>
    <x v="4"/>
    <s v="Function"/>
    <n v="18982621.780000001"/>
    <n v="0"/>
    <n v="0"/>
    <n v="1265015.75"/>
    <n v="843344.26"/>
    <n v="17737488.550000001"/>
    <n v="-1514855.2"/>
    <n v="257274.92"/>
    <n v="19002504.300000001"/>
    <n v="18560950.289999999"/>
    <n v="257274.92"/>
    <n v="0"/>
    <n v="257274.92"/>
    <n v="0"/>
  </r>
  <r>
    <n v="-1"/>
    <n v="1"/>
    <s v="0001 -Florida Power &amp; Light Company"/>
    <n v="0"/>
    <n v="3"/>
    <x v="1"/>
    <n v="1996"/>
    <n v="34"/>
    <n v="2014"/>
    <s v="V1996"/>
    <n v="367"/>
    <x v="4"/>
    <s v="Function"/>
    <n v="8801092.7100000009"/>
    <n v="0"/>
    <n v="0"/>
    <n v="971431.34"/>
    <n v="388572.54"/>
    <n v="7829661.3700000001"/>
    <n v="-252019.63"/>
    <n v="2453.89"/>
    <n v="8801092.7100000009"/>
    <n v="8218233.9100000001"/>
    <n v="2453.89"/>
    <n v="0"/>
    <n v="2453.89"/>
    <n v="0"/>
  </r>
  <r>
    <n v="-1"/>
    <n v="1"/>
    <s v="0001 -Florida Power &amp; Light Company"/>
    <n v="0"/>
    <n v="3"/>
    <x v="1"/>
    <n v="1997"/>
    <n v="35"/>
    <n v="2014"/>
    <s v="V1997"/>
    <n v="367"/>
    <x v="4"/>
    <s v="Function"/>
    <n v="1797376.71"/>
    <n v="0"/>
    <n v="0"/>
    <n v="272143.78000000003"/>
    <n v="272143.78000000003"/>
    <n v="1525232.93"/>
    <n v="-1354944.65"/>
    <n v="0"/>
    <n v="1797376.71"/>
    <n v="1797376.71"/>
    <n v="0"/>
    <n v="0"/>
    <n v="0"/>
    <n v="0"/>
  </r>
  <r>
    <n v="-1"/>
    <n v="1"/>
    <s v="0001 -Florida Power &amp; Light Company"/>
    <n v="0"/>
    <n v="3"/>
    <x v="1"/>
    <n v="1998"/>
    <n v="59"/>
    <n v="2014"/>
    <s v="V1998"/>
    <n v="367"/>
    <x v="4"/>
    <s v="Function"/>
    <n v="4508985.04"/>
    <n v="0"/>
    <n v="0"/>
    <n v="892475.07"/>
    <n v="198327.6"/>
    <n v="3616509.97"/>
    <n v="-237010.39"/>
    <n v="34780.26"/>
    <n v="4508985.04"/>
    <n v="3814837.57"/>
    <n v="34780.26"/>
    <n v="0"/>
    <n v="34780.26"/>
    <n v="0"/>
  </r>
  <r>
    <n v="-1"/>
    <n v="1"/>
    <s v="0001 -Florida Power &amp; Light Company"/>
    <n v="0"/>
    <n v="3"/>
    <x v="1"/>
    <n v="1999"/>
    <n v="60"/>
    <n v="2014"/>
    <s v="V1999"/>
    <n v="367"/>
    <x v="4"/>
    <s v="Function"/>
    <n v="24528523.699999999"/>
    <n v="0"/>
    <n v="0"/>
    <n v="5891297.9500000002"/>
    <n v="1071144.01"/>
    <n v="18677782.010000002"/>
    <n v="-5963452.75"/>
    <n v="934829.21"/>
    <n v="24569079.960000001"/>
    <n v="19708369.760000002"/>
    <n v="934829.21"/>
    <n v="0"/>
    <n v="934829.21"/>
    <n v="0"/>
  </r>
  <r>
    <n v="-1"/>
    <n v="1"/>
    <s v="0001 -Florida Power &amp; Light Company"/>
    <n v="0"/>
    <n v="3"/>
    <x v="1"/>
    <n v="2000"/>
    <n v="61"/>
    <n v="2014"/>
    <s v="V2000"/>
    <n v="367"/>
    <x v="4"/>
    <s v="Function"/>
    <n v="108111435.14"/>
    <n v="0"/>
    <n v="0"/>
    <n v="9698573.2300000004"/>
    <n v="6465718.7199999997"/>
    <n v="101948302.45999999"/>
    <n v="-3699270.41"/>
    <n v="750165.24"/>
    <n v="111810705.55"/>
    <n v="104933190.53"/>
    <n v="531725.47"/>
    <n v="0"/>
    <n v="750165.24"/>
    <n v="0"/>
  </r>
  <r>
    <n v="-1"/>
    <n v="1"/>
    <s v="0001 -Florida Power &amp; Light Company"/>
    <n v="0"/>
    <n v="3"/>
    <x v="1"/>
    <n v="2001"/>
    <n v="62"/>
    <n v="2014"/>
    <s v="V2001"/>
    <n v="367"/>
    <x v="4"/>
    <s v="Function"/>
    <n v="191327884.03999999"/>
    <n v="0"/>
    <n v="0"/>
    <n v="28284176.390000001"/>
    <n v="11313670.560000001"/>
    <n v="164616945.59"/>
    <n v="-1696904.56"/>
    <n v="323531.59000000003"/>
    <n v="193024788.59999999"/>
    <n v="174431578.16999999"/>
    <n v="125665"/>
    <n v="0"/>
    <n v="323531.59000000003"/>
    <n v="0"/>
  </r>
  <r>
    <n v="-1"/>
    <n v="1"/>
    <s v="0001 -Florida Power &amp; Light Company"/>
    <n v="0"/>
    <n v="3"/>
    <x v="1"/>
    <n v="2001"/>
    <n v="69"/>
    <n v="2014"/>
    <s v="V2001 Bonus"/>
    <n v="367"/>
    <x v="4"/>
    <s v="Function"/>
    <n v="3494507.27"/>
    <n v="0"/>
    <n v="0"/>
    <n v="3494507.27"/>
    <n v="148321.63"/>
    <n v="2382015.71"/>
    <n v="-26674.28"/>
    <n v="7804.97"/>
    <n v="3494507.27"/>
    <n v="2530337.34"/>
    <n v="7804.97"/>
    <n v="0"/>
    <n v="7804.97"/>
    <n v="0"/>
  </r>
  <r>
    <n v="-1"/>
    <n v="1"/>
    <s v="0001 -Florida Power &amp; Light Company"/>
    <n v="0"/>
    <n v="3"/>
    <x v="1"/>
    <n v="2002"/>
    <n v="80"/>
    <n v="2014"/>
    <s v="V2002 Bonus Q1"/>
    <n v="367"/>
    <x v="4"/>
    <s v="Function"/>
    <n v="1997766"/>
    <n v="0"/>
    <n v="0"/>
    <n v="1997766"/>
    <n v="89347.83"/>
    <n v="1271728.3799999999"/>
    <n v="-31718.11"/>
    <n v="7602.04"/>
    <n v="1997766"/>
    <n v="1361076.21"/>
    <n v="7602.04"/>
    <n v="0"/>
    <n v="7602.04"/>
    <n v="0"/>
  </r>
  <r>
    <n v="-1"/>
    <n v="1"/>
    <s v="0001 -Florida Power &amp; Light Company"/>
    <n v="0"/>
    <n v="3"/>
    <x v="1"/>
    <n v="2002"/>
    <n v="81"/>
    <n v="2014"/>
    <s v="V2002 Bonus Q2"/>
    <n v="367"/>
    <x v="4"/>
    <s v="Function"/>
    <n v="8692073.9000000004"/>
    <n v="0"/>
    <n v="0"/>
    <n v="8693714.6099999994"/>
    <n v="390871.55"/>
    <n v="5470939.3600000003"/>
    <n v="-138396.04"/>
    <n v="18236.650000000001"/>
    <n v="8695355.3300000001"/>
    <n v="5858986.2400000002"/>
    <n v="17779.89"/>
    <n v="0"/>
    <n v="18236.650000000001"/>
    <n v="0"/>
  </r>
  <r>
    <n v="-1"/>
    <n v="1"/>
    <s v="0001 -Florida Power &amp; Light Company"/>
    <n v="0"/>
    <n v="3"/>
    <x v="1"/>
    <n v="2002"/>
    <n v="82"/>
    <n v="2014"/>
    <s v="V2002 Bonus Q3"/>
    <n v="367"/>
    <x v="4"/>
    <s v="Function"/>
    <n v="9791763.0500000007"/>
    <n v="0"/>
    <n v="0"/>
    <n v="9804695.6699999999"/>
    <n v="425555.71"/>
    <n v="6147578.54"/>
    <n v="-176867.99"/>
    <n v="42371.91"/>
    <n v="9817628.3000000007"/>
    <n v="6547269"/>
    <n v="42371.91"/>
    <n v="0"/>
    <n v="42371.91"/>
    <n v="0"/>
  </r>
  <r>
    <n v="-1"/>
    <n v="1"/>
    <s v="0001 -Florida Power &amp; Light Company"/>
    <n v="0"/>
    <n v="3"/>
    <x v="1"/>
    <n v="2002"/>
    <n v="83"/>
    <n v="2014"/>
    <s v="V2002 Bonus Q4"/>
    <n v="367"/>
    <x v="4"/>
    <s v="Function"/>
    <n v="12975138.32"/>
    <n v="0"/>
    <n v="0"/>
    <n v="12989776.43"/>
    <n v="580246.16"/>
    <n v="8058841.04"/>
    <n v="-220699.08"/>
    <n v="52963.55"/>
    <n v="13004414.52"/>
    <n v="8612055.2799999993"/>
    <n v="50719.27"/>
    <n v="0"/>
    <n v="52963.55"/>
    <n v="0"/>
  </r>
  <r>
    <n v="-1"/>
    <n v="1"/>
    <s v="0001 -Florida Power &amp; Light Company"/>
    <n v="0"/>
    <n v="3"/>
    <x v="1"/>
    <n v="2002"/>
    <n v="76"/>
    <n v="2014"/>
    <s v="V2002 Q1"/>
    <n v="367"/>
    <x v="4"/>
    <s v="Function"/>
    <n v="14061814.52"/>
    <n v="0"/>
    <n v="0"/>
    <n v="14063596.5"/>
    <n v="630444.54"/>
    <n v="8999636.0700000003"/>
    <n v="-223284.5"/>
    <n v="43835.66"/>
    <n v="14065378.49"/>
    <n v="9627003.7699999996"/>
    <n v="43348.53"/>
    <n v="0"/>
    <n v="43835.66"/>
    <n v="0"/>
  </r>
  <r>
    <n v="-1"/>
    <n v="1"/>
    <s v="0001 -Florida Power &amp; Light Company"/>
    <n v="0"/>
    <n v="3"/>
    <x v="1"/>
    <n v="2002"/>
    <n v="77"/>
    <n v="2014"/>
    <s v="V2002 Q2"/>
    <n v="367"/>
    <x v="4"/>
    <s v="Function"/>
    <n v="393571401.31"/>
    <n v="0"/>
    <n v="0"/>
    <n v="393572972.76999998"/>
    <n v="17567507.34"/>
    <n v="246518028.94999999"/>
    <n v="-8043165.1399999997"/>
    <n v="738.44"/>
    <n v="393574544.23000002"/>
    <n v="264082926.91"/>
    <n v="204.91"/>
    <n v="0"/>
    <n v="738.44"/>
    <n v="0"/>
  </r>
  <r>
    <n v="-1"/>
    <n v="1"/>
    <s v="0001 -Florida Power &amp; Light Company"/>
    <n v="0"/>
    <n v="3"/>
    <x v="1"/>
    <n v="2002"/>
    <n v="78"/>
    <n v="2014"/>
    <s v="V2002 Q3"/>
    <n v="367"/>
    <x v="4"/>
    <s v="Function"/>
    <n v="508990.86"/>
    <n v="0"/>
    <n v="0"/>
    <n v="510562.32"/>
    <n v="20606.080000000002"/>
    <n v="391491.74"/>
    <n v="-6373.74"/>
    <n v="1447.98"/>
    <n v="512133.78"/>
    <n v="409534.82"/>
    <n v="868.07"/>
    <n v="0"/>
    <n v="1447.98"/>
    <n v="0"/>
  </r>
  <r>
    <n v="-1"/>
    <n v="1"/>
    <s v="0001 -Florida Power &amp; Light Company"/>
    <n v="0"/>
    <n v="3"/>
    <x v="1"/>
    <n v="2002"/>
    <n v="79"/>
    <n v="2014"/>
    <s v="V2002 Q4"/>
    <n v="367"/>
    <x v="4"/>
    <s v="Function"/>
    <n v="3955423.36"/>
    <n v="0"/>
    <n v="0"/>
    <n v="3956994.82"/>
    <n v="176158.28"/>
    <n v="2452132.06"/>
    <n v="-61555.43"/>
    <n v="5034.18"/>
    <n v="3958566.29"/>
    <n v="2625773.73"/>
    <n v="4407.8599999999997"/>
    <n v="0"/>
    <n v="5034.18"/>
    <n v="0"/>
  </r>
  <r>
    <n v="-1"/>
    <n v="1"/>
    <s v="0001 -Florida Power &amp; Light Company"/>
    <n v="0"/>
    <n v="3"/>
    <x v="1"/>
    <n v="2003"/>
    <n v="64"/>
    <n v="2014"/>
    <s v="V2003"/>
    <n v="367"/>
    <x v="4"/>
    <s v="Function"/>
    <n v="223946857.08000001"/>
    <n v="0"/>
    <n v="0"/>
    <n v="94293777.859999999"/>
    <n v="9925645.9399999995"/>
    <n v="129653079.22"/>
    <n v="-6952391.5099999998"/>
    <n v="227995.41"/>
    <n v="223946857.08000001"/>
    <n v="139578725.16"/>
    <n v="227995.41"/>
    <n v="0"/>
    <n v="227995.41"/>
    <n v="0"/>
  </r>
  <r>
    <n v="-1"/>
    <n v="1"/>
    <s v="0001 -Florida Power &amp; Light Company"/>
    <n v="0"/>
    <n v="3"/>
    <x v="1"/>
    <n v="2003"/>
    <n v="70"/>
    <n v="2014"/>
    <s v="V2003 Bonus-30%"/>
    <n v="367"/>
    <x v="4"/>
    <s v="Function"/>
    <n v="101499335"/>
    <n v="0"/>
    <n v="0"/>
    <n v="101499335"/>
    <n v="4510279.51"/>
    <n v="58646822.649999999"/>
    <n v="-3974860.37"/>
    <n v="1088967.18"/>
    <n v="101499335"/>
    <n v="63157102.159999996"/>
    <n v="1088967.18"/>
    <n v="0"/>
    <n v="1088967.18"/>
    <n v="0"/>
  </r>
  <r>
    <n v="-1"/>
    <n v="1"/>
    <s v="0001 -Florida Power &amp; Light Company"/>
    <n v="0"/>
    <n v="3"/>
    <x v="1"/>
    <n v="2003"/>
    <n v="84"/>
    <n v="2014"/>
    <s v="V2003 Bonus-50%"/>
    <n v="367"/>
    <x v="4"/>
    <s v="Function"/>
    <n v="36163924.590000004"/>
    <n v="0"/>
    <n v="0"/>
    <n v="36163924.590000004"/>
    <n v="1601228.9"/>
    <n v="20950711.219999999"/>
    <n v="-1409723.99"/>
    <n v="547917.37"/>
    <n v="36163924.590000004"/>
    <n v="22551940.120000001"/>
    <n v="547917.37"/>
    <n v="0"/>
    <n v="547917.37"/>
    <n v="0"/>
  </r>
  <r>
    <n v="-1"/>
    <n v="1"/>
    <s v="0001 -Florida Power &amp; Light Company"/>
    <n v="0"/>
    <n v="3"/>
    <x v="1"/>
    <n v="2004"/>
    <n v="92"/>
    <n v="2014"/>
    <s v="V2004 Q1"/>
    <n v="367"/>
    <x v="4"/>
    <s v="Function"/>
    <n v="-953299.91"/>
    <n v="0"/>
    <n v="0"/>
    <n v="-952447.87"/>
    <n v="-54826.45"/>
    <n v="-396421.2"/>
    <n v="78642.210000000006"/>
    <n v="57588.75"/>
    <n v="-951595.84"/>
    <n v="-452951.72"/>
    <n v="57588.75"/>
    <n v="0"/>
    <n v="57588.75"/>
    <n v="0"/>
  </r>
  <r>
    <n v="-1"/>
    <n v="1"/>
    <s v="0001 -Florida Power &amp; Light Company"/>
    <n v="0"/>
    <n v="3"/>
    <x v="1"/>
    <n v="2004"/>
    <n v="96"/>
    <n v="2014"/>
    <s v="V2004 Q1 - 30% Bonus"/>
    <n v="367"/>
    <x v="4"/>
    <s v="Function"/>
    <n v="-2172918.0699999998"/>
    <n v="0"/>
    <n v="0"/>
    <n v="-2171065.66"/>
    <n v="-123741.57"/>
    <n v="-916190.1"/>
    <n v="-3704.82"/>
    <n v="860.48"/>
    <n v="-2169213.25"/>
    <n v="-1043636.49"/>
    <n v="860.48"/>
    <n v="0"/>
    <n v="860.48"/>
    <n v="0"/>
  </r>
  <r>
    <n v="-1"/>
    <n v="1"/>
    <s v="0001 -Florida Power &amp; Light Company"/>
    <n v="0"/>
    <n v="3"/>
    <x v="1"/>
    <n v="2004"/>
    <n v="100"/>
    <n v="2014"/>
    <s v="V2004 Q1 - 50% Bonus"/>
    <n v="367"/>
    <x v="4"/>
    <s v="Function"/>
    <n v="7691594.8899999997"/>
    <n v="0"/>
    <n v="0"/>
    <n v="7704367.3799999999"/>
    <n v="347010.74"/>
    <n v="4307223.2699999996"/>
    <n v="-502401.12"/>
    <n v="274786.71999999997"/>
    <n v="7717139.8700000001"/>
    <n v="4635664.9800000004"/>
    <n v="267810.77"/>
    <n v="0"/>
    <n v="274786.71999999997"/>
    <n v="0"/>
  </r>
  <r>
    <n v="-1"/>
    <n v="1"/>
    <s v="0001 -Florida Power &amp; Light Company"/>
    <n v="0"/>
    <n v="3"/>
    <x v="1"/>
    <n v="2004"/>
    <n v="93"/>
    <n v="2014"/>
    <s v="V2004 Q2"/>
    <n v="367"/>
    <x v="4"/>
    <s v="Function"/>
    <n v="1127269.8799999999"/>
    <n v="0"/>
    <n v="0"/>
    <n v="1182700.05"/>
    <n v="-76638.48"/>
    <n v="2033192.16"/>
    <n v="1342.92"/>
    <n v="64112.3"/>
    <n v="1238130.21"/>
    <n v="1845693.35"/>
    <n v="64112.3"/>
    <n v="0"/>
    <n v="64112.3"/>
    <n v="0"/>
  </r>
  <r>
    <n v="-1"/>
    <n v="1"/>
    <s v="0001 -Florida Power &amp; Light Company"/>
    <n v="0"/>
    <n v="3"/>
    <x v="1"/>
    <n v="2004"/>
    <n v="97"/>
    <n v="2014"/>
    <s v="V2004 Q2 - 30% Bonus"/>
    <n v="367"/>
    <x v="4"/>
    <s v="Function"/>
    <n v="199767.47"/>
    <n v="0"/>
    <n v="0"/>
    <n v="199767.47"/>
    <n v="8915.6200000000008"/>
    <n v="107275.86"/>
    <n v="-13053.82"/>
    <n v="5127"/>
    <n v="199767.47"/>
    <n v="116191.48"/>
    <n v="5127"/>
    <n v="0"/>
    <n v="5127"/>
    <n v="0"/>
  </r>
  <r>
    <n v="-1"/>
    <n v="1"/>
    <s v="0001 -Florida Power &amp; Light Company"/>
    <n v="0"/>
    <n v="3"/>
    <x v="1"/>
    <n v="2004"/>
    <n v="101"/>
    <n v="2014"/>
    <s v="V2004 Q2 - 50% Bonus"/>
    <n v="367"/>
    <x v="4"/>
    <s v="Function"/>
    <n v="7847646.9800000004"/>
    <n v="0"/>
    <n v="0"/>
    <n v="7847674.8899999997"/>
    <n v="348762.42"/>
    <n v="4229802.74"/>
    <n v="-510645.99"/>
    <n v="270544.38"/>
    <n v="7847702.7999999998"/>
    <n v="4578525.41"/>
    <n v="270528.31"/>
    <n v="0"/>
    <n v="270544.38"/>
    <n v="0"/>
  </r>
  <r>
    <n v="-1"/>
    <n v="1"/>
    <s v="0001 -Florida Power &amp; Light Company"/>
    <n v="0"/>
    <n v="3"/>
    <x v="1"/>
    <n v="2004"/>
    <n v="94"/>
    <n v="2014"/>
    <s v="V2004 Q3"/>
    <n v="367"/>
    <x v="4"/>
    <s v="Function"/>
    <n v="-1949594.74"/>
    <n v="0"/>
    <n v="0"/>
    <n v="-1949594.74"/>
    <n v="-88258.43"/>
    <n v="-1011759.92"/>
    <n v="129300.7"/>
    <n v="5959.6"/>
    <n v="-1949594.74"/>
    <n v="-1100018.3500000001"/>
    <n v="5959.6"/>
    <n v="0"/>
    <n v="5959.6"/>
    <n v="0"/>
  </r>
  <r>
    <n v="-1"/>
    <n v="1"/>
    <s v="0001 -Florida Power &amp; Light Company"/>
    <n v="0"/>
    <n v="3"/>
    <x v="1"/>
    <n v="2004"/>
    <n v="98"/>
    <n v="2014"/>
    <s v="V2004 Q3 - 30% Bonus"/>
    <n v="367"/>
    <x v="4"/>
    <s v="Function"/>
    <n v="12120.09"/>
    <n v="0"/>
    <n v="0"/>
    <n v="12120.09"/>
    <n v="540.55999999999995"/>
    <n v="6376.2"/>
    <n v="-791.99"/>
    <n v="321"/>
    <n v="12120.09"/>
    <n v="6916.76"/>
    <n v="321"/>
    <n v="0"/>
    <n v="321"/>
    <n v="0"/>
  </r>
  <r>
    <n v="-1"/>
    <n v="1"/>
    <s v="0001 -Florida Power &amp; Light Company"/>
    <n v="0"/>
    <n v="3"/>
    <x v="1"/>
    <n v="2004"/>
    <n v="102"/>
    <n v="2014"/>
    <s v="V2004 Q3 - 50% Bonus"/>
    <n v="367"/>
    <x v="4"/>
    <s v="Function"/>
    <n v="4050776.08"/>
    <n v="0"/>
    <n v="0"/>
    <n v="4051001.93"/>
    <n v="179567.43"/>
    <n v="2144938.4300000002"/>
    <n v="-262988.17"/>
    <n v="149172.56"/>
    <n v="4051227.78"/>
    <n v="2324190.85"/>
    <n v="149035.87"/>
    <n v="0"/>
    <n v="149172.56"/>
    <n v="0"/>
  </r>
  <r>
    <n v="-1"/>
    <n v="1"/>
    <s v="0001 -Florida Power &amp; Light Company"/>
    <n v="0"/>
    <n v="3"/>
    <x v="1"/>
    <n v="2004"/>
    <n v="95"/>
    <n v="2014"/>
    <s v="V2004 Q4"/>
    <n v="367"/>
    <x v="4"/>
    <s v="Function"/>
    <n v="-42719479.399999999"/>
    <n v="0"/>
    <n v="0"/>
    <n v="-42673646.32"/>
    <n v="-1987837.69"/>
    <n v="-21009075.129999999"/>
    <n v="-91685.68"/>
    <n v="14471.85"/>
    <n v="-42627813.259999998"/>
    <n v="-23088578.960000001"/>
    <n v="14471.85"/>
    <n v="0"/>
    <n v="14471.85"/>
    <n v="0"/>
  </r>
  <r>
    <n v="-1"/>
    <n v="1"/>
    <s v="0001 -Florida Power &amp; Light Company"/>
    <n v="0"/>
    <n v="3"/>
    <x v="1"/>
    <n v="2004"/>
    <n v="99"/>
    <n v="2014"/>
    <s v="V2004 Q4 - 30% Bonus"/>
    <n v="367"/>
    <x v="4"/>
    <s v="Function"/>
    <n v="-42427.7"/>
    <n v="0"/>
    <n v="0"/>
    <n v="-42201.38"/>
    <n v="-6140.88"/>
    <n v="24809.96"/>
    <n v="-452.65"/>
    <n v="102.31"/>
    <n v="-41975.05"/>
    <n v="18216.43"/>
    <n v="102.31"/>
    <n v="0"/>
    <n v="102.31"/>
    <n v="0"/>
  </r>
  <r>
    <n v="-1"/>
    <n v="1"/>
    <s v="0001 -Florida Power &amp; Light Company"/>
    <n v="0"/>
    <n v="3"/>
    <x v="1"/>
    <n v="2004"/>
    <n v="103"/>
    <n v="2014"/>
    <s v="V2004 Q4 - 50% Bonus"/>
    <n v="367"/>
    <x v="4"/>
    <s v="Function"/>
    <n v="24972123.93"/>
    <n v="0"/>
    <n v="0"/>
    <n v="24972872.789999999"/>
    <n v="1109710.18"/>
    <n v="12911275.73"/>
    <n v="-1673187.8"/>
    <n v="514180.23"/>
    <n v="24973621.66"/>
    <n v="14019963.52"/>
    <n v="513704.89"/>
    <n v="0"/>
    <n v="514180.23"/>
    <n v="0"/>
  </r>
  <r>
    <n v="-1"/>
    <n v="1"/>
    <s v="0001 -Florida Power &amp; Light Company"/>
    <n v="0"/>
    <n v="3"/>
    <x v="1"/>
    <n v="2005"/>
    <n v="66"/>
    <n v="2014"/>
    <s v="V2005"/>
    <n v="367"/>
    <x v="4"/>
    <s v="Function"/>
    <n v="33357845.149999999"/>
    <n v="0"/>
    <n v="0"/>
    <n v="16578963.619999999"/>
    <n v="1441648.65"/>
    <n v="16778881.530000001"/>
    <n v="-550553.38"/>
    <n v="176712.32000000001"/>
    <n v="33357845.149999999"/>
    <n v="18220530.18"/>
    <n v="176712.32000000001"/>
    <n v="0"/>
    <n v="176712.32000000001"/>
    <n v="0"/>
  </r>
  <r>
    <n v="-1"/>
    <n v="1"/>
    <s v="0001 -Florida Power &amp; Light Company"/>
    <n v="0"/>
    <n v="3"/>
    <x v="1"/>
    <n v="2005"/>
    <n v="72"/>
    <n v="2014"/>
    <s v="V2005 Bonus-30%"/>
    <n v="367"/>
    <x v="4"/>
    <s v="Function"/>
    <n v="451966749.44999999"/>
    <n v="0"/>
    <n v="0"/>
    <n v="451966749.44999999"/>
    <n v="20162236.690000001"/>
    <n v="220074877.97"/>
    <n v="-8308792.0700000003"/>
    <n v="2417763.31"/>
    <n v="451966749.44999999"/>
    <n v="240237114.66"/>
    <n v="2417763.31"/>
    <n v="0"/>
    <n v="2417763.31"/>
    <n v="0"/>
  </r>
  <r>
    <n v="-1"/>
    <n v="1"/>
    <s v="0001 -Florida Power &amp; Light Company"/>
    <n v="0"/>
    <n v="3"/>
    <x v="1"/>
    <n v="2006"/>
    <n v="67"/>
    <n v="2014"/>
    <s v="V2006"/>
    <n v="367"/>
    <x v="4"/>
    <s v="Function"/>
    <n v="13128949.800000001"/>
    <n v="0"/>
    <n v="0"/>
    <n v="5867469.6500000004"/>
    <n v="469397.57"/>
    <n v="7261480.1500000004"/>
    <n v="-1614589.11"/>
    <n v="2275311.69"/>
    <n v="13128949.800000001"/>
    <n v="7730877.7199999997"/>
    <n v="2275311.69"/>
    <n v="0"/>
    <n v="2275311.69"/>
    <n v="0"/>
  </r>
  <r>
    <n v="-1"/>
    <n v="1"/>
    <s v="0001 -Florida Power &amp; Light Company"/>
    <n v="0"/>
    <n v="3"/>
    <x v="1"/>
    <n v="2007"/>
    <n v="74"/>
    <n v="2014"/>
    <s v="V2007"/>
    <n v="367"/>
    <x v="4"/>
    <s v="Function"/>
    <n v="431133627.38999999"/>
    <n v="0"/>
    <n v="0"/>
    <n v="258272709.47999999"/>
    <n v="19405145.879999999"/>
    <n v="172974971.43000001"/>
    <n v="-24195859.390000001"/>
    <n v="4267655.43"/>
    <n v="431247680.91000003"/>
    <n v="192266063.78999999"/>
    <n v="4267655.43"/>
    <n v="0"/>
    <n v="4267655.43"/>
    <n v="0"/>
  </r>
  <r>
    <n v="-1"/>
    <n v="1"/>
    <s v="0001 -Florida Power &amp; Light Company"/>
    <n v="0"/>
    <n v="3"/>
    <x v="1"/>
    <n v="2008"/>
    <n v="89"/>
    <n v="2014"/>
    <s v="V2008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164"/>
    <n v="2014"/>
    <s v="V2008 Q1"/>
    <n v="367"/>
    <x v="4"/>
    <s v="Function"/>
    <n v="11235572.119999999"/>
    <n v="0"/>
    <n v="0"/>
    <n v="11235572.119999999"/>
    <n v="536897.85"/>
    <n v="4246496.3"/>
    <n v="-2959008.05"/>
    <n v="780166.71"/>
    <n v="11235572.119999999"/>
    <n v="4783394.1500000004"/>
    <n v="780166.71"/>
    <n v="0"/>
    <n v="780166.71"/>
    <n v="0"/>
  </r>
  <r>
    <n v="-1"/>
    <n v="1"/>
    <s v="0001 -Florida Power &amp; Light Company"/>
    <n v="0"/>
    <n v="3"/>
    <x v="1"/>
    <n v="2008"/>
    <n v="168"/>
    <n v="2014"/>
    <s v="V2008 Q1 - 50% Bonus"/>
    <n v="367"/>
    <x v="4"/>
    <s v="Function"/>
    <n v="210441.11"/>
    <n v="0"/>
    <n v="0"/>
    <n v="210441.11"/>
    <n v="12605.05"/>
    <n v="113543.31"/>
    <n v="-61038.17"/>
    <n v="29527.08"/>
    <n v="210441.11"/>
    <n v="126148.36"/>
    <n v="29527.08"/>
    <n v="0"/>
    <n v="29527.08"/>
    <n v="0"/>
  </r>
  <r>
    <n v="-1"/>
    <n v="1"/>
    <s v="0001 -Florida Power &amp; Light Company"/>
    <n v="0"/>
    <n v="3"/>
    <x v="1"/>
    <n v="2008"/>
    <n v="165"/>
    <n v="2014"/>
    <s v="V2008 Q2"/>
    <n v="367"/>
    <x v="4"/>
    <s v="Function"/>
    <n v="31683744.91"/>
    <n v="0"/>
    <n v="0"/>
    <n v="31683744.91"/>
    <n v="1539274.32"/>
    <n v="11390303.26"/>
    <n v="-8356214.96"/>
    <n v="1830674.76"/>
    <n v="31683744.91"/>
    <n v="12929577.58"/>
    <n v="1830674.76"/>
    <n v="0"/>
    <n v="1830674.76"/>
    <n v="0"/>
  </r>
  <r>
    <n v="-1"/>
    <n v="1"/>
    <s v="0001 -Florida Power &amp; Light Company"/>
    <n v="0"/>
    <n v="3"/>
    <x v="1"/>
    <n v="2008"/>
    <n v="169"/>
    <n v="2014"/>
    <s v="V2008 Q2 - 50% Bonus"/>
    <n v="367"/>
    <x v="4"/>
    <s v="Function"/>
    <n v="1862304.76"/>
    <n v="0"/>
    <n v="0"/>
    <n v="1862304.76"/>
    <n v="91179.5"/>
    <n v="701105.71"/>
    <n v="-489886.76"/>
    <n v="208605.03"/>
    <n v="1862304.76"/>
    <n v="792285.21"/>
    <n v="208605.03"/>
    <n v="0"/>
    <n v="208605.03"/>
    <n v="0"/>
  </r>
  <r>
    <n v="-1"/>
    <n v="1"/>
    <s v="0001 -Florida Power &amp; Light Company"/>
    <n v="0"/>
    <n v="3"/>
    <x v="1"/>
    <n v="2008"/>
    <n v="166"/>
    <n v="2014"/>
    <s v="V2008 Q3"/>
    <n v="367"/>
    <x v="4"/>
    <s v="Function"/>
    <n v="9555516.9100000001"/>
    <n v="0"/>
    <n v="0"/>
    <n v="9555516.9100000001"/>
    <n v="479181.52"/>
    <n v="3168324.13"/>
    <n v="-2559763.44"/>
    <n v="764460.41"/>
    <n v="9555516.9100000001"/>
    <n v="3647505.65"/>
    <n v="764460.41"/>
    <n v="0"/>
    <n v="764460.41"/>
    <n v="0"/>
  </r>
  <r>
    <n v="-1"/>
    <n v="1"/>
    <s v="0001 -Florida Power &amp; Light Company"/>
    <n v="0"/>
    <n v="3"/>
    <x v="1"/>
    <n v="2008"/>
    <n v="170"/>
    <n v="2014"/>
    <s v="V2008 Q3 - 50% Bonus"/>
    <n v="367"/>
    <x v="4"/>
    <s v="Function"/>
    <n v="1128645.77"/>
    <n v="0"/>
    <n v="0"/>
    <n v="1128645.77"/>
    <n v="55850.06"/>
    <n v="414320.47"/>
    <n v="-294801.78999999998"/>
    <n v="169989.04"/>
    <n v="1128645.77"/>
    <n v="470170.53"/>
    <n v="169989.04"/>
    <n v="0"/>
    <n v="169989.04"/>
    <n v="0"/>
  </r>
  <r>
    <n v="-1"/>
    <n v="1"/>
    <s v="0001 -Florida Power &amp; Light Company"/>
    <n v="0"/>
    <n v="3"/>
    <x v="1"/>
    <n v="2008"/>
    <n v="167"/>
    <n v="2014"/>
    <s v="V2008 Q4"/>
    <n v="367"/>
    <x v="4"/>
    <s v="Function"/>
    <n v="-15683634.970000001"/>
    <n v="0"/>
    <n v="0"/>
    <n v="-15623591.33"/>
    <n v="-882218.97"/>
    <n v="-3880994.76"/>
    <n v="4467026.16"/>
    <n v="853724.18"/>
    <n v="-15563547.689999999"/>
    <n v="-4883301.01"/>
    <n v="853724.18"/>
    <n v="0"/>
    <n v="853724.18"/>
    <n v="0"/>
  </r>
  <r>
    <n v="-1"/>
    <n v="1"/>
    <s v="0001 -Florida Power &amp; Light Company"/>
    <n v="0"/>
    <n v="3"/>
    <x v="1"/>
    <n v="2008"/>
    <n v="171"/>
    <n v="2014"/>
    <s v="V2008 Q4 - 50% Bonus"/>
    <n v="367"/>
    <x v="4"/>
    <s v="Function"/>
    <n v="-1703522.03"/>
    <n v="0"/>
    <n v="0"/>
    <n v="-1703522.03"/>
    <n v="-82617.62"/>
    <n v="-442839.42"/>
    <n v="450002.2"/>
    <n v="183648.44"/>
    <n v="-1703522.03"/>
    <n v="-525457.04"/>
    <n v="183648.44"/>
    <n v="0"/>
    <n v="183648.44"/>
    <n v="0"/>
  </r>
  <r>
    <n v="-1"/>
    <n v="1"/>
    <s v="0001 -Florida Power &amp; Light Company"/>
    <n v="0"/>
    <n v="3"/>
    <x v="1"/>
    <n v="2009"/>
    <n v="90"/>
    <n v="2014"/>
    <s v="V2009"/>
    <n v="367"/>
    <x v="4"/>
    <s v="Function"/>
    <n v="-456294"/>
    <n v="-456294"/>
    <n v="0"/>
    <n v="-439183"/>
    <n v="-32938.730000000003"/>
    <n v="0"/>
    <n v="-456294"/>
    <n v="0"/>
    <n v="0"/>
    <n v="-50049.72"/>
    <n v="0"/>
    <n v="0"/>
    <n v="0"/>
    <n v="0"/>
  </r>
  <r>
    <n v="-1"/>
    <n v="1"/>
    <s v="0001 -Florida Power &amp; Light Company"/>
    <n v="0"/>
    <n v="3"/>
    <x v="1"/>
    <n v="2009"/>
    <n v="185"/>
    <n v="2014"/>
    <s v="V2009 Q1"/>
    <n v="367"/>
    <x v="4"/>
    <s v="Function"/>
    <n v="-103847.61"/>
    <n v="0"/>
    <n v="0"/>
    <n v="-103847.61"/>
    <n v="27208.94"/>
    <n v="-169292.22"/>
    <n v="-65676.800000000003"/>
    <n v="0"/>
    <n v="-103847.61"/>
    <n v="-142083.28"/>
    <n v="0"/>
    <n v="0"/>
    <n v="0"/>
    <n v="0"/>
  </r>
  <r>
    <n v="-1"/>
    <n v="1"/>
    <s v="0001 -Florida Power &amp; Light Company"/>
    <n v="0"/>
    <n v="3"/>
    <x v="1"/>
    <n v="2009"/>
    <n v="189"/>
    <n v="2014"/>
    <s v="V2009 Q1 - 50% Bonus"/>
    <n v="367"/>
    <x v="4"/>
    <s v="Function"/>
    <n v="8538802.5800000001"/>
    <n v="0"/>
    <n v="0"/>
    <n v="8538802.5800000001"/>
    <n v="440977.75"/>
    <n v="2762859.65"/>
    <n v="-454635.96"/>
    <n v="340143.77"/>
    <n v="8538802.5800000001"/>
    <n v="3203837.4"/>
    <n v="340143.77"/>
    <n v="0"/>
    <n v="340143.77"/>
    <n v="0"/>
  </r>
  <r>
    <n v="-1"/>
    <n v="1"/>
    <s v="0001 -Florida Power &amp; Light Company"/>
    <n v="0"/>
    <n v="3"/>
    <x v="1"/>
    <n v="2009"/>
    <n v="186"/>
    <n v="2014"/>
    <s v="V2009 Q2"/>
    <n v="367"/>
    <x v="4"/>
    <s v="Function"/>
    <n v="9808.8799999999992"/>
    <n v="0"/>
    <n v="0"/>
    <n v="9808.8799999999992"/>
    <n v="870.01"/>
    <n v="7742.62"/>
    <n v="-1657.84"/>
    <n v="0"/>
    <n v="9808.8799999999992"/>
    <n v="8612.6299999999992"/>
    <n v="0"/>
    <n v="0"/>
    <n v="0"/>
    <n v="0"/>
  </r>
  <r>
    <n v="-1"/>
    <n v="1"/>
    <s v="0001 -Florida Power &amp; Light Company"/>
    <n v="0"/>
    <n v="3"/>
    <x v="1"/>
    <n v="2009"/>
    <n v="190"/>
    <n v="2014"/>
    <s v="V2009 Q2 - 50% Bonus"/>
    <n v="367"/>
    <x v="4"/>
    <s v="Function"/>
    <n v="12880890.02"/>
    <n v="0"/>
    <n v="0"/>
    <n v="12880890.02"/>
    <n v="676694.6"/>
    <n v="3928189.56"/>
    <n v="-680683.53"/>
    <n v="230476.03"/>
    <n v="12880890.02"/>
    <n v="4604884.16"/>
    <n v="230476.03"/>
    <n v="0"/>
    <n v="230476.03"/>
    <n v="0"/>
  </r>
  <r>
    <n v="-1"/>
    <n v="1"/>
    <s v="0001 -Florida Power &amp; Light Company"/>
    <n v="0"/>
    <n v="3"/>
    <x v="1"/>
    <n v="2009"/>
    <n v="187"/>
    <n v="2014"/>
    <s v="V2009 Q3"/>
    <n v="367"/>
    <x v="4"/>
    <s v="Function"/>
    <n v="204242862.56"/>
    <n v="0"/>
    <n v="0"/>
    <n v="204242862.56"/>
    <n v="10898507.449999999"/>
    <n v="58928087.18"/>
    <n v="-10658423.630000001"/>
    <n v="1513637.67"/>
    <n v="204242862.56"/>
    <n v="69826594.629999995"/>
    <n v="1513637.67"/>
    <n v="0"/>
    <n v="1513637.67"/>
    <n v="0"/>
  </r>
  <r>
    <n v="-1"/>
    <n v="1"/>
    <s v="0001 -Florida Power &amp; Light Company"/>
    <n v="0"/>
    <n v="3"/>
    <x v="1"/>
    <n v="2009"/>
    <n v="191"/>
    <n v="2014"/>
    <s v="V2009 Q3 - 50% Bonus"/>
    <n v="367"/>
    <x v="4"/>
    <s v="Function"/>
    <n v="154737387.56999999"/>
    <n v="0"/>
    <n v="0"/>
    <n v="156716649.59"/>
    <n v="8364719.1699999999"/>
    <n v="45822081.439999998"/>
    <n v="-8286314.7699999996"/>
    <n v="3441252.09"/>
    <n v="158695911.62"/>
    <n v="52939153"/>
    <n v="730375.65"/>
    <n v="0"/>
    <n v="3441252.09"/>
    <n v="0"/>
  </r>
  <r>
    <n v="-1"/>
    <n v="1"/>
    <s v="0001 -Florida Power &amp; Light Company"/>
    <n v="0"/>
    <n v="3"/>
    <x v="1"/>
    <n v="2009"/>
    <n v="188"/>
    <n v="2014"/>
    <s v="V2009 Q4"/>
    <n v="367"/>
    <x v="4"/>
    <s v="Function"/>
    <n v="412354880.47000003"/>
    <n v="0"/>
    <n v="0"/>
    <n v="423707020.83999997"/>
    <n v="23045424.859999999"/>
    <n v="119541205.73"/>
    <n v="-22704280.739999998"/>
    <n v="4218798.45"/>
    <n v="435059161.20999998"/>
    <n v="135730732.46000001"/>
    <n v="-11629584.16"/>
    <n v="0"/>
    <n v="4218798.45"/>
    <n v="0"/>
  </r>
  <r>
    <n v="-1"/>
    <n v="1"/>
    <s v="0001 -Florida Power &amp; Light Company"/>
    <n v="0"/>
    <n v="3"/>
    <x v="1"/>
    <n v="2009"/>
    <n v="192"/>
    <n v="2014"/>
    <s v="V2009 Q4 - 50% Bonus"/>
    <n v="367"/>
    <x v="4"/>
    <s v="Function"/>
    <n v="88148701"/>
    <n v="0"/>
    <n v="0"/>
    <n v="88887661.420000002"/>
    <n v="7370512.1799999997"/>
    <n v="63211077.490000002"/>
    <n v="-1484855.95"/>
    <n v="549240.05000000005"/>
    <n v="89626621.849999994"/>
    <n v="70135309.299999997"/>
    <n v="-482400.43"/>
    <n v="0"/>
    <n v="549240.05000000005"/>
    <n v="0"/>
  </r>
  <r>
    <n v="-1"/>
    <n v="1"/>
    <s v="0001 -Florida Power &amp; Light Company"/>
    <n v="0"/>
    <n v="3"/>
    <x v="1"/>
    <n v="2010"/>
    <n v="124"/>
    <n v="2014"/>
    <s v="V2010"/>
    <n v="367"/>
    <x v="4"/>
    <s v="Function"/>
    <n v="6874216"/>
    <n v="6874216"/>
    <n v="0"/>
    <n v="6649373"/>
    <n v="498702.98"/>
    <n v="0"/>
    <n v="6874216"/>
    <n v="0"/>
    <n v="0"/>
    <n v="723545.97"/>
    <n v="0"/>
    <n v="0"/>
    <n v="0"/>
    <n v="0"/>
  </r>
  <r>
    <n v="-1"/>
    <n v="1"/>
    <s v="0001 -Florida Power &amp; Light Company"/>
    <n v="0"/>
    <n v="3"/>
    <x v="1"/>
    <n v="2010"/>
    <n v="193"/>
    <n v="2014"/>
    <s v="V2010 Q1"/>
    <n v="367"/>
    <x v="4"/>
    <s v="Function"/>
    <n v="19300.72"/>
    <n v="0"/>
    <n v="0"/>
    <n v="19877.759999999998"/>
    <n v="1688.24"/>
    <n v="13853.34"/>
    <n v="-1811.94"/>
    <n v="1661.67"/>
    <n v="20454.810000000001"/>
    <n v="15208.96"/>
    <n v="840.2"/>
    <n v="0"/>
    <n v="1661.67"/>
    <n v="0"/>
  </r>
  <r>
    <n v="-1"/>
    <n v="1"/>
    <s v="0001 -Florida Power &amp; Light Company"/>
    <n v="0"/>
    <n v="3"/>
    <x v="1"/>
    <n v="2010"/>
    <n v="215"/>
    <n v="2014"/>
    <s v="V2010 Q1 - 50% Bonus"/>
    <n v="367"/>
    <x v="4"/>
    <s v="Function"/>
    <n v="993132.88"/>
    <n v="0"/>
    <n v="0"/>
    <n v="1207088.75"/>
    <n v="88095.88"/>
    <n v="665546.31999999995"/>
    <n v="-472862.22"/>
    <n v="1232150.23"/>
    <n v="1421044.63"/>
    <n v="630294.42000000004"/>
    <n v="927586.25"/>
    <n v="0"/>
    <n v="1232150.23"/>
    <n v="0"/>
  </r>
  <r>
    <n v="-1"/>
    <n v="1"/>
    <s v="0001 -Florida Power &amp; Light Company"/>
    <n v="0"/>
    <n v="3"/>
    <x v="1"/>
    <n v="2010"/>
    <n v="194"/>
    <n v="2014"/>
    <s v="V2010 Q2"/>
    <n v="367"/>
    <x v="4"/>
    <s v="Function"/>
    <n v="-109199"/>
    <n v="0"/>
    <n v="0"/>
    <n v="-107845.64"/>
    <n v="-13505.83"/>
    <n v="-98790.56"/>
    <n v="-24893.59"/>
    <n v="1125.06"/>
    <n v="-106492.28"/>
    <n v="-113049.08"/>
    <n v="-828.97"/>
    <n v="0"/>
    <n v="1125.06"/>
    <n v="0"/>
  </r>
  <r>
    <n v="-1"/>
    <n v="1"/>
    <s v="0001 -Florida Power &amp; Light Company"/>
    <n v="0"/>
    <n v="3"/>
    <x v="1"/>
    <n v="2010"/>
    <n v="216"/>
    <n v="2014"/>
    <s v="V2010 Q2 - 50% Bonus"/>
    <n v="367"/>
    <x v="4"/>
    <s v="Function"/>
    <n v="38016886.219999999"/>
    <n v="0"/>
    <n v="0"/>
    <n v="44680006.340000004"/>
    <n v="4015810.18"/>
    <n v="28214492.449999999"/>
    <n v="-13332329.380000001"/>
    <n v="11112437.83"/>
    <n v="51343126.450000003"/>
    <n v="28574455.289999999"/>
    <n v="1442044.95"/>
    <n v="0"/>
    <n v="11112437.83"/>
    <n v="0"/>
  </r>
  <r>
    <n v="-1"/>
    <n v="1"/>
    <s v="0001 -Florida Power &amp; Light Company"/>
    <n v="0"/>
    <n v="3"/>
    <x v="1"/>
    <n v="2010"/>
    <n v="195"/>
    <n v="2014"/>
    <s v="V2010 Q3"/>
    <n v="367"/>
    <x v="4"/>
    <s v="Function"/>
    <n v="148582.18"/>
    <n v="0"/>
    <n v="0"/>
    <n v="152893.07999999999"/>
    <n v="16594.12"/>
    <n v="118674.41"/>
    <n v="-31882.65"/>
    <n v="3952.72"/>
    <n v="157203.97"/>
    <n v="133027.60999999999"/>
    <n v="-2428.14"/>
    <n v="0"/>
    <n v="3952.72"/>
    <n v="0"/>
  </r>
  <r>
    <n v="-1"/>
    <n v="1"/>
    <s v="0001 -Florida Power &amp; Light Company"/>
    <n v="0"/>
    <n v="3"/>
    <x v="1"/>
    <n v="2010"/>
    <n v="225"/>
    <n v="2014"/>
    <s v="V2010 Q3 - 100% Bonus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7"/>
    <n v="2014"/>
    <s v="V2010 Q3 - 50% Bonus"/>
    <n v="367"/>
    <x v="4"/>
    <s v="Function"/>
    <n v="4517335.74"/>
    <n v="0"/>
    <n v="0"/>
    <n v="6772626.0499999998"/>
    <n v="401513.33"/>
    <n v="2199805.16"/>
    <n v="-4677366.2300000004"/>
    <n v="4137001.37"/>
    <n v="9027916.3599999994"/>
    <n v="1430100.21"/>
    <n v="797639.03"/>
    <n v="0"/>
    <n v="4137001.37"/>
    <n v="0"/>
  </r>
  <r>
    <n v="-1"/>
    <n v="1"/>
    <s v="0001 -Florida Power &amp; Light Company"/>
    <n v="0"/>
    <n v="3"/>
    <x v="1"/>
    <n v="2010"/>
    <n v="196"/>
    <n v="2014"/>
    <s v="V2010 Q4"/>
    <n v="367"/>
    <x v="4"/>
    <s v="Function"/>
    <n v="14460.75"/>
    <n v="0"/>
    <n v="0"/>
    <n v="14618.87"/>
    <n v="1534.34"/>
    <n v="10698.2"/>
    <n v="-1628.29"/>
    <n v="60.16"/>
    <n v="14776.99"/>
    <n v="12154.33"/>
    <n v="-177.87"/>
    <n v="0"/>
    <n v="60.16"/>
    <n v="0"/>
  </r>
  <r>
    <n v="-1"/>
    <n v="1"/>
    <s v="0001 -Florida Power &amp; Light Company"/>
    <n v="0"/>
    <n v="3"/>
    <x v="1"/>
    <n v="2010"/>
    <n v="224"/>
    <n v="2014"/>
    <s v="V2010 Q4 - 100% Bonus"/>
    <n v="367"/>
    <x v="4"/>
    <s v="Function"/>
    <n v="0"/>
    <n v="0"/>
    <n v="0"/>
    <n v="0"/>
    <n v="0"/>
    <n v="0"/>
    <n v="0"/>
    <n v="1455739.9"/>
    <n v="0"/>
    <n v="0"/>
    <n v="1455739.9"/>
    <n v="0"/>
    <n v="1455739.9"/>
    <n v="0"/>
  </r>
  <r>
    <n v="-1"/>
    <n v="1"/>
    <s v="0001 -Florida Power &amp; Light Company"/>
    <n v="0"/>
    <n v="3"/>
    <x v="1"/>
    <n v="2010"/>
    <n v="218"/>
    <n v="2014"/>
    <s v="V2010 Q4 - 50% Bonus"/>
    <n v="367"/>
    <x v="4"/>
    <s v="Function"/>
    <n v="145612767.97"/>
    <n v="0"/>
    <n v="0"/>
    <n v="149838063.06"/>
    <n v="15804699.93"/>
    <n v="113229486.78"/>
    <n v="-8454287.9199999999"/>
    <n v="3215359.84"/>
    <n v="154063358.15000001"/>
    <n v="126933023.06"/>
    <n v="-3134066.69"/>
    <n v="0"/>
    <n v="3215359.84"/>
    <n v="0"/>
  </r>
  <r>
    <n v="-1"/>
    <n v="1"/>
    <s v="0001 -Florida Power &amp; Light Company"/>
    <n v="0"/>
    <n v="3"/>
    <x v="1"/>
    <n v="2011"/>
    <n v="125"/>
    <n v="2014"/>
    <s v="V2011"/>
    <n v="367"/>
    <x v="4"/>
    <s v="Function"/>
    <n v="27918438.050000001"/>
    <n v="4987960"/>
    <n v="0"/>
    <n v="20581351.370000001"/>
    <n v="2174103.4"/>
    <n v="8250039.1900000004"/>
    <n v="2699487.85"/>
    <n v="371114.68"/>
    <n v="25200139.350000001"/>
    <n v="10120761.91"/>
    <n v="-942334.95"/>
    <n v="0"/>
    <n v="371114.68"/>
    <n v="0"/>
  </r>
  <r>
    <n v="-1"/>
    <n v="1"/>
    <s v="0001 -Florida Power &amp; Light Company"/>
    <n v="0"/>
    <n v="3"/>
    <x v="1"/>
    <n v="2011"/>
    <n v="233"/>
    <n v="2014"/>
    <s v="V2011 - 100% Bonus"/>
    <n v="367"/>
    <x v="4"/>
    <s v="Function"/>
    <n v="0"/>
    <n v="0"/>
    <n v="0"/>
    <n v="0"/>
    <n v="0"/>
    <n v="0"/>
    <n v="0"/>
    <n v="6665336.5499999998"/>
    <n v="0"/>
    <n v="0"/>
    <n v="6665336.5499999998"/>
    <n v="0"/>
    <n v="6665336.5499999998"/>
    <n v="0"/>
  </r>
  <r>
    <n v="-1"/>
    <n v="1"/>
    <s v="0001 -Florida Power &amp; Light Company"/>
    <n v="0"/>
    <n v="3"/>
    <x v="1"/>
    <n v="2011"/>
    <n v="234"/>
    <n v="2014"/>
    <s v="V2011 - 50% Bonus"/>
    <n v="367"/>
    <x v="4"/>
    <s v="Function"/>
    <n v="265392021.15000001"/>
    <n v="0"/>
    <n v="0"/>
    <n v="223920579.25"/>
    <n v="16794043.440000001"/>
    <n v="49128265"/>
    <n v="-16695496.210000001"/>
    <n v="5182068.2300000004"/>
    <n v="278408727.19999999"/>
    <n v="63223377.07"/>
    <n v="-5135706.45"/>
    <n v="0"/>
    <n v="5182068.2300000004"/>
    <n v="0"/>
  </r>
  <r>
    <n v="-1"/>
    <n v="1"/>
    <s v="0001 -Florida Power &amp; Light Company"/>
    <n v="0"/>
    <n v="3"/>
    <x v="1"/>
    <n v="2012"/>
    <n v="126"/>
    <n v="2014"/>
    <s v="V2012"/>
    <n v="367"/>
    <x v="4"/>
    <s v="Function"/>
    <n v="-13334235"/>
    <n v="-13334235"/>
    <n v="0"/>
    <n v="-13625088"/>
    <n v="-1021881.6"/>
    <n v="0"/>
    <n v="-13334235"/>
    <n v="0"/>
    <n v="0"/>
    <n v="-731028.6"/>
    <n v="0"/>
    <n v="0"/>
    <n v="0"/>
    <n v="0"/>
  </r>
  <r>
    <n v="-1"/>
    <n v="1"/>
    <s v="0001 -Florida Power &amp; Light Company"/>
    <n v="0"/>
    <n v="3"/>
    <x v="1"/>
    <n v="2012"/>
    <n v="240"/>
    <n v="2014"/>
    <s v="V2012 Q1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8"/>
    <n v="2014"/>
    <s v="V2012 Q1 - 50% Bonus"/>
    <n v="367"/>
    <x v="4"/>
    <s v="Function"/>
    <n v="11106037.140000001"/>
    <n v="0"/>
    <n v="0"/>
    <n v="12094156.380000001"/>
    <n v="867187.94"/>
    <n v="2192817.39"/>
    <n v="-1985665.48"/>
    <n v="1075982.3700000001"/>
    <n v="13082275.619999999"/>
    <n v="2726710.81"/>
    <n v="-566961.57999999996"/>
    <n v="0"/>
    <n v="1075982.3700000001"/>
    <n v="0"/>
  </r>
  <r>
    <n v="-1"/>
    <n v="1"/>
    <s v="0001 -Florida Power &amp; Light Company"/>
    <n v="0"/>
    <n v="3"/>
    <x v="1"/>
    <n v="2012"/>
    <n v="242"/>
    <n v="2014"/>
    <s v="V2012 Q2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3"/>
    <n v="2014"/>
    <s v="V2012 Q2 - 100% Bonus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9"/>
    <n v="2014"/>
    <s v="V2012 Q2 - 50% Bonus"/>
    <n v="367"/>
    <x v="4"/>
    <s v="Function"/>
    <n v="24001780.199999999"/>
    <n v="0"/>
    <n v="0"/>
    <n v="25947008.760000002"/>
    <n v="2071727.34"/>
    <n v="4629783.16"/>
    <n v="-4030976.52"/>
    <n v="2223407.39"/>
    <n v="27892237.329999998"/>
    <n v="6112417.4800000004"/>
    <n v="-1077956.72"/>
    <n v="0"/>
    <n v="2223407.39"/>
    <n v="0"/>
  </r>
  <r>
    <n v="-1"/>
    <n v="1"/>
    <s v="0001 -Florida Power &amp; Light Company"/>
    <n v="0"/>
    <n v="3"/>
    <x v="1"/>
    <n v="2012"/>
    <n v="244"/>
    <n v="2014"/>
    <s v="V2012 Q3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5"/>
    <n v="2014"/>
    <s v="V2012 Q3 - 100% Bonus"/>
    <n v="367"/>
    <x v="4"/>
    <s v="Function"/>
    <n v="0"/>
    <n v="0"/>
    <n v="0"/>
    <n v="0"/>
    <n v="0"/>
    <n v="0"/>
    <n v="0"/>
    <n v="83263.199999999997"/>
    <n v="0"/>
    <n v="0"/>
    <n v="83263.199999999997"/>
    <n v="0"/>
    <n v="83263.199999999997"/>
    <n v="0"/>
  </r>
  <r>
    <n v="-1"/>
    <n v="1"/>
    <s v="0001 -Florida Power &amp; Light Company"/>
    <n v="0"/>
    <n v="3"/>
    <x v="1"/>
    <n v="2012"/>
    <n v="250"/>
    <n v="2014"/>
    <s v="V2012 Q3 - 50% Bonus"/>
    <n v="367"/>
    <x v="4"/>
    <s v="Function"/>
    <n v="6516422.29"/>
    <n v="0"/>
    <n v="0"/>
    <n v="6881268.8600000003"/>
    <n v="843219.66"/>
    <n v="1808453.71"/>
    <n v="-734907.47"/>
    <n v="742987.79"/>
    <n v="7246115.4199999999"/>
    <n v="2550184.13"/>
    <n v="114783.9"/>
    <n v="0"/>
    <n v="742987.79"/>
    <n v="0"/>
  </r>
  <r>
    <n v="-1"/>
    <n v="1"/>
    <s v="0001 -Florida Power &amp; Light Company"/>
    <n v="0"/>
    <n v="3"/>
    <x v="1"/>
    <n v="2012"/>
    <n v="246"/>
    <n v="2014"/>
    <s v="V2012 Q4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7"/>
    <n v="2014"/>
    <s v="V2012 Q4 - 100% Bonus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1"/>
    <n v="2014"/>
    <s v="V2012 Q4 - 50% Bonus"/>
    <n v="367"/>
    <x v="4"/>
    <s v="Function"/>
    <n v="15758062.25"/>
    <n v="0"/>
    <n v="0"/>
    <n v="17020522.52"/>
    <n v="1602967.68"/>
    <n v="2462352.4500000002"/>
    <n v="-2540869.02"/>
    <n v="1480413.57"/>
    <n v="18282982.789999999"/>
    <n v="3764514.41"/>
    <n v="-743701.25"/>
    <n v="0"/>
    <n v="1480413.57"/>
    <n v="0"/>
  </r>
  <r>
    <n v="-1"/>
    <n v="1"/>
    <s v="0001 -Florida Power &amp; Light Company"/>
    <n v="0"/>
    <n v="3"/>
    <x v="1"/>
    <n v="2013"/>
    <n v="127"/>
    <n v="2014"/>
    <s v="V2013"/>
    <n v="367"/>
    <x v="4"/>
    <s v="Function"/>
    <n v="-13547420"/>
    <n v="-13547420"/>
    <n v="0"/>
    <n v="-12808392"/>
    <n v="-960629.4"/>
    <n v="0"/>
    <n v="-13547420"/>
    <n v="0"/>
    <n v="0"/>
    <n v="-1699657.4"/>
    <n v="0"/>
    <n v="0"/>
    <n v="0"/>
    <n v="0"/>
  </r>
  <r>
    <n v="-1"/>
    <n v="1"/>
    <s v="0001 -Florida Power &amp; Light Company"/>
    <n v="0"/>
    <n v="3"/>
    <x v="1"/>
    <n v="2013"/>
    <n v="231"/>
    <n v="2014"/>
    <s v="V2013 - 50% Bonus"/>
    <n v="367"/>
    <x v="4"/>
    <s v="Function"/>
    <n v="553356655.37"/>
    <n v="0"/>
    <n v="0"/>
    <n v="538068334.16999996"/>
    <n v="40912254.18"/>
    <n v="21541432.100000001"/>
    <n v="-12288633.390000001"/>
    <n v="4656521.0999999996"/>
    <n v="565410828.13"/>
    <n v="61566543.530000001"/>
    <n v="-6510508.9000000004"/>
    <n v="0"/>
    <n v="4656521.0999999996"/>
    <n v="0"/>
  </r>
  <r>
    <n v="-1"/>
    <n v="1"/>
    <s v="0001 -Florida Power &amp; Light Company"/>
    <n v="0"/>
    <n v="3"/>
    <x v="1"/>
    <n v="2014"/>
    <n v="128"/>
    <n v="2014"/>
    <s v="V2014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4"/>
    <n v="363"/>
    <n v="2014"/>
    <s v="V2014 - 50% Bonus"/>
    <n v="367"/>
    <x v="4"/>
    <s v="Function"/>
    <n v="700694149.78999996"/>
    <n v="700694149.79999995"/>
    <n v="0"/>
    <n v="700694149.79999995"/>
    <n v="729311627.14999998"/>
    <n v="0"/>
    <n v="700694149.79999995"/>
    <n v="0"/>
    <n v="0"/>
    <n v="28617477.359999999"/>
    <n v="0"/>
    <n v="0"/>
    <n v="0"/>
    <n v="0"/>
  </r>
  <r>
    <n v="-1"/>
    <n v="1"/>
    <s v="0001 -Florida Power &amp; Light Company"/>
    <n v="0"/>
    <n v="3"/>
    <x v="1"/>
    <n v="2014"/>
    <n v="601"/>
    <n v="2014"/>
    <s v="V2014 EXP"/>
    <n v="367"/>
    <x v="4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69"/>
    <n v="1"/>
    <n v="2014"/>
    <s v="V1969"/>
    <n v="367"/>
    <x v="5"/>
    <s v="Function"/>
    <n v="92728848.659999996"/>
    <n v="0"/>
    <n v="0"/>
    <n v="92728848.659999996"/>
    <n v="0"/>
    <n v="92728848.659999996"/>
    <n v="-2012576.15"/>
    <n v="391557.97"/>
    <n v="92728848.659999996"/>
    <n v="92728848.659999996"/>
    <n v="391557.97"/>
    <n v="0"/>
    <n v="391557.97"/>
    <n v="0"/>
  </r>
  <r>
    <n v="-1"/>
    <n v="1"/>
    <s v="0001 -Florida Power &amp; Light Company"/>
    <n v="0"/>
    <n v="3"/>
    <x v="1"/>
    <n v="1970"/>
    <n v="2"/>
    <n v="2014"/>
    <s v="V1970"/>
    <n v="367"/>
    <x v="5"/>
    <s v="Function"/>
    <n v="9747206.0099999998"/>
    <n v="0"/>
    <n v="0"/>
    <n v="9747206.0099999998"/>
    <n v="0"/>
    <n v="9747206.0099999998"/>
    <n v="-65579.97"/>
    <n v="0"/>
    <n v="9747206.0099999998"/>
    <n v="9747206.0099999998"/>
    <n v="0"/>
    <n v="0"/>
    <n v="0"/>
    <n v="0"/>
  </r>
  <r>
    <n v="-1"/>
    <n v="1"/>
    <s v="0001 -Florida Power &amp; Light Company"/>
    <n v="0"/>
    <n v="3"/>
    <x v="1"/>
    <n v="1971"/>
    <n v="3"/>
    <n v="2014"/>
    <s v="V1971"/>
    <n v="367"/>
    <x v="5"/>
    <s v="Function"/>
    <n v="28496742"/>
    <n v="0"/>
    <n v="0"/>
    <n v="28496742"/>
    <n v="0"/>
    <n v="28496742"/>
    <n v="-164957.07999999999"/>
    <n v="3469.25"/>
    <n v="28496742"/>
    <n v="28496742"/>
    <n v="3469.25"/>
    <n v="0"/>
    <n v="3469.25"/>
    <n v="0"/>
  </r>
  <r>
    <n v="-1"/>
    <n v="1"/>
    <s v="0001 -Florida Power &amp; Light Company"/>
    <n v="0"/>
    <n v="3"/>
    <x v="1"/>
    <n v="1972"/>
    <n v="4"/>
    <n v="2014"/>
    <s v="V1972"/>
    <n v="367"/>
    <x v="5"/>
    <s v="Function"/>
    <n v="21337901"/>
    <n v="0"/>
    <n v="0"/>
    <n v="21337901"/>
    <n v="0"/>
    <n v="21337901"/>
    <n v="-274730.65000000002"/>
    <n v="50753.42"/>
    <n v="21337901"/>
    <n v="21337901"/>
    <n v="50753.42"/>
    <n v="0"/>
    <n v="50753.42"/>
    <n v="0"/>
  </r>
  <r>
    <n v="-1"/>
    <n v="1"/>
    <s v="0001 -Florida Power &amp; Light Company"/>
    <n v="0"/>
    <n v="3"/>
    <x v="1"/>
    <n v="1973"/>
    <n v="5"/>
    <n v="2014"/>
    <s v="V1973"/>
    <n v="367"/>
    <x v="5"/>
    <s v="Function"/>
    <n v="28140101"/>
    <n v="0"/>
    <n v="0"/>
    <n v="28140101"/>
    <n v="0"/>
    <n v="28140101"/>
    <n v="-227407.58"/>
    <n v="19449.560000000001"/>
    <n v="28140101"/>
    <n v="28140101"/>
    <n v="19449.560000000001"/>
    <n v="0"/>
    <n v="19449.560000000001"/>
    <n v="0"/>
  </r>
  <r>
    <n v="-1"/>
    <n v="1"/>
    <s v="0001 -Florida Power &amp; Light Company"/>
    <n v="0"/>
    <n v="3"/>
    <x v="1"/>
    <n v="1974"/>
    <n v="6"/>
    <n v="2014"/>
    <s v="V1974"/>
    <n v="367"/>
    <x v="5"/>
    <s v="Function"/>
    <n v="62804973"/>
    <n v="0"/>
    <n v="0"/>
    <n v="62804973"/>
    <n v="0"/>
    <n v="62804973"/>
    <n v="-321298.59999999998"/>
    <n v="0"/>
    <n v="62804973"/>
    <n v="62804973"/>
    <n v="0"/>
    <n v="0"/>
    <n v="0"/>
    <n v="0"/>
  </r>
  <r>
    <n v="-1"/>
    <n v="1"/>
    <s v="0001 -Florida Power &amp; Light Company"/>
    <n v="0"/>
    <n v="3"/>
    <x v="1"/>
    <n v="1975"/>
    <n v="7"/>
    <n v="2014"/>
    <s v="V1975"/>
    <n v="367"/>
    <x v="5"/>
    <s v="Function"/>
    <n v="55286256.799999997"/>
    <n v="0"/>
    <n v="0"/>
    <n v="55286256.799999997"/>
    <n v="541622.55000000005"/>
    <n v="42777812.090000004"/>
    <n v="-428248.45"/>
    <n v="92658.77"/>
    <n v="55286256.799999997"/>
    <n v="43319959.270000003"/>
    <n v="92134.14"/>
    <n v="0"/>
    <n v="92658.77"/>
    <n v="0"/>
  </r>
  <r>
    <n v="-1"/>
    <n v="1"/>
    <s v="0001 -Florida Power &amp; Light Company"/>
    <n v="0"/>
    <n v="3"/>
    <x v="1"/>
    <n v="1976"/>
    <n v="8"/>
    <n v="2014"/>
    <s v="V1976"/>
    <n v="367"/>
    <x v="5"/>
    <s v="Function"/>
    <n v="47943374"/>
    <n v="0"/>
    <n v="0"/>
    <n v="45834024"/>
    <n v="30030.37"/>
    <n v="47087918.969999999"/>
    <n v="-243328"/>
    <n v="2327.36"/>
    <n v="47943374"/>
    <n v="47117949.340000004"/>
    <n v="2327.36"/>
    <n v="0"/>
    <n v="2327.36"/>
    <n v="0"/>
  </r>
  <r>
    <n v="-1"/>
    <n v="1"/>
    <s v="0001 -Florida Power &amp; Light Company"/>
    <n v="0"/>
    <n v="3"/>
    <x v="1"/>
    <n v="1977"/>
    <n v="10"/>
    <n v="2014"/>
    <s v="V1977"/>
    <n v="367"/>
    <x v="5"/>
    <s v="Function"/>
    <n v="40797427"/>
    <n v="0"/>
    <n v="0"/>
    <n v="40797427"/>
    <n v="12330.35"/>
    <n v="40433668.299999997"/>
    <n v="-421031.4"/>
    <n v="0"/>
    <n v="40797427"/>
    <n v="40445998.649999999"/>
    <n v="0"/>
    <n v="0"/>
    <n v="0"/>
    <n v="0"/>
  </r>
  <r>
    <n v="-1"/>
    <n v="1"/>
    <s v="0001 -Florida Power &amp; Light Company"/>
    <n v="0"/>
    <n v="3"/>
    <x v="1"/>
    <n v="1978"/>
    <n v="12"/>
    <n v="2014"/>
    <s v="V1978"/>
    <n v="367"/>
    <x v="5"/>
    <s v="Function"/>
    <n v="20213597.699999999"/>
    <n v="0"/>
    <n v="0"/>
    <n v="20213597.699999999"/>
    <n v="4875.8999999999996"/>
    <n v="20067717.440000001"/>
    <n v="-182194.17"/>
    <n v="19778.09"/>
    <n v="20213597.699999999"/>
    <n v="20072593.34"/>
    <n v="19778.09"/>
    <n v="0"/>
    <n v="19778.09"/>
    <n v="0"/>
  </r>
  <r>
    <n v="-1"/>
    <n v="1"/>
    <s v="0001 -Florida Power &amp; Light Company"/>
    <n v="0"/>
    <n v="3"/>
    <x v="1"/>
    <n v="1979"/>
    <n v="13"/>
    <n v="2014"/>
    <s v="V1979"/>
    <n v="367"/>
    <x v="5"/>
    <s v="Function"/>
    <n v="64345212.960000001"/>
    <n v="0"/>
    <n v="0"/>
    <n v="64345212.960000001"/>
    <n v="22264.65"/>
    <n v="63643878.329999998"/>
    <n v="-992274.21"/>
    <n v="216514.47"/>
    <n v="64345212.960000001"/>
    <n v="63666142.979999997"/>
    <n v="216514.47"/>
    <n v="0"/>
    <n v="216514.47"/>
    <n v="0"/>
  </r>
  <r>
    <n v="-1"/>
    <n v="1"/>
    <s v="0001 -Florida Power &amp; Light Company"/>
    <n v="0"/>
    <n v="3"/>
    <x v="1"/>
    <n v="1980"/>
    <n v="14"/>
    <n v="2014"/>
    <s v="V1980"/>
    <n v="367"/>
    <x v="5"/>
    <s v="Function"/>
    <n v="96662750.319999993"/>
    <n v="0"/>
    <n v="0"/>
    <n v="96662750.319999993"/>
    <n v="28591.68"/>
    <n v="95738508.730000004"/>
    <n v="-1313815.27"/>
    <n v="268327.33"/>
    <n v="96662750.319999993"/>
    <n v="95767100.409999996"/>
    <n v="268327.33"/>
    <n v="0"/>
    <n v="268327.33"/>
    <n v="0"/>
  </r>
  <r>
    <n v="-1"/>
    <n v="1"/>
    <s v="0001 -Florida Power &amp; Light Company"/>
    <n v="0"/>
    <n v="3"/>
    <x v="1"/>
    <n v="1981"/>
    <n v="15"/>
    <n v="2014"/>
    <s v="V1981"/>
    <n v="367"/>
    <x v="5"/>
    <s v="Function"/>
    <n v="30936138"/>
    <n v="0"/>
    <n v="0"/>
    <n v="30936138"/>
    <n v="21064.19"/>
    <n v="30230488.420000002"/>
    <n v="-238697.49"/>
    <n v="32360.3"/>
    <n v="30936138"/>
    <n v="30251552.609999999"/>
    <n v="32360.3"/>
    <n v="0"/>
    <n v="32360.3"/>
    <n v="0"/>
  </r>
  <r>
    <n v="-1"/>
    <n v="1"/>
    <s v="0001 -Florida Power &amp; Light Company"/>
    <n v="0"/>
    <n v="3"/>
    <x v="1"/>
    <n v="1982"/>
    <n v="16"/>
    <n v="2014"/>
    <s v="V1982"/>
    <n v="367"/>
    <x v="5"/>
    <s v="Function"/>
    <n v="57939572"/>
    <n v="0"/>
    <n v="0"/>
    <n v="57939572"/>
    <n v="58384.9"/>
    <n v="55926774.700000003"/>
    <n v="-157795.45000000001"/>
    <n v="21.24"/>
    <n v="57939572"/>
    <n v="55985159.600000001"/>
    <n v="21.24"/>
    <n v="0"/>
    <n v="21.24"/>
    <n v="0"/>
  </r>
  <r>
    <n v="-1"/>
    <n v="1"/>
    <s v="0001 -Florida Power &amp; Light Company"/>
    <n v="0"/>
    <n v="3"/>
    <x v="1"/>
    <n v="1983"/>
    <n v="17"/>
    <n v="2014"/>
    <s v="V1983"/>
    <n v="367"/>
    <x v="5"/>
    <s v="Function"/>
    <n v="39252027"/>
    <n v="0"/>
    <n v="0"/>
    <n v="39252027"/>
    <n v="33229.629999999997"/>
    <n v="38076821.159999996"/>
    <n v="-36316"/>
    <n v="6364.13"/>
    <n v="39252027"/>
    <n v="38110050.789999999"/>
    <n v="6364.13"/>
    <n v="0"/>
    <n v="6364.13"/>
    <n v="0"/>
  </r>
  <r>
    <n v="-1"/>
    <n v="1"/>
    <s v="0001 -Florida Power &amp; Light Company"/>
    <n v="0"/>
    <n v="3"/>
    <x v="1"/>
    <n v="1984"/>
    <n v="18"/>
    <n v="2014"/>
    <s v="V1984"/>
    <n v="367"/>
    <x v="5"/>
    <s v="Function"/>
    <n v="205091241.33000001"/>
    <n v="0"/>
    <n v="0"/>
    <n v="205091241.33000001"/>
    <n v="314173.09000000003"/>
    <n v="193624301.16999999"/>
    <n v="-2180796.85"/>
    <n v="598265.9"/>
    <n v="205091241.33000001"/>
    <n v="193938474.25999999"/>
    <n v="598265.9"/>
    <n v="0"/>
    <n v="598265.9"/>
    <n v="0"/>
  </r>
  <r>
    <n v="-1"/>
    <n v="1"/>
    <s v="0001 -Florida Power &amp; Light Company"/>
    <n v="0"/>
    <n v="3"/>
    <x v="1"/>
    <n v="1985"/>
    <n v="19"/>
    <n v="2014"/>
    <s v="V1985"/>
    <n v="367"/>
    <x v="5"/>
    <s v="Function"/>
    <n v="59500163.729999997"/>
    <n v="0"/>
    <n v="0"/>
    <n v="59500163.729999997"/>
    <n v="95646.23"/>
    <n v="55913870.090000004"/>
    <n v="-974109.39"/>
    <n v="300930.11"/>
    <n v="59500163.729999997"/>
    <n v="56009516.32"/>
    <n v="300930.11"/>
    <n v="0"/>
    <n v="300930.11"/>
    <n v="0"/>
  </r>
  <r>
    <n v="-1"/>
    <n v="1"/>
    <s v="0001 -Florida Power &amp; Light Company"/>
    <n v="0"/>
    <n v="3"/>
    <x v="1"/>
    <n v="1986"/>
    <n v="20"/>
    <n v="2014"/>
    <s v="V1986"/>
    <n v="367"/>
    <x v="5"/>
    <s v="Function"/>
    <n v="38677730.43"/>
    <n v="0"/>
    <n v="0"/>
    <n v="38677730.43"/>
    <n v="33600.57"/>
    <n v="37384143"/>
    <n v="-174169.68"/>
    <n v="36101.56"/>
    <n v="38677730.43"/>
    <n v="37417743.57"/>
    <n v="36101.56"/>
    <n v="0"/>
    <n v="36101.56"/>
    <n v="0"/>
  </r>
  <r>
    <n v="-1"/>
    <n v="1"/>
    <s v="0001 -Florida Power &amp; Light Company"/>
    <n v="0"/>
    <n v="3"/>
    <x v="1"/>
    <n v="1987"/>
    <n v="22"/>
    <n v="2014"/>
    <s v="V1987"/>
    <n v="367"/>
    <x v="5"/>
    <s v="Function"/>
    <n v="33984058.850000001"/>
    <n v="0"/>
    <n v="0"/>
    <n v="415265"/>
    <n v="6198"/>
    <n v="33731849.850000001"/>
    <n v="-944674.03"/>
    <n v="173541.88"/>
    <n v="33984058.850000001"/>
    <n v="33738047.850000001"/>
    <n v="173541.88"/>
    <n v="0"/>
    <n v="173541.88"/>
    <n v="0"/>
  </r>
  <r>
    <n v="-1"/>
    <n v="1"/>
    <s v="0001 -Florida Power &amp; Light Company"/>
    <n v="0"/>
    <n v="3"/>
    <x v="1"/>
    <n v="1987"/>
    <n v="21"/>
    <n v="2014"/>
    <s v="V1987A"/>
    <n v="367"/>
    <x v="5"/>
    <s v="Function"/>
    <n v="3373557.82"/>
    <n v="0"/>
    <n v="0"/>
    <n v="3373557.82"/>
    <n v="0"/>
    <n v="3373557.82"/>
    <n v="-94991.88"/>
    <n v="32927.94"/>
    <n v="3373557.82"/>
    <n v="3373557.82"/>
    <n v="32927.94"/>
    <n v="0"/>
    <n v="32927.94"/>
    <n v="0"/>
  </r>
  <r>
    <n v="-1"/>
    <n v="1"/>
    <s v="0001 -Florida Power &amp; Light Company"/>
    <n v="0"/>
    <n v="3"/>
    <x v="1"/>
    <n v="1988"/>
    <n v="24"/>
    <n v="2014"/>
    <s v="V1988"/>
    <n v="367"/>
    <x v="5"/>
    <s v="Function"/>
    <n v="58540268.659999996"/>
    <n v="0"/>
    <n v="0"/>
    <n v="5707039.8600000003"/>
    <n v="85179.85"/>
    <n v="55090432.960000001"/>
    <n v="-981587.44"/>
    <n v="105999.49"/>
    <n v="58540268.659999996"/>
    <n v="55175612.810000002"/>
    <n v="105999.49"/>
    <n v="0"/>
    <n v="105999.49"/>
    <n v="0"/>
  </r>
  <r>
    <n v="-1"/>
    <n v="1"/>
    <s v="0001 -Florida Power &amp; Light Company"/>
    <n v="0"/>
    <n v="3"/>
    <x v="1"/>
    <n v="1988"/>
    <n v="23"/>
    <n v="2014"/>
    <s v="V1988A"/>
    <n v="367"/>
    <x v="5"/>
    <s v="Function"/>
    <n v="3517256.68"/>
    <n v="0"/>
    <n v="0"/>
    <n v="3517256.68"/>
    <n v="0"/>
    <n v="3517256.68"/>
    <n v="-66337.33"/>
    <n v="15524.93"/>
    <n v="3517256.68"/>
    <n v="3517256.68"/>
    <n v="15524.93"/>
    <n v="0"/>
    <n v="15524.93"/>
    <n v="0"/>
  </r>
  <r>
    <n v="-1"/>
    <n v="1"/>
    <s v="0001 -Florida Power &amp; Light Company"/>
    <n v="0"/>
    <n v="3"/>
    <x v="1"/>
    <n v="1989"/>
    <n v="26"/>
    <n v="2014"/>
    <s v="V1989"/>
    <n v="367"/>
    <x v="5"/>
    <s v="Function"/>
    <n v="38587371.060000002"/>
    <n v="0"/>
    <n v="0"/>
    <n v="3672622"/>
    <n v="54815.35"/>
    <n v="36258351.359999999"/>
    <n v="-529299.76"/>
    <n v="69251.820000000007"/>
    <n v="38587371.060000002"/>
    <n v="36313166.710000001"/>
    <n v="69251.820000000007"/>
    <n v="0"/>
    <n v="69251.820000000007"/>
    <n v="0"/>
  </r>
  <r>
    <n v="-1"/>
    <n v="1"/>
    <s v="0001 -Florida Power &amp; Light Company"/>
    <n v="0"/>
    <n v="3"/>
    <x v="1"/>
    <n v="1990"/>
    <n v="28"/>
    <n v="2014"/>
    <s v="V1990"/>
    <n v="367"/>
    <x v="5"/>
    <s v="Function"/>
    <n v="53432384.109999999"/>
    <n v="0"/>
    <n v="0"/>
    <n v="4652481.63"/>
    <n v="69440.149999999994"/>
    <n v="50395190.960000001"/>
    <n v="-822724.84"/>
    <n v="142008.01"/>
    <n v="53432384.109999999"/>
    <n v="50464631.109999999"/>
    <n v="142008.01"/>
    <n v="0"/>
    <n v="142008.01"/>
    <n v="0"/>
  </r>
  <r>
    <n v="-1"/>
    <n v="1"/>
    <s v="0001 -Florida Power &amp; Light Company"/>
    <n v="0"/>
    <n v="3"/>
    <x v="1"/>
    <n v="1991"/>
    <n v="29"/>
    <n v="2014"/>
    <s v="V1991"/>
    <n v="367"/>
    <x v="5"/>
    <s v="Function"/>
    <n v="54364993.289999999"/>
    <n v="0"/>
    <n v="0"/>
    <n v="4966713"/>
    <n v="74130.179999999993"/>
    <n v="51068678.799999997"/>
    <n v="-478637.67"/>
    <n v="40768.910000000003"/>
    <n v="54364993.289999999"/>
    <n v="51142808.979999997"/>
    <n v="40768.910000000003"/>
    <n v="0"/>
    <n v="40768.910000000003"/>
    <n v="0"/>
  </r>
  <r>
    <n v="-1"/>
    <n v="1"/>
    <s v="0001 -Florida Power &amp; Light Company"/>
    <n v="0"/>
    <n v="3"/>
    <x v="1"/>
    <n v="1992"/>
    <n v="30"/>
    <n v="2014"/>
    <s v="V1992"/>
    <n v="367"/>
    <x v="5"/>
    <s v="Function"/>
    <n v="55761396.909999996"/>
    <n v="0"/>
    <n v="0"/>
    <n v="583557"/>
    <n v="8709.82"/>
    <n v="55409980.350000001"/>
    <n v="-668969.04"/>
    <n v="125817.94"/>
    <n v="55778605.590000004"/>
    <n v="55401481.490000002"/>
    <n v="125817.94"/>
    <n v="0"/>
    <n v="125817.94"/>
    <n v="0"/>
  </r>
  <r>
    <n v="-1"/>
    <n v="1"/>
    <s v="0001 -Florida Power &amp; Light Company"/>
    <n v="0"/>
    <n v="3"/>
    <x v="1"/>
    <n v="1993"/>
    <n v="31"/>
    <n v="2014"/>
    <s v="V1993"/>
    <n v="367"/>
    <x v="5"/>
    <s v="Function"/>
    <n v="109296226.70999999"/>
    <n v="0"/>
    <n v="0"/>
    <n v="12134882.050000001"/>
    <n v="181117.97"/>
    <n v="101773884.20999999"/>
    <n v="-1148807.4099999999"/>
    <n v="88544.34"/>
    <n v="109667926.63"/>
    <n v="101583302.26000001"/>
    <n v="88544.34"/>
    <n v="0"/>
    <n v="88544.34"/>
    <n v="0"/>
  </r>
  <r>
    <n v="-1"/>
    <n v="1"/>
    <s v="0001 -Florida Power &amp; Light Company"/>
    <n v="0"/>
    <n v="3"/>
    <x v="1"/>
    <n v="1994"/>
    <n v="32"/>
    <n v="2014"/>
    <s v="V1994"/>
    <n v="367"/>
    <x v="5"/>
    <s v="Function"/>
    <n v="100916519.8"/>
    <n v="0"/>
    <n v="0"/>
    <n v="7872435.6500000004"/>
    <n v="2219163.25"/>
    <n v="95628014.180000007"/>
    <n v="-1016656.39"/>
    <n v="231895.04000000001"/>
    <n v="101838920.83"/>
    <n v="96935064.849999994"/>
    <n v="221606.59"/>
    <n v="0"/>
    <n v="231895.04000000001"/>
    <n v="0"/>
  </r>
  <r>
    <n v="-1"/>
    <n v="1"/>
    <s v="0001 -Florida Power &amp; Light Company"/>
    <n v="0"/>
    <n v="3"/>
    <x v="1"/>
    <n v="1995"/>
    <n v="33"/>
    <n v="2014"/>
    <s v="V1995"/>
    <n v="367"/>
    <x v="5"/>
    <s v="Function"/>
    <n v="45523308.390000001"/>
    <n v="0"/>
    <n v="0"/>
    <n v="5233532.0199999996"/>
    <n v="1886907.82"/>
    <n v="41324073.950000003"/>
    <n v="-549302.72"/>
    <n v="87963.31"/>
    <n v="45891538.369999997"/>
    <n v="42859180.490000002"/>
    <n v="71534.61"/>
    <n v="0"/>
    <n v="87963.31"/>
    <n v="0"/>
  </r>
  <r>
    <n v="-1"/>
    <n v="1"/>
    <s v="0001 -Florida Power &amp; Light Company"/>
    <n v="0"/>
    <n v="3"/>
    <x v="1"/>
    <n v="1996"/>
    <n v="34"/>
    <n v="2014"/>
    <s v="V1996"/>
    <n v="367"/>
    <x v="5"/>
    <s v="Function"/>
    <n v="83304339.090000004"/>
    <n v="0"/>
    <n v="0"/>
    <n v="16218618.6"/>
    <n v="3386778.34"/>
    <n v="69526425.620000005"/>
    <n v="-385833.22"/>
    <n v="95689.42"/>
    <n v="83661809.090000004"/>
    <n v="72587631.170000002"/>
    <n v="63792.21"/>
    <n v="0"/>
    <n v="95689.42"/>
    <n v="0"/>
  </r>
  <r>
    <n v="-1"/>
    <n v="1"/>
    <s v="0001 -Florida Power &amp; Light Company"/>
    <n v="0"/>
    <n v="3"/>
    <x v="1"/>
    <n v="1997"/>
    <n v="35"/>
    <n v="2014"/>
    <s v="V1997"/>
    <n v="367"/>
    <x v="5"/>
    <s v="Function"/>
    <n v="38578050.890000001"/>
    <n v="0"/>
    <n v="0"/>
    <n v="8151563.9400000004"/>
    <n v="1653219.6"/>
    <n v="31370717.469999999"/>
    <n v="-478636.79"/>
    <n v="84089.57"/>
    <n v="38922200.619999997"/>
    <n v="32725853.359999999"/>
    <n v="38023.550000000003"/>
    <n v="0"/>
    <n v="84089.57"/>
    <n v="0"/>
  </r>
  <r>
    <n v="-1"/>
    <n v="1"/>
    <s v="0001 -Florida Power &amp; Light Company"/>
    <n v="0"/>
    <n v="3"/>
    <x v="1"/>
    <n v="1998"/>
    <n v="59"/>
    <n v="2014"/>
    <s v="V1998"/>
    <n v="367"/>
    <x v="5"/>
    <s v="Function"/>
    <n v="29003106.93"/>
    <n v="0"/>
    <n v="0"/>
    <n v="7200921.2000000002"/>
    <n v="1256024.3999999999"/>
    <n v="22661798.09"/>
    <n v="-676905.18"/>
    <n v="115399.94"/>
    <n v="29531753.91"/>
    <n v="23483534.190000001"/>
    <n v="21041.26"/>
    <n v="0"/>
    <n v="115399.94"/>
    <n v="0"/>
  </r>
  <r>
    <n v="-1"/>
    <n v="1"/>
    <s v="0001 -Florida Power &amp; Light Company"/>
    <n v="0"/>
    <n v="3"/>
    <x v="1"/>
    <n v="1999"/>
    <n v="60"/>
    <n v="2014"/>
    <s v="V1999"/>
    <n v="367"/>
    <x v="5"/>
    <s v="Function"/>
    <n v="53784341.700000003"/>
    <n v="0"/>
    <n v="0"/>
    <n v="14678535.35"/>
    <n v="2368385.9900000002"/>
    <n v="40462973.590000004"/>
    <n v="-1319165.3999999999"/>
    <n v="254564.01"/>
    <n v="54862963.520000003"/>
    <n v="41993340.380000003"/>
    <n v="13961.38"/>
    <n v="0"/>
    <n v="254564.01"/>
    <n v="0"/>
  </r>
  <r>
    <n v="-1"/>
    <n v="1"/>
    <s v="0001 -Florida Power &amp; Light Company"/>
    <n v="0"/>
    <n v="3"/>
    <x v="1"/>
    <n v="2000"/>
    <n v="61"/>
    <n v="2014"/>
    <s v="V2000"/>
    <n v="367"/>
    <x v="5"/>
    <s v="Function"/>
    <n v="74153099.060000002"/>
    <n v="0"/>
    <n v="0"/>
    <n v="23144919.420000002"/>
    <n v="3212696.41"/>
    <n v="51920550.770000003"/>
    <n v="-835676.69"/>
    <n v="116761.14"/>
    <n v="74622197.569999993"/>
    <n v="54789316.380000003"/>
    <n v="-8406.57"/>
    <n v="0"/>
    <n v="116761.14"/>
    <n v="0"/>
  </r>
  <r>
    <n v="-1"/>
    <n v="1"/>
    <s v="0001 -Florida Power &amp; Light Company"/>
    <n v="0"/>
    <n v="3"/>
    <x v="1"/>
    <n v="2001"/>
    <n v="62"/>
    <n v="2014"/>
    <s v="V2001"/>
    <n v="367"/>
    <x v="5"/>
    <s v="Function"/>
    <n v="62699837.299999997"/>
    <n v="0"/>
    <n v="0"/>
    <n v="21461706.010000002"/>
    <n v="2737177.86"/>
    <n v="41722722.740000002"/>
    <n v="-443070.86"/>
    <n v="136129.01"/>
    <n v="63046326.990000002"/>
    <n v="44221430.009999998"/>
    <n v="28109.9"/>
    <n v="0"/>
    <n v="136129.01"/>
    <n v="0"/>
  </r>
  <r>
    <n v="-1"/>
    <n v="1"/>
    <s v="0001 -Florida Power &amp; Light Company"/>
    <n v="0"/>
    <n v="3"/>
    <x v="1"/>
    <n v="2001"/>
    <n v="69"/>
    <n v="2014"/>
    <s v="V2001 Bonus"/>
    <n v="367"/>
    <x v="5"/>
    <s v="Function"/>
    <n v="963719.29"/>
    <n v="0"/>
    <n v="0"/>
    <n v="967106.82"/>
    <n v="43142.64"/>
    <n v="869315.01"/>
    <n v="-7016.78"/>
    <n v="3819.67"/>
    <n v="970494.35"/>
    <n v="906237.81"/>
    <n v="3264.45"/>
    <n v="0"/>
    <n v="3819.67"/>
    <n v="0"/>
  </r>
  <r>
    <n v="-1"/>
    <n v="1"/>
    <s v="0001 -Florida Power &amp; Light Company"/>
    <n v="0"/>
    <n v="3"/>
    <x v="1"/>
    <n v="2002"/>
    <n v="63"/>
    <n v="2014"/>
    <s v="V2002"/>
    <n v="367"/>
    <x v="5"/>
    <s v="Function"/>
    <n v="3354851.48"/>
    <n v="0"/>
    <n v="0"/>
    <n v="3318449.8"/>
    <n v="51813.49"/>
    <n v="603189.30000000005"/>
    <n v="0"/>
    <n v="0"/>
    <n v="3354851.48"/>
    <n v="655002.79"/>
    <n v="0"/>
    <n v="0"/>
    <n v="0"/>
    <n v="0"/>
  </r>
  <r>
    <n v="-1"/>
    <n v="1"/>
    <s v="0001 -Florida Power &amp; Light Company"/>
    <n v="0"/>
    <n v="3"/>
    <x v="1"/>
    <n v="2002"/>
    <n v="80"/>
    <n v="2014"/>
    <s v="V2002 Bonus Q1"/>
    <n v="367"/>
    <x v="5"/>
    <s v="Function"/>
    <n v="8119048.7999999998"/>
    <n v="0"/>
    <n v="0"/>
    <n v="8183143.8200000003"/>
    <n v="364886.38"/>
    <n v="5258952.58"/>
    <n v="-129142.28"/>
    <n v="33805.24"/>
    <n v="8247238.8399999999"/>
    <n v="5539239.0199999996"/>
    <n v="-9784.86"/>
    <n v="0"/>
    <n v="33805.24"/>
    <n v="0"/>
  </r>
  <r>
    <n v="-1"/>
    <n v="1"/>
    <s v="0001 -Florida Power &amp; Light Company"/>
    <n v="0"/>
    <n v="3"/>
    <x v="1"/>
    <n v="2002"/>
    <n v="81"/>
    <n v="2014"/>
    <s v="V2002 Bonus Q2"/>
    <n v="367"/>
    <x v="5"/>
    <s v="Function"/>
    <n v="7663209.4199999999"/>
    <n v="0"/>
    <n v="0"/>
    <n v="7723705.8799999999"/>
    <n v="344708.99"/>
    <n v="4874885.9800000004"/>
    <n v="-121891.7"/>
    <n v="32366.21"/>
    <n v="7784202.3499999996"/>
    <n v="5141122.74"/>
    <n v="-10154.49"/>
    <n v="0"/>
    <n v="32366.21"/>
    <n v="0"/>
  </r>
  <r>
    <n v="-1"/>
    <n v="1"/>
    <s v="0001 -Florida Power &amp; Light Company"/>
    <n v="0"/>
    <n v="3"/>
    <x v="1"/>
    <n v="2002"/>
    <n v="82"/>
    <n v="2014"/>
    <s v="V2002 Bonus Q3"/>
    <n v="367"/>
    <x v="5"/>
    <s v="Function"/>
    <n v="5644855.0199999996"/>
    <n v="0"/>
    <n v="0"/>
    <n v="5689417.7999999998"/>
    <n v="253804.93"/>
    <n v="3527983.53"/>
    <n v="-89787.6"/>
    <n v="23841.53"/>
    <n v="5733980.5700000003"/>
    <n v="3724963.66"/>
    <n v="-8459.2199999999993"/>
    <n v="0"/>
    <n v="23841.53"/>
    <n v="0"/>
  </r>
  <r>
    <n v="-1"/>
    <n v="1"/>
    <s v="0001 -Florida Power &amp; Light Company"/>
    <n v="0"/>
    <n v="3"/>
    <x v="1"/>
    <n v="2002"/>
    <n v="83"/>
    <n v="2014"/>
    <s v="V2002 Bonus Q4"/>
    <n v="367"/>
    <x v="5"/>
    <s v="Function"/>
    <n v="7533893.79"/>
    <n v="0"/>
    <n v="0"/>
    <n v="7593369.3700000001"/>
    <n v="338512.41"/>
    <n v="4624828.8"/>
    <n v="-119834.77"/>
    <n v="31820.03"/>
    <n v="7652844.9500000002"/>
    <n v="4888804.26"/>
    <n v="-12594.19"/>
    <n v="0"/>
    <n v="31820.03"/>
    <n v="0"/>
  </r>
  <r>
    <n v="-1"/>
    <n v="1"/>
    <s v="0001 -Florida Power &amp; Light Company"/>
    <n v="0"/>
    <n v="3"/>
    <x v="1"/>
    <n v="2002"/>
    <n v="76"/>
    <n v="2014"/>
    <s v="V2002 Q1"/>
    <n v="367"/>
    <x v="5"/>
    <s v="Function"/>
    <n v="21848308.390000001"/>
    <n v="0"/>
    <n v="0"/>
    <n v="22020787.719999999"/>
    <n v="981906.92"/>
    <n v="14151979.720000001"/>
    <n v="-347521.11"/>
    <n v="83048.92"/>
    <n v="22193267.039999999"/>
    <n v="14906226.02"/>
    <n v="-34249.11"/>
    <n v="0"/>
    <n v="83048.92"/>
    <n v="0"/>
  </r>
  <r>
    <n v="-1"/>
    <n v="1"/>
    <s v="0001 -Florida Power &amp; Light Company"/>
    <n v="0"/>
    <n v="3"/>
    <x v="1"/>
    <n v="2002"/>
    <n v="77"/>
    <n v="2014"/>
    <s v="V2002 Q2"/>
    <n v="367"/>
    <x v="5"/>
    <s v="Function"/>
    <n v="12288519.01"/>
    <n v="0"/>
    <n v="0"/>
    <n v="12356225.25"/>
    <n v="551458.32999999996"/>
    <n v="7780611"/>
    <n v="-194544.55"/>
    <n v="32937.120000000003"/>
    <n v="12423931.5"/>
    <n v="8244244.1799999997"/>
    <n v="-14650.22"/>
    <n v="0"/>
    <n v="32937.120000000003"/>
    <n v="0"/>
  </r>
  <r>
    <n v="-1"/>
    <n v="1"/>
    <s v="0001 -Florida Power &amp; Light Company"/>
    <n v="0"/>
    <n v="3"/>
    <x v="1"/>
    <n v="2002"/>
    <n v="78"/>
    <n v="2014"/>
    <s v="V2002 Q3"/>
    <n v="367"/>
    <x v="5"/>
    <s v="Function"/>
    <n v="4596394.1900000004"/>
    <n v="0"/>
    <n v="0"/>
    <n v="4630060.2699999996"/>
    <n v="191743.44"/>
    <n v="2997164.22"/>
    <n v="-67832.31"/>
    <n v="16303.64"/>
    <n v="4663726.3499999996"/>
    <n v="3145977.69"/>
    <n v="-8098.55"/>
    <n v="0"/>
    <n v="16303.64"/>
    <n v="0"/>
  </r>
  <r>
    <n v="-1"/>
    <n v="1"/>
    <s v="0001 -Florida Power &amp; Light Company"/>
    <n v="0"/>
    <n v="3"/>
    <x v="1"/>
    <n v="2002"/>
    <n v="79"/>
    <n v="2014"/>
    <s v="V2002 Q4"/>
    <n v="367"/>
    <x v="5"/>
    <s v="Function"/>
    <n v="8755335.6500000004"/>
    <n v="0"/>
    <n v="0"/>
    <n v="8823241.5800000001"/>
    <n v="386494.7"/>
    <n v="5433943.25"/>
    <n v="-136820.72"/>
    <n v="32911.81"/>
    <n v="8891147.5199999996"/>
    <n v="5735335.5199999996"/>
    <n v="-17797.63"/>
    <n v="0"/>
    <n v="32911.81"/>
    <n v="0"/>
  </r>
  <r>
    <n v="-1"/>
    <n v="1"/>
    <s v="0001 -Florida Power &amp; Light Company"/>
    <n v="0"/>
    <n v="3"/>
    <x v="1"/>
    <n v="2003"/>
    <n v="64"/>
    <n v="2014"/>
    <s v="V2003"/>
    <n v="367"/>
    <x v="5"/>
    <s v="Function"/>
    <n v="3275896.9"/>
    <n v="0"/>
    <n v="0"/>
    <n v="2146319.21"/>
    <n v="94914.78"/>
    <n v="1366103.06"/>
    <n v="-39267.46"/>
    <n v="14520.75"/>
    <n v="3286696.71"/>
    <n v="1454553.36"/>
    <n v="10185.42"/>
    <n v="0"/>
    <n v="14520.75"/>
    <n v="0"/>
  </r>
  <r>
    <n v="-1"/>
    <n v="1"/>
    <s v="0001 -Florida Power &amp; Light Company"/>
    <n v="0"/>
    <n v="3"/>
    <x v="1"/>
    <n v="2003"/>
    <n v="70"/>
    <n v="2014"/>
    <s v="V2003 Bonus-30%"/>
    <n v="367"/>
    <x v="5"/>
    <s v="Function"/>
    <n v="43551652.25"/>
    <n v="0"/>
    <n v="0"/>
    <n v="44079463.32"/>
    <n v="1965447.16"/>
    <n v="32934151.27"/>
    <n v="-1062309.98"/>
    <n v="455470.59"/>
    <n v="44607274.390000001"/>
    <n v="34096802.969999999"/>
    <n v="202643.91"/>
    <n v="0"/>
    <n v="455470.59"/>
    <n v="0"/>
  </r>
  <r>
    <n v="-1"/>
    <n v="1"/>
    <s v="0001 -Florida Power &amp; Light Company"/>
    <n v="0"/>
    <n v="3"/>
    <x v="1"/>
    <n v="2003"/>
    <n v="84"/>
    <n v="2014"/>
    <s v="V2003 Bonus-50%"/>
    <n v="367"/>
    <x v="5"/>
    <s v="Function"/>
    <n v="4291355.99"/>
    <n v="0"/>
    <n v="0"/>
    <n v="4343388.1399999997"/>
    <n v="-0.01"/>
    <n v="4395420.28"/>
    <n v="-104723.58"/>
    <n v="82203.48"/>
    <n v="4395420.28"/>
    <n v="4291355.99"/>
    <n v="82203.48"/>
    <n v="0"/>
    <n v="82203.48"/>
    <n v="0"/>
  </r>
  <r>
    <n v="-1"/>
    <n v="1"/>
    <s v="0001 -Florida Power &amp; Light Company"/>
    <n v="0"/>
    <n v="3"/>
    <x v="1"/>
    <n v="2004"/>
    <n v="92"/>
    <n v="2014"/>
    <s v="V2004 Q1"/>
    <n v="367"/>
    <x v="5"/>
    <s v="Function"/>
    <n v="146071.54999999999"/>
    <n v="0"/>
    <n v="0"/>
    <n v="146530.68"/>
    <n v="5610.07"/>
    <n v="67956.97"/>
    <n v="-918.3"/>
    <n v="11495.47"/>
    <n v="146989.82"/>
    <n v="73042.91"/>
    <n v="11101.32"/>
    <n v="0"/>
    <n v="11495.47"/>
    <n v="0"/>
  </r>
  <r>
    <n v="-1"/>
    <n v="1"/>
    <s v="0001 -Florida Power &amp; Light Company"/>
    <n v="0"/>
    <n v="3"/>
    <x v="1"/>
    <n v="2004"/>
    <n v="96"/>
    <n v="2014"/>
    <s v="V2004 Q1 - 30% Bonus"/>
    <n v="367"/>
    <x v="5"/>
    <s v="Function"/>
    <n v="4794509.84"/>
    <n v="0"/>
    <n v="0"/>
    <n v="4813305.72"/>
    <n v="210596.64"/>
    <n v="2691083.95"/>
    <n v="-37593.120000000003"/>
    <n v="11190.81"/>
    <n v="4832101.5999999996"/>
    <n v="2880224.33"/>
    <n v="-4944.68"/>
    <n v="0"/>
    <n v="11190.81"/>
    <n v="0"/>
  </r>
  <r>
    <n v="-1"/>
    <n v="1"/>
    <s v="0001 -Florida Power &amp; Light Company"/>
    <n v="0"/>
    <n v="3"/>
    <x v="1"/>
    <n v="2004"/>
    <n v="100"/>
    <n v="2014"/>
    <s v="V2004 Q1 - 50% Bonus"/>
    <n v="367"/>
    <x v="5"/>
    <s v="Function"/>
    <n v="9276285.1500000004"/>
    <n v="0"/>
    <n v="0"/>
    <n v="9313349.3399999999"/>
    <n v="415282.25"/>
    <n v="5128421.33"/>
    <n v="-74131.06"/>
    <n v="30894.58"/>
    <n v="9350413.5399999991"/>
    <n v="5501393.6799999997"/>
    <n v="-923.92"/>
    <n v="0"/>
    <n v="30894.58"/>
    <n v="0"/>
  </r>
  <r>
    <n v="-1"/>
    <n v="1"/>
    <s v="0001 -Florida Power &amp; Light Company"/>
    <n v="0"/>
    <n v="3"/>
    <x v="1"/>
    <n v="2004"/>
    <n v="93"/>
    <n v="2014"/>
    <s v="V2004 Q2"/>
    <n v="367"/>
    <x v="5"/>
    <s v="Function"/>
    <n v="-1500282.36"/>
    <n v="0"/>
    <n v="0"/>
    <n v="-1507927.62"/>
    <n v="-84577.32"/>
    <n v="-690052.38"/>
    <n v="15291.07"/>
    <n v="1180.1400000000001"/>
    <n v="-1515572.88"/>
    <n v="-766077.48"/>
    <n v="7918.44"/>
    <n v="0"/>
    <n v="1180.1400000000001"/>
    <n v="0"/>
  </r>
  <r>
    <n v="-1"/>
    <n v="1"/>
    <s v="0001 -Florida Power &amp; Light Company"/>
    <n v="0"/>
    <n v="3"/>
    <x v="1"/>
    <n v="2004"/>
    <n v="97"/>
    <n v="2014"/>
    <s v="V2004 Q2 - 30% Bonus"/>
    <n v="367"/>
    <x v="5"/>
    <s v="Function"/>
    <n v="685887.17"/>
    <n v="0"/>
    <n v="0"/>
    <n v="688627.69"/>
    <n v="30733.45"/>
    <n v="371266.2"/>
    <n v="-5481.23"/>
    <n v="1684.75"/>
    <n v="691368.2"/>
    <n v="398934.02"/>
    <n v="-730.65"/>
    <n v="0"/>
    <n v="1684.75"/>
    <n v="0"/>
  </r>
  <r>
    <n v="-1"/>
    <n v="1"/>
    <s v="0001 -Florida Power &amp; Light Company"/>
    <n v="0"/>
    <n v="3"/>
    <x v="1"/>
    <n v="2004"/>
    <n v="101"/>
    <n v="2014"/>
    <s v="V2004 Q2 - 50% Bonus"/>
    <n v="367"/>
    <x v="5"/>
    <s v="Function"/>
    <n v="9881992.2699999996"/>
    <n v="0"/>
    <n v="0"/>
    <n v="9881992.2699999996"/>
    <n v="440650.3"/>
    <n v="5310603.3"/>
    <n v="-87268.2"/>
    <n v="0"/>
    <n v="9881992.2699999996"/>
    <n v="5751253.5999999996"/>
    <n v="0"/>
    <n v="0"/>
    <n v="0"/>
    <n v="0"/>
  </r>
  <r>
    <n v="-1"/>
    <n v="1"/>
    <s v="0001 -Florida Power &amp; Light Company"/>
    <n v="0"/>
    <n v="3"/>
    <x v="1"/>
    <n v="2004"/>
    <n v="94"/>
    <n v="2014"/>
    <s v="V2004 Q3"/>
    <n v="367"/>
    <x v="5"/>
    <s v="Function"/>
    <n v="-3126399.1"/>
    <n v="0"/>
    <n v="0"/>
    <n v="-3140192.59"/>
    <n v="-149718.78"/>
    <n v="-1784426.98"/>
    <n v="27587.96"/>
    <n v="1319.27"/>
    <n v="-3153986.08"/>
    <n v="-1919017.61"/>
    <n v="13778.1"/>
    <n v="0"/>
    <n v="1319.27"/>
    <n v="0"/>
  </r>
  <r>
    <n v="-1"/>
    <n v="1"/>
    <s v="0001 -Florida Power &amp; Light Company"/>
    <n v="0"/>
    <n v="3"/>
    <x v="1"/>
    <n v="2004"/>
    <n v="98"/>
    <n v="2014"/>
    <s v="V2004 Q3 - 30% Bonus"/>
    <n v="367"/>
    <x v="5"/>
    <s v="Function"/>
    <n v="23457.86"/>
    <n v="0"/>
    <n v="0"/>
    <n v="23457.86"/>
    <n v="0"/>
    <n v="23457.86"/>
    <n v="0"/>
    <n v="0"/>
    <n v="23457.86"/>
    <n v="23457.86"/>
    <n v="0"/>
    <n v="0"/>
    <n v="0"/>
    <n v="0"/>
  </r>
  <r>
    <n v="-1"/>
    <n v="1"/>
    <s v="0001 -Florida Power &amp; Light Company"/>
    <n v="0"/>
    <n v="3"/>
    <x v="1"/>
    <n v="2004"/>
    <n v="102"/>
    <n v="2014"/>
    <s v="V2004 Q3 - 50% Bonus"/>
    <n v="367"/>
    <x v="5"/>
    <s v="Function"/>
    <n v="14831261.529999999"/>
    <n v="0"/>
    <n v="0"/>
    <n v="14885832.09"/>
    <n v="663908.11"/>
    <n v="7860407.5099999998"/>
    <n v="-109145.38"/>
    <n v="45387.4"/>
    <n v="14940402.65"/>
    <n v="8464460.7200000007"/>
    <n v="-3898.82"/>
    <n v="0"/>
    <n v="45387.4"/>
    <n v="0"/>
  </r>
  <r>
    <n v="-1"/>
    <n v="1"/>
    <s v="0001 -Florida Power &amp; Light Company"/>
    <n v="0"/>
    <n v="3"/>
    <x v="1"/>
    <n v="2004"/>
    <n v="95"/>
    <n v="2014"/>
    <s v="V2004 Q4"/>
    <n v="367"/>
    <x v="5"/>
    <s v="Function"/>
    <n v="1095605.96"/>
    <n v="0"/>
    <n v="0"/>
    <n v="1099950.96"/>
    <n v="48793.82"/>
    <n v="565853.24"/>
    <n v="-8690.31"/>
    <n v="10065.01"/>
    <n v="1104295.96"/>
    <n v="609976.53"/>
    <n v="6045.54"/>
    <n v="0"/>
    <n v="10065.01"/>
    <n v="0"/>
  </r>
  <r>
    <n v="-1"/>
    <n v="1"/>
    <s v="0001 -Florida Power &amp; Light Company"/>
    <n v="0"/>
    <n v="3"/>
    <x v="1"/>
    <n v="2004"/>
    <n v="99"/>
    <n v="2014"/>
    <s v="V2004 Q4 - 30% Bonus"/>
    <n v="367"/>
    <x v="5"/>
    <s v="Function"/>
    <n v="168536.56"/>
    <n v="0"/>
    <n v="0"/>
    <n v="169151.69"/>
    <n v="7540.78"/>
    <n v="87459.01"/>
    <n v="-1230.3"/>
    <n v="369.55"/>
    <n v="169766.82"/>
    <n v="94338.57"/>
    <n v="-199.49"/>
    <n v="0"/>
    <n v="369.55"/>
    <n v="0"/>
  </r>
  <r>
    <n v="-1"/>
    <n v="1"/>
    <s v="0001 -Florida Power &amp; Light Company"/>
    <n v="0"/>
    <n v="3"/>
    <x v="1"/>
    <n v="2004"/>
    <n v="103"/>
    <n v="2014"/>
    <s v="V2004 Q4 - 50% Bonus"/>
    <n v="367"/>
    <x v="5"/>
    <s v="Function"/>
    <n v="13570535.460000001"/>
    <n v="0"/>
    <n v="0"/>
    <n v="13624748.640000001"/>
    <n v="607391.30000000005"/>
    <n v="7047127.5700000003"/>
    <n v="-108430.27"/>
    <n v="45599.32"/>
    <n v="13678961.83"/>
    <n v="7596242.9500000002"/>
    <n v="-4551.13"/>
    <n v="0"/>
    <n v="45599.32"/>
    <n v="0"/>
  </r>
  <r>
    <n v="-1"/>
    <n v="1"/>
    <s v="0001 -Florida Power &amp; Light Company"/>
    <n v="0"/>
    <n v="3"/>
    <x v="1"/>
    <n v="2005"/>
    <n v="66"/>
    <n v="2014"/>
    <s v="V2005"/>
    <n v="367"/>
    <x v="5"/>
    <s v="Function"/>
    <n v="60701139.810000002"/>
    <n v="0"/>
    <n v="0"/>
    <n v="34799350.710000001"/>
    <n v="2706091.29"/>
    <n v="29492262.850000001"/>
    <n v="-756649.74"/>
    <n v="104617.73"/>
    <n v="61433807.340000004"/>
    <n v="31825255.32"/>
    <n v="-254950.98"/>
    <n v="0"/>
    <n v="104617.73"/>
    <n v="0"/>
  </r>
  <r>
    <n v="-1"/>
    <n v="1"/>
    <s v="0001 -Florida Power &amp; Light Company"/>
    <n v="0"/>
    <n v="3"/>
    <x v="1"/>
    <n v="2005"/>
    <n v="104"/>
    <n v="2014"/>
    <s v="V2005 A"/>
    <n v="367"/>
    <x v="5"/>
    <s v="Function"/>
    <n v="80777775.969999999"/>
    <n v="0"/>
    <n v="0"/>
    <n v="31221551.890000001"/>
    <n v="4803310.87"/>
    <n v="50474208.960000001"/>
    <n v="-1139732.33"/>
    <n v="217507.32"/>
    <n v="81913764.310000002"/>
    <n v="54543999.460000001"/>
    <n v="-184960.64000000001"/>
    <n v="0"/>
    <n v="217507.32"/>
    <n v="0"/>
  </r>
  <r>
    <n v="-1"/>
    <n v="1"/>
    <s v="0001 -Florida Power &amp; Light Company"/>
    <n v="0"/>
    <n v="3"/>
    <x v="1"/>
    <n v="2005"/>
    <n v="72"/>
    <n v="2014"/>
    <s v="V2005 Bonus-30%"/>
    <n v="367"/>
    <x v="5"/>
    <s v="Function"/>
    <n v="2043157.02"/>
    <n v="0"/>
    <n v="0"/>
    <n v="2043157.02"/>
    <n v="120546.26"/>
    <n v="1258993.42"/>
    <n v="0"/>
    <n v="0"/>
    <n v="2043157.02"/>
    <n v="1379539.68"/>
    <n v="0"/>
    <n v="0"/>
    <n v="0"/>
    <n v="0"/>
  </r>
  <r>
    <n v="-1"/>
    <n v="1"/>
    <s v="0001 -Florida Power &amp; Light Company"/>
    <n v="0"/>
    <n v="3"/>
    <x v="1"/>
    <n v="2005"/>
    <n v="86"/>
    <n v="2014"/>
    <s v="V2005 Bonus-50%"/>
    <n v="367"/>
    <x v="5"/>
    <s v="Function"/>
    <n v="4930866.22"/>
    <n v="0"/>
    <n v="0"/>
    <n v="4962668.21"/>
    <n v="224147.88"/>
    <n v="2456790.2000000002"/>
    <n v="-64174.52"/>
    <n v="29388.68"/>
    <n v="4994470.2"/>
    <n v="2648548.58"/>
    <n v="-1825.8"/>
    <n v="0"/>
    <n v="29388.68"/>
    <n v="0"/>
  </r>
  <r>
    <n v="-1"/>
    <n v="1"/>
    <s v="0001 -Florida Power &amp; Light Company"/>
    <n v="0"/>
    <n v="3"/>
    <x v="1"/>
    <n v="2006"/>
    <n v="67"/>
    <n v="2014"/>
    <s v="V2006"/>
    <n v="367"/>
    <x v="5"/>
    <s v="Function"/>
    <n v="209912095.38999999"/>
    <n v="0"/>
    <n v="0"/>
    <n v="107568741.33"/>
    <n v="12100169.49"/>
    <n v="114456333.62"/>
    <n v="-1925355.26"/>
    <n v="448837.84"/>
    <n v="211724035.34"/>
    <n v="125493516.16"/>
    <n v="-300115.17"/>
    <n v="0"/>
    <n v="448837.84"/>
    <n v="0"/>
  </r>
  <r>
    <n v="-1"/>
    <n v="1"/>
    <s v="0001 -Florida Power &amp; Light Company"/>
    <n v="0"/>
    <n v="3"/>
    <x v="1"/>
    <n v="2007"/>
    <n v="74"/>
    <n v="2014"/>
    <s v="V2007"/>
    <n v="367"/>
    <x v="5"/>
    <s v="Function"/>
    <n v="132345408.81"/>
    <n v="0"/>
    <n v="0"/>
    <n v="85530240.370000005"/>
    <n v="6923133.3499999996"/>
    <n v="58256167.68"/>
    <n v="-1792913.47"/>
    <n v="498587.59"/>
    <n v="134113092.84999999"/>
    <n v="64246656.960000001"/>
    <n v="-336452.38"/>
    <n v="0"/>
    <n v="498587.59"/>
    <n v="0"/>
  </r>
  <r>
    <n v="-1"/>
    <n v="1"/>
    <s v="0001 -Florida Power &amp; Light Company"/>
    <n v="0"/>
    <n v="3"/>
    <x v="1"/>
    <n v="2008"/>
    <n v="89"/>
    <n v="2014"/>
    <s v="V2008"/>
    <n v="367"/>
    <x v="5"/>
    <s v="Function"/>
    <n v="8495777.1099999994"/>
    <n v="0"/>
    <n v="0"/>
    <n v="8495777.1099999994"/>
    <n v="501250.85"/>
    <n v="3730495.72"/>
    <n v="0"/>
    <n v="0"/>
    <n v="8495777.1099999994"/>
    <n v="4231746.57"/>
    <n v="0"/>
    <n v="0"/>
    <n v="0"/>
    <n v="0"/>
  </r>
  <r>
    <n v="-1"/>
    <n v="1"/>
    <s v="0001 -Florida Power &amp; Light Company"/>
    <n v="0"/>
    <n v="3"/>
    <x v="1"/>
    <n v="2008"/>
    <n v="239"/>
    <n v="2014"/>
    <s v="V2008 Bonus - 50%"/>
    <n v="367"/>
    <x v="5"/>
    <s v="Function"/>
    <n v="2527053.3199999998"/>
    <n v="0"/>
    <n v="0"/>
    <n v="2527053.3199999998"/>
    <n v="149096.15"/>
    <n v="1109629.1200000001"/>
    <n v="0"/>
    <n v="0"/>
    <n v="2527053.3199999998"/>
    <n v="1258725.27"/>
    <n v="0"/>
    <n v="0"/>
    <n v="0"/>
    <n v="0"/>
  </r>
  <r>
    <n v="-1"/>
    <n v="1"/>
    <s v="0001 -Florida Power &amp; Light Company"/>
    <n v="0"/>
    <n v="3"/>
    <x v="1"/>
    <n v="2008"/>
    <n v="164"/>
    <n v="2014"/>
    <s v="V2008 Q1"/>
    <n v="367"/>
    <x v="5"/>
    <s v="Function"/>
    <n v="33859526.200000003"/>
    <n v="0"/>
    <n v="0"/>
    <n v="33859526.200000003"/>
    <n v="1876444.51"/>
    <n v="14559077.75"/>
    <n v="-59819.21"/>
    <n v="0"/>
    <n v="33859526.200000003"/>
    <n v="16435522.26"/>
    <n v="0"/>
    <n v="0"/>
    <n v="0"/>
    <n v="0"/>
  </r>
  <r>
    <n v="-1"/>
    <n v="1"/>
    <s v="0001 -Florida Power &amp; Light Company"/>
    <n v="0"/>
    <n v="3"/>
    <x v="1"/>
    <n v="2008"/>
    <n v="168"/>
    <n v="2014"/>
    <s v="V2008 Q1 - 50% Bonus"/>
    <n v="367"/>
    <x v="5"/>
    <s v="Function"/>
    <n v="616574.56000000006"/>
    <n v="0"/>
    <n v="0"/>
    <n v="617105.07999999996"/>
    <n v="36440.050000000003"/>
    <n v="284841.18"/>
    <n v="-1061.03"/>
    <n v="581.66"/>
    <n v="617635.59"/>
    <n v="320760.58"/>
    <n v="41.28"/>
    <n v="0"/>
    <n v="581.66"/>
    <n v="0"/>
  </r>
  <r>
    <n v="-1"/>
    <n v="1"/>
    <s v="0001 -Florida Power &amp; Light Company"/>
    <n v="0"/>
    <n v="3"/>
    <x v="1"/>
    <n v="2008"/>
    <n v="165"/>
    <n v="2014"/>
    <s v="V2008 Q2"/>
    <n v="367"/>
    <x v="5"/>
    <s v="Function"/>
    <n v="103928818.19"/>
    <n v="0"/>
    <n v="0"/>
    <n v="103963028.87"/>
    <n v="3504988.59"/>
    <n v="24675978.48"/>
    <n v="-68421.36"/>
    <n v="17172.71"/>
    <n v="103997239.55"/>
    <n v="28148402.260000002"/>
    <n v="-18683.849999999999"/>
    <n v="0"/>
    <n v="17172.71"/>
    <n v="0"/>
  </r>
  <r>
    <n v="-1"/>
    <n v="1"/>
    <s v="0001 -Florida Power &amp; Light Company"/>
    <n v="0"/>
    <n v="3"/>
    <x v="1"/>
    <n v="2008"/>
    <n v="169"/>
    <n v="2014"/>
    <s v="V2008 Q2 - 50% Bonus"/>
    <n v="367"/>
    <x v="5"/>
    <s v="Function"/>
    <n v="3256742.19"/>
    <n v="0"/>
    <n v="0"/>
    <n v="3259544.35"/>
    <n v="192476.09"/>
    <n v="1456376.74"/>
    <n v="-5604.33"/>
    <n v="2813.2"/>
    <n v="3262346.52"/>
    <n v="1646185.48"/>
    <n v="-123.78"/>
    <n v="0"/>
    <n v="2813.2"/>
    <n v="0"/>
  </r>
  <r>
    <n v="-1"/>
    <n v="1"/>
    <s v="0001 -Florida Power &amp; Light Company"/>
    <n v="0"/>
    <n v="3"/>
    <x v="1"/>
    <n v="2008"/>
    <n v="166"/>
    <n v="2014"/>
    <s v="V2008 Q3"/>
    <n v="367"/>
    <x v="5"/>
    <s v="Function"/>
    <n v="61584735.390000001"/>
    <n v="0"/>
    <n v="0"/>
    <n v="61633526.710000001"/>
    <n v="3424202.92"/>
    <n v="24920450.43"/>
    <n v="-97582.63"/>
    <n v="23926.639999999999"/>
    <n v="61682318.020000003"/>
    <n v="28299649.699999999"/>
    <n v="-28652.34"/>
    <n v="0"/>
    <n v="23926.639999999999"/>
    <n v="0"/>
  </r>
  <r>
    <n v="-1"/>
    <n v="1"/>
    <s v="0001 -Florida Power &amp; Light Company"/>
    <n v="0"/>
    <n v="3"/>
    <x v="1"/>
    <n v="2008"/>
    <n v="170"/>
    <n v="2014"/>
    <s v="V2008 Q3 - 50% Bonus"/>
    <n v="367"/>
    <x v="5"/>
    <s v="Function"/>
    <n v="7200399.8099999996"/>
    <n v="0"/>
    <n v="0"/>
    <n v="7206595.1799999997"/>
    <n v="425549.45"/>
    <n v="3113473.15"/>
    <n v="-12390.74"/>
    <n v="6076.26"/>
    <n v="7212790.5499999998"/>
    <n v="3533308.17"/>
    <n v="-600.05999999999995"/>
    <n v="0"/>
    <n v="6076.26"/>
    <n v="0"/>
  </r>
  <r>
    <n v="-1"/>
    <n v="1"/>
    <s v="0001 -Florida Power &amp; Light Company"/>
    <n v="0"/>
    <n v="3"/>
    <x v="1"/>
    <n v="2008"/>
    <n v="167"/>
    <n v="2014"/>
    <s v="V2008 Q4"/>
    <n v="367"/>
    <x v="5"/>
    <s v="Function"/>
    <n v="24121154.77"/>
    <n v="0"/>
    <n v="0"/>
    <n v="24140933.890000001"/>
    <n v="1384616.05"/>
    <n v="9756699.9299999997"/>
    <n v="-39558.25"/>
    <n v="10220.23"/>
    <n v="24160713.02"/>
    <n v="11123656.189999999"/>
    <n v="-11678.23"/>
    <n v="0"/>
    <n v="10220.23"/>
    <n v="0"/>
  </r>
  <r>
    <n v="-1"/>
    <n v="1"/>
    <s v="0001 -Florida Power &amp; Light Company"/>
    <n v="0"/>
    <n v="3"/>
    <x v="1"/>
    <n v="2008"/>
    <n v="171"/>
    <n v="2014"/>
    <s v="V2008 Q4 - 50% Bonus"/>
    <n v="367"/>
    <x v="5"/>
    <s v="Function"/>
    <n v="6582772.5300000003"/>
    <n v="0"/>
    <n v="0"/>
    <n v="6588436.4800000004"/>
    <n v="389047.17"/>
    <n v="2749080.48"/>
    <n v="-11327.9"/>
    <n v="5853.33"/>
    <n v="6594100.4299999997"/>
    <n v="3133070.6"/>
    <n v="-417.51"/>
    <n v="0"/>
    <n v="5853.33"/>
    <n v="0"/>
  </r>
  <r>
    <n v="-1"/>
    <n v="1"/>
    <s v="0001 -Florida Power &amp; Light Company"/>
    <n v="0"/>
    <n v="3"/>
    <x v="1"/>
    <n v="2009"/>
    <n v="90"/>
    <n v="2014"/>
    <s v="V2009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85"/>
    <n v="2014"/>
    <s v="V2009 Q1"/>
    <n v="367"/>
    <x v="5"/>
    <s v="Function"/>
    <n v="8321918.9900000002"/>
    <n v="0"/>
    <n v="0"/>
    <n v="8327767.8499999996"/>
    <n v="490684.6"/>
    <n v="3285638.7"/>
    <n v="-12177.85"/>
    <n v="3122.08"/>
    <n v="8333616.71"/>
    <n v="3771278.71"/>
    <n v="-3531.06"/>
    <n v="0"/>
    <n v="3122.08"/>
    <n v="0"/>
  </r>
  <r>
    <n v="-1"/>
    <n v="1"/>
    <s v="0001 -Florida Power &amp; Light Company"/>
    <n v="0"/>
    <n v="3"/>
    <x v="1"/>
    <n v="2009"/>
    <n v="189"/>
    <n v="2014"/>
    <s v="V2009 Q1 - 50% Bonus"/>
    <n v="367"/>
    <x v="5"/>
    <s v="Function"/>
    <n v="13505758.970000001"/>
    <n v="0"/>
    <n v="0"/>
    <n v="13515455.949999999"/>
    <n v="809170.35"/>
    <n v="5427779.1100000003"/>
    <n v="-20189.97"/>
    <n v="10352.36"/>
    <n v="13525152.92"/>
    <n v="6228585.9199999999"/>
    <n v="-678.04"/>
    <n v="0"/>
    <n v="10352.36"/>
    <n v="0"/>
  </r>
  <r>
    <n v="-1"/>
    <n v="1"/>
    <s v="0001 -Florida Power &amp; Light Company"/>
    <n v="0"/>
    <n v="3"/>
    <x v="1"/>
    <n v="2009"/>
    <n v="186"/>
    <n v="2014"/>
    <s v="V2009 Q2"/>
    <n v="367"/>
    <x v="5"/>
    <s v="Function"/>
    <n v="15899022.029999999"/>
    <n v="0"/>
    <n v="0"/>
    <n v="15907107.01"/>
    <n v="762838.34"/>
    <n v="4655039.41"/>
    <n v="-16833.669999999998"/>
    <n v="3982.58"/>
    <n v="15915192"/>
    <n v="5411156.46"/>
    <n v="-5466.1"/>
    <n v="0"/>
    <n v="3982.58"/>
    <n v="0"/>
  </r>
  <r>
    <n v="-1"/>
    <n v="1"/>
    <s v="0001 -Florida Power &amp; Light Company"/>
    <n v="0"/>
    <n v="3"/>
    <x v="1"/>
    <n v="2009"/>
    <n v="190"/>
    <n v="2014"/>
    <s v="V2009 Q2 - 50% Bonus"/>
    <n v="367"/>
    <x v="5"/>
    <s v="Function"/>
    <n v="12584415.18"/>
    <n v="0"/>
    <n v="0"/>
    <n v="12593450.65"/>
    <n v="774623.15"/>
    <n v="4850822.92"/>
    <n v="-18812.650000000001"/>
    <n v="8901.5499999999993"/>
    <n v="12602486.109999999"/>
    <n v="5617934.6200000001"/>
    <n v="-1657.92"/>
    <n v="0"/>
    <n v="8901.5499999999993"/>
    <n v="0"/>
  </r>
  <r>
    <n v="-1"/>
    <n v="1"/>
    <s v="0001 -Florida Power &amp; Light Company"/>
    <n v="0"/>
    <n v="3"/>
    <x v="1"/>
    <n v="2009"/>
    <n v="187"/>
    <n v="2014"/>
    <s v="V2009 Q3"/>
    <n v="367"/>
    <x v="5"/>
    <s v="Function"/>
    <n v="36988488.719999999"/>
    <n v="0"/>
    <n v="0"/>
    <n v="37012106.560000002"/>
    <n v="2313971.5299999998"/>
    <n v="13496591.58"/>
    <n v="-54211"/>
    <n v="12017.73"/>
    <n v="37035724.399999999"/>
    <n v="15791664.83"/>
    <n v="-16319.66"/>
    <n v="0"/>
    <n v="12017.73"/>
    <n v="0"/>
  </r>
  <r>
    <n v="-1"/>
    <n v="1"/>
    <s v="0001 -Florida Power &amp; Light Company"/>
    <n v="0"/>
    <n v="3"/>
    <x v="1"/>
    <n v="2009"/>
    <n v="191"/>
    <n v="2014"/>
    <s v="V2009 Q3 - 50% Bonus"/>
    <n v="367"/>
    <x v="5"/>
    <s v="Function"/>
    <n v="24470181.98"/>
    <n v="0"/>
    <n v="0"/>
    <n v="24487712.640000001"/>
    <n v="1543803.33"/>
    <n v="9014207.0600000005"/>
    <n v="-36500.410000000003"/>
    <n v="17840.64"/>
    <n v="24505243.300000001"/>
    <n v="10543982.880000001"/>
    <n v="-3193.17"/>
    <n v="0"/>
    <n v="17840.64"/>
    <n v="0"/>
  </r>
  <r>
    <n v="-1"/>
    <n v="1"/>
    <s v="0001 -Florida Power &amp; Light Company"/>
    <n v="0"/>
    <n v="3"/>
    <x v="1"/>
    <n v="2009"/>
    <n v="188"/>
    <n v="2014"/>
    <s v="V2009 Q4"/>
    <n v="367"/>
    <x v="5"/>
    <s v="Function"/>
    <n v="31859631.52"/>
    <n v="0"/>
    <n v="0"/>
    <n v="31882360.920000002"/>
    <n v="2055557.5"/>
    <n v="11176382.26"/>
    <n v="-47324.65"/>
    <n v="11612.91"/>
    <n v="31905090.32"/>
    <n v="13214460.630000001"/>
    <n v="-16366.75"/>
    <n v="0"/>
    <n v="11612.91"/>
    <n v="0"/>
  </r>
  <r>
    <n v="-1"/>
    <n v="1"/>
    <s v="0001 -Florida Power &amp; Light Company"/>
    <n v="0"/>
    <n v="3"/>
    <x v="1"/>
    <n v="2009"/>
    <n v="192"/>
    <n v="2014"/>
    <s v="V2009 Q4 - 50% Bonus"/>
    <n v="367"/>
    <x v="5"/>
    <s v="Function"/>
    <n v="20582275.100000001"/>
    <n v="0"/>
    <n v="0"/>
    <n v="20597049.170000002"/>
    <n v="1334221.82"/>
    <n v="7256137.6600000001"/>
    <n v="-30760.94"/>
    <n v="15096.74"/>
    <n v="20611823.239999998"/>
    <n v="8578998.0800000001"/>
    <n v="-3089.99"/>
    <n v="0"/>
    <n v="15096.74"/>
    <n v="0"/>
  </r>
  <r>
    <n v="-1"/>
    <n v="1"/>
    <s v="0001 -Florida Power &amp; Light Company"/>
    <n v="0"/>
    <n v="3"/>
    <x v="1"/>
    <n v="2010"/>
    <n v="124"/>
    <n v="2014"/>
    <s v="V2010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3"/>
    <n v="2014"/>
    <s v="V2010 Q1"/>
    <n v="367"/>
    <x v="5"/>
    <s v="Function"/>
    <n v="272131.65000000002"/>
    <n v="0"/>
    <n v="0"/>
    <n v="272157.89"/>
    <n v="14031.38"/>
    <n v="66023.03"/>
    <n v="-53.35"/>
    <n v="15.04"/>
    <n v="272184.13"/>
    <n v="80035.100000000006"/>
    <n v="-18.13"/>
    <n v="0"/>
    <n v="15.04"/>
    <n v="0"/>
  </r>
  <r>
    <n v="-1"/>
    <n v="1"/>
    <s v="0001 -Florida Power &amp; Light Company"/>
    <n v="0"/>
    <n v="3"/>
    <x v="1"/>
    <n v="2010"/>
    <n v="215"/>
    <n v="2014"/>
    <s v="V2010 Q1 - 50% Bonus"/>
    <n v="367"/>
    <x v="5"/>
    <s v="Function"/>
    <n v="9635939.7200000007"/>
    <n v="0"/>
    <n v="0"/>
    <n v="9643585.9499999993"/>
    <n v="641491.34"/>
    <n v="3231136.01"/>
    <n v="-15545.49"/>
    <n v="8766.4"/>
    <n v="9651232.1699999999"/>
    <n v="3866998.96"/>
    <n v="-897.66"/>
    <n v="0"/>
    <n v="8766.4"/>
    <n v="0"/>
  </r>
  <r>
    <n v="-1"/>
    <n v="1"/>
    <s v="0001 -Florida Power &amp; Light Company"/>
    <n v="0"/>
    <n v="3"/>
    <x v="1"/>
    <n v="2010"/>
    <n v="194"/>
    <n v="2014"/>
    <s v="V2010 Q2"/>
    <n v="367"/>
    <x v="5"/>
    <s v="Function"/>
    <n v="767660.86"/>
    <n v="0"/>
    <n v="0"/>
    <n v="767986.96"/>
    <n v="36051.61"/>
    <n v="161104.32999999999"/>
    <n v="-663"/>
    <n v="177.82"/>
    <n v="768313.07"/>
    <n v="196927.18"/>
    <n v="-245.64"/>
    <n v="0"/>
    <n v="177.82"/>
    <n v="0"/>
  </r>
  <r>
    <n v="-1"/>
    <n v="1"/>
    <s v="0001 -Florida Power &amp; Light Company"/>
    <n v="0"/>
    <n v="3"/>
    <x v="1"/>
    <n v="2010"/>
    <n v="216"/>
    <n v="2014"/>
    <s v="V2010 Q2 - 50% Bonus"/>
    <n v="367"/>
    <x v="5"/>
    <s v="Function"/>
    <n v="8087677.9400000004"/>
    <n v="0"/>
    <n v="0"/>
    <n v="8094095.5999999996"/>
    <n v="553150.49"/>
    <n v="2564379.48"/>
    <n v="-13047.7"/>
    <n v="6998.76"/>
    <n v="8100513.2599999998"/>
    <n v="3113028.11"/>
    <n v="-1334.7"/>
    <n v="0"/>
    <n v="6998.76"/>
    <n v="0"/>
  </r>
  <r>
    <n v="-1"/>
    <n v="1"/>
    <s v="0001 -Florida Power &amp; Light Company"/>
    <n v="0"/>
    <n v="3"/>
    <x v="1"/>
    <n v="2010"/>
    <n v="195"/>
    <n v="2014"/>
    <s v="V2010 Q3"/>
    <n v="367"/>
    <x v="5"/>
    <s v="Function"/>
    <n v="2665335.1800000002"/>
    <n v="0"/>
    <n v="0"/>
    <n v="2667173.33"/>
    <n v="171791.35"/>
    <n v="726738.4"/>
    <n v="-3737.13"/>
    <n v="938.92"/>
    <n v="2669011.48"/>
    <n v="897303.98"/>
    <n v="-1511.61"/>
    <n v="0"/>
    <n v="938.92"/>
    <n v="0"/>
  </r>
  <r>
    <n v="-1"/>
    <n v="1"/>
    <s v="0001 -Florida Power &amp; Light Company"/>
    <n v="0"/>
    <n v="3"/>
    <x v="1"/>
    <n v="2010"/>
    <n v="225"/>
    <n v="2014"/>
    <s v="V2010 Q3 - 100% Bonus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7"/>
    <n v="2014"/>
    <s v="V2010 Q3 - 50% Bonus"/>
    <n v="367"/>
    <x v="5"/>
    <s v="Function"/>
    <n v="8933370.2100000009"/>
    <n v="0"/>
    <n v="0"/>
    <n v="8940374.1799999997"/>
    <n v="627346.06000000006"/>
    <n v="2669360.7999999998"/>
    <n v="-14411.78"/>
    <n v="7155.21"/>
    <n v="8947378.1600000001"/>
    <n v="3292036.26"/>
    <n v="-2182.14"/>
    <n v="0"/>
    <n v="7155.21"/>
    <n v="0"/>
  </r>
  <r>
    <n v="-1"/>
    <n v="1"/>
    <s v="0001 -Florida Power &amp; Light Company"/>
    <n v="0"/>
    <n v="3"/>
    <x v="1"/>
    <n v="2010"/>
    <n v="196"/>
    <n v="2014"/>
    <s v="V2010 Q4"/>
    <n v="367"/>
    <x v="5"/>
    <s v="Function"/>
    <n v="5556930.2199999997"/>
    <n v="0"/>
    <n v="0"/>
    <n v="5558097.7400000002"/>
    <n v="166985.01999999999"/>
    <n v="626233.11"/>
    <n v="-2373.6799999999998"/>
    <n v="623.58000000000004"/>
    <n v="5559265.2599999998"/>
    <n v="792479.99"/>
    <n v="-973.32"/>
    <n v="0"/>
    <n v="623.58000000000004"/>
    <n v="0"/>
  </r>
  <r>
    <n v="-1"/>
    <n v="1"/>
    <s v="0001 -Florida Power &amp; Light Company"/>
    <n v="0"/>
    <n v="3"/>
    <x v="1"/>
    <n v="2010"/>
    <n v="224"/>
    <n v="2014"/>
    <s v="V2010 Q4 - 100% Bonus"/>
    <n v="367"/>
    <x v="5"/>
    <s v="Function"/>
    <n v="0"/>
    <n v="0"/>
    <n v="0"/>
    <n v="0"/>
    <n v="0"/>
    <n v="0"/>
    <n v="0"/>
    <n v="3272.94"/>
    <n v="0"/>
    <n v="0"/>
    <n v="3272.94"/>
    <n v="0"/>
    <n v="3272.94"/>
    <n v="0"/>
  </r>
  <r>
    <n v="-1"/>
    <n v="1"/>
    <s v="0001 -Florida Power &amp; Light Company"/>
    <n v="0"/>
    <n v="3"/>
    <x v="1"/>
    <n v="2010"/>
    <n v="218"/>
    <n v="2014"/>
    <s v="V2010 Q4 - 50% Bonus"/>
    <n v="367"/>
    <x v="5"/>
    <s v="Function"/>
    <n v="9559760.7300000004"/>
    <n v="0"/>
    <n v="0"/>
    <n v="9567346.5099999998"/>
    <n v="688753.27"/>
    <n v="2682130.0299999998"/>
    <n v="-15422.59"/>
    <n v="8103.25"/>
    <n v="9574932.2799999993"/>
    <n v="3366087.35"/>
    <n v="-2272.34"/>
    <n v="0"/>
    <n v="8103.25"/>
    <n v="0"/>
  </r>
  <r>
    <n v="-1"/>
    <n v="1"/>
    <s v="0001 -Florida Power &amp; Light Company"/>
    <n v="0"/>
    <n v="3"/>
    <x v="1"/>
    <n v="2011"/>
    <n v="125"/>
    <n v="2014"/>
    <s v="V2011"/>
    <n v="367"/>
    <x v="5"/>
    <s v="Function"/>
    <n v="15828470.109999999"/>
    <n v="0"/>
    <n v="0"/>
    <n v="12400066.539999999"/>
    <n v="1180193.69"/>
    <n v="3540565.15"/>
    <n v="-155714.14000000001"/>
    <n v="44272.37"/>
    <n v="15984175.119999999"/>
    <n v="4678878.09"/>
    <n v="-69551.89"/>
    <n v="0"/>
    <n v="44272.37"/>
    <n v="0"/>
  </r>
  <r>
    <n v="-1"/>
    <n v="1"/>
    <s v="0001 -Florida Power &amp; Light Company"/>
    <n v="0"/>
    <n v="3"/>
    <x v="1"/>
    <n v="2011"/>
    <n v="233"/>
    <n v="2014"/>
    <s v="V2011 - 100% Bonus"/>
    <n v="367"/>
    <x v="5"/>
    <s v="Function"/>
    <n v="0"/>
    <n v="0"/>
    <n v="0"/>
    <n v="0"/>
    <n v="0"/>
    <n v="0"/>
    <n v="0"/>
    <n v="140163.19"/>
    <n v="0"/>
    <n v="0"/>
    <n v="140163.19"/>
    <n v="0"/>
    <n v="140163.19"/>
    <n v="0"/>
  </r>
  <r>
    <n v="-1"/>
    <n v="1"/>
    <s v="0001 -Florida Power &amp; Light Company"/>
    <n v="0"/>
    <n v="3"/>
    <x v="1"/>
    <n v="2011"/>
    <n v="234"/>
    <n v="2014"/>
    <s v="V2011 - 50% Bonus"/>
    <n v="367"/>
    <x v="5"/>
    <s v="Function"/>
    <n v="36117158.530000001"/>
    <n v="0"/>
    <n v="0"/>
    <n v="27948399.550000001"/>
    <n v="2792797"/>
    <n v="8410035.8900000006"/>
    <n v="-392286.1"/>
    <n v="223010.01"/>
    <n v="36509319.299999997"/>
    <n v="11097351.439999999"/>
    <n v="-63669.32"/>
    <n v="0"/>
    <n v="223010.01"/>
    <n v="0"/>
  </r>
  <r>
    <n v="-1"/>
    <n v="1"/>
    <s v="0001 -Florida Power &amp; Light Company"/>
    <n v="0"/>
    <n v="3"/>
    <x v="1"/>
    <n v="2012"/>
    <n v="126"/>
    <n v="2014"/>
    <s v="V2012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0"/>
    <n v="2014"/>
    <s v="V2012 Q1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8"/>
    <n v="2014"/>
    <s v="V2012 Q1 - 50% Bonus"/>
    <n v="367"/>
    <x v="5"/>
    <s v="Function"/>
    <n v="9987799.3800000008"/>
    <n v="0"/>
    <n v="0"/>
    <n v="10017067.51"/>
    <n v="822691.36"/>
    <n v="1795756.65"/>
    <n v="-58599.35"/>
    <n v="32682.14"/>
    <n v="10046335.65"/>
    <n v="2605580.86"/>
    <n v="-12986.98"/>
    <n v="0"/>
    <n v="32682.14"/>
    <n v="0"/>
  </r>
  <r>
    <n v="-1"/>
    <n v="1"/>
    <s v="0001 -Florida Power &amp; Light Company"/>
    <n v="0"/>
    <n v="3"/>
    <x v="1"/>
    <n v="2012"/>
    <n v="242"/>
    <n v="2014"/>
    <s v="V2012 Q2"/>
    <n v="367"/>
    <x v="5"/>
    <s v="Function"/>
    <n v="-3551.04"/>
    <n v="0"/>
    <n v="0"/>
    <n v="-3551.04"/>
    <n v="-53"/>
    <n v="-79.5"/>
    <n v="0"/>
    <n v="0"/>
    <n v="-3551.04"/>
    <n v="-132.5"/>
    <n v="0"/>
    <n v="0"/>
    <n v="0"/>
    <n v="0"/>
  </r>
  <r>
    <n v="-1"/>
    <n v="1"/>
    <s v="0001 -Florida Power &amp; Light Company"/>
    <n v="0"/>
    <n v="3"/>
    <x v="1"/>
    <n v="2012"/>
    <n v="243"/>
    <n v="2014"/>
    <s v="V2012 Q2 - 100% Bonus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9"/>
    <n v="2014"/>
    <s v="V2012 Q2 - 50% Bonus"/>
    <n v="367"/>
    <x v="5"/>
    <s v="Function"/>
    <n v="29370765.82"/>
    <n v="0"/>
    <n v="0"/>
    <n v="29456479.260000002"/>
    <n v="2483833.73"/>
    <n v="4612431.7699999996"/>
    <n v="-171782.85"/>
    <n v="89182.14"/>
    <n v="29542192.699999999"/>
    <n v="7062247.5499999998"/>
    <n v="-48226.79"/>
    <n v="0"/>
    <n v="89182.14"/>
    <n v="0"/>
  </r>
  <r>
    <n v="-1"/>
    <n v="1"/>
    <s v="0001 -Florida Power &amp; Light Company"/>
    <n v="0"/>
    <n v="3"/>
    <x v="1"/>
    <n v="2012"/>
    <n v="244"/>
    <n v="2014"/>
    <s v="V2012 Q3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5"/>
    <n v="2014"/>
    <s v="V2012 Q3 - 100% Bonus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0"/>
    <n v="2014"/>
    <s v="V2012 Q3 - 50% Bonus"/>
    <n v="367"/>
    <x v="5"/>
    <s v="Function"/>
    <n v="6195041.5899999999"/>
    <n v="0"/>
    <n v="0"/>
    <n v="6213135.4900000002"/>
    <n v="537843.57999999996"/>
    <n v="832744.83"/>
    <n v="-36226.79"/>
    <n v="22114"/>
    <n v="6231229.3899999997"/>
    <n v="1364180.82"/>
    <n v="-7666.21"/>
    <n v="0"/>
    <n v="22114"/>
    <n v="0"/>
  </r>
  <r>
    <n v="-1"/>
    <n v="1"/>
    <s v="0001 -Florida Power &amp; Light Company"/>
    <n v="0"/>
    <n v="3"/>
    <x v="1"/>
    <n v="2012"/>
    <n v="246"/>
    <n v="2014"/>
    <s v="V2012 Q4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7"/>
    <n v="2014"/>
    <s v="V2012 Q4 - 100% Bonus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1"/>
    <n v="2014"/>
    <s v="V2012 Q4 - 50% Bonus"/>
    <n v="367"/>
    <x v="5"/>
    <s v="Function"/>
    <n v="29704149.670000002"/>
    <n v="0"/>
    <n v="0"/>
    <n v="29791150.25"/>
    <n v="2647497.7400000002"/>
    <n v="3323479.73"/>
    <n v="-174188.64"/>
    <n v="96328.16"/>
    <n v="29878150.82"/>
    <n v="5943887.2300000004"/>
    <n v="-50582.75"/>
    <n v="0"/>
    <n v="96328.16"/>
    <n v="0"/>
  </r>
  <r>
    <n v="-1"/>
    <n v="1"/>
    <s v="0001 -Florida Power &amp; Light Company"/>
    <n v="0"/>
    <n v="3"/>
    <x v="1"/>
    <n v="2013"/>
    <n v="127"/>
    <n v="2014"/>
    <s v="V2013"/>
    <n v="367"/>
    <x v="5"/>
    <s v="Function"/>
    <n v="-19251561.420000002"/>
    <n v="-22398129"/>
    <n v="0"/>
    <n v="-18145516.859999999"/>
    <n v="-2059692.25"/>
    <n v="34584.800000000003"/>
    <n v="-22398129"/>
    <n v="0"/>
    <n v="3146567.58"/>
    <n v="-3145013.45"/>
    <n v="0"/>
    <n v="0"/>
    <n v="0"/>
    <n v="0"/>
  </r>
  <r>
    <n v="-1"/>
    <n v="1"/>
    <s v="0001 -Florida Power &amp; Light Company"/>
    <n v="0"/>
    <n v="3"/>
    <x v="1"/>
    <n v="2013"/>
    <n v="231"/>
    <n v="2014"/>
    <s v="V2013 - 50% Bonus"/>
    <n v="367"/>
    <x v="5"/>
    <s v="Function"/>
    <n v="53873263.049999997"/>
    <n v="0"/>
    <n v="0"/>
    <n v="51227739.079999998"/>
    <n v="5122773.91"/>
    <n v="2698730.43"/>
    <n v="-126054.73"/>
    <n v="62449.27"/>
    <n v="53974608.689999998"/>
    <n v="7811623.1399999997"/>
    <n v="-29015.17"/>
    <n v="0"/>
    <n v="62449.27"/>
    <n v="0"/>
  </r>
  <r>
    <n v="-1"/>
    <n v="1"/>
    <s v="0001 -Florida Power &amp; Light Company"/>
    <n v="0"/>
    <n v="3"/>
    <x v="1"/>
    <n v="2014"/>
    <n v="128"/>
    <n v="2014"/>
    <s v="V2014"/>
    <n v="367"/>
    <x v="5"/>
    <s v="Function"/>
    <n v="73425.600000000006"/>
    <n v="73425.600000000006"/>
    <n v="0"/>
    <n v="73425.600000000006"/>
    <n v="547.95000000000005"/>
    <n v="0"/>
    <n v="73425.600000000006"/>
    <n v="0"/>
    <n v="0"/>
    <n v="547.95000000000005"/>
    <n v="0"/>
    <n v="0"/>
    <n v="0"/>
    <n v="0"/>
  </r>
  <r>
    <n v="-1"/>
    <n v="1"/>
    <s v="0001 -Florida Power &amp; Light Company"/>
    <n v="0"/>
    <n v="3"/>
    <x v="1"/>
    <n v="2014"/>
    <n v="363"/>
    <n v="2014"/>
    <s v="V2014 - 50% Bonus"/>
    <n v="367"/>
    <x v="5"/>
    <s v="Function"/>
    <n v="125454595.95999999"/>
    <n v="125454595.97"/>
    <n v="0"/>
    <n v="125454595.97"/>
    <n v="131723243.42"/>
    <n v="0"/>
    <n v="125454595.97"/>
    <n v="0"/>
    <n v="0"/>
    <n v="6268647.46"/>
    <n v="0"/>
    <n v="0"/>
    <n v="0"/>
    <n v="0"/>
  </r>
  <r>
    <n v="-1"/>
    <n v="1"/>
    <s v="0001 -Florida Power &amp; Light Company"/>
    <n v="0"/>
    <n v="3"/>
    <x v="1"/>
    <n v="2014"/>
    <n v="601"/>
    <n v="2014"/>
    <s v="V2014 EXP"/>
    <n v="367"/>
    <x v="5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69"/>
    <n v="1"/>
    <n v="2014"/>
    <s v="V1969"/>
    <n v="367"/>
    <x v="6"/>
    <s v="Function"/>
    <n v="190588623.08000001"/>
    <n v="0"/>
    <n v="0"/>
    <n v="190588623.08000001"/>
    <n v="0"/>
    <n v="190588623.08000001"/>
    <n v="-4315101.34"/>
    <n v="89845.82"/>
    <n v="190588623.08000001"/>
    <n v="190588623.08000001"/>
    <n v="89845.82"/>
    <n v="0"/>
    <n v="89845.82"/>
    <n v="0"/>
  </r>
  <r>
    <n v="-1"/>
    <n v="1"/>
    <s v="0001 -Florida Power &amp; Light Company"/>
    <n v="0"/>
    <n v="3"/>
    <x v="1"/>
    <n v="1970"/>
    <n v="2"/>
    <n v="2014"/>
    <s v="V1970"/>
    <n v="367"/>
    <x v="6"/>
    <s v="Function"/>
    <n v="29791836.300000001"/>
    <n v="0"/>
    <n v="0"/>
    <n v="29791836.300000001"/>
    <n v="0"/>
    <n v="29791836.300000001"/>
    <n v="-1197214.1599999999"/>
    <n v="20577.07"/>
    <n v="29791836.300000001"/>
    <n v="29791836.300000001"/>
    <n v="20577.07"/>
    <n v="0"/>
    <n v="20577.07"/>
    <n v="0"/>
  </r>
  <r>
    <n v="-1"/>
    <n v="1"/>
    <s v="0001 -Florida Power &amp; Light Company"/>
    <n v="0"/>
    <n v="3"/>
    <x v="1"/>
    <n v="1971"/>
    <n v="3"/>
    <n v="2014"/>
    <s v="V1971"/>
    <n v="367"/>
    <x v="6"/>
    <s v="Function"/>
    <n v="79313563"/>
    <n v="0"/>
    <n v="0"/>
    <n v="77290625.450000003"/>
    <n v="38475.54"/>
    <n v="78369822.930000007"/>
    <n v="-570326.23"/>
    <n v="3957.99"/>
    <n v="79313563"/>
    <n v="78409387.090000004"/>
    <n v="2869.37"/>
    <n v="0"/>
    <n v="3957.99"/>
    <n v="0"/>
  </r>
  <r>
    <n v="-1"/>
    <n v="1"/>
    <s v="0001 -Florida Power &amp; Light Company"/>
    <n v="0"/>
    <n v="3"/>
    <x v="1"/>
    <n v="1972"/>
    <n v="4"/>
    <n v="2014"/>
    <s v="V1972"/>
    <n v="367"/>
    <x v="6"/>
    <s v="Function"/>
    <n v="99686582"/>
    <n v="0"/>
    <n v="0"/>
    <n v="99542283.099999994"/>
    <n v="2076.4"/>
    <n v="99633544.560000002"/>
    <n v="-1007803.78"/>
    <n v="91.75"/>
    <n v="99686582"/>
    <n v="99635710.299999997"/>
    <n v="2.41"/>
    <n v="0"/>
    <n v="91.75"/>
    <n v="0"/>
  </r>
  <r>
    <n v="-1"/>
    <n v="1"/>
    <s v="0001 -Florida Power &amp; Light Company"/>
    <n v="0"/>
    <n v="3"/>
    <x v="1"/>
    <n v="1973"/>
    <n v="5"/>
    <n v="2014"/>
    <s v="V1973"/>
    <n v="367"/>
    <x v="6"/>
    <s v="Function"/>
    <n v="98702745.040000007"/>
    <n v="0"/>
    <n v="0"/>
    <n v="98458951.560000002"/>
    <n v="3557.07"/>
    <n v="98608310.969999999"/>
    <n v="-901434.84"/>
    <n v="5918.85"/>
    <n v="98702745.040000007"/>
    <n v="98612039.590000004"/>
    <n v="5747.3"/>
    <n v="0"/>
    <n v="5918.85"/>
    <n v="0"/>
  </r>
  <r>
    <n v="-1"/>
    <n v="1"/>
    <s v="0001 -Florida Power &amp; Light Company"/>
    <n v="0"/>
    <n v="3"/>
    <x v="1"/>
    <n v="1974"/>
    <n v="6"/>
    <n v="2014"/>
    <s v="V1974"/>
    <n v="367"/>
    <x v="6"/>
    <s v="Function"/>
    <n v="120634792"/>
    <n v="0"/>
    <n v="0"/>
    <n v="120475437.75"/>
    <n v="2374.39"/>
    <n v="120569409.89"/>
    <n v="-998735.16"/>
    <n v="20917.88"/>
    <n v="120634792"/>
    <n v="120571870.64"/>
    <n v="20831.52"/>
    <n v="0"/>
    <n v="20917.88"/>
    <n v="0"/>
  </r>
  <r>
    <n v="-1"/>
    <n v="1"/>
    <s v="0001 -Florida Power &amp; Light Company"/>
    <n v="0"/>
    <n v="3"/>
    <x v="1"/>
    <n v="1975"/>
    <n v="7"/>
    <n v="2014"/>
    <s v="V1975"/>
    <n v="367"/>
    <x v="6"/>
    <s v="Function"/>
    <n v="73164297"/>
    <n v="0"/>
    <n v="0"/>
    <n v="69506793.290000007"/>
    <n v="2388.7800000000002"/>
    <n v="73096108.120000005"/>
    <n v="-773194.46"/>
    <n v="10914.05"/>
    <n v="73164297"/>
    <n v="73098605.489999995"/>
    <n v="10805.46"/>
    <n v="0"/>
    <n v="10914.05"/>
    <n v="0"/>
  </r>
  <r>
    <n v="-1"/>
    <n v="1"/>
    <s v="0001 -Florida Power &amp; Light Company"/>
    <n v="0"/>
    <n v="3"/>
    <x v="1"/>
    <n v="1976"/>
    <n v="8"/>
    <n v="2014"/>
    <s v="V1976"/>
    <n v="367"/>
    <x v="6"/>
    <s v="Function"/>
    <n v="57296725"/>
    <n v="0"/>
    <n v="0"/>
    <n v="54177626.210000001"/>
    <n v="4405.33"/>
    <n v="57166576.369999997"/>
    <n v="-626500.82999999996"/>
    <n v="4620.71"/>
    <n v="57296725"/>
    <n v="57171173.119999997"/>
    <n v="4429.29"/>
    <n v="0"/>
    <n v="4620.71"/>
    <n v="0"/>
  </r>
  <r>
    <n v="-1"/>
    <n v="1"/>
    <s v="0001 -Florida Power &amp; Light Company"/>
    <n v="0"/>
    <n v="3"/>
    <x v="1"/>
    <n v="1977"/>
    <n v="10"/>
    <n v="2014"/>
    <s v="V1977"/>
    <n v="367"/>
    <x v="6"/>
    <s v="Function"/>
    <n v="61589442"/>
    <n v="0"/>
    <n v="0"/>
    <n v="58939759"/>
    <n v="0"/>
    <n v="61589442"/>
    <n v="-734141.27"/>
    <n v="20415.16"/>
    <n v="61589442"/>
    <n v="61589442"/>
    <n v="20415.16"/>
    <n v="0"/>
    <n v="20415.16"/>
    <n v="0"/>
  </r>
  <r>
    <n v="-1"/>
    <n v="1"/>
    <s v="0001 -Florida Power &amp; Light Company"/>
    <n v="0"/>
    <n v="3"/>
    <x v="1"/>
    <n v="1978"/>
    <n v="12"/>
    <n v="2014"/>
    <s v="V1978"/>
    <n v="367"/>
    <x v="6"/>
    <s v="Function"/>
    <n v="84749843"/>
    <n v="0"/>
    <n v="0"/>
    <n v="82052223"/>
    <n v="0"/>
    <n v="84749843"/>
    <n v="-824812.99"/>
    <n v="22830.959999999999"/>
    <n v="84749843"/>
    <n v="84749843"/>
    <n v="22830.959999999999"/>
    <n v="0"/>
    <n v="22830.959999999999"/>
    <n v="0"/>
  </r>
  <r>
    <n v="-1"/>
    <n v="1"/>
    <s v="0001 -Florida Power &amp; Light Company"/>
    <n v="0"/>
    <n v="3"/>
    <x v="1"/>
    <n v="1979"/>
    <n v="13"/>
    <n v="2014"/>
    <s v="V1979"/>
    <n v="367"/>
    <x v="6"/>
    <s v="Function"/>
    <n v="100171907"/>
    <n v="0"/>
    <n v="0"/>
    <n v="95322892"/>
    <n v="0"/>
    <n v="100171907"/>
    <n v="-1511533.63"/>
    <n v="40489.89"/>
    <n v="100171907"/>
    <n v="100171907"/>
    <n v="40489.89"/>
    <n v="0"/>
    <n v="40489.89"/>
    <n v="0"/>
  </r>
  <r>
    <n v="-1"/>
    <n v="1"/>
    <s v="0001 -Florida Power &amp; Light Company"/>
    <n v="0"/>
    <n v="3"/>
    <x v="1"/>
    <n v="1980"/>
    <n v="14"/>
    <n v="2014"/>
    <s v="V1980"/>
    <n v="367"/>
    <x v="6"/>
    <s v="Function"/>
    <n v="121655063"/>
    <n v="0"/>
    <n v="0"/>
    <n v="114230486"/>
    <n v="0"/>
    <n v="121655063"/>
    <n v="-1810120.74"/>
    <n v="56907.89"/>
    <n v="121655063"/>
    <n v="121655063"/>
    <n v="56907.89"/>
    <n v="0"/>
    <n v="56907.89"/>
    <n v="0"/>
  </r>
  <r>
    <n v="-1"/>
    <n v="1"/>
    <s v="0001 -Florida Power &amp; Light Company"/>
    <n v="0"/>
    <n v="3"/>
    <x v="1"/>
    <n v="1981"/>
    <n v="15"/>
    <n v="2014"/>
    <s v="V1981"/>
    <n v="367"/>
    <x v="6"/>
    <s v="Function"/>
    <n v="155496963"/>
    <n v="0"/>
    <n v="0"/>
    <n v="151615690"/>
    <n v="0"/>
    <n v="155496963"/>
    <n v="-1868849.89"/>
    <n v="56037.23"/>
    <n v="155496963"/>
    <n v="155496963"/>
    <n v="56037.23"/>
    <n v="0"/>
    <n v="56037.23"/>
    <n v="0"/>
  </r>
  <r>
    <n v="-1"/>
    <n v="1"/>
    <s v="0001 -Florida Power &amp; Light Company"/>
    <n v="0"/>
    <n v="3"/>
    <x v="1"/>
    <n v="1982"/>
    <n v="16"/>
    <n v="2014"/>
    <s v="V1982"/>
    <n v="367"/>
    <x v="6"/>
    <s v="Function"/>
    <n v="144786894.34"/>
    <n v="0"/>
    <n v="0"/>
    <n v="144786894.34"/>
    <n v="0"/>
    <n v="144786894.34"/>
    <n v="-1231270.83"/>
    <n v="36523.769999999997"/>
    <n v="144786894.34"/>
    <n v="144786894.34"/>
    <n v="36523.769999999997"/>
    <n v="0"/>
    <n v="36523.769999999997"/>
    <n v="0"/>
  </r>
  <r>
    <n v="-1"/>
    <n v="1"/>
    <s v="0001 -Florida Power &amp; Light Company"/>
    <n v="0"/>
    <n v="3"/>
    <x v="1"/>
    <n v="1983"/>
    <n v="17"/>
    <n v="2014"/>
    <s v="V1983"/>
    <n v="367"/>
    <x v="6"/>
    <s v="Function"/>
    <n v="144754074.12"/>
    <n v="0"/>
    <n v="0"/>
    <n v="144754074.12"/>
    <n v="0"/>
    <n v="144754074.12"/>
    <n v="-1761355.14"/>
    <n v="58481.87"/>
    <n v="144754074.12"/>
    <n v="144754074.12"/>
    <n v="58481.87"/>
    <n v="0"/>
    <n v="58481.87"/>
    <n v="0"/>
  </r>
  <r>
    <n v="-1"/>
    <n v="1"/>
    <s v="0001 -Florida Power &amp; Light Company"/>
    <n v="0"/>
    <n v="3"/>
    <x v="1"/>
    <n v="1984"/>
    <n v="18"/>
    <n v="2014"/>
    <s v="V1984"/>
    <n v="367"/>
    <x v="6"/>
    <s v="Function"/>
    <n v="157054585.50999999"/>
    <n v="0"/>
    <n v="0"/>
    <n v="157054585.50999999"/>
    <n v="0"/>
    <n v="157054585.50999999"/>
    <n v="-2295436.9"/>
    <n v="94201.21"/>
    <n v="157054585.50999999"/>
    <n v="157054585.50999999"/>
    <n v="94201.21"/>
    <n v="0"/>
    <n v="94201.21"/>
    <n v="0"/>
  </r>
  <r>
    <n v="-1"/>
    <n v="1"/>
    <s v="0001 -Florida Power &amp; Light Company"/>
    <n v="0"/>
    <n v="3"/>
    <x v="1"/>
    <n v="1985"/>
    <n v="19"/>
    <n v="2014"/>
    <s v="V1985"/>
    <n v="367"/>
    <x v="6"/>
    <s v="Function"/>
    <n v="151991277.61000001"/>
    <n v="0"/>
    <n v="0"/>
    <n v="151991277.61000001"/>
    <n v="0"/>
    <n v="151991277.61000001"/>
    <n v="-3016239.2"/>
    <n v="135552.37"/>
    <n v="151991277.61000001"/>
    <n v="151991277.61000001"/>
    <n v="135552.37"/>
    <n v="0"/>
    <n v="135552.37"/>
    <n v="0"/>
  </r>
  <r>
    <n v="-1"/>
    <n v="1"/>
    <s v="0001 -Florida Power &amp; Light Company"/>
    <n v="0"/>
    <n v="3"/>
    <x v="1"/>
    <n v="1986"/>
    <n v="20"/>
    <n v="2014"/>
    <s v="V1986"/>
    <n v="367"/>
    <x v="6"/>
    <s v="Function"/>
    <n v="154051992.72999999"/>
    <n v="0"/>
    <n v="0"/>
    <n v="154051992.72999999"/>
    <n v="0"/>
    <n v="154051992.72999999"/>
    <n v="-2451316.66"/>
    <n v="97926.18"/>
    <n v="154051992.72999999"/>
    <n v="154051992.72999999"/>
    <n v="97926.18"/>
    <n v="0"/>
    <n v="97926.18"/>
    <n v="0"/>
  </r>
  <r>
    <n v="-1"/>
    <n v="1"/>
    <s v="0001 -Florida Power &amp; Light Company"/>
    <n v="0"/>
    <n v="3"/>
    <x v="1"/>
    <n v="1987"/>
    <n v="22"/>
    <n v="2014"/>
    <s v="V1987"/>
    <n v="367"/>
    <x v="6"/>
    <s v="Function"/>
    <n v="119455165.8"/>
    <n v="0"/>
    <n v="0"/>
    <n v="0"/>
    <n v="0"/>
    <n v="121154235.63"/>
    <n v="-2084680.35"/>
    <n v="84541.91"/>
    <n v="121154235.63"/>
    <n v="119455165.8"/>
    <n v="84541.91"/>
    <n v="0"/>
    <n v="84541.91"/>
    <n v="0"/>
  </r>
  <r>
    <n v="-1"/>
    <n v="1"/>
    <s v="0001 -Florida Power &amp; Light Company"/>
    <n v="0"/>
    <n v="3"/>
    <x v="1"/>
    <n v="1988"/>
    <n v="24"/>
    <n v="2014"/>
    <s v="V1988"/>
    <n v="367"/>
    <x v="6"/>
    <s v="Function"/>
    <n v="101615990.78"/>
    <n v="0"/>
    <n v="0"/>
    <n v="0"/>
    <n v="0"/>
    <n v="103008433.77"/>
    <n v="-1907510.37"/>
    <n v="89115.97"/>
    <n v="103008433.77"/>
    <n v="101615990.78"/>
    <n v="89115.97"/>
    <n v="0"/>
    <n v="89115.97"/>
    <n v="0"/>
  </r>
  <r>
    <n v="-1"/>
    <n v="1"/>
    <s v="0001 -Florida Power &amp; Light Company"/>
    <n v="0"/>
    <n v="3"/>
    <x v="1"/>
    <n v="1989"/>
    <n v="26"/>
    <n v="2014"/>
    <s v="V1989"/>
    <n v="367"/>
    <x v="6"/>
    <s v="Function"/>
    <n v="130683907.95999999"/>
    <n v="0"/>
    <n v="0"/>
    <n v="0"/>
    <n v="0"/>
    <n v="132444033.90000001"/>
    <n v="-2294958.67"/>
    <n v="123671.37"/>
    <n v="132444033.90000001"/>
    <n v="130683907.95999999"/>
    <n v="123671.37"/>
    <n v="0"/>
    <n v="123671.37"/>
    <n v="0"/>
  </r>
  <r>
    <n v="-1"/>
    <n v="1"/>
    <s v="0001 -Florida Power &amp; Light Company"/>
    <n v="0"/>
    <n v="3"/>
    <x v="1"/>
    <n v="1990"/>
    <n v="28"/>
    <n v="2014"/>
    <s v="V1990"/>
    <n v="367"/>
    <x v="6"/>
    <s v="Function"/>
    <n v="150187304.97"/>
    <n v="0"/>
    <n v="0"/>
    <n v="0"/>
    <n v="0"/>
    <n v="152016123.86000001"/>
    <n v="-2466662.02"/>
    <n v="123880.99"/>
    <n v="152016123.86000001"/>
    <n v="150187304.97"/>
    <n v="123880.99"/>
    <n v="0"/>
    <n v="123880.99"/>
    <n v="0"/>
  </r>
  <r>
    <n v="-1"/>
    <n v="1"/>
    <s v="0001 -Florida Power &amp; Light Company"/>
    <n v="0"/>
    <n v="3"/>
    <x v="1"/>
    <n v="1991"/>
    <n v="29"/>
    <n v="2014"/>
    <s v="V1991"/>
    <n v="367"/>
    <x v="6"/>
    <s v="Function"/>
    <n v="174385638.16"/>
    <n v="0"/>
    <n v="0"/>
    <n v="0"/>
    <n v="0"/>
    <n v="176607265.41999999"/>
    <n v="-2654814.33"/>
    <n v="117232.78"/>
    <n v="176607265.41999999"/>
    <n v="174385638.16"/>
    <n v="117232.78"/>
    <n v="0"/>
    <n v="117232.78"/>
    <n v="0"/>
  </r>
  <r>
    <n v="-1"/>
    <n v="1"/>
    <s v="0001 -Florida Power &amp; Light Company"/>
    <n v="0"/>
    <n v="3"/>
    <x v="1"/>
    <n v="1992"/>
    <n v="30"/>
    <n v="2014"/>
    <s v="V1992"/>
    <n v="367"/>
    <x v="6"/>
    <s v="Function"/>
    <n v="157951539.12"/>
    <n v="0"/>
    <n v="0"/>
    <n v="0"/>
    <n v="0"/>
    <n v="160107886.31999999"/>
    <n v="-2655128.92"/>
    <n v="108728.97"/>
    <n v="160107886.31999999"/>
    <n v="157951539.12"/>
    <n v="108728.97"/>
    <n v="0"/>
    <n v="108728.97"/>
    <n v="0"/>
  </r>
  <r>
    <n v="-1"/>
    <n v="1"/>
    <s v="0001 -Florida Power &amp; Light Company"/>
    <n v="0"/>
    <n v="3"/>
    <x v="1"/>
    <n v="1993"/>
    <n v="31"/>
    <n v="2014"/>
    <s v="V1993"/>
    <n v="367"/>
    <x v="6"/>
    <s v="Function"/>
    <n v="153566117.12"/>
    <n v="0"/>
    <n v="0"/>
    <n v="0"/>
    <n v="0"/>
    <n v="154967726.22999999"/>
    <n v="-1866423.16"/>
    <n v="71296.19"/>
    <n v="154967726.22999999"/>
    <n v="153566117.12"/>
    <n v="71296.19"/>
    <n v="0"/>
    <n v="71296.19"/>
    <n v="0"/>
  </r>
  <r>
    <n v="-1"/>
    <n v="1"/>
    <s v="0001 -Florida Power &amp; Light Company"/>
    <n v="0"/>
    <n v="3"/>
    <x v="1"/>
    <n v="1994"/>
    <n v="32"/>
    <n v="2014"/>
    <s v="V1994"/>
    <n v="367"/>
    <x v="6"/>
    <s v="Function"/>
    <n v="151382568.81999999"/>
    <n v="0"/>
    <n v="0"/>
    <n v="2960392.93"/>
    <n v="2960392.93"/>
    <n v="150162813.13999999"/>
    <n v="-2209813.2999999998"/>
    <n v="78776.850000000006"/>
    <n v="153142085.28"/>
    <n v="151382568.81999999"/>
    <n v="59897.64"/>
    <n v="0"/>
    <n v="78776.850000000006"/>
    <n v="0"/>
  </r>
  <r>
    <n v="-1"/>
    <n v="1"/>
    <s v="0001 -Florida Power &amp; Light Company"/>
    <n v="0"/>
    <n v="3"/>
    <x v="1"/>
    <n v="1995"/>
    <n v="33"/>
    <n v="2014"/>
    <s v="V1995"/>
    <n v="367"/>
    <x v="6"/>
    <s v="Function"/>
    <n v="151401056.58000001"/>
    <n v="0"/>
    <n v="0"/>
    <n v="7788333.9900000002"/>
    <n v="5192225.26"/>
    <n v="145311691.24000001"/>
    <n v="-2158718.16"/>
    <n v="87088.24"/>
    <n v="153157374.24000001"/>
    <n v="148824064.16"/>
    <n v="10622.92"/>
    <n v="0"/>
    <n v="87088.24"/>
    <n v="0"/>
  </r>
  <r>
    <n v="-1"/>
    <n v="1"/>
    <s v="0001 -Florida Power &amp; Light Company"/>
    <n v="0"/>
    <n v="3"/>
    <x v="1"/>
    <n v="1996"/>
    <n v="34"/>
    <n v="2014"/>
    <s v="V1996"/>
    <n v="367"/>
    <x v="6"/>
    <s v="Function"/>
    <n v="172672700.86000001"/>
    <n v="0"/>
    <n v="0"/>
    <n v="16845089.77"/>
    <n v="6738035.9100000001"/>
    <n v="157423459.09"/>
    <n v="-2257163.9700000002"/>
    <n v="72784.509999999995"/>
    <n v="174359910.71000001"/>
    <n v="162620464.11000001"/>
    <n v="-73394.45"/>
    <n v="0"/>
    <n v="72784.509999999995"/>
    <n v="0"/>
  </r>
  <r>
    <n v="-1"/>
    <n v="1"/>
    <s v="0001 -Florida Power &amp; Light Company"/>
    <n v="0"/>
    <n v="3"/>
    <x v="1"/>
    <n v="1997"/>
    <n v="35"/>
    <n v="2014"/>
    <s v="V1997"/>
    <n v="367"/>
    <x v="6"/>
    <s v="Function"/>
    <n v="165345046.71000001"/>
    <n v="0"/>
    <n v="0"/>
    <n v="12096722.23"/>
    <n v="5813918.2300000004"/>
    <n v="146580972.49000001"/>
    <n v="-2198650.4900000002"/>
    <n v="86680.13"/>
    <n v="167057326.43000001"/>
    <n v="150901636.68000001"/>
    <n v="-132345.54999999999"/>
    <n v="0"/>
    <n v="86680.13"/>
    <n v="0"/>
  </r>
  <r>
    <n v="-1"/>
    <n v="1"/>
    <s v="0001 -Florida Power &amp; Light Company"/>
    <n v="0"/>
    <n v="3"/>
    <x v="1"/>
    <n v="1998"/>
    <n v="59"/>
    <n v="2014"/>
    <s v="V1998"/>
    <n v="367"/>
    <x v="6"/>
    <s v="Function"/>
    <n v="235445633.97999999"/>
    <n v="0"/>
    <n v="0"/>
    <n v="60874767.009999998"/>
    <n v="8690618.8200000003"/>
    <n v="198334339.34"/>
    <n v="-2703515.62"/>
    <n v="109277.11"/>
    <n v="237657211.25"/>
    <n v="205196666.80000001"/>
    <n v="-274008.81"/>
    <n v="0"/>
    <n v="109277.11"/>
    <n v="0"/>
  </r>
  <r>
    <n v="-1"/>
    <n v="1"/>
    <s v="0001 -Florida Power &amp; Light Company"/>
    <n v="0"/>
    <n v="3"/>
    <x v="1"/>
    <n v="1999"/>
    <n v="60"/>
    <n v="2014"/>
    <s v="V1999"/>
    <n v="367"/>
    <x v="6"/>
    <s v="Function"/>
    <n v="169644873.21000001"/>
    <n v="0"/>
    <n v="0"/>
    <n v="29274628.190000001"/>
    <n v="6598075.0599999996"/>
    <n v="137377956.05000001"/>
    <n v="-2581001.23"/>
    <n v="125066.56"/>
    <n v="171544822.58000001"/>
    <n v="142480878.49000001"/>
    <n v="-279730.18"/>
    <n v="0"/>
    <n v="125066.56"/>
    <n v="0"/>
  </r>
  <r>
    <n v="-1"/>
    <n v="1"/>
    <s v="0001 -Florida Power &amp; Light Company"/>
    <n v="0"/>
    <n v="3"/>
    <x v="1"/>
    <n v="2000"/>
    <n v="61"/>
    <n v="2014"/>
    <s v="V2000"/>
    <n v="367"/>
    <x v="6"/>
    <s v="Function"/>
    <n v="208111760.03999999"/>
    <n v="0"/>
    <n v="0"/>
    <n v="24592647.920000002"/>
    <n v="5582754.4199999999"/>
    <n v="179790255.06999999"/>
    <n v="-2301875.9700000002"/>
    <n v="105949.51"/>
    <n v="209683100.37"/>
    <n v="184025986.77000001"/>
    <n v="-118368.1"/>
    <n v="0"/>
    <n v="105949.51"/>
    <n v="0"/>
  </r>
  <r>
    <n v="-1"/>
    <n v="1"/>
    <s v="0001 -Florida Power &amp; Light Company"/>
    <n v="0"/>
    <n v="3"/>
    <x v="1"/>
    <n v="2001"/>
    <n v="62"/>
    <n v="2014"/>
    <s v="V2001"/>
    <n v="367"/>
    <x v="6"/>
    <s v="Function"/>
    <n v="213284157.81"/>
    <n v="0"/>
    <n v="0"/>
    <n v="67461868.060000002"/>
    <n v="8937186.8100000005"/>
    <n v="148800516.81999999"/>
    <n v="-3333972.09"/>
    <n v="142483.6"/>
    <n v="216109831.15000001"/>
    <n v="155775190.68000001"/>
    <n v="-720676.79"/>
    <n v="0"/>
    <n v="142483.6"/>
    <n v="0"/>
  </r>
  <r>
    <n v="-1"/>
    <n v="1"/>
    <s v="0001 -Florida Power &amp; Light Company"/>
    <n v="0"/>
    <n v="3"/>
    <x v="1"/>
    <n v="2001"/>
    <n v="69"/>
    <n v="2014"/>
    <s v="V2001 Bonus"/>
    <n v="367"/>
    <x v="6"/>
    <s v="Function"/>
    <n v="23230978.93"/>
    <n v="0"/>
    <n v="0"/>
    <n v="23387774.809999999"/>
    <n v="942608.77"/>
    <n v="18403326.649999999"/>
    <n v="-405748.8"/>
    <n v="22129.200000000001"/>
    <n v="23544570.690000001"/>
    <n v="19094829.27"/>
    <n v="-40356.410000000003"/>
    <n v="0"/>
    <n v="22129.200000000001"/>
    <n v="0"/>
  </r>
  <r>
    <n v="-1"/>
    <n v="1"/>
    <s v="0001 -Florida Power &amp; Light Company"/>
    <n v="0"/>
    <n v="3"/>
    <x v="1"/>
    <n v="2002"/>
    <n v="63"/>
    <n v="2014"/>
    <s v="V2002"/>
    <n v="367"/>
    <x v="6"/>
    <s v="Function"/>
    <n v="11271821.18"/>
    <n v="0"/>
    <n v="0"/>
    <n v="11271821.18"/>
    <n v="502948.66"/>
    <n v="6997208.4299999997"/>
    <n v="0"/>
    <n v="0"/>
    <n v="11271821.18"/>
    <n v="7500157.0899999999"/>
    <n v="0"/>
    <n v="0"/>
    <n v="0"/>
    <n v="0"/>
  </r>
  <r>
    <n v="-1"/>
    <n v="1"/>
    <s v="0001 -Florida Power &amp; Light Company"/>
    <n v="0"/>
    <n v="3"/>
    <x v="1"/>
    <n v="2002"/>
    <n v="68"/>
    <n v="2014"/>
    <s v="V2002 Bonus"/>
    <n v="367"/>
    <x v="6"/>
    <s v="Function"/>
    <n v="8897544.0700000003"/>
    <n v="0"/>
    <n v="0"/>
    <n v="8897544.0700000003"/>
    <n v="397008.42"/>
    <n v="5523328.3799999999"/>
    <n v="0"/>
    <n v="0"/>
    <n v="8897544.0700000003"/>
    <n v="5920336.7999999998"/>
    <n v="0"/>
    <n v="0"/>
    <n v="0"/>
    <n v="0"/>
  </r>
  <r>
    <n v="-1"/>
    <n v="1"/>
    <s v="0001 -Florida Power &amp; Light Company"/>
    <n v="0"/>
    <n v="3"/>
    <x v="1"/>
    <n v="2002"/>
    <n v="80"/>
    <n v="2014"/>
    <s v="V2002 Bonus Q1"/>
    <n v="367"/>
    <x v="6"/>
    <s v="Function"/>
    <n v="53347089.32"/>
    <n v="0"/>
    <n v="0"/>
    <n v="53591777.640000001"/>
    <n v="2317689.3199999998"/>
    <n v="37636049.32"/>
    <n v="-589982.56000000006"/>
    <n v="25039.63"/>
    <n v="53836465.950000003"/>
    <n v="39613982.18"/>
    <n v="-124580.54"/>
    <n v="0"/>
    <n v="25039.63"/>
    <n v="0"/>
  </r>
  <r>
    <n v="-1"/>
    <n v="1"/>
    <s v="0001 -Florida Power &amp; Light Company"/>
    <n v="0"/>
    <n v="3"/>
    <x v="1"/>
    <n v="2002"/>
    <n v="81"/>
    <n v="2014"/>
    <s v="V2002 Bonus Q2"/>
    <n v="367"/>
    <x v="6"/>
    <s v="Function"/>
    <n v="66545878.039999999"/>
    <n v="0"/>
    <n v="0"/>
    <n v="66849726.539999999"/>
    <n v="2868686.36"/>
    <n v="46292167.640000001"/>
    <n v="-736122.4"/>
    <n v="31256.1"/>
    <n v="67153575.040000007"/>
    <n v="48746086.060000002"/>
    <n v="-161672.95999999999"/>
    <n v="0"/>
    <n v="31256.1"/>
    <n v="0"/>
  </r>
  <r>
    <n v="-1"/>
    <n v="1"/>
    <s v="0001 -Florida Power &amp; Light Company"/>
    <n v="0"/>
    <n v="3"/>
    <x v="1"/>
    <n v="2002"/>
    <n v="82"/>
    <n v="2014"/>
    <s v="V2002 Bonus Q3"/>
    <n v="367"/>
    <x v="6"/>
    <s v="Function"/>
    <n v="55969269.380000003"/>
    <n v="0"/>
    <n v="0"/>
    <n v="56226762.390000001"/>
    <n v="2419245.5699999998"/>
    <n v="38172292.130000003"/>
    <n v="-621998.19999999995"/>
    <n v="26505.18"/>
    <n v="56484255.409999996"/>
    <n v="40246416.079999998"/>
    <n v="-143359.24"/>
    <n v="0"/>
    <n v="26505.18"/>
    <n v="0"/>
  </r>
  <r>
    <n v="-1"/>
    <n v="1"/>
    <s v="0001 -Florida Power &amp; Light Company"/>
    <n v="0"/>
    <n v="3"/>
    <x v="1"/>
    <n v="2002"/>
    <n v="83"/>
    <n v="2014"/>
    <s v="V2002 Bonus Q4"/>
    <n v="367"/>
    <x v="6"/>
    <s v="Function"/>
    <n v="73353741.269999996"/>
    <n v="0"/>
    <n v="0"/>
    <n v="73693904.390000001"/>
    <n v="3231739.75"/>
    <n v="48757435.299999997"/>
    <n v="-809311.07"/>
    <n v="34758.47"/>
    <n v="74034067.510000005"/>
    <n v="51542760.560000002"/>
    <n v="-199153.28"/>
    <n v="0"/>
    <n v="34758.47"/>
    <n v="0"/>
  </r>
  <r>
    <n v="-1"/>
    <n v="1"/>
    <s v="0001 -Florida Power &amp; Light Company"/>
    <n v="0"/>
    <n v="3"/>
    <x v="1"/>
    <n v="2002"/>
    <n v="76"/>
    <n v="2014"/>
    <s v="V2002 Q1"/>
    <n v="367"/>
    <x v="6"/>
    <s v="Function"/>
    <n v="1737728.9"/>
    <n v="0"/>
    <n v="0"/>
    <n v="1739643.35"/>
    <n v="63855.33"/>
    <n v="624888.56000000006"/>
    <n v="-2358.27"/>
    <n v="4672.82"/>
    <n v="1741557.81"/>
    <n v="684899.37"/>
    <n v="4688.43"/>
    <n v="0"/>
    <n v="4672.82"/>
    <n v="0"/>
  </r>
  <r>
    <n v="-1"/>
    <n v="1"/>
    <s v="0001 -Florida Power &amp; Light Company"/>
    <n v="0"/>
    <n v="3"/>
    <x v="1"/>
    <n v="2002"/>
    <n v="77"/>
    <n v="2014"/>
    <s v="V2002 Q2"/>
    <n v="367"/>
    <x v="6"/>
    <s v="Function"/>
    <n v="4879180.8600000003"/>
    <n v="0"/>
    <n v="0"/>
    <n v="4880245.3899999997"/>
    <n v="21403.33"/>
    <n v="4415598.05"/>
    <n v="-4512.29"/>
    <n v="1773.59"/>
    <n v="4881309.92"/>
    <n v="4434855.2300000004"/>
    <n v="1790.68"/>
    <n v="0"/>
    <n v="1773.59"/>
    <n v="0"/>
  </r>
  <r>
    <n v="-1"/>
    <n v="1"/>
    <s v="0001 -Florida Power &amp; Light Company"/>
    <n v="0"/>
    <n v="3"/>
    <x v="1"/>
    <n v="2002"/>
    <n v="78"/>
    <n v="2014"/>
    <s v="V2002 Q3"/>
    <n v="367"/>
    <x v="6"/>
    <s v="Function"/>
    <n v="3099314"/>
    <n v="0"/>
    <n v="0"/>
    <n v="3096604.32"/>
    <n v="35850.71"/>
    <n v="2414986.96"/>
    <n v="6192.68"/>
    <n v="524.14"/>
    <n v="3093894.64"/>
    <n v="2456238.46"/>
    <n v="542.72"/>
    <n v="0"/>
    <n v="524.14"/>
    <n v="0"/>
  </r>
  <r>
    <n v="-1"/>
    <n v="1"/>
    <s v="0001 -Florida Power &amp; Light Company"/>
    <n v="0"/>
    <n v="3"/>
    <x v="1"/>
    <n v="2002"/>
    <n v="79"/>
    <n v="2014"/>
    <s v="V2002 Q4"/>
    <n v="367"/>
    <x v="6"/>
    <s v="Function"/>
    <n v="1749392.77"/>
    <n v="0"/>
    <n v="0"/>
    <n v="1750437.25"/>
    <n v="24169.42"/>
    <n v="1253755.19"/>
    <n v="-5966.46"/>
    <n v="4868.66"/>
    <n v="1751481.72"/>
    <n v="1275815.5900000001"/>
    <n v="4888.7299999999996"/>
    <n v="0"/>
    <n v="4868.66"/>
    <n v="0"/>
  </r>
  <r>
    <n v="-1"/>
    <n v="1"/>
    <s v="0001 -Florida Power &amp; Light Company"/>
    <n v="0"/>
    <n v="3"/>
    <x v="1"/>
    <n v="2003"/>
    <n v="64"/>
    <n v="2014"/>
    <s v="V2003"/>
    <n v="367"/>
    <x v="6"/>
    <s v="Function"/>
    <n v="12110137.380000001"/>
    <n v="0"/>
    <n v="0"/>
    <n v="6607426.71"/>
    <n v="563478.80000000005"/>
    <n v="7191844.5999999996"/>
    <n v="-2027.43"/>
    <n v="20.45"/>
    <n v="12110749.279999999"/>
    <n v="7754856.0199999996"/>
    <n v="-124.08"/>
    <n v="0"/>
    <n v="20.45"/>
    <n v="0"/>
  </r>
  <r>
    <n v="-1"/>
    <n v="1"/>
    <s v="0001 -Florida Power &amp; Light Company"/>
    <n v="0"/>
    <n v="3"/>
    <x v="1"/>
    <n v="2003"/>
    <n v="70"/>
    <n v="2014"/>
    <s v="V2003 Bonus-30%"/>
    <n v="367"/>
    <x v="6"/>
    <s v="Function"/>
    <n v="166985018.87"/>
    <n v="0"/>
    <n v="0"/>
    <n v="167581618.63"/>
    <n v="7212604.9299999997"/>
    <n v="104197404.23999999"/>
    <n v="-1490538.21"/>
    <n v="66854.64"/>
    <n v="168178218.36000001"/>
    <n v="110668206.44"/>
    <n v="-384542.11"/>
    <n v="0"/>
    <n v="66854.64"/>
    <n v="0"/>
  </r>
  <r>
    <n v="-1"/>
    <n v="1"/>
    <s v="0001 -Florida Power &amp; Light Company"/>
    <n v="0"/>
    <n v="3"/>
    <x v="1"/>
    <n v="2003"/>
    <n v="84"/>
    <n v="2014"/>
    <s v="V2003 Bonus-50%"/>
    <n v="367"/>
    <x v="6"/>
    <s v="Function"/>
    <n v="79916394.849999994"/>
    <n v="0"/>
    <n v="0"/>
    <n v="80240165.060000002"/>
    <n v="3543931.9"/>
    <n v="51406859.020000003"/>
    <n v="-789832.81"/>
    <n v="50598.63"/>
    <n v="80563935.260000005"/>
    <n v="54526388.380000003"/>
    <n v="-172539.23"/>
    <n v="0"/>
    <n v="50598.63"/>
    <n v="0"/>
  </r>
  <r>
    <n v="-1"/>
    <n v="1"/>
    <s v="0001 -Florida Power &amp; Light Company"/>
    <n v="0"/>
    <n v="3"/>
    <x v="1"/>
    <n v="2004"/>
    <n v="65"/>
    <n v="2014"/>
    <s v="V2004"/>
    <n v="367"/>
    <x v="6"/>
    <s v="Function"/>
    <n v="-173103023.59999999"/>
    <n v="0"/>
    <n v="0"/>
    <n v="-173103023.59999999"/>
    <n v="-7723856.9100000001"/>
    <n v="-92011181.159999996"/>
    <n v="0"/>
    <n v="0"/>
    <n v="-173103023.59999999"/>
    <n v="-99735038.069999993"/>
    <n v="0"/>
    <n v="0"/>
    <n v="0"/>
    <n v="0"/>
  </r>
  <r>
    <n v="-1"/>
    <n v="1"/>
    <s v="0001 -Florida Power &amp; Light Company"/>
    <n v="0"/>
    <n v="3"/>
    <x v="1"/>
    <n v="2004"/>
    <n v="71"/>
    <n v="2014"/>
    <s v="V2004 Bonus-30%"/>
    <n v="367"/>
    <x v="6"/>
    <s v="Function"/>
    <n v="711252.4"/>
    <n v="0"/>
    <n v="0"/>
    <n v="711252.4"/>
    <n v="31736.080000000002"/>
    <n v="378058.99"/>
    <n v="0"/>
    <n v="0"/>
    <n v="711252.4"/>
    <n v="409795.07"/>
    <n v="0"/>
    <n v="0"/>
    <n v="0"/>
    <n v="0"/>
  </r>
  <r>
    <n v="-1"/>
    <n v="1"/>
    <s v="0001 -Florida Power &amp; Light Company"/>
    <n v="0"/>
    <n v="3"/>
    <x v="1"/>
    <n v="2004"/>
    <n v="85"/>
    <n v="2014"/>
    <s v="V2004 Bonus-50%"/>
    <n v="367"/>
    <x v="6"/>
    <s v="Function"/>
    <n v="141889536.19999999"/>
    <n v="0"/>
    <n v="0"/>
    <n v="141889536.19999999"/>
    <n v="181348.94"/>
    <n v="139985575.68000001"/>
    <n v="0"/>
    <n v="0"/>
    <n v="141889536.19999999"/>
    <n v="140166924.62"/>
    <n v="0"/>
    <n v="0"/>
    <n v="0"/>
    <n v="0"/>
  </r>
  <r>
    <n v="-1"/>
    <n v="1"/>
    <s v="0001 -Florida Power &amp; Light Company"/>
    <n v="0"/>
    <n v="3"/>
    <x v="1"/>
    <n v="2004"/>
    <n v="92"/>
    <n v="2014"/>
    <s v="V2004 Q1"/>
    <n v="367"/>
    <x v="6"/>
    <s v="Function"/>
    <n v="9531415.1899999995"/>
    <n v="0"/>
    <n v="0"/>
    <n v="9537585.4600000009"/>
    <n v="664600.17000000004"/>
    <n v="6595800.3899999997"/>
    <n v="-53996.38"/>
    <n v="1869.39"/>
    <n v="9543755.7200000007"/>
    <n v="7252983.8200000003"/>
    <n v="-3054.4"/>
    <n v="0"/>
    <n v="1869.39"/>
    <n v="0"/>
  </r>
  <r>
    <n v="-1"/>
    <n v="1"/>
    <s v="0001 -Florida Power &amp; Light Company"/>
    <n v="0"/>
    <n v="3"/>
    <x v="1"/>
    <n v="2004"/>
    <n v="96"/>
    <n v="2014"/>
    <s v="V2004 Q1 - 30% Bonus"/>
    <n v="367"/>
    <x v="6"/>
    <s v="Function"/>
    <n v="8431512.4900000002"/>
    <n v="0"/>
    <n v="0"/>
    <n v="8475761.0600000005"/>
    <n v="374824.73"/>
    <n v="4753542.8"/>
    <n v="-99907.89"/>
    <n v="4150.07"/>
    <n v="8520009.6400000006"/>
    <n v="5077342.3899999997"/>
    <n v="-33321.94"/>
    <n v="0"/>
    <n v="4150.07"/>
    <n v="0"/>
  </r>
  <r>
    <n v="-1"/>
    <n v="1"/>
    <s v="0001 -Florida Power &amp; Light Company"/>
    <n v="0"/>
    <n v="3"/>
    <x v="1"/>
    <n v="2004"/>
    <n v="100"/>
    <n v="2014"/>
    <s v="V2004 Q1 - 50% Bonus"/>
    <n v="367"/>
    <x v="6"/>
    <s v="Function"/>
    <n v="48066888.210000001"/>
    <n v="0"/>
    <n v="0"/>
    <n v="48312707.600000001"/>
    <n v="2082307.87"/>
    <n v="28038695.359999999"/>
    <n v="-573711.1"/>
    <n v="32272.03"/>
    <n v="48558526.990000002"/>
    <n v="29833301.359999999"/>
    <n v="-171664.88"/>
    <n v="0"/>
    <n v="32272.03"/>
    <n v="0"/>
  </r>
  <r>
    <n v="-1"/>
    <n v="1"/>
    <s v="0001 -Florida Power &amp; Light Company"/>
    <n v="0"/>
    <n v="3"/>
    <x v="1"/>
    <n v="2004"/>
    <n v="93"/>
    <n v="2014"/>
    <s v="V2004 Q2"/>
    <n v="367"/>
    <x v="6"/>
    <s v="Function"/>
    <n v="7837189.8799999999"/>
    <n v="0"/>
    <n v="0"/>
    <n v="7832385.6200000001"/>
    <n v="684322.31"/>
    <n v="4924334.92"/>
    <n v="-31809.89"/>
    <n v="1223.0999999999999"/>
    <n v="7827581.3600000003"/>
    <n v="5619018.7800000003"/>
    <n v="470.05"/>
    <n v="0"/>
    <n v="1223.0999999999999"/>
    <n v="0"/>
  </r>
  <r>
    <n v="-1"/>
    <n v="1"/>
    <s v="0001 -Florida Power &amp; Light Company"/>
    <n v="0"/>
    <n v="3"/>
    <x v="1"/>
    <n v="2004"/>
    <n v="97"/>
    <n v="2014"/>
    <s v="V2004 Q2 - 30% Bonus"/>
    <n v="367"/>
    <x v="6"/>
    <s v="Function"/>
    <n v="6893018.5499999998"/>
    <n v="0"/>
    <n v="0"/>
    <n v="6929500.8099999996"/>
    <n v="309314.15999999997"/>
    <n v="3812612.51"/>
    <n v="-81987.17"/>
    <n v="3505.63"/>
    <n v="6965983.0700000003"/>
    <n v="4080358.26"/>
    <n v="-27890.47"/>
    <n v="0"/>
    <n v="3505.63"/>
    <n v="0"/>
  </r>
  <r>
    <n v="-1"/>
    <n v="1"/>
    <s v="0001 -Florida Power &amp; Light Company"/>
    <n v="0"/>
    <n v="3"/>
    <x v="1"/>
    <n v="2004"/>
    <n v="101"/>
    <n v="2014"/>
    <s v="V2004 Q2 - 50% Bonus"/>
    <n v="367"/>
    <x v="6"/>
    <s v="Function"/>
    <n v="46021807.740000002"/>
    <n v="0"/>
    <n v="0"/>
    <n v="46244421.979999997"/>
    <n v="1990826.49"/>
    <n v="26783775.219999999"/>
    <n v="-549580.47"/>
    <n v="29947.84"/>
    <n v="46467036.229999997"/>
    <n v="28514922.079999998"/>
    <n v="-155601.01999999999"/>
    <n v="0"/>
    <n v="29947.84"/>
    <n v="0"/>
  </r>
  <r>
    <n v="-1"/>
    <n v="1"/>
    <s v="0001 -Florida Power &amp; Light Company"/>
    <n v="0"/>
    <n v="3"/>
    <x v="1"/>
    <n v="2004"/>
    <n v="94"/>
    <n v="2014"/>
    <s v="V2004 Q3"/>
    <n v="367"/>
    <x v="6"/>
    <s v="Function"/>
    <n v="5693503.3700000001"/>
    <n v="0"/>
    <n v="0"/>
    <n v="5690949.3200000003"/>
    <n v="396383.53"/>
    <n v="4052719.83"/>
    <n v="-17068.88"/>
    <n v="188.14"/>
    <n v="5688395.2699999996"/>
    <n v="4451649.8600000003"/>
    <n v="2749.74"/>
    <n v="0"/>
    <n v="188.14"/>
    <n v="0"/>
  </r>
  <r>
    <n v="-1"/>
    <n v="1"/>
    <s v="0001 -Florida Power &amp; Light Company"/>
    <n v="0"/>
    <n v="3"/>
    <x v="1"/>
    <n v="2004"/>
    <n v="98"/>
    <n v="2014"/>
    <s v="V2004 Q3 - 30% Bonus"/>
    <n v="367"/>
    <x v="6"/>
    <s v="Function"/>
    <n v="1099361.45"/>
    <n v="0"/>
    <n v="0"/>
    <n v="1102780.83"/>
    <n v="28964.32"/>
    <n v="806519.12"/>
    <n v="-9766.34"/>
    <n v="329.22"/>
    <n v="1106200.2"/>
    <n v="831631.44"/>
    <n v="-2657.53"/>
    <n v="0"/>
    <n v="329.22"/>
    <n v="0"/>
  </r>
  <r>
    <n v="-1"/>
    <n v="1"/>
    <s v="0001 -Florida Power &amp; Light Company"/>
    <n v="0"/>
    <n v="3"/>
    <x v="1"/>
    <n v="2004"/>
    <n v="102"/>
    <n v="2014"/>
    <s v="V2004 Q3 - 50% Bonus"/>
    <n v="367"/>
    <x v="6"/>
    <s v="Function"/>
    <n v="33623572.560000002"/>
    <n v="0"/>
    <n v="0"/>
    <n v="33793338.859999999"/>
    <n v="1438393.13"/>
    <n v="19738182.890000001"/>
    <n v="-399252.64"/>
    <n v="22883.73"/>
    <n v="33963105.159999996"/>
    <n v="20978445.18"/>
    <n v="-118518.03"/>
    <n v="0"/>
    <n v="22883.73"/>
    <n v="0"/>
  </r>
  <r>
    <n v="-1"/>
    <n v="1"/>
    <s v="0001 -Florida Power &amp; Light Company"/>
    <n v="0"/>
    <n v="3"/>
    <x v="1"/>
    <n v="2004"/>
    <n v="95"/>
    <n v="2014"/>
    <s v="V2004 Q4"/>
    <n v="367"/>
    <x v="6"/>
    <s v="Function"/>
    <n v="3991387.13"/>
    <n v="0"/>
    <n v="0"/>
    <n v="3976311.96"/>
    <n v="382877.36"/>
    <n v="2977769.46"/>
    <n v="6710.35"/>
    <n v="763.12"/>
    <n v="3961236.79"/>
    <n v="3376551.05"/>
    <n v="15009.22"/>
    <n v="0"/>
    <n v="763.12"/>
    <n v="0"/>
  </r>
  <r>
    <n v="-1"/>
    <n v="1"/>
    <s v="0001 -Florida Power &amp; Light Company"/>
    <n v="0"/>
    <n v="3"/>
    <x v="1"/>
    <n v="2004"/>
    <n v="99"/>
    <n v="2014"/>
    <s v="V2004 Q4 - 30% Bonus"/>
    <n v="367"/>
    <x v="6"/>
    <s v="Function"/>
    <n v="5054001.53"/>
    <n v="0"/>
    <n v="0"/>
    <n v="5077112.22"/>
    <n v="207868.23"/>
    <n v="2828352.93"/>
    <n v="-57906.21"/>
    <n v="2158.33"/>
    <n v="5100222.9000000004"/>
    <n v="3011378.96"/>
    <n v="-19220.84"/>
    <n v="0"/>
    <n v="2158.33"/>
    <n v="0"/>
  </r>
  <r>
    <n v="-1"/>
    <n v="1"/>
    <s v="0001 -Florida Power &amp; Light Company"/>
    <n v="0"/>
    <n v="3"/>
    <x v="1"/>
    <n v="2004"/>
    <n v="103"/>
    <n v="2014"/>
    <s v="V2004 Q4 - 50% Bonus"/>
    <n v="367"/>
    <x v="6"/>
    <s v="Function"/>
    <n v="71461029.069999993"/>
    <n v="0"/>
    <n v="0"/>
    <n v="71828222.780000001"/>
    <n v="3109985.46"/>
    <n v="38195429.719999999"/>
    <n v="-846178.44"/>
    <n v="47853.47"/>
    <n v="72195416.489999995"/>
    <n v="40910703.969999999"/>
    <n v="-291822.74"/>
    <n v="0"/>
    <n v="47853.47"/>
    <n v="0"/>
  </r>
  <r>
    <n v="-1"/>
    <n v="1"/>
    <s v="0001 -Florida Power &amp; Light Company"/>
    <n v="0"/>
    <n v="3"/>
    <x v="1"/>
    <n v="2005"/>
    <n v="66"/>
    <n v="2014"/>
    <s v="V2005"/>
    <n v="367"/>
    <x v="6"/>
    <s v="Function"/>
    <n v="787920160.86000001"/>
    <n v="0"/>
    <n v="0"/>
    <n v="516415236.55000001"/>
    <n v="22501504.629999999"/>
    <n v="546104270.58000004"/>
    <n v="-7354006.9299999997"/>
    <n v="186755.33"/>
    <n v="793925429.38999999"/>
    <n v="565498892.97000003"/>
    <n v="-2711630.95"/>
    <n v="0"/>
    <n v="186755.33"/>
    <n v="0"/>
  </r>
  <r>
    <n v="-1"/>
    <n v="1"/>
    <s v="0001 -Florida Power &amp; Light Company"/>
    <n v="0"/>
    <n v="3"/>
    <x v="1"/>
    <n v="2005"/>
    <n v="72"/>
    <n v="2014"/>
    <s v="V2005 Bonus-30%"/>
    <n v="367"/>
    <x v="6"/>
    <s v="Function"/>
    <n v="3290399.56"/>
    <n v="0"/>
    <n v="0"/>
    <n v="3303926.55"/>
    <n v="147388.16"/>
    <n v="1615360.97"/>
    <n v="-31117.759999999998"/>
    <n v="1216.9000000000001"/>
    <n v="3317453.55"/>
    <n v="1748972.37"/>
    <n v="-12060.33"/>
    <n v="0"/>
    <n v="1216.9000000000001"/>
    <n v="0"/>
  </r>
  <r>
    <n v="-1"/>
    <n v="1"/>
    <s v="0001 -Florida Power &amp; Light Company"/>
    <n v="0"/>
    <n v="3"/>
    <x v="1"/>
    <n v="2005"/>
    <n v="86"/>
    <n v="2014"/>
    <s v="V2005 Bonus-50%"/>
    <n v="367"/>
    <x v="6"/>
    <s v="Function"/>
    <n v="4772434.28"/>
    <n v="0"/>
    <n v="0"/>
    <n v="4800847.6500000004"/>
    <n v="214165.81"/>
    <n v="2351521.5299999998"/>
    <n v="-65366.52"/>
    <n v="3879.18"/>
    <n v="4829261.0199999996"/>
    <n v="2536749.06"/>
    <n v="-24009.279999999999"/>
    <n v="0"/>
    <n v="3879.18"/>
    <n v="0"/>
  </r>
  <r>
    <n v="-1"/>
    <n v="1"/>
    <s v="0001 -Florida Power &amp; Light Company"/>
    <n v="0"/>
    <n v="3"/>
    <x v="1"/>
    <n v="2006"/>
    <n v="67"/>
    <n v="2014"/>
    <s v="V2006"/>
    <n v="367"/>
    <x v="6"/>
    <s v="Function"/>
    <n v="486246487.74000001"/>
    <n v="0"/>
    <n v="0"/>
    <n v="253319623.46000001"/>
    <n v="20216007.960000001"/>
    <n v="245215315.53"/>
    <n v="-3586276.95"/>
    <n v="122317.7"/>
    <n v="488905156.83999997"/>
    <n v="264146792.09"/>
    <n v="-1251820"/>
    <n v="0"/>
    <n v="122317.7"/>
    <n v="0"/>
  </r>
  <r>
    <n v="-1"/>
    <n v="1"/>
    <s v="0001 -Florida Power &amp; Light Company"/>
    <n v="0"/>
    <n v="3"/>
    <x v="1"/>
    <n v="2007"/>
    <n v="74"/>
    <n v="2014"/>
    <s v="V2007"/>
    <n v="367"/>
    <x v="6"/>
    <s v="Function"/>
    <n v="535953891.60000002"/>
    <n v="0"/>
    <n v="0"/>
    <n v="306938199.32999998"/>
    <n v="24570001.18"/>
    <n v="237845961.52000001"/>
    <n v="-4263423.97"/>
    <n v="112844.06"/>
    <n v="539162949.16999996"/>
    <n v="261018373.47999999"/>
    <n v="-1698624.3"/>
    <n v="0"/>
    <n v="112844.06"/>
    <n v="0"/>
  </r>
  <r>
    <n v="-1"/>
    <n v="1"/>
    <s v="0001 -Florida Power &amp; Light Company"/>
    <n v="0"/>
    <n v="3"/>
    <x v="1"/>
    <n v="2008"/>
    <n v="89"/>
    <n v="2014"/>
    <s v="V2008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239"/>
    <n v="2014"/>
    <s v="V2008 Bonus - 50%"/>
    <n v="367"/>
    <x v="6"/>
    <s v="Function"/>
    <n v="6001367"/>
    <n v="0"/>
    <n v="0"/>
    <n v="6001367"/>
    <n v="535922.06999999995"/>
    <n v="5197783.96"/>
    <n v="0"/>
    <n v="0"/>
    <n v="6001367"/>
    <n v="5733706.0300000003"/>
    <n v="0"/>
    <n v="0"/>
    <n v="0"/>
    <n v="0"/>
  </r>
  <r>
    <n v="-1"/>
    <n v="1"/>
    <s v="0001 -Florida Power &amp; Light Company"/>
    <n v="0"/>
    <n v="3"/>
    <x v="1"/>
    <n v="2008"/>
    <n v="164"/>
    <n v="2014"/>
    <s v="V2008 Q1"/>
    <n v="367"/>
    <x v="6"/>
    <s v="Function"/>
    <n v="61404045.479999997"/>
    <n v="0"/>
    <n v="0"/>
    <n v="61610080.450000003"/>
    <n v="3056573.51"/>
    <n v="26307766.309999999"/>
    <n v="-494790.53"/>
    <n v="14943.57"/>
    <n v="61816115.399999999"/>
    <n v="29199340.809999999"/>
    <n v="-232127.35"/>
    <n v="0"/>
    <n v="14943.57"/>
    <n v="0"/>
  </r>
  <r>
    <n v="-1"/>
    <n v="1"/>
    <s v="0001 -Florida Power &amp; Light Company"/>
    <n v="0"/>
    <n v="3"/>
    <x v="1"/>
    <n v="2008"/>
    <n v="168"/>
    <n v="2014"/>
    <s v="V2008 Q1 - 50% Bonus"/>
    <n v="367"/>
    <x v="6"/>
    <s v="Function"/>
    <n v="10293875.92"/>
    <n v="0"/>
    <n v="0"/>
    <n v="10327986.07"/>
    <n v="575886.06999999995"/>
    <n v="4743608.1100000003"/>
    <n v="-193468.16"/>
    <n v="4961.2700000000004"/>
    <n v="10362096.210000001"/>
    <n v="5292544.41"/>
    <n v="-36309.24"/>
    <n v="0"/>
    <n v="4961.2700000000004"/>
    <n v="0"/>
  </r>
  <r>
    <n v="-1"/>
    <n v="1"/>
    <s v="0001 -Florida Power &amp; Light Company"/>
    <n v="0"/>
    <n v="3"/>
    <x v="1"/>
    <n v="2008"/>
    <n v="165"/>
    <n v="2014"/>
    <s v="V2008 Q2"/>
    <n v="367"/>
    <x v="6"/>
    <s v="Function"/>
    <n v="80450100.129999995"/>
    <n v="0"/>
    <n v="0"/>
    <n v="80763827.629999995"/>
    <n v="4023130.83"/>
    <n v="31245996.34"/>
    <n v="-710233.53"/>
    <n v="25095.24"/>
    <n v="81077555.120000005"/>
    <n v="35028851.299999997"/>
    <n v="-362083.88"/>
    <n v="0"/>
    <n v="25095.24"/>
    <n v="0"/>
  </r>
  <r>
    <n v="-1"/>
    <n v="1"/>
    <s v="0001 -Florida Power &amp; Light Company"/>
    <n v="0"/>
    <n v="3"/>
    <x v="1"/>
    <n v="2008"/>
    <n v="169"/>
    <n v="2014"/>
    <s v="V2008 Q2 - 50% Bonus"/>
    <n v="367"/>
    <x v="6"/>
    <s v="Function"/>
    <n v="34557865.659999996"/>
    <n v="0"/>
    <n v="0"/>
    <n v="34689754.689999998"/>
    <n v="1757938.61"/>
    <n v="13894438.83"/>
    <n v="-408810.6"/>
    <n v="21045.25"/>
    <n v="34821643.700000003"/>
    <n v="15551319.82"/>
    <n v="-141675.16"/>
    <n v="0"/>
    <n v="21045.25"/>
    <n v="0"/>
  </r>
  <r>
    <n v="-1"/>
    <n v="1"/>
    <s v="0001 -Florida Power &amp; Light Company"/>
    <n v="0"/>
    <n v="3"/>
    <x v="1"/>
    <n v="2008"/>
    <n v="166"/>
    <n v="2014"/>
    <s v="V2008 Q3"/>
    <n v="367"/>
    <x v="6"/>
    <s v="Function"/>
    <n v="47754421.939999998"/>
    <n v="0"/>
    <n v="0"/>
    <n v="47914820.189999998"/>
    <n v="2612015.5499999998"/>
    <n v="19622328.600000001"/>
    <n v="-380561.54"/>
    <n v="11759.73"/>
    <n v="48075218.439999998"/>
    <n v="22113769.280000001"/>
    <n v="-188461.91"/>
    <n v="0"/>
    <n v="11759.73"/>
    <n v="0"/>
  </r>
  <r>
    <n v="-1"/>
    <n v="1"/>
    <s v="0001 -Florida Power &amp; Light Company"/>
    <n v="0"/>
    <n v="3"/>
    <x v="1"/>
    <n v="2008"/>
    <n v="170"/>
    <n v="2014"/>
    <s v="V2008 Q3 - 50% Bonus"/>
    <n v="367"/>
    <x v="6"/>
    <s v="Function"/>
    <n v="24887626.52"/>
    <n v="0"/>
    <n v="0"/>
    <n v="24983846.370000001"/>
    <n v="1279389.79"/>
    <n v="9266160.7799999993"/>
    <n v="-217916.41"/>
    <n v="14106.45"/>
    <n v="25080066.219999999"/>
    <n v="10474344.08"/>
    <n v="-107126.74"/>
    <n v="0"/>
    <n v="14106.45"/>
    <n v="0"/>
  </r>
  <r>
    <n v="-1"/>
    <n v="1"/>
    <s v="0001 -Florida Power &amp; Light Company"/>
    <n v="0"/>
    <n v="3"/>
    <x v="1"/>
    <n v="2008"/>
    <n v="167"/>
    <n v="2014"/>
    <s v="V2008 Q4"/>
    <n v="367"/>
    <x v="6"/>
    <s v="Function"/>
    <n v="58398257.359999999"/>
    <n v="0"/>
    <n v="0"/>
    <n v="58606260.700000003"/>
    <n v="3196800.67"/>
    <n v="22694625.449999999"/>
    <n v="-486439.78"/>
    <n v="14654.81"/>
    <n v="58814264.060000002"/>
    <n v="25740923.050000001"/>
    <n v="-250848.82"/>
    <n v="0"/>
    <n v="14654.81"/>
    <n v="0"/>
  </r>
  <r>
    <n v="-1"/>
    <n v="1"/>
    <s v="0001 -Florida Power &amp; Light Company"/>
    <n v="0"/>
    <n v="3"/>
    <x v="1"/>
    <n v="2008"/>
    <n v="171"/>
    <n v="2014"/>
    <s v="V2008 Q4 - 50% Bonus"/>
    <n v="367"/>
    <x v="6"/>
    <s v="Function"/>
    <n v="21041430.489999998"/>
    <n v="0"/>
    <n v="0"/>
    <n v="21116214.84"/>
    <n v="1191551.82"/>
    <n v="8114230.2000000002"/>
    <n v="-249996.44"/>
    <n v="12215.61"/>
    <n v="21190999.190000001"/>
    <n v="9252060.3800000008"/>
    <n v="-83631.460000000006"/>
    <n v="0"/>
    <n v="12215.61"/>
    <n v="0"/>
  </r>
  <r>
    <n v="-1"/>
    <n v="1"/>
    <s v="0001 -Florida Power &amp; Light Company"/>
    <n v="0"/>
    <n v="3"/>
    <x v="1"/>
    <n v="2009"/>
    <n v="90"/>
    <n v="2014"/>
    <s v="V2009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85"/>
    <n v="2014"/>
    <s v="V2009 Q1"/>
    <n v="367"/>
    <x v="6"/>
    <s v="Function"/>
    <n v="13568155.99"/>
    <n v="0"/>
    <n v="0"/>
    <n v="13609833.060000001"/>
    <n v="889325.06"/>
    <n v="6776607.0499999998"/>
    <n v="-255792.6"/>
    <n v="3537.2"/>
    <n v="13651510.109999999"/>
    <n v="7633167.6299999999"/>
    <n v="-47052.44"/>
    <n v="0"/>
    <n v="3537.2"/>
    <n v="0"/>
  </r>
  <r>
    <n v="-1"/>
    <n v="1"/>
    <s v="0001 -Florida Power &amp; Light Company"/>
    <n v="0"/>
    <n v="3"/>
    <x v="1"/>
    <n v="2009"/>
    <n v="189"/>
    <n v="2014"/>
    <s v="V2009 Q1 - 50% Bonus"/>
    <n v="367"/>
    <x v="6"/>
    <s v="Function"/>
    <n v="33182681.66"/>
    <n v="0"/>
    <n v="0"/>
    <n v="33462304.100000001"/>
    <n v="1772052.24"/>
    <n v="11464126.779999999"/>
    <n v="-1525756.59"/>
    <n v="46523.199999999997"/>
    <n v="33741926.539999999"/>
    <n v="13044233.42"/>
    <n v="-320776.07"/>
    <n v="0"/>
    <n v="46523.199999999997"/>
    <n v="0"/>
  </r>
  <r>
    <n v="-1"/>
    <n v="1"/>
    <s v="0001 -Florida Power &amp; Light Company"/>
    <n v="0"/>
    <n v="3"/>
    <x v="1"/>
    <n v="2009"/>
    <n v="186"/>
    <n v="2014"/>
    <s v="V2009 Q2"/>
    <n v="367"/>
    <x v="6"/>
    <s v="Function"/>
    <n v="26805929.899999999"/>
    <n v="0"/>
    <n v="0"/>
    <n v="26937348.239999998"/>
    <n v="1614117.27"/>
    <n v="10546811.18"/>
    <n v="-310392.02"/>
    <n v="10002.65"/>
    <n v="27068766.600000001"/>
    <n v="12070849.76"/>
    <n v="-162755.35999999999"/>
    <n v="0"/>
    <n v="10002.65"/>
    <n v="0"/>
  </r>
  <r>
    <n v="-1"/>
    <n v="1"/>
    <s v="0001 -Florida Power &amp; Light Company"/>
    <n v="0"/>
    <n v="3"/>
    <x v="1"/>
    <n v="2009"/>
    <n v="190"/>
    <n v="2014"/>
    <s v="V2009 Q2 - 50% Bonus"/>
    <n v="367"/>
    <x v="6"/>
    <s v="Function"/>
    <n v="30168425.899999999"/>
    <n v="0"/>
    <n v="0"/>
    <n v="30428830.34"/>
    <n v="1619821.49"/>
    <n v="9654956.1300000008"/>
    <n v="-563543.21"/>
    <n v="39877.800000000003"/>
    <n v="30689234.77"/>
    <n v="11102885.109999999"/>
    <n v="-309038.56"/>
    <n v="0"/>
    <n v="39877.800000000003"/>
    <n v="0"/>
  </r>
  <r>
    <n v="-1"/>
    <n v="1"/>
    <s v="0001 -Florida Power &amp; Light Company"/>
    <n v="0"/>
    <n v="3"/>
    <x v="1"/>
    <n v="2009"/>
    <n v="187"/>
    <n v="2014"/>
    <s v="V2009 Q3"/>
    <n v="367"/>
    <x v="6"/>
    <s v="Function"/>
    <n v="18314668.359999999"/>
    <n v="0"/>
    <n v="0"/>
    <n v="18327290.329999998"/>
    <n v="1240259.06"/>
    <n v="8345949.1500000004"/>
    <n v="-475607.97"/>
    <n v="902.2"/>
    <n v="18339912.300000001"/>
    <n v="9572519.0500000007"/>
    <n v="-10652.58"/>
    <n v="0"/>
    <n v="902.2"/>
    <n v="0"/>
  </r>
  <r>
    <n v="-1"/>
    <n v="1"/>
    <s v="0001 -Florida Power &amp; Light Company"/>
    <n v="0"/>
    <n v="3"/>
    <x v="1"/>
    <n v="2009"/>
    <n v="191"/>
    <n v="2014"/>
    <s v="V2009 Q3 - 50% Bonus"/>
    <n v="367"/>
    <x v="6"/>
    <s v="Function"/>
    <n v="37730027.520000003"/>
    <n v="0"/>
    <n v="0"/>
    <n v="38032439.18"/>
    <n v="2162602.35"/>
    <n v="13381550.5"/>
    <n v="-3084406.84"/>
    <n v="46465.03"/>
    <n v="38334850.850000001"/>
    <n v="15343131.16"/>
    <n v="-357336.6"/>
    <n v="0"/>
    <n v="46465.03"/>
    <n v="0"/>
  </r>
  <r>
    <n v="-1"/>
    <n v="1"/>
    <s v="0001 -Florida Power &amp; Light Company"/>
    <n v="0"/>
    <n v="3"/>
    <x v="1"/>
    <n v="2009"/>
    <n v="188"/>
    <n v="2014"/>
    <s v="V2009 Q4"/>
    <n v="367"/>
    <x v="6"/>
    <s v="Function"/>
    <n v="18344547.050000001"/>
    <n v="0"/>
    <n v="0"/>
    <n v="18367558.960000001"/>
    <n v="1273781.46"/>
    <n v="8117308.0800000001"/>
    <n v="-96717.66"/>
    <n v="1593.3"/>
    <n v="18390570.879999999"/>
    <n v="9364547"/>
    <n v="-17887.97"/>
    <n v="0"/>
    <n v="1593.3"/>
    <n v="0"/>
  </r>
  <r>
    <n v="-1"/>
    <n v="1"/>
    <s v="0001 -Florida Power &amp; Light Company"/>
    <n v="0"/>
    <n v="3"/>
    <x v="1"/>
    <n v="2009"/>
    <n v="192"/>
    <n v="2014"/>
    <s v="V2009 Q4 - 50% Bonus"/>
    <n v="367"/>
    <x v="6"/>
    <s v="Function"/>
    <n v="43739765.119999997"/>
    <n v="0"/>
    <n v="0"/>
    <n v="44105698.100000001"/>
    <n v="2615053.0299999998"/>
    <n v="15498361.109999999"/>
    <n v="-911846.92"/>
    <n v="58898.51"/>
    <n v="44471631.079999998"/>
    <n v="17857052.82"/>
    <n v="-416606.12"/>
    <n v="0"/>
    <n v="58898.51"/>
    <n v="0"/>
  </r>
  <r>
    <n v="-1"/>
    <n v="1"/>
    <s v="0001 -Florida Power &amp; Light Company"/>
    <n v="0"/>
    <n v="3"/>
    <x v="1"/>
    <n v="2010"/>
    <n v="124"/>
    <n v="2014"/>
    <s v="V2010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3"/>
    <n v="2014"/>
    <s v="V2010 Q1"/>
    <n v="367"/>
    <x v="6"/>
    <s v="Function"/>
    <n v="6380637"/>
    <n v="0"/>
    <n v="0"/>
    <n v="6385000.25"/>
    <n v="429181.1"/>
    <n v="2277421.8199999998"/>
    <n v="-15849.51"/>
    <n v="398.63"/>
    <n v="6389363.4900000002"/>
    <n v="2703239.69"/>
    <n v="-4964.6099999999997"/>
    <n v="0"/>
    <n v="398.63"/>
    <n v="0"/>
  </r>
  <r>
    <n v="-1"/>
    <n v="1"/>
    <s v="0001 -Florida Power &amp; Light Company"/>
    <n v="0"/>
    <n v="3"/>
    <x v="1"/>
    <n v="2010"/>
    <n v="215"/>
    <n v="2014"/>
    <s v="V2010 Q1 - 50% Bonus"/>
    <n v="367"/>
    <x v="6"/>
    <s v="Function"/>
    <n v="33491981.66"/>
    <n v="0"/>
    <n v="0"/>
    <n v="33732260.770000003"/>
    <n v="2074867.32"/>
    <n v="11143245.35"/>
    <n v="-538885.62"/>
    <n v="43497.63"/>
    <n v="33972539.869999997"/>
    <n v="13070225.52"/>
    <n v="-289173.43"/>
    <n v="0"/>
    <n v="43497.63"/>
    <n v="0"/>
  </r>
  <r>
    <n v="-1"/>
    <n v="1"/>
    <s v="0001 -Florida Power &amp; Light Company"/>
    <n v="0"/>
    <n v="3"/>
    <x v="1"/>
    <n v="2010"/>
    <n v="194"/>
    <n v="2014"/>
    <s v="V2010 Q2"/>
    <n v="367"/>
    <x v="6"/>
    <s v="Function"/>
    <n v="5721401.9900000002"/>
    <n v="0"/>
    <n v="0"/>
    <n v="5739063.3499999996"/>
    <n v="368470.11"/>
    <n v="1713001.61"/>
    <n v="-58645.26"/>
    <n v="1514.7"/>
    <n v="5756724.6900000004"/>
    <n v="2071561.59"/>
    <n v="-23897.88"/>
    <n v="0"/>
    <n v="1514.7"/>
    <n v="0"/>
  </r>
  <r>
    <n v="-1"/>
    <n v="1"/>
    <s v="0001 -Florida Power &amp; Light Company"/>
    <n v="0"/>
    <n v="3"/>
    <x v="1"/>
    <n v="2010"/>
    <n v="216"/>
    <n v="2014"/>
    <s v="V2010 Q2 - 50% Bonus"/>
    <n v="367"/>
    <x v="6"/>
    <s v="Function"/>
    <n v="32492303.260000002"/>
    <n v="0"/>
    <n v="0"/>
    <n v="32696688.91"/>
    <n v="2241466.7799999998"/>
    <n v="12328480.310000001"/>
    <n v="-571580.02"/>
    <n v="35115.370000000003"/>
    <n v="32901074.57"/>
    <n v="14456672.65"/>
    <n v="-260381.51"/>
    <n v="0"/>
    <n v="35115.370000000003"/>
    <n v="0"/>
  </r>
  <r>
    <n v="-1"/>
    <n v="1"/>
    <s v="0001 -Florida Power &amp; Light Company"/>
    <n v="0"/>
    <n v="3"/>
    <x v="1"/>
    <n v="2010"/>
    <n v="195"/>
    <n v="2014"/>
    <s v="V2010 Q3"/>
    <n v="367"/>
    <x v="6"/>
    <s v="Function"/>
    <n v="1379842.31"/>
    <n v="0"/>
    <n v="0"/>
    <n v="1385532.67"/>
    <n v="92708.65"/>
    <n v="433225.67"/>
    <n v="-22694.959999999999"/>
    <n v="478.2"/>
    <n v="1391223.04"/>
    <n v="522809.26"/>
    <n v="-7777.47"/>
    <n v="0"/>
    <n v="478.2"/>
    <n v="0"/>
  </r>
  <r>
    <n v="-1"/>
    <n v="1"/>
    <s v="0001 -Florida Power &amp; Light Company"/>
    <n v="0"/>
    <n v="3"/>
    <x v="1"/>
    <n v="2010"/>
    <n v="225"/>
    <n v="2014"/>
    <s v="V2010 Q3 - 100% Bonus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7"/>
    <n v="2014"/>
    <s v="V2010 Q3 - 50% Bonus"/>
    <n v="367"/>
    <x v="6"/>
    <s v="Function"/>
    <n v="34475066.93"/>
    <n v="0"/>
    <n v="0"/>
    <n v="34651204.700000003"/>
    <n v="2417225.65"/>
    <n v="12351839.92"/>
    <n v="-466855.82"/>
    <n v="29574.61"/>
    <n v="34827342.479999997"/>
    <n v="14675394.380000001"/>
    <n v="-229029.74"/>
    <n v="0"/>
    <n v="29574.61"/>
    <n v="0"/>
  </r>
  <r>
    <n v="-1"/>
    <n v="1"/>
    <s v="0001 -Florida Power &amp; Light Company"/>
    <n v="0"/>
    <n v="3"/>
    <x v="1"/>
    <n v="2010"/>
    <n v="196"/>
    <n v="2014"/>
    <s v="V2010 Q4"/>
    <n v="367"/>
    <x v="6"/>
    <s v="Function"/>
    <n v="286655.28000000003"/>
    <n v="0"/>
    <n v="0"/>
    <n v="286754.01"/>
    <n v="19161.87"/>
    <n v="73420.399999999994"/>
    <n v="-276.06"/>
    <n v="8.3000000000000007"/>
    <n v="286852.73"/>
    <n v="92523.36"/>
    <n v="-130.22999999999999"/>
    <n v="0"/>
    <n v="8.3000000000000007"/>
    <n v="0"/>
  </r>
  <r>
    <n v="-1"/>
    <n v="1"/>
    <s v="0001 -Florida Power &amp; Light Company"/>
    <n v="0"/>
    <n v="3"/>
    <x v="1"/>
    <n v="2010"/>
    <n v="224"/>
    <n v="2014"/>
    <s v="V2010 Q4 - 100% Bonus"/>
    <n v="367"/>
    <x v="6"/>
    <s v="Function"/>
    <n v="0"/>
    <n v="0"/>
    <n v="0"/>
    <n v="0"/>
    <n v="0"/>
    <n v="0"/>
    <n v="0"/>
    <n v="12890.82"/>
    <n v="0"/>
    <n v="0"/>
    <n v="12890.82"/>
    <n v="0"/>
    <n v="12890.82"/>
    <n v="0"/>
  </r>
  <r>
    <n v="-1"/>
    <n v="1"/>
    <s v="0001 -Florida Power &amp; Light Company"/>
    <n v="0"/>
    <n v="3"/>
    <x v="1"/>
    <n v="2010"/>
    <n v="218"/>
    <n v="2014"/>
    <s v="V2010 Q4 - 50% Bonus"/>
    <n v="367"/>
    <x v="6"/>
    <s v="Function"/>
    <n v="12465040.789999999"/>
    <n v="0"/>
    <n v="0"/>
    <n v="12557942.32"/>
    <n v="806098.35"/>
    <n v="3435290.95"/>
    <n v="-226916.49"/>
    <n v="15371.15"/>
    <n v="12650843.859999999"/>
    <n v="4194027.18"/>
    <n v="-123069.8"/>
    <n v="0"/>
    <n v="15371.15"/>
    <n v="0"/>
  </r>
  <r>
    <n v="-1"/>
    <n v="1"/>
    <s v="0001 -Florida Power &amp; Light Company"/>
    <n v="0"/>
    <n v="3"/>
    <x v="1"/>
    <n v="2011"/>
    <n v="125"/>
    <n v="2014"/>
    <s v="V2011"/>
    <n v="367"/>
    <x v="6"/>
    <s v="Function"/>
    <n v="9735403.6500000004"/>
    <n v="0"/>
    <n v="0"/>
    <n v="8099244.2199999997"/>
    <n v="607443.31000000006"/>
    <n v="1752955.71"/>
    <n v="-212282.74"/>
    <n v="8948.93"/>
    <n v="9933958.9499999993"/>
    <n v="2319229.84"/>
    <n v="-148437.19"/>
    <n v="0"/>
    <n v="8948.93"/>
    <n v="0"/>
  </r>
  <r>
    <n v="-1"/>
    <n v="1"/>
    <s v="0001 -Florida Power &amp; Light Company"/>
    <n v="0"/>
    <n v="3"/>
    <x v="1"/>
    <n v="2011"/>
    <n v="233"/>
    <n v="2014"/>
    <s v="V2011 - 100% Bonus"/>
    <n v="367"/>
    <x v="6"/>
    <s v="Function"/>
    <n v="0"/>
    <n v="0"/>
    <n v="0"/>
    <n v="0"/>
    <n v="0"/>
    <n v="0"/>
    <n v="0"/>
    <n v="113944.9"/>
    <n v="0"/>
    <n v="0"/>
    <n v="113944.9"/>
    <n v="0"/>
    <n v="113944.9"/>
    <n v="0"/>
  </r>
  <r>
    <n v="-1"/>
    <n v="1"/>
    <s v="0001 -Florida Power &amp; Light Company"/>
    <n v="0"/>
    <n v="3"/>
    <x v="1"/>
    <n v="2011"/>
    <n v="234"/>
    <n v="2014"/>
    <s v="V2011 - 50% Bonus"/>
    <n v="367"/>
    <x v="6"/>
    <s v="Function"/>
    <n v="92976762.150000006"/>
    <n v="0"/>
    <n v="0"/>
    <n v="34562842.960000001"/>
    <n v="9967102.8699999992"/>
    <n v="58761078.579999998"/>
    <n v="-470531.68"/>
    <n v="35398.76"/>
    <n v="93435279.560000002"/>
    <n v="68470492.5"/>
    <n v="-165429.72"/>
    <n v="0"/>
    <n v="35398.76"/>
    <n v="0"/>
  </r>
  <r>
    <n v="-1"/>
    <n v="1"/>
    <s v="0001 -Florida Power &amp; Light Company"/>
    <n v="0"/>
    <n v="3"/>
    <x v="1"/>
    <n v="2012"/>
    <n v="126"/>
    <n v="2014"/>
    <s v="V2012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0"/>
    <n v="2014"/>
    <s v="V2012 Q1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8"/>
    <n v="2014"/>
    <s v="V2012 Q1 - 50% Bonus"/>
    <n v="367"/>
    <x v="6"/>
    <s v="Function"/>
    <n v="65143294.609999999"/>
    <n v="0"/>
    <n v="0"/>
    <n v="65275433.640000001"/>
    <n v="8040268.9800000004"/>
    <n v="28063403.390000001"/>
    <n v="-302444.28000000003"/>
    <n v="24345.67"/>
    <n v="65407572.689999998"/>
    <n v="35964794.259999998"/>
    <n v="-101054.3"/>
    <n v="0"/>
    <n v="24345.67"/>
    <n v="0"/>
  </r>
  <r>
    <n v="-1"/>
    <n v="1"/>
    <s v="0001 -Florida Power &amp; Light Company"/>
    <n v="0"/>
    <n v="3"/>
    <x v="1"/>
    <n v="2012"/>
    <n v="242"/>
    <n v="2014"/>
    <s v="V2012 Q2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3"/>
    <n v="2014"/>
    <s v="V2012 Q2 - 100% Bonus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9"/>
    <n v="2014"/>
    <s v="V2012 Q2 - 50% Bonus"/>
    <n v="367"/>
    <x v="6"/>
    <s v="Function"/>
    <n v="72825284.859999999"/>
    <n v="0"/>
    <n v="0"/>
    <n v="72974932.959999993"/>
    <n v="9161402.1600000001"/>
    <n v="24650458.859999999"/>
    <n v="-341500.72"/>
    <n v="24771.93"/>
    <n v="73124581.069999993"/>
    <n v="33685531.659999996"/>
    <n v="-148194.94"/>
    <n v="0"/>
    <n v="24771.93"/>
    <n v="0"/>
  </r>
  <r>
    <n v="-1"/>
    <n v="1"/>
    <s v="0001 -Florida Power &amp; Light Company"/>
    <n v="0"/>
    <n v="3"/>
    <x v="1"/>
    <n v="2012"/>
    <n v="244"/>
    <n v="2014"/>
    <s v="V2012 Q3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5"/>
    <n v="2014"/>
    <s v="V2012 Q3 - 100% Bonus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0"/>
    <n v="2014"/>
    <s v="V2012 Q3 - 50% Bonus"/>
    <n v="367"/>
    <x v="6"/>
    <s v="Function"/>
    <n v="69648481.019999996"/>
    <n v="0"/>
    <n v="0"/>
    <n v="69795324.379999995"/>
    <n v="10232058.710000001"/>
    <n v="22508223.109999999"/>
    <n v="-335479.73"/>
    <n v="22932.41"/>
    <n v="69942167.75"/>
    <n v="32619867.059999999"/>
    <n v="-150339.57"/>
    <n v="0"/>
    <n v="22932.41"/>
    <n v="0"/>
  </r>
  <r>
    <n v="-1"/>
    <n v="1"/>
    <s v="0001 -Florida Power &amp; Light Company"/>
    <n v="0"/>
    <n v="3"/>
    <x v="1"/>
    <n v="2012"/>
    <n v="246"/>
    <n v="2014"/>
    <s v="V2012 Q4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7"/>
    <n v="2014"/>
    <s v="V2012 Q4 - 100% Bonus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1"/>
    <n v="2014"/>
    <s v="V2012 Q4 - 50% Bonus"/>
    <n v="367"/>
    <x v="6"/>
    <s v="Function"/>
    <n v="62445544.869999997"/>
    <n v="0"/>
    <n v="0"/>
    <n v="62559837.170000002"/>
    <n v="10701583.99"/>
    <n v="18814842.390000001"/>
    <n v="-271996.40000000002"/>
    <n v="20429.41"/>
    <n v="62674129.460000001"/>
    <n v="29416259.699999999"/>
    <n v="-107988.51"/>
    <n v="0"/>
    <n v="20429.41"/>
    <n v="0"/>
  </r>
  <r>
    <n v="-1"/>
    <n v="1"/>
    <s v="0001 -Florida Power &amp; Light Company"/>
    <n v="0"/>
    <n v="3"/>
    <x v="1"/>
    <n v="2013"/>
    <n v="127"/>
    <n v="2014"/>
    <s v="V2013"/>
    <n v="367"/>
    <x v="6"/>
    <s v="Function"/>
    <n v="-11462516.83"/>
    <n v="-12193563"/>
    <n v="0"/>
    <n v="-11093743.640000001"/>
    <n v="-832030.78"/>
    <n v="22655.41"/>
    <n v="-12061236.57"/>
    <n v="18.809999999999999"/>
    <n v="604144.19999999995"/>
    <n v="-1257295.17"/>
    <n v="117581.59"/>
    <n v="0"/>
    <n v="18.809999999999999"/>
    <n v="0"/>
  </r>
  <r>
    <n v="-1"/>
    <n v="1"/>
    <s v="0001 -Florida Power &amp; Light Company"/>
    <n v="0"/>
    <n v="3"/>
    <x v="1"/>
    <n v="2013"/>
    <n v="231"/>
    <n v="2014"/>
    <s v="V2013 - 50% Bonus"/>
    <n v="367"/>
    <x v="6"/>
    <s v="Function"/>
    <n v="217732511.68000001"/>
    <n v="0"/>
    <n v="0"/>
    <n v="205254135.66"/>
    <n v="23866766.73"/>
    <n v="13388312.130000001"/>
    <n v="-1974534.98"/>
    <n v="152838.39000000001"/>
    <n v="219477439.41999999"/>
    <n v="37109754.130000003"/>
    <n v="-1446764.61"/>
    <n v="0"/>
    <n v="152838.39000000001"/>
    <n v="0"/>
  </r>
  <r>
    <n v="-1"/>
    <n v="1"/>
    <s v="0001 -Florida Power &amp; Light Company"/>
    <n v="0"/>
    <n v="3"/>
    <x v="1"/>
    <n v="2014"/>
    <n v="128"/>
    <n v="2014"/>
    <s v="V2014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4"/>
    <n v="363"/>
    <n v="2014"/>
    <s v="V2014 - 50% Bonus"/>
    <n v="367"/>
    <x v="6"/>
    <s v="Function"/>
    <n v="217218037.08000001"/>
    <n v="217218037.08000001"/>
    <n v="0"/>
    <n v="217218037.08000001"/>
    <n v="230874214.43000001"/>
    <n v="0"/>
    <n v="217218037.08000001"/>
    <n v="0"/>
    <n v="0"/>
    <n v="13656177.359999999"/>
    <n v="0"/>
    <n v="0"/>
    <n v="0"/>
    <n v="0"/>
  </r>
  <r>
    <n v="-1"/>
    <n v="1"/>
    <s v="0001 -Florida Power &amp; Light Company"/>
    <n v="0"/>
    <n v="3"/>
    <x v="1"/>
    <n v="2014"/>
    <n v="601"/>
    <n v="2014"/>
    <s v="V2014 EXP"/>
    <n v="367"/>
    <x v="6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69"/>
    <n v="1"/>
    <n v="2014"/>
    <s v="V1969"/>
    <n v="367"/>
    <x v="7"/>
    <s v="Function"/>
    <n v="10234603.5"/>
    <n v="0"/>
    <n v="0"/>
    <n v="10293293.800000001"/>
    <n v="989012.98"/>
    <n v="9351081.2599999998"/>
    <n v="-117380.6"/>
    <n v="11889.85"/>
    <n v="10351984.1"/>
    <n v="10234603.5"/>
    <n v="0"/>
    <n v="0"/>
    <n v="11889.85"/>
    <n v="0"/>
  </r>
  <r>
    <n v="-1"/>
    <n v="1"/>
    <s v="0001 -Florida Power &amp; Light Company"/>
    <n v="0"/>
    <n v="3"/>
    <x v="1"/>
    <n v="1970"/>
    <n v="2"/>
    <n v="2014"/>
    <s v="V1970"/>
    <n v="367"/>
    <x v="7"/>
    <s v="Function"/>
    <n v="1150219.03"/>
    <n v="0"/>
    <n v="0"/>
    <n v="1156312.49"/>
    <n v="25693.26"/>
    <n v="1049746.6200000001"/>
    <n v="-12186.92"/>
    <n v="1782.15"/>
    <n v="1162405.95"/>
    <n v="1065035.1100000001"/>
    <n v="0"/>
    <n v="0"/>
    <n v="1782.15"/>
    <n v="0"/>
  </r>
  <r>
    <n v="-1"/>
    <n v="1"/>
    <s v="0001 -Florida Power &amp; Light Company"/>
    <n v="0"/>
    <n v="3"/>
    <x v="1"/>
    <n v="1971"/>
    <n v="3"/>
    <n v="2014"/>
    <s v="V1971"/>
    <n v="367"/>
    <x v="7"/>
    <s v="Function"/>
    <n v="1641770.82"/>
    <n v="0"/>
    <n v="0"/>
    <n v="1641770.82"/>
    <n v="36480.15"/>
    <n v="1534342.16"/>
    <n v="0"/>
    <n v="0"/>
    <n v="1641770.82"/>
    <n v="1570822.31"/>
    <n v="0"/>
    <n v="0"/>
    <n v="0"/>
    <n v="0"/>
  </r>
  <r>
    <n v="-1"/>
    <n v="1"/>
    <s v="0001 -Florida Power &amp; Light Company"/>
    <n v="0"/>
    <n v="3"/>
    <x v="1"/>
    <n v="1972"/>
    <n v="4"/>
    <n v="2014"/>
    <s v="V1972"/>
    <n v="367"/>
    <x v="7"/>
    <s v="Function"/>
    <n v="1846457.98"/>
    <n v="0"/>
    <n v="0"/>
    <n v="1872946.86"/>
    <n v="41616.879999999997"/>
    <n v="1564630.32"/>
    <n v="-52977.760000000002"/>
    <n v="9038.66"/>
    <n v="1899435.74"/>
    <n v="1562308.09"/>
    <n v="0"/>
    <n v="0"/>
    <n v="9038.66"/>
    <n v="0"/>
  </r>
  <r>
    <n v="-1"/>
    <n v="1"/>
    <s v="0001 -Florida Power &amp; Light Company"/>
    <n v="0"/>
    <n v="3"/>
    <x v="1"/>
    <n v="1973"/>
    <n v="5"/>
    <n v="2014"/>
    <s v="V1973"/>
    <n v="367"/>
    <x v="7"/>
    <s v="Function"/>
    <n v="1051358.04"/>
    <n v="0"/>
    <n v="0"/>
    <n v="1051358.04"/>
    <n v="0"/>
    <n v="1051358.04"/>
    <n v="0"/>
    <n v="0"/>
    <n v="1051358.04"/>
    <n v="1051358.04"/>
    <n v="0"/>
    <n v="0"/>
    <n v="0"/>
    <n v="0"/>
  </r>
  <r>
    <n v="-1"/>
    <n v="1"/>
    <s v="0001 -Florida Power &amp; Light Company"/>
    <n v="0"/>
    <n v="3"/>
    <x v="1"/>
    <n v="1974"/>
    <n v="6"/>
    <n v="2014"/>
    <s v="V1974"/>
    <n v="367"/>
    <x v="7"/>
    <s v="Function"/>
    <n v="3650514.89"/>
    <n v="0"/>
    <n v="0"/>
    <n v="3651533.2"/>
    <n v="81137.070000000007"/>
    <n v="2527244.7999999998"/>
    <n v="-2036.61"/>
    <n v="318.55"/>
    <n v="3652551.5"/>
    <n v="2606663.81"/>
    <n v="0"/>
    <n v="0"/>
    <n v="318.55"/>
    <n v="0"/>
  </r>
  <r>
    <n v="-1"/>
    <n v="1"/>
    <s v="0001 -Florida Power &amp; Light Company"/>
    <n v="0"/>
    <n v="3"/>
    <x v="1"/>
    <n v="1975"/>
    <n v="7"/>
    <n v="2014"/>
    <s v="V1975"/>
    <n v="367"/>
    <x v="7"/>
    <s v="Function"/>
    <n v="3862246"/>
    <n v="0"/>
    <n v="0"/>
    <n v="3274456"/>
    <n v="39103.18"/>
    <n v="3539604.59"/>
    <n v="0"/>
    <n v="0"/>
    <n v="3862246"/>
    <n v="3578707.77"/>
    <n v="0"/>
    <n v="0"/>
    <n v="0"/>
    <n v="0"/>
  </r>
  <r>
    <n v="-1"/>
    <n v="1"/>
    <s v="0001 -Florida Power &amp; Light Company"/>
    <n v="0"/>
    <n v="3"/>
    <x v="1"/>
    <n v="1976"/>
    <n v="8"/>
    <n v="2014"/>
    <s v="V1976"/>
    <n v="367"/>
    <x v="7"/>
    <s v="Function"/>
    <n v="767517"/>
    <n v="0"/>
    <n v="0"/>
    <n v="0"/>
    <n v="0"/>
    <n v="767517"/>
    <n v="0"/>
    <n v="0"/>
    <n v="767517"/>
    <n v="767517"/>
    <n v="0"/>
    <n v="0"/>
    <n v="0"/>
    <n v="0"/>
  </r>
  <r>
    <n v="-1"/>
    <n v="1"/>
    <s v="0001 -Florida Power &amp; Light Company"/>
    <n v="0"/>
    <n v="3"/>
    <x v="1"/>
    <n v="1977"/>
    <n v="10"/>
    <n v="2014"/>
    <s v="V1977"/>
    <n v="367"/>
    <x v="7"/>
    <s v="Function"/>
    <n v="771429.79"/>
    <n v="0"/>
    <n v="0"/>
    <n v="13061.43"/>
    <n v="0"/>
    <n v="771437.07"/>
    <n v="-7.28"/>
    <n v="1.06"/>
    <n v="771437.07"/>
    <n v="771429.79"/>
    <n v="1.06"/>
    <n v="0"/>
    <n v="1.06"/>
    <n v="0"/>
  </r>
  <r>
    <n v="-1"/>
    <n v="1"/>
    <s v="0001 -Florida Power &amp; Light Company"/>
    <n v="0"/>
    <n v="3"/>
    <x v="1"/>
    <n v="1978"/>
    <n v="12"/>
    <n v="2014"/>
    <s v="V1978"/>
    <n v="367"/>
    <x v="7"/>
    <s v="Function"/>
    <n v="2372925.58"/>
    <n v="0"/>
    <n v="0"/>
    <n v="1175276.77"/>
    <n v="14265.16"/>
    <n v="1892653.65"/>
    <n v="-1392.38"/>
    <n v="204.07"/>
    <n v="2374317.96"/>
    <n v="1905730.5"/>
    <n v="0"/>
    <n v="0"/>
    <n v="204.07"/>
    <n v="0"/>
  </r>
  <r>
    <n v="-1"/>
    <n v="1"/>
    <s v="0001 -Florida Power &amp; Light Company"/>
    <n v="0"/>
    <n v="3"/>
    <x v="1"/>
    <n v="1979"/>
    <n v="13"/>
    <n v="2014"/>
    <s v="V1979"/>
    <n v="367"/>
    <x v="7"/>
    <s v="Function"/>
    <n v="1841270.82"/>
    <n v="0"/>
    <n v="0"/>
    <n v="1630270.06"/>
    <n v="29350.83"/>
    <n v="1223962.03"/>
    <n v="-2504.4699999999998"/>
    <n v="376.17"/>
    <n v="1843775.29"/>
    <n v="1251184.56"/>
    <n v="0"/>
    <n v="0"/>
    <n v="376.17"/>
    <n v="0"/>
  </r>
  <r>
    <n v="-1"/>
    <n v="1"/>
    <s v="0001 -Florida Power &amp; Light Company"/>
    <n v="0"/>
    <n v="3"/>
    <x v="1"/>
    <n v="1980"/>
    <n v="14"/>
    <n v="2014"/>
    <s v="V1980"/>
    <n v="367"/>
    <x v="7"/>
    <s v="Function"/>
    <n v="247812"/>
    <n v="0"/>
    <n v="0"/>
    <n v="24703"/>
    <n v="548.9"/>
    <n v="236557.97"/>
    <n v="0"/>
    <n v="0"/>
    <n v="247812"/>
    <n v="237106.87"/>
    <n v="0"/>
    <n v="0"/>
    <n v="0"/>
    <n v="0"/>
  </r>
  <r>
    <n v="-1"/>
    <n v="1"/>
    <s v="0001 -Florida Power &amp; Light Company"/>
    <n v="0"/>
    <n v="3"/>
    <x v="1"/>
    <n v="1981"/>
    <n v="15"/>
    <n v="2014"/>
    <s v="V1981"/>
    <n v="367"/>
    <x v="7"/>
    <s v="Function"/>
    <n v="4462276"/>
    <n v="0"/>
    <n v="0"/>
    <n v="1688.65"/>
    <n v="0"/>
    <n v="4465653.3"/>
    <n v="-3377.3"/>
    <n v="0"/>
    <n v="4465653.3"/>
    <n v="4462276"/>
    <n v="0"/>
    <n v="0"/>
    <n v="0"/>
    <n v="0"/>
  </r>
  <r>
    <n v="-1"/>
    <n v="1"/>
    <s v="0001 -Florida Power &amp; Light Company"/>
    <n v="0"/>
    <n v="3"/>
    <x v="1"/>
    <n v="1982"/>
    <n v="16"/>
    <n v="2014"/>
    <s v="V1982"/>
    <n v="367"/>
    <x v="7"/>
    <s v="Function"/>
    <n v="22922237.98"/>
    <n v="0"/>
    <n v="0"/>
    <n v="19834460.210000001"/>
    <n v="316773.90999999997"/>
    <n v="19013138.57"/>
    <n v="-613046.52"/>
    <n v="96979.02"/>
    <n v="23350566.43"/>
    <n v="18975606.859999999"/>
    <n v="22956.19"/>
    <n v="0"/>
    <n v="96979.02"/>
    <n v="0"/>
  </r>
  <r>
    <n v="-1"/>
    <n v="1"/>
    <s v="0001 -Florida Power &amp; Light Company"/>
    <n v="0"/>
    <n v="3"/>
    <x v="1"/>
    <n v="1983"/>
    <n v="17"/>
    <n v="2014"/>
    <s v="V1983"/>
    <n v="367"/>
    <x v="7"/>
    <s v="Function"/>
    <n v="5990906.9500000002"/>
    <n v="0"/>
    <n v="0"/>
    <n v="210079.46"/>
    <n v="4668.3900000000003"/>
    <n v="4656179.28"/>
    <n v="-74692.7"/>
    <n v="8651.5400000000009"/>
    <n v="6022295.9699999997"/>
    <n v="4634059.62"/>
    <n v="4050.57"/>
    <n v="0"/>
    <n v="8651.5400000000009"/>
    <n v="0"/>
  </r>
  <r>
    <n v="-1"/>
    <n v="1"/>
    <s v="0001 -Florida Power &amp; Light Company"/>
    <n v="0"/>
    <n v="3"/>
    <x v="1"/>
    <n v="1984"/>
    <n v="18"/>
    <n v="2014"/>
    <s v="V1984"/>
    <n v="367"/>
    <x v="7"/>
    <s v="Function"/>
    <n v="8647440.9800000004"/>
    <n v="0"/>
    <n v="0"/>
    <n v="4564220.9800000004"/>
    <n v="101417.27"/>
    <n v="5326439.57"/>
    <n v="-108142.2"/>
    <n v="10115.48"/>
    <n v="8647440.9800000004"/>
    <n v="5427856.8399999999"/>
    <n v="10115.48"/>
    <n v="0"/>
    <n v="10115.48"/>
    <n v="0"/>
  </r>
  <r>
    <n v="-1"/>
    <n v="1"/>
    <s v="0001 -Florida Power &amp; Light Company"/>
    <n v="0"/>
    <n v="3"/>
    <x v="1"/>
    <n v="1985"/>
    <n v="19"/>
    <n v="2014"/>
    <s v="V1985"/>
    <n v="367"/>
    <x v="7"/>
    <s v="Function"/>
    <n v="8155382.6100000003"/>
    <n v="0"/>
    <n v="0"/>
    <n v="4218882.57"/>
    <n v="70597.259999999995"/>
    <n v="6611057.3899999997"/>
    <n v="-52243.62"/>
    <n v="5479.8"/>
    <n v="8156190.54"/>
    <n v="6680974.1299999999"/>
    <n v="5352.4"/>
    <n v="0"/>
    <n v="5479.8"/>
    <n v="0"/>
  </r>
  <r>
    <n v="-1"/>
    <n v="1"/>
    <s v="0001 -Florida Power &amp; Light Company"/>
    <n v="0"/>
    <n v="3"/>
    <x v="1"/>
    <n v="1986"/>
    <n v="20"/>
    <n v="2014"/>
    <s v="V1986"/>
    <n v="367"/>
    <x v="7"/>
    <s v="Function"/>
    <n v="31845472.539999999"/>
    <n v="0"/>
    <n v="0"/>
    <n v="27544305.699999999"/>
    <n v="595363.53"/>
    <n v="21774485.41"/>
    <n v="-620879.48"/>
    <n v="89151.3"/>
    <n v="32422432.859999999"/>
    <n v="21877852.780000001"/>
    <n v="4187.1400000000003"/>
    <n v="0"/>
    <n v="89151.3"/>
    <n v="0"/>
  </r>
  <r>
    <n v="-1"/>
    <n v="1"/>
    <s v="0001 -Florida Power &amp; Light Company"/>
    <n v="0"/>
    <n v="3"/>
    <x v="1"/>
    <n v="1987"/>
    <n v="22"/>
    <n v="2014"/>
    <s v="V1987"/>
    <n v="367"/>
    <x v="7"/>
    <s v="Function"/>
    <n v="11684357.5"/>
    <n v="0"/>
    <n v="0"/>
    <n v="6252929.7599999998"/>
    <n v="198517.88"/>
    <n v="10774349.289999999"/>
    <n v="-108170.11"/>
    <n v="3796.85"/>
    <n v="11792527.609999999"/>
    <n v="10868375.25"/>
    <n v="118.65"/>
    <n v="0"/>
    <n v="3796.85"/>
    <n v="0"/>
  </r>
  <r>
    <n v="-1"/>
    <n v="1"/>
    <s v="0001 -Florida Power &amp; Light Company"/>
    <n v="0"/>
    <n v="3"/>
    <x v="1"/>
    <n v="1987"/>
    <n v="21"/>
    <n v="2014"/>
    <s v="V1987A"/>
    <n v="367"/>
    <x v="7"/>
    <s v="Function"/>
    <n v="78097.929999999993"/>
    <n v="0"/>
    <n v="0"/>
    <n v="78097.929999999993"/>
    <n v="0"/>
    <n v="78411.86"/>
    <n v="-313.93"/>
    <n v="50.52"/>
    <n v="78411.86"/>
    <n v="78097.929999999993"/>
    <n v="50.52"/>
    <n v="0"/>
    <n v="50.52"/>
    <n v="0"/>
  </r>
  <r>
    <n v="-1"/>
    <n v="1"/>
    <s v="0001 -Florida Power &amp; Light Company"/>
    <n v="0"/>
    <n v="3"/>
    <x v="1"/>
    <n v="1988"/>
    <n v="24"/>
    <n v="2014"/>
    <s v="V1988"/>
    <n v="367"/>
    <x v="7"/>
    <s v="Function"/>
    <n v="10754801.609999999"/>
    <n v="0"/>
    <n v="0"/>
    <n v="5771670.9199999999"/>
    <n v="183241.85"/>
    <n v="9710076.2400000002"/>
    <n v="-78788.56"/>
    <n v="9829.67"/>
    <n v="10833590.17"/>
    <n v="9822015.0299999993"/>
    <n v="2344.17"/>
    <n v="0"/>
    <n v="9829.67"/>
    <n v="0"/>
  </r>
  <r>
    <n v="-1"/>
    <n v="1"/>
    <s v="0001 -Florida Power &amp; Light Company"/>
    <n v="0"/>
    <n v="3"/>
    <x v="1"/>
    <n v="1989"/>
    <n v="26"/>
    <n v="2014"/>
    <s v="V1989"/>
    <n v="367"/>
    <x v="7"/>
    <s v="Function"/>
    <n v="32177363.640000001"/>
    <n v="0"/>
    <n v="0"/>
    <n v="26966374.640000001"/>
    <n v="856075.27"/>
    <n v="26342643.420000002"/>
    <n v="-156138"/>
    <n v="19570.72"/>
    <n v="32333501.640000001"/>
    <n v="27060693.149999999"/>
    <n v="1458.3"/>
    <n v="0"/>
    <n v="19570.72"/>
    <n v="0"/>
  </r>
  <r>
    <n v="-1"/>
    <n v="1"/>
    <s v="0001 -Florida Power &amp; Light Company"/>
    <n v="0"/>
    <n v="3"/>
    <x v="1"/>
    <n v="1990"/>
    <n v="28"/>
    <n v="2014"/>
    <s v="V1990"/>
    <n v="367"/>
    <x v="7"/>
    <s v="Function"/>
    <n v="26374164.640000001"/>
    <n v="0"/>
    <n v="0"/>
    <n v="15340494.890000001"/>
    <n v="486964.6"/>
    <n v="22643109.66"/>
    <n v="-139625.28"/>
    <n v="19652.04"/>
    <n v="26513789.920000002"/>
    <n v="23016754.43"/>
    <n v="-6653.41"/>
    <n v="0"/>
    <n v="19652.04"/>
    <n v="0"/>
  </r>
  <r>
    <n v="-1"/>
    <n v="1"/>
    <s v="0001 -Florida Power &amp; Light Company"/>
    <n v="0"/>
    <n v="3"/>
    <x v="1"/>
    <n v="1991"/>
    <n v="29"/>
    <n v="2014"/>
    <s v="V1991"/>
    <n v="367"/>
    <x v="7"/>
    <s v="Function"/>
    <n v="23141845.649999999"/>
    <n v="0"/>
    <n v="0"/>
    <n v="17760824.390000001"/>
    <n v="563753.05000000005"/>
    <n v="19349586.75"/>
    <n v="-1397950.4"/>
    <n v="214341.25"/>
    <n v="24539796.050000001"/>
    <n v="18886254.649999999"/>
    <n v="-156523.99"/>
    <n v="0"/>
    <n v="214341.25"/>
    <n v="0"/>
  </r>
  <r>
    <n v="-1"/>
    <n v="1"/>
    <s v="0001 -Florida Power &amp; Light Company"/>
    <n v="0"/>
    <n v="3"/>
    <x v="1"/>
    <n v="1992"/>
    <n v="30"/>
    <n v="2014"/>
    <s v="V1992"/>
    <n v="367"/>
    <x v="7"/>
    <s v="Function"/>
    <n v="31831143.640000001"/>
    <n v="0"/>
    <n v="0"/>
    <n v="31311600.59"/>
    <n v="994079.58"/>
    <n v="22126494.399999999"/>
    <n v="-286710.99"/>
    <n v="40078.22"/>
    <n v="32117854.629999999"/>
    <n v="22908273.77"/>
    <n v="-34332.54"/>
    <n v="0"/>
    <n v="40078.22"/>
    <n v="0"/>
  </r>
  <r>
    <n v="-1"/>
    <n v="1"/>
    <s v="0001 -Florida Power &amp; Light Company"/>
    <n v="0"/>
    <n v="3"/>
    <x v="1"/>
    <n v="1993"/>
    <n v="31"/>
    <n v="2014"/>
    <s v="V1993"/>
    <n v="367"/>
    <x v="7"/>
    <s v="Function"/>
    <n v="14656864.699999999"/>
    <n v="0"/>
    <n v="0"/>
    <n v="12694137.07"/>
    <n v="325477.69"/>
    <n v="8862333.6500000004"/>
    <n v="-278137.12"/>
    <n v="51250.3"/>
    <n v="14935001.82"/>
    <n v="9040475.8200000003"/>
    <n v="-79551.320000000007"/>
    <n v="0"/>
    <n v="51250.3"/>
    <n v="0"/>
  </r>
  <r>
    <n v="-1"/>
    <n v="1"/>
    <s v="0001 -Florida Power &amp; Light Company"/>
    <n v="0"/>
    <n v="3"/>
    <x v="1"/>
    <n v="1994"/>
    <n v="32"/>
    <n v="2014"/>
    <s v="V1994"/>
    <n v="367"/>
    <x v="7"/>
    <s v="Function"/>
    <n v="12542903.35"/>
    <n v="0"/>
    <n v="0"/>
    <n v="12598847.699999999"/>
    <n v="323034.46999999997"/>
    <n v="6347367.9400000004"/>
    <n v="-131101.01999999999"/>
    <n v="21294.48"/>
    <n v="12674004.369999999"/>
    <n v="6603113.5899999999"/>
    <n v="-42517.73"/>
    <n v="0"/>
    <n v="21294.48"/>
    <n v="0"/>
  </r>
  <r>
    <n v="-1"/>
    <n v="1"/>
    <s v="0001 -Florida Power &amp; Light Company"/>
    <n v="0"/>
    <n v="3"/>
    <x v="1"/>
    <n v="1995"/>
    <n v="33"/>
    <n v="2014"/>
    <s v="V1995"/>
    <n v="367"/>
    <x v="7"/>
    <s v="Function"/>
    <n v="7546698.2999999998"/>
    <n v="0"/>
    <n v="0"/>
    <n v="6693473.5999999996"/>
    <n v="171620.67"/>
    <n v="4521720.63"/>
    <n v="-606870"/>
    <n v="86575.44"/>
    <n v="8153568.2999999998"/>
    <n v="4382745.21"/>
    <n v="-209698.46"/>
    <n v="0"/>
    <n v="86575.44"/>
    <n v="0"/>
  </r>
  <r>
    <n v="-1"/>
    <n v="1"/>
    <s v="0001 -Florida Power &amp; Light Company"/>
    <n v="0"/>
    <n v="3"/>
    <x v="1"/>
    <n v="1996"/>
    <n v="34"/>
    <n v="2014"/>
    <s v="V1996"/>
    <n v="367"/>
    <x v="7"/>
    <s v="Function"/>
    <n v="13099929.51"/>
    <n v="0"/>
    <n v="0"/>
    <n v="12520316.119999999"/>
    <n v="321020.90000000002"/>
    <n v="6337773.9800000004"/>
    <n v="-164537.09"/>
    <n v="22866.9"/>
    <n v="13264466.6"/>
    <n v="6575939.5499999998"/>
    <n v="-58814.83"/>
    <n v="0"/>
    <n v="22866.9"/>
    <n v="0"/>
  </r>
  <r>
    <n v="-1"/>
    <n v="1"/>
    <s v="0001 -Florida Power &amp; Light Company"/>
    <n v="0"/>
    <n v="3"/>
    <x v="1"/>
    <n v="1997"/>
    <n v="35"/>
    <n v="2014"/>
    <s v="V1997"/>
    <n v="367"/>
    <x v="7"/>
    <s v="Function"/>
    <n v="14249290.52"/>
    <n v="0"/>
    <n v="0"/>
    <n v="3955839.26"/>
    <n v="101427.72"/>
    <n v="12156039.060000001"/>
    <n v="-228536.4"/>
    <n v="26717.65"/>
    <n v="14477826.92"/>
    <n v="12094769.640000001"/>
    <n v="-39121.620000000003"/>
    <n v="0"/>
    <n v="26717.65"/>
    <n v="0"/>
  </r>
  <r>
    <n v="-1"/>
    <n v="1"/>
    <s v="0001 -Florida Power &amp; Light Company"/>
    <n v="0"/>
    <n v="3"/>
    <x v="1"/>
    <n v="1998"/>
    <n v="59"/>
    <n v="2014"/>
    <s v="V1998"/>
    <n v="367"/>
    <x v="7"/>
    <s v="Function"/>
    <n v="8413051.3599999994"/>
    <n v="0"/>
    <n v="0"/>
    <n v="957416.88"/>
    <n v="18123.16"/>
    <n v="7824242.9100000001"/>
    <n v="-55586.94"/>
    <n v="5409.08"/>
    <n v="8468638.3000000007"/>
    <n v="7789429.5899999999"/>
    <n v="2758.62"/>
    <n v="0"/>
    <n v="5409.08"/>
    <n v="0"/>
  </r>
  <r>
    <n v="-1"/>
    <n v="1"/>
    <s v="0001 -Florida Power &amp; Light Company"/>
    <n v="0"/>
    <n v="3"/>
    <x v="1"/>
    <n v="1999"/>
    <n v="60"/>
    <n v="2014"/>
    <s v="V1999"/>
    <n v="367"/>
    <x v="7"/>
    <s v="Function"/>
    <n v="21762318.289999999"/>
    <n v="0"/>
    <n v="0"/>
    <n v="9367173.8800000008"/>
    <n v="240174.34"/>
    <n v="16709439.52"/>
    <n v="-954963.99"/>
    <n v="113505.25"/>
    <n v="22710649.760000002"/>
    <n v="16313096.49"/>
    <n v="-198308.86"/>
    <n v="0"/>
    <n v="113505.25"/>
    <n v="0"/>
  </r>
  <r>
    <n v="-1"/>
    <n v="1"/>
    <s v="0001 -Florida Power &amp; Light Company"/>
    <n v="0"/>
    <n v="3"/>
    <x v="1"/>
    <n v="2000"/>
    <n v="61"/>
    <n v="2014"/>
    <s v="V2000"/>
    <n v="367"/>
    <x v="7"/>
    <s v="Function"/>
    <n v="38327036.609999999"/>
    <n v="0"/>
    <n v="0"/>
    <n v="7976202.4900000002"/>
    <n v="204509.82"/>
    <n v="33135768.809999999"/>
    <n v="-48657.04"/>
    <n v="5526.08"/>
    <n v="38367701.549999997"/>
    <n v="33322977.489999998"/>
    <n v="-17837.7"/>
    <n v="0"/>
    <n v="5526.08"/>
    <n v="0"/>
  </r>
  <r>
    <n v="-1"/>
    <n v="1"/>
    <s v="0001 -Florida Power &amp; Light Company"/>
    <n v="0"/>
    <n v="3"/>
    <x v="1"/>
    <n v="2001"/>
    <n v="62"/>
    <n v="2014"/>
    <s v="V2001"/>
    <n v="367"/>
    <x v="7"/>
    <s v="Function"/>
    <n v="67750722.219999999"/>
    <n v="0"/>
    <n v="0"/>
    <n v="5227515.03"/>
    <n v="134033.5"/>
    <n v="64372729.409999996"/>
    <n v="-245181.81"/>
    <n v="34766.589999999997"/>
    <n v="67995893.920000002"/>
    <n v="64419065.460000001"/>
    <n v="-122707.68"/>
    <n v="0"/>
    <n v="34766.589999999997"/>
    <n v="0"/>
  </r>
  <r>
    <n v="-1"/>
    <n v="1"/>
    <s v="0001 -Florida Power &amp; Light Company"/>
    <n v="0"/>
    <n v="3"/>
    <x v="1"/>
    <n v="2001"/>
    <n v="69"/>
    <n v="2014"/>
    <s v="V2001 Bonus"/>
    <n v="367"/>
    <x v="7"/>
    <s v="Function"/>
    <n v="5648406.1799999997"/>
    <n v="0"/>
    <n v="0"/>
    <n v="5648532.6200000001"/>
    <n v="0"/>
    <n v="5648659.0599999996"/>
    <n v="-255.72"/>
    <n v="33.81"/>
    <n v="5648659.0599999996"/>
    <n v="5648406.1799999997"/>
    <n v="33.81"/>
    <n v="0"/>
    <n v="33.81"/>
    <n v="0"/>
  </r>
  <r>
    <n v="-1"/>
    <n v="1"/>
    <s v="0001 -Florida Power &amp; Light Company"/>
    <n v="0"/>
    <n v="3"/>
    <x v="1"/>
    <n v="2002"/>
    <n v="63"/>
    <n v="2014"/>
    <s v="V2002"/>
    <n v="367"/>
    <x v="7"/>
    <s v="Function"/>
    <n v="20222635.620000001"/>
    <n v="0"/>
    <n v="0"/>
    <n v="20277005.539999999"/>
    <n v="519902.43"/>
    <n v="5824093.7699999996"/>
    <n v="-108739.87"/>
    <n v="15422.28"/>
    <n v="20331375.489999998"/>
    <n v="6311452.6900000004"/>
    <n v="-60774.1"/>
    <n v="0"/>
    <n v="15422.28"/>
    <n v="0"/>
  </r>
  <r>
    <n v="-1"/>
    <n v="1"/>
    <s v="0001 -Florida Power &amp; Light Company"/>
    <n v="0"/>
    <n v="3"/>
    <x v="1"/>
    <n v="2002"/>
    <n v="80"/>
    <n v="2014"/>
    <s v="V2002 Bonus Q1"/>
    <n v="367"/>
    <x v="7"/>
    <s v="Function"/>
    <n v="2361430.25"/>
    <n v="0"/>
    <n v="0"/>
    <n v="2362552.0299999998"/>
    <n v="0"/>
    <n v="2363673.7999999998"/>
    <n v="-3252.96"/>
    <n v="299.93"/>
    <n v="2363673.7999999998"/>
    <n v="2361430.25"/>
    <n v="299.93"/>
    <n v="0"/>
    <n v="299.93"/>
    <n v="0"/>
  </r>
  <r>
    <n v="-1"/>
    <n v="1"/>
    <s v="0001 -Florida Power &amp; Light Company"/>
    <n v="0"/>
    <n v="3"/>
    <x v="1"/>
    <n v="2002"/>
    <n v="81"/>
    <n v="2014"/>
    <s v="V2002 Bonus Q2"/>
    <n v="367"/>
    <x v="7"/>
    <s v="Function"/>
    <n v="2183790.0299999998"/>
    <n v="0"/>
    <n v="0"/>
    <n v="2226762.19"/>
    <n v="0"/>
    <n v="2269734.34"/>
    <n v="-86137.82"/>
    <n v="1873.64"/>
    <n v="2269734.34"/>
    <n v="2183790.0299999998"/>
    <n v="1873.64"/>
    <n v="0"/>
    <n v="1873.64"/>
    <n v="0"/>
  </r>
  <r>
    <n v="-1"/>
    <n v="1"/>
    <s v="0001 -Florida Power &amp; Light Company"/>
    <n v="0"/>
    <n v="3"/>
    <x v="1"/>
    <n v="2002"/>
    <n v="82"/>
    <n v="2014"/>
    <s v="V2002 Bonus Q3"/>
    <n v="367"/>
    <x v="7"/>
    <s v="Function"/>
    <n v="7188513.5300000003"/>
    <n v="0"/>
    <n v="0"/>
    <n v="7201275.4400000004"/>
    <n v="0"/>
    <n v="7214037.3499999996"/>
    <n v="-26084.62"/>
    <n v="39.700000000000003"/>
    <n v="7214037.3499999996"/>
    <n v="7188513.5300000003"/>
    <n v="39.700000000000003"/>
    <n v="0"/>
    <n v="39.700000000000003"/>
    <n v="0"/>
  </r>
  <r>
    <n v="-1"/>
    <n v="1"/>
    <s v="0001 -Florida Power &amp; Light Company"/>
    <n v="0"/>
    <n v="3"/>
    <x v="1"/>
    <n v="2002"/>
    <n v="83"/>
    <n v="2014"/>
    <s v="V2002 Bonus Q4"/>
    <n v="367"/>
    <x v="7"/>
    <s v="Function"/>
    <n v="15691949.310000001"/>
    <n v="0"/>
    <n v="0"/>
    <n v="15697831.07"/>
    <n v="0"/>
    <n v="15703712.83"/>
    <n v="-13726.47"/>
    <n v="1572.59"/>
    <n v="15703712.83"/>
    <n v="15691949.310000001"/>
    <n v="1572.59"/>
    <n v="0"/>
    <n v="1572.59"/>
    <n v="0"/>
  </r>
  <r>
    <n v="-1"/>
    <n v="1"/>
    <s v="0001 -Florida Power &amp; Light Company"/>
    <n v="0"/>
    <n v="3"/>
    <x v="1"/>
    <n v="2002"/>
    <n v="76"/>
    <n v="2014"/>
    <s v="V2002 Q1"/>
    <n v="367"/>
    <x v="7"/>
    <s v="Function"/>
    <n v="1453518.66"/>
    <n v="0"/>
    <n v="0"/>
    <n v="1455361.45"/>
    <n v="0"/>
    <n v="1457204.26"/>
    <n v="-4505.0600000000004"/>
    <n v="344.89"/>
    <n v="1457204.26"/>
    <n v="1453518.66"/>
    <n v="344.89"/>
    <n v="0"/>
    <n v="344.89"/>
    <n v="0"/>
  </r>
  <r>
    <n v="-1"/>
    <n v="1"/>
    <s v="0001 -Florida Power &amp; Light Company"/>
    <n v="0"/>
    <n v="3"/>
    <x v="1"/>
    <n v="2002"/>
    <n v="77"/>
    <n v="2014"/>
    <s v="V2002 Q2"/>
    <n v="367"/>
    <x v="7"/>
    <s v="Function"/>
    <n v="936312.12"/>
    <n v="0"/>
    <n v="0"/>
    <n v="938529.22"/>
    <n v="0"/>
    <n v="940746.33"/>
    <n v="-5001.68"/>
    <n v="5.61"/>
    <n v="940746.33"/>
    <n v="936312.12"/>
    <n v="5.61"/>
    <n v="0"/>
    <n v="5.61"/>
    <n v="0"/>
  </r>
  <r>
    <n v="-1"/>
    <n v="1"/>
    <s v="0001 -Florida Power &amp; Light Company"/>
    <n v="0"/>
    <n v="3"/>
    <x v="1"/>
    <n v="2002"/>
    <n v="78"/>
    <n v="2014"/>
    <s v="V2002 Q3"/>
    <n v="367"/>
    <x v="7"/>
    <s v="Function"/>
    <n v="2365812.02"/>
    <n v="0"/>
    <n v="0"/>
    <n v="2366840.87"/>
    <n v="0"/>
    <n v="2367869.71"/>
    <n v="-2702.17"/>
    <n v="0"/>
    <n v="2367869.71"/>
    <n v="2365812.02"/>
    <n v="0"/>
    <n v="0"/>
    <n v="0"/>
    <n v="0"/>
  </r>
  <r>
    <n v="-1"/>
    <n v="1"/>
    <s v="0001 -Florida Power &amp; Light Company"/>
    <n v="0"/>
    <n v="3"/>
    <x v="1"/>
    <n v="2002"/>
    <n v="79"/>
    <n v="2014"/>
    <s v="V2002 Q4"/>
    <n v="367"/>
    <x v="7"/>
    <s v="Function"/>
    <n v="3318044.57"/>
    <n v="0"/>
    <n v="0"/>
    <n v="3318044.57"/>
    <n v="118319.41"/>
    <n v="2859594.42"/>
    <n v="-898.82"/>
    <n v="0"/>
    <n v="3318044.57"/>
    <n v="2977913.83"/>
    <n v="0"/>
    <n v="0"/>
    <n v="0"/>
    <n v="0"/>
  </r>
  <r>
    <n v="-1"/>
    <n v="1"/>
    <s v="0001 -Florida Power &amp; Light Company"/>
    <n v="0"/>
    <n v="3"/>
    <x v="1"/>
    <n v="2003"/>
    <n v="64"/>
    <n v="2014"/>
    <s v="V2003"/>
    <n v="367"/>
    <x v="7"/>
    <s v="Function"/>
    <n v="6907750.1100000003"/>
    <n v="0"/>
    <n v="0"/>
    <n v="4987136.84"/>
    <n v="127870.18"/>
    <n v="3319185.06"/>
    <n v="-73182.23"/>
    <n v="10559.74"/>
    <n v="6980932.3399999999"/>
    <n v="3425343.54"/>
    <n v="-40910.800000000003"/>
    <n v="0"/>
    <n v="10559.74"/>
    <n v="0"/>
  </r>
  <r>
    <n v="-1"/>
    <n v="1"/>
    <s v="0001 -Florida Power &amp; Light Company"/>
    <n v="0"/>
    <n v="3"/>
    <x v="1"/>
    <n v="2003"/>
    <n v="70"/>
    <n v="2014"/>
    <s v="V2003 Bonus-30%"/>
    <n v="367"/>
    <x v="7"/>
    <s v="Function"/>
    <n v="10942114.27"/>
    <n v="0"/>
    <n v="0"/>
    <n v="10976975.859999999"/>
    <n v="0"/>
    <n v="11011837.449999999"/>
    <n v="-69723.179999999993"/>
    <n v="9348.1"/>
    <n v="11011837.449999999"/>
    <n v="10942114.27"/>
    <n v="9348.1"/>
    <n v="0"/>
    <n v="9348.1"/>
    <n v="0"/>
  </r>
  <r>
    <n v="-1"/>
    <n v="1"/>
    <s v="0001 -Florida Power &amp; Light Company"/>
    <n v="0"/>
    <n v="3"/>
    <x v="1"/>
    <n v="2003"/>
    <n v="84"/>
    <n v="2014"/>
    <s v="V2003 Bonus-50%"/>
    <n v="367"/>
    <x v="7"/>
    <s v="Function"/>
    <n v="3980573.11"/>
    <n v="0"/>
    <n v="0"/>
    <n v="3992133.29"/>
    <n v="0"/>
    <n v="4003693.46"/>
    <n v="-23120.35"/>
    <n v="350.1"/>
    <n v="4003693.46"/>
    <n v="3980573.11"/>
    <n v="350.1"/>
    <n v="0"/>
    <n v="350.1"/>
    <n v="0"/>
  </r>
  <r>
    <n v="-1"/>
    <n v="1"/>
    <s v="0001 -Florida Power &amp; Light Company"/>
    <n v="0"/>
    <n v="3"/>
    <x v="1"/>
    <n v="2004"/>
    <n v="92"/>
    <n v="2014"/>
    <s v="V2004 Q1"/>
    <n v="367"/>
    <x v="7"/>
    <s v="Function"/>
    <n v="1334411.01"/>
    <n v="0"/>
    <n v="0"/>
    <n v="1373027.85"/>
    <n v="37930.58"/>
    <n v="290816.40999999997"/>
    <n v="-77244.84"/>
    <n v="9553.7000000000007"/>
    <n v="1411644.69"/>
    <n v="286608.90999999997"/>
    <n v="-25541.9"/>
    <n v="0"/>
    <n v="9553.7000000000007"/>
    <n v="0"/>
  </r>
  <r>
    <n v="-1"/>
    <n v="1"/>
    <s v="0001 -Florida Power &amp; Light Company"/>
    <n v="0"/>
    <n v="3"/>
    <x v="1"/>
    <n v="2004"/>
    <n v="96"/>
    <n v="2014"/>
    <s v="V2004 Q1 - 30% Bonus"/>
    <n v="367"/>
    <x v="7"/>
    <s v="Function"/>
    <n v="473981.89"/>
    <n v="0"/>
    <n v="0"/>
    <n v="477071.75"/>
    <n v="0"/>
    <n v="480161.62"/>
    <n v="-26683.47"/>
    <n v="817.01"/>
    <n v="480161.62"/>
    <n v="473981.89"/>
    <n v="817.01"/>
    <n v="0"/>
    <n v="817.01"/>
    <n v="0"/>
  </r>
  <r>
    <n v="-1"/>
    <n v="1"/>
    <s v="0001 -Florida Power &amp; Light Company"/>
    <n v="0"/>
    <n v="3"/>
    <x v="1"/>
    <n v="2004"/>
    <n v="100"/>
    <n v="2014"/>
    <s v="V2004 Q1 - 50% Bonus"/>
    <n v="367"/>
    <x v="7"/>
    <s v="Function"/>
    <n v="3479733.97"/>
    <n v="0"/>
    <n v="0"/>
    <n v="3695694.39"/>
    <n v="0"/>
    <n v="3911654.8"/>
    <n v="-436510.9"/>
    <n v="79962.960000000006"/>
    <n v="3911654.8"/>
    <n v="3479733.97"/>
    <n v="79962.960000000006"/>
    <n v="0"/>
    <n v="79962.960000000006"/>
    <n v="0"/>
  </r>
  <r>
    <n v="-1"/>
    <n v="1"/>
    <s v="0001 -Florida Power &amp; Light Company"/>
    <n v="0"/>
    <n v="3"/>
    <x v="1"/>
    <n v="2004"/>
    <n v="93"/>
    <n v="2014"/>
    <s v="V2004 Q2"/>
    <n v="367"/>
    <x v="7"/>
    <s v="Function"/>
    <n v="201110.04"/>
    <n v="0"/>
    <n v="0"/>
    <n v="204111.88"/>
    <n v="4754.63"/>
    <n v="64904.84"/>
    <n v="-7319.05"/>
    <n v="864.42"/>
    <n v="207113.71"/>
    <n v="68109.59"/>
    <n v="-3589.37"/>
    <n v="0"/>
    <n v="864.42"/>
    <n v="0"/>
  </r>
  <r>
    <n v="-1"/>
    <n v="1"/>
    <s v="0001 -Florida Power &amp; Light Company"/>
    <n v="0"/>
    <n v="3"/>
    <x v="1"/>
    <n v="2004"/>
    <n v="97"/>
    <n v="2014"/>
    <s v="V2004 Q2 - 30% Bonus"/>
    <n v="367"/>
    <x v="7"/>
    <s v="Function"/>
    <n v="-249670.99"/>
    <n v="0"/>
    <n v="0"/>
    <n v="-249612.76"/>
    <n v="0"/>
    <n v="-249554.54"/>
    <n v="-116.45"/>
    <n v="15.56"/>
    <n v="-249554.54"/>
    <n v="-249670.99"/>
    <n v="15.56"/>
    <n v="0"/>
    <n v="15.56"/>
    <n v="0"/>
  </r>
  <r>
    <n v="-1"/>
    <n v="1"/>
    <s v="0001 -Florida Power &amp; Light Company"/>
    <n v="0"/>
    <n v="3"/>
    <x v="1"/>
    <n v="2004"/>
    <n v="101"/>
    <n v="2014"/>
    <s v="V2004 Q2 - 50% Bonus"/>
    <n v="367"/>
    <x v="7"/>
    <s v="Function"/>
    <n v="831819.11"/>
    <n v="0"/>
    <n v="0"/>
    <n v="926516.55"/>
    <n v="0"/>
    <n v="1021213.98"/>
    <n v="-189396.99"/>
    <n v="35063.949999999997"/>
    <n v="1021213.98"/>
    <n v="831819.11"/>
    <n v="35063.949999999997"/>
    <n v="0"/>
    <n v="35063.949999999997"/>
    <n v="0"/>
  </r>
  <r>
    <n v="-1"/>
    <n v="1"/>
    <s v="0001 -Florida Power &amp; Light Company"/>
    <n v="0"/>
    <n v="3"/>
    <x v="1"/>
    <n v="2004"/>
    <n v="94"/>
    <n v="2014"/>
    <s v="V2004 Q3"/>
    <n v="367"/>
    <x v="7"/>
    <s v="Function"/>
    <n v="609569.32999999996"/>
    <n v="0"/>
    <n v="0"/>
    <n v="617334.29"/>
    <n v="10562.38"/>
    <n v="307283.31"/>
    <n v="-15532.26"/>
    <n v="2108.34"/>
    <n v="625099.25"/>
    <n v="312270.40999999997"/>
    <n v="-7846.3"/>
    <n v="0"/>
    <n v="2108.34"/>
    <n v="0"/>
  </r>
  <r>
    <n v="-1"/>
    <n v="1"/>
    <s v="0001 -Florida Power &amp; Light Company"/>
    <n v="0"/>
    <n v="3"/>
    <x v="1"/>
    <n v="2004"/>
    <n v="98"/>
    <n v="2014"/>
    <s v="V2004 Q3 - 30% Bonus"/>
    <n v="367"/>
    <x v="7"/>
    <s v="Function"/>
    <n v="143091.94"/>
    <n v="0"/>
    <n v="0"/>
    <n v="173060.11"/>
    <n v="0"/>
    <n v="203028.28"/>
    <n v="-59936.34"/>
    <n v="7925.91"/>
    <n v="203028.28"/>
    <n v="143091.94"/>
    <n v="7925.91"/>
    <n v="0"/>
    <n v="7925.91"/>
    <n v="0"/>
  </r>
  <r>
    <n v="-1"/>
    <n v="1"/>
    <s v="0001 -Florida Power &amp; Light Company"/>
    <n v="0"/>
    <n v="3"/>
    <x v="1"/>
    <n v="2004"/>
    <n v="102"/>
    <n v="2014"/>
    <s v="V2004 Q3 - 50% Bonus"/>
    <n v="367"/>
    <x v="7"/>
    <s v="Function"/>
    <n v="2680095.73"/>
    <n v="0"/>
    <n v="0"/>
    <n v="2721583.94"/>
    <n v="0"/>
    <n v="2763072.16"/>
    <n v="-92203.08"/>
    <n v="15361.59"/>
    <n v="2763072.16"/>
    <n v="2680095.73"/>
    <n v="15361.59"/>
    <n v="0"/>
    <n v="15361.59"/>
    <n v="0"/>
  </r>
  <r>
    <n v="-1"/>
    <n v="1"/>
    <s v="0001 -Florida Power &amp; Light Company"/>
    <n v="0"/>
    <n v="3"/>
    <x v="1"/>
    <n v="2004"/>
    <n v="95"/>
    <n v="2014"/>
    <s v="V2004 Q4"/>
    <n v="367"/>
    <x v="7"/>
    <s v="Function"/>
    <n v="1819718.11"/>
    <n v="0"/>
    <n v="0"/>
    <n v="1824006.65"/>
    <n v="5919.02"/>
    <n v="1647786.12"/>
    <n v="-15737.64"/>
    <n v="1234.76"/>
    <n v="1828295.19"/>
    <n v="1651598.35"/>
    <n v="-5235.53"/>
    <n v="0"/>
    <n v="1234.76"/>
    <n v="0"/>
  </r>
  <r>
    <n v="-1"/>
    <n v="1"/>
    <s v="0001 -Florida Power &amp; Light Company"/>
    <n v="0"/>
    <n v="3"/>
    <x v="1"/>
    <n v="2004"/>
    <n v="99"/>
    <n v="2014"/>
    <s v="V2004 Q4 - 30% Bonus"/>
    <n v="367"/>
    <x v="7"/>
    <s v="Function"/>
    <n v="64689.02"/>
    <n v="0"/>
    <n v="0"/>
    <n v="64689.02"/>
    <n v="0"/>
    <n v="64689.02"/>
    <n v="-7.0000000000000007E-2"/>
    <n v="0"/>
    <n v="64689.02"/>
    <n v="64689.02"/>
    <n v="0"/>
    <n v="0"/>
    <n v="0"/>
    <n v="0"/>
  </r>
  <r>
    <n v="-1"/>
    <n v="1"/>
    <s v="0001 -Florida Power &amp; Light Company"/>
    <n v="0"/>
    <n v="3"/>
    <x v="1"/>
    <n v="2004"/>
    <n v="103"/>
    <n v="2014"/>
    <s v="V2004 Q4 - 50% Bonus"/>
    <n v="367"/>
    <x v="7"/>
    <s v="Function"/>
    <n v="7085024.1900000004"/>
    <n v="0"/>
    <n v="0"/>
    <n v="7206602.4299999997"/>
    <n v="16192.52"/>
    <n v="6836575.8399999999"/>
    <n v="-252614.74"/>
    <n v="44190.06"/>
    <n v="7328180.6699999999"/>
    <n v="6625012.2999999998"/>
    <n v="28789.64"/>
    <n v="0"/>
    <n v="44190.06"/>
    <n v="0"/>
  </r>
  <r>
    <n v="-1"/>
    <n v="1"/>
    <s v="0001 -Florida Power &amp; Light Company"/>
    <n v="0"/>
    <n v="3"/>
    <x v="1"/>
    <n v="2005"/>
    <n v="66"/>
    <n v="2014"/>
    <s v="V2005"/>
    <n v="367"/>
    <x v="7"/>
    <s v="Function"/>
    <n v="59321133.270000003"/>
    <n v="0"/>
    <n v="0"/>
    <n v="4005882.33"/>
    <n v="102710.83"/>
    <n v="58176488.479999997"/>
    <n v="-2341372.7799999998"/>
    <n v="218302"/>
    <n v="61500613.990000002"/>
    <n v="56492923.659999996"/>
    <n v="-174903.09"/>
    <n v="0"/>
    <n v="218302"/>
    <n v="0"/>
  </r>
  <r>
    <n v="-1"/>
    <n v="1"/>
    <s v="0001 -Florida Power &amp; Light Company"/>
    <n v="0"/>
    <n v="3"/>
    <x v="1"/>
    <n v="2005"/>
    <n v="72"/>
    <n v="2014"/>
    <s v="V2005 Bonus-30%"/>
    <n v="367"/>
    <x v="7"/>
    <s v="Function"/>
    <n v="10984.98"/>
    <n v="0"/>
    <n v="0"/>
    <n v="10984.98"/>
    <n v="0"/>
    <n v="10984.98"/>
    <n v="0"/>
    <n v="0"/>
    <n v="10984.98"/>
    <n v="10984.98"/>
    <n v="0"/>
    <n v="0"/>
    <n v="0"/>
    <n v="0"/>
  </r>
  <r>
    <n v="-1"/>
    <n v="1"/>
    <s v="0001 -Florida Power &amp; Light Company"/>
    <n v="0"/>
    <n v="3"/>
    <x v="1"/>
    <n v="2005"/>
    <n v="86"/>
    <n v="2014"/>
    <s v="V2005 Bonus-50%"/>
    <n v="367"/>
    <x v="7"/>
    <s v="Function"/>
    <n v="1086129.6399999999"/>
    <n v="0"/>
    <n v="0"/>
    <n v="1086129.6399999999"/>
    <n v="0"/>
    <n v="1086129.6399999999"/>
    <n v="0"/>
    <n v="0"/>
    <n v="1086129.6399999999"/>
    <n v="1086129.6399999999"/>
    <n v="0"/>
    <n v="0"/>
    <n v="0"/>
    <n v="0"/>
  </r>
  <r>
    <n v="-1"/>
    <n v="1"/>
    <s v="0001 -Florida Power &amp; Light Company"/>
    <n v="0"/>
    <n v="3"/>
    <x v="1"/>
    <n v="2006"/>
    <n v="67"/>
    <n v="2014"/>
    <s v="V2006"/>
    <n v="367"/>
    <x v="7"/>
    <s v="Function"/>
    <n v="42513568.600000001"/>
    <n v="0"/>
    <n v="0"/>
    <n v="-4191738.8"/>
    <n v="-107476.18"/>
    <n v="46699984.039999999"/>
    <n v="-2193311.6800000002"/>
    <n v="101652.88"/>
    <n v="43398209.189999998"/>
    <n v="45739676.009999998"/>
    <n v="69844.13"/>
    <n v="0"/>
    <n v="101652.88"/>
    <n v="0"/>
  </r>
  <r>
    <n v="-1"/>
    <n v="1"/>
    <s v="0001 -Florida Power &amp; Light Company"/>
    <n v="0"/>
    <n v="3"/>
    <x v="1"/>
    <n v="2007"/>
    <n v="74"/>
    <n v="2014"/>
    <s v="V2007"/>
    <n v="367"/>
    <x v="7"/>
    <s v="Function"/>
    <n v="51508842.240000002"/>
    <n v="0"/>
    <n v="0"/>
    <n v="8368496.75"/>
    <n v="1018432.99"/>
    <n v="45105112.75"/>
    <n v="-9765037.6600000001"/>
    <n v="57107.29"/>
    <n v="52225979.829999998"/>
    <n v="45472550.659999996"/>
    <n v="-9035.27"/>
    <n v="0"/>
    <n v="57107.29"/>
    <n v="0"/>
  </r>
  <r>
    <n v="-1"/>
    <n v="1"/>
    <s v="0001 -Florida Power &amp; Light Company"/>
    <n v="0"/>
    <n v="3"/>
    <x v="1"/>
    <n v="2008"/>
    <n v="89"/>
    <n v="2014"/>
    <s v="V2008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164"/>
    <n v="2014"/>
    <s v="V2008 Q1"/>
    <n v="367"/>
    <x v="7"/>
    <s v="Function"/>
    <n v="7564214.3300000001"/>
    <n v="0"/>
    <n v="0"/>
    <n v="7662772.6799999997"/>
    <n v="175146.87"/>
    <n v="7252168.7800000003"/>
    <n v="-528747.86"/>
    <n v="20737.349999999999"/>
    <n v="7761331.0300000003"/>
    <n v="7262849.2000000002"/>
    <n v="-11912.9"/>
    <n v="0"/>
    <n v="20737.349999999999"/>
    <n v="0"/>
  </r>
  <r>
    <n v="-1"/>
    <n v="1"/>
    <s v="0001 -Florida Power &amp; Light Company"/>
    <n v="0"/>
    <n v="3"/>
    <x v="1"/>
    <n v="2008"/>
    <n v="168"/>
    <n v="2014"/>
    <s v="V2008 Q1 - 50% Bonus"/>
    <n v="367"/>
    <x v="7"/>
    <s v="Function"/>
    <n v="1589759.62"/>
    <n v="0"/>
    <n v="0"/>
    <n v="1602938.45"/>
    <n v="9593.5400000000009"/>
    <n v="1605324.95"/>
    <n v="-68952.509999999995"/>
    <n v="5202.8"/>
    <n v="1616117.29"/>
    <n v="1588560.82"/>
    <n v="5202.8"/>
    <n v="0"/>
    <n v="5202.8"/>
    <n v="0"/>
  </r>
  <r>
    <n v="-1"/>
    <n v="1"/>
    <s v="0001 -Florida Power &amp; Light Company"/>
    <n v="0"/>
    <n v="3"/>
    <x v="1"/>
    <n v="2008"/>
    <n v="165"/>
    <n v="2014"/>
    <s v="V2008 Q2"/>
    <n v="367"/>
    <x v="7"/>
    <s v="Function"/>
    <n v="5620692.5800000001"/>
    <n v="0"/>
    <n v="0"/>
    <n v="5718376.4900000002"/>
    <n v="191280.07"/>
    <n v="4728744.18"/>
    <n v="-255354.86"/>
    <n v="23833.78"/>
    <n v="5816060.4100000001"/>
    <n v="4808301.0999999996"/>
    <n v="-59810.91"/>
    <n v="0"/>
    <n v="23833.78"/>
    <n v="0"/>
  </r>
  <r>
    <n v="-1"/>
    <n v="1"/>
    <s v="0001 -Florida Power &amp; Light Company"/>
    <n v="0"/>
    <n v="3"/>
    <x v="1"/>
    <n v="2008"/>
    <n v="169"/>
    <n v="2014"/>
    <s v="V2008 Q2 - 50% Bonus"/>
    <n v="367"/>
    <x v="7"/>
    <s v="Function"/>
    <n v="2341022.81"/>
    <n v="0"/>
    <n v="0"/>
    <n v="2362618.19"/>
    <n v="74337.919999999998"/>
    <n v="2282001.08"/>
    <n v="-174637.82"/>
    <n v="8915.48"/>
    <n v="2384213.56"/>
    <n v="2313148.25"/>
    <n v="8915.48"/>
    <n v="0"/>
    <n v="8915.48"/>
    <n v="0"/>
  </r>
  <r>
    <n v="-1"/>
    <n v="1"/>
    <s v="0001 -Florida Power &amp; Light Company"/>
    <n v="0"/>
    <n v="3"/>
    <x v="1"/>
    <n v="2008"/>
    <n v="166"/>
    <n v="2014"/>
    <s v="V2008 Q3"/>
    <n v="367"/>
    <x v="7"/>
    <s v="Function"/>
    <n v="5109537.72"/>
    <n v="0"/>
    <n v="0"/>
    <n v="5160687.21"/>
    <n v="171251.24"/>
    <n v="3969125.26"/>
    <n v="-173729.06"/>
    <n v="13743.08"/>
    <n v="5211836.67"/>
    <n v="4104637.3"/>
    <n v="-52816.66"/>
    <n v="0"/>
    <n v="13743.08"/>
    <n v="0"/>
  </r>
  <r>
    <n v="-1"/>
    <n v="1"/>
    <s v="0001 -Florida Power &amp; Light Company"/>
    <n v="0"/>
    <n v="3"/>
    <x v="1"/>
    <n v="2008"/>
    <n v="170"/>
    <n v="2014"/>
    <s v="V2008 Q3 - 50% Bonus"/>
    <n v="367"/>
    <x v="7"/>
    <s v="Function"/>
    <n v="2558919.83"/>
    <n v="0"/>
    <n v="0"/>
    <n v="2559794.23"/>
    <n v="87056.75"/>
    <n v="2419198.94"/>
    <n v="-171244.15"/>
    <n v="360.99"/>
    <n v="2560668.63"/>
    <n v="2504506.89"/>
    <n v="360.99"/>
    <n v="0"/>
    <n v="360.99"/>
    <n v="0"/>
  </r>
  <r>
    <n v="-1"/>
    <n v="1"/>
    <s v="0001 -Florida Power &amp; Light Company"/>
    <n v="0"/>
    <n v="3"/>
    <x v="1"/>
    <n v="2008"/>
    <n v="167"/>
    <n v="2014"/>
    <s v="V2008 Q4"/>
    <n v="367"/>
    <x v="7"/>
    <s v="Function"/>
    <n v="5808386.9699999997"/>
    <n v="0"/>
    <n v="0"/>
    <n v="5916204.54"/>
    <n v="181662.38"/>
    <n v="4167866.75"/>
    <n v="-290686.95"/>
    <n v="30027.23"/>
    <n v="6024022.0999999996"/>
    <n v="4297913.8099999996"/>
    <n v="-133992.57"/>
    <n v="0"/>
    <n v="30027.23"/>
    <n v="0"/>
  </r>
  <r>
    <n v="-1"/>
    <n v="1"/>
    <s v="0001 -Florida Power &amp; Light Company"/>
    <n v="0"/>
    <n v="3"/>
    <x v="1"/>
    <n v="2008"/>
    <n v="171"/>
    <n v="2014"/>
    <s v="V2008 Q4 - 50% Bonus"/>
    <n v="367"/>
    <x v="7"/>
    <s v="Function"/>
    <n v="9831918.5299999993"/>
    <n v="0"/>
    <n v="0"/>
    <n v="9835826.0800000001"/>
    <n v="615903.37"/>
    <n v="8684958.9299999997"/>
    <n v="-276357.99"/>
    <n v="1613.2"/>
    <n v="9839733.6199999992"/>
    <n v="9293047.2100000009"/>
    <n v="1613.2"/>
    <n v="0"/>
    <n v="1613.2"/>
    <n v="0"/>
  </r>
  <r>
    <n v="-1"/>
    <n v="1"/>
    <s v="0001 -Florida Power &amp; Light Company"/>
    <n v="0"/>
    <n v="3"/>
    <x v="1"/>
    <n v="2009"/>
    <n v="90"/>
    <n v="2014"/>
    <s v="V2009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85"/>
    <n v="2014"/>
    <s v="V2009 Q1"/>
    <n v="367"/>
    <x v="7"/>
    <s v="Function"/>
    <n v="6659586.4400000004"/>
    <n v="0"/>
    <n v="0"/>
    <n v="6662114.3099999996"/>
    <n v="125762.74"/>
    <n v="6391551.46"/>
    <n v="-2087056.56"/>
    <n v="736.1"/>
    <n v="6664642.1799999997"/>
    <n v="6516606.4500000002"/>
    <n v="-3611.88"/>
    <n v="0"/>
    <n v="736.1"/>
    <n v="0"/>
  </r>
  <r>
    <n v="-1"/>
    <n v="1"/>
    <s v="0001 -Florida Power &amp; Light Company"/>
    <n v="0"/>
    <n v="3"/>
    <x v="1"/>
    <n v="2009"/>
    <n v="189"/>
    <n v="2014"/>
    <s v="V2009 Q1 - 50% Bonus"/>
    <n v="367"/>
    <x v="7"/>
    <s v="Function"/>
    <n v="4002342.45"/>
    <n v="0"/>
    <n v="0"/>
    <n v="4002342.45"/>
    <n v="188892.12"/>
    <n v="3661038.43"/>
    <n v="-343815.51"/>
    <n v="0"/>
    <n v="4002342.45"/>
    <n v="3849930.55"/>
    <n v="0"/>
    <n v="0"/>
    <n v="0"/>
    <n v="0"/>
  </r>
  <r>
    <n v="-1"/>
    <n v="1"/>
    <s v="0001 -Florida Power &amp; Light Company"/>
    <n v="0"/>
    <n v="3"/>
    <x v="1"/>
    <n v="2009"/>
    <n v="186"/>
    <n v="2014"/>
    <s v="V2009 Q2"/>
    <n v="367"/>
    <x v="7"/>
    <s v="Function"/>
    <n v="5476762.5199999996"/>
    <n v="0"/>
    <n v="0"/>
    <n v="5477828.9900000002"/>
    <n v="266248.46999999997"/>
    <n v="5062328.45"/>
    <n v="-1627993.23"/>
    <n v="301.47000000000003"/>
    <n v="5478895.46"/>
    <n v="5328154.1100000003"/>
    <n v="-1408.66"/>
    <n v="0"/>
    <n v="301.47000000000003"/>
    <n v="0"/>
  </r>
  <r>
    <n v="-1"/>
    <n v="1"/>
    <s v="0001 -Florida Power &amp; Light Company"/>
    <n v="0"/>
    <n v="3"/>
    <x v="1"/>
    <n v="2009"/>
    <n v="190"/>
    <n v="2014"/>
    <s v="V2009 Q2 - 50% Bonus"/>
    <n v="367"/>
    <x v="7"/>
    <s v="Function"/>
    <n v="7053857.4000000004"/>
    <n v="0"/>
    <n v="0"/>
    <n v="7067106.29"/>
    <n v="438089.35"/>
    <n v="5938299.5300000003"/>
    <n v="-1523867.92"/>
    <n v="4504.54"/>
    <n v="7080355.1900000004"/>
    <n v="6359380.2400000002"/>
    <n v="-4984.6099999999997"/>
    <n v="0"/>
    <n v="4504.54"/>
    <n v="0"/>
  </r>
  <r>
    <n v="-1"/>
    <n v="1"/>
    <s v="0001 -Florida Power &amp; Light Company"/>
    <n v="0"/>
    <n v="3"/>
    <x v="1"/>
    <n v="2009"/>
    <n v="187"/>
    <n v="2014"/>
    <s v="V2009 Q3"/>
    <n v="367"/>
    <x v="7"/>
    <s v="Function"/>
    <n v="1866393.4"/>
    <n v="0"/>
    <n v="0"/>
    <n v="1885358.09"/>
    <n v="89371.24"/>
    <n v="948809.27"/>
    <n v="-384708.65"/>
    <n v="5030.4399999999996"/>
    <n v="1904322.78"/>
    <n v="1025538.14"/>
    <n v="-20256.580000000002"/>
    <n v="0"/>
    <n v="5030.4399999999996"/>
    <n v="0"/>
  </r>
  <r>
    <n v="-1"/>
    <n v="1"/>
    <s v="0001 -Florida Power &amp; Light Company"/>
    <n v="0"/>
    <n v="3"/>
    <x v="1"/>
    <n v="2009"/>
    <n v="191"/>
    <n v="2014"/>
    <s v="V2009 Q3 - 50% Bonus"/>
    <n v="367"/>
    <x v="7"/>
    <s v="Function"/>
    <n v="3852110.09"/>
    <n v="0"/>
    <n v="0"/>
    <n v="3855517.12"/>
    <n v="305037.19"/>
    <n v="2992495.51"/>
    <n v="-505462.39"/>
    <n v="989.05"/>
    <n v="3858924.15"/>
    <n v="3296666.29"/>
    <n v="-4958.6000000000004"/>
    <n v="0"/>
    <n v="989.05"/>
    <n v="0"/>
  </r>
  <r>
    <n v="-1"/>
    <n v="1"/>
    <s v="0001 -Florida Power &amp; Light Company"/>
    <n v="0"/>
    <n v="3"/>
    <x v="1"/>
    <n v="2009"/>
    <n v="188"/>
    <n v="2014"/>
    <s v="V2009 Q4"/>
    <n v="367"/>
    <x v="7"/>
    <s v="Function"/>
    <n v="1798744.01"/>
    <n v="0"/>
    <n v="0"/>
    <n v="1807730.1"/>
    <n v="140589.4"/>
    <n v="1287028.8700000001"/>
    <n v="-496883.32"/>
    <n v="2202.7199999999998"/>
    <n v="1816716.19"/>
    <n v="1418841.01"/>
    <n v="-6992.2"/>
    <n v="0"/>
    <n v="2202.7199999999998"/>
    <n v="0"/>
  </r>
  <r>
    <n v="-1"/>
    <n v="1"/>
    <s v="0001 -Florida Power &amp; Light Company"/>
    <n v="0"/>
    <n v="3"/>
    <x v="1"/>
    <n v="2009"/>
    <n v="192"/>
    <n v="2014"/>
    <s v="V2009 Q4 - 50% Bonus"/>
    <n v="367"/>
    <x v="7"/>
    <s v="Function"/>
    <n v="6151326.2800000003"/>
    <n v="0"/>
    <n v="0"/>
    <n v="6153748.2400000002"/>
    <n v="562548.18999999994"/>
    <n v="5157742.5599999996"/>
    <n v="-2052674.73"/>
    <n v="705.58"/>
    <n v="6156170.2000000002"/>
    <n v="5719716.3099999996"/>
    <n v="-3563.9"/>
    <n v="0"/>
    <n v="705.58"/>
    <n v="0"/>
  </r>
  <r>
    <n v="-1"/>
    <n v="1"/>
    <s v="0001 -Florida Power &amp; Light Company"/>
    <n v="0"/>
    <n v="3"/>
    <x v="1"/>
    <n v="2010"/>
    <n v="124"/>
    <n v="2014"/>
    <s v="V2010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3"/>
    <n v="2014"/>
    <s v="V2010 Q1"/>
    <n v="367"/>
    <x v="7"/>
    <s v="Function"/>
    <n v="1308598.51"/>
    <n v="0"/>
    <n v="0"/>
    <n v="1314739.06"/>
    <n v="39141.79"/>
    <n v="184093.52"/>
    <n v="-12494.83"/>
    <n v="1774.15"/>
    <n v="1320879.6000000001"/>
    <n v="221859.59"/>
    <n v="-9131.2199999999993"/>
    <n v="0"/>
    <n v="1774.15"/>
    <n v="0"/>
  </r>
  <r>
    <n v="-1"/>
    <n v="1"/>
    <s v="0001 -Florida Power &amp; Light Company"/>
    <n v="0"/>
    <n v="3"/>
    <x v="1"/>
    <n v="2010"/>
    <n v="215"/>
    <n v="2014"/>
    <s v="V2010 Q1 - 50% Bonus"/>
    <n v="367"/>
    <x v="7"/>
    <s v="Function"/>
    <n v="1272166.77"/>
    <n v="0"/>
    <n v="0"/>
    <n v="1272166.77"/>
    <n v="119221.16"/>
    <n v="976936.63"/>
    <n v="-20402.919999999998"/>
    <n v="0"/>
    <n v="1272166.77"/>
    <n v="1096157.79"/>
    <n v="0"/>
    <n v="0"/>
    <n v="0"/>
    <n v="0"/>
  </r>
  <r>
    <n v="-1"/>
    <n v="1"/>
    <s v="0001 -Florida Power &amp; Light Company"/>
    <n v="0"/>
    <n v="3"/>
    <x v="1"/>
    <n v="2010"/>
    <n v="194"/>
    <n v="2014"/>
    <s v="V2010 Q2"/>
    <n v="367"/>
    <x v="7"/>
    <s v="Function"/>
    <n v="446232.11"/>
    <n v="0"/>
    <n v="0"/>
    <n v="451405.76"/>
    <n v="19994.400000000001"/>
    <n v="118824.45"/>
    <n v="-10440"/>
    <n v="1161.3399999999999"/>
    <n v="456579.4"/>
    <n v="132442.26999999999"/>
    <n v="-2809.37"/>
    <n v="0"/>
    <n v="1161.3399999999999"/>
    <n v="0"/>
  </r>
  <r>
    <n v="-1"/>
    <n v="1"/>
    <s v="0001 -Florida Power &amp; Light Company"/>
    <n v="0"/>
    <n v="3"/>
    <x v="1"/>
    <n v="2010"/>
    <n v="216"/>
    <n v="2014"/>
    <s v="V2010 Q2 - 50% Bonus"/>
    <n v="367"/>
    <x v="7"/>
    <s v="Function"/>
    <n v="1173921.3"/>
    <n v="0"/>
    <n v="0"/>
    <n v="1174532.96"/>
    <n v="117195.77"/>
    <n v="897935.54"/>
    <n v="-30349.84"/>
    <n v="228.86"/>
    <n v="1175144.6299999999"/>
    <n v="1014029.67"/>
    <n v="107.17"/>
    <n v="0"/>
    <n v="228.86"/>
    <n v="0"/>
  </r>
  <r>
    <n v="-1"/>
    <n v="1"/>
    <s v="0001 -Florida Power &amp; Light Company"/>
    <n v="0"/>
    <n v="3"/>
    <x v="1"/>
    <n v="2010"/>
    <n v="195"/>
    <n v="2014"/>
    <s v="V2010 Q3"/>
    <n v="367"/>
    <x v="7"/>
    <s v="Function"/>
    <n v="2505901.19"/>
    <n v="0"/>
    <n v="0"/>
    <n v="2512759.1800000002"/>
    <n v="153815.84"/>
    <n v="976562.59"/>
    <n v="-19086.13"/>
    <n v="1991.03"/>
    <n v="2519617.17"/>
    <n v="1129020.68"/>
    <n v="-10367.19"/>
    <n v="0"/>
    <n v="1991.03"/>
    <n v="0"/>
  </r>
  <r>
    <n v="-1"/>
    <n v="1"/>
    <s v="0001 -Florida Power &amp; Light Company"/>
    <n v="0"/>
    <n v="3"/>
    <x v="1"/>
    <n v="2010"/>
    <n v="225"/>
    <n v="2014"/>
    <s v="V2010 Q3 - 100% Bonus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7"/>
    <n v="2014"/>
    <s v="V2010 Q3 - 50% Bonus"/>
    <n v="367"/>
    <x v="7"/>
    <s v="Function"/>
    <n v="6746037.8399999999"/>
    <n v="0"/>
    <n v="0"/>
    <n v="6750632.3399999999"/>
    <n v="664357.07999999996"/>
    <n v="4818209.4400000004"/>
    <n v="-102978.61"/>
    <n v="1719.06"/>
    <n v="6755226.8499999996"/>
    <n v="5474545.5199999996"/>
    <n v="551.04999999999995"/>
    <n v="0"/>
    <n v="1719.06"/>
    <n v="0"/>
  </r>
  <r>
    <n v="-1"/>
    <n v="1"/>
    <s v="0001 -Florida Power &amp; Light Company"/>
    <n v="0"/>
    <n v="3"/>
    <x v="1"/>
    <n v="2010"/>
    <n v="196"/>
    <n v="2014"/>
    <s v="V2010 Q4"/>
    <n v="367"/>
    <x v="7"/>
    <s v="Function"/>
    <n v="10807859.98"/>
    <n v="0"/>
    <n v="0"/>
    <n v="10845996.4"/>
    <n v="531463.61"/>
    <n v="3008728"/>
    <n v="-248158.88"/>
    <n v="11128.66"/>
    <n v="10884132.83"/>
    <n v="3533247.14"/>
    <n v="-58199.74"/>
    <n v="0"/>
    <n v="11128.66"/>
    <n v="0"/>
  </r>
  <r>
    <n v="-1"/>
    <n v="1"/>
    <s v="0001 -Florida Power &amp; Light Company"/>
    <n v="0"/>
    <n v="3"/>
    <x v="1"/>
    <n v="2010"/>
    <n v="224"/>
    <n v="2014"/>
    <s v="V2010 Q4 - 100% Bonus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8"/>
    <n v="2014"/>
    <s v="V2010 Q4 - 50% Bonus"/>
    <n v="367"/>
    <x v="7"/>
    <s v="Function"/>
    <n v="5465727.9299999997"/>
    <n v="0"/>
    <n v="0"/>
    <n v="5465727.9299999997"/>
    <n v="582484.26"/>
    <n v="4090177.97"/>
    <n v="-236499.64"/>
    <n v="0"/>
    <n v="5465727.9299999997"/>
    <n v="4672662.2300000004"/>
    <n v="0"/>
    <n v="0"/>
    <n v="0"/>
    <n v="0"/>
  </r>
  <r>
    <n v="-1"/>
    <n v="1"/>
    <s v="0001 -Florida Power &amp; Light Company"/>
    <n v="0"/>
    <n v="3"/>
    <x v="1"/>
    <n v="2011"/>
    <n v="125"/>
    <n v="2014"/>
    <s v="V2011"/>
    <n v="367"/>
    <x v="7"/>
    <s v="Function"/>
    <n v="3855996.99"/>
    <n v="0"/>
    <n v="0"/>
    <n v="3866404.62"/>
    <n v="104435.78"/>
    <n v="266571.96999999997"/>
    <n v="-73268.2"/>
    <n v="10610.49"/>
    <n v="3929265.19"/>
    <n v="365516.77"/>
    <n v="-57166.73"/>
    <n v="0"/>
    <n v="10610.49"/>
    <n v="0"/>
  </r>
  <r>
    <n v="-1"/>
    <n v="1"/>
    <s v="0001 -Florida Power &amp; Light Company"/>
    <n v="0"/>
    <n v="3"/>
    <x v="1"/>
    <n v="2011"/>
    <n v="233"/>
    <n v="2014"/>
    <s v="V2011 - 100% Bonus"/>
    <n v="367"/>
    <x v="7"/>
    <s v="Function"/>
    <n v="0"/>
    <n v="0"/>
    <n v="0"/>
    <n v="0"/>
    <n v="0"/>
    <n v="0"/>
    <n v="0"/>
    <n v="36649.339999999997"/>
    <n v="0"/>
    <n v="0"/>
    <n v="36649.339999999997"/>
    <n v="0"/>
    <n v="36649.339999999997"/>
    <n v="0"/>
  </r>
  <r>
    <n v="-1"/>
    <n v="1"/>
    <s v="0001 -Florida Power &amp; Light Company"/>
    <n v="0"/>
    <n v="3"/>
    <x v="1"/>
    <n v="2011"/>
    <n v="234"/>
    <n v="2014"/>
    <s v="V2011 - 50% Bonus"/>
    <n v="367"/>
    <x v="7"/>
    <s v="Function"/>
    <n v="26180.95"/>
    <n v="0"/>
    <n v="0"/>
    <n v="11449.4"/>
    <n v="3271.25"/>
    <n v="14731.55"/>
    <n v="0"/>
    <n v="0"/>
    <n v="26180.95"/>
    <n v="18002.8"/>
    <n v="0"/>
    <n v="0"/>
    <n v="0"/>
    <n v="0"/>
  </r>
  <r>
    <n v="-1"/>
    <n v="1"/>
    <s v="0001 -Florida Power &amp; Light Company"/>
    <n v="0"/>
    <n v="3"/>
    <x v="1"/>
    <n v="2012"/>
    <n v="126"/>
    <n v="2014"/>
    <s v="V2012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0"/>
    <n v="2014"/>
    <s v="V2012 Q1"/>
    <n v="367"/>
    <x v="7"/>
    <s v="Function"/>
    <n v="3230470.18"/>
    <n v="0"/>
    <n v="0"/>
    <n v="3242850.84"/>
    <n v="82821.11"/>
    <n v="163729.94"/>
    <n v="-24761.32"/>
    <n v="3593.33"/>
    <n v="3255231.5"/>
    <n v="245006.7"/>
    <n v="-19623.66"/>
    <n v="0"/>
    <n v="3593.33"/>
    <n v="0"/>
  </r>
  <r>
    <n v="-1"/>
    <n v="1"/>
    <s v="0001 -Florida Power &amp; Light Company"/>
    <n v="0"/>
    <n v="3"/>
    <x v="1"/>
    <n v="2012"/>
    <n v="248"/>
    <n v="2014"/>
    <s v="V2012 Q1 - 50% Bonus"/>
    <n v="367"/>
    <x v="7"/>
    <s v="Function"/>
    <n v="7427158.7400000002"/>
    <n v="0"/>
    <n v="0"/>
    <n v="7520553.5599999996"/>
    <n v="1157697.24"/>
    <n v="3875857.91"/>
    <n v="-186789.62"/>
    <n v="35428.74"/>
    <n v="7613948.3600000003"/>
    <n v="4905043.8899999997"/>
    <n v="-22849.62"/>
    <n v="0"/>
    <n v="35428.74"/>
    <n v="0"/>
  </r>
  <r>
    <n v="-1"/>
    <n v="1"/>
    <s v="0001 -Florida Power &amp; Light Company"/>
    <n v="0"/>
    <n v="3"/>
    <x v="1"/>
    <n v="2012"/>
    <n v="242"/>
    <n v="2014"/>
    <s v="V2012 Q2"/>
    <n v="367"/>
    <x v="7"/>
    <s v="Function"/>
    <n v="962553.21"/>
    <n v="0"/>
    <n v="0"/>
    <n v="965358.98"/>
    <n v="24751.8"/>
    <n v="39754.629999999997"/>
    <n v="-5611.54"/>
    <n v="820.34"/>
    <n v="968164.75"/>
    <n v="64204.08"/>
    <n v="-4488.83"/>
    <n v="0"/>
    <n v="820.34"/>
    <n v="0"/>
  </r>
  <r>
    <n v="-1"/>
    <n v="1"/>
    <s v="0001 -Florida Power &amp; Light Company"/>
    <n v="0"/>
    <n v="3"/>
    <x v="1"/>
    <n v="2012"/>
    <n v="243"/>
    <n v="2014"/>
    <s v="V2012 Q2 - 100% Bonus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9"/>
    <n v="2014"/>
    <s v="V2012 Q2 - 50% Bonus"/>
    <n v="367"/>
    <x v="7"/>
    <s v="Function"/>
    <n v="6688302.0999999996"/>
    <n v="0"/>
    <n v="0"/>
    <n v="6718938.2699999996"/>
    <n v="1155651.92"/>
    <n v="3117547.05"/>
    <n v="-61272.36"/>
    <n v="11619.94"/>
    <n v="6749574.4500000002"/>
    <n v="4233984.67"/>
    <n v="-10438.11"/>
    <n v="0"/>
    <n v="11619.94"/>
    <n v="0"/>
  </r>
  <r>
    <n v="-1"/>
    <n v="1"/>
    <s v="0001 -Florida Power &amp; Light Company"/>
    <n v="0"/>
    <n v="3"/>
    <x v="1"/>
    <n v="2012"/>
    <n v="244"/>
    <n v="2014"/>
    <s v="V2012 Q3"/>
    <n v="367"/>
    <x v="7"/>
    <s v="Function"/>
    <n v="806572.67"/>
    <n v="0"/>
    <n v="0"/>
    <n v="808880.57"/>
    <n v="20689.04"/>
    <n v="29417.69"/>
    <n v="-4615.8"/>
    <n v="674.7"/>
    <n v="811188.47"/>
    <n v="49879.9"/>
    <n v="-3714.28"/>
    <n v="0"/>
    <n v="674.7"/>
    <n v="0"/>
  </r>
  <r>
    <n v="-1"/>
    <n v="1"/>
    <s v="0001 -Florida Power &amp; Light Company"/>
    <n v="0"/>
    <n v="3"/>
    <x v="1"/>
    <n v="2012"/>
    <n v="245"/>
    <n v="2014"/>
    <s v="V2012 Q3 - 100% Bonus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0"/>
    <n v="2014"/>
    <s v="V2012 Q3 - 50% Bonus"/>
    <n v="367"/>
    <x v="7"/>
    <s v="Function"/>
    <n v="5165137.71"/>
    <n v="0"/>
    <n v="0"/>
    <n v="5186157.53"/>
    <n v="994728.2"/>
    <n v="2180508.91"/>
    <n v="-42039.62"/>
    <n v="7967.74"/>
    <n v="5207177.33"/>
    <n v="3150349.66"/>
    <n v="-9184.43"/>
    <n v="0"/>
    <n v="7967.74"/>
    <n v="0"/>
  </r>
  <r>
    <n v="-1"/>
    <n v="1"/>
    <s v="0001 -Florida Power &amp; Light Company"/>
    <n v="0"/>
    <n v="3"/>
    <x v="1"/>
    <n v="2012"/>
    <n v="246"/>
    <n v="2014"/>
    <s v="V2012 Q4"/>
    <n v="367"/>
    <x v="7"/>
    <s v="Function"/>
    <n v="2551586.5099999998"/>
    <n v="0"/>
    <n v="0"/>
    <n v="2558330.12"/>
    <n v="64781.29"/>
    <n v="70696.789999999994"/>
    <n v="-13487.23"/>
    <n v="1971.52"/>
    <n v="2565073.7400000002"/>
    <n v="134941.41"/>
    <n v="-10979.04"/>
    <n v="0"/>
    <n v="1971.52"/>
    <n v="0"/>
  </r>
  <r>
    <n v="-1"/>
    <n v="1"/>
    <s v="0001 -Florida Power &amp; Light Company"/>
    <n v="0"/>
    <n v="3"/>
    <x v="1"/>
    <n v="2012"/>
    <n v="247"/>
    <n v="2014"/>
    <s v="V2012 Q4 - 100% Bonus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1"/>
    <n v="2014"/>
    <s v="V2012 Q4 - 50% Bonus"/>
    <n v="367"/>
    <x v="7"/>
    <s v="Function"/>
    <n v="47875044.409999996"/>
    <n v="0"/>
    <n v="0"/>
    <n v="50302474.329999998"/>
    <n v="11247836.619999999"/>
    <n v="21832284.649999999"/>
    <n v="-5053455.29"/>
    <n v="920905.18"/>
    <n v="52729904.229999997"/>
    <n v="30439077.510000002"/>
    <n v="-1292910.8899999999"/>
    <n v="0"/>
    <n v="920905.18"/>
    <n v="0"/>
  </r>
  <r>
    <n v="-1"/>
    <n v="1"/>
    <s v="0001 -Florida Power &amp; Light Company"/>
    <n v="0"/>
    <n v="3"/>
    <x v="1"/>
    <n v="2013"/>
    <n v="127"/>
    <n v="2014"/>
    <s v="V2013"/>
    <n v="367"/>
    <x v="7"/>
    <s v="Function"/>
    <n v="8634798.1699999999"/>
    <n v="0"/>
    <n v="0"/>
    <n v="8638514.2599999998"/>
    <n v="220040.42"/>
    <n v="76743.72"/>
    <n v="-7432.18"/>
    <n v="1086.58"/>
    <n v="8642230.3499999996"/>
    <n v="296623.76"/>
    <n v="-6185.17"/>
    <n v="0"/>
    <n v="1086.58"/>
    <n v="0"/>
  </r>
  <r>
    <n v="-1"/>
    <n v="1"/>
    <s v="0001 -Florida Power &amp; Light Company"/>
    <n v="0"/>
    <n v="3"/>
    <x v="1"/>
    <n v="2013"/>
    <n v="231"/>
    <n v="2014"/>
    <s v="V2013 - 50% Bonus"/>
    <n v="367"/>
    <x v="7"/>
    <s v="Function"/>
    <n v="40302552.359999999"/>
    <n v="0"/>
    <n v="0"/>
    <n v="33415182.690000001"/>
    <n v="11626371.289999999"/>
    <n v="7124842.0700000003"/>
    <n v="-409634.01"/>
    <n v="78447.679999999993"/>
    <n v="40698339.700000003"/>
    <n v="18608729.920000002"/>
    <n v="-174856.22"/>
    <n v="0"/>
    <n v="78447.679999999993"/>
    <n v="0"/>
  </r>
  <r>
    <n v="-1"/>
    <n v="1"/>
    <s v="0001 -Florida Power &amp; Light Company"/>
    <n v="0"/>
    <n v="3"/>
    <x v="1"/>
    <n v="2014"/>
    <n v="128"/>
    <n v="2014"/>
    <s v="V2014"/>
    <n v="367"/>
    <x v="7"/>
    <s v="Function"/>
    <n v="25754784.059999999"/>
    <n v="25754784.059999999"/>
    <n v="0"/>
    <n v="25754784.059999999"/>
    <n v="403797.99"/>
    <n v="0"/>
    <n v="25754784.059999999"/>
    <n v="0"/>
    <n v="0"/>
    <n v="403797.99"/>
    <n v="0"/>
    <n v="0"/>
    <n v="0"/>
    <n v="0"/>
  </r>
  <r>
    <n v="-1"/>
    <n v="1"/>
    <s v="0001 -Florida Power &amp; Light Company"/>
    <n v="0"/>
    <n v="3"/>
    <x v="1"/>
    <n v="2014"/>
    <n v="363"/>
    <n v="2014"/>
    <s v="V2014 - 50% Bonus"/>
    <n v="367"/>
    <x v="7"/>
    <s v="Function"/>
    <n v="51709911.409999996"/>
    <n v="51709911.420000002"/>
    <n v="0"/>
    <n v="51709911.420000002"/>
    <n v="61127646.799999997"/>
    <n v="0"/>
    <n v="51709911.420000002"/>
    <n v="0"/>
    <n v="0"/>
    <n v="9417735.4000000004"/>
    <n v="0"/>
    <n v="0"/>
    <n v="0"/>
    <n v="0"/>
  </r>
  <r>
    <n v="-1"/>
    <n v="1"/>
    <s v="0001 -Florida Power &amp; Light Company"/>
    <n v="0"/>
    <n v="3"/>
    <x v="1"/>
    <n v="2014"/>
    <n v="601"/>
    <n v="2014"/>
    <s v="V2014 EXP"/>
    <n v="367"/>
    <x v="7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69"/>
    <n v="1"/>
    <n v="2014"/>
    <s v="V1969"/>
    <n v="367"/>
    <x v="8"/>
    <s v="Function"/>
    <n v="7649610.1299999999"/>
    <n v="0"/>
    <n v="0"/>
    <n v="7649610.1299999999"/>
    <n v="0"/>
    <n v="0"/>
    <n v="0"/>
    <n v="54207.26"/>
    <n v="7649610.1299999999"/>
    <n v="0"/>
    <n v="54207.26"/>
    <n v="0"/>
    <n v="54207.26"/>
    <n v="0"/>
  </r>
  <r>
    <n v="-1"/>
    <n v="1"/>
    <s v="0001 -Florida Power &amp; Light Company"/>
    <n v="0"/>
    <n v="3"/>
    <x v="1"/>
    <n v="1970"/>
    <n v="2"/>
    <n v="2014"/>
    <s v="V1970"/>
    <n v="367"/>
    <x v="8"/>
    <s v="Function"/>
    <n v="19572"/>
    <n v="0"/>
    <n v="0"/>
    <n v="19572"/>
    <n v="0"/>
    <n v="0"/>
    <n v="0"/>
    <n v="0"/>
    <n v="19572"/>
    <n v="0"/>
    <n v="0"/>
    <n v="0"/>
    <n v="0"/>
    <n v="0"/>
  </r>
  <r>
    <n v="-1"/>
    <n v="1"/>
    <s v="0001 -Florida Power &amp; Light Company"/>
    <n v="0"/>
    <n v="3"/>
    <x v="1"/>
    <n v="1971"/>
    <n v="3"/>
    <n v="2014"/>
    <s v="V1971"/>
    <n v="367"/>
    <x v="8"/>
    <s v="Function"/>
    <n v="3192.82"/>
    <n v="0"/>
    <n v="0"/>
    <n v="3192.82"/>
    <n v="0"/>
    <n v="0"/>
    <n v="0"/>
    <n v="0"/>
    <n v="3192.82"/>
    <n v="0"/>
    <n v="0"/>
    <n v="0"/>
    <n v="0"/>
    <n v="0"/>
  </r>
  <r>
    <n v="-1"/>
    <n v="1"/>
    <s v="0001 -Florida Power &amp; Light Company"/>
    <n v="0"/>
    <n v="3"/>
    <x v="1"/>
    <n v="1972"/>
    <n v="4"/>
    <n v="2014"/>
    <s v="V1972"/>
    <n v="367"/>
    <x v="8"/>
    <s v="Function"/>
    <n v="35152.79"/>
    <n v="0"/>
    <n v="0"/>
    <n v="35152.79"/>
    <n v="0"/>
    <n v="0"/>
    <n v="0"/>
    <n v="0"/>
    <n v="35152.79"/>
    <n v="0"/>
    <n v="0"/>
    <n v="0"/>
    <n v="0"/>
    <n v="0"/>
  </r>
  <r>
    <n v="-1"/>
    <n v="1"/>
    <s v="0001 -Florida Power &amp; Light Company"/>
    <n v="0"/>
    <n v="3"/>
    <x v="1"/>
    <n v="1973"/>
    <n v="5"/>
    <n v="2014"/>
    <s v="V1973"/>
    <n v="367"/>
    <x v="8"/>
    <s v="Function"/>
    <n v="4555874"/>
    <n v="0"/>
    <n v="0"/>
    <n v="4555874"/>
    <n v="0"/>
    <n v="0"/>
    <n v="0"/>
    <n v="0"/>
    <n v="4555874"/>
    <n v="0"/>
    <n v="0"/>
    <n v="0"/>
    <n v="0"/>
    <n v="0"/>
  </r>
  <r>
    <n v="-1"/>
    <n v="1"/>
    <s v="0001 -Florida Power &amp; Light Company"/>
    <n v="0"/>
    <n v="3"/>
    <x v="1"/>
    <n v="1974"/>
    <n v="6"/>
    <n v="2014"/>
    <s v="V1974"/>
    <n v="367"/>
    <x v="8"/>
    <s v="Function"/>
    <n v="21807.45"/>
    <n v="0"/>
    <n v="0"/>
    <n v="21807.45"/>
    <n v="0"/>
    <n v="0"/>
    <n v="0"/>
    <n v="0"/>
    <n v="21807.45"/>
    <n v="0"/>
    <n v="0"/>
    <n v="0"/>
    <n v="0"/>
    <n v="0"/>
  </r>
  <r>
    <n v="-1"/>
    <n v="1"/>
    <s v="0001 -Florida Power &amp; Light Company"/>
    <n v="0"/>
    <n v="3"/>
    <x v="1"/>
    <n v="1975"/>
    <n v="7"/>
    <n v="2014"/>
    <s v="V1975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76"/>
    <n v="8"/>
    <n v="2014"/>
    <s v="V1976"/>
    <n v="367"/>
    <x v="8"/>
    <s v="Function"/>
    <n v="3670889.76"/>
    <n v="0"/>
    <n v="0"/>
    <n v="3670889.76"/>
    <n v="0"/>
    <n v="0"/>
    <n v="0"/>
    <n v="0"/>
    <n v="3670889.76"/>
    <n v="0"/>
    <n v="0"/>
    <n v="0"/>
    <n v="0"/>
    <n v="0"/>
  </r>
  <r>
    <n v="-1"/>
    <n v="1"/>
    <s v="0001 -Florida Power &amp; Light Company"/>
    <n v="0"/>
    <n v="3"/>
    <x v="1"/>
    <n v="1977"/>
    <n v="10"/>
    <n v="2014"/>
    <s v="V1977"/>
    <n v="367"/>
    <x v="8"/>
    <s v="Function"/>
    <n v="14563.02"/>
    <n v="0"/>
    <n v="0"/>
    <n v="14563.02"/>
    <n v="0"/>
    <n v="0"/>
    <n v="0"/>
    <n v="0"/>
    <n v="14563.02"/>
    <n v="0"/>
    <n v="0"/>
    <n v="0"/>
    <n v="0"/>
    <n v="0"/>
  </r>
  <r>
    <n v="-1"/>
    <n v="1"/>
    <s v="0001 -Florida Power &amp; Light Company"/>
    <n v="0"/>
    <n v="3"/>
    <x v="1"/>
    <n v="1978"/>
    <n v="12"/>
    <n v="2014"/>
    <s v="V1978"/>
    <n v="367"/>
    <x v="8"/>
    <s v="Function"/>
    <n v="125504"/>
    <n v="0"/>
    <n v="0"/>
    <n v="125504"/>
    <n v="0"/>
    <n v="0"/>
    <n v="0"/>
    <n v="0"/>
    <n v="125504"/>
    <n v="0"/>
    <n v="0"/>
    <n v="0"/>
    <n v="0"/>
    <n v="0"/>
  </r>
  <r>
    <n v="-1"/>
    <n v="1"/>
    <s v="0001 -Florida Power &amp; Light Company"/>
    <n v="0"/>
    <n v="3"/>
    <x v="1"/>
    <n v="1979"/>
    <n v="13"/>
    <n v="2014"/>
    <s v="V1979"/>
    <n v="367"/>
    <x v="8"/>
    <s v="Function"/>
    <n v="716804.66"/>
    <n v="0"/>
    <n v="0"/>
    <n v="716804.66"/>
    <n v="0"/>
    <n v="0"/>
    <n v="0"/>
    <n v="0"/>
    <n v="716804.66"/>
    <n v="0"/>
    <n v="0"/>
    <n v="0"/>
    <n v="0"/>
    <n v="0"/>
  </r>
  <r>
    <n v="-1"/>
    <n v="1"/>
    <s v="0001 -Florida Power &amp; Light Company"/>
    <n v="0"/>
    <n v="3"/>
    <x v="1"/>
    <n v="1980"/>
    <n v="14"/>
    <n v="2014"/>
    <s v="V1980"/>
    <n v="367"/>
    <x v="8"/>
    <s v="Function"/>
    <n v="10638609.890000001"/>
    <n v="0"/>
    <n v="0"/>
    <n v="10638609.890000001"/>
    <n v="0"/>
    <n v="0"/>
    <n v="0"/>
    <n v="0"/>
    <n v="10638609.890000001"/>
    <n v="0"/>
    <n v="0"/>
    <n v="0"/>
    <n v="0"/>
    <n v="0"/>
  </r>
  <r>
    <n v="-1"/>
    <n v="1"/>
    <s v="0001 -Florida Power &amp; Light Company"/>
    <n v="0"/>
    <n v="3"/>
    <x v="1"/>
    <n v="1981"/>
    <n v="15"/>
    <n v="2014"/>
    <s v="V1981"/>
    <n v="367"/>
    <x v="8"/>
    <s v="Function"/>
    <n v="299634.88"/>
    <n v="0"/>
    <n v="0"/>
    <n v="363648.86"/>
    <n v="0"/>
    <n v="0"/>
    <n v="-128027.96"/>
    <n v="110653.96"/>
    <n v="427662.84"/>
    <n v="0"/>
    <n v="-17374"/>
    <n v="0"/>
    <n v="110653.96"/>
    <n v="0"/>
  </r>
  <r>
    <n v="-1"/>
    <n v="1"/>
    <s v="0001 -Florida Power &amp; Light Company"/>
    <n v="0"/>
    <n v="3"/>
    <x v="1"/>
    <n v="1982"/>
    <n v="16"/>
    <n v="2014"/>
    <s v="V1982"/>
    <n v="367"/>
    <x v="8"/>
    <s v="Function"/>
    <n v="24348.61"/>
    <n v="0"/>
    <n v="0"/>
    <n v="24348.61"/>
    <n v="0"/>
    <n v="0"/>
    <n v="0"/>
    <n v="0"/>
    <n v="24348.61"/>
    <n v="0"/>
    <n v="0"/>
    <n v="0"/>
    <n v="0"/>
    <n v="0"/>
  </r>
  <r>
    <n v="-1"/>
    <n v="1"/>
    <s v="0001 -Florida Power &amp; Light Company"/>
    <n v="0"/>
    <n v="3"/>
    <x v="1"/>
    <n v="1983"/>
    <n v="17"/>
    <n v="2014"/>
    <s v="V1983"/>
    <n v="367"/>
    <x v="8"/>
    <s v="Function"/>
    <n v="90828.86"/>
    <n v="0"/>
    <n v="0"/>
    <n v="111385.47"/>
    <n v="0"/>
    <n v="0"/>
    <n v="-41113.22"/>
    <n v="35533.96"/>
    <n v="131942.07999999999"/>
    <n v="0"/>
    <n v="-5579.26"/>
    <n v="0"/>
    <n v="35533.96"/>
    <n v="0"/>
  </r>
  <r>
    <n v="-1"/>
    <n v="1"/>
    <s v="0001 -Florida Power &amp; Light Company"/>
    <n v="0"/>
    <n v="3"/>
    <x v="1"/>
    <n v="1984"/>
    <n v="18"/>
    <n v="2014"/>
    <s v="V1984"/>
    <n v="367"/>
    <x v="8"/>
    <s v="Function"/>
    <n v="27775.82"/>
    <n v="0"/>
    <n v="0"/>
    <n v="27775.82"/>
    <n v="0"/>
    <n v="0"/>
    <n v="0"/>
    <n v="0"/>
    <n v="27775.82"/>
    <n v="0"/>
    <n v="0"/>
    <n v="0"/>
    <n v="0"/>
    <n v="0"/>
  </r>
  <r>
    <n v="-1"/>
    <n v="1"/>
    <s v="0001 -Florida Power &amp; Light Company"/>
    <n v="0"/>
    <n v="3"/>
    <x v="1"/>
    <n v="1985"/>
    <n v="19"/>
    <n v="2014"/>
    <s v="V1985"/>
    <n v="367"/>
    <x v="8"/>
    <s v="Function"/>
    <n v="1031627.75"/>
    <n v="0"/>
    <n v="0"/>
    <n v="1031627.75"/>
    <n v="0"/>
    <n v="0"/>
    <n v="0"/>
    <n v="0"/>
    <n v="1031627.75"/>
    <n v="0"/>
    <n v="0"/>
    <n v="0"/>
    <n v="0"/>
    <n v="0"/>
  </r>
  <r>
    <n v="-1"/>
    <n v="1"/>
    <s v="0001 -Florida Power &amp; Light Company"/>
    <n v="0"/>
    <n v="3"/>
    <x v="1"/>
    <n v="1986"/>
    <n v="20"/>
    <n v="2014"/>
    <s v="V1986"/>
    <n v="367"/>
    <x v="8"/>
    <s v="Function"/>
    <n v="4625221.84"/>
    <n v="0"/>
    <n v="0"/>
    <n v="4625221.84"/>
    <n v="0"/>
    <n v="0"/>
    <n v="0"/>
    <n v="0"/>
    <n v="4625221.84"/>
    <n v="0"/>
    <n v="0"/>
    <n v="0"/>
    <n v="0"/>
    <n v="0"/>
  </r>
  <r>
    <n v="-1"/>
    <n v="1"/>
    <s v="0001 -Florida Power &amp; Light Company"/>
    <n v="0"/>
    <n v="3"/>
    <x v="1"/>
    <n v="1987"/>
    <n v="22"/>
    <n v="2014"/>
    <s v="V1987"/>
    <n v="367"/>
    <x v="8"/>
    <s v="Function"/>
    <n v="3290052.58"/>
    <n v="0"/>
    <n v="0"/>
    <n v="3290052.58"/>
    <n v="0"/>
    <n v="0"/>
    <n v="0"/>
    <n v="0"/>
    <n v="3290052.58"/>
    <n v="0"/>
    <n v="0"/>
    <n v="0"/>
    <n v="0"/>
    <n v="0"/>
  </r>
  <r>
    <n v="-1"/>
    <n v="1"/>
    <s v="0001 -Florida Power &amp; Light Company"/>
    <n v="0"/>
    <n v="3"/>
    <x v="1"/>
    <n v="1988"/>
    <n v="24"/>
    <n v="2014"/>
    <s v="V1988"/>
    <n v="367"/>
    <x v="8"/>
    <s v="Function"/>
    <n v="1973.4"/>
    <n v="0"/>
    <n v="0"/>
    <n v="1973.4"/>
    <n v="0"/>
    <n v="0"/>
    <n v="0"/>
    <n v="0"/>
    <n v="1973.4"/>
    <n v="0"/>
    <n v="0"/>
    <n v="0"/>
    <n v="0"/>
    <n v="0"/>
  </r>
  <r>
    <n v="-1"/>
    <n v="1"/>
    <s v="0001 -Florida Power &amp; Light Company"/>
    <n v="0"/>
    <n v="3"/>
    <x v="1"/>
    <n v="1989"/>
    <n v="26"/>
    <n v="2014"/>
    <s v="V1989"/>
    <n v="367"/>
    <x v="8"/>
    <s v="Function"/>
    <n v="14730578.550000001"/>
    <n v="0"/>
    <n v="0"/>
    <n v="14730578.550000001"/>
    <n v="0"/>
    <n v="0"/>
    <n v="0"/>
    <n v="0"/>
    <n v="14730578.550000001"/>
    <n v="0"/>
    <n v="0"/>
    <n v="0"/>
    <n v="0"/>
    <n v="0"/>
  </r>
  <r>
    <n v="-1"/>
    <n v="1"/>
    <s v="0001 -Florida Power &amp; Light Company"/>
    <n v="0"/>
    <n v="3"/>
    <x v="1"/>
    <n v="1990"/>
    <n v="28"/>
    <n v="2014"/>
    <s v="V1990"/>
    <n v="367"/>
    <x v="8"/>
    <s v="Function"/>
    <n v="6167088.0700000003"/>
    <n v="0"/>
    <n v="0"/>
    <n v="6188351.1200000001"/>
    <n v="0"/>
    <n v="0"/>
    <n v="-42526.1"/>
    <n v="56232.95"/>
    <n v="6209614.1699999999"/>
    <n v="0"/>
    <n v="13706.85"/>
    <n v="0"/>
    <n v="56232.95"/>
    <n v="0"/>
  </r>
  <r>
    <n v="-1"/>
    <n v="1"/>
    <s v="0001 -Florida Power &amp; Light Company"/>
    <n v="0"/>
    <n v="3"/>
    <x v="1"/>
    <n v="1991"/>
    <n v="29"/>
    <n v="2014"/>
    <s v="V1991"/>
    <n v="367"/>
    <x v="8"/>
    <s v="Function"/>
    <n v="2552252.0499999998"/>
    <n v="0"/>
    <n v="0"/>
    <n v="2552252.0499999998"/>
    <n v="0"/>
    <n v="0"/>
    <n v="0"/>
    <n v="0"/>
    <n v="2552252.0499999998"/>
    <n v="0"/>
    <n v="0"/>
    <n v="0"/>
    <n v="0"/>
    <n v="0"/>
  </r>
  <r>
    <n v="-1"/>
    <n v="1"/>
    <s v="0001 -Florida Power &amp; Light Company"/>
    <n v="0"/>
    <n v="3"/>
    <x v="1"/>
    <n v="1992"/>
    <n v="30"/>
    <n v="2014"/>
    <s v="V1992"/>
    <n v="367"/>
    <x v="8"/>
    <s v="Function"/>
    <n v="2592525.17"/>
    <n v="0"/>
    <n v="0"/>
    <n v="2725341.15"/>
    <n v="0"/>
    <n v="0"/>
    <n v="-265631.96000000002"/>
    <n v="229584.45"/>
    <n v="2858157.13"/>
    <n v="0"/>
    <n v="-36047.51"/>
    <n v="0"/>
    <n v="229584.45"/>
    <n v="0"/>
  </r>
  <r>
    <n v="-1"/>
    <n v="1"/>
    <s v="0001 -Florida Power &amp; Light Company"/>
    <n v="0"/>
    <n v="3"/>
    <x v="1"/>
    <n v="1993"/>
    <n v="31"/>
    <n v="2014"/>
    <s v="V1993"/>
    <n v="367"/>
    <x v="8"/>
    <s v="Function"/>
    <n v="11045365.76"/>
    <n v="0"/>
    <n v="0"/>
    <n v="11045365.76"/>
    <n v="0"/>
    <n v="0"/>
    <n v="0"/>
    <n v="0"/>
    <n v="11045365.76"/>
    <n v="0"/>
    <n v="0"/>
    <n v="0"/>
    <n v="0"/>
    <n v="0"/>
  </r>
  <r>
    <n v="-1"/>
    <n v="1"/>
    <s v="0001 -Florida Power &amp; Light Company"/>
    <n v="0"/>
    <n v="3"/>
    <x v="1"/>
    <n v="1994"/>
    <n v="32"/>
    <n v="2014"/>
    <s v="V1994"/>
    <n v="367"/>
    <x v="8"/>
    <s v="Function"/>
    <n v="9187507.7699999996"/>
    <n v="0"/>
    <n v="0"/>
    <n v="9187507.7699999996"/>
    <n v="0"/>
    <n v="0"/>
    <n v="0"/>
    <n v="0"/>
    <n v="9187507.7699999996"/>
    <n v="0"/>
    <n v="0"/>
    <n v="0"/>
    <n v="0"/>
    <n v="0"/>
  </r>
  <r>
    <n v="-1"/>
    <n v="1"/>
    <s v="0001 -Florida Power &amp; Light Company"/>
    <n v="0"/>
    <n v="3"/>
    <x v="1"/>
    <n v="1995"/>
    <n v="33"/>
    <n v="2014"/>
    <s v="V1995"/>
    <n v="367"/>
    <x v="8"/>
    <s v="Function"/>
    <n v="4255346.62"/>
    <n v="0"/>
    <n v="0"/>
    <n v="4255346.62"/>
    <n v="0"/>
    <n v="0"/>
    <n v="0"/>
    <n v="0"/>
    <n v="4255346.62"/>
    <n v="0"/>
    <n v="0"/>
    <n v="0"/>
    <n v="0"/>
    <n v="0"/>
  </r>
  <r>
    <n v="-1"/>
    <n v="1"/>
    <s v="0001 -Florida Power &amp; Light Company"/>
    <n v="0"/>
    <n v="3"/>
    <x v="1"/>
    <n v="1996"/>
    <n v="34"/>
    <n v="2014"/>
    <s v="V1996"/>
    <n v="367"/>
    <x v="8"/>
    <s v="Function"/>
    <n v="3923384.44"/>
    <n v="0"/>
    <n v="0"/>
    <n v="3946588.09"/>
    <n v="0"/>
    <n v="0"/>
    <n v="-46407.29"/>
    <n v="40109.599999999999"/>
    <n v="3969791.73"/>
    <n v="0"/>
    <n v="-6297.69"/>
    <n v="0"/>
    <n v="40109.599999999999"/>
    <n v="0"/>
  </r>
  <r>
    <n v="-1"/>
    <n v="1"/>
    <s v="0001 -Florida Power &amp; Light Company"/>
    <n v="0"/>
    <n v="3"/>
    <x v="1"/>
    <n v="1997"/>
    <n v="35"/>
    <n v="2014"/>
    <s v="V1997"/>
    <n v="367"/>
    <x v="8"/>
    <s v="Function"/>
    <n v="5287139.3099999996"/>
    <n v="0"/>
    <n v="0"/>
    <n v="5287139.3099999996"/>
    <n v="0"/>
    <n v="0"/>
    <n v="0"/>
    <n v="0"/>
    <n v="5287139.3099999996"/>
    <n v="0"/>
    <n v="0"/>
    <n v="0"/>
    <n v="0"/>
    <n v="0"/>
  </r>
  <r>
    <n v="-1"/>
    <n v="1"/>
    <s v="0001 -Florida Power &amp; Light Company"/>
    <n v="0"/>
    <n v="3"/>
    <x v="1"/>
    <n v="1998"/>
    <n v="59"/>
    <n v="2014"/>
    <s v="V1998"/>
    <n v="367"/>
    <x v="8"/>
    <s v="Function"/>
    <n v="1150886.67"/>
    <n v="0"/>
    <n v="0"/>
    <n v="1150886.67"/>
    <n v="0"/>
    <n v="0"/>
    <n v="0"/>
    <n v="0"/>
    <n v="1150886.67"/>
    <n v="0"/>
    <n v="0"/>
    <n v="0"/>
    <n v="0"/>
    <n v="0"/>
  </r>
  <r>
    <n v="-1"/>
    <n v="1"/>
    <s v="0001 -Florida Power &amp; Light Company"/>
    <n v="0"/>
    <n v="3"/>
    <x v="1"/>
    <n v="1999"/>
    <n v="60"/>
    <n v="2014"/>
    <s v="V1999"/>
    <n v="367"/>
    <x v="8"/>
    <s v="Function"/>
    <n v="4629259.12"/>
    <n v="0"/>
    <n v="0"/>
    <n v="4629259.12"/>
    <n v="0"/>
    <n v="0"/>
    <n v="0"/>
    <n v="0"/>
    <n v="4629259.12"/>
    <n v="0"/>
    <n v="0"/>
    <n v="0"/>
    <n v="0"/>
    <n v="0"/>
  </r>
  <r>
    <n v="-1"/>
    <n v="1"/>
    <s v="0001 -Florida Power &amp; Light Company"/>
    <n v="0"/>
    <n v="3"/>
    <x v="1"/>
    <n v="2000"/>
    <n v="61"/>
    <n v="2014"/>
    <s v="V2000"/>
    <n v="367"/>
    <x v="8"/>
    <s v="Function"/>
    <n v="5367050.75"/>
    <n v="0"/>
    <n v="0"/>
    <n v="5367050.75"/>
    <n v="0"/>
    <n v="0"/>
    <n v="0"/>
    <n v="0"/>
    <n v="5367050.75"/>
    <n v="0"/>
    <n v="0"/>
    <n v="0"/>
    <n v="0"/>
    <n v="0"/>
  </r>
  <r>
    <n v="-1"/>
    <n v="1"/>
    <s v="0001 -Florida Power &amp; Light Company"/>
    <n v="0"/>
    <n v="3"/>
    <x v="1"/>
    <n v="2001"/>
    <n v="62"/>
    <n v="2014"/>
    <s v="V2001"/>
    <n v="367"/>
    <x v="8"/>
    <s v="Function"/>
    <n v="4007081.4"/>
    <n v="0"/>
    <n v="0"/>
    <n v="4007081.4"/>
    <n v="0"/>
    <n v="0"/>
    <n v="0"/>
    <n v="0"/>
    <n v="4007081.4"/>
    <n v="0"/>
    <n v="0"/>
    <n v="0"/>
    <n v="0"/>
    <n v="0"/>
  </r>
  <r>
    <n v="-1"/>
    <n v="1"/>
    <s v="0001 -Florida Power &amp; Light Company"/>
    <n v="0"/>
    <n v="3"/>
    <x v="1"/>
    <n v="2002"/>
    <n v="63"/>
    <n v="2014"/>
    <s v="V2002"/>
    <n v="367"/>
    <x v="8"/>
    <s v="Function"/>
    <n v="10302463.99"/>
    <n v="0"/>
    <n v="0"/>
    <n v="10302463.99"/>
    <n v="0"/>
    <n v="0"/>
    <n v="0"/>
    <n v="0"/>
    <n v="10302463.99"/>
    <n v="0"/>
    <n v="0"/>
    <n v="0"/>
    <n v="0"/>
    <n v="0"/>
  </r>
  <r>
    <n v="-1"/>
    <n v="1"/>
    <s v="0001 -Florida Power &amp; Light Company"/>
    <n v="0"/>
    <n v="3"/>
    <x v="1"/>
    <n v="2003"/>
    <n v="64"/>
    <n v="2014"/>
    <s v="V2003"/>
    <n v="367"/>
    <x v="8"/>
    <s v="Function"/>
    <n v="7040177.9900000002"/>
    <n v="0"/>
    <n v="0"/>
    <n v="7040177.9900000002"/>
    <n v="0"/>
    <n v="0"/>
    <n v="0"/>
    <n v="0"/>
    <n v="7040177.9900000002"/>
    <n v="0"/>
    <n v="0"/>
    <n v="0"/>
    <n v="0"/>
    <n v="0"/>
  </r>
  <r>
    <n v="-1"/>
    <n v="1"/>
    <s v="0001 -Florida Power &amp; Light Company"/>
    <n v="0"/>
    <n v="3"/>
    <x v="1"/>
    <n v="2004"/>
    <n v="65"/>
    <n v="2014"/>
    <s v="V2004"/>
    <n v="367"/>
    <x v="8"/>
    <s v="Function"/>
    <n v="4412352.03"/>
    <n v="0"/>
    <n v="0"/>
    <n v="4412352.03"/>
    <n v="0"/>
    <n v="745476.5"/>
    <n v="0"/>
    <n v="0"/>
    <n v="4412352.03"/>
    <n v="745476.5"/>
    <n v="0"/>
    <n v="0"/>
    <n v="0"/>
    <n v="0"/>
  </r>
  <r>
    <n v="-1"/>
    <n v="1"/>
    <s v="0001 -Florida Power &amp; Light Company"/>
    <n v="0"/>
    <n v="3"/>
    <x v="1"/>
    <n v="2005"/>
    <n v="66"/>
    <n v="2014"/>
    <s v="V2005"/>
    <n v="367"/>
    <x v="8"/>
    <s v="Function"/>
    <n v="2171913.12"/>
    <n v="0"/>
    <n v="0"/>
    <n v="2171913.12"/>
    <n v="0"/>
    <n v="1014262.01"/>
    <n v="0"/>
    <n v="0"/>
    <n v="2171913.12"/>
    <n v="1014262.01"/>
    <n v="0"/>
    <n v="0"/>
    <n v="0"/>
    <n v="0"/>
  </r>
  <r>
    <n v="-1"/>
    <n v="1"/>
    <s v="0001 -Florida Power &amp; Light Company"/>
    <n v="0"/>
    <n v="3"/>
    <x v="1"/>
    <n v="2006"/>
    <n v="67"/>
    <n v="2014"/>
    <s v="V2006"/>
    <n v="367"/>
    <x v="8"/>
    <s v="Function"/>
    <n v="4366641.8"/>
    <n v="0"/>
    <n v="0"/>
    <n v="4366641.8"/>
    <n v="0"/>
    <n v="0"/>
    <n v="0"/>
    <n v="0"/>
    <n v="4366641.8"/>
    <n v="0"/>
    <n v="0"/>
    <n v="0"/>
    <n v="0"/>
    <n v="0"/>
  </r>
  <r>
    <n v="-1"/>
    <n v="1"/>
    <s v="0001 -Florida Power &amp; Light Company"/>
    <n v="0"/>
    <n v="3"/>
    <x v="1"/>
    <n v="2007"/>
    <n v="74"/>
    <n v="2014"/>
    <s v="V2007"/>
    <n v="367"/>
    <x v="8"/>
    <s v="Function"/>
    <n v="1962550.91"/>
    <n v="0"/>
    <n v="0"/>
    <n v="1962550.91"/>
    <n v="0"/>
    <n v="0"/>
    <n v="0"/>
    <n v="0"/>
    <n v="1962550.91"/>
    <n v="0"/>
    <n v="0"/>
    <n v="0"/>
    <n v="0"/>
    <n v="0"/>
  </r>
  <r>
    <n v="-1"/>
    <n v="1"/>
    <s v="0001 -Florida Power &amp; Light Company"/>
    <n v="0"/>
    <n v="3"/>
    <x v="1"/>
    <n v="2008"/>
    <n v="89"/>
    <n v="2014"/>
    <s v="V2008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164"/>
    <n v="2014"/>
    <s v="V2008 Q1"/>
    <n v="367"/>
    <x v="8"/>
    <s v="Function"/>
    <n v="-592410.41"/>
    <n v="0"/>
    <n v="0"/>
    <n v="-592410.41"/>
    <n v="0"/>
    <n v="0"/>
    <n v="0"/>
    <n v="0"/>
    <n v="-592410.41"/>
    <n v="0"/>
    <n v="0"/>
    <n v="0"/>
    <n v="0"/>
    <n v="0"/>
  </r>
  <r>
    <n v="-1"/>
    <n v="1"/>
    <s v="0001 -Florida Power &amp; Light Company"/>
    <n v="0"/>
    <n v="3"/>
    <x v="1"/>
    <n v="2008"/>
    <n v="165"/>
    <n v="2014"/>
    <s v="V2008 Q2"/>
    <n v="367"/>
    <x v="8"/>
    <s v="Function"/>
    <n v="-53000506.659999996"/>
    <n v="0"/>
    <n v="0"/>
    <n v="-53000506.659999996"/>
    <n v="0"/>
    <n v="0"/>
    <n v="0"/>
    <n v="0"/>
    <n v="-53000506.659999996"/>
    <n v="0"/>
    <n v="0"/>
    <n v="0"/>
    <n v="0"/>
    <n v="0"/>
  </r>
  <r>
    <n v="-1"/>
    <n v="1"/>
    <s v="0001 -Florida Power &amp; Light Company"/>
    <n v="0"/>
    <n v="3"/>
    <x v="1"/>
    <n v="2008"/>
    <n v="166"/>
    <n v="2014"/>
    <s v="V2008 Q3"/>
    <n v="367"/>
    <x v="8"/>
    <s v="Function"/>
    <n v="1615900.45"/>
    <n v="0"/>
    <n v="0"/>
    <n v="1615900.45"/>
    <n v="0"/>
    <n v="0"/>
    <n v="0"/>
    <n v="0"/>
    <n v="1615900.45"/>
    <n v="0"/>
    <n v="0"/>
    <n v="0"/>
    <n v="0"/>
    <n v="0"/>
  </r>
  <r>
    <n v="-1"/>
    <n v="1"/>
    <s v="0001 -Florida Power &amp; Light Company"/>
    <n v="0"/>
    <n v="3"/>
    <x v="1"/>
    <n v="2008"/>
    <n v="167"/>
    <n v="2014"/>
    <s v="V2008 Q4"/>
    <n v="367"/>
    <x v="8"/>
    <s v="Function"/>
    <n v="874898.48"/>
    <n v="0"/>
    <n v="0"/>
    <n v="874898.48"/>
    <n v="0"/>
    <n v="0"/>
    <n v="0"/>
    <n v="0"/>
    <n v="874898.48"/>
    <n v="0"/>
    <n v="0"/>
    <n v="0"/>
    <n v="0"/>
    <n v="0"/>
  </r>
  <r>
    <n v="-1"/>
    <n v="1"/>
    <s v="0001 -Florida Power &amp; Light Company"/>
    <n v="0"/>
    <n v="3"/>
    <x v="1"/>
    <n v="2009"/>
    <n v="90"/>
    <n v="2014"/>
    <s v="V2009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85"/>
    <n v="2014"/>
    <s v="V2009 Q1"/>
    <n v="367"/>
    <x v="8"/>
    <s v="Function"/>
    <n v="-4305259"/>
    <n v="0"/>
    <n v="0"/>
    <n v="-4305259"/>
    <n v="0"/>
    <n v="0"/>
    <n v="0"/>
    <n v="0"/>
    <n v="-4305259"/>
    <n v="0"/>
    <n v="0"/>
    <n v="0"/>
    <n v="0"/>
    <n v="0"/>
  </r>
  <r>
    <n v="-1"/>
    <n v="1"/>
    <s v="0001 -Florida Power &amp; Light Company"/>
    <n v="0"/>
    <n v="3"/>
    <x v="1"/>
    <n v="2009"/>
    <n v="189"/>
    <n v="2014"/>
    <s v="V2009 Q1 - 50% Bonus"/>
    <n v="367"/>
    <x v="8"/>
    <s v="Function"/>
    <n v="34168.339999999997"/>
    <n v="0"/>
    <n v="0"/>
    <n v="34168.339999999997"/>
    <n v="0"/>
    <n v="0"/>
    <n v="0"/>
    <n v="0"/>
    <n v="34168.339999999997"/>
    <n v="0"/>
    <n v="0"/>
    <n v="0"/>
    <n v="0"/>
    <n v="0"/>
  </r>
  <r>
    <n v="-1"/>
    <n v="1"/>
    <s v="0001 -Florida Power &amp; Light Company"/>
    <n v="0"/>
    <n v="3"/>
    <x v="1"/>
    <n v="2009"/>
    <n v="186"/>
    <n v="2014"/>
    <s v="V2009 Q2"/>
    <n v="367"/>
    <x v="8"/>
    <s v="Function"/>
    <n v="5290646.0999999996"/>
    <n v="0"/>
    <n v="0"/>
    <n v="5290646.0999999996"/>
    <n v="0"/>
    <n v="0"/>
    <n v="0"/>
    <n v="0"/>
    <n v="5290646.0999999996"/>
    <n v="0"/>
    <n v="0"/>
    <n v="0"/>
    <n v="0"/>
    <n v="0"/>
  </r>
  <r>
    <n v="-1"/>
    <n v="1"/>
    <s v="0001 -Florida Power &amp; Light Company"/>
    <n v="0"/>
    <n v="3"/>
    <x v="1"/>
    <n v="2009"/>
    <n v="190"/>
    <n v="2014"/>
    <s v="V2009 Q2 - 50% Bonus"/>
    <n v="367"/>
    <x v="8"/>
    <s v="Function"/>
    <n v="78009.36"/>
    <n v="0"/>
    <n v="0"/>
    <n v="78009.36"/>
    <n v="0"/>
    <n v="0"/>
    <n v="0"/>
    <n v="0"/>
    <n v="78009.36"/>
    <n v="0"/>
    <n v="0"/>
    <n v="0"/>
    <n v="0"/>
    <n v="0"/>
  </r>
  <r>
    <n v="-1"/>
    <n v="1"/>
    <s v="0001 -Florida Power &amp; Light Company"/>
    <n v="0"/>
    <n v="3"/>
    <x v="1"/>
    <n v="2009"/>
    <n v="187"/>
    <n v="2014"/>
    <s v="V2009 Q3"/>
    <n v="367"/>
    <x v="8"/>
    <s v="Function"/>
    <n v="36141515.229999997"/>
    <n v="0"/>
    <n v="0"/>
    <n v="36141515.229999997"/>
    <n v="0"/>
    <n v="0"/>
    <n v="0"/>
    <n v="0"/>
    <n v="36141515.229999997"/>
    <n v="0"/>
    <n v="0"/>
    <n v="0"/>
    <n v="0"/>
    <n v="0"/>
  </r>
  <r>
    <n v="-1"/>
    <n v="1"/>
    <s v="0001 -Florida Power &amp; Light Company"/>
    <n v="0"/>
    <n v="3"/>
    <x v="1"/>
    <n v="2009"/>
    <n v="191"/>
    <n v="2014"/>
    <s v="V2009 Q3 - 50% Bonus"/>
    <n v="367"/>
    <x v="8"/>
    <s v="Function"/>
    <n v="233702.71"/>
    <n v="0"/>
    <n v="0"/>
    <n v="233702.71"/>
    <n v="0"/>
    <n v="0"/>
    <n v="0"/>
    <n v="0"/>
    <n v="233702.71"/>
    <n v="0"/>
    <n v="0"/>
    <n v="0"/>
    <n v="0"/>
    <n v="0"/>
  </r>
  <r>
    <n v="-1"/>
    <n v="1"/>
    <s v="0001 -Florida Power &amp; Light Company"/>
    <n v="0"/>
    <n v="3"/>
    <x v="1"/>
    <n v="2009"/>
    <n v="188"/>
    <n v="2014"/>
    <s v="V2009 Q4"/>
    <n v="367"/>
    <x v="8"/>
    <s v="Function"/>
    <n v="1568703.96"/>
    <n v="0"/>
    <n v="0"/>
    <n v="1568703.96"/>
    <n v="0"/>
    <n v="0"/>
    <n v="0"/>
    <n v="0"/>
    <n v="1568703.96"/>
    <n v="0"/>
    <n v="0"/>
    <n v="0"/>
    <n v="0"/>
    <n v="0"/>
  </r>
  <r>
    <n v="-1"/>
    <n v="1"/>
    <s v="0001 -Florida Power &amp; Light Company"/>
    <n v="0"/>
    <n v="3"/>
    <x v="1"/>
    <n v="2009"/>
    <n v="192"/>
    <n v="2014"/>
    <s v="V2009 Q4 - 50% Bonus"/>
    <n v="367"/>
    <x v="8"/>
    <s v="Function"/>
    <n v="709.45"/>
    <n v="0"/>
    <n v="0"/>
    <n v="709.45"/>
    <n v="0"/>
    <n v="0"/>
    <n v="0"/>
    <n v="0"/>
    <n v="709.45"/>
    <n v="0"/>
    <n v="0"/>
    <n v="0"/>
    <n v="0"/>
    <n v="0"/>
  </r>
  <r>
    <n v="-1"/>
    <n v="1"/>
    <s v="0001 -Florida Power &amp; Light Company"/>
    <n v="0"/>
    <n v="3"/>
    <x v="1"/>
    <n v="2010"/>
    <n v="124"/>
    <n v="2014"/>
    <s v="V2010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3"/>
    <n v="2014"/>
    <s v="V2010 Q1"/>
    <n v="367"/>
    <x v="8"/>
    <s v="Function"/>
    <n v="2553681.2999999998"/>
    <n v="0"/>
    <n v="0"/>
    <n v="2553681.2999999998"/>
    <n v="0"/>
    <n v="0"/>
    <n v="0"/>
    <n v="0"/>
    <n v="2553681.2999999998"/>
    <n v="0"/>
    <n v="0"/>
    <n v="0"/>
    <n v="0"/>
    <n v="0"/>
  </r>
  <r>
    <n v="-1"/>
    <n v="1"/>
    <s v="0001 -Florida Power &amp; Light Company"/>
    <n v="0"/>
    <n v="3"/>
    <x v="1"/>
    <n v="2010"/>
    <n v="215"/>
    <n v="2014"/>
    <s v="V2010 Q1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4"/>
    <n v="2014"/>
    <s v="V2010 Q2"/>
    <n v="367"/>
    <x v="8"/>
    <s v="Function"/>
    <n v="94223.8"/>
    <n v="0"/>
    <n v="0"/>
    <n v="94223.8"/>
    <n v="0"/>
    <n v="0"/>
    <n v="0"/>
    <n v="0"/>
    <n v="94223.8"/>
    <n v="0"/>
    <n v="0"/>
    <n v="0"/>
    <n v="0"/>
    <n v="0"/>
  </r>
  <r>
    <n v="-1"/>
    <n v="1"/>
    <s v="0001 -Florida Power &amp; Light Company"/>
    <n v="0"/>
    <n v="3"/>
    <x v="1"/>
    <n v="2010"/>
    <n v="216"/>
    <n v="2014"/>
    <s v="V2010 Q2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5"/>
    <n v="2014"/>
    <s v="V2010 Q3"/>
    <n v="367"/>
    <x v="8"/>
    <s v="Function"/>
    <n v="378216.7"/>
    <n v="0"/>
    <n v="0"/>
    <n v="378216.7"/>
    <n v="0"/>
    <n v="0"/>
    <n v="0"/>
    <n v="0"/>
    <n v="378216.7"/>
    <n v="0"/>
    <n v="0"/>
    <n v="0"/>
    <n v="0"/>
    <n v="0"/>
  </r>
  <r>
    <n v="-1"/>
    <n v="1"/>
    <s v="0001 -Florida Power &amp; Light Company"/>
    <n v="0"/>
    <n v="3"/>
    <x v="1"/>
    <n v="2010"/>
    <n v="225"/>
    <n v="2014"/>
    <s v="V2010 Q3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7"/>
    <n v="2014"/>
    <s v="V2010 Q3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6"/>
    <n v="2014"/>
    <s v="V2010 Q4"/>
    <n v="367"/>
    <x v="8"/>
    <s v="Function"/>
    <n v="1014846.24"/>
    <n v="0"/>
    <n v="0"/>
    <n v="1014846.24"/>
    <n v="0"/>
    <n v="0"/>
    <n v="0"/>
    <n v="0"/>
    <n v="1014846.24"/>
    <n v="0"/>
    <n v="0"/>
    <n v="0"/>
    <n v="0"/>
    <n v="0"/>
  </r>
  <r>
    <n v="-1"/>
    <n v="1"/>
    <s v="0001 -Florida Power &amp; Light Company"/>
    <n v="0"/>
    <n v="3"/>
    <x v="1"/>
    <n v="2010"/>
    <n v="224"/>
    <n v="2014"/>
    <s v="V2010 Q4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218"/>
    <n v="2014"/>
    <s v="V2010 Q4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1"/>
    <n v="125"/>
    <n v="2014"/>
    <s v="V2011"/>
    <n v="367"/>
    <x v="8"/>
    <s v="Function"/>
    <n v="3266390.65"/>
    <n v="0"/>
    <n v="0"/>
    <n v="3266390.65"/>
    <n v="0"/>
    <n v="0"/>
    <n v="0"/>
    <n v="0"/>
    <n v="3266390.65"/>
    <n v="0"/>
    <n v="0"/>
    <n v="0"/>
    <n v="0"/>
    <n v="0"/>
  </r>
  <r>
    <n v="-1"/>
    <n v="1"/>
    <s v="0001 -Florida Power &amp; Light Company"/>
    <n v="0"/>
    <n v="3"/>
    <x v="1"/>
    <n v="2011"/>
    <n v="233"/>
    <n v="2014"/>
    <s v="V2011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1"/>
    <n v="234"/>
    <n v="2014"/>
    <s v="V2011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126"/>
    <n v="2014"/>
    <s v="V2012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0"/>
    <n v="2014"/>
    <s v="V2012 Q1"/>
    <n v="367"/>
    <x v="8"/>
    <s v="Function"/>
    <n v="693601.25"/>
    <n v="0"/>
    <n v="0"/>
    <n v="693601.25"/>
    <n v="0"/>
    <n v="0"/>
    <n v="0"/>
    <n v="0"/>
    <n v="693601.25"/>
    <n v="0"/>
    <n v="0"/>
    <n v="0"/>
    <n v="0"/>
    <n v="0"/>
  </r>
  <r>
    <n v="-1"/>
    <n v="1"/>
    <s v="0001 -Florida Power &amp; Light Company"/>
    <n v="0"/>
    <n v="3"/>
    <x v="1"/>
    <n v="2012"/>
    <n v="248"/>
    <n v="2014"/>
    <s v="V2012 Q1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2"/>
    <n v="2014"/>
    <s v="V2012 Q2"/>
    <n v="367"/>
    <x v="8"/>
    <s v="Function"/>
    <n v="22043.49"/>
    <n v="0"/>
    <n v="0"/>
    <n v="22043.49"/>
    <n v="0"/>
    <n v="0"/>
    <n v="0"/>
    <n v="0"/>
    <n v="22043.49"/>
    <n v="0"/>
    <n v="0"/>
    <n v="0"/>
    <n v="0"/>
    <n v="0"/>
  </r>
  <r>
    <n v="-1"/>
    <n v="1"/>
    <s v="0001 -Florida Power &amp; Light Company"/>
    <n v="0"/>
    <n v="3"/>
    <x v="1"/>
    <n v="2012"/>
    <n v="243"/>
    <n v="2014"/>
    <s v="V2012 Q2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9"/>
    <n v="2014"/>
    <s v="V2012 Q2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4"/>
    <n v="2014"/>
    <s v="V2012 Q3"/>
    <n v="367"/>
    <x v="8"/>
    <s v="Function"/>
    <n v="-1945901.88"/>
    <n v="0"/>
    <n v="0"/>
    <n v="-1945901.88"/>
    <n v="0"/>
    <n v="0"/>
    <n v="0"/>
    <n v="0"/>
    <n v="-1945901.88"/>
    <n v="0"/>
    <n v="0"/>
    <n v="0"/>
    <n v="0"/>
    <n v="0"/>
  </r>
  <r>
    <n v="-1"/>
    <n v="1"/>
    <s v="0001 -Florida Power &amp; Light Company"/>
    <n v="0"/>
    <n v="3"/>
    <x v="1"/>
    <n v="2012"/>
    <n v="245"/>
    <n v="2014"/>
    <s v="V2012 Q3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0"/>
    <n v="2014"/>
    <s v="V2012 Q3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6"/>
    <n v="2014"/>
    <s v="V2012 Q4"/>
    <n v="367"/>
    <x v="8"/>
    <s v="Function"/>
    <n v="4039886.83"/>
    <n v="0"/>
    <n v="0"/>
    <n v="4039886.83"/>
    <n v="0"/>
    <n v="0"/>
    <n v="0"/>
    <n v="0"/>
    <n v="4039886.83"/>
    <n v="0"/>
    <n v="0"/>
    <n v="0"/>
    <n v="0"/>
    <n v="0"/>
  </r>
  <r>
    <n v="-1"/>
    <n v="1"/>
    <s v="0001 -Florida Power &amp; Light Company"/>
    <n v="0"/>
    <n v="3"/>
    <x v="1"/>
    <n v="2012"/>
    <n v="247"/>
    <n v="2014"/>
    <s v="V2012 Q4 - 10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51"/>
    <n v="2014"/>
    <s v="V2012 Q4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3"/>
    <n v="127"/>
    <n v="2014"/>
    <s v="V2013"/>
    <n v="367"/>
    <x v="8"/>
    <s v="Function"/>
    <n v="-2555555.46"/>
    <n v="0"/>
    <n v="0"/>
    <n v="-2555555.46"/>
    <n v="0"/>
    <n v="0"/>
    <n v="0"/>
    <n v="0"/>
    <n v="-2555555.46"/>
    <n v="0"/>
    <n v="0"/>
    <n v="0"/>
    <n v="0"/>
    <n v="0"/>
  </r>
  <r>
    <n v="-1"/>
    <n v="1"/>
    <s v="0001 -Florida Power &amp; Light Company"/>
    <n v="0"/>
    <n v="3"/>
    <x v="1"/>
    <n v="2013"/>
    <n v="231"/>
    <n v="2014"/>
    <s v="V2013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4"/>
    <n v="128"/>
    <n v="2014"/>
    <s v="V2014"/>
    <n v="367"/>
    <x v="8"/>
    <s v="Function"/>
    <n v="22821658.52"/>
    <n v="22821658.52"/>
    <n v="0"/>
    <n v="22821658.52"/>
    <n v="0"/>
    <n v="0"/>
    <n v="22821658.52"/>
    <n v="0"/>
    <n v="0"/>
    <n v="0"/>
    <n v="0"/>
    <n v="0"/>
    <n v="0"/>
    <n v="0"/>
  </r>
  <r>
    <n v="-1"/>
    <n v="1"/>
    <s v="0001 -Florida Power &amp; Light Company"/>
    <n v="0"/>
    <n v="3"/>
    <x v="1"/>
    <n v="2014"/>
    <n v="363"/>
    <n v="2014"/>
    <s v="V2014 - 50% Bonus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4"/>
    <n v="601"/>
    <n v="2014"/>
    <s v="V2014 EXP"/>
    <n v="367"/>
    <x v="8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91"/>
    <n v="29"/>
    <n v="2014"/>
    <s v="V1991"/>
    <n v="367"/>
    <x v="9"/>
    <s v="Function"/>
    <n v="23083342"/>
    <n v="0"/>
    <n v="0"/>
    <n v="0"/>
    <n v="0"/>
    <n v="23083342"/>
    <n v="0"/>
    <n v="0"/>
    <n v="23083342"/>
    <n v="23083342"/>
    <n v="0"/>
    <n v="0"/>
    <n v="0"/>
    <n v="0"/>
  </r>
  <r>
    <n v="-1"/>
    <n v="1"/>
    <s v="0001 -Florida Power &amp; Light Company"/>
    <n v="0"/>
    <n v="3"/>
    <x v="1"/>
    <n v="1993"/>
    <n v="31"/>
    <n v="2014"/>
    <s v="V1993"/>
    <n v="367"/>
    <x v="9"/>
    <s v="Function"/>
    <n v="42164398"/>
    <n v="0"/>
    <n v="0"/>
    <n v="0"/>
    <n v="0"/>
    <n v="42164398"/>
    <n v="0"/>
    <n v="0"/>
    <n v="42164398"/>
    <n v="42164398"/>
    <n v="0"/>
    <n v="0"/>
    <n v="0"/>
    <n v="0"/>
  </r>
  <r>
    <n v="-1"/>
    <n v="1"/>
    <s v="0001 -Florida Power &amp; Light Company"/>
    <n v="0"/>
    <n v="3"/>
    <x v="1"/>
    <n v="1994"/>
    <n v="32"/>
    <n v="2014"/>
    <s v="V1994"/>
    <n v="367"/>
    <x v="9"/>
    <s v="Function"/>
    <n v="25172650"/>
    <n v="0"/>
    <n v="0"/>
    <n v="561541.84"/>
    <n v="561541.84"/>
    <n v="24611108.16"/>
    <n v="0"/>
    <n v="0"/>
    <n v="25172650"/>
    <n v="25172650"/>
    <n v="0"/>
    <n v="0"/>
    <n v="0"/>
    <n v="0"/>
  </r>
  <r>
    <n v="-1"/>
    <n v="1"/>
    <s v="0001 -Florida Power &amp; Light Company"/>
    <n v="0"/>
    <n v="3"/>
    <x v="1"/>
    <n v="1995"/>
    <n v="33"/>
    <n v="2014"/>
    <s v="V1995"/>
    <n v="367"/>
    <x v="9"/>
    <s v="Function"/>
    <n v="16962480"/>
    <n v="0"/>
    <n v="0"/>
    <n v="1135178.6499999999"/>
    <n v="756786.15"/>
    <n v="15827301.35"/>
    <n v="0"/>
    <n v="0"/>
    <n v="16962480"/>
    <n v="16584087.5"/>
    <n v="0"/>
    <n v="0"/>
    <n v="0"/>
    <n v="0"/>
  </r>
  <r>
    <n v="-1"/>
    <n v="1"/>
    <s v="0001 -Florida Power &amp; Light Company"/>
    <n v="0"/>
    <n v="3"/>
    <x v="1"/>
    <n v="1969"/>
    <n v="1"/>
    <n v="2014"/>
    <s v="V1969"/>
    <n v="367"/>
    <x v="10"/>
    <s v="Function"/>
    <n v="1302818.3600000001"/>
    <n v="0"/>
    <n v="0"/>
    <n v="1302818.3600000001"/>
    <n v="0"/>
    <n v="0"/>
    <n v="0"/>
    <n v="0"/>
    <n v="1302818.3600000001"/>
    <n v="0"/>
    <n v="0"/>
    <n v="0"/>
    <n v="0"/>
    <n v="0"/>
  </r>
  <r>
    <n v="-1"/>
    <n v="1"/>
    <s v="0001 -Florida Power &amp; Light Company"/>
    <n v="0"/>
    <n v="3"/>
    <x v="1"/>
    <n v="1970"/>
    <n v="2"/>
    <n v="2014"/>
    <s v="V1970"/>
    <n v="367"/>
    <x v="10"/>
    <s v="Function"/>
    <n v="174215"/>
    <n v="0"/>
    <n v="0"/>
    <n v="174215"/>
    <n v="0"/>
    <n v="0"/>
    <n v="0"/>
    <n v="0"/>
    <n v="174215"/>
    <n v="0"/>
    <n v="0"/>
    <n v="0"/>
    <n v="0"/>
    <n v="0"/>
  </r>
  <r>
    <n v="-1"/>
    <n v="1"/>
    <s v="0001 -Florida Power &amp; Light Company"/>
    <n v="0"/>
    <n v="3"/>
    <x v="1"/>
    <n v="1972"/>
    <n v="4"/>
    <n v="2014"/>
    <s v="V1972"/>
    <n v="367"/>
    <x v="10"/>
    <s v="Function"/>
    <n v="1173187.4099999999"/>
    <n v="0"/>
    <n v="0"/>
    <n v="1173187.4099999999"/>
    <n v="0"/>
    <n v="0"/>
    <n v="0"/>
    <n v="0"/>
    <n v="1173187.4099999999"/>
    <n v="0"/>
    <n v="0"/>
    <n v="0"/>
    <n v="0"/>
    <n v="0"/>
  </r>
  <r>
    <n v="-1"/>
    <n v="1"/>
    <s v="0001 -Florida Power &amp; Light Company"/>
    <n v="0"/>
    <n v="3"/>
    <x v="1"/>
    <n v="1973"/>
    <n v="5"/>
    <n v="2014"/>
    <s v="V1973"/>
    <n v="367"/>
    <x v="10"/>
    <s v="Function"/>
    <n v="3431422.3"/>
    <n v="0"/>
    <n v="0"/>
    <n v="3431422.3"/>
    <n v="0"/>
    <n v="0"/>
    <n v="0"/>
    <n v="0"/>
    <n v="3431422.3"/>
    <n v="0"/>
    <n v="0"/>
    <n v="0"/>
    <n v="0"/>
    <n v="0"/>
  </r>
  <r>
    <n v="-1"/>
    <n v="1"/>
    <s v="0001 -Florida Power &amp; Light Company"/>
    <n v="0"/>
    <n v="3"/>
    <x v="1"/>
    <n v="1974"/>
    <n v="6"/>
    <n v="2014"/>
    <s v="V1974"/>
    <n v="367"/>
    <x v="10"/>
    <s v="Function"/>
    <n v="691150.26"/>
    <n v="0"/>
    <n v="0"/>
    <n v="691150.26"/>
    <n v="0"/>
    <n v="0"/>
    <n v="0"/>
    <n v="0"/>
    <n v="691150.26"/>
    <n v="0"/>
    <n v="0"/>
    <n v="0"/>
    <n v="0"/>
    <n v="0"/>
  </r>
  <r>
    <n v="-1"/>
    <n v="1"/>
    <s v="0001 -Florida Power &amp; Light Company"/>
    <n v="0"/>
    <n v="3"/>
    <x v="1"/>
    <n v="1975"/>
    <n v="7"/>
    <n v="2014"/>
    <s v="V1975"/>
    <n v="367"/>
    <x v="10"/>
    <s v="Function"/>
    <n v="258660"/>
    <n v="0"/>
    <n v="0"/>
    <n v="258660"/>
    <n v="3860.6"/>
    <n v="169501.67"/>
    <n v="0"/>
    <n v="0"/>
    <n v="258660"/>
    <n v="173362.27"/>
    <n v="0"/>
    <n v="0"/>
    <n v="0"/>
    <n v="0"/>
  </r>
  <r>
    <n v="-1"/>
    <n v="1"/>
    <s v="0001 -Florida Power &amp; Light Company"/>
    <n v="0"/>
    <n v="3"/>
    <x v="1"/>
    <n v="1976"/>
    <n v="8"/>
    <n v="2014"/>
    <s v="V1976"/>
    <n v="367"/>
    <x v="10"/>
    <s v="Function"/>
    <n v="177616.81"/>
    <n v="0"/>
    <n v="0"/>
    <n v="177616.81"/>
    <n v="948.67"/>
    <n v="36536.75"/>
    <n v="0"/>
    <n v="0"/>
    <n v="177616.81"/>
    <n v="37485.42"/>
    <n v="0"/>
    <n v="0"/>
    <n v="0"/>
    <n v="0"/>
  </r>
  <r>
    <n v="-1"/>
    <n v="1"/>
    <s v="0001 -Florida Power &amp; Light Company"/>
    <n v="0"/>
    <n v="3"/>
    <x v="1"/>
    <n v="1978"/>
    <n v="12"/>
    <n v="2014"/>
    <s v="V1978"/>
    <n v="367"/>
    <x v="10"/>
    <s v="Function"/>
    <n v="606042.27"/>
    <n v="0"/>
    <n v="0"/>
    <n v="606042.27"/>
    <n v="4277.8"/>
    <n v="158626.01999999999"/>
    <n v="0"/>
    <n v="0"/>
    <n v="606042.27"/>
    <n v="162903.82"/>
    <n v="0"/>
    <n v="0"/>
    <n v="0"/>
    <n v="0"/>
  </r>
  <r>
    <n v="-1"/>
    <n v="1"/>
    <s v="0001 -Florida Power &amp; Light Company"/>
    <n v="0"/>
    <n v="3"/>
    <x v="1"/>
    <n v="1979"/>
    <n v="13"/>
    <n v="2014"/>
    <s v="V1979"/>
    <n v="367"/>
    <x v="10"/>
    <s v="Function"/>
    <n v="9805160.3599999994"/>
    <n v="0"/>
    <n v="0"/>
    <n v="9805160.3599999994"/>
    <n v="4165.2700000000004"/>
    <n v="147866.9"/>
    <n v="0"/>
    <n v="0"/>
    <n v="9805160.3599999994"/>
    <n v="152032.17000000001"/>
    <n v="0"/>
    <n v="0"/>
    <n v="0"/>
    <n v="0"/>
  </r>
  <r>
    <n v="-1"/>
    <n v="1"/>
    <s v="0001 -Florida Power &amp; Light Company"/>
    <n v="0"/>
    <n v="3"/>
    <x v="1"/>
    <n v="1980"/>
    <n v="14"/>
    <n v="2014"/>
    <s v="V1980"/>
    <n v="367"/>
    <x v="10"/>
    <s v="Function"/>
    <n v="2083.92"/>
    <n v="0"/>
    <n v="0"/>
    <n v="2083.92"/>
    <n v="0"/>
    <n v="0"/>
    <n v="0"/>
    <n v="0"/>
    <n v="2083.92"/>
    <n v="0"/>
    <n v="0"/>
    <n v="0"/>
    <n v="0"/>
    <n v="0"/>
  </r>
  <r>
    <n v="-1"/>
    <n v="1"/>
    <s v="0001 -Florida Power &amp; Light Company"/>
    <n v="0"/>
    <n v="3"/>
    <x v="1"/>
    <n v="1982"/>
    <n v="16"/>
    <n v="2014"/>
    <s v="V1982"/>
    <n v="367"/>
    <x v="10"/>
    <s v="Function"/>
    <n v="1550"/>
    <n v="0"/>
    <n v="0"/>
    <n v="1550"/>
    <n v="0"/>
    <n v="0"/>
    <n v="0"/>
    <n v="0"/>
    <n v="1550"/>
    <n v="0"/>
    <n v="0"/>
    <n v="0"/>
    <n v="0"/>
    <n v="0"/>
  </r>
  <r>
    <n v="-1"/>
    <n v="1"/>
    <s v="0001 -Florida Power &amp; Light Company"/>
    <n v="0"/>
    <n v="3"/>
    <x v="1"/>
    <n v="1983"/>
    <n v="17"/>
    <n v="2014"/>
    <s v="V1983"/>
    <n v="367"/>
    <x v="10"/>
    <s v="Function"/>
    <n v="1683.35"/>
    <n v="0"/>
    <n v="0"/>
    <n v="1683.35"/>
    <n v="0"/>
    <n v="0"/>
    <n v="0"/>
    <n v="0"/>
    <n v="1683.35"/>
    <n v="0"/>
    <n v="0"/>
    <n v="0"/>
    <n v="0"/>
    <n v="0"/>
  </r>
  <r>
    <n v="-1"/>
    <n v="1"/>
    <s v="0001 -Florida Power &amp; Light Company"/>
    <n v="0"/>
    <n v="3"/>
    <x v="1"/>
    <n v="1984"/>
    <n v="18"/>
    <n v="2014"/>
    <s v="V1984"/>
    <n v="367"/>
    <x v="10"/>
    <s v="Function"/>
    <n v="647876.61"/>
    <n v="0"/>
    <n v="0"/>
    <n v="647876.61"/>
    <n v="0"/>
    <n v="0"/>
    <n v="0"/>
    <n v="0"/>
    <n v="647876.61"/>
    <n v="0"/>
    <n v="0"/>
    <n v="0"/>
    <n v="0"/>
    <n v="0"/>
  </r>
  <r>
    <n v="-1"/>
    <n v="1"/>
    <s v="0001 -Florida Power &amp; Light Company"/>
    <n v="0"/>
    <n v="3"/>
    <x v="1"/>
    <n v="1985"/>
    <n v="19"/>
    <n v="2014"/>
    <s v="V1985"/>
    <n v="367"/>
    <x v="10"/>
    <s v="Function"/>
    <n v="10991.81"/>
    <n v="0"/>
    <n v="0"/>
    <n v="10991.81"/>
    <n v="164.06"/>
    <n v="4840.4399999999996"/>
    <n v="0"/>
    <n v="0"/>
    <n v="10991.81"/>
    <n v="5004.5"/>
    <n v="0"/>
    <n v="0"/>
    <n v="0"/>
    <n v="0"/>
  </r>
  <r>
    <n v="-1"/>
    <n v="1"/>
    <s v="0001 -Florida Power &amp; Light Company"/>
    <n v="0"/>
    <n v="3"/>
    <x v="1"/>
    <n v="1990"/>
    <n v="28"/>
    <n v="2014"/>
    <s v="V1990"/>
    <n v="367"/>
    <x v="10"/>
    <s v="Function"/>
    <n v="69701.77"/>
    <n v="0"/>
    <n v="0"/>
    <n v="69701.77"/>
    <n v="0"/>
    <n v="0"/>
    <n v="0"/>
    <n v="0"/>
    <n v="69701.77"/>
    <n v="0"/>
    <n v="0"/>
    <n v="0"/>
    <n v="0"/>
    <n v="0"/>
  </r>
  <r>
    <n v="-1"/>
    <n v="1"/>
    <s v="0001 -Florida Power &amp; Light Company"/>
    <n v="0"/>
    <n v="3"/>
    <x v="1"/>
    <n v="1991"/>
    <n v="29"/>
    <n v="2014"/>
    <s v="V1991"/>
    <n v="367"/>
    <x v="10"/>
    <s v="Function"/>
    <n v="229219.96"/>
    <n v="0"/>
    <n v="0"/>
    <n v="229219.96"/>
    <n v="0.37"/>
    <n v="8.39"/>
    <n v="0"/>
    <n v="0"/>
    <n v="229219.96"/>
    <n v="8.76"/>
    <n v="0"/>
    <n v="0"/>
    <n v="0"/>
    <n v="0"/>
  </r>
  <r>
    <n v="-1"/>
    <n v="1"/>
    <s v="0001 -Florida Power &amp; Light Company"/>
    <n v="0"/>
    <n v="3"/>
    <x v="1"/>
    <n v="1993"/>
    <n v="31"/>
    <n v="2014"/>
    <s v="V1993"/>
    <n v="367"/>
    <x v="10"/>
    <s v="Function"/>
    <n v="1332859.78"/>
    <n v="0"/>
    <n v="0"/>
    <n v="1332859.78"/>
    <n v="0"/>
    <n v="0"/>
    <n v="0"/>
    <n v="0"/>
    <n v="1332859.78"/>
    <n v="0"/>
    <n v="0"/>
    <n v="0"/>
    <n v="0"/>
    <n v="0"/>
  </r>
  <r>
    <n v="-1"/>
    <n v="1"/>
    <s v="0001 -Florida Power &amp; Light Company"/>
    <n v="0"/>
    <n v="3"/>
    <x v="1"/>
    <n v="1994"/>
    <n v="32"/>
    <n v="2014"/>
    <s v="V1994"/>
    <n v="367"/>
    <x v="10"/>
    <s v="Function"/>
    <n v="1963056.42"/>
    <n v="0"/>
    <n v="0"/>
    <n v="1963056.42"/>
    <n v="8654.4"/>
    <n v="168915.33"/>
    <n v="0"/>
    <n v="0"/>
    <n v="1963056.42"/>
    <n v="177569.73"/>
    <n v="0"/>
    <n v="0"/>
    <n v="0"/>
    <n v="0"/>
  </r>
  <r>
    <n v="-1"/>
    <n v="1"/>
    <s v="0001 -Florida Power &amp; Light Company"/>
    <n v="0"/>
    <n v="3"/>
    <x v="1"/>
    <n v="1995"/>
    <n v="33"/>
    <n v="2014"/>
    <s v="V1995"/>
    <n v="367"/>
    <x v="10"/>
    <s v="Function"/>
    <n v="7300956.1900000004"/>
    <n v="0"/>
    <n v="0"/>
    <n v="7300956.1900000004"/>
    <n v="84116.42"/>
    <n v="1555304.29"/>
    <n v="0"/>
    <n v="0"/>
    <n v="7300956.1900000004"/>
    <n v="1639420.71"/>
    <n v="0"/>
    <n v="0"/>
    <n v="0"/>
    <n v="0"/>
  </r>
  <r>
    <n v="-1"/>
    <n v="1"/>
    <s v="0001 -Florida Power &amp; Light Company"/>
    <n v="0"/>
    <n v="3"/>
    <x v="1"/>
    <n v="1996"/>
    <n v="34"/>
    <n v="2014"/>
    <s v="V1996"/>
    <n v="367"/>
    <x v="10"/>
    <s v="Function"/>
    <n v="1664934.35"/>
    <n v="0"/>
    <n v="0"/>
    <n v="1664934.35"/>
    <n v="22330.37"/>
    <n v="390781.49"/>
    <n v="0"/>
    <n v="0"/>
    <n v="1664934.35"/>
    <n v="413111.86"/>
    <n v="0"/>
    <n v="0"/>
    <n v="0"/>
    <n v="0"/>
  </r>
  <r>
    <n v="-1"/>
    <n v="1"/>
    <s v="0001 -Florida Power &amp; Light Company"/>
    <n v="0"/>
    <n v="3"/>
    <x v="1"/>
    <n v="1997"/>
    <n v="35"/>
    <n v="2014"/>
    <s v="V1997"/>
    <n v="367"/>
    <x v="10"/>
    <s v="Function"/>
    <n v="27825.99"/>
    <n v="0"/>
    <n v="0"/>
    <n v="27825.99"/>
    <n v="408.17"/>
    <n v="6870.07"/>
    <n v="0"/>
    <n v="0"/>
    <n v="27825.99"/>
    <n v="7278.24"/>
    <n v="0"/>
    <n v="0"/>
    <n v="0"/>
    <n v="0"/>
  </r>
  <r>
    <n v="-1"/>
    <n v="1"/>
    <s v="0001 -Florida Power &amp; Light Company"/>
    <n v="0"/>
    <n v="3"/>
    <x v="1"/>
    <n v="1999"/>
    <n v="60"/>
    <n v="2014"/>
    <s v="V1999"/>
    <n v="367"/>
    <x v="10"/>
    <s v="Function"/>
    <n v="33078.9"/>
    <n v="0"/>
    <n v="0"/>
    <n v="33078.9"/>
    <n v="0"/>
    <n v="0"/>
    <n v="0"/>
    <n v="0"/>
    <n v="33078.9"/>
    <n v="0"/>
    <n v="0"/>
    <n v="0"/>
    <n v="0"/>
    <n v="0"/>
  </r>
  <r>
    <n v="-1"/>
    <n v="1"/>
    <s v="0001 -Florida Power &amp; Light Company"/>
    <n v="0"/>
    <n v="3"/>
    <x v="1"/>
    <n v="2000"/>
    <n v="61"/>
    <n v="2014"/>
    <s v="V2000"/>
    <n v="367"/>
    <x v="10"/>
    <s v="Function"/>
    <n v="32"/>
    <n v="0"/>
    <n v="0"/>
    <n v="32"/>
    <n v="0"/>
    <n v="0"/>
    <n v="0"/>
    <n v="0"/>
    <n v="32"/>
    <n v="0"/>
    <n v="0"/>
    <n v="0"/>
    <n v="0"/>
    <n v="0"/>
  </r>
  <r>
    <n v="-1"/>
    <n v="1"/>
    <s v="0001 -Florida Power &amp; Light Company"/>
    <n v="0"/>
    <n v="3"/>
    <x v="1"/>
    <n v="2001"/>
    <n v="62"/>
    <n v="2014"/>
    <s v="V2001"/>
    <n v="367"/>
    <x v="10"/>
    <s v="Function"/>
    <n v="1363134.02"/>
    <n v="0"/>
    <n v="0"/>
    <n v="1363134.02"/>
    <n v="57.57"/>
    <n v="719.6"/>
    <n v="0"/>
    <n v="0"/>
    <n v="1363134.02"/>
    <n v="777.17"/>
    <n v="0"/>
    <n v="0"/>
    <n v="0"/>
    <n v="0"/>
  </r>
  <r>
    <n v="-1"/>
    <n v="1"/>
    <s v="0001 -Florida Power &amp; Light Company"/>
    <n v="0"/>
    <n v="3"/>
    <x v="1"/>
    <n v="2002"/>
    <n v="63"/>
    <n v="2014"/>
    <s v="V2002"/>
    <n v="367"/>
    <x v="10"/>
    <s v="Function"/>
    <n v="5639950.3099999996"/>
    <n v="0"/>
    <n v="0"/>
    <n v="5639950.3099999996"/>
    <n v="8449.99"/>
    <n v="97349.9"/>
    <n v="0"/>
    <n v="0"/>
    <n v="5639950.3099999996"/>
    <n v="105799.89"/>
    <n v="0"/>
    <n v="0"/>
    <n v="0"/>
    <n v="0"/>
  </r>
  <r>
    <n v="-1"/>
    <n v="1"/>
    <s v="0001 -Florida Power &amp; Light Company"/>
    <n v="0"/>
    <n v="3"/>
    <x v="1"/>
    <n v="2003"/>
    <n v="64"/>
    <n v="2014"/>
    <s v="V2003"/>
    <n v="367"/>
    <x v="10"/>
    <s v="Function"/>
    <n v="-1669430.16"/>
    <n v="0"/>
    <n v="0"/>
    <n v="-1669430.16"/>
    <n v="5452.09"/>
    <n v="57431.67"/>
    <n v="0"/>
    <n v="0"/>
    <n v="-1669430.16"/>
    <n v="62883.76"/>
    <n v="0"/>
    <n v="0"/>
    <n v="0"/>
    <n v="0"/>
  </r>
  <r>
    <n v="-1"/>
    <n v="1"/>
    <s v="0001 -Florida Power &amp; Light Company"/>
    <n v="0"/>
    <n v="3"/>
    <x v="1"/>
    <n v="2004"/>
    <n v="65"/>
    <n v="2014"/>
    <s v="V2004"/>
    <n v="367"/>
    <x v="10"/>
    <s v="Function"/>
    <n v="6285886.5099999998"/>
    <n v="0"/>
    <n v="0"/>
    <n v="6285886.5099999998"/>
    <n v="0"/>
    <n v="0"/>
    <n v="0"/>
    <n v="0"/>
    <n v="6285886.5099999998"/>
    <n v="0"/>
    <n v="0"/>
    <n v="0"/>
    <n v="0"/>
    <n v="0"/>
  </r>
  <r>
    <n v="-1"/>
    <n v="1"/>
    <s v="0001 -Florida Power &amp; Light Company"/>
    <n v="0"/>
    <n v="3"/>
    <x v="1"/>
    <n v="2005"/>
    <n v="66"/>
    <n v="2014"/>
    <s v="V2005"/>
    <n v="367"/>
    <x v="10"/>
    <s v="Function"/>
    <n v="43559467.780000001"/>
    <n v="0"/>
    <n v="0"/>
    <n v="43559467.780000001"/>
    <n v="28584.84"/>
    <n v="242971.12"/>
    <n v="0"/>
    <n v="0"/>
    <n v="43559467.780000001"/>
    <n v="271555.96000000002"/>
    <n v="0"/>
    <n v="0"/>
    <n v="0"/>
    <n v="0"/>
  </r>
  <r>
    <n v="-1"/>
    <n v="1"/>
    <s v="0001 -Florida Power &amp; Light Company"/>
    <n v="0"/>
    <n v="3"/>
    <x v="1"/>
    <n v="2006"/>
    <n v="67"/>
    <n v="2014"/>
    <s v="V2006"/>
    <n v="367"/>
    <x v="10"/>
    <s v="Function"/>
    <n v="20218061.690000001"/>
    <n v="0"/>
    <n v="0"/>
    <n v="20218061.690000001"/>
    <n v="450.33"/>
    <n v="3377.47"/>
    <n v="0"/>
    <n v="0"/>
    <n v="20218061.690000001"/>
    <n v="3827.8"/>
    <n v="0"/>
    <n v="0"/>
    <n v="0"/>
    <n v="0"/>
  </r>
  <r>
    <n v="-1"/>
    <n v="1"/>
    <s v="0001 -Florida Power &amp; Light Company"/>
    <n v="0"/>
    <n v="3"/>
    <x v="1"/>
    <n v="2007"/>
    <n v="74"/>
    <n v="2014"/>
    <s v="V2007"/>
    <n v="367"/>
    <x v="10"/>
    <s v="Function"/>
    <n v="22254242.690000001"/>
    <n v="0"/>
    <n v="0"/>
    <n v="22254242.690000001"/>
    <n v="10569.94"/>
    <n v="155352.38"/>
    <n v="0"/>
    <n v="0"/>
    <n v="22254242.690000001"/>
    <n v="165922.32"/>
    <n v="0"/>
    <n v="0"/>
    <n v="0"/>
    <n v="0"/>
  </r>
  <r>
    <n v="-1"/>
    <n v="1"/>
    <s v="0001 -Florida Power &amp; Light Company"/>
    <n v="0"/>
    <n v="3"/>
    <x v="1"/>
    <n v="2008"/>
    <n v="89"/>
    <n v="2014"/>
    <s v="V2008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164"/>
    <n v="2014"/>
    <s v="V2008 Q1"/>
    <n v="367"/>
    <x v="10"/>
    <s v="Function"/>
    <n v="4354670.24"/>
    <n v="0"/>
    <n v="0"/>
    <n v="4354670.24"/>
    <n v="26372.85"/>
    <n v="145050.66"/>
    <n v="0"/>
    <n v="0"/>
    <n v="4354670.24"/>
    <n v="171423.51"/>
    <n v="0"/>
    <n v="0"/>
    <n v="0"/>
    <n v="0"/>
  </r>
  <r>
    <n v="-1"/>
    <n v="1"/>
    <s v="0001 -Florida Power &amp; Light Company"/>
    <n v="0"/>
    <n v="3"/>
    <x v="1"/>
    <n v="2008"/>
    <n v="165"/>
    <n v="2014"/>
    <s v="V2008 Q2"/>
    <n v="367"/>
    <x v="10"/>
    <s v="Function"/>
    <n v="506714.78"/>
    <n v="0"/>
    <n v="0"/>
    <n v="506714.78"/>
    <n v="0.8"/>
    <n v="4.4000000000000004"/>
    <n v="0"/>
    <n v="0"/>
    <n v="506714.78"/>
    <n v="5.2"/>
    <n v="0"/>
    <n v="0"/>
    <n v="0"/>
    <n v="0"/>
  </r>
  <r>
    <n v="-1"/>
    <n v="1"/>
    <s v="0001 -Florida Power &amp; Light Company"/>
    <n v="0"/>
    <n v="3"/>
    <x v="1"/>
    <n v="2008"/>
    <n v="166"/>
    <n v="2014"/>
    <s v="V2008 Q3"/>
    <n v="367"/>
    <x v="10"/>
    <s v="Function"/>
    <n v="821325.65"/>
    <n v="0"/>
    <n v="0"/>
    <n v="821325.65"/>
    <n v="11788.9"/>
    <n v="64838.94"/>
    <n v="0"/>
    <n v="0"/>
    <n v="821325.65"/>
    <n v="76627.839999999997"/>
    <n v="0"/>
    <n v="0"/>
    <n v="0"/>
    <n v="0"/>
  </r>
  <r>
    <n v="-1"/>
    <n v="1"/>
    <s v="0001 -Florida Power &amp; Light Company"/>
    <n v="0"/>
    <n v="3"/>
    <x v="1"/>
    <n v="2008"/>
    <n v="167"/>
    <n v="2014"/>
    <s v="V2008 Q4"/>
    <n v="367"/>
    <x v="10"/>
    <s v="Function"/>
    <n v="789008.86"/>
    <n v="0"/>
    <n v="0"/>
    <n v="789008.86"/>
    <n v="45286.71"/>
    <n v="249076.88"/>
    <n v="0"/>
    <n v="0"/>
    <n v="789008.86"/>
    <n v="294363.59000000003"/>
    <n v="0"/>
    <n v="0"/>
    <n v="0"/>
    <n v="0"/>
  </r>
  <r>
    <n v="-1"/>
    <n v="1"/>
    <s v="0001 -Florida Power &amp; Light Company"/>
    <n v="0"/>
    <n v="3"/>
    <x v="1"/>
    <n v="2009"/>
    <n v="90"/>
    <n v="2014"/>
    <s v="V2009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85"/>
    <n v="2014"/>
    <s v="V2009 Q1"/>
    <n v="367"/>
    <x v="10"/>
    <s v="Function"/>
    <n v="4298259.78"/>
    <n v="0"/>
    <n v="0"/>
    <n v="4298259.78"/>
    <n v="2974.35"/>
    <n v="13384.57"/>
    <n v="0"/>
    <n v="0"/>
    <n v="4298259.78"/>
    <n v="16358.92"/>
    <n v="0"/>
    <n v="0"/>
    <n v="0"/>
    <n v="0"/>
  </r>
  <r>
    <n v="-1"/>
    <n v="1"/>
    <s v="0001 -Florida Power &amp; Light Company"/>
    <n v="0"/>
    <n v="3"/>
    <x v="1"/>
    <n v="2009"/>
    <n v="186"/>
    <n v="2014"/>
    <s v="V2009 Q2"/>
    <n v="367"/>
    <x v="10"/>
    <s v="Function"/>
    <n v="-4430439.1500000004"/>
    <n v="0"/>
    <n v="0"/>
    <n v="-4430439.1500000004"/>
    <n v="-56048.51"/>
    <n v="-252218.26"/>
    <n v="0"/>
    <n v="0"/>
    <n v="-4430439.1500000004"/>
    <n v="-308266.77"/>
    <n v="0"/>
    <n v="0"/>
    <n v="0"/>
    <n v="0"/>
  </r>
  <r>
    <n v="-1"/>
    <n v="1"/>
    <s v="0001 -Florida Power &amp; Light Company"/>
    <n v="0"/>
    <n v="3"/>
    <x v="1"/>
    <n v="2009"/>
    <n v="187"/>
    <n v="2014"/>
    <s v="V2009 Q3"/>
    <n v="367"/>
    <x v="10"/>
    <s v="Function"/>
    <n v="-35938105.060000002"/>
    <n v="0"/>
    <n v="0"/>
    <n v="-35938105.060000002"/>
    <n v="0"/>
    <n v="0"/>
    <n v="0"/>
    <n v="0"/>
    <n v="-35938105.060000002"/>
    <n v="0"/>
    <n v="0"/>
    <n v="0"/>
    <n v="0"/>
    <n v="0"/>
  </r>
  <r>
    <n v="-1"/>
    <n v="1"/>
    <s v="0001 -Florida Power &amp; Light Company"/>
    <n v="0"/>
    <n v="3"/>
    <x v="1"/>
    <n v="2009"/>
    <n v="188"/>
    <n v="2014"/>
    <s v="V2009 Q4"/>
    <n v="367"/>
    <x v="10"/>
    <s v="Function"/>
    <n v="-255507"/>
    <n v="0"/>
    <n v="0"/>
    <n v="-255507"/>
    <n v="0"/>
    <n v="0"/>
    <n v="0"/>
    <n v="0"/>
    <n v="-255507"/>
    <n v="0"/>
    <n v="0"/>
    <n v="0"/>
    <n v="0"/>
    <n v="0"/>
  </r>
  <r>
    <n v="-1"/>
    <n v="1"/>
    <s v="0001 -Florida Power &amp; Light Company"/>
    <n v="0"/>
    <n v="3"/>
    <x v="1"/>
    <n v="2010"/>
    <n v="124"/>
    <n v="2014"/>
    <s v="V2010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3"/>
    <n v="2014"/>
    <s v="V2010 Q1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4"/>
    <n v="2014"/>
    <s v="V2010 Q2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5"/>
    <n v="2014"/>
    <s v="V2010 Q3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6"/>
    <n v="2014"/>
    <s v="V2010 Q4"/>
    <n v="367"/>
    <x v="10"/>
    <s v="Function"/>
    <n v="12576747.449999999"/>
    <n v="0"/>
    <n v="0"/>
    <n v="12576747.449999999"/>
    <n v="111344.26"/>
    <n v="389704.84"/>
    <n v="0"/>
    <n v="0"/>
    <n v="12576747.449999999"/>
    <n v="501049.1"/>
    <n v="0"/>
    <n v="0"/>
    <n v="0"/>
    <n v="0"/>
  </r>
  <r>
    <n v="-1"/>
    <n v="1"/>
    <s v="0001 -Florida Power &amp; Light Company"/>
    <n v="0"/>
    <n v="3"/>
    <x v="1"/>
    <n v="2011"/>
    <n v="125"/>
    <n v="2014"/>
    <s v="V2011"/>
    <n v="367"/>
    <x v="10"/>
    <s v="Function"/>
    <n v="87162568.219999999"/>
    <n v="0"/>
    <n v="0"/>
    <n v="87162568.219999999"/>
    <n v="65669.960000000006"/>
    <n v="164174.85"/>
    <n v="0"/>
    <n v="0"/>
    <n v="87162568.219999999"/>
    <n v="229844.81"/>
    <n v="0"/>
    <n v="0"/>
    <n v="0"/>
    <n v="0"/>
  </r>
  <r>
    <n v="-1"/>
    <n v="1"/>
    <s v="0001 -Florida Power &amp; Light Company"/>
    <n v="0"/>
    <n v="3"/>
    <x v="1"/>
    <n v="2011"/>
    <n v="233"/>
    <n v="2014"/>
    <s v="V2011 - 100% Bonus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1"/>
    <n v="234"/>
    <n v="2014"/>
    <s v="V2011 - 50% Bonus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126"/>
    <n v="2014"/>
    <s v="V2012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0"/>
    <n v="2014"/>
    <s v="V2012 Q1"/>
    <n v="367"/>
    <x v="10"/>
    <s v="Function"/>
    <n v="2979346.28"/>
    <n v="0"/>
    <n v="0"/>
    <n v="2979346.28"/>
    <n v="150.6"/>
    <n v="225.9"/>
    <n v="0"/>
    <n v="0"/>
    <n v="2979346.28"/>
    <n v="376.5"/>
    <n v="0"/>
    <n v="0"/>
    <n v="0"/>
    <n v="0"/>
  </r>
  <r>
    <n v="-1"/>
    <n v="1"/>
    <s v="0001 -Florida Power &amp; Light Company"/>
    <n v="0"/>
    <n v="3"/>
    <x v="1"/>
    <n v="2012"/>
    <n v="242"/>
    <n v="2014"/>
    <s v="V2012 Q2"/>
    <n v="367"/>
    <x v="10"/>
    <s v="Function"/>
    <n v="2248040.04"/>
    <n v="0"/>
    <n v="0"/>
    <n v="2248040.04"/>
    <n v="45016.08"/>
    <n v="67524.09"/>
    <n v="0"/>
    <n v="0"/>
    <n v="2248040.04"/>
    <n v="112540.17"/>
    <n v="0"/>
    <n v="0"/>
    <n v="0"/>
    <n v="0"/>
  </r>
  <r>
    <n v="-1"/>
    <n v="1"/>
    <s v="0001 -Florida Power &amp; Light Company"/>
    <n v="0"/>
    <n v="3"/>
    <x v="1"/>
    <n v="2012"/>
    <n v="244"/>
    <n v="2014"/>
    <s v="V2012 Q3"/>
    <n v="367"/>
    <x v="10"/>
    <s v="Function"/>
    <n v="-38988.22"/>
    <n v="0"/>
    <n v="0"/>
    <n v="-38988.22"/>
    <n v="0"/>
    <n v="0"/>
    <n v="0"/>
    <n v="0"/>
    <n v="-38988.22"/>
    <n v="0"/>
    <n v="0"/>
    <n v="0"/>
    <n v="0"/>
    <n v="0"/>
  </r>
  <r>
    <n v="-1"/>
    <n v="1"/>
    <s v="0001 -Florida Power &amp; Light Company"/>
    <n v="0"/>
    <n v="3"/>
    <x v="1"/>
    <n v="2012"/>
    <n v="246"/>
    <n v="2014"/>
    <s v="V2012 Q4"/>
    <n v="367"/>
    <x v="10"/>
    <s v="Function"/>
    <n v="-500054.97"/>
    <n v="0"/>
    <n v="0"/>
    <n v="-500054.97"/>
    <n v="21702.639999999999"/>
    <n v="32553.94"/>
    <n v="0"/>
    <n v="0"/>
    <n v="-500054.97"/>
    <n v="54256.58"/>
    <n v="0"/>
    <n v="0"/>
    <n v="0"/>
    <n v="0"/>
  </r>
  <r>
    <n v="-1"/>
    <n v="1"/>
    <s v="0001 -Florida Power &amp; Light Company"/>
    <n v="0"/>
    <n v="3"/>
    <x v="1"/>
    <n v="2013"/>
    <n v="127"/>
    <n v="2014"/>
    <s v="V2013"/>
    <n v="367"/>
    <x v="10"/>
    <s v="Function"/>
    <n v="52340681.149999999"/>
    <n v="0"/>
    <n v="0"/>
    <n v="52340681.149999999"/>
    <n v="0"/>
    <n v="0"/>
    <n v="0"/>
    <n v="0"/>
    <n v="52340681.149999999"/>
    <n v="0"/>
    <n v="0"/>
    <n v="0"/>
    <n v="0"/>
    <n v="0"/>
  </r>
  <r>
    <n v="-1"/>
    <n v="1"/>
    <s v="0001 -Florida Power &amp; Light Company"/>
    <n v="0"/>
    <n v="3"/>
    <x v="1"/>
    <n v="2014"/>
    <n v="128"/>
    <n v="2014"/>
    <s v="V2014"/>
    <n v="367"/>
    <x v="10"/>
    <s v="Function"/>
    <n v="-17203309.84"/>
    <n v="-17203309.84"/>
    <n v="0"/>
    <n v="-17203309.84"/>
    <n v="0"/>
    <n v="0"/>
    <n v="-17203309.84"/>
    <n v="0"/>
    <n v="0"/>
    <n v="0"/>
    <n v="0"/>
    <n v="0"/>
    <n v="0"/>
    <n v="0"/>
  </r>
  <r>
    <n v="-1"/>
    <n v="1"/>
    <s v="0001 -Florida Power &amp; Light Company"/>
    <n v="0"/>
    <n v="3"/>
    <x v="1"/>
    <n v="2014"/>
    <n v="601"/>
    <n v="2014"/>
    <s v="V2014 EXP"/>
    <n v="367"/>
    <x v="10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69"/>
    <n v="1"/>
    <n v="2014"/>
    <s v="V1969"/>
    <n v="367"/>
    <x v="11"/>
    <s v="Function"/>
    <n v="551525.72"/>
    <n v="0"/>
    <n v="0"/>
    <n v="551525.72"/>
    <n v="0"/>
    <n v="0"/>
    <n v="0"/>
    <n v="0"/>
    <n v="551525.72"/>
    <n v="0"/>
    <n v="0"/>
    <n v="0"/>
    <n v="0"/>
    <n v="0"/>
  </r>
  <r>
    <n v="-1"/>
    <n v="1"/>
    <s v="0001 -Florida Power &amp; Light Company"/>
    <n v="0"/>
    <n v="3"/>
    <x v="1"/>
    <n v="1970"/>
    <n v="2"/>
    <n v="2014"/>
    <s v="V1970"/>
    <n v="367"/>
    <x v="11"/>
    <s v="Function"/>
    <n v="288518.75"/>
    <n v="0"/>
    <n v="0"/>
    <n v="288518.75"/>
    <n v="0"/>
    <n v="0"/>
    <n v="0"/>
    <n v="0"/>
    <n v="288518.75"/>
    <n v="0"/>
    <n v="0"/>
    <n v="0"/>
    <n v="0"/>
    <n v="0"/>
  </r>
  <r>
    <n v="-1"/>
    <n v="1"/>
    <s v="0001 -Florida Power &amp; Light Company"/>
    <n v="0"/>
    <n v="3"/>
    <x v="1"/>
    <n v="1971"/>
    <n v="3"/>
    <n v="2014"/>
    <s v="V1971"/>
    <n v="367"/>
    <x v="11"/>
    <s v="Function"/>
    <n v="46565"/>
    <n v="0"/>
    <n v="0"/>
    <n v="46565"/>
    <n v="0"/>
    <n v="0"/>
    <n v="0"/>
    <n v="0"/>
    <n v="46565"/>
    <n v="0"/>
    <n v="0"/>
    <n v="0"/>
    <n v="0"/>
    <n v="0"/>
  </r>
  <r>
    <n v="-1"/>
    <n v="1"/>
    <s v="0001 -Florida Power &amp; Light Company"/>
    <n v="0"/>
    <n v="3"/>
    <x v="1"/>
    <n v="1972"/>
    <n v="4"/>
    <n v="2014"/>
    <s v="V1972"/>
    <n v="367"/>
    <x v="11"/>
    <s v="Function"/>
    <n v="576"/>
    <n v="0"/>
    <n v="0"/>
    <n v="576"/>
    <n v="0"/>
    <n v="0"/>
    <n v="0"/>
    <n v="0"/>
    <n v="576"/>
    <n v="0"/>
    <n v="0"/>
    <n v="0"/>
    <n v="0"/>
    <n v="0"/>
  </r>
  <r>
    <n v="-1"/>
    <n v="1"/>
    <s v="0001 -Florida Power &amp; Light Company"/>
    <n v="0"/>
    <n v="3"/>
    <x v="1"/>
    <n v="1973"/>
    <n v="5"/>
    <n v="2014"/>
    <s v="V1973"/>
    <n v="367"/>
    <x v="11"/>
    <s v="Function"/>
    <n v="98922.14"/>
    <n v="0"/>
    <n v="0"/>
    <n v="98922.14"/>
    <n v="0"/>
    <n v="0"/>
    <n v="0"/>
    <n v="0"/>
    <n v="98922.14"/>
    <n v="0"/>
    <n v="0"/>
    <n v="0"/>
    <n v="0"/>
    <n v="0"/>
  </r>
  <r>
    <n v="-1"/>
    <n v="1"/>
    <s v="0001 -Florida Power &amp; Light Company"/>
    <n v="0"/>
    <n v="3"/>
    <x v="1"/>
    <n v="1974"/>
    <n v="6"/>
    <n v="2014"/>
    <s v="V1974"/>
    <n v="367"/>
    <x v="11"/>
    <s v="Function"/>
    <n v="276856.32000000001"/>
    <n v="0"/>
    <n v="0"/>
    <n v="276856.32000000001"/>
    <n v="0"/>
    <n v="0"/>
    <n v="0"/>
    <n v="0"/>
    <n v="276856.32000000001"/>
    <n v="0"/>
    <n v="0"/>
    <n v="0"/>
    <n v="0"/>
    <n v="0"/>
  </r>
  <r>
    <n v="-1"/>
    <n v="1"/>
    <s v="0001 -Florida Power &amp; Light Company"/>
    <n v="0"/>
    <n v="3"/>
    <x v="1"/>
    <n v="1975"/>
    <n v="7"/>
    <n v="2014"/>
    <s v="V1975"/>
    <n v="367"/>
    <x v="11"/>
    <s v="Function"/>
    <n v="77711.97"/>
    <n v="0"/>
    <n v="0"/>
    <n v="77711.97"/>
    <n v="0"/>
    <n v="0"/>
    <n v="0"/>
    <n v="0"/>
    <n v="77711.97"/>
    <n v="0"/>
    <n v="0"/>
    <n v="0"/>
    <n v="0"/>
    <n v="0"/>
  </r>
  <r>
    <n v="-1"/>
    <n v="1"/>
    <s v="0001 -Florida Power &amp; Light Company"/>
    <n v="0"/>
    <n v="3"/>
    <x v="1"/>
    <n v="1976"/>
    <n v="8"/>
    <n v="2014"/>
    <s v="V1976"/>
    <n v="367"/>
    <x v="11"/>
    <s v="Function"/>
    <n v="1082982.17"/>
    <n v="0"/>
    <n v="0"/>
    <n v="1082982.17"/>
    <n v="0"/>
    <n v="0"/>
    <n v="0"/>
    <n v="0"/>
    <n v="1082982.17"/>
    <n v="0"/>
    <n v="0"/>
    <n v="0"/>
    <n v="0"/>
    <n v="0"/>
  </r>
  <r>
    <n v="-1"/>
    <n v="1"/>
    <s v="0001 -Florida Power &amp; Light Company"/>
    <n v="0"/>
    <n v="3"/>
    <x v="1"/>
    <n v="1977"/>
    <n v="10"/>
    <n v="2014"/>
    <s v="V1977"/>
    <n v="367"/>
    <x v="11"/>
    <s v="Function"/>
    <n v="49988.38"/>
    <n v="0"/>
    <n v="0"/>
    <n v="49988.38"/>
    <n v="0"/>
    <n v="0"/>
    <n v="0"/>
    <n v="0"/>
    <n v="49988.38"/>
    <n v="0"/>
    <n v="0"/>
    <n v="0"/>
    <n v="0"/>
    <n v="0"/>
  </r>
  <r>
    <n v="-1"/>
    <n v="1"/>
    <s v="0001 -Florida Power &amp; Light Company"/>
    <n v="0"/>
    <n v="3"/>
    <x v="1"/>
    <n v="1978"/>
    <n v="12"/>
    <n v="2014"/>
    <s v="V1978"/>
    <n v="367"/>
    <x v="11"/>
    <s v="Function"/>
    <n v="1733.82"/>
    <n v="0"/>
    <n v="0"/>
    <n v="1733.82"/>
    <n v="0"/>
    <n v="0"/>
    <n v="0"/>
    <n v="0"/>
    <n v="1733.82"/>
    <n v="0"/>
    <n v="0"/>
    <n v="0"/>
    <n v="0"/>
    <n v="0"/>
  </r>
  <r>
    <n v="-1"/>
    <n v="1"/>
    <s v="0001 -Florida Power &amp; Light Company"/>
    <n v="0"/>
    <n v="3"/>
    <x v="1"/>
    <n v="1979"/>
    <n v="13"/>
    <n v="2014"/>
    <s v="V1979"/>
    <n v="367"/>
    <x v="11"/>
    <s v="Function"/>
    <n v="76855.520000000004"/>
    <n v="0"/>
    <n v="0"/>
    <n v="76855.520000000004"/>
    <n v="0"/>
    <n v="0"/>
    <n v="0"/>
    <n v="0"/>
    <n v="76855.520000000004"/>
    <n v="0"/>
    <n v="0"/>
    <n v="0"/>
    <n v="0"/>
    <n v="0"/>
  </r>
  <r>
    <n v="-1"/>
    <n v="1"/>
    <s v="0001 -Florida Power &amp; Light Company"/>
    <n v="0"/>
    <n v="3"/>
    <x v="1"/>
    <n v="1980"/>
    <n v="14"/>
    <n v="2014"/>
    <s v="V1980"/>
    <n v="367"/>
    <x v="11"/>
    <s v="Function"/>
    <n v="706002.52"/>
    <n v="0"/>
    <n v="0"/>
    <n v="706002.52"/>
    <n v="0"/>
    <n v="0"/>
    <n v="0"/>
    <n v="0"/>
    <n v="706002.52"/>
    <n v="0"/>
    <n v="0"/>
    <n v="0"/>
    <n v="0"/>
    <n v="0"/>
  </r>
  <r>
    <n v="-1"/>
    <n v="1"/>
    <s v="0001 -Florida Power &amp; Light Company"/>
    <n v="0"/>
    <n v="3"/>
    <x v="1"/>
    <n v="1981"/>
    <n v="15"/>
    <n v="2014"/>
    <s v="V1981"/>
    <n v="367"/>
    <x v="11"/>
    <s v="Function"/>
    <n v="116288.04"/>
    <n v="0"/>
    <n v="0"/>
    <n v="116288.04"/>
    <n v="0"/>
    <n v="0"/>
    <n v="0"/>
    <n v="0"/>
    <n v="116288.04"/>
    <n v="0"/>
    <n v="0"/>
    <n v="0"/>
    <n v="0"/>
    <n v="0"/>
  </r>
  <r>
    <n v="-1"/>
    <n v="1"/>
    <s v="0001 -Florida Power &amp; Light Company"/>
    <n v="0"/>
    <n v="3"/>
    <x v="1"/>
    <n v="1982"/>
    <n v="16"/>
    <n v="2014"/>
    <s v="V1982"/>
    <n v="367"/>
    <x v="11"/>
    <s v="Function"/>
    <n v="38789.32"/>
    <n v="0"/>
    <n v="0"/>
    <n v="38789.32"/>
    <n v="0"/>
    <n v="0"/>
    <n v="0"/>
    <n v="0"/>
    <n v="38789.32"/>
    <n v="0"/>
    <n v="0"/>
    <n v="0"/>
    <n v="0"/>
    <n v="0"/>
  </r>
  <r>
    <n v="-1"/>
    <n v="1"/>
    <s v="0001 -Florida Power &amp; Light Company"/>
    <n v="0"/>
    <n v="3"/>
    <x v="1"/>
    <n v="1983"/>
    <n v="17"/>
    <n v="2014"/>
    <s v="V1983"/>
    <n v="367"/>
    <x v="11"/>
    <s v="Function"/>
    <n v="96289.95"/>
    <n v="0"/>
    <n v="0"/>
    <n v="96289.95"/>
    <n v="0"/>
    <n v="0"/>
    <n v="0"/>
    <n v="0"/>
    <n v="96289.95"/>
    <n v="0"/>
    <n v="0"/>
    <n v="0"/>
    <n v="0"/>
    <n v="0"/>
  </r>
  <r>
    <n v="-1"/>
    <n v="1"/>
    <s v="0001 -Florida Power &amp; Light Company"/>
    <n v="0"/>
    <n v="3"/>
    <x v="1"/>
    <n v="1984"/>
    <n v="18"/>
    <n v="2014"/>
    <s v="V1984"/>
    <n v="367"/>
    <x v="11"/>
    <s v="Function"/>
    <n v="3330.8"/>
    <n v="0"/>
    <n v="0"/>
    <n v="3330.8"/>
    <n v="0"/>
    <n v="0"/>
    <n v="0"/>
    <n v="0"/>
    <n v="3330.8"/>
    <n v="0"/>
    <n v="0"/>
    <n v="0"/>
    <n v="0"/>
    <n v="0"/>
  </r>
  <r>
    <n v="-1"/>
    <n v="1"/>
    <s v="0001 -Florida Power &amp; Light Company"/>
    <n v="0"/>
    <n v="3"/>
    <x v="1"/>
    <n v="1989"/>
    <n v="26"/>
    <n v="2014"/>
    <s v="V1989"/>
    <n v="367"/>
    <x v="11"/>
    <s v="Function"/>
    <n v="811"/>
    <n v="0"/>
    <n v="0"/>
    <n v="811"/>
    <n v="0"/>
    <n v="0"/>
    <n v="0"/>
    <n v="0"/>
    <n v="811"/>
    <n v="0"/>
    <n v="0"/>
    <n v="0"/>
    <n v="0"/>
    <n v="0"/>
  </r>
  <r>
    <n v="-1"/>
    <n v="1"/>
    <s v="0001 -Florida Power &amp; Light Company"/>
    <n v="0"/>
    <n v="3"/>
    <x v="1"/>
    <n v="1990"/>
    <n v="28"/>
    <n v="2014"/>
    <s v="V1990"/>
    <n v="367"/>
    <x v="11"/>
    <s v="Function"/>
    <n v="1303541.74"/>
    <n v="0"/>
    <n v="0"/>
    <n v="1303541.74"/>
    <n v="0"/>
    <n v="0"/>
    <n v="0"/>
    <n v="0"/>
    <n v="1303541.74"/>
    <n v="0"/>
    <n v="0"/>
    <n v="0"/>
    <n v="0"/>
    <n v="0"/>
  </r>
  <r>
    <n v="-1"/>
    <n v="1"/>
    <s v="0001 -Florida Power &amp; Light Company"/>
    <n v="0"/>
    <n v="3"/>
    <x v="1"/>
    <n v="1991"/>
    <n v="29"/>
    <n v="2014"/>
    <s v="V1991"/>
    <n v="367"/>
    <x v="11"/>
    <s v="Function"/>
    <n v="834166.74"/>
    <n v="0"/>
    <n v="0"/>
    <n v="834166.74"/>
    <n v="0"/>
    <n v="0"/>
    <n v="0"/>
    <n v="0"/>
    <n v="834166.74"/>
    <n v="0"/>
    <n v="0"/>
    <n v="0"/>
    <n v="0"/>
    <n v="0"/>
  </r>
  <r>
    <n v="-1"/>
    <n v="1"/>
    <s v="0001 -Florida Power &amp; Light Company"/>
    <n v="0"/>
    <n v="3"/>
    <x v="1"/>
    <n v="1992"/>
    <n v="30"/>
    <n v="2014"/>
    <s v="V1992"/>
    <n v="367"/>
    <x v="11"/>
    <s v="Function"/>
    <n v="69.55"/>
    <n v="0"/>
    <n v="0"/>
    <n v="69.55"/>
    <n v="0"/>
    <n v="0"/>
    <n v="0"/>
    <n v="0"/>
    <n v="69.55"/>
    <n v="0"/>
    <n v="0"/>
    <n v="0"/>
    <n v="0"/>
    <n v="0"/>
  </r>
  <r>
    <n v="-1"/>
    <n v="1"/>
    <s v="0001 -Florida Power &amp; Light Company"/>
    <n v="0"/>
    <n v="3"/>
    <x v="1"/>
    <n v="1994"/>
    <n v="32"/>
    <n v="2014"/>
    <s v="V1994"/>
    <n v="367"/>
    <x v="11"/>
    <s v="Function"/>
    <n v="224104.83"/>
    <n v="0"/>
    <n v="0"/>
    <n v="224104.83"/>
    <n v="0"/>
    <n v="0"/>
    <n v="0"/>
    <n v="0"/>
    <n v="224104.83"/>
    <n v="0"/>
    <n v="0"/>
    <n v="0"/>
    <n v="0"/>
    <n v="0"/>
  </r>
  <r>
    <n v="-1"/>
    <n v="1"/>
    <s v="0001 -Florida Power &amp; Light Company"/>
    <n v="0"/>
    <n v="3"/>
    <x v="1"/>
    <n v="1997"/>
    <n v="35"/>
    <n v="2014"/>
    <s v="V1997"/>
    <n v="367"/>
    <x v="11"/>
    <s v="Function"/>
    <n v="203807.03"/>
    <n v="0"/>
    <n v="0"/>
    <n v="203807.03"/>
    <n v="0"/>
    <n v="0"/>
    <n v="0"/>
    <n v="0"/>
    <n v="203807.03"/>
    <n v="0"/>
    <n v="0"/>
    <n v="0"/>
    <n v="0"/>
    <n v="0"/>
  </r>
  <r>
    <n v="-1"/>
    <n v="1"/>
    <s v="0001 -Florida Power &amp; Light Company"/>
    <n v="0"/>
    <n v="3"/>
    <x v="1"/>
    <n v="1998"/>
    <n v="59"/>
    <n v="2014"/>
    <s v="V1998"/>
    <n v="367"/>
    <x v="11"/>
    <s v="Function"/>
    <n v="421.11"/>
    <n v="0"/>
    <n v="0"/>
    <n v="421.11"/>
    <n v="0"/>
    <n v="0"/>
    <n v="0"/>
    <n v="0"/>
    <n v="421.11"/>
    <n v="0"/>
    <n v="0"/>
    <n v="0"/>
    <n v="0"/>
    <n v="0"/>
  </r>
  <r>
    <n v="-1"/>
    <n v="1"/>
    <s v="0001 -Florida Power &amp; Light Company"/>
    <n v="0"/>
    <n v="3"/>
    <x v="1"/>
    <n v="2000"/>
    <n v="61"/>
    <n v="2014"/>
    <s v="V2000"/>
    <n v="367"/>
    <x v="11"/>
    <s v="Function"/>
    <n v="1267.25"/>
    <n v="0"/>
    <n v="0"/>
    <n v="1267.25"/>
    <n v="0"/>
    <n v="0"/>
    <n v="0"/>
    <n v="0"/>
    <n v="1267.25"/>
    <n v="0"/>
    <n v="0"/>
    <n v="0"/>
    <n v="0"/>
    <n v="0"/>
  </r>
  <r>
    <n v="-1"/>
    <n v="1"/>
    <s v="0001 -Florida Power &amp; Light Company"/>
    <n v="0"/>
    <n v="3"/>
    <x v="1"/>
    <n v="2001"/>
    <n v="62"/>
    <n v="2014"/>
    <s v="V2001"/>
    <n v="367"/>
    <x v="11"/>
    <s v="Function"/>
    <n v="30"/>
    <n v="0"/>
    <n v="0"/>
    <n v="30"/>
    <n v="0"/>
    <n v="0"/>
    <n v="0"/>
    <n v="0"/>
    <n v="30"/>
    <n v="0"/>
    <n v="0"/>
    <n v="0"/>
    <n v="0"/>
    <n v="0"/>
  </r>
  <r>
    <n v="-1"/>
    <n v="1"/>
    <s v="0001 -Florida Power &amp; Light Company"/>
    <n v="0"/>
    <n v="3"/>
    <x v="1"/>
    <n v="2002"/>
    <n v="63"/>
    <n v="2014"/>
    <s v="V2002"/>
    <n v="367"/>
    <x v="11"/>
    <s v="Function"/>
    <n v="-447788.13"/>
    <n v="0"/>
    <n v="0"/>
    <n v="-447788.13"/>
    <n v="0"/>
    <n v="0"/>
    <n v="0"/>
    <n v="0"/>
    <n v="-447788.13"/>
    <n v="0"/>
    <n v="0"/>
    <n v="0"/>
    <n v="0"/>
    <n v="0"/>
  </r>
  <r>
    <n v="-1"/>
    <n v="1"/>
    <s v="0001 -Florida Power &amp; Light Company"/>
    <n v="0"/>
    <n v="3"/>
    <x v="1"/>
    <n v="2004"/>
    <n v="65"/>
    <n v="2014"/>
    <s v="V2004"/>
    <n v="367"/>
    <x v="11"/>
    <s v="Function"/>
    <n v="1590302.92"/>
    <n v="0"/>
    <n v="0"/>
    <n v="1590302.92"/>
    <n v="0"/>
    <n v="0"/>
    <n v="0"/>
    <n v="0"/>
    <n v="1590302.92"/>
    <n v="0"/>
    <n v="0"/>
    <n v="0"/>
    <n v="0"/>
    <n v="0"/>
  </r>
  <r>
    <n v="-1"/>
    <n v="1"/>
    <s v="0001 -Florida Power &amp; Light Company"/>
    <n v="0"/>
    <n v="3"/>
    <x v="1"/>
    <n v="2007"/>
    <n v="74"/>
    <n v="2014"/>
    <s v="V2007"/>
    <n v="367"/>
    <x v="11"/>
    <s v="Function"/>
    <n v="3894.19"/>
    <n v="0"/>
    <n v="0"/>
    <n v="3894.19"/>
    <n v="0"/>
    <n v="0"/>
    <n v="0"/>
    <n v="0"/>
    <n v="3894.19"/>
    <n v="0"/>
    <n v="0"/>
    <n v="0"/>
    <n v="0"/>
    <n v="0"/>
  </r>
  <r>
    <n v="-1"/>
    <n v="1"/>
    <s v="0001 -Florida Power &amp; Light Company"/>
    <n v="0"/>
    <n v="3"/>
    <x v="1"/>
    <n v="2008"/>
    <n v="89"/>
    <n v="2014"/>
    <s v="V2008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164"/>
    <n v="2014"/>
    <s v="V2008 Q1"/>
    <n v="367"/>
    <x v="11"/>
    <s v="Function"/>
    <n v="-13582.61"/>
    <n v="0"/>
    <n v="0"/>
    <n v="-13582.61"/>
    <n v="0"/>
    <n v="0"/>
    <n v="0"/>
    <n v="0"/>
    <n v="-13582.61"/>
    <n v="0"/>
    <n v="0"/>
    <n v="0"/>
    <n v="0"/>
    <n v="0"/>
  </r>
  <r>
    <n v="-1"/>
    <n v="1"/>
    <s v="0001 -Florida Power &amp; Light Company"/>
    <n v="0"/>
    <n v="3"/>
    <x v="1"/>
    <n v="2008"/>
    <n v="165"/>
    <n v="2014"/>
    <s v="V2008 Q2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166"/>
    <n v="2014"/>
    <s v="V2008 Q3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8"/>
    <n v="167"/>
    <n v="2014"/>
    <s v="V2008 Q4"/>
    <n v="367"/>
    <x v="11"/>
    <s v="Function"/>
    <n v="2305517.2400000002"/>
    <n v="0"/>
    <n v="0"/>
    <n v="2305517.2400000002"/>
    <n v="0"/>
    <n v="0"/>
    <n v="0"/>
    <n v="0"/>
    <n v="2305517.2400000002"/>
    <n v="0"/>
    <n v="0"/>
    <n v="0"/>
    <n v="0"/>
    <n v="0"/>
  </r>
  <r>
    <n v="-1"/>
    <n v="1"/>
    <s v="0001 -Florida Power &amp; Light Company"/>
    <n v="0"/>
    <n v="3"/>
    <x v="1"/>
    <n v="2009"/>
    <n v="90"/>
    <n v="2014"/>
    <s v="V2009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85"/>
    <n v="2014"/>
    <s v="V2009 Q1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86"/>
    <n v="2014"/>
    <s v="V2009 Q2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87"/>
    <n v="2014"/>
    <s v="V2009 Q3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09"/>
    <n v="188"/>
    <n v="2014"/>
    <s v="V2009 Q4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24"/>
    <n v="2014"/>
    <s v="V2010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3"/>
    <n v="2014"/>
    <s v="V2010 Q1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4"/>
    <n v="2014"/>
    <s v="V2010 Q2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5"/>
    <n v="2014"/>
    <s v="V2010 Q3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0"/>
    <n v="196"/>
    <n v="2014"/>
    <s v="V2010 Q4"/>
    <n v="367"/>
    <x v="11"/>
    <s v="Function"/>
    <n v="151.88"/>
    <n v="0"/>
    <n v="0"/>
    <n v="151.88"/>
    <n v="0"/>
    <n v="0"/>
    <n v="0"/>
    <n v="0"/>
    <n v="151.88"/>
    <n v="0"/>
    <n v="0"/>
    <n v="0"/>
    <n v="0"/>
    <n v="0"/>
  </r>
  <r>
    <n v="-1"/>
    <n v="1"/>
    <s v="0001 -Florida Power &amp; Light Company"/>
    <n v="0"/>
    <n v="3"/>
    <x v="1"/>
    <n v="2011"/>
    <n v="125"/>
    <n v="2014"/>
    <s v="V2011"/>
    <n v="367"/>
    <x v="11"/>
    <s v="Function"/>
    <n v="-154885.70000000001"/>
    <n v="0"/>
    <n v="0"/>
    <n v="-154885.70000000001"/>
    <n v="0"/>
    <n v="0"/>
    <n v="0"/>
    <n v="0"/>
    <n v="-154885.70000000001"/>
    <n v="0"/>
    <n v="0"/>
    <n v="0"/>
    <n v="0"/>
    <n v="0"/>
  </r>
  <r>
    <n v="-1"/>
    <n v="1"/>
    <s v="0001 -Florida Power &amp; Light Company"/>
    <n v="0"/>
    <n v="3"/>
    <x v="1"/>
    <n v="2011"/>
    <n v="233"/>
    <n v="2014"/>
    <s v="V2011 - 100% Bonus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1"/>
    <n v="234"/>
    <n v="2014"/>
    <s v="V2011 - 50% Bonus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126"/>
    <n v="2014"/>
    <s v="V2012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0"/>
    <n v="2014"/>
    <s v="V2012 Q1"/>
    <n v="367"/>
    <x v="11"/>
    <s v="Function"/>
    <n v="56428.92"/>
    <n v="0"/>
    <n v="0"/>
    <n v="56428.92"/>
    <n v="0"/>
    <n v="0"/>
    <n v="0"/>
    <n v="0"/>
    <n v="56428.92"/>
    <n v="0"/>
    <n v="0"/>
    <n v="0"/>
    <n v="0"/>
    <n v="0"/>
  </r>
  <r>
    <n v="-1"/>
    <n v="1"/>
    <s v="0001 -Florida Power &amp; Light Company"/>
    <n v="0"/>
    <n v="3"/>
    <x v="1"/>
    <n v="2012"/>
    <n v="242"/>
    <n v="2014"/>
    <s v="V2012 Q2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4"/>
    <n v="2014"/>
    <s v="V2012 Q3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2012"/>
    <n v="246"/>
    <n v="2014"/>
    <s v="V2012 Q4"/>
    <n v="367"/>
    <x v="11"/>
    <s v="Function"/>
    <n v="-2102508"/>
    <n v="0"/>
    <n v="0"/>
    <n v="-2102508"/>
    <n v="0"/>
    <n v="0"/>
    <n v="0"/>
    <n v="0"/>
    <n v="-2102508"/>
    <n v="0"/>
    <n v="0"/>
    <n v="0"/>
    <n v="0"/>
    <n v="0"/>
  </r>
  <r>
    <n v="-1"/>
    <n v="1"/>
    <s v="0001 -Florida Power &amp; Light Company"/>
    <n v="0"/>
    <n v="3"/>
    <x v="1"/>
    <n v="2013"/>
    <n v="127"/>
    <n v="2014"/>
    <s v="V2013"/>
    <n v="367"/>
    <x v="11"/>
    <s v="Function"/>
    <n v="828927.79"/>
    <n v="0"/>
    <n v="0"/>
    <n v="828927.79"/>
    <n v="0"/>
    <n v="0"/>
    <n v="0"/>
    <n v="0"/>
    <n v="828927.79"/>
    <n v="0"/>
    <n v="0"/>
    <n v="0"/>
    <n v="0"/>
    <n v="0"/>
  </r>
  <r>
    <n v="-1"/>
    <n v="1"/>
    <s v="0001 -Florida Power &amp; Light Company"/>
    <n v="0"/>
    <n v="3"/>
    <x v="1"/>
    <n v="2014"/>
    <n v="128"/>
    <n v="2014"/>
    <s v="V2014"/>
    <n v="367"/>
    <x v="11"/>
    <s v="Function"/>
    <n v="-753493.86"/>
    <n v="-753493.86"/>
    <n v="0"/>
    <n v="-753493.86"/>
    <n v="0"/>
    <n v="0"/>
    <n v="-753493.86"/>
    <n v="0"/>
    <n v="0"/>
    <n v="0"/>
    <n v="0"/>
    <n v="0"/>
    <n v="0"/>
    <n v="0"/>
  </r>
  <r>
    <n v="-1"/>
    <n v="1"/>
    <s v="0001 -Florida Power &amp; Light Company"/>
    <n v="0"/>
    <n v="3"/>
    <x v="1"/>
    <n v="2014"/>
    <n v="601"/>
    <n v="2014"/>
    <s v="V2014 EXP"/>
    <n v="367"/>
    <x v="11"/>
    <s v="Function"/>
    <n v="0"/>
    <n v="0"/>
    <n v="0"/>
    <n v="0"/>
    <n v="0"/>
    <n v="0"/>
    <n v="0"/>
    <n v="0"/>
    <n v="0"/>
    <n v="0"/>
    <n v="0"/>
    <n v="0"/>
    <n v="0"/>
    <n v="0"/>
  </r>
  <r>
    <n v="-1"/>
    <n v="1"/>
    <s v="0001 -Florida Power &amp; Light Company"/>
    <n v="0"/>
    <n v="3"/>
    <x v="1"/>
    <n v="1999"/>
    <n v="608"/>
    <n v="2014"/>
    <s v="COR Pre 2000"/>
    <n v="367"/>
    <x v="12"/>
    <s v="Function"/>
    <n v="0.21"/>
    <n v="0"/>
    <n v="0"/>
    <n v="0.21"/>
    <n v="0"/>
    <n v="0"/>
    <n v="0"/>
    <n v="0"/>
    <n v="0.21"/>
    <n v="0"/>
    <n v="0"/>
    <n v="51104053.560000002"/>
    <n v="0"/>
    <n v="0"/>
  </r>
  <r>
    <n v="-1"/>
    <n v="1"/>
    <s v="0001 -Florida Power &amp; Light Company"/>
    <n v="0"/>
    <n v="3"/>
    <x v="1"/>
    <n v="2014"/>
    <n v="609"/>
    <n v="2014"/>
    <s v="COR Post 1999"/>
    <n v="367"/>
    <x v="12"/>
    <s v="Function"/>
    <n v="0.21"/>
    <n v="0"/>
    <n v="0"/>
    <n v="0.21"/>
    <n v="0"/>
    <n v="0"/>
    <n v="0"/>
    <n v="0"/>
    <n v="0.21"/>
    <n v="0"/>
    <n v="0"/>
    <n v="72238479.859999999"/>
    <n v="0"/>
    <n v="0"/>
  </r>
  <r>
    <n v="-1"/>
    <n v="1"/>
    <s v="0001 -Florida Power &amp; Light Company"/>
    <n v="0"/>
    <n v="3"/>
    <x v="1"/>
    <n v="2014"/>
    <n v="128"/>
    <n v="2014"/>
    <s v="V2014"/>
    <n v="367"/>
    <x v="12"/>
    <s v="Function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3:C27" firstHeaderRow="0" firstDataRow="1" firstDataCol="1" rowPageCount="1" colPageCount="1"/>
  <pivotFields count="27">
    <pivotField showAll="0"/>
    <pivotField showAll="0"/>
    <pivotField showAll="0"/>
    <pivotField showAll="0"/>
    <pivotField showAll="0"/>
    <pivotField axis="axisPage" showAll="0">
      <items count="3">
        <item n="FED" x="0"/>
        <item n="FL" x="1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1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2">
    <i>
      <x/>
    </i>
    <i i="1">
      <x v="1"/>
    </i>
  </colItems>
  <pageFields count="1">
    <pageField fld="5" item="0" hier="-1"/>
  </pageFields>
  <dataFields count="2">
    <dataField name="Sum of depreciation" fld="17" baseField="0" baseItem="0"/>
    <dataField name="Sum of gain_loss" fld="23" baseField="0" baseItem="0"/>
  </dataFields>
  <formats count="4">
    <format dxfId="5">
      <pivotArea dataOnly="0" outline="0" fieldPosition="0">
        <references count="1">
          <reference field="5" count="1">
            <x v="0"/>
          </reference>
        </references>
      </pivotArea>
    </format>
    <format dxfId="4">
      <pivotArea field="11" type="button" dataOnly="0" labelOnly="1" outline="0" axis="axisRow" fieldPosition="0"/>
    </format>
    <format dxfId="3">
      <pivotArea dataOnly="0" labelOnly="1" fieldPosition="0">
        <references count="1">
          <reference field="5" count="0"/>
        </references>
      </pivotArea>
    </format>
    <format dxfId="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16:D30" firstHeaderRow="0" firstDataRow="1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Tax Book Number" axis="axisRow" compact="0" outline="0" showAll="0" defaultSubtota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7">
        <item x="2"/>
        <item x="28"/>
        <item h="1" x="20"/>
        <item x="1"/>
        <item x="29"/>
        <item h="1" x="13"/>
        <item h="1" x="12"/>
        <item x="9"/>
        <item x="11"/>
        <item x="10"/>
        <item x="0"/>
        <item h="1" x="23"/>
        <item x="6"/>
        <item h="1" x="35"/>
        <item x="8"/>
        <item x="7"/>
        <item x="27"/>
        <item h="1" x="19"/>
        <item h="1" x="30"/>
        <item x="25"/>
        <item h="1" x="24"/>
        <item h="1" x="26"/>
        <item h="1" x="33"/>
        <item h="1" x="32"/>
        <item h="1" x="31"/>
        <item h="1" x="14"/>
        <item h="1" x="3"/>
        <item h="1" x="5"/>
        <item h="1" x="4"/>
        <item h="1" x="16"/>
        <item h="1" x="15"/>
        <item h="1" x="22"/>
        <item h="1" x="17"/>
        <item h="1" x="21"/>
        <item h="1" x="18"/>
        <item h="1" x="34"/>
        <item t="default"/>
      </items>
    </pivotField>
  </pivotFields>
  <rowFields count="2">
    <field x="5"/>
    <field x="27"/>
  </rowFields>
  <rowItems count="14">
    <i>
      <x/>
      <x v="10"/>
    </i>
    <i>
      <x v="1"/>
      <x v="3"/>
    </i>
    <i>
      <x v="2"/>
      <x/>
    </i>
    <i>
      <x v="6"/>
      <x v="12"/>
    </i>
    <i>
      <x v="7"/>
      <x v="15"/>
    </i>
    <i>
      <x v="8"/>
      <x v="14"/>
    </i>
    <i>
      <x v="9"/>
      <x v="7"/>
    </i>
    <i>
      <x v="10"/>
      <x v="9"/>
    </i>
    <i>
      <x v="11"/>
      <x v="8"/>
    </i>
    <i>
      <x v="25"/>
      <x v="19"/>
    </i>
    <i>
      <x v="27"/>
      <x v="16"/>
    </i>
    <i>
      <x v="28"/>
      <x v="1"/>
    </i>
    <i>
      <x v="29"/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epreciation" fld="17" baseField="0" baseItem="0"/>
    <dataField name="Sum of gain_loss" fld="23" baseField="0" baseItem="0"/>
  </dataFields>
  <formats count="1">
    <format dxfId="1">
      <pivotArea dataOnly="0" labelOnly="1" outline="0" fieldPosition="0">
        <references count="1">
          <reference field="5" count="13">
            <x v="0"/>
            <x v="1"/>
            <x v="2"/>
            <x v="6"/>
            <x v="7"/>
            <x v="8"/>
            <x v="9"/>
            <x v="10"/>
            <x v="11"/>
            <x v="25"/>
            <x v="27"/>
            <x v="28"/>
            <x v="2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14:D29" firstHeaderRow="0" firstDataRow="1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Tax Book Number" axis="axisRow"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4">
        <item x="2"/>
        <item x="11"/>
        <item x="1"/>
        <item x="12"/>
        <item x="6"/>
        <item x="8"/>
        <item x="7"/>
        <item x="0"/>
        <item x="3"/>
        <item x="5"/>
        <item x="4"/>
        <item x="10"/>
        <item x="9"/>
        <item x="13"/>
      </items>
    </pivotField>
  </pivotFields>
  <rowFields count="2">
    <field x="5"/>
    <field x="27"/>
  </rowFields>
  <rowItems count="15">
    <i>
      <x/>
      <x v="7"/>
    </i>
    <i>
      <x v="1"/>
      <x v="2"/>
    </i>
    <i>
      <x v="2"/>
      <x/>
    </i>
    <i>
      <x v="3"/>
      <x v="8"/>
    </i>
    <i>
      <x v="4"/>
      <x v="10"/>
    </i>
    <i>
      <x v="5"/>
      <x v="9"/>
    </i>
    <i>
      <x v="6"/>
      <x v="4"/>
    </i>
    <i>
      <x v="7"/>
      <x v="6"/>
    </i>
    <i>
      <x v="8"/>
      <x v="5"/>
    </i>
    <i>
      <x v="9"/>
      <x v="12"/>
    </i>
    <i>
      <x v="10"/>
      <x v="11"/>
    </i>
    <i>
      <x v="11"/>
      <x v="1"/>
    </i>
    <i>
      <x v="12"/>
      <x v="3"/>
    </i>
    <i>
      <x v="13"/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epreciation" fld="17" baseField="0" baseItem="0"/>
    <dataField name="Sum of gain_loss" fld="23" baseField="27" baseItem="0"/>
  </dataFields>
  <formats count="1">
    <format dxfId="0">
      <pivotArea dataOnly="0" labelOnly="1" outline="0" fieldPosition="0">
        <references count="1">
          <reference field="5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../../../../../Tax%20Filings/2014%20Tax%20Year/Support/Repairs%20Audit%20Adjustments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tabSelected="1" workbookViewId="0">
      <selection activeCell="A7" sqref="A7"/>
    </sheetView>
  </sheetViews>
  <sheetFormatPr defaultColWidth="28.5703125" defaultRowHeight="15" customHeight="1"/>
  <cols>
    <col min="1" max="1" width="27.28515625" style="212" customWidth="1"/>
    <col min="2" max="2" width="8.140625" style="212" customWidth="1"/>
    <col min="3" max="3" width="33.85546875" style="212" customWidth="1"/>
    <col min="4" max="4" width="13.5703125" style="212" bestFit="1" customWidth="1"/>
    <col min="5" max="5" width="11.5703125" style="212" customWidth="1"/>
    <col min="6" max="16384" width="28.5703125" style="212"/>
  </cols>
  <sheetData>
    <row r="1" spans="1:4" ht="15" customHeight="1">
      <c r="A1" s="230" t="s">
        <v>295</v>
      </c>
      <c r="B1" s="230"/>
    </row>
    <row r="2" spans="1:4" ht="15" customHeight="1">
      <c r="A2" s="229" t="s">
        <v>300</v>
      </c>
      <c r="B2" s="229"/>
    </row>
    <row r="3" spans="1:4" ht="15" customHeight="1">
      <c r="A3" s="229" t="s">
        <v>296</v>
      </c>
      <c r="B3" s="229"/>
    </row>
    <row r="4" spans="1:4" ht="15" customHeight="1">
      <c r="A4" s="229" t="s">
        <v>297</v>
      </c>
      <c r="B4" s="229"/>
    </row>
    <row r="5" spans="1:4" ht="15" customHeight="1">
      <c r="A5" s="229" t="s">
        <v>299</v>
      </c>
      <c r="B5" s="229"/>
    </row>
    <row r="6" spans="1:4" ht="15" customHeight="1">
      <c r="A6" s="229" t="s">
        <v>316</v>
      </c>
      <c r="B6" s="229"/>
    </row>
    <row r="10" spans="1:4" ht="15" customHeight="1">
      <c r="C10" s="212" t="s">
        <v>284</v>
      </c>
      <c r="D10" s="222">
        <f>+'&lt;1a&gt; Sec 199% Calc'!C23</f>
        <v>122942634.37647103</v>
      </c>
    </row>
    <row r="11" spans="1:4" ht="15" customHeight="1">
      <c r="D11" s="213"/>
    </row>
    <row r="12" spans="1:4" ht="15" customHeight="1">
      <c r="C12" s="219" t="s">
        <v>285</v>
      </c>
    </row>
    <row r="13" spans="1:4" ht="15" customHeight="1">
      <c r="C13" s="214" t="s">
        <v>280</v>
      </c>
      <c r="D13" s="213">
        <f>D10*0.35</f>
        <v>43029922.031764857</v>
      </c>
    </row>
    <row r="14" spans="1:4" ht="15" customHeight="1">
      <c r="C14" s="214" t="s">
        <v>282</v>
      </c>
      <c r="D14" s="213">
        <f>-D17*0.35</f>
        <v>-2366645.711747067</v>
      </c>
    </row>
    <row r="15" spans="1:4" ht="15" customHeight="1" thickBot="1">
      <c r="C15" s="214" t="s">
        <v>283</v>
      </c>
      <c r="D15" s="215">
        <f>SUM(D13:D14)</f>
        <v>40663276.320017792</v>
      </c>
    </row>
    <row r="16" spans="1:4" ht="15" customHeight="1" thickTop="1"/>
    <row r="17" spans="2:5" ht="15" customHeight="1" thickBot="1">
      <c r="C17" s="214" t="s">
        <v>281</v>
      </c>
      <c r="D17" s="223">
        <f>D10*0.055</f>
        <v>6761844.8907059068</v>
      </c>
    </row>
    <row r="18" spans="2:5" ht="15" customHeight="1" thickTop="1"/>
    <row r="21" spans="2:5" ht="23.25" customHeight="1">
      <c r="B21" s="224" t="s">
        <v>293</v>
      </c>
      <c r="C21" s="217" t="s">
        <v>286</v>
      </c>
      <c r="D21" s="216" t="s">
        <v>287</v>
      </c>
      <c r="E21" s="216" t="s">
        <v>288</v>
      </c>
    </row>
    <row r="22" spans="2:5" ht="15" customHeight="1">
      <c r="B22" s="218">
        <v>409100</v>
      </c>
      <c r="C22" s="220" t="s">
        <v>289</v>
      </c>
      <c r="D22" s="213">
        <f>D15</f>
        <v>40663276.320017792</v>
      </c>
    </row>
    <row r="23" spans="2:5" ht="15" customHeight="1">
      <c r="B23" s="218">
        <v>409110</v>
      </c>
      <c r="C23" s="220" t="s">
        <v>290</v>
      </c>
      <c r="D23" s="213">
        <f>D17</f>
        <v>6761844.8907059068</v>
      </c>
    </row>
    <row r="24" spans="2:5" ht="15" customHeight="1">
      <c r="B24" s="218">
        <v>236100</v>
      </c>
      <c r="C24" s="221" t="s">
        <v>276</v>
      </c>
      <c r="E24" s="213">
        <f>-D22</f>
        <v>-40663276.320017792</v>
      </c>
    </row>
    <row r="25" spans="2:5" ht="15" customHeight="1">
      <c r="B25" s="218">
        <v>236110</v>
      </c>
      <c r="C25" s="221" t="s">
        <v>277</v>
      </c>
      <c r="E25" s="213">
        <f>-D23</f>
        <v>-6761844.8907059068</v>
      </c>
    </row>
    <row r="26" spans="2:5" ht="15" customHeight="1">
      <c r="B26" s="218"/>
      <c r="C26" s="213"/>
    </row>
    <row r="27" spans="2:5" ht="15" customHeight="1">
      <c r="B27" s="218">
        <v>282110</v>
      </c>
      <c r="C27" s="220" t="s">
        <v>291</v>
      </c>
      <c r="D27" s="213">
        <f>-E24</f>
        <v>40663276.320017792</v>
      </c>
    </row>
    <row r="28" spans="2:5" ht="15" customHeight="1">
      <c r="B28" s="218">
        <v>282210</v>
      </c>
      <c r="C28" s="220" t="s">
        <v>292</v>
      </c>
      <c r="D28" s="213">
        <f>-E25</f>
        <v>6761844.8907059068</v>
      </c>
    </row>
    <row r="29" spans="2:5" ht="15" customHeight="1">
      <c r="B29" s="218">
        <v>411101</v>
      </c>
      <c r="C29" s="221" t="s">
        <v>278</v>
      </c>
      <c r="E29" s="213">
        <f>-D22</f>
        <v>-40663276.320017792</v>
      </c>
    </row>
    <row r="30" spans="2:5" ht="15" customHeight="1">
      <c r="B30" s="218">
        <v>411151</v>
      </c>
      <c r="C30" s="221" t="s">
        <v>279</v>
      </c>
      <c r="E30" s="213">
        <f>-D23</f>
        <v>-6761844.8907059068</v>
      </c>
    </row>
    <row r="31" spans="2:5" ht="15" customHeight="1">
      <c r="C31" s="213"/>
    </row>
  </sheetData>
  <mergeCells count="1">
    <mergeCell ref="A1:B1"/>
  </mergeCells>
  <pageMargins left="0.7" right="0.7" top="0.75" bottom="0.75" header="0.3" footer="0.3"/>
  <pageSetup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FD56"/>
  <sheetViews>
    <sheetView zoomScaleNormal="100" workbookViewId="0">
      <pane xSplit="2" ySplit="13" topLeftCell="C14" activePane="bottomRight" state="frozen"/>
      <selection sqref="A1:B6"/>
      <selection pane="topRight" sqref="A1:B6"/>
      <selection pane="bottomLeft" sqref="A1:B6"/>
      <selection pane="bottomRight" activeCell="A7" sqref="A7"/>
    </sheetView>
  </sheetViews>
  <sheetFormatPr defaultColWidth="8.85546875" defaultRowHeight="12.75"/>
  <cols>
    <col min="1" max="1" width="27.28515625" style="75" customWidth="1"/>
    <col min="2" max="2" width="73.5703125" style="75" customWidth="1"/>
    <col min="3" max="3" width="13.140625" style="75" bestFit="1" customWidth="1"/>
    <col min="4" max="4" width="2.42578125" style="75" customWidth="1"/>
    <col min="5" max="5" width="13.7109375" style="75" bestFit="1" customWidth="1"/>
    <col min="6" max="6" width="9.85546875" style="75" bestFit="1" customWidth="1"/>
    <col min="7" max="7" width="10.42578125" style="75" bestFit="1" customWidth="1"/>
    <col min="8" max="8" width="12.7109375" style="75" bestFit="1" customWidth="1"/>
    <col min="9" max="9" width="2.85546875" style="75" customWidth="1"/>
    <col min="10" max="10" width="13.140625" style="75" bestFit="1" customWidth="1"/>
    <col min="11" max="11" width="2.42578125" style="75" customWidth="1"/>
    <col min="12" max="12" width="12.7109375" style="75" bestFit="1" customWidth="1"/>
    <col min="13" max="13" width="9.85546875" style="75" bestFit="1" customWidth="1"/>
    <col min="14" max="14" width="10.42578125" style="75" bestFit="1" customWidth="1"/>
    <col min="15" max="15" width="12.7109375" style="75" bestFit="1" customWidth="1"/>
    <col min="16" max="16384" width="8.85546875" style="75"/>
  </cols>
  <sheetData>
    <row r="1" spans="1:15" ht="15">
      <c r="A1" s="230" t="s">
        <v>295</v>
      </c>
      <c r="B1" s="230"/>
    </row>
    <row r="2" spans="1:15">
      <c r="A2" s="127" t="s">
        <v>300</v>
      </c>
      <c r="B2" s="127"/>
    </row>
    <row r="3" spans="1:15">
      <c r="A3" s="127" t="s">
        <v>296</v>
      </c>
      <c r="B3" s="127"/>
    </row>
    <row r="4" spans="1:15">
      <c r="A4" s="127" t="s">
        <v>297</v>
      </c>
      <c r="B4" s="127"/>
    </row>
    <row r="5" spans="1:15">
      <c r="A5" s="127" t="s">
        <v>299</v>
      </c>
      <c r="B5" s="127"/>
    </row>
    <row r="6" spans="1:15">
      <c r="A6" s="127" t="s">
        <v>307</v>
      </c>
      <c r="B6" s="127"/>
    </row>
    <row r="8" spans="1:15">
      <c r="A8" s="127" t="str">
        <f>+'&lt;1&gt; Sec 481 Calc Summary Fed'!A8</f>
        <v>Florida Power &amp; Light Company</v>
      </c>
    </row>
    <row r="9" spans="1:15">
      <c r="A9" s="127" t="str">
        <f>+'&lt;1&gt; Sec 481 Calc Summary Fed'!A9</f>
        <v>Repairs Sec 481 Adj Calculation</v>
      </c>
    </row>
    <row r="10" spans="1:15">
      <c r="A10" s="127" t="str">
        <f>+'&lt;1&gt; Sec 481 Calc Summary Fed'!A10</f>
        <v>2009 - 2013</v>
      </c>
    </row>
    <row r="11" spans="1:15">
      <c r="A11" s="127" t="s">
        <v>183</v>
      </c>
    </row>
    <row r="12" spans="1:15">
      <c r="B12" s="127"/>
    </row>
    <row r="13" spans="1:15">
      <c r="A13" s="127" t="s">
        <v>195</v>
      </c>
      <c r="C13" s="129" t="s">
        <v>203</v>
      </c>
      <c r="E13" s="129" t="s">
        <v>191</v>
      </c>
      <c r="F13" s="129" t="s">
        <v>192</v>
      </c>
      <c r="G13" s="129" t="s">
        <v>193</v>
      </c>
      <c r="H13" s="129" t="s">
        <v>22</v>
      </c>
      <c r="J13" s="129" t="s">
        <v>204</v>
      </c>
      <c r="L13" s="129" t="s">
        <v>191</v>
      </c>
      <c r="M13" s="129" t="s">
        <v>192</v>
      </c>
      <c r="N13" s="129" t="s">
        <v>193</v>
      </c>
      <c r="O13" s="129" t="s">
        <v>22</v>
      </c>
    </row>
    <row r="14" spans="1:15">
      <c r="B14" s="127"/>
      <c r="E14" s="77"/>
      <c r="F14" s="77"/>
      <c r="G14" s="77"/>
      <c r="H14" s="77"/>
      <c r="L14" s="77"/>
      <c r="M14" s="77"/>
      <c r="N14" s="77"/>
      <c r="O14" s="77"/>
    </row>
    <row r="15" spans="1:15">
      <c r="A15" s="80" t="s">
        <v>47</v>
      </c>
      <c r="B15" s="130" t="s">
        <v>199</v>
      </c>
      <c r="C15" s="128"/>
      <c r="D15" s="128"/>
      <c r="E15" s="131"/>
      <c r="F15" s="131"/>
      <c r="G15" s="131"/>
      <c r="H15" s="131"/>
      <c r="I15" s="128"/>
      <c r="J15" s="128"/>
      <c r="K15" s="128"/>
      <c r="L15" s="131"/>
      <c r="M15" s="131"/>
      <c r="N15" s="131"/>
      <c r="O15" s="131"/>
    </row>
    <row r="16" spans="1:15">
      <c r="A16" s="80"/>
      <c r="B16" s="118" t="s">
        <v>189</v>
      </c>
      <c r="C16" s="119">
        <v>-11828395</v>
      </c>
      <c r="D16" s="128"/>
      <c r="E16" s="132"/>
      <c r="F16" s="131"/>
      <c r="G16" s="132"/>
      <c r="H16" s="132"/>
      <c r="I16" s="128"/>
      <c r="J16" s="119">
        <v>-11895984</v>
      </c>
      <c r="K16" s="128"/>
      <c r="L16" s="132"/>
      <c r="M16" s="131"/>
      <c r="N16" s="132"/>
      <c r="O16" s="132"/>
    </row>
    <row r="17" spans="1:16">
      <c r="B17" s="118" t="s">
        <v>190</v>
      </c>
      <c r="C17" s="123">
        <v>20726286</v>
      </c>
      <c r="D17" s="128"/>
      <c r="E17" s="131"/>
      <c r="F17" s="132"/>
      <c r="G17" s="131"/>
      <c r="H17" s="132"/>
      <c r="I17" s="128"/>
      <c r="J17" s="123">
        <v>20658698</v>
      </c>
      <c r="K17" s="128"/>
      <c r="L17" s="131"/>
      <c r="M17" s="132"/>
      <c r="N17" s="131"/>
      <c r="O17" s="132"/>
    </row>
    <row r="18" spans="1:16">
      <c r="B18" s="118" t="s">
        <v>177</v>
      </c>
      <c r="C18" s="121">
        <f>+C16-C17</f>
        <v>-32554681</v>
      </c>
      <c r="D18" s="128"/>
      <c r="E18" s="131"/>
      <c r="F18" s="132"/>
      <c r="G18" s="131"/>
      <c r="H18" s="132"/>
      <c r="I18" s="128"/>
      <c r="J18" s="121">
        <f>+J16-J17</f>
        <v>-32554682</v>
      </c>
      <c r="K18" s="128"/>
      <c r="L18" s="131"/>
      <c r="M18" s="132"/>
      <c r="N18" s="131"/>
      <c r="O18" s="132"/>
      <c r="P18" s="76">
        <f>+J18-C18</f>
        <v>-1</v>
      </c>
    </row>
    <row r="19" spans="1:16">
      <c r="B19" s="118"/>
      <c r="C19" s="133"/>
      <c r="D19" s="128"/>
      <c r="E19" s="131"/>
      <c r="F19" s="132"/>
      <c r="G19" s="131"/>
      <c r="H19" s="132"/>
      <c r="I19" s="128"/>
      <c r="J19" s="133"/>
      <c r="K19" s="128"/>
      <c r="L19" s="131"/>
      <c r="M19" s="132"/>
      <c r="N19" s="131"/>
      <c r="O19" s="132"/>
    </row>
    <row r="20" spans="1:16">
      <c r="B20" s="118" t="s">
        <v>198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</row>
    <row r="21" spans="1:16">
      <c r="B21" s="124" t="s">
        <v>189</v>
      </c>
      <c r="C21" s="134">
        <f>+C16</f>
        <v>-11828395</v>
      </c>
      <c r="D21" s="128"/>
      <c r="E21" s="128"/>
      <c r="F21" s="128"/>
      <c r="G21" s="134">
        <f>+C21</f>
        <v>-11828395</v>
      </c>
      <c r="H21" s="135">
        <f>+SUM(E21:G21)</f>
        <v>-11828395</v>
      </c>
      <c r="I21" s="128"/>
      <c r="J21" s="134">
        <f>+J16</f>
        <v>-11895984</v>
      </c>
      <c r="K21" s="128"/>
      <c r="L21" s="128"/>
      <c r="M21" s="128"/>
      <c r="N21" s="134">
        <f>+J21</f>
        <v>-11895984</v>
      </c>
      <c r="O21" s="135">
        <f>+SUM(L21:N21)</f>
        <v>-11895984</v>
      </c>
    </row>
    <row r="22" spans="1:16">
      <c r="B22" s="124" t="s">
        <v>196</v>
      </c>
      <c r="C22" s="136">
        <v>32554681</v>
      </c>
      <c r="D22" s="128"/>
      <c r="E22" s="137"/>
      <c r="F22" s="136">
        <f>+C22</f>
        <v>32554681</v>
      </c>
      <c r="G22" s="137"/>
      <c r="H22" s="138">
        <f t="shared" ref="H22:H23" si="0">+SUM(E22:G22)</f>
        <v>32554681</v>
      </c>
      <c r="I22" s="128"/>
      <c r="J22" s="136">
        <f>-J18</f>
        <v>32554682</v>
      </c>
      <c r="K22" s="128"/>
      <c r="L22" s="137"/>
      <c r="M22" s="136">
        <f>+J22</f>
        <v>32554682</v>
      </c>
      <c r="N22" s="137"/>
      <c r="O22" s="138">
        <f t="shared" ref="O22:O23" si="1">+SUM(L22:N22)</f>
        <v>32554682</v>
      </c>
    </row>
    <row r="23" spans="1:16">
      <c r="B23" s="128" t="s">
        <v>197</v>
      </c>
      <c r="C23" s="139">
        <f>+C21+C22</f>
        <v>20726286</v>
      </c>
      <c r="D23" s="128"/>
      <c r="E23" s="128">
        <f>+SUM(E21:E22)</f>
        <v>0</v>
      </c>
      <c r="F23" s="135">
        <f t="shared" ref="F23:G23" si="2">+SUM(F21:F22)</f>
        <v>32554681</v>
      </c>
      <c r="G23" s="135">
        <f t="shared" si="2"/>
        <v>-11828395</v>
      </c>
      <c r="H23" s="135">
        <f t="shared" si="0"/>
        <v>20726286</v>
      </c>
      <c r="I23" s="128"/>
      <c r="J23" s="139">
        <f>+J21+J22</f>
        <v>20658698</v>
      </c>
      <c r="K23" s="128"/>
      <c r="L23" s="128">
        <f>+SUM(L21:L22)</f>
        <v>0</v>
      </c>
      <c r="M23" s="135">
        <f t="shared" ref="M23" si="3">+SUM(M21:M22)</f>
        <v>32554682</v>
      </c>
      <c r="N23" s="135">
        <f t="shared" ref="N23" si="4">+SUM(N21:N22)</f>
        <v>-11895984</v>
      </c>
      <c r="O23" s="135">
        <f t="shared" si="1"/>
        <v>20658698</v>
      </c>
    </row>
    <row r="24" spans="1:16">
      <c r="B24" s="130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</row>
    <row r="25" spans="1:16">
      <c r="A25" s="80" t="s">
        <v>49</v>
      </c>
      <c r="B25" s="130" t="s">
        <v>200</v>
      </c>
      <c r="C25" s="128"/>
      <c r="D25" s="128"/>
      <c r="E25" s="131"/>
      <c r="F25" s="131"/>
      <c r="G25" s="131"/>
      <c r="H25" s="131"/>
      <c r="I25" s="128"/>
      <c r="J25" s="128"/>
      <c r="K25" s="128"/>
      <c r="L25" s="131"/>
      <c r="M25" s="131"/>
      <c r="N25" s="131"/>
      <c r="O25" s="131"/>
    </row>
    <row r="26" spans="1:16">
      <c r="A26" s="80"/>
      <c r="B26" s="118" t="s">
        <v>186</v>
      </c>
      <c r="C26" s="119">
        <v>2335304644</v>
      </c>
      <c r="D26" s="128"/>
      <c r="E26" s="141"/>
      <c r="F26" s="131"/>
      <c r="G26" s="131"/>
      <c r="H26" s="132"/>
      <c r="I26" s="128"/>
      <c r="J26" s="119">
        <v>2334096393</v>
      </c>
      <c r="K26" s="128"/>
      <c r="L26" s="141"/>
      <c r="M26" s="131"/>
      <c r="N26" s="131"/>
      <c r="O26" s="132"/>
    </row>
    <row r="27" spans="1:16">
      <c r="B27" s="118" t="s">
        <v>187</v>
      </c>
      <c r="C27" s="120">
        <f>+'&lt;5&gt; 2009-2013 Depr Combined Fed'!K70</f>
        <v>-1236139.9343237141</v>
      </c>
      <c r="D27" s="128"/>
      <c r="E27" s="132"/>
      <c r="F27" s="132"/>
      <c r="G27" s="131"/>
      <c r="H27" s="132"/>
      <c r="I27" s="128"/>
      <c r="J27" s="120">
        <f>+C27</f>
        <v>-1236139.9343237141</v>
      </c>
      <c r="K27" s="128"/>
      <c r="L27" s="132"/>
      <c r="M27" s="132"/>
      <c r="N27" s="131"/>
      <c r="O27" s="132"/>
    </row>
    <row r="28" spans="1:16">
      <c r="B28" s="118" t="s">
        <v>201</v>
      </c>
      <c r="C28" s="121">
        <f>+C26+C27</f>
        <v>2334068504.0656762</v>
      </c>
      <c r="D28" s="128"/>
      <c r="E28" s="133"/>
      <c r="F28" s="77"/>
      <c r="G28" s="77"/>
      <c r="H28" s="132"/>
      <c r="I28" s="128"/>
      <c r="J28" s="121">
        <f>+J26+J27</f>
        <v>2332860253.0656762</v>
      </c>
      <c r="K28" s="128"/>
      <c r="L28" s="133"/>
      <c r="M28" s="77"/>
      <c r="N28" s="77"/>
      <c r="O28" s="132"/>
    </row>
    <row r="29" spans="1:16">
      <c r="B29" s="118" t="s">
        <v>176</v>
      </c>
      <c r="C29" s="121">
        <v>2335695181</v>
      </c>
      <c r="D29" s="128"/>
      <c r="E29" s="132"/>
      <c r="F29" s="132"/>
      <c r="G29" s="131"/>
      <c r="H29" s="132"/>
      <c r="I29" s="128"/>
      <c r="J29" s="121">
        <v>2334486931</v>
      </c>
      <c r="K29" s="128"/>
      <c r="L29" s="132"/>
      <c r="M29" s="132"/>
      <c r="N29" s="131"/>
      <c r="O29" s="132"/>
    </row>
    <row r="30" spans="1:16">
      <c r="B30" s="118" t="s">
        <v>177</v>
      </c>
      <c r="C30" s="121">
        <f>+C28-C29</f>
        <v>-1626676.9343237877</v>
      </c>
      <c r="D30" s="128"/>
      <c r="E30" s="131"/>
      <c r="F30" s="131"/>
      <c r="G30" s="131"/>
      <c r="H30" s="131"/>
      <c r="I30" s="128"/>
      <c r="J30" s="121">
        <f>+J28-J29</f>
        <v>-1626677.9343237877</v>
      </c>
      <c r="K30" s="128"/>
      <c r="L30" s="131"/>
      <c r="M30" s="131"/>
      <c r="N30" s="131"/>
      <c r="O30" s="131"/>
      <c r="P30" s="76">
        <f>+J30-C30</f>
        <v>-1</v>
      </c>
    </row>
    <row r="31" spans="1:16">
      <c r="B31" s="122"/>
      <c r="C31" s="123"/>
      <c r="D31" s="128"/>
      <c r="E31" s="128"/>
      <c r="F31" s="128"/>
      <c r="G31" s="128"/>
      <c r="H31" s="128"/>
      <c r="I31" s="128"/>
      <c r="J31" s="123"/>
      <c r="K31" s="128"/>
      <c r="L31" s="128"/>
      <c r="M31" s="128"/>
      <c r="N31" s="128"/>
      <c r="O31" s="128"/>
    </row>
    <row r="32" spans="1:16">
      <c r="B32" s="118" t="s">
        <v>188</v>
      </c>
      <c r="C32" s="123"/>
      <c r="D32" s="128"/>
      <c r="E32" s="128"/>
      <c r="F32" s="128"/>
      <c r="G32" s="128"/>
      <c r="H32" s="128"/>
      <c r="I32" s="128"/>
      <c r="J32" s="123"/>
      <c r="K32" s="128"/>
      <c r="L32" s="128"/>
      <c r="M32" s="128"/>
      <c r="N32" s="128"/>
      <c r="O32" s="128"/>
    </row>
    <row r="33" spans="2:15 16384:16384">
      <c r="B33" s="124" t="s">
        <v>186</v>
      </c>
      <c r="C33" s="123">
        <f>+C26</f>
        <v>2335304644</v>
      </c>
      <c r="D33" s="128"/>
      <c r="E33" s="134">
        <f>-+C33</f>
        <v>-2335304644</v>
      </c>
      <c r="F33" s="128"/>
      <c r="G33" s="128"/>
      <c r="H33" s="134">
        <f>+SUM(E33:G33)</f>
        <v>-2335304644</v>
      </c>
      <c r="I33" s="128"/>
      <c r="J33" s="123">
        <f>+J26</f>
        <v>2334096393</v>
      </c>
      <c r="K33" s="128"/>
      <c r="L33" s="134">
        <f>-+J33</f>
        <v>-2334096393</v>
      </c>
      <c r="M33" s="128"/>
      <c r="N33" s="128"/>
      <c r="O33" s="134">
        <f>+SUM(L33:N33)</f>
        <v>-2334096393</v>
      </c>
    </row>
    <row r="34" spans="2:15 16384:16384">
      <c r="B34" s="124" t="s">
        <v>184</v>
      </c>
      <c r="C34" s="123">
        <f>+'&lt;5&gt; 2009-2013 Depr Combined Fed'!K76</f>
        <v>1192573.4792051543</v>
      </c>
      <c r="D34" s="128"/>
      <c r="E34" s="128"/>
      <c r="F34" s="134">
        <f>-+C34</f>
        <v>-1192573.4792051543</v>
      </c>
      <c r="G34" s="128"/>
      <c r="H34" s="132">
        <f t="shared" ref="H34:H36" si="5">+SUM(E34:G34)</f>
        <v>-1192573.4792051543</v>
      </c>
      <c r="I34" s="128"/>
      <c r="J34" s="123">
        <f>+C34</f>
        <v>1192573.4792051543</v>
      </c>
      <c r="K34" s="128"/>
      <c r="L34" s="128"/>
      <c r="M34" s="134">
        <f>-+J34</f>
        <v>-1192573.4792051543</v>
      </c>
      <c r="N34" s="128"/>
      <c r="O34" s="132">
        <f t="shared" ref="O34:O36" si="6">+SUM(L34:N34)</f>
        <v>-1192573.4792051543</v>
      </c>
    </row>
    <row r="35" spans="2:15 16384:16384">
      <c r="B35" s="124" t="s">
        <v>185</v>
      </c>
      <c r="C35" s="125">
        <f>+'&lt;5&gt; 2009-2013 Depr Combined Fed'!K70</f>
        <v>-1236139.9343237141</v>
      </c>
      <c r="D35" s="128"/>
      <c r="E35" s="134">
        <f>-+C35</f>
        <v>1236139.9343237141</v>
      </c>
      <c r="F35" s="128"/>
      <c r="G35" s="128"/>
      <c r="H35" s="132">
        <f t="shared" si="5"/>
        <v>1236139.9343237141</v>
      </c>
      <c r="I35" s="128"/>
      <c r="J35" s="125">
        <f>+C35</f>
        <v>-1236139.9343237141</v>
      </c>
      <c r="K35" s="128"/>
      <c r="L35" s="134">
        <f>-+J35</f>
        <v>1236139.9343237141</v>
      </c>
      <c r="M35" s="128"/>
      <c r="N35" s="128"/>
      <c r="O35" s="132">
        <f t="shared" si="6"/>
        <v>1236139.9343237141</v>
      </c>
    </row>
    <row r="36" spans="2:15 16384:16384">
      <c r="B36" s="124" t="s">
        <v>194</v>
      </c>
      <c r="C36" s="120">
        <f>-+C30</f>
        <v>1626676.9343237877</v>
      </c>
      <c r="D36" s="128"/>
      <c r="E36" s="137"/>
      <c r="F36" s="136">
        <f>-+C36</f>
        <v>-1626676.9343237877</v>
      </c>
      <c r="G36" s="137"/>
      <c r="H36" s="136">
        <f t="shared" si="5"/>
        <v>-1626676.9343237877</v>
      </c>
      <c r="I36" s="128"/>
      <c r="J36" s="120">
        <f>-+J30</f>
        <v>1626677.9343237877</v>
      </c>
      <c r="K36" s="128"/>
      <c r="L36" s="137"/>
      <c r="M36" s="136">
        <f>-+J36</f>
        <v>-1626677.9343237877</v>
      </c>
      <c r="N36" s="137"/>
      <c r="O36" s="136">
        <f t="shared" si="6"/>
        <v>-1626677.9343237877</v>
      </c>
    </row>
    <row r="37" spans="2:15 16384:16384">
      <c r="B37" s="118" t="s">
        <v>181</v>
      </c>
      <c r="C37" s="123">
        <f>+SUM(C33:C36)</f>
        <v>2336887754.4792051</v>
      </c>
      <c r="D37" s="128"/>
      <c r="E37" s="123">
        <f>+SUM(E33:E36)</f>
        <v>-2334068504.0656762</v>
      </c>
      <c r="F37" s="123">
        <f t="shared" ref="F37" si="7">+SUM(F33:F36)</f>
        <v>-2819250.413528942</v>
      </c>
      <c r="G37" s="123">
        <f t="shared" ref="G37" si="8">+SUM(G33:G36)</f>
        <v>0</v>
      </c>
      <c r="H37" s="123">
        <f t="shared" ref="H37" si="9">+SUM(H33:H36)</f>
        <v>-2336887754.4792051</v>
      </c>
      <c r="I37" s="128"/>
      <c r="J37" s="123">
        <f>+SUM(J33:J36)</f>
        <v>2335679504.4792051</v>
      </c>
      <c r="K37" s="128"/>
      <c r="L37" s="123">
        <f>+SUM(L33:L36)</f>
        <v>-2332860253.0656762</v>
      </c>
      <c r="M37" s="123">
        <f t="shared" ref="M37" si="10">+SUM(M33:M36)</f>
        <v>-2819251.413528942</v>
      </c>
      <c r="N37" s="123">
        <f t="shared" ref="N37" si="11">+SUM(N33:N36)</f>
        <v>0</v>
      </c>
      <c r="O37" s="123">
        <f t="shared" ref="O37" si="12">+SUM(O33:O36)</f>
        <v>-2335679504.4792051</v>
      </c>
    </row>
    <row r="38" spans="2:15 16384:16384">
      <c r="B38" s="118" t="s">
        <v>180</v>
      </c>
      <c r="C38" s="123">
        <v>2336887754</v>
      </c>
      <c r="D38" s="128"/>
      <c r="E38" s="128"/>
      <c r="F38" s="128"/>
      <c r="G38" s="128"/>
      <c r="H38" s="134">
        <f>+H37+C37</f>
        <v>0</v>
      </c>
      <c r="I38" s="128"/>
      <c r="J38" s="123">
        <v>2335679504</v>
      </c>
      <c r="K38" s="128"/>
      <c r="L38" s="128"/>
      <c r="M38" s="128"/>
      <c r="N38" s="128"/>
      <c r="O38" s="134">
        <f>+O37+J37</f>
        <v>0</v>
      </c>
    </row>
    <row r="39" spans="2:15 16384:16384">
      <c r="B39" s="118" t="s">
        <v>177</v>
      </c>
      <c r="C39" s="142">
        <f>+C37-C38</f>
        <v>0.47920513153076172</v>
      </c>
      <c r="D39" s="128"/>
      <c r="E39" s="134"/>
      <c r="F39" s="134"/>
      <c r="G39" s="134"/>
      <c r="H39" s="134"/>
      <c r="I39" s="128"/>
      <c r="J39" s="142">
        <f>+J37-J38</f>
        <v>0.47920513153076172</v>
      </c>
      <c r="K39" s="128"/>
      <c r="L39" s="134"/>
      <c r="M39" s="134"/>
      <c r="N39" s="134"/>
      <c r="O39" s="134"/>
      <c r="XFD39" s="134"/>
    </row>
    <row r="40" spans="2:15 16384:16384">
      <c r="B40" s="126"/>
      <c r="C40" s="123"/>
      <c r="D40" s="128"/>
      <c r="E40" s="128"/>
      <c r="F40" s="134"/>
      <c r="G40" s="128"/>
      <c r="H40" s="128"/>
      <c r="I40" s="128"/>
      <c r="J40" s="123"/>
      <c r="K40" s="128"/>
      <c r="L40" s="128"/>
      <c r="M40" s="134"/>
      <c r="N40" s="128"/>
      <c r="O40" s="128"/>
    </row>
    <row r="41" spans="2:15 16384:16384">
      <c r="B41" s="128"/>
      <c r="C41" s="128"/>
      <c r="D41" s="128"/>
      <c r="E41" s="128"/>
      <c r="F41" s="128"/>
      <c r="G41" s="128"/>
      <c r="H41" s="128"/>
      <c r="I41" s="128"/>
      <c r="J41" s="128"/>
    </row>
    <row r="42" spans="2:15 16384:16384">
      <c r="B42" s="128"/>
      <c r="C42" s="128"/>
      <c r="D42" s="128"/>
      <c r="E42" s="128"/>
      <c r="F42" s="128"/>
      <c r="G42" s="128"/>
      <c r="H42" s="128"/>
      <c r="I42" s="128"/>
      <c r="J42" s="128"/>
    </row>
    <row r="43" spans="2:15 16384:16384">
      <c r="B43" s="128"/>
      <c r="C43" s="128"/>
      <c r="D43" s="128"/>
      <c r="E43" s="128"/>
      <c r="F43" s="128"/>
      <c r="G43" s="128"/>
      <c r="H43" s="128"/>
      <c r="I43" s="128"/>
      <c r="J43" s="128"/>
    </row>
    <row r="44" spans="2:15 16384:16384">
      <c r="B44" s="128"/>
      <c r="C44" s="128"/>
      <c r="D44" s="128"/>
      <c r="E44" s="135"/>
      <c r="F44" s="128"/>
      <c r="G44" s="128"/>
      <c r="H44" s="128"/>
      <c r="I44" s="128"/>
      <c r="J44" s="128"/>
    </row>
    <row r="45" spans="2:15 16384:16384">
      <c r="E45" s="76"/>
    </row>
    <row r="48" spans="2:15 16384:16384">
      <c r="C48" s="76"/>
    </row>
    <row r="49" spans="5:12">
      <c r="E49" s="128"/>
      <c r="F49" s="128"/>
      <c r="G49" s="128"/>
      <c r="H49" s="128"/>
      <c r="I49" s="128"/>
      <c r="J49" s="128"/>
      <c r="K49" s="128"/>
      <c r="L49" s="128"/>
    </row>
    <row r="50" spans="5:12">
      <c r="E50" s="128"/>
      <c r="F50" s="128"/>
      <c r="G50" s="128"/>
      <c r="H50" s="128"/>
      <c r="I50" s="128"/>
      <c r="J50" s="128"/>
      <c r="K50" s="128"/>
      <c r="L50" s="128"/>
    </row>
    <row r="51" spans="5:12">
      <c r="E51" s="128"/>
      <c r="F51" s="128"/>
      <c r="G51" s="128"/>
      <c r="H51" s="128"/>
      <c r="I51" s="128"/>
      <c r="J51" s="128"/>
      <c r="K51" s="128"/>
      <c r="L51" s="128"/>
    </row>
    <row r="52" spans="5:12">
      <c r="E52" s="128"/>
      <c r="F52" s="128"/>
      <c r="G52" s="128"/>
      <c r="H52" s="128"/>
      <c r="I52" s="128"/>
      <c r="J52" s="128"/>
      <c r="K52" s="128"/>
      <c r="L52" s="128"/>
    </row>
    <row r="53" spans="5:12">
      <c r="E53" s="128"/>
      <c r="F53" s="128"/>
      <c r="G53" s="128"/>
      <c r="H53" s="128"/>
      <c r="I53" s="128"/>
      <c r="J53" s="128"/>
      <c r="K53" s="128"/>
      <c r="L53" s="128"/>
    </row>
    <row r="54" spans="5:12">
      <c r="E54" s="128"/>
      <c r="F54" s="128"/>
      <c r="G54" s="128"/>
      <c r="H54" s="128"/>
      <c r="I54" s="128"/>
      <c r="J54" s="128"/>
      <c r="K54" s="128"/>
      <c r="L54" s="128"/>
    </row>
    <row r="55" spans="5:12">
      <c r="E55" s="128"/>
      <c r="F55" s="128"/>
      <c r="G55" s="128"/>
      <c r="H55" s="128"/>
      <c r="I55" s="128"/>
      <c r="J55" s="128"/>
      <c r="K55" s="128"/>
      <c r="L55" s="128"/>
    </row>
    <row r="56" spans="5:12">
      <c r="E56" s="128"/>
      <c r="F56" s="128"/>
      <c r="G56" s="128"/>
      <c r="H56" s="128"/>
      <c r="I56" s="128"/>
      <c r="J56" s="128"/>
      <c r="K56" s="128"/>
      <c r="L56" s="128"/>
    </row>
  </sheetData>
  <mergeCells count="1">
    <mergeCell ref="A1:B1"/>
  </mergeCells>
  <pageMargins left="0.7" right="0.7" top="0.75" bottom="0.75" header="0.3" footer="0.3"/>
  <pageSetup scale="81" orientation="landscape" r:id="rId1"/>
  <headerFooter>
    <oddFooter>&amp;L&amp;Z&amp;F&amp;R&amp;A</oddFooter>
  </headerFooter>
  <colBreaks count="1" manualBreakCount="1">
    <brk id="8" min="7" max="4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"/>
  <sheetViews>
    <sheetView zoomScaleNormal="100" workbookViewId="0">
      <pane xSplit="1" ySplit="11" topLeftCell="B12" activePane="bottomRight" state="frozen"/>
      <selection sqref="A1:B6"/>
      <selection pane="topRight" sqref="A1:B6"/>
      <selection pane="bottomLeft" sqref="A1:B6"/>
      <selection pane="bottomRight" activeCell="A7" sqref="A7"/>
    </sheetView>
  </sheetViews>
  <sheetFormatPr defaultColWidth="8.85546875" defaultRowHeight="12.75"/>
  <cols>
    <col min="1" max="1" width="27.28515625" style="161" customWidth="1"/>
    <col min="2" max="2" width="16.7109375" style="161" customWidth="1"/>
    <col min="3" max="3" width="14.28515625" style="161" bestFit="1" customWidth="1"/>
    <col min="4" max="4" width="5.28515625" style="161" customWidth="1"/>
    <col min="5" max="6" width="11.28515625" style="161" customWidth="1"/>
    <col min="7" max="16384" width="8.85546875" style="161"/>
  </cols>
  <sheetData>
    <row r="1" spans="1:5" ht="15">
      <c r="A1" s="230" t="s">
        <v>295</v>
      </c>
      <c r="B1" s="230"/>
    </row>
    <row r="2" spans="1:5">
      <c r="A2" s="167" t="s">
        <v>300</v>
      </c>
      <c r="B2" s="167"/>
    </row>
    <row r="3" spans="1:5">
      <c r="A3" s="167" t="s">
        <v>296</v>
      </c>
      <c r="B3" s="167"/>
    </row>
    <row r="4" spans="1:5">
      <c r="A4" s="167" t="s">
        <v>297</v>
      </c>
      <c r="B4" s="167"/>
    </row>
    <row r="5" spans="1:5">
      <c r="A5" s="167" t="s">
        <v>299</v>
      </c>
      <c r="B5" s="167"/>
    </row>
    <row r="6" spans="1:5">
      <c r="A6" s="167" t="s">
        <v>306</v>
      </c>
      <c r="B6" s="167"/>
    </row>
    <row r="8" spans="1:5">
      <c r="A8" s="143" t="s">
        <v>294</v>
      </c>
    </row>
    <row r="9" spans="1:5">
      <c r="A9" s="167" t="s">
        <v>250</v>
      </c>
    </row>
    <row r="10" spans="1:5">
      <c r="A10" s="167" t="s">
        <v>227</v>
      </c>
    </row>
    <row r="11" spans="1:5">
      <c r="A11" s="161" t="s">
        <v>251</v>
      </c>
      <c r="B11" s="201" t="s">
        <v>221</v>
      </c>
    </row>
    <row r="13" spans="1:5">
      <c r="A13" s="165" t="s">
        <v>252</v>
      </c>
      <c r="B13" s="161" t="s">
        <v>223</v>
      </c>
      <c r="C13" s="161" t="s">
        <v>222</v>
      </c>
    </row>
    <row r="14" spans="1:5" s="165" customFormat="1">
      <c r="A14" s="202" t="s">
        <v>253</v>
      </c>
      <c r="B14" s="203">
        <v>63302135.139999993</v>
      </c>
      <c r="C14" s="203">
        <v>0</v>
      </c>
      <c r="D14" s="161"/>
    </row>
    <row r="15" spans="1:5" ht="15">
      <c r="A15" s="202" t="s">
        <v>254</v>
      </c>
      <c r="B15" s="203">
        <v>124787241.31</v>
      </c>
      <c r="C15" s="203">
        <v>2244080.2800000007</v>
      </c>
      <c r="E15" s="204"/>
    </row>
    <row r="16" spans="1:5" ht="15">
      <c r="A16" s="202" t="s">
        <v>255</v>
      </c>
      <c r="B16" s="203">
        <v>210607152.19</v>
      </c>
      <c r="C16" s="203">
        <v>12517710.759999998</v>
      </c>
      <c r="E16" s="204"/>
    </row>
    <row r="17" spans="1:5" ht="15">
      <c r="A17" s="202" t="s">
        <v>256</v>
      </c>
      <c r="B17" s="203">
        <v>149216073.68000001</v>
      </c>
      <c r="C17" s="203">
        <v>-2728420.87</v>
      </c>
      <c r="E17" s="204"/>
    </row>
    <row r="18" spans="1:5" ht="15">
      <c r="A18" s="202" t="s">
        <v>257</v>
      </c>
      <c r="B18" s="203">
        <v>967227740.38</v>
      </c>
      <c r="C18" s="203">
        <v>23163033.789999999</v>
      </c>
      <c r="E18" s="204"/>
    </row>
    <row r="19" spans="1:5" ht="15">
      <c r="A19" s="202" t="s">
        <v>258</v>
      </c>
      <c r="B19" s="203">
        <v>225244301.88</v>
      </c>
      <c r="C19" s="203">
        <v>2150113.2599999993</v>
      </c>
      <c r="E19" s="204"/>
    </row>
    <row r="20" spans="1:5" ht="15">
      <c r="A20" s="202" t="s">
        <v>259</v>
      </c>
      <c r="B20" s="203">
        <v>491216080.09000003</v>
      </c>
      <c r="C20" s="203">
        <v>-13853884.300000003</v>
      </c>
      <c r="E20" s="204"/>
    </row>
    <row r="21" spans="1:5" ht="15">
      <c r="A21" s="202" t="s">
        <v>260</v>
      </c>
      <c r="B21" s="203">
        <v>102319378.67999999</v>
      </c>
      <c r="C21" s="203">
        <v>-2768962.43</v>
      </c>
      <c r="E21" s="204"/>
    </row>
    <row r="22" spans="1:5" ht="15">
      <c r="A22" s="202" t="s">
        <v>261</v>
      </c>
      <c r="B22" s="203">
        <v>0</v>
      </c>
      <c r="C22" s="203">
        <v>2615.6499999999969</v>
      </c>
      <c r="E22" s="204"/>
    </row>
    <row r="23" spans="1:5" ht="15">
      <c r="A23" s="202" t="s">
        <v>262</v>
      </c>
      <c r="B23" s="203">
        <v>1318327.99</v>
      </c>
      <c r="C23" s="203">
        <v>0</v>
      </c>
      <c r="E23" s="204"/>
    </row>
    <row r="24" spans="1:5" ht="15">
      <c r="A24" s="202" t="s">
        <v>263</v>
      </c>
      <c r="B24" s="203">
        <v>456749.52999999997</v>
      </c>
      <c r="C24" s="203">
        <v>0</v>
      </c>
      <c r="E24" s="204"/>
    </row>
    <row r="25" spans="1:5" ht="15">
      <c r="A25" s="202" t="s">
        <v>264</v>
      </c>
      <c r="B25" s="203">
        <v>0</v>
      </c>
      <c r="C25" s="203">
        <v>0</v>
      </c>
      <c r="E25" s="204"/>
    </row>
    <row r="26" spans="1:5" ht="15">
      <c r="A26" s="202" t="s">
        <v>265</v>
      </c>
      <c r="B26" s="203">
        <v>0</v>
      </c>
      <c r="C26" s="203">
        <v>0</v>
      </c>
      <c r="E26" s="204"/>
    </row>
    <row r="27" spans="1:5" ht="15">
      <c r="A27" s="202" t="s">
        <v>64</v>
      </c>
      <c r="B27" s="203">
        <v>2335695180.8699999</v>
      </c>
      <c r="C27" s="203">
        <v>20726286.139999986</v>
      </c>
      <c r="E27" s="204"/>
    </row>
    <row r="28" spans="1:5" ht="15">
      <c r="E28" s="204"/>
    </row>
    <row r="29" spans="1:5">
      <c r="A29" s="205" t="s">
        <v>266</v>
      </c>
    </row>
    <row r="30" spans="1:5">
      <c r="A30" s="206" t="s">
        <v>252</v>
      </c>
      <c r="B30" s="207" t="s">
        <v>223</v>
      </c>
      <c r="C30" s="207" t="s">
        <v>222</v>
      </c>
    </row>
    <row r="31" spans="1:5" ht="15">
      <c r="A31" s="202" t="s">
        <v>253</v>
      </c>
      <c r="B31" s="204">
        <v>63302135.139999993</v>
      </c>
      <c r="C31" s="204">
        <v>0</v>
      </c>
    </row>
    <row r="32" spans="1:5" ht="15">
      <c r="A32" s="202" t="s">
        <v>254</v>
      </c>
      <c r="B32" s="204">
        <v>124836703.00157352</v>
      </c>
      <c r="C32" s="204">
        <v>3417124.4000000008</v>
      </c>
    </row>
    <row r="33" spans="1:6" ht="15">
      <c r="A33" s="202" t="s">
        <v>255</v>
      </c>
      <c r="B33" s="204">
        <v>210836138.78631073</v>
      </c>
      <c r="C33" s="204">
        <v>16386429.489999995</v>
      </c>
    </row>
    <row r="34" spans="1:6" ht="15">
      <c r="A34" s="202" t="s">
        <v>256</v>
      </c>
      <c r="B34" s="204">
        <v>149216073.68000001</v>
      </c>
      <c r="C34" s="204">
        <v>-2728420.87</v>
      </c>
    </row>
    <row r="35" spans="1:6" ht="15">
      <c r="A35" s="202" t="s">
        <v>257</v>
      </c>
      <c r="B35" s="204">
        <v>965327240.76306033</v>
      </c>
      <c r="C35" s="204">
        <v>-14315460.919999996</v>
      </c>
    </row>
    <row r="36" spans="1:6" ht="15">
      <c r="A36" s="202" t="s">
        <v>258</v>
      </c>
      <c r="B36" s="204">
        <v>225244301.85489935</v>
      </c>
      <c r="C36" s="204">
        <v>2150113.2599999993</v>
      </c>
    </row>
    <row r="37" spans="1:6" ht="15">
      <c r="A37" s="202" t="s">
        <v>259</v>
      </c>
      <c r="B37" s="204">
        <v>491211454.14983243</v>
      </c>
      <c r="C37" s="204">
        <v>-13971833.880000003</v>
      </c>
    </row>
    <row r="38" spans="1:6" ht="15">
      <c r="A38" s="202" t="s">
        <v>260</v>
      </c>
      <c r="B38" s="204">
        <v>102319378.67999999</v>
      </c>
      <c r="C38" s="204">
        <v>-2768962.43</v>
      </c>
    </row>
    <row r="39" spans="1:6" ht="15">
      <c r="A39" s="202" t="s">
        <v>261</v>
      </c>
      <c r="B39" s="204">
        <v>0</v>
      </c>
      <c r="C39" s="204">
        <v>2615.6499999999969</v>
      </c>
    </row>
    <row r="40" spans="1:6" ht="15">
      <c r="A40" s="202" t="s">
        <v>262</v>
      </c>
      <c r="B40" s="204">
        <v>1318327.99</v>
      </c>
      <c r="C40" s="204">
        <v>0</v>
      </c>
    </row>
    <row r="41" spans="1:6" ht="15">
      <c r="A41" s="202" t="s">
        <v>263</v>
      </c>
      <c r="B41" s="204">
        <v>456749.52999999997</v>
      </c>
      <c r="C41" s="204">
        <v>0</v>
      </c>
    </row>
    <row r="42" spans="1:6" ht="15">
      <c r="A42" s="202" t="s">
        <v>264</v>
      </c>
      <c r="B42" s="204">
        <v>0</v>
      </c>
      <c r="C42" s="204">
        <v>0</v>
      </c>
    </row>
    <row r="43" spans="1:6" ht="15">
      <c r="A43" s="202" t="s">
        <v>265</v>
      </c>
      <c r="B43" s="204">
        <v>0</v>
      </c>
      <c r="C43" s="204">
        <v>0</v>
      </c>
    </row>
    <row r="44" spans="1:6">
      <c r="A44" s="208" t="s">
        <v>64</v>
      </c>
      <c r="B44" s="209">
        <v>2335304643.5100002</v>
      </c>
      <c r="C44" s="209">
        <v>-11828395.300000003</v>
      </c>
    </row>
    <row r="46" spans="1:6">
      <c r="A46" s="205" t="s">
        <v>177</v>
      </c>
      <c r="E46" s="231" t="s">
        <v>247</v>
      </c>
      <c r="F46" s="231"/>
    </row>
    <row r="47" spans="1:6">
      <c r="A47" s="206" t="s">
        <v>252</v>
      </c>
      <c r="B47" s="207" t="s">
        <v>223</v>
      </c>
      <c r="C47" s="207" t="s">
        <v>222</v>
      </c>
      <c r="E47" s="207" t="s">
        <v>267</v>
      </c>
      <c r="F47" s="207" t="s">
        <v>268</v>
      </c>
    </row>
    <row r="48" spans="1:6" ht="15">
      <c r="A48" s="202" t="s">
        <v>253</v>
      </c>
      <c r="B48" s="204">
        <f t="shared" ref="B48:C60" si="0">+B14-B31</f>
        <v>0</v>
      </c>
      <c r="C48" s="204">
        <f t="shared" si="0"/>
        <v>0</v>
      </c>
    </row>
    <row r="49" spans="1:6" ht="15">
      <c r="A49" s="202" t="s">
        <v>254</v>
      </c>
      <c r="B49" s="204">
        <f t="shared" si="0"/>
        <v>-49461.691573515534</v>
      </c>
      <c r="C49" s="204">
        <f t="shared" si="0"/>
        <v>-1173044.1200000001</v>
      </c>
      <c r="E49" s="203">
        <f>+B49</f>
        <v>-49461.691573515534</v>
      </c>
      <c r="F49" s="203">
        <f>+C49</f>
        <v>-1173044.1200000001</v>
      </c>
    </row>
    <row r="50" spans="1:6" ht="15">
      <c r="A50" s="202" t="s">
        <v>255</v>
      </c>
      <c r="B50" s="204">
        <f t="shared" si="0"/>
        <v>-228986.59631073475</v>
      </c>
      <c r="C50" s="204">
        <f t="shared" si="0"/>
        <v>-3868718.7299999967</v>
      </c>
      <c r="E50" s="203">
        <f>+B50</f>
        <v>-228986.59631073475</v>
      </c>
      <c r="F50" s="203">
        <f>+C50</f>
        <v>-3868718.7299999967</v>
      </c>
    </row>
    <row r="51" spans="1:6" ht="15">
      <c r="A51" s="202" t="s">
        <v>256</v>
      </c>
      <c r="B51" s="204">
        <f t="shared" si="0"/>
        <v>0</v>
      </c>
      <c r="C51" s="204">
        <f t="shared" si="0"/>
        <v>0</v>
      </c>
    </row>
    <row r="52" spans="1:6" ht="15">
      <c r="A52" s="202" t="s">
        <v>257</v>
      </c>
      <c r="B52" s="204">
        <f t="shared" si="0"/>
        <v>1900499.6169396639</v>
      </c>
      <c r="C52" s="204">
        <f t="shared" si="0"/>
        <v>37478494.709999993</v>
      </c>
      <c r="E52" s="203">
        <f>+B52</f>
        <v>1900499.6169396639</v>
      </c>
      <c r="F52" s="203">
        <f>+C52</f>
        <v>37478494.709999993</v>
      </c>
    </row>
    <row r="53" spans="1:6" ht="15">
      <c r="A53" s="202" t="s">
        <v>258</v>
      </c>
      <c r="B53" s="204">
        <f t="shared" si="0"/>
        <v>2.5100648403167725E-2</v>
      </c>
      <c r="C53" s="204">
        <f t="shared" si="0"/>
        <v>0</v>
      </c>
    </row>
    <row r="54" spans="1:6" ht="15">
      <c r="A54" s="202" t="s">
        <v>259</v>
      </c>
      <c r="B54" s="204">
        <f t="shared" si="0"/>
        <v>4625.9401676058769</v>
      </c>
      <c r="C54" s="204">
        <f t="shared" si="0"/>
        <v>117949.58000000007</v>
      </c>
    </row>
    <row r="55" spans="1:6" ht="15">
      <c r="A55" s="202" t="s">
        <v>260</v>
      </c>
      <c r="B55" s="204">
        <f t="shared" si="0"/>
        <v>0</v>
      </c>
      <c r="C55" s="204">
        <f t="shared" si="0"/>
        <v>0</v>
      </c>
    </row>
    <row r="56" spans="1:6" ht="15">
      <c r="A56" s="202" t="s">
        <v>261</v>
      </c>
      <c r="B56" s="204">
        <f t="shared" si="0"/>
        <v>0</v>
      </c>
      <c r="C56" s="204">
        <f t="shared" si="0"/>
        <v>0</v>
      </c>
    </row>
    <row r="57" spans="1:6" ht="15">
      <c r="A57" s="202" t="s">
        <v>262</v>
      </c>
      <c r="B57" s="204">
        <f t="shared" si="0"/>
        <v>0</v>
      </c>
      <c r="C57" s="204">
        <f t="shared" si="0"/>
        <v>0</v>
      </c>
    </row>
    <row r="58" spans="1:6" ht="15">
      <c r="A58" s="202" t="s">
        <v>263</v>
      </c>
      <c r="B58" s="204">
        <f t="shared" si="0"/>
        <v>0</v>
      </c>
      <c r="C58" s="204">
        <f t="shared" si="0"/>
        <v>0</v>
      </c>
    </row>
    <row r="59" spans="1:6" ht="15">
      <c r="A59" s="202" t="s">
        <v>264</v>
      </c>
      <c r="B59" s="204">
        <f t="shared" si="0"/>
        <v>0</v>
      </c>
      <c r="C59" s="204">
        <f t="shared" si="0"/>
        <v>0</v>
      </c>
    </row>
    <row r="60" spans="1:6" ht="15">
      <c r="A60" s="202" t="s">
        <v>265</v>
      </c>
      <c r="B60" s="204">
        <f t="shared" si="0"/>
        <v>0</v>
      </c>
      <c r="C60" s="204">
        <f t="shared" si="0"/>
        <v>0</v>
      </c>
    </row>
    <row r="61" spans="1:6">
      <c r="A61" s="208" t="s">
        <v>64</v>
      </c>
      <c r="B61" s="209">
        <f>SUM(B48:B60)</f>
        <v>1626677.2943236679</v>
      </c>
      <c r="C61" s="209">
        <f>SUM(C48:C60)</f>
        <v>32554681.439999998</v>
      </c>
      <c r="E61" s="209">
        <f t="shared" ref="E61:F61" si="1">SUM(E48:E60)</f>
        <v>1622051.3290554136</v>
      </c>
      <c r="F61" s="209">
        <f t="shared" si="1"/>
        <v>32436731.859999996</v>
      </c>
    </row>
  </sheetData>
  <mergeCells count="2">
    <mergeCell ref="E46:F46"/>
    <mergeCell ref="A1:B1"/>
  </mergeCells>
  <pageMargins left="0.7" right="0.7" top="0.75" bottom="0.75" header="0.3" footer="0.3"/>
  <pageSetup scale="89" orientation="portrait" r:id="rId2"/>
  <headerFooter>
    <oddFooter>&amp;L&amp;Z&amp;F&amp;A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EG50"/>
  <sheetViews>
    <sheetView zoomScaleNormal="100" workbookViewId="0">
      <pane xSplit="2" ySplit="13" topLeftCell="C14" activePane="bottomRight" state="frozen"/>
      <selection sqref="A1:B6"/>
      <selection pane="topRight" sqref="A1:B6"/>
      <selection pane="bottomLeft" sqref="A1:B6"/>
      <selection pane="bottomRight" activeCell="A7" sqref="A7"/>
    </sheetView>
  </sheetViews>
  <sheetFormatPr defaultColWidth="8.85546875" defaultRowHeight="12.75"/>
  <cols>
    <col min="1" max="1" width="27.28515625" style="75" customWidth="1"/>
    <col min="2" max="2" width="73.5703125" style="75" customWidth="1"/>
    <col min="3" max="3" width="13.140625" style="75" bestFit="1" customWidth="1"/>
    <col min="4" max="4" width="13.7109375" style="75" customWidth="1"/>
    <col min="5" max="6" width="13.140625" style="75" bestFit="1" customWidth="1"/>
    <col min="7" max="7" width="14.28515625" style="75" customWidth="1"/>
    <col min="8" max="9" width="13.140625" style="75" bestFit="1" customWidth="1"/>
    <col min="10" max="11" width="14.5703125" style="75" bestFit="1" customWidth="1"/>
    <col min="12" max="12" width="13.140625" style="75" bestFit="1" customWidth="1"/>
    <col min="13" max="13" width="18.5703125" style="75" bestFit="1" customWidth="1"/>
    <col min="14" max="15" width="14.28515625" style="75" bestFit="1" customWidth="1"/>
    <col min="16" max="16" width="13.7109375" style="75" bestFit="1" customWidth="1"/>
    <col min="17" max="16384" width="8.85546875" style="75"/>
  </cols>
  <sheetData>
    <row r="1" spans="1:16" ht="15">
      <c r="A1" s="230" t="s">
        <v>295</v>
      </c>
      <c r="B1" s="230"/>
    </row>
    <row r="2" spans="1:16">
      <c r="A2" s="127" t="s">
        <v>300</v>
      </c>
      <c r="B2" s="127"/>
    </row>
    <row r="3" spans="1:16">
      <c r="A3" s="127" t="s">
        <v>296</v>
      </c>
      <c r="B3" s="127"/>
    </row>
    <row r="4" spans="1:16">
      <c r="A4" s="127" t="s">
        <v>297</v>
      </c>
      <c r="B4" s="127"/>
    </row>
    <row r="5" spans="1:16">
      <c r="A5" s="127" t="s">
        <v>299</v>
      </c>
      <c r="B5" s="127"/>
    </row>
    <row r="6" spans="1:16">
      <c r="A6" s="127" t="s">
        <v>305</v>
      </c>
      <c r="B6" s="127"/>
    </row>
    <row r="8" spans="1:16">
      <c r="A8" s="127" t="str">
        <f>+'&lt;1&gt; Sec 481 Calc Summary Fed'!A8</f>
        <v>Florida Power &amp; Light Company</v>
      </c>
    </row>
    <row r="9" spans="1:16">
      <c r="A9" s="127" t="str">
        <f>+'&lt;1&gt; Sec 481 Calc Summary Fed'!A9</f>
        <v>Repairs Sec 481 Adj Calculation</v>
      </c>
    </row>
    <row r="10" spans="1:16">
      <c r="A10" s="127" t="str">
        <f>+'&lt;1&gt; Sec 481 Calc Summary Fed'!A10</f>
        <v>2009 - 2013</v>
      </c>
    </row>
    <row r="11" spans="1:16">
      <c r="A11" s="127" t="s">
        <v>183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</row>
    <row r="12" spans="1:16">
      <c r="B12" s="127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</row>
    <row r="13" spans="1:16" ht="25.5">
      <c r="A13" s="127" t="s">
        <v>195</v>
      </c>
      <c r="C13" s="195" t="s">
        <v>221</v>
      </c>
      <c r="D13" s="195" t="s">
        <v>220</v>
      </c>
      <c r="E13" s="195" t="s">
        <v>219</v>
      </c>
      <c r="F13" s="195" t="s">
        <v>218</v>
      </c>
      <c r="G13" s="195" t="s">
        <v>217</v>
      </c>
      <c r="H13" s="195" t="s">
        <v>216</v>
      </c>
      <c r="I13" s="195" t="s">
        <v>215</v>
      </c>
      <c r="J13" s="195" t="s">
        <v>214</v>
      </c>
      <c r="K13" s="195" t="s">
        <v>213</v>
      </c>
      <c r="L13" s="195" t="s">
        <v>212</v>
      </c>
      <c r="M13" s="195" t="s">
        <v>211</v>
      </c>
      <c r="N13" s="195" t="s">
        <v>210</v>
      </c>
      <c r="O13" s="195" t="s">
        <v>209</v>
      </c>
    </row>
    <row r="14" spans="1:16">
      <c r="B14" s="127"/>
    </row>
    <row r="15" spans="1:16">
      <c r="A15" s="80" t="s">
        <v>47</v>
      </c>
      <c r="B15" s="130" t="s">
        <v>199</v>
      </c>
      <c r="C15" s="128"/>
      <c r="D15" s="128"/>
    </row>
    <row r="16" spans="1:16">
      <c r="A16" s="80"/>
      <c r="B16" s="118" t="s">
        <v>189</v>
      </c>
      <c r="C16" s="119">
        <v>-11828395</v>
      </c>
      <c r="D16" s="119">
        <f>+'&lt;10&gt; Rpt 17 Pre Sec 481(a)'!$D18</f>
        <v>-28128198.799999986</v>
      </c>
      <c r="E16" s="119">
        <f>+'&lt;10&gt; Rpt 17 Pre Sec 481(a)'!$D19</f>
        <v>-31796193.309999987</v>
      </c>
      <c r="F16" s="119">
        <f>+'&lt;10&gt; Rpt 17 Pre Sec 481(a)'!$D20</f>
        <v>-11895983.819999993</v>
      </c>
      <c r="G16" s="119">
        <f>+'&lt;10&gt; Rpt 17 Pre Sec 481(a)'!$D21</f>
        <v>-27956358.269999988</v>
      </c>
      <c r="H16" s="119">
        <f>+'&lt;10&gt; Rpt 17 Pre Sec 481(a)'!$D22</f>
        <v>-29923815.739999995</v>
      </c>
      <c r="I16" s="119">
        <f>+'&lt;10&gt; Rpt 17 Pre Sec 481(a)'!$D23</f>
        <v>28511885.610000018</v>
      </c>
      <c r="J16" s="119">
        <f>+'&lt;10&gt; Rpt 17 Pre Sec 481(a)'!$D24</f>
        <v>-158525195.19000009</v>
      </c>
      <c r="K16" s="119">
        <f>+'&lt;10&gt; Rpt 17 Pre Sec 481(a)'!$D25</f>
        <v>-160895520.11000007</v>
      </c>
      <c r="L16" s="119">
        <f>+'&lt;10&gt; Rpt 17 Pre Sec 481(a)'!$D26</f>
        <v>-136746733.50000018</v>
      </c>
      <c r="M16" s="119">
        <f>+'&lt;10&gt; Rpt 17 Pre Sec 481(a)'!$D27</f>
        <v>-135926136.54000011</v>
      </c>
      <c r="N16" s="119">
        <f>+'&lt;10&gt; Rpt 17 Pre Sec 481(a)'!$D28</f>
        <v>-160110285.19000015</v>
      </c>
      <c r="O16" s="119">
        <f>+'&lt;10&gt; Rpt 17 Pre Sec 481(a)'!$D29</f>
        <v>-156444092.74000013</v>
      </c>
      <c r="P16" s="194"/>
    </row>
    <row r="17" spans="1:16">
      <c r="B17" s="118" t="s">
        <v>190</v>
      </c>
      <c r="C17" s="123">
        <v>20726286</v>
      </c>
      <c r="D17" s="123">
        <f>+'&lt;11&gt; Rpt 17 Post Sec 481(a)'!$D16</f>
        <v>14173395.619999979</v>
      </c>
      <c r="E17" s="123">
        <f>+'&lt;11&gt; Rpt 17 Post Sec 481(a)'!$D17</f>
        <v>12233316.78999998</v>
      </c>
      <c r="F17" s="123">
        <f>+'&lt;11&gt; Rpt 17 Post Sec 481(a)'!$D18</f>
        <v>20658697.620000012</v>
      </c>
      <c r="G17" s="123">
        <f>+'&lt;11&gt; Rpt 17 Post Sec 481(a)'!$D19</f>
        <v>14345153.499999996</v>
      </c>
      <c r="H17" s="123">
        <f>+'&lt;11&gt; Rpt 17 Post Sec 481(a)'!$D20</f>
        <v>13792818.579999987</v>
      </c>
      <c r="I17" s="123">
        <f>+'&lt;11&gt; Rpt 17 Post Sec 481(a)'!$D21</f>
        <v>28511885.609999996</v>
      </c>
      <c r="J17" s="123">
        <f>+'&lt;11&gt; Rpt 17 Post Sec 481(a)'!$D22</f>
        <v>-111432612.46000001</v>
      </c>
      <c r="K17" s="123">
        <f>+'&lt;11&gt; Rpt 17 Post Sec 481(a)'!$D23</f>
        <v>-112413917.83</v>
      </c>
      <c r="L17" s="123">
        <f>+'&lt;11&gt; Rpt 17 Post Sec 481(a)'!$D24</f>
        <v>-99386240.800000012</v>
      </c>
      <c r="M17" s="123">
        <f>+'&lt;11&gt; Rpt 17 Post Sec 481(a)'!$D25</f>
        <v>-98935548.159999996</v>
      </c>
      <c r="N17" s="123">
        <f>+'&lt;11&gt; Rpt 17 Post Sec 481(a)'!$D26</f>
        <v>-111641450.15000002</v>
      </c>
      <c r="O17" s="123">
        <f>+'&lt;11&gt; Rpt 17 Post Sec 481(a)'!$D27</f>
        <v>-109702980.25000003</v>
      </c>
      <c r="P17" s="194"/>
    </row>
    <row r="18" spans="1:16">
      <c r="B18" s="118" t="s">
        <v>177</v>
      </c>
      <c r="C18" s="121">
        <f>+C16-C17</f>
        <v>-32554681</v>
      </c>
      <c r="D18" s="121">
        <f t="shared" ref="D18:O18" si="0">+D16-D17</f>
        <v>-42301594.419999965</v>
      </c>
      <c r="E18" s="121">
        <f t="shared" si="0"/>
        <v>-44029510.099999964</v>
      </c>
      <c r="F18" s="121">
        <f t="shared" si="0"/>
        <v>-32554681.440000005</v>
      </c>
      <c r="G18" s="121">
        <f t="shared" si="0"/>
        <v>-42301511.769999981</v>
      </c>
      <c r="H18" s="121">
        <f t="shared" si="0"/>
        <v>-43716634.319999978</v>
      </c>
      <c r="I18" s="121">
        <f t="shared" si="0"/>
        <v>0</v>
      </c>
      <c r="J18" s="121">
        <f t="shared" si="0"/>
        <v>-47092582.730000079</v>
      </c>
      <c r="K18" s="121">
        <f t="shared" si="0"/>
        <v>-48481602.280000076</v>
      </c>
      <c r="L18" s="121">
        <f t="shared" si="0"/>
        <v>-37360492.700000167</v>
      </c>
      <c r="M18" s="121">
        <f t="shared" si="0"/>
        <v>-36990588.380000114</v>
      </c>
      <c r="N18" s="121">
        <f t="shared" si="0"/>
        <v>-48468835.040000126</v>
      </c>
      <c r="O18" s="121">
        <f t="shared" si="0"/>
        <v>-46741112.490000099</v>
      </c>
      <c r="P18" s="76"/>
    </row>
    <row r="19" spans="1:16">
      <c r="B19" s="118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</row>
    <row r="20" spans="1:16">
      <c r="B20" s="118" t="s">
        <v>198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</row>
    <row r="21" spans="1:16">
      <c r="B21" s="124" t="s">
        <v>189</v>
      </c>
      <c r="C21" s="134">
        <f>+C16</f>
        <v>-11828395</v>
      </c>
      <c r="D21" s="134">
        <f t="shared" ref="D21:O21" si="1">+D16</f>
        <v>-28128198.799999986</v>
      </c>
      <c r="E21" s="134">
        <f t="shared" si="1"/>
        <v>-31796193.309999987</v>
      </c>
      <c r="F21" s="134">
        <f t="shared" si="1"/>
        <v>-11895983.819999993</v>
      </c>
      <c r="G21" s="134">
        <f t="shared" si="1"/>
        <v>-27956358.269999988</v>
      </c>
      <c r="H21" s="134">
        <f t="shared" si="1"/>
        <v>-29923815.739999995</v>
      </c>
      <c r="I21" s="134">
        <f t="shared" si="1"/>
        <v>28511885.610000018</v>
      </c>
      <c r="J21" s="134">
        <f t="shared" si="1"/>
        <v>-158525195.19000009</v>
      </c>
      <c r="K21" s="134">
        <f t="shared" si="1"/>
        <v>-160895520.11000007</v>
      </c>
      <c r="L21" s="134">
        <f t="shared" si="1"/>
        <v>-136746733.50000018</v>
      </c>
      <c r="M21" s="134">
        <f t="shared" si="1"/>
        <v>-135926136.54000011</v>
      </c>
      <c r="N21" s="134">
        <f t="shared" si="1"/>
        <v>-160110285.19000015</v>
      </c>
      <c r="O21" s="134">
        <f t="shared" si="1"/>
        <v>-156444092.74000013</v>
      </c>
    </row>
    <row r="22" spans="1:16">
      <c r="B22" s="124" t="s">
        <v>196</v>
      </c>
      <c r="C22" s="193">
        <v>32554681</v>
      </c>
      <c r="D22" s="193">
        <f>-D18</f>
        <v>42301594.419999965</v>
      </c>
      <c r="E22" s="193">
        <f t="shared" ref="E22:O22" si="2">-E18</f>
        <v>44029510.099999964</v>
      </c>
      <c r="F22" s="193">
        <f t="shared" si="2"/>
        <v>32554681.440000005</v>
      </c>
      <c r="G22" s="193">
        <f t="shared" si="2"/>
        <v>42301511.769999981</v>
      </c>
      <c r="H22" s="193">
        <f t="shared" si="2"/>
        <v>43716634.319999978</v>
      </c>
      <c r="I22" s="193">
        <f t="shared" si="2"/>
        <v>0</v>
      </c>
      <c r="J22" s="193">
        <f t="shared" si="2"/>
        <v>47092582.730000079</v>
      </c>
      <c r="K22" s="193">
        <f t="shared" si="2"/>
        <v>48481602.280000076</v>
      </c>
      <c r="L22" s="193">
        <f t="shared" si="2"/>
        <v>37360492.700000167</v>
      </c>
      <c r="M22" s="193">
        <f t="shared" si="2"/>
        <v>36990588.380000114</v>
      </c>
      <c r="N22" s="193">
        <f t="shared" si="2"/>
        <v>48468835.040000126</v>
      </c>
      <c r="O22" s="193">
        <f t="shared" si="2"/>
        <v>46741112.490000099</v>
      </c>
    </row>
    <row r="23" spans="1:16">
      <c r="B23" s="128" t="s">
        <v>197</v>
      </c>
      <c r="C23" s="139">
        <f>+C21+C22</f>
        <v>20726286</v>
      </c>
      <c r="D23" s="139">
        <f t="shared" ref="D23" si="3">+D21+D22</f>
        <v>14173395.619999979</v>
      </c>
      <c r="E23" s="139">
        <f t="shared" ref="E23" si="4">+E21+E22</f>
        <v>12233316.789999977</v>
      </c>
      <c r="F23" s="139">
        <f t="shared" ref="F23" si="5">+F21+F22</f>
        <v>20658697.620000012</v>
      </c>
      <c r="G23" s="139">
        <f t="shared" ref="G23" si="6">+G21+G22</f>
        <v>14345153.499999993</v>
      </c>
      <c r="H23" s="139">
        <f t="shared" ref="H23" si="7">+H21+H22</f>
        <v>13792818.579999983</v>
      </c>
      <c r="I23" s="139">
        <f t="shared" ref="I23" si="8">+I21+I22</f>
        <v>28511885.610000018</v>
      </c>
      <c r="J23" s="139">
        <f t="shared" ref="J23" si="9">+J21+J22</f>
        <v>-111432612.46000001</v>
      </c>
      <c r="K23" s="139">
        <f t="shared" ref="K23" si="10">+K21+K22</f>
        <v>-112413917.83</v>
      </c>
      <c r="L23" s="139">
        <f t="shared" ref="L23" si="11">+L21+L22</f>
        <v>-99386240.800000012</v>
      </c>
      <c r="M23" s="139">
        <f t="shared" ref="M23" si="12">+M21+M22</f>
        <v>-98935548.159999996</v>
      </c>
      <c r="N23" s="139">
        <f t="shared" ref="N23" si="13">+N21+N22</f>
        <v>-111641450.15000002</v>
      </c>
      <c r="O23" s="139">
        <f t="shared" ref="O23" si="14">+O21+O22</f>
        <v>-109702980.25000003</v>
      </c>
    </row>
    <row r="24" spans="1:16">
      <c r="B24" s="130"/>
      <c r="C24" s="134">
        <f>+C23-C17</f>
        <v>0</v>
      </c>
      <c r="D24" s="134">
        <f>+D23-D17</f>
        <v>0</v>
      </c>
      <c r="E24" s="134">
        <f t="shared" ref="E24:O24" si="15">+E23-E17</f>
        <v>0</v>
      </c>
      <c r="F24" s="134">
        <f t="shared" si="15"/>
        <v>0</v>
      </c>
      <c r="G24" s="134">
        <f t="shared" si="15"/>
        <v>0</v>
      </c>
      <c r="H24" s="134">
        <f t="shared" si="15"/>
        <v>0</v>
      </c>
      <c r="I24" s="134">
        <f t="shared" si="15"/>
        <v>0</v>
      </c>
      <c r="J24" s="134">
        <f t="shared" si="15"/>
        <v>0</v>
      </c>
      <c r="K24" s="134">
        <f t="shared" si="15"/>
        <v>0</v>
      </c>
      <c r="L24" s="134">
        <f t="shared" si="15"/>
        <v>0</v>
      </c>
      <c r="M24" s="134">
        <f t="shared" si="15"/>
        <v>0</v>
      </c>
      <c r="N24" s="134">
        <f t="shared" si="15"/>
        <v>0</v>
      </c>
      <c r="O24" s="134">
        <f t="shared" si="15"/>
        <v>0</v>
      </c>
    </row>
    <row r="25" spans="1:16">
      <c r="A25" s="80" t="s">
        <v>49</v>
      </c>
      <c r="B25" s="130" t="s">
        <v>200</v>
      </c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</row>
    <row r="26" spans="1:16">
      <c r="A26" s="80"/>
      <c r="B26" s="118" t="s">
        <v>186</v>
      </c>
      <c r="C26" s="119">
        <v>2335304644</v>
      </c>
      <c r="D26" s="119">
        <f>+'&lt;10&gt; Rpt 17 Pre Sec 481(a)'!$C18</f>
        <v>2422361234.4499984</v>
      </c>
      <c r="E26" s="119">
        <f>+'&lt;10&gt; Rpt 17 Pre Sec 481(a)'!$C19</f>
        <v>2442305599.3199987</v>
      </c>
      <c r="F26" s="119">
        <f>+'&lt;10&gt; Rpt 17 Pre Sec 481(a)'!$C20</f>
        <v>2334096393.5299983</v>
      </c>
      <c r="G26" s="119">
        <f>+'&lt;10&gt; Rpt 17 Pre Sec 481(a)'!$C21</f>
        <v>2421803467.9799981</v>
      </c>
      <c r="H26" s="119">
        <f>+'&lt;10&gt; Rpt 17 Pre Sec 481(a)'!$C22</f>
        <v>2435344670.96</v>
      </c>
      <c r="I26" s="119">
        <f>+'&lt;10&gt; Rpt 17 Pre Sec 481(a)'!$C23</f>
        <v>1793932186.9500008</v>
      </c>
      <c r="J26" s="119">
        <f>+'&lt;10&gt; Rpt 17 Pre Sec 481(a)'!$C24</f>
        <v>1876280513.8699996</v>
      </c>
      <c r="K26" s="119">
        <f>+'&lt;10&gt; Rpt 17 Pre Sec 481(a)'!$C25</f>
        <v>1908028043.0899982</v>
      </c>
      <c r="L26" s="119">
        <f>+'&lt;10&gt; Rpt 17 Pre Sec 481(a)'!$C26</f>
        <v>1775296991.6699996</v>
      </c>
      <c r="M26" s="119">
        <f>+'&lt;10&gt; Rpt 17 Pre Sec 481(a)'!$C27</f>
        <v>1770522283.3900003</v>
      </c>
      <c r="N26" s="119">
        <f>+'&lt;10&gt; Rpt 17 Pre Sec 481(a)'!$C28</f>
        <v>1880737170.9000013</v>
      </c>
      <c r="O26" s="119">
        <f>+'&lt;10&gt; Rpt 17 Pre Sec 481(a)'!$C29</f>
        <v>1856018771.8000016</v>
      </c>
      <c r="P26" s="194"/>
    </row>
    <row r="27" spans="1:16">
      <c r="B27" s="118" t="s">
        <v>187</v>
      </c>
      <c r="C27" s="120">
        <f>+'&lt;5&gt; 2009-2013 Depr Combined Fed'!K70</f>
        <v>-1236139.9343237141</v>
      </c>
      <c r="D27" s="120">
        <f>+C27</f>
        <v>-1236139.9343237141</v>
      </c>
      <c r="E27" s="120">
        <f>+D27</f>
        <v>-1236139.9343237141</v>
      </c>
      <c r="F27" s="120">
        <f>+E27</f>
        <v>-1236139.9343237141</v>
      </c>
      <c r="G27" s="120">
        <f>+F27</f>
        <v>-1236139.9343237141</v>
      </c>
      <c r="H27" s="120">
        <f>+G27</f>
        <v>-1236139.9343237141</v>
      </c>
      <c r="I27" s="120">
        <f>+'&lt;7&gt; CA'!K70</f>
        <v>-135365.29661636171</v>
      </c>
      <c r="J27" s="120">
        <f>+I27</f>
        <v>-135365.29661636171</v>
      </c>
      <c r="K27" s="120">
        <f>+J27</f>
        <v>-135365.29661636171</v>
      </c>
      <c r="L27" s="120">
        <f>+'&lt;6&gt; GA'!K70</f>
        <v>-1932061.9922065276</v>
      </c>
      <c r="M27" s="120">
        <f>+L27</f>
        <v>-1932061.9922065276</v>
      </c>
      <c r="N27" s="120">
        <f>+M27</f>
        <v>-1932061.9922065276</v>
      </c>
      <c r="O27" s="120">
        <f>+N27</f>
        <v>-1932061.9922065276</v>
      </c>
      <c r="P27" s="76"/>
    </row>
    <row r="28" spans="1:16">
      <c r="B28" s="118" t="s">
        <v>201</v>
      </c>
      <c r="C28" s="121">
        <f>+C26+C27</f>
        <v>2334068504.0656762</v>
      </c>
      <c r="D28" s="121">
        <f t="shared" ref="D28:O28" si="16">+D26+D27</f>
        <v>2421125094.5156746</v>
      </c>
      <c r="E28" s="121">
        <f t="shared" si="16"/>
        <v>2441069459.385675</v>
      </c>
      <c r="F28" s="121">
        <f t="shared" si="16"/>
        <v>2332860253.5956745</v>
      </c>
      <c r="G28" s="121">
        <f t="shared" si="16"/>
        <v>2420567328.0456743</v>
      </c>
      <c r="H28" s="121">
        <f t="shared" si="16"/>
        <v>2434108531.0256763</v>
      </c>
      <c r="I28" s="121">
        <f t="shared" si="16"/>
        <v>1793796821.6533844</v>
      </c>
      <c r="J28" s="121">
        <f t="shared" si="16"/>
        <v>1876145148.5733833</v>
      </c>
      <c r="K28" s="121">
        <f t="shared" si="16"/>
        <v>1907892677.7933819</v>
      </c>
      <c r="L28" s="121">
        <f t="shared" si="16"/>
        <v>1773364929.677793</v>
      </c>
      <c r="M28" s="121">
        <f t="shared" si="16"/>
        <v>1768590221.3977938</v>
      </c>
      <c r="N28" s="121">
        <f t="shared" si="16"/>
        <v>1878805108.9077947</v>
      </c>
      <c r="O28" s="121">
        <f t="shared" si="16"/>
        <v>1854086709.807795</v>
      </c>
    </row>
    <row r="29" spans="1:16">
      <c r="B29" s="118" t="s">
        <v>176</v>
      </c>
      <c r="C29" s="121">
        <v>2335695181</v>
      </c>
      <c r="D29" s="121">
        <f>+'&lt;11&gt; Rpt 17 Post Sec 481(a)'!$C16</f>
        <v>2423411574.54</v>
      </c>
      <c r="E29" s="121">
        <f>+'&lt;11&gt; Rpt 17 Post Sec 481(a)'!$C17</f>
        <v>2443690247.0599999</v>
      </c>
      <c r="F29" s="121">
        <f>+'&lt;11&gt; Rpt 17 Post Sec 481(a)'!$C18</f>
        <v>2334486930.8900003</v>
      </c>
      <c r="G29" s="121">
        <f>+'&lt;11&gt; Rpt 17 Post Sec 481(a)'!$C19</f>
        <v>2422853807.0699997</v>
      </c>
      <c r="H29" s="121">
        <f>+'&lt;11&gt; Rpt 17 Post Sec 481(a)'!$C20</f>
        <v>2436456828.4200001</v>
      </c>
      <c r="I29" s="121">
        <f>+'&lt;11&gt; Rpt 17 Post Sec 481(a)'!$C21</f>
        <v>1848925041.9100001</v>
      </c>
      <c r="J29" s="121">
        <f>+'&lt;11&gt; Rpt 17 Post Sec 481(a)'!$C22</f>
        <v>1876996284.1500001</v>
      </c>
      <c r="K29" s="121">
        <f>+'&lt;11&gt; Rpt 17 Post Sec 481(a)'!$C23</f>
        <v>1908825514.9999998</v>
      </c>
      <c r="L29" s="121">
        <f>+'&lt;11&gt; Rpt 17 Post Sec 481(a)'!$C24</f>
        <v>1775194711.6200001</v>
      </c>
      <c r="M29" s="121">
        <f>+'&lt;11&gt; Rpt 17 Post Sec 481(a)'!$C25</f>
        <v>1770390840.8099999</v>
      </c>
      <c r="N29" s="121">
        <f>+'&lt;11&gt; Rpt 17 Post Sec 481(a)'!$C26</f>
        <v>1881600398.5600002</v>
      </c>
      <c r="O29" s="121">
        <f>+'&lt;11&gt; Rpt 17 Post Sec 481(a)'!$C27</f>
        <v>1856549954.6500003</v>
      </c>
      <c r="P29" s="194"/>
    </row>
    <row r="30" spans="1:16">
      <c r="B30" s="118" t="s">
        <v>177</v>
      </c>
      <c r="C30" s="121">
        <f>+C28-C29</f>
        <v>-1626676.9343237877</v>
      </c>
      <c r="D30" s="121">
        <f t="shared" ref="D30:O30" si="17">+D28-D29</f>
        <v>-2286480.0243253708</v>
      </c>
      <c r="E30" s="121">
        <f t="shared" si="17"/>
        <v>-2620787.6743249893</v>
      </c>
      <c r="F30" s="121">
        <f t="shared" si="17"/>
        <v>-1626677.2943258286</v>
      </c>
      <c r="G30" s="121">
        <f t="shared" si="17"/>
        <v>-2286479.0243253708</v>
      </c>
      <c r="H30" s="121">
        <f t="shared" si="17"/>
        <v>-2348297.3943238258</v>
      </c>
      <c r="I30" s="121">
        <f t="shared" si="17"/>
        <v>-55128220.256615639</v>
      </c>
      <c r="J30" s="121">
        <f t="shared" si="17"/>
        <v>-851135.57661676407</v>
      </c>
      <c r="K30" s="121">
        <f t="shared" si="17"/>
        <v>-932837.20661783218</v>
      </c>
      <c r="L30" s="121">
        <f t="shared" si="17"/>
        <v>-1829781.942207098</v>
      </c>
      <c r="M30" s="121">
        <f t="shared" si="17"/>
        <v>-1800619.4122061729</v>
      </c>
      <c r="N30" s="121">
        <f t="shared" si="17"/>
        <v>-2795289.6522054672</v>
      </c>
      <c r="O30" s="121">
        <f t="shared" si="17"/>
        <v>-2463244.842205286</v>
      </c>
      <c r="P30" s="76"/>
    </row>
    <row r="31" spans="1:16">
      <c r="B31" s="122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</row>
    <row r="32" spans="1:16">
      <c r="B32" s="118" t="s">
        <v>188</v>
      </c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</row>
    <row r="33" spans="2:15 16361:16361">
      <c r="B33" s="124" t="s">
        <v>186</v>
      </c>
      <c r="C33" s="123">
        <f>+C26</f>
        <v>2335304644</v>
      </c>
      <c r="D33" s="123">
        <f t="shared" ref="D33:O33" si="18">+D26</f>
        <v>2422361234.4499984</v>
      </c>
      <c r="E33" s="123">
        <f t="shared" si="18"/>
        <v>2442305599.3199987</v>
      </c>
      <c r="F33" s="123">
        <f t="shared" si="18"/>
        <v>2334096393.5299983</v>
      </c>
      <c r="G33" s="123">
        <f t="shared" si="18"/>
        <v>2421803467.9799981</v>
      </c>
      <c r="H33" s="123">
        <f t="shared" si="18"/>
        <v>2435344670.96</v>
      </c>
      <c r="I33" s="123">
        <f t="shared" si="18"/>
        <v>1793932186.9500008</v>
      </c>
      <c r="J33" s="123">
        <f t="shared" si="18"/>
        <v>1876280513.8699996</v>
      </c>
      <c r="K33" s="123">
        <f t="shared" si="18"/>
        <v>1908028043.0899982</v>
      </c>
      <c r="L33" s="123">
        <f t="shared" si="18"/>
        <v>1775296991.6699996</v>
      </c>
      <c r="M33" s="123">
        <f t="shared" si="18"/>
        <v>1770522283.3900003</v>
      </c>
      <c r="N33" s="123">
        <f t="shared" si="18"/>
        <v>1880737170.9000013</v>
      </c>
      <c r="O33" s="123">
        <f t="shared" si="18"/>
        <v>1856018771.8000016</v>
      </c>
    </row>
    <row r="34" spans="2:15 16361:16361">
      <c r="B34" s="124" t="s">
        <v>184</v>
      </c>
      <c r="C34" s="123">
        <f>+'&lt;5&gt; 2009-2013 Depr Combined Fed'!K76</f>
        <v>1192573.4792051543</v>
      </c>
      <c r="D34" s="123">
        <f>+C34</f>
        <v>1192573.4792051543</v>
      </c>
      <c r="E34" s="123">
        <f>+D34</f>
        <v>1192573.4792051543</v>
      </c>
      <c r="F34" s="123">
        <f t="shared" ref="F34:H34" si="19">+E34</f>
        <v>1192573.4792051543</v>
      </c>
      <c r="G34" s="123">
        <f t="shared" si="19"/>
        <v>1192573.4792051543</v>
      </c>
      <c r="H34" s="123">
        <f t="shared" si="19"/>
        <v>1192573.4792051543</v>
      </c>
      <c r="I34" s="123">
        <f>+'&lt;7&gt; CA'!K76</f>
        <v>4806570.2257729257</v>
      </c>
      <c r="J34" s="123">
        <f>+I34</f>
        <v>4806570.2257729257</v>
      </c>
      <c r="K34" s="123">
        <f>+J34</f>
        <v>4806570.2257729257</v>
      </c>
      <c r="L34" s="123">
        <f>+'&lt;6&gt; GA'!K76</f>
        <v>3917554.9066665089</v>
      </c>
      <c r="M34" s="123">
        <f>+L34</f>
        <v>3917554.9066665089</v>
      </c>
      <c r="N34" s="123">
        <f t="shared" ref="N34:O34" si="20">+M34</f>
        <v>3917554.9066665089</v>
      </c>
      <c r="O34" s="123">
        <f t="shared" si="20"/>
        <v>3917554.9066665089</v>
      </c>
    </row>
    <row r="35" spans="2:15 16361:16361">
      <c r="B35" s="124" t="s">
        <v>185</v>
      </c>
      <c r="C35" s="125">
        <f>+'&lt;5&gt; 2009-2013 Depr Combined Fed'!K70</f>
        <v>-1236139.9343237141</v>
      </c>
      <c r="D35" s="125">
        <f>+D27</f>
        <v>-1236139.9343237141</v>
      </c>
      <c r="E35" s="125">
        <f t="shared" ref="E35:O35" si="21">+E27</f>
        <v>-1236139.9343237141</v>
      </c>
      <c r="F35" s="125">
        <f t="shared" si="21"/>
        <v>-1236139.9343237141</v>
      </c>
      <c r="G35" s="125">
        <f t="shared" si="21"/>
        <v>-1236139.9343237141</v>
      </c>
      <c r="H35" s="125">
        <f t="shared" si="21"/>
        <v>-1236139.9343237141</v>
      </c>
      <c r="I35" s="125">
        <f t="shared" si="21"/>
        <v>-135365.29661636171</v>
      </c>
      <c r="J35" s="125">
        <f t="shared" si="21"/>
        <v>-135365.29661636171</v>
      </c>
      <c r="K35" s="125">
        <f t="shared" si="21"/>
        <v>-135365.29661636171</v>
      </c>
      <c r="L35" s="125">
        <f t="shared" si="21"/>
        <v>-1932061.9922065276</v>
      </c>
      <c r="M35" s="125">
        <f t="shared" si="21"/>
        <v>-1932061.9922065276</v>
      </c>
      <c r="N35" s="125">
        <f t="shared" si="21"/>
        <v>-1932061.9922065276</v>
      </c>
      <c r="O35" s="125">
        <f t="shared" si="21"/>
        <v>-1932061.9922065276</v>
      </c>
    </row>
    <row r="36" spans="2:15 16361:16361">
      <c r="B36" s="124" t="s">
        <v>194</v>
      </c>
      <c r="C36" s="192">
        <f>-+C30</f>
        <v>1626676.9343237877</v>
      </c>
      <c r="D36" s="192">
        <f t="shared" ref="D36:O36" si="22">-+D30</f>
        <v>2286480.0243253708</v>
      </c>
      <c r="E36" s="192">
        <f t="shared" si="22"/>
        <v>2620787.6743249893</v>
      </c>
      <c r="F36" s="192">
        <f t="shared" si="22"/>
        <v>1626677.2943258286</v>
      </c>
      <c r="G36" s="192">
        <f t="shared" si="22"/>
        <v>2286479.0243253708</v>
      </c>
      <c r="H36" s="192">
        <f t="shared" si="22"/>
        <v>2348297.3943238258</v>
      </c>
      <c r="I36" s="192">
        <f t="shared" si="22"/>
        <v>55128220.256615639</v>
      </c>
      <c r="J36" s="192">
        <f t="shared" si="22"/>
        <v>851135.57661676407</v>
      </c>
      <c r="K36" s="192">
        <f t="shared" si="22"/>
        <v>932837.20661783218</v>
      </c>
      <c r="L36" s="192">
        <f t="shared" si="22"/>
        <v>1829781.942207098</v>
      </c>
      <c r="M36" s="192">
        <f t="shared" si="22"/>
        <v>1800619.4122061729</v>
      </c>
      <c r="N36" s="192">
        <f t="shared" si="22"/>
        <v>2795289.6522054672</v>
      </c>
      <c r="O36" s="192">
        <f t="shared" si="22"/>
        <v>2463244.842205286</v>
      </c>
    </row>
    <row r="37" spans="2:15 16361:16361">
      <c r="B37" s="118" t="s">
        <v>231</v>
      </c>
      <c r="C37" s="123">
        <f>+SUM(C33:C36)</f>
        <v>2336887754.4792051</v>
      </c>
      <c r="D37" s="123">
        <f t="shared" ref="D37:O37" si="23">+SUM(D33:D36)</f>
        <v>2424604148.0192051</v>
      </c>
      <c r="E37" s="123">
        <f t="shared" si="23"/>
        <v>2444882820.5392051</v>
      </c>
      <c r="F37" s="123">
        <f t="shared" si="23"/>
        <v>2335679504.3692055</v>
      </c>
      <c r="G37" s="123">
        <f t="shared" si="23"/>
        <v>2424046380.5492048</v>
      </c>
      <c r="H37" s="123">
        <f t="shared" si="23"/>
        <v>2437649401.8992052</v>
      </c>
      <c r="I37" s="123">
        <f t="shared" si="23"/>
        <v>1853731612.1357729</v>
      </c>
      <c r="J37" s="123">
        <f t="shared" si="23"/>
        <v>1881802854.375773</v>
      </c>
      <c r="K37" s="123">
        <f t="shared" si="23"/>
        <v>1913632085.2257726</v>
      </c>
      <c r="L37" s="123">
        <f t="shared" si="23"/>
        <v>1779112266.5266666</v>
      </c>
      <c r="M37" s="123">
        <f t="shared" si="23"/>
        <v>1774308395.7166665</v>
      </c>
      <c r="N37" s="123">
        <f t="shared" si="23"/>
        <v>1885517953.4666667</v>
      </c>
      <c r="O37" s="123">
        <f t="shared" si="23"/>
        <v>1860467509.5566669</v>
      </c>
    </row>
    <row r="38" spans="2:15 16361:16361">
      <c r="B38" s="118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</row>
    <row r="39" spans="2:15 16361:16361">
      <c r="B39" s="118" t="s">
        <v>232</v>
      </c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</row>
    <row r="40" spans="2:15 16361:16361">
      <c r="B40" s="124" t="s">
        <v>233</v>
      </c>
      <c r="C40" s="121">
        <f>+C29-C36</f>
        <v>2334068504.0656762</v>
      </c>
      <c r="D40" s="121">
        <f t="shared" ref="D40:O40" si="24">+D29-D36</f>
        <v>2421125094.5156746</v>
      </c>
      <c r="E40" s="121">
        <f t="shared" si="24"/>
        <v>2441069459.385675</v>
      </c>
      <c r="F40" s="121">
        <f t="shared" si="24"/>
        <v>2332860253.5956745</v>
      </c>
      <c r="G40" s="121">
        <f t="shared" si="24"/>
        <v>2420567328.0456743</v>
      </c>
      <c r="H40" s="121">
        <f t="shared" si="24"/>
        <v>2434108531.0256763</v>
      </c>
      <c r="I40" s="121">
        <f>+I29-I36</f>
        <v>1793796821.6533844</v>
      </c>
      <c r="J40" s="121">
        <f t="shared" si="24"/>
        <v>1876145148.5733833</v>
      </c>
      <c r="K40" s="121">
        <f t="shared" si="24"/>
        <v>1907892677.7933819</v>
      </c>
      <c r="L40" s="121">
        <f t="shared" si="24"/>
        <v>1773364929.677793</v>
      </c>
      <c r="M40" s="121">
        <f t="shared" si="24"/>
        <v>1768590221.3977938</v>
      </c>
      <c r="N40" s="121">
        <f t="shared" si="24"/>
        <v>1878805108.9077947</v>
      </c>
      <c r="O40" s="121">
        <f t="shared" si="24"/>
        <v>1854086709.807795</v>
      </c>
    </row>
    <row r="41" spans="2:15 16361:16361">
      <c r="B41" s="124" t="s">
        <v>234</v>
      </c>
      <c r="C41" s="121">
        <f>+C34+C36</f>
        <v>2819250.413528942</v>
      </c>
      <c r="D41" s="121">
        <f t="shared" ref="D41:O41" si="25">+D34+D36</f>
        <v>3479053.5035305251</v>
      </c>
      <c r="E41" s="121">
        <f t="shared" si="25"/>
        <v>3813361.1535301437</v>
      </c>
      <c r="F41" s="121">
        <f t="shared" si="25"/>
        <v>2819250.7735309829</v>
      </c>
      <c r="G41" s="121">
        <f t="shared" si="25"/>
        <v>3479052.5035305251</v>
      </c>
      <c r="H41" s="121">
        <f t="shared" si="25"/>
        <v>3540870.8735289802</v>
      </c>
      <c r="I41" s="121">
        <f t="shared" si="25"/>
        <v>59934790.482388563</v>
      </c>
      <c r="J41" s="121">
        <f t="shared" si="25"/>
        <v>5657705.8023896897</v>
      </c>
      <c r="K41" s="121">
        <f t="shared" si="25"/>
        <v>5739407.4323907578</v>
      </c>
      <c r="L41" s="121">
        <f t="shared" si="25"/>
        <v>5747336.8488736069</v>
      </c>
      <c r="M41" s="121">
        <f t="shared" si="25"/>
        <v>5718174.3188726818</v>
      </c>
      <c r="N41" s="121">
        <f t="shared" si="25"/>
        <v>6712844.5588719761</v>
      </c>
      <c r="O41" s="121">
        <f t="shared" si="25"/>
        <v>6380799.7488717949</v>
      </c>
      <c r="XEG41" s="134"/>
    </row>
    <row r="42" spans="2:15 16361:16361">
      <c r="B42" s="126" t="s">
        <v>22</v>
      </c>
      <c r="C42" s="121">
        <f>+C40+C41</f>
        <v>2336887754.4792051</v>
      </c>
      <c r="D42" s="121">
        <f t="shared" ref="D42:O42" si="26">+D40+D41</f>
        <v>2424604148.0192051</v>
      </c>
      <c r="E42" s="121">
        <f t="shared" si="26"/>
        <v>2444882820.5392051</v>
      </c>
      <c r="F42" s="121">
        <f t="shared" si="26"/>
        <v>2335679504.3692055</v>
      </c>
      <c r="G42" s="121">
        <f t="shared" si="26"/>
        <v>2424046380.5492048</v>
      </c>
      <c r="H42" s="121">
        <f t="shared" si="26"/>
        <v>2437649401.8992052</v>
      </c>
      <c r="I42" s="121">
        <f t="shared" si="26"/>
        <v>1853731612.1357729</v>
      </c>
      <c r="J42" s="121">
        <f t="shared" si="26"/>
        <v>1881802854.375773</v>
      </c>
      <c r="K42" s="121">
        <f t="shared" si="26"/>
        <v>1913632085.2257726</v>
      </c>
      <c r="L42" s="121">
        <f t="shared" si="26"/>
        <v>1779112266.5266666</v>
      </c>
      <c r="M42" s="121">
        <f t="shared" si="26"/>
        <v>1774308395.7166665</v>
      </c>
      <c r="N42" s="121">
        <f t="shared" si="26"/>
        <v>1885517953.4666667</v>
      </c>
      <c r="O42" s="121">
        <f t="shared" si="26"/>
        <v>1860467509.5566669</v>
      </c>
    </row>
    <row r="43" spans="2:15 16361:16361">
      <c r="B43" s="128"/>
      <c r="C43" s="135">
        <f>+C42-C37</f>
        <v>0</v>
      </c>
      <c r="D43" s="135">
        <f t="shared" ref="D43:O43" si="27">+D42-D37</f>
        <v>0</v>
      </c>
      <c r="E43" s="135">
        <f t="shared" si="27"/>
        <v>0</v>
      </c>
      <c r="F43" s="135">
        <f t="shared" si="27"/>
        <v>0</v>
      </c>
      <c r="G43" s="135">
        <f t="shared" si="27"/>
        <v>0</v>
      </c>
      <c r="H43" s="135">
        <f t="shared" si="27"/>
        <v>0</v>
      </c>
      <c r="I43" s="135">
        <f t="shared" si="27"/>
        <v>0</v>
      </c>
      <c r="J43" s="135">
        <f t="shared" si="27"/>
        <v>0</v>
      </c>
      <c r="K43" s="135">
        <f t="shared" si="27"/>
        <v>0</v>
      </c>
      <c r="L43" s="135">
        <f t="shared" si="27"/>
        <v>0</v>
      </c>
      <c r="M43" s="135">
        <f t="shared" si="27"/>
        <v>0</v>
      </c>
      <c r="N43" s="135">
        <f t="shared" si="27"/>
        <v>0</v>
      </c>
      <c r="O43" s="135">
        <f t="shared" si="27"/>
        <v>0</v>
      </c>
    </row>
    <row r="44" spans="2:15 16361:16361">
      <c r="B44" s="128" t="s">
        <v>235</v>
      </c>
      <c r="C44" s="128"/>
      <c r="D44" s="128"/>
    </row>
    <row r="45" spans="2:15 16361:16361">
      <c r="B45" s="124" t="s">
        <v>234</v>
      </c>
      <c r="C45" s="125">
        <f>+C41</f>
        <v>2819250.413528942</v>
      </c>
      <c r="D45" s="125">
        <f t="shared" ref="D45:O45" si="28">+D41</f>
        <v>3479053.5035305251</v>
      </c>
      <c r="E45" s="125">
        <f t="shared" si="28"/>
        <v>3813361.1535301437</v>
      </c>
      <c r="F45" s="125">
        <f t="shared" si="28"/>
        <v>2819250.7735309829</v>
      </c>
      <c r="G45" s="125">
        <f t="shared" si="28"/>
        <v>3479052.5035305251</v>
      </c>
      <c r="H45" s="125">
        <f t="shared" si="28"/>
        <v>3540870.8735289802</v>
      </c>
      <c r="I45" s="125">
        <f t="shared" si="28"/>
        <v>59934790.482388563</v>
      </c>
      <c r="J45" s="125">
        <f t="shared" si="28"/>
        <v>5657705.8023896897</v>
      </c>
      <c r="K45" s="125">
        <f t="shared" si="28"/>
        <v>5739407.4323907578</v>
      </c>
      <c r="L45" s="125">
        <f t="shared" si="28"/>
        <v>5747336.8488736069</v>
      </c>
      <c r="M45" s="125">
        <f t="shared" si="28"/>
        <v>5718174.3188726818</v>
      </c>
      <c r="N45" s="125">
        <f t="shared" si="28"/>
        <v>6712844.5588719761</v>
      </c>
      <c r="O45" s="125">
        <f t="shared" si="28"/>
        <v>6380799.7488717949</v>
      </c>
    </row>
    <row r="46" spans="2:15 16361:16361">
      <c r="B46" s="151" t="s">
        <v>96</v>
      </c>
      <c r="C46" s="120">
        <f>+'&lt;5&gt; 2009-2013 Depr Combined Fed'!K75</f>
        <v>-9349719.690000033</v>
      </c>
      <c r="D46" s="120">
        <f>+C46</f>
        <v>-9349719.690000033</v>
      </c>
      <c r="E46" s="120">
        <f t="shared" ref="E46:H46" si="29">+D46</f>
        <v>-9349719.690000033</v>
      </c>
      <c r="F46" s="120">
        <f t="shared" si="29"/>
        <v>-9349719.690000033</v>
      </c>
      <c r="G46" s="120">
        <f t="shared" si="29"/>
        <v>-9349719.690000033</v>
      </c>
      <c r="H46" s="120">
        <f t="shared" si="29"/>
        <v>-9349719.690000033</v>
      </c>
      <c r="I46" s="120"/>
      <c r="J46" s="120"/>
      <c r="K46" s="120"/>
      <c r="L46" s="120"/>
      <c r="M46" s="120"/>
      <c r="N46" s="120"/>
      <c r="O46" s="120"/>
    </row>
    <row r="47" spans="2:15 16361:16361">
      <c r="B47" s="75" t="s">
        <v>236</v>
      </c>
      <c r="C47" s="125">
        <f>+C45+C46</f>
        <v>-6530469.2764710914</v>
      </c>
      <c r="D47" s="125">
        <f t="shared" ref="D47:O47" si="30">+D45+D46</f>
        <v>-5870666.1864695083</v>
      </c>
      <c r="E47" s="125">
        <f t="shared" si="30"/>
        <v>-5536358.5364698898</v>
      </c>
      <c r="F47" s="125">
        <f t="shared" si="30"/>
        <v>-6530468.9164690506</v>
      </c>
      <c r="G47" s="125">
        <f t="shared" si="30"/>
        <v>-5870667.1864695083</v>
      </c>
      <c r="H47" s="125">
        <f t="shared" si="30"/>
        <v>-5808848.8164710533</v>
      </c>
      <c r="I47" s="125">
        <f t="shared" si="30"/>
        <v>59934790.482388563</v>
      </c>
      <c r="J47" s="125">
        <f t="shared" si="30"/>
        <v>5657705.8023896897</v>
      </c>
      <c r="K47" s="125">
        <f t="shared" si="30"/>
        <v>5739407.4323907578</v>
      </c>
      <c r="L47" s="125">
        <f t="shared" si="30"/>
        <v>5747336.8488736069</v>
      </c>
      <c r="M47" s="125">
        <f t="shared" si="30"/>
        <v>5718174.3188726818</v>
      </c>
      <c r="N47" s="125">
        <f t="shared" si="30"/>
        <v>6712844.5588719761</v>
      </c>
      <c r="O47" s="125">
        <f t="shared" si="30"/>
        <v>6380799.7488717949</v>
      </c>
    </row>
    <row r="50" spans="3:3">
      <c r="C50" s="76"/>
    </row>
  </sheetData>
  <mergeCells count="1">
    <mergeCell ref="A1:B1"/>
  </mergeCells>
  <pageMargins left="0.7" right="0.7" top="0.75" bottom="0.75" header="0.3" footer="0.3"/>
  <pageSetup scale="81" orientation="landscape" r:id="rId1"/>
  <headerFooter>
    <oddFooter>&amp;L&amp;Z&amp;F&amp;A&amp;R&amp;P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zoomScaleNormal="100" workbookViewId="0">
      <selection activeCell="A7" sqref="A7"/>
    </sheetView>
  </sheetViews>
  <sheetFormatPr defaultColWidth="8.85546875" defaultRowHeight="15"/>
  <cols>
    <col min="1" max="1" width="27.28515625" style="161" customWidth="1"/>
    <col min="2" max="2" width="18.5703125" style="161" customWidth="1"/>
    <col min="3" max="3" width="16.7109375" style="168" bestFit="1" customWidth="1"/>
    <col min="4" max="4" width="16.7109375" style="168" customWidth="1"/>
    <col min="5" max="16384" width="8.85546875" style="161"/>
  </cols>
  <sheetData>
    <row r="1" spans="1:4">
      <c r="A1" s="230" t="s">
        <v>295</v>
      </c>
      <c r="B1" s="230"/>
    </row>
    <row r="2" spans="1:4">
      <c r="A2" s="167" t="s">
        <v>300</v>
      </c>
      <c r="B2" s="167"/>
    </row>
    <row r="3" spans="1:4">
      <c r="A3" s="167" t="s">
        <v>296</v>
      </c>
      <c r="B3" s="167"/>
    </row>
    <row r="4" spans="1:4">
      <c r="A4" s="167" t="s">
        <v>297</v>
      </c>
      <c r="B4" s="167"/>
    </row>
    <row r="5" spans="1:4">
      <c r="A5" s="167" t="s">
        <v>299</v>
      </c>
      <c r="B5" s="167"/>
    </row>
    <row r="6" spans="1:4">
      <c r="A6" s="167" t="s">
        <v>304</v>
      </c>
      <c r="B6" s="167"/>
    </row>
    <row r="8" spans="1:4">
      <c r="A8" s="143" t="s">
        <v>294</v>
      </c>
    </row>
    <row r="9" spans="1:4">
      <c r="A9" s="167" t="s">
        <v>229</v>
      </c>
    </row>
    <row r="10" spans="1:4">
      <c r="A10" s="167" t="s">
        <v>228</v>
      </c>
    </row>
    <row r="11" spans="1:4">
      <c r="A11" s="167" t="s">
        <v>227</v>
      </c>
    </row>
    <row r="12" spans="1:4">
      <c r="A12" s="166" t="s">
        <v>230</v>
      </c>
    </row>
    <row r="16" spans="1:4">
      <c r="A16" s="161" t="s">
        <v>225</v>
      </c>
      <c r="B16" s="161" t="s">
        <v>138</v>
      </c>
      <c r="C16" s="168" t="s">
        <v>223</v>
      </c>
      <c r="D16" s="168" t="s">
        <v>222</v>
      </c>
    </row>
    <row r="17" spans="1:4">
      <c r="A17" s="165">
        <v>10</v>
      </c>
      <c r="B17" s="161" t="s">
        <v>221</v>
      </c>
      <c r="C17" s="168">
        <v>2335304643.5099988</v>
      </c>
      <c r="D17" s="168">
        <v>-11828395.299999995</v>
      </c>
    </row>
    <row r="18" spans="1:4">
      <c r="A18" s="165">
        <v>20</v>
      </c>
      <c r="B18" s="161" t="s">
        <v>220</v>
      </c>
      <c r="C18" s="168">
        <v>2422361234.4499984</v>
      </c>
      <c r="D18" s="168">
        <v>-28128198.799999986</v>
      </c>
    </row>
    <row r="19" spans="1:4">
      <c r="A19" s="165">
        <v>30</v>
      </c>
      <c r="B19" s="161" t="s">
        <v>219</v>
      </c>
      <c r="C19" s="168">
        <v>2442305599.3199987</v>
      </c>
      <c r="D19" s="168">
        <v>-31796193.309999987</v>
      </c>
    </row>
    <row r="20" spans="1:4">
      <c r="A20" s="165">
        <v>40</v>
      </c>
      <c r="B20" s="161" t="s">
        <v>218</v>
      </c>
      <c r="C20" s="168">
        <v>2334096393.5299983</v>
      </c>
      <c r="D20" s="168">
        <v>-11895983.819999993</v>
      </c>
    </row>
    <row r="21" spans="1:4">
      <c r="A21" s="165">
        <v>50</v>
      </c>
      <c r="B21" s="161" t="s">
        <v>217</v>
      </c>
      <c r="C21" s="168">
        <v>2421803467.9799981</v>
      </c>
      <c r="D21" s="168">
        <v>-27956358.269999988</v>
      </c>
    </row>
    <row r="22" spans="1:4">
      <c r="A22" s="165">
        <v>60</v>
      </c>
      <c r="B22" s="161" t="s">
        <v>216</v>
      </c>
      <c r="C22" s="168">
        <v>2435344670.96</v>
      </c>
      <c r="D22" s="168">
        <v>-29923815.739999995</v>
      </c>
    </row>
    <row r="23" spans="1:4">
      <c r="A23" s="165">
        <v>70</v>
      </c>
      <c r="B23" s="161" t="s">
        <v>215</v>
      </c>
      <c r="C23" s="168">
        <v>1793932186.9500008</v>
      </c>
      <c r="D23" s="168">
        <v>28511885.610000018</v>
      </c>
    </row>
    <row r="24" spans="1:4">
      <c r="A24" s="165">
        <v>80</v>
      </c>
      <c r="B24" s="161" t="s">
        <v>214</v>
      </c>
      <c r="C24" s="168">
        <v>1876280513.8699996</v>
      </c>
      <c r="D24" s="168">
        <v>-158525195.19000009</v>
      </c>
    </row>
    <row r="25" spans="1:4">
      <c r="A25" s="165">
        <v>90</v>
      </c>
      <c r="B25" s="161" t="s">
        <v>213</v>
      </c>
      <c r="C25" s="168">
        <v>1908028043.0899982</v>
      </c>
      <c r="D25" s="168">
        <v>-160895520.11000007</v>
      </c>
    </row>
    <row r="26" spans="1:4">
      <c r="A26" s="165">
        <v>330</v>
      </c>
      <c r="B26" s="161" t="s">
        <v>212</v>
      </c>
      <c r="C26" s="168">
        <v>1775296991.6699996</v>
      </c>
      <c r="D26" s="168">
        <v>-136746733.50000018</v>
      </c>
    </row>
    <row r="27" spans="1:4">
      <c r="A27" s="165">
        <v>360</v>
      </c>
      <c r="B27" s="161" t="s">
        <v>211</v>
      </c>
      <c r="C27" s="168">
        <v>1770522283.3900003</v>
      </c>
      <c r="D27" s="168">
        <v>-135926136.54000011</v>
      </c>
    </row>
    <row r="28" spans="1:4">
      <c r="A28" s="165">
        <v>550</v>
      </c>
      <c r="B28" s="161" t="s">
        <v>210</v>
      </c>
      <c r="C28" s="168">
        <v>1880737170.9000013</v>
      </c>
      <c r="D28" s="168">
        <v>-160110285.19000015</v>
      </c>
    </row>
    <row r="29" spans="1:4">
      <c r="A29" s="165">
        <v>560</v>
      </c>
      <c r="B29" s="161" t="s">
        <v>209</v>
      </c>
      <c r="C29" s="168">
        <v>1856018771.8000016</v>
      </c>
      <c r="D29" s="168">
        <v>-156444092.74000013</v>
      </c>
    </row>
    <row r="30" spans="1:4">
      <c r="A30" s="161" t="s">
        <v>64</v>
      </c>
      <c r="C30" s="168">
        <v>27252031971.419991</v>
      </c>
      <c r="D30" s="168">
        <v>-1021665022.9000007</v>
      </c>
    </row>
  </sheetData>
  <mergeCells count="1">
    <mergeCell ref="A1:B1"/>
  </mergeCells>
  <pageMargins left="0.7" right="0.7" top="0.75" bottom="0.75" header="0.3" footer="0.3"/>
  <pageSetup orientation="portrait" r:id="rId2"/>
  <headerFooter>
    <oddFooter>&amp;L&amp;Z&amp;F&amp;A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workbookViewId="0">
      <selection activeCell="A7" sqref="A7"/>
    </sheetView>
  </sheetViews>
  <sheetFormatPr defaultColWidth="8.85546875" defaultRowHeight="15"/>
  <cols>
    <col min="1" max="1" width="27.28515625" style="161" customWidth="1"/>
    <col min="2" max="2" width="18.5703125" style="162" customWidth="1"/>
    <col min="3" max="3" width="16.7109375" style="162" customWidth="1"/>
    <col min="4" max="4" width="14.28515625" style="162" customWidth="1"/>
    <col min="5" max="14" width="9.7109375" style="162" customWidth="1"/>
    <col min="15" max="15" width="10.5703125" style="162" customWidth="1"/>
    <col min="16" max="16" width="17" style="162" bestFit="1" customWidth="1"/>
    <col min="17" max="26" width="17" style="161" bestFit="1" customWidth="1"/>
    <col min="27" max="27" width="21.28515625" style="161" bestFit="1" customWidth="1"/>
    <col min="28" max="28" width="21.5703125" style="161" bestFit="1" customWidth="1"/>
    <col min="29" max="16384" width="8.85546875" style="161"/>
  </cols>
  <sheetData>
    <row r="1" spans="1:15">
      <c r="A1" s="230" t="s">
        <v>295</v>
      </c>
      <c r="B1" s="230"/>
    </row>
    <row r="2" spans="1:15">
      <c r="A2" s="167" t="s">
        <v>300</v>
      </c>
      <c r="B2" s="225"/>
    </row>
    <row r="3" spans="1:15">
      <c r="A3" s="167" t="s">
        <v>296</v>
      </c>
      <c r="B3" s="225"/>
    </row>
    <row r="4" spans="1:15">
      <c r="A4" s="167" t="s">
        <v>297</v>
      </c>
      <c r="B4" s="225"/>
    </row>
    <row r="5" spans="1:15">
      <c r="A5" s="167" t="s">
        <v>299</v>
      </c>
      <c r="B5" s="225"/>
    </row>
    <row r="6" spans="1:15">
      <c r="A6" s="167" t="s">
        <v>303</v>
      </c>
      <c r="B6" s="225"/>
    </row>
    <row r="8" spans="1:15" s="162" customFormat="1">
      <c r="A8" s="167" t="s">
        <v>294</v>
      </c>
    </row>
    <row r="9" spans="1:15" s="162" customFormat="1">
      <c r="A9" s="167" t="s">
        <v>229</v>
      </c>
    </row>
    <row r="10" spans="1:15" s="162" customFormat="1">
      <c r="A10" s="167" t="s">
        <v>228</v>
      </c>
    </row>
    <row r="11" spans="1:15" s="162" customFormat="1">
      <c r="A11" s="167" t="s">
        <v>227</v>
      </c>
    </row>
    <row r="12" spans="1:15" s="162" customFormat="1">
      <c r="A12" s="166" t="s">
        <v>226</v>
      </c>
    </row>
    <row r="14" spans="1:15" s="162" customFormat="1">
      <c r="A14" s="161" t="s">
        <v>225</v>
      </c>
      <c r="B14" s="161" t="s">
        <v>224</v>
      </c>
      <c r="C14" s="162" t="s">
        <v>223</v>
      </c>
      <c r="D14" s="162" t="s">
        <v>222</v>
      </c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</row>
    <row r="15" spans="1:15" s="162" customFormat="1">
      <c r="A15" s="165">
        <v>10</v>
      </c>
      <c r="B15" s="161" t="s">
        <v>221</v>
      </c>
      <c r="C15" s="162">
        <v>2335695180.8699999</v>
      </c>
      <c r="D15" s="162">
        <v>20726286.140000008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</row>
    <row r="16" spans="1:15" s="162" customFormat="1">
      <c r="A16" s="165">
        <v>20</v>
      </c>
      <c r="B16" s="161" t="s">
        <v>220</v>
      </c>
      <c r="C16" s="162">
        <v>2423411574.54</v>
      </c>
      <c r="D16" s="162">
        <v>14173395.619999979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1:15" s="162" customFormat="1">
      <c r="A17" s="165">
        <v>30</v>
      </c>
      <c r="B17" s="161" t="s">
        <v>219</v>
      </c>
      <c r="C17" s="162">
        <v>2443690247.0599999</v>
      </c>
      <c r="D17" s="162">
        <v>12233316.78999998</v>
      </c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</row>
    <row r="18" spans="1:15" s="162" customFormat="1">
      <c r="A18" s="165">
        <v>40</v>
      </c>
      <c r="B18" s="161" t="s">
        <v>218</v>
      </c>
      <c r="C18" s="162">
        <v>2334486930.8900003</v>
      </c>
      <c r="D18" s="162">
        <v>20658697.620000012</v>
      </c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</row>
    <row r="19" spans="1:15" s="162" customFormat="1">
      <c r="A19" s="165">
        <v>50</v>
      </c>
      <c r="B19" s="161" t="s">
        <v>217</v>
      </c>
      <c r="C19" s="162">
        <v>2422853807.0699997</v>
      </c>
      <c r="D19" s="162">
        <v>14345153.499999996</v>
      </c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</row>
    <row r="20" spans="1:15" s="162" customFormat="1">
      <c r="A20" s="165">
        <v>60</v>
      </c>
      <c r="B20" s="161" t="s">
        <v>216</v>
      </c>
      <c r="C20" s="162">
        <v>2436456828.4200001</v>
      </c>
      <c r="D20" s="162">
        <v>13792818.579999987</v>
      </c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</row>
    <row r="21" spans="1:15" s="162" customFormat="1">
      <c r="A21" s="165">
        <v>70</v>
      </c>
      <c r="B21" s="161" t="s">
        <v>215</v>
      </c>
      <c r="C21" s="162">
        <v>1848925041.9100001</v>
      </c>
      <c r="D21" s="162">
        <v>28511885.609999996</v>
      </c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</row>
    <row r="22" spans="1:15" s="162" customFormat="1">
      <c r="A22" s="165">
        <v>80</v>
      </c>
      <c r="B22" s="161" t="s">
        <v>214</v>
      </c>
      <c r="C22" s="162">
        <v>1876996284.1500001</v>
      </c>
      <c r="D22" s="162">
        <v>-111432612.46000001</v>
      </c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</row>
    <row r="23" spans="1:15" s="162" customFormat="1">
      <c r="A23" s="165">
        <v>90</v>
      </c>
      <c r="B23" s="161" t="s">
        <v>213</v>
      </c>
      <c r="C23" s="162">
        <v>1908825514.9999998</v>
      </c>
      <c r="D23" s="162">
        <v>-112413917.83</v>
      </c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</row>
    <row r="24" spans="1:15" s="162" customFormat="1">
      <c r="A24" s="165">
        <v>330</v>
      </c>
      <c r="B24" s="161" t="s">
        <v>212</v>
      </c>
      <c r="C24" s="162">
        <v>1775194711.6200001</v>
      </c>
      <c r="D24" s="162">
        <v>-99386240.800000012</v>
      </c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</row>
    <row r="25" spans="1:15" s="162" customFormat="1">
      <c r="A25" s="165">
        <v>360</v>
      </c>
      <c r="B25" s="161" t="s">
        <v>211</v>
      </c>
      <c r="C25" s="162">
        <v>1770390840.8099999</v>
      </c>
      <c r="D25" s="162">
        <v>-98935548.159999996</v>
      </c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</row>
    <row r="26" spans="1:15" s="162" customFormat="1">
      <c r="A26" s="165">
        <v>550</v>
      </c>
      <c r="B26" s="161" t="s">
        <v>210</v>
      </c>
      <c r="C26" s="162">
        <v>1881600398.5600002</v>
      </c>
      <c r="D26" s="162">
        <v>-111641450.15000002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</row>
    <row r="27" spans="1:15" s="162" customFormat="1">
      <c r="A27" s="165">
        <v>560</v>
      </c>
      <c r="B27" s="161" t="s">
        <v>209</v>
      </c>
      <c r="C27" s="162">
        <v>1856549954.6500003</v>
      </c>
      <c r="D27" s="162">
        <v>-109702980.25000003</v>
      </c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</row>
    <row r="28" spans="1:15" s="162" customFormat="1">
      <c r="A28" s="161" t="s">
        <v>208</v>
      </c>
      <c r="B28" s="161" t="s">
        <v>208</v>
      </c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</row>
    <row r="29" spans="1:15" s="162" customFormat="1">
      <c r="A29" s="161" t="s">
        <v>64</v>
      </c>
      <c r="B29" s="161"/>
      <c r="C29" s="162">
        <v>27315077315.550003</v>
      </c>
      <c r="D29" s="162">
        <v>-519071195.79000008</v>
      </c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</row>
    <row r="30" spans="1:15" s="162" customFormat="1">
      <c r="A30" s="161"/>
      <c r="B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</row>
    <row r="31" spans="1:15" s="162" customFormat="1">
      <c r="A31" s="161"/>
      <c r="B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</row>
    <row r="32" spans="1:15" s="162" customFormat="1">
      <c r="A32" s="161"/>
      <c r="B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</row>
    <row r="33" spans="1:15" s="162" customFormat="1">
      <c r="A33" s="161"/>
      <c r="B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</row>
    <row r="34" spans="1:15" s="162" customFormat="1">
      <c r="A34" s="161"/>
      <c r="B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</row>
    <row r="35" spans="1:15" s="162" customFormat="1">
      <c r="A35" s="161"/>
      <c r="B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</row>
    <row r="36" spans="1:15" s="162" customFormat="1">
      <c r="A36" s="161"/>
      <c r="B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</row>
    <row r="37" spans="1:15" s="162" customFormat="1">
      <c r="A37" s="161"/>
      <c r="B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</row>
    <row r="38" spans="1:15" s="162" customFormat="1">
      <c r="A38" s="161"/>
      <c r="B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</row>
    <row r="39" spans="1:15" s="162" customFormat="1">
      <c r="A39" s="161"/>
      <c r="B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</row>
    <row r="40" spans="1:15" s="162" customFormat="1">
      <c r="A40" s="161"/>
      <c r="B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</row>
    <row r="41" spans="1:15" s="162" customFormat="1">
      <c r="A41" s="161"/>
      <c r="B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</row>
    <row r="42" spans="1:15" s="162" customFormat="1">
      <c r="A42" s="161"/>
      <c r="B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</row>
    <row r="43" spans="1:15" s="162" customFormat="1">
      <c r="A43" s="161"/>
      <c r="B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</row>
    <row r="44" spans="1:15" s="162" customFormat="1">
      <c r="A44" s="164"/>
      <c r="B44" s="163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</row>
    <row r="45" spans="1:15" s="162" customFormat="1">
      <c r="A45" s="164"/>
      <c r="B45" s="163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</row>
    <row r="46" spans="1:15" s="162" customFormat="1">
      <c r="A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</row>
    <row r="47" spans="1:15" s="162" customFormat="1">
      <c r="A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</row>
    <row r="48" spans="1:15" s="162" customFormat="1">
      <c r="A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</row>
    <row r="49" spans="1:15" s="162" customFormat="1">
      <c r="A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</row>
    <row r="50" spans="1:15" s="162" customFormat="1">
      <c r="A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</row>
    <row r="51" spans="1:15" s="162" customFormat="1">
      <c r="A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</row>
    <row r="52" spans="1:15" s="162" customFormat="1">
      <c r="A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</row>
    <row r="53" spans="1:15" s="162" customFormat="1">
      <c r="A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</row>
    <row r="54" spans="1:15" s="162" customFormat="1">
      <c r="A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5" s="162" customFormat="1">
      <c r="A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</row>
    <row r="56" spans="1:15" s="162" customFormat="1"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</row>
    <row r="57" spans="1:15" s="162" customFormat="1"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</row>
    <row r="58" spans="1:15" s="162" customFormat="1"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</row>
    <row r="59" spans="1:15" s="162" customFormat="1"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</row>
    <row r="60" spans="1:15" s="162" customFormat="1"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</row>
    <row r="61" spans="1:15" s="162" customFormat="1"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</row>
    <row r="62" spans="1:15" s="162" customFormat="1"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</row>
  </sheetData>
  <mergeCells count="1">
    <mergeCell ref="A1:B1"/>
  </mergeCells>
  <pageMargins left="0.7" right="0.7" top="0.75" bottom="0.75" header="0.3" footer="0.3"/>
  <pageSetup orientation="portrait" r:id="rId2"/>
  <headerFooter>
    <oddFooter>&amp;L&amp;Z&amp;F&amp;A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"/>
  <sheetViews>
    <sheetView zoomScaleNormal="100" workbookViewId="0">
      <selection activeCell="A7" sqref="A7"/>
    </sheetView>
  </sheetViews>
  <sheetFormatPr defaultColWidth="8.85546875" defaultRowHeight="12"/>
  <cols>
    <col min="1" max="1" width="27.28515625" style="89" customWidth="1"/>
    <col min="2" max="2" width="8.85546875" style="89" customWidth="1"/>
    <col min="3" max="4" width="12.42578125" style="89" customWidth="1"/>
    <col min="5" max="5" width="11" style="89" bestFit="1" customWidth="1"/>
    <col min="6" max="6" width="3.42578125" style="89" customWidth="1"/>
    <col min="7" max="7" width="13.85546875" style="89" customWidth="1"/>
    <col min="8" max="8" width="11.28515625" style="89" bestFit="1" customWidth="1"/>
    <col min="9" max="9" width="11.28515625" style="89" customWidth="1"/>
    <col min="10" max="10" width="11.28515625" style="89" bestFit="1" customWidth="1"/>
    <col min="11" max="16384" width="8.85546875" style="89"/>
  </cols>
  <sheetData>
    <row r="1" spans="1:5" ht="15">
      <c r="A1" s="230" t="s">
        <v>295</v>
      </c>
      <c r="B1" s="230"/>
    </row>
    <row r="2" spans="1:5">
      <c r="A2" s="88" t="s">
        <v>300</v>
      </c>
      <c r="B2" s="88"/>
    </row>
    <row r="3" spans="1:5">
      <c r="A3" s="88" t="s">
        <v>296</v>
      </c>
      <c r="B3" s="88"/>
    </row>
    <row r="4" spans="1:5">
      <c r="A4" s="88" t="s">
        <v>297</v>
      </c>
      <c r="B4" s="88"/>
    </row>
    <row r="5" spans="1:5">
      <c r="A5" s="88" t="s">
        <v>299</v>
      </c>
      <c r="B5" s="88"/>
    </row>
    <row r="6" spans="1:5">
      <c r="A6" s="88" t="s">
        <v>302</v>
      </c>
      <c r="B6" s="88"/>
    </row>
    <row r="8" spans="1:5">
      <c r="A8" s="88" t="s">
        <v>294</v>
      </c>
    </row>
    <row r="9" spans="1:5">
      <c r="A9" s="88" t="str">
        <f>+'&lt;1&gt; Sec 481 Calc Summary Fed'!A9</f>
        <v>Repairs Sec 481 Adj Calculation</v>
      </c>
    </row>
    <row r="10" spans="1:5">
      <c r="A10" s="88" t="s">
        <v>171</v>
      </c>
    </row>
    <row r="11" spans="1:5">
      <c r="A11" s="88" t="s">
        <v>160</v>
      </c>
    </row>
    <row r="14" spans="1:5">
      <c r="A14" s="105" t="s">
        <v>135</v>
      </c>
      <c r="B14" s="104"/>
      <c r="C14" s="104"/>
      <c r="D14" s="104"/>
      <c r="E14" s="104"/>
    </row>
    <row r="15" spans="1:5">
      <c r="A15" s="106">
        <v>1</v>
      </c>
      <c r="B15" s="104" t="s">
        <v>136</v>
      </c>
      <c r="C15" s="104"/>
      <c r="D15" s="104"/>
      <c r="E15" s="104"/>
    </row>
    <row r="16" spans="1:5">
      <c r="A16" s="106">
        <v>2</v>
      </c>
      <c r="B16" s="105" t="s">
        <v>151</v>
      </c>
      <c r="C16" s="90"/>
      <c r="D16" s="90"/>
      <c r="E16" s="90"/>
    </row>
    <row r="17" spans="1:11">
      <c r="A17" s="106">
        <v>3</v>
      </c>
      <c r="B17" s="105" t="s">
        <v>137</v>
      </c>
      <c r="C17" s="90"/>
      <c r="D17" s="90"/>
      <c r="E17" s="90"/>
    </row>
    <row r="18" spans="1:11">
      <c r="A18" s="106"/>
      <c r="B18" s="105"/>
      <c r="C18" s="90"/>
      <c r="D18" s="90"/>
      <c r="E18" s="90"/>
    </row>
    <row r="19" spans="1:11">
      <c r="A19" s="90"/>
      <c r="B19" s="90"/>
      <c r="C19" s="91"/>
      <c r="D19" s="91"/>
      <c r="E19" s="91"/>
    </row>
    <row r="20" spans="1:11" s="103" customFormat="1" ht="24">
      <c r="A20" s="100" t="s">
        <v>138</v>
      </c>
      <c r="B20" s="101" t="s">
        <v>139</v>
      </c>
      <c r="C20" s="102" t="s">
        <v>158</v>
      </c>
      <c r="D20" s="102" t="s">
        <v>178</v>
      </c>
      <c r="E20" s="102" t="s">
        <v>159</v>
      </c>
      <c r="G20" s="102" t="s">
        <v>158</v>
      </c>
      <c r="H20" s="102" t="s">
        <v>97</v>
      </c>
      <c r="I20" s="102" t="s">
        <v>96</v>
      </c>
      <c r="J20" s="102" t="s">
        <v>179</v>
      </c>
    </row>
    <row r="21" spans="1:11">
      <c r="B21" s="94"/>
      <c r="C21" s="93"/>
      <c r="D21" s="93"/>
      <c r="E21" s="93"/>
      <c r="H21" s="93"/>
      <c r="I21" s="93"/>
    </row>
    <row r="22" spans="1:11">
      <c r="A22" s="94">
        <v>1</v>
      </c>
      <c r="B22" s="109" t="s">
        <v>142</v>
      </c>
      <c r="C22" s="95">
        <f>+'&lt;5&gt; 2009-2013 Depr Combined Fed'!F73</f>
        <v>4826601.5499999765</v>
      </c>
      <c r="D22" s="95">
        <f>-'&lt;5&gt; 2009-2013 Depr Combined Fed'!C30</f>
        <v>-2413300.7749999883</v>
      </c>
      <c r="E22" s="95">
        <f>+'&lt;5&gt; 2009-2013 Depr Combined Fed'!F76</f>
        <v>121277.69165116052</v>
      </c>
      <c r="F22" s="95"/>
      <c r="G22" s="95">
        <f>+C22</f>
        <v>4826601.5499999765</v>
      </c>
      <c r="H22" s="95">
        <f>+'&lt;5&gt; 2009-2013 Depr Combined Fed'!F76</f>
        <v>121277.69165116052</v>
      </c>
      <c r="I22" s="95">
        <f>+'&lt;5&gt; 2009-2013 Depr Combined Fed'!F75</f>
        <v>2413300.7749999883</v>
      </c>
      <c r="J22" s="95">
        <f>+G22-SUM(H22:I22)</f>
        <v>2292023.0833488279</v>
      </c>
      <c r="K22" s="96"/>
    </row>
    <row r="23" spans="1:11">
      <c r="A23" s="94">
        <v>1</v>
      </c>
      <c r="B23" s="109" t="s">
        <v>143</v>
      </c>
      <c r="C23" s="95">
        <f>+'&lt;5&gt; 2009-2013 Depr Combined Fed'!G73</f>
        <v>13008991.800000001</v>
      </c>
      <c r="D23" s="95">
        <f>-'&lt;5&gt; 2009-2013 Depr Combined Fed'!C38</f>
        <v>-6504495.9000000004</v>
      </c>
      <c r="E23" s="95">
        <f>+'&lt;5&gt; 2009-2013 Depr Combined Fed'!G76</f>
        <v>467130.25020153762</v>
      </c>
      <c r="F23" s="95"/>
      <c r="G23" s="95">
        <f t="shared" ref="G23:G26" si="0">+C23</f>
        <v>13008991.800000001</v>
      </c>
      <c r="H23" s="95">
        <f>+'&lt;5&gt; 2009-2013 Depr Combined Fed'!G76</f>
        <v>467130.25020153762</v>
      </c>
      <c r="I23" s="95">
        <f>+'&lt;5&gt; 2009-2013 Depr Combined Fed'!G75</f>
        <v>6504495.9000000004</v>
      </c>
      <c r="J23" s="95">
        <f t="shared" ref="J23:J26" si="1">+G23-SUM(H23:I23)</f>
        <v>6037365.6497984631</v>
      </c>
      <c r="K23" s="96"/>
    </row>
    <row r="24" spans="1:11">
      <c r="A24" s="94">
        <v>1</v>
      </c>
      <c r="B24" s="109" t="s">
        <v>144</v>
      </c>
      <c r="C24" s="95">
        <f>+'&lt;5&gt; 2009-2013 Depr Combined Fed'!H73</f>
        <v>17990686.48</v>
      </c>
      <c r="D24" s="95">
        <f>-'&lt;5&gt; 2009-2013 Depr Combined Fed'!C46</f>
        <v>-13493014.860000001</v>
      </c>
      <c r="E24" s="95">
        <f>+'&lt;5&gt; 2009-2013 Depr Combined Fed'!H76</f>
        <v>826043.19035739882</v>
      </c>
      <c r="F24" s="95"/>
      <c r="G24" s="95">
        <f t="shared" si="0"/>
        <v>17990686.48</v>
      </c>
      <c r="H24" s="95">
        <f>+'&lt;5&gt; 2009-2013 Depr Combined Fed'!H76</f>
        <v>826043.19035739882</v>
      </c>
      <c r="I24" s="95">
        <f>+'&lt;5&gt; 2009-2013 Depr Combined Fed'!H75</f>
        <v>13493014.860000001</v>
      </c>
      <c r="J24" s="95">
        <f t="shared" si="1"/>
        <v>3671628.4296426009</v>
      </c>
      <c r="K24" s="96"/>
    </row>
    <row r="25" spans="1:11">
      <c r="A25" s="94">
        <v>1</v>
      </c>
      <c r="B25" s="109" t="s">
        <v>145</v>
      </c>
      <c r="C25" s="95">
        <f>+'&lt;5&gt; 2009-2013 Depr Combined Fed'!I73</f>
        <v>-25643271.220000003</v>
      </c>
      <c r="D25" s="95">
        <f>-'&lt;5&gt; 2009-2013 Depr Combined Fed'!C54</f>
        <v>12821635.610000001</v>
      </c>
      <c r="E25" s="95">
        <f>+'&lt;5&gt; 2009-2013 Depr Combined Fed'!I76</f>
        <v>447093.86675334396</v>
      </c>
      <c r="F25" s="95"/>
      <c r="G25" s="95">
        <f t="shared" si="0"/>
        <v>-25643271.220000003</v>
      </c>
      <c r="H25" s="95">
        <f>+'&lt;5&gt; 2009-2013 Depr Combined Fed'!I76</f>
        <v>447093.86675334396</v>
      </c>
      <c r="I25" s="95">
        <f>+'&lt;5&gt; 2009-2013 Depr Combined Fed'!I75</f>
        <v>-12821635.610000001</v>
      </c>
      <c r="J25" s="95">
        <f t="shared" si="1"/>
        <v>-13268729.476753345</v>
      </c>
      <c r="K25" s="96"/>
    </row>
    <row r="26" spans="1:11">
      <c r="A26" s="94">
        <v>1</v>
      </c>
      <c r="B26" s="109" t="s">
        <v>146</v>
      </c>
      <c r="C26" s="95">
        <f>+'&lt;5&gt; 2009-2013 Depr Combined Fed'!J73</f>
        <v>-37877791.230000041</v>
      </c>
      <c r="D26" s="95">
        <f>-'&lt;5&gt; 2009-2013 Depr Combined Fed'!C62</f>
        <v>18938895.615000021</v>
      </c>
      <c r="E26" s="95">
        <f>+'&lt;5&gt; 2009-2013 Depr Combined Fed'!J76</f>
        <v>-668971.51975828654</v>
      </c>
      <c r="F26" s="95"/>
      <c r="G26" s="95">
        <f t="shared" si="0"/>
        <v>-37877791.230000041</v>
      </c>
      <c r="H26" s="95">
        <f>+'&lt;5&gt; 2009-2013 Depr Combined Fed'!J76</f>
        <v>-668971.51975828654</v>
      </c>
      <c r="I26" s="95">
        <f>+'&lt;5&gt; 2009-2013 Depr Combined Fed'!J75</f>
        <v>-18938895.615000021</v>
      </c>
      <c r="J26" s="95">
        <f t="shared" si="1"/>
        <v>-18269924.095241733</v>
      </c>
      <c r="K26" s="96"/>
    </row>
    <row r="27" spans="1:11" ht="12.75" thickBot="1">
      <c r="A27" s="97" t="s">
        <v>64</v>
      </c>
      <c r="B27" s="94"/>
      <c r="C27" s="98">
        <f>SUM(C22:C26)</f>
        <v>-27694782.620000061</v>
      </c>
      <c r="D27" s="98">
        <f>SUM(D22:D26)</f>
        <v>9349719.690000033</v>
      </c>
      <c r="E27" s="98">
        <f>SUM(E22:E26)</f>
        <v>1192573.4792051543</v>
      </c>
      <c r="F27" s="95"/>
      <c r="G27" s="98">
        <f>SUM(G22:G26)</f>
        <v>-27694782.620000061</v>
      </c>
      <c r="H27" s="98">
        <f>SUM(H22:H26)</f>
        <v>1192573.4792051543</v>
      </c>
      <c r="I27" s="98">
        <f>SUM(I22:I26)</f>
        <v>-9349719.690000033</v>
      </c>
      <c r="J27" s="98">
        <f t="shared" ref="J27" si="2">SUM(J22:J26)</f>
        <v>-19537636.409205183</v>
      </c>
      <c r="K27" s="96"/>
    </row>
    <row r="28" spans="1:11" ht="12.75" thickTop="1">
      <c r="A28" s="94"/>
      <c r="B28" s="94"/>
      <c r="C28" s="96"/>
      <c r="D28" s="96"/>
      <c r="E28" s="96"/>
      <c r="F28" s="96"/>
      <c r="G28" s="96"/>
      <c r="H28" s="96"/>
      <c r="I28" s="96"/>
      <c r="J28" s="96">
        <f>+J27-'&lt;5&gt; 2009-2013 Depr Combined Fed'!K79</f>
        <v>0</v>
      </c>
      <c r="K28" s="96"/>
    </row>
    <row r="29" spans="1:11">
      <c r="A29" s="94"/>
      <c r="B29" s="94"/>
      <c r="C29" s="96"/>
      <c r="D29" s="96"/>
      <c r="E29" s="96"/>
      <c r="F29" s="96"/>
      <c r="G29" s="96"/>
      <c r="H29" s="96"/>
      <c r="I29" s="96"/>
      <c r="J29" s="96"/>
      <c r="K29" s="96"/>
    </row>
    <row r="30" spans="1:11" ht="24">
      <c r="A30" s="88" t="s">
        <v>138</v>
      </c>
      <c r="B30" s="92" t="s">
        <v>139</v>
      </c>
      <c r="C30" s="102" t="s">
        <v>158</v>
      </c>
      <c r="D30" s="102" t="s">
        <v>178</v>
      </c>
      <c r="E30" s="102" t="s">
        <v>159</v>
      </c>
      <c r="F30" s="96"/>
      <c r="G30" s="102" t="s">
        <v>158</v>
      </c>
      <c r="H30" s="102" t="s">
        <v>97</v>
      </c>
      <c r="I30" s="102" t="s">
        <v>96</v>
      </c>
      <c r="J30" s="102" t="s">
        <v>179</v>
      </c>
      <c r="K30" s="96"/>
    </row>
    <row r="31" spans="1:11">
      <c r="B31" s="94"/>
      <c r="C31" s="93"/>
      <c r="D31" s="93"/>
      <c r="E31" s="93"/>
      <c r="F31" s="96"/>
      <c r="H31" s="93"/>
      <c r="I31" s="93"/>
      <c r="J31" s="96"/>
      <c r="K31" s="96"/>
    </row>
    <row r="32" spans="1:11">
      <c r="A32" s="94">
        <v>2</v>
      </c>
      <c r="B32" s="109" t="s">
        <v>142</v>
      </c>
      <c r="C32" s="95">
        <f>+C22</f>
        <v>4826601.5499999765</v>
      </c>
      <c r="D32" s="95"/>
      <c r="E32" s="95">
        <f>+'&lt;6&gt; GA'!F77</f>
        <v>242555.38330232105</v>
      </c>
      <c r="F32" s="96"/>
      <c r="G32" s="95">
        <f>+C32</f>
        <v>4826601.5499999765</v>
      </c>
      <c r="H32" s="95">
        <f>+'&lt;6&gt; GA'!F76</f>
        <v>242555.38330232105</v>
      </c>
      <c r="I32" s="95"/>
      <c r="J32" s="95">
        <f>+G32-SUM(H32:I32)</f>
        <v>4584046.1666976558</v>
      </c>
      <c r="K32" s="96"/>
    </row>
    <row r="33" spans="1:11">
      <c r="A33" s="94">
        <f>+A32</f>
        <v>2</v>
      </c>
      <c r="B33" s="109" t="s">
        <v>143</v>
      </c>
      <c r="C33" s="95">
        <f t="shared" ref="C33:C36" si="3">+C23</f>
        <v>13008991.800000001</v>
      </c>
      <c r="D33" s="95"/>
      <c r="E33" s="95">
        <f>+'&lt;6&gt; GA'!G77</f>
        <v>934260.50040307525</v>
      </c>
      <c r="F33" s="96"/>
      <c r="G33" s="95">
        <f t="shared" ref="G33:G36" si="4">+C33</f>
        <v>13008991.800000001</v>
      </c>
      <c r="H33" s="95">
        <f>+'&lt;6&gt; GA'!G76</f>
        <v>934260.50040307525</v>
      </c>
      <c r="I33" s="95"/>
      <c r="J33" s="95">
        <f t="shared" ref="J33:J36" si="5">+G33-SUM(H33:I33)</f>
        <v>12074731.299596926</v>
      </c>
      <c r="K33" s="96"/>
    </row>
    <row r="34" spans="1:11">
      <c r="A34" s="94">
        <f t="shared" ref="A34:A36" si="6">+A33</f>
        <v>2</v>
      </c>
      <c r="B34" s="109" t="s">
        <v>144</v>
      </c>
      <c r="C34" s="95">
        <f t="shared" si="3"/>
        <v>17990686.48</v>
      </c>
      <c r="D34" s="95"/>
      <c r="E34" s="95">
        <f>+'&lt;6&gt; GA'!H77</f>
        <v>1976710.4384022974</v>
      </c>
      <c r="F34" s="96"/>
      <c r="G34" s="95">
        <f t="shared" si="4"/>
        <v>17990686.48</v>
      </c>
      <c r="H34" s="95">
        <f>+'&lt;6&gt; GA'!H76</f>
        <v>1976710.4384022974</v>
      </c>
      <c r="I34" s="95"/>
      <c r="J34" s="95">
        <f t="shared" si="5"/>
        <v>16013976.041597703</v>
      </c>
      <c r="K34" s="96"/>
    </row>
    <row r="35" spans="1:11">
      <c r="A35" s="94">
        <f t="shared" si="6"/>
        <v>2</v>
      </c>
      <c r="B35" s="109" t="s">
        <v>145</v>
      </c>
      <c r="C35" s="95">
        <f t="shared" si="3"/>
        <v>-25643271.220000003</v>
      </c>
      <c r="D35" s="95"/>
      <c r="E35" s="95">
        <f>+'&lt;6&gt; GA'!I77</f>
        <v>1520384.2045572381</v>
      </c>
      <c r="F35" s="96"/>
      <c r="G35" s="95">
        <f t="shared" si="4"/>
        <v>-25643271.220000003</v>
      </c>
      <c r="H35" s="95">
        <f>+'&lt;6&gt; GA'!I76</f>
        <v>1520384.2045572381</v>
      </c>
      <c r="I35" s="95"/>
      <c r="J35" s="95">
        <f t="shared" si="5"/>
        <v>-27163655.424557239</v>
      </c>
      <c r="K35" s="96"/>
    </row>
    <row r="36" spans="1:11">
      <c r="A36" s="94">
        <f t="shared" si="6"/>
        <v>2</v>
      </c>
      <c r="B36" s="109" t="s">
        <v>146</v>
      </c>
      <c r="C36" s="95">
        <f t="shared" si="3"/>
        <v>-37877791.230000041</v>
      </c>
      <c r="D36" s="95"/>
      <c r="E36" s="95">
        <f>+'&lt;6&gt; GA'!J77</f>
        <v>-756355.61999842268</v>
      </c>
      <c r="F36" s="96"/>
      <c r="G36" s="95">
        <f t="shared" si="4"/>
        <v>-37877791.230000041</v>
      </c>
      <c r="H36" s="95">
        <f>+'&lt;6&gt; GA'!J76</f>
        <v>-756355.61999842268</v>
      </c>
      <c r="I36" s="95"/>
      <c r="J36" s="95">
        <f t="shared" si="5"/>
        <v>-37121435.610001616</v>
      </c>
      <c r="K36" s="96"/>
    </row>
    <row r="37" spans="1:11" ht="12.75" thickBot="1">
      <c r="A37" s="97" t="s">
        <v>64</v>
      </c>
      <c r="B37" s="94"/>
      <c r="C37" s="99">
        <f>SUM(C32:C36)</f>
        <v>-27694782.620000061</v>
      </c>
      <c r="D37" s="99">
        <f>SUM(D32:D36)</f>
        <v>0</v>
      </c>
      <c r="E37" s="99">
        <f t="shared" ref="E37" si="7">SUM(E32:E36)</f>
        <v>3917554.9066665089</v>
      </c>
      <c r="F37" s="96"/>
      <c r="G37" s="98">
        <f>SUM(G32:G36)</f>
        <v>-27694782.620000061</v>
      </c>
      <c r="H37" s="99">
        <f>SUM(H32:H36)</f>
        <v>3917554.9066665089</v>
      </c>
      <c r="I37" s="99">
        <f t="shared" ref="I37" si="8">SUM(I32:I36)</f>
        <v>0</v>
      </c>
      <c r="J37" s="99">
        <f t="shared" ref="J37" si="9">SUM(J32:J36)</f>
        <v>-31612337.526666567</v>
      </c>
      <c r="K37" s="96"/>
    </row>
    <row r="38" spans="1:11" ht="12.75" thickTop="1">
      <c r="A38" s="94"/>
      <c r="B38" s="94"/>
      <c r="C38" s="96"/>
      <c r="D38" s="96"/>
      <c r="E38" s="96"/>
      <c r="F38" s="96"/>
      <c r="G38" s="96"/>
      <c r="H38" s="96"/>
      <c r="I38" s="96"/>
      <c r="J38" s="96">
        <f>+J37-'&lt;6&gt; GA'!K79</f>
        <v>0</v>
      </c>
      <c r="K38" s="96"/>
    </row>
    <row r="39" spans="1:11">
      <c r="A39" s="94"/>
      <c r="B39" s="94"/>
      <c r="C39" s="96"/>
      <c r="D39" s="96"/>
      <c r="E39" s="96"/>
      <c r="F39" s="96"/>
      <c r="G39" s="96"/>
      <c r="H39" s="96"/>
      <c r="I39" s="96"/>
      <c r="J39" s="96"/>
      <c r="K39" s="96"/>
    </row>
    <row r="40" spans="1:11" ht="24">
      <c r="A40" s="88" t="s">
        <v>138</v>
      </c>
      <c r="B40" s="92" t="s">
        <v>139</v>
      </c>
      <c r="C40" s="102" t="s">
        <v>158</v>
      </c>
      <c r="D40" s="102" t="s">
        <v>178</v>
      </c>
      <c r="E40" s="102" t="s">
        <v>159</v>
      </c>
      <c r="F40" s="96"/>
      <c r="G40" s="102" t="s">
        <v>158</v>
      </c>
      <c r="H40" s="102" t="s">
        <v>97</v>
      </c>
      <c r="I40" s="102" t="s">
        <v>96</v>
      </c>
      <c r="J40" s="102" t="s">
        <v>179</v>
      </c>
      <c r="K40" s="96"/>
    </row>
    <row r="41" spans="1:11">
      <c r="B41" s="94"/>
      <c r="C41" s="93"/>
      <c r="D41" s="93"/>
      <c r="E41" s="93"/>
      <c r="F41" s="96"/>
      <c r="H41" s="93"/>
      <c r="I41" s="93"/>
      <c r="J41" s="96"/>
      <c r="K41" s="96"/>
    </row>
    <row r="42" spans="1:11">
      <c r="A42" s="94">
        <v>3</v>
      </c>
      <c r="B42" s="109" t="s">
        <v>142</v>
      </c>
      <c r="C42" s="95">
        <f>+C32</f>
        <v>4826601.5499999765</v>
      </c>
      <c r="D42" s="95"/>
      <c r="E42" s="95">
        <f>+'&lt;7&gt; CA'!F77</f>
        <v>242730.84709321355</v>
      </c>
      <c r="F42" s="96"/>
      <c r="G42" s="95">
        <f>+C42</f>
        <v>4826601.5499999765</v>
      </c>
      <c r="H42" s="95">
        <f>+'&lt;7&gt; CA'!F76</f>
        <v>242730.84709321355</v>
      </c>
      <c r="I42" s="95"/>
      <c r="J42" s="95">
        <f>+G42-SUM(H42:I42)</f>
        <v>4583870.7029067632</v>
      </c>
      <c r="K42" s="96"/>
    </row>
    <row r="43" spans="1:11">
      <c r="A43" s="94">
        <f>+A42</f>
        <v>3</v>
      </c>
      <c r="B43" s="109" t="s">
        <v>143</v>
      </c>
      <c r="C43" s="95">
        <f t="shared" ref="C43" si="10">+C33</f>
        <v>13008991.800000001</v>
      </c>
      <c r="D43" s="95"/>
      <c r="E43" s="95">
        <f>+'&lt;7&gt; CA'!G77</f>
        <v>909245.40993743017</v>
      </c>
      <c r="F43" s="96"/>
      <c r="G43" s="95">
        <f t="shared" ref="G43:G46" si="11">+C43</f>
        <v>13008991.800000001</v>
      </c>
      <c r="H43" s="95">
        <f>+'&lt;7&gt; CA'!G76</f>
        <v>909245.40993743017</v>
      </c>
      <c r="I43" s="95"/>
      <c r="J43" s="95">
        <f t="shared" ref="J43:J46" si="12">+G43-SUM(H43:I43)</f>
        <v>12099746.390062571</v>
      </c>
      <c r="K43" s="96"/>
    </row>
    <row r="44" spans="1:11">
      <c r="A44" s="94">
        <f t="shared" ref="A44:A46" si="13">+A43</f>
        <v>3</v>
      </c>
      <c r="B44" s="109" t="s">
        <v>144</v>
      </c>
      <c r="C44" s="95">
        <f t="shared" ref="C44" si="14">+C34</f>
        <v>17990686.48</v>
      </c>
      <c r="D44" s="95"/>
      <c r="E44" s="95">
        <f>+'&lt;7&gt; CA'!H77</f>
        <v>1904665.6716857036</v>
      </c>
      <c r="F44" s="96"/>
      <c r="G44" s="95">
        <f t="shared" si="11"/>
        <v>17990686.48</v>
      </c>
      <c r="H44" s="95">
        <f>+'&lt;7&gt; CA'!H76</f>
        <v>1904665.6716857036</v>
      </c>
      <c r="I44" s="95"/>
      <c r="J44" s="95">
        <f t="shared" si="12"/>
        <v>16086020.808314297</v>
      </c>
      <c r="K44" s="96"/>
    </row>
    <row r="45" spans="1:11">
      <c r="A45" s="94">
        <f t="shared" si="13"/>
        <v>3</v>
      </c>
      <c r="B45" s="109" t="s">
        <v>145</v>
      </c>
      <c r="C45" s="95">
        <f t="shared" ref="C45" si="15">+C35</f>
        <v>-25643271.220000003</v>
      </c>
      <c r="D45" s="95"/>
      <c r="E45" s="95">
        <f>+'&lt;7&gt; CA'!I77</f>
        <v>1504515.8498917017</v>
      </c>
      <c r="F45" s="96"/>
      <c r="G45" s="95">
        <f t="shared" si="11"/>
        <v>-25643271.220000003</v>
      </c>
      <c r="H45" s="95">
        <f>+'&lt;7&gt; CA'!I76</f>
        <v>1504515.8498917017</v>
      </c>
      <c r="I45" s="95"/>
      <c r="J45" s="95">
        <f t="shared" si="12"/>
        <v>-27147787.069891706</v>
      </c>
      <c r="K45" s="96"/>
    </row>
    <row r="46" spans="1:11">
      <c r="A46" s="94">
        <f t="shared" si="13"/>
        <v>3</v>
      </c>
      <c r="B46" s="109" t="s">
        <v>146</v>
      </c>
      <c r="C46" s="95">
        <f t="shared" ref="C46" si="16">+C36</f>
        <v>-37877791.230000041</v>
      </c>
      <c r="D46" s="95"/>
      <c r="E46" s="95">
        <f>+'&lt;7&gt; CA'!J77</f>
        <v>245412.4471648765</v>
      </c>
      <c r="F46" s="96"/>
      <c r="G46" s="95">
        <f t="shared" si="11"/>
        <v>-37877791.230000041</v>
      </c>
      <c r="H46" s="95">
        <f>+'&lt;7&gt; CA'!J76</f>
        <v>245412.4471648765</v>
      </c>
      <c r="I46" s="95"/>
      <c r="J46" s="95">
        <f t="shared" si="12"/>
        <v>-38123203.67716492</v>
      </c>
      <c r="K46" s="96"/>
    </row>
    <row r="47" spans="1:11" ht="12.75" thickBot="1">
      <c r="A47" s="97" t="s">
        <v>64</v>
      </c>
      <c r="B47" s="94"/>
      <c r="C47" s="99">
        <f>SUM(C42:C46)</f>
        <v>-27694782.620000061</v>
      </c>
      <c r="D47" s="99">
        <f>SUM(D42:D46)</f>
        <v>0</v>
      </c>
      <c r="E47" s="99">
        <f t="shared" ref="E47" si="17">SUM(E42:E46)</f>
        <v>4806570.2257729257</v>
      </c>
      <c r="F47" s="96"/>
      <c r="G47" s="98">
        <f>SUM(G42:G46)</f>
        <v>-27694782.620000061</v>
      </c>
      <c r="H47" s="99">
        <f>SUM(H42:H46)</f>
        <v>4806570.2257729257</v>
      </c>
      <c r="I47" s="99">
        <f t="shared" ref="I47" si="18">SUM(I42:I46)</f>
        <v>0</v>
      </c>
      <c r="J47" s="99">
        <f t="shared" ref="J47" si="19">SUM(J42:J46)</f>
        <v>-32501352.845772997</v>
      </c>
      <c r="K47" s="96"/>
    </row>
    <row r="48" spans="1:11" ht="12.75" thickTop="1">
      <c r="A48" s="94"/>
      <c r="B48" s="94"/>
      <c r="C48" s="96"/>
      <c r="D48" s="96"/>
      <c r="E48" s="96"/>
      <c r="F48" s="96"/>
      <c r="G48" s="96"/>
      <c r="H48" s="96"/>
      <c r="I48" s="96"/>
      <c r="J48" s="96">
        <f>+J47-'&lt;7&gt; CA'!K79</f>
        <v>0</v>
      </c>
      <c r="K48" s="96"/>
    </row>
    <row r="49" spans="1:11">
      <c r="A49" s="94"/>
      <c r="B49" s="94"/>
      <c r="C49" s="96"/>
      <c r="D49" s="96"/>
      <c r="E49" s="96"/>
      <c r="F49" s="96"/>
      <c r="G49" s="96"/>
      <c r="H49" s="96"/>
      <c r="I49" s="96"/>
      <c r="J49" s="96"/>
      <c r="K49" s="96"/>
    </row>
    <row r="50" spans="1:11">
      <c r="A50" s="94"/>
      <c r="B50" s="94"/>
    </row>
    <row r="51" spans="1:11">
      <c r="A51" s="94"/>
      <c r="B51" s="94"/>
    </row>
    <row r="52" spans="1:11">
      <c r="A52" s="94"/>
      <c r="B52" s="94"/>
    </row>
    <row r="53" spans="1:11">
      <c r="A53" s="94"/>
      <c r="B53" s="94"/>
    </row>
    <row r="54" spans="1:11">
      <c r="A54" s="94"/>
      <c r="B54" s="94"/>
    </row>
    <row r="55" spans="1:11">
      <c r="A55" s="94"/>
      <c r="B55" s="94"/>
    </row>
    <row r="56" spans="1:11">
      <c r="A56" s="94"/>
      <c r="B56" s="94"/>
    </row>
    <row r="57" spans="1:11">
      <c r="A57" s="94"/>
      <c r="B57" s="94"/>
    </row>
    <row r="58" spans="1:11">
      <c r="A58" s="94"/>
      <c r="B58" s="94"/>
    </row>
    <row r="59" spans="1:11">
      <c r="A59" s="94"/>
      <c r="B59" s="94"/>
    </row>
    <row r="60" spans="1:11">
      <c r="A60" s="94"/>
      <c r="B60" s="94"/>
    </row>
    <row r="61" spans="1:11">
      <c r="A61" s="94"/>
      <c r="B61" s="94"/>
    </row>
    <row r="62" spans="1:11">
      <c r="A62" s="94"/>
      <c r="B62" s="94"/>
    </row>
    <row r="63" spans="1:11">
      <c r="A63" s="94"/>
      <c r="B63" s="94"/>
    </row>
    <row r="64" spans="1:11">
      <c r="A64" s="94"/>
      <c r="B64" s="94"/>
    </row>
    <row r="65" spans="1:2">
      <c r="A65" s="94"/>
      <c r="B65" s="94"/>
    </row>
    <row r="66" spans="1:2">
      <c r="A66" s="94"/>
      <c r="B66" s="94"/>
    </row>
    <row r="67" spans="1:2">
      <c r="A67" s="94"/>
      <c r="B67" s="94"/>
    </row>
    <row r="68" spans="1:2">
      <c r="A68" s="94"/>
      <c r="B68" s="94"/>
    </row>
    <row r="69" spans="1:2">
      <c r="A69" s="94"/>
      <c r="B69" s="94"/>
    </row>
    <row r="70" spans="1:2">
      <c r="A70" s="94"/>
      <c r="B70" s="94"/>
    </row>
    <row r="71" spans="1:2">
      <c r="A71" s="94"/>
      <c r="B71" s="94"/>
    </row>
    <row r="72" spans="1:2">
      <c r="A72" s="94"/>
      <c r="B72" s="94"/>
    </row>
    <row r="73" spans="1:2">
      <c r="A73" s="94"/>
      <c r="B73" s="94"/>
    </row>
    <row r="74" spans="1:2">
      <c r="A74" s="94"/>
      <c r="B74" s="94"/>
    </row>
    <row r="75" spans="1:2">
      <c r="A75" s="94"/>
      <c r="B75" s="94"/>
    </row>
    <row r="76" spans="1:2">
      <c r="A76" s="94"/>
      <c r="B76" s="94"/>
    </row>
    <row r="77" spans="1:2">
      <c r="A77" s="94"/>
      <c r="B77" s="94"/>
    </row>
    <row r="78" spans="1:2">
      <c r="A78" s="94"/>
      <c r="B78" s="94"/>
    </row>
    <row r="79" spans="1:2">
      <c r="A79" s="94"/>
      <c r="B79" s="94"/>
    </row>
    <row r="80" spans="1:2">
      <c r="A80" s="94"/>
      <c r="B80" s="94"/>
    </row>
    <row r="81" spans="1:2">
      <c r="A81" s="94"/>
      <c r="B81" s="94"/>
    </row>
    <row r="82" spans="1:2">
      <c r="A82" s="94"/>
      <c r="B82" s="94"/>
    </row>
    <row r="83" spans="1:2">
      <c r="A83" s="94"/>
      <c r="B83" s="94"/>
    </row>
    <row r="84" spans="1:2">
      <c r="A84" s="94"/>
      <c r="B84" s="94"/>
    </row>
    <row r="85" spans="1:2">
      <c r="A85" s="94"/>
    </row>
    <row r="86" spans="1:2">
      <c r="A86" s="94"/>
    </row>
    <row r="87" spans="1:2">
      <c r="A87" s="94"/>
    </row>
    <row r="88" spans="1:2">
      <c r="A88" s="94"/>
    </row>
    <row r="89" spans="1:2">
      <c r="A89" s="94"/>
    </row>
    <row r="90" spans="1:2">
      <c r="A90" s="94"/>
    </row>
    <row r="91" spans="1:2">
      <c r="A91" s="94"/>
    </row>
    <row r="92" spans="1:2">
      <c r="A92" s="94"/>
    </row>
    <row r="93" spans="1:2">
      <c r="A93" s="94"/>
    </row>
    <row r="94" spans="1:2">
      <c r="A94" s="94"/>
    </row>
    <row r="95" spans="1:2">
      <c r="A95" s="94"/>
    </row>
    <row r="96" spans="1:2">
      <c r="A96" s="94"/>
    </row>
    <row r="97" spans="1:1">
      <c r="A97" s="94"/>
    </row>
    <row r="98" spans="1:1">
      <c r="A98" s="94"/>
    </row>
    <row r="99" spans="1:1">
      <c r="A99" s="94"/>
    </row>
    <row r="100" spans="1:1">
      <c r="A100" s="94"/>
    </row>
    <row r="101" spans="1:1">
      <c r="A101" s="94"/>
    </row>
    <row r="102" spans="1:1">
      <c r="A102" s="94"/>
    </row>
    <row r="103" spans="1:1">
      <c r="A103" s="94"/>
    </row>
    <row r="104" spans="1:1">
      <c r="A104" s="94"/>
    </row>
    <row r="105" spans="1:1">
      <c r="A105" s="94"/>
    </row>
  </sheetData>
  <mergeCells count="1">
    <mergeCell ref="A1:B1"/>
  </mergeCells>
  <pageMargins left="0.7" right="0.7" top="0.75" bottom="0.75" header="0.3" footer="0.3"/>
  <pageSetup scale="95" orientation="landscape" r:id="rId1"/>
  <headerFooter>
    <oddFooter>&amp;L&amp;Z&amp;F&amp;R&amp;A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9"/>
  <sheetViews>
    <sheetView zoomScale="85" zoomScaleNormal="85" workbookViewId="0">
      <selection activeCell="A7" sqref="A7"/>
    </sheetView>
  </sheetViews>
  <sheetFormatPr defaultRowHeight="15"/>
  <cols>
    <col min="1" max="1" width="27.28515625" customWidth="1"/>
    <col min="2" max="2" width="12.7109375" customWidth="1"/>
    <col min="3" max="3" width="21.7109375" bestFit="1" customWidth="1"/>
    <col min="4" max="4" width="14.28515625" style="50" customWidth="1"/>
    <col min="5" max="5" width="14.42578125" style="50" bestFit="1" customWidth="1"/>
    <col min="6" max="6" width="16.85546875" style="50" customWidth="1"/>
    <col min="7" max="7" width="22.28515625" style="50" bestFit="1" customWidth="1"/>
    <col min="8" max="8" width="16.85546875" style="50" customWidth="1"/>
    <col min="9" max="10" width="13.42578125" style="50" bestFit="1" customWidth="1"/>
    <col min="11" max="11" width="15.42578125" bestFit="1" customWidth="1"/>
    <col min="12" max="12" width="10.7109375" bestFit="1" customWidth="1"/>
    <col min="13" max="13" width="15" bestFit="1" customWidth="1"/>
    <col min="14" max="14" width="13.42578125" customWidth="1"/>
    <col min="15" max="16" width="12.28515625" bestFit="1" customWidth="1"/>
  </cols>
  <sheetData>
    <row r="1" spans="1:9">
      <c r="A1" s="230" t="s">
        <v>295</v>
      </c>
      <c r="B1" s="230"/>
    </row>
    <row r="2" spans="1:9">
      <c r="A2" s="70" t="s">
        <v>300</v>
      </c>
      <c r="B2" s="70"/>
    </row>
    <row r="3" spans="1:9">
      <c r="A3" s="70" t="s">
        <v>296</v>
      </c>
      <c r="B3" s="70"/>
    </row>
    <row r="4" spans="1:9">
      <c r="A4" s="70" t="s">
        <v>297</v>
      </c>
      <c r="B4" s="70"/>
    </row>
    <row r="5" spans="1:9">
      <c r="A5" s="70" t="s">
        <v>299</v>
      </c>
      <c r="B5" s="70"/>
    </row>
    <row r="6" spans="1:9">
      <c r="A6" s="70" t="s">
        <v>301</v>
      </c>
      <c r="B6" s="70"/>
    </row>
    <row r="8" spans="1:9">
      <c r="A8" s="49" t="s">
        <v>294</v>
      </c>
    </row>
    <row r="9" spans="1:9">
      <c r="A9" s="49" t="s">
        <v>37</v>
      </c>
    </row>
    <row r="10" spans="1:9">
      <c r="A10" s="49" t="s">
        <v>38</v>
      </c>
    </row>
    <row r="11" spans="1:9">
      <c r="A11" s="49" t="s">
        <v>39</v>
      </c>
    </row>
    <row r="12" spans="1:9">
      <c r="A12" s="51" t="s">
        <v>40</v>
      </c>
    </row>
    <row r="13" spans="1:9">
      <c r="A13" s="49" t="s">
        <v>41</v>
      </c>
    </row>
    <row r="16" spans="1:9">
      <c r="B16" t="s">
        <v>42</v>
      </c>
      <c r="F16" s="47" t="s">
        <v>43</v>
      </c>
      <c r="G16" s="47" t="s">
        <v>44</v>
      </c>
      <c r="H16" s="47" t="s">
        <v>45</v>
      </c>
      <c r="I16" s="47" t="s">
        <v>46</v>
      </c>
    </row>
    <row r="17" spans="1:9">
      <c r="A17" s="52" t="s">
        <v>47</v>
      </c>
      <c r="B17" s="48" t="s">
        <v>48</v>
      </c>
      <c r="F17" s="53">
        <v>-217141534.77000034</v>
      </c>
      <c r="G17" s="50">
        <v>-125686854.48999991</v>
      </c>
      <c r="H17" s="50">
        <v>-91454680.280000418</v>
      </c>
    </row>
    <row r="18" spans="1:9">
      <c r="A18" s="52" t="s">
        <v>49</v>
      </c>
      <c r="B18" s="48" t="s">
        <v>50</v>
      </c>
      <c r="F18" s="54">
        <v>-5156837</v>
      </c>
      <c r="I18" s="50">
        <f>+F18</f>
        <v>-5156837</v>
      </c>
    </row>
    <row r="19" spans="1:9">
      <c r="A19" s="52" t="s">
        <v>51</v>
      </c>
      <c r="B19" s="48" t="s">
        <v>52</v>
      </c>
      <c r="F19" s="54">
        <v>-1538367</v>
      </c>
      <c r="G19" s="54"/>
      <c r="H19" s="54"/>
      <c r="I19" s="50">
        <f t="shared" ref="I19:I22" si="0">+F19</f>
        <v>-1538367</v>
      </c>
    </row>
    <row r="20" spans="1:9">
      <c r="A20" s="52" t="s">
        <v>53</v>
      </c>
      <c r="B20" s="48" t="s">
        <v>54</v>
      </c>
      <c r="F20" s="54">
        <v>14679328.100000232</v>
      </c>
      <c r="G20" s="54"/>
      <c r="H20" s="54"/>
      <c r="I20" s="54">
        <f t="shared" si="0"/>
        <v>14679328.100000232</v>
      </c>
    </row>
    <row r="21" spans="1:9">
      <c r="A21" s="52" t="s">
        <v>55</v>
      </c>
      <c r="B21" s="48" t="s">
        <v>56</v>
      </c>
      <c r="F21" s="54">
        <v>-17949882.359999985</v>
      </c>
      <c r="G21" s="54"/>
      <c r="H21" s="54"/>
      <c r="I21" s="54">
        <f t="shared" si="0"/>
        <v>-17949882.359999985</v>
      </c>
    </row>
    <row r="22" spans="1:9">
      <c r="A22" s="52" t="s">
        <v>57</v>
      </c>
      <c r="B22" s="48" t="s">
        <v>58</v>
      </c>
      <c r="F22" s="55">
        <v>-466219.52832555771</v>
      </c>
      <c r="G22" s="55"/>
      <c r="H22" s="55"/>
      <c r="I22" s="55">
        <f t="shared" si="0"/>
        <v>-466219.52832555771</v>
      </c>
    </row>
    <row r="23" spans="1:9">
      <c r="A23" s="52"/>
      <c r="B23" s="56" t="s">
        <v>59</v>
      </c>
      <c r="F23" s="50">
        <f>+SUM(F17:F22)</f>
        <v>-227573512.55832565</v>
      </c>
      <c r="G23" s="69">
        <f t="shared" ref="G23:H23" si="1">+SUM(G17:G22)</f>
        <v>-125686854.48999991</v>
      </c>
      <c r="H23" s="50">
        <f t="shared" si="1"/>
        <v>-91454680.280000418</v>
      </c>
      <c r="I23" s="50">
        <f>+SUM(I17:I22)</f>
        <v>-10431977.78832531</v>
      </c>
    </row>
    <row r="24" spans="1:9">
      <c r="A24" s="52"/>
      <c r="B24" s="48"/>
      <c r="F24" s="53"/>
    </row>
    <row r="25" spans="1:9">
      <c r="B25" s="56" t="s">
        <v>60</v>
      </c>
      <c r="F25" s="54"/>
    </row>
    <row r="26" spans="1:9">
      <c r="A26" s="52" t="s">
        <v>61</v>
      </c>
      <c r="B26" s="48" t="s">
        <v>62</v>
      </c>
      <c r="F26" s="54">
        <f>+SUM(G26:I26)</f>
        <v>101886658.06832573</v>
      </c>
      <c r="H26" s="50">
        <f>-H23</f>
        <v>91454680.280000418</v>
      </c>
      <c r="I26" s="50">
        <f>-I23</f>
        <v>10431977.78832531</v>
      </c>
    </row>
    <row r="27" spans="1:9">
      <c r="A27" s="52" t="s">
        <v>63</v>
      </c>
      <c r="B27" s="48" t="s">
        <v>100</v>
      </c>
      <c r="F27" s="87">
        <f t="shared" ref="F27:F30" si="2">+SUM(G27:I27)</f>
        <v>106489519.83000001</v>
      </c>
      <c r="G27" s="86">
        <v>106489519.83000001</v>
      </c>
    </row>
    <row r="28" spans="1:9">
      <c r="A28" s="52" t="s">
        <v>63</v>
      </c>
      <c r="B28" s="48" t="s">
        <v>101</v>
      </c>
      <c r="F28" s="87">
        <f t="shared" si="2"/>
        <v>5062746.8899999913</v>
      </c>
      <c r="G28" s="86">
        <v>5062746.8899999913</v>
      </c>
    </row>
    <row r="29" spans="1:9">
      <c r="A29" s="52" t="s">
        <v>102</v>
      </c>
      <c r="B29" s="48" t="s">
        <v>107</v>
      </c>
      <c r="F29" s="54">
        <f t="shared" si="2"/>
        <v>13426539.320000004</v>
      </c>
      <c r="G29" s="50">
        <v>13426539.320000004</v>
      </c>
    </row>
    <row r="30" spans="1:9">
      <c r="A30" s="52" t="s">
        <v>102</v>
      </c>
      <c r="B30" s="48" t="s">
        <v>108</v>
      </c>
      <c r="F30" s="55">
        <f t="shared" si="2"/>
        <v>708048.45000000298</v>
      </c>
      <c r="G30" s="55">
        <v>708048.45000000298</v>
      </c>
      <c r="H30" s="55"/>
      <c r="I30" s="55"/>
    </row>
    <row r="31" spans="1:9">
      <c r="B31" s="48" t="s">
        <v>64</v>
      </c>
      <c r="F31" s="54">
        <f>+SUM(F26:F30)</f>
        <v>227573512.55832571</v>
      </c>
      <c r="G31" s="54">
        <f t="shared" ref="G31:I31" si="3">+SUM(G26:G30)</f>
        <v>125686854.49000001</v>
      </c>
      <c r="H31" s="54">
        <f t="shared" si="3"/>
        <v>91454680.280000418</v>
      </c>
      <c r="I31" s="54">
        <f t="shared" si="3"/>
        <v>10431977.78832531</v>
      </c>
    </row>
    <row r="32" spans="1:9">
      <c r="B32" s="48"/>
      <c r="F32" s="54"/>
    </row>
    <row r="33" spans="2:21" ht="15.75" thickBot="1">
      <c r="B33" s="57" t="s">
        <v>65</v>
      </c>
      <c r="F33" s="58">
        <f>+F23+F31</f>
        <v>0</v>
      </c>
      <c r="G33" s="58">
        <f t="shared" ref="G33:I33" si="4">+G23+G31</f>
        <v>0</v>
      </c>
      <c r="H33" s="58">
        <f t="shared" si="4"/>
        <v>0</v>
      </c>
      <c r="I33" s="58">
        <f t="shared" si="4"/>
        <v>0</v>
      </c>
    </row>
    <row r="34" spans="2:21" ht="15.75" thickTop="1">
      <c r="B34" s="56"/>
      <c r="F34" s="59"/>
      <c r="G34" s="59"/>
      <c r="H34" s="59"/>
      <c r="I34" s="59"/>
    </row>
    <row r="35" spans="2:21">
      <c r="B35" s="56"/>
      <c r="E35" s="160" t="s">
        <v>207</v>
      </c>
      <c r="F35" s="159">
        <f>+F27+F28</f>
        <v>111552266.72</v>
      </c>
      <c r="G35" s="59"/>
      <c r="H35" s="59"/>
      <c r="I35" s="59"/>
      <c r="N35" t="s">
        <v>66</v>
      </c>
    </row>
    <row r="36" spans="2:21">
      <c r="B36" s="56" t="s">
        <v>67</v>
      </c>
      <c r="F36" s="47" t="s">
        <v>43</v>
      </c>
      <c r="G36" s="47" t="s">
        <v>44</v>
      </c>
      <c r="H36" s="47" t="s">
        <v>45</v>
      </c>
      <c r="I36" s="47" t="s">
        <v>46</v>
      </c>
      <c r="K36" s="45" t="s">
        <v>68</v>
      </c>
      <c r="L36" s="45" t="s">
        <v>69</v>
      </c>
      <c r="M36" s="45" t="s">
        <v>70</v>
      </c>
      <c r="N36" t="s">
        <v>71</v>
      </c>
      <c r="O36" t="s">
        <v>72</v>
      </c>
      <c r="P36" t="s">
        <v>73</v>
      </c>
      <c r="Q36" t="s">
        <v>46</v>
      </c>
    </row>
    <row r="37" spans="2:21">
      <c r="B37" s="48" t="s">
        <v>74</v>
      </c>
      <c r="F37" s="54"/>
      <c r="G37" s="54"/>
      <c r="H37" s="54"/>
      <c r="I37" s="54">
        <f>+J37</f>
        <v>974707.96</v>
      </c>
      <c r="J37" s="50">
        <f>+SUM(K37:Q37)</f>
        <v>974707.96</v>
      </c>
      <c r="K37" s="50"/>
      <c r="L37" s="50"/>
      <c r="M37" s="50">
        <v>401647</v>
      </c>
      <c r="N37" s="50">
        <v>573060.96</v>
      </c>
      <c r="O37" s="50"/>
      <c r="P37" s="50"/>
      <c r="Q37" s="50"/>
      <c r="R37" s="50"/>
      <c r="S37" s="50"/>
      <c r="T37" s="50"/>
      <c r="U37" s="50"/>
    </row>
    <row r="38" spans="2:21">
      <c r="B38" s="48" t="s">
        <v>75</v>
      </c>
      <c r="F38" s="54"/>
      <c r="G38" s="54"/>
      <c r="H38" s="54"/>
      <c r="I38" s="54">
        <f t="shared" ref="I38:I41" si="5">+J38</f>
        <v>-7765899.8716744408</v>
      </c>
      <c r="J38" s="54">
        <f t="shared" ref="J38:J41" si="6">+SUM(K38:Q38)</f>
        <v>-7765899.8716744408</v>
      </c>
      <c r="K38" s="50">
        <f>-I18</f>
        <v>5156837</v>
      </c>
      <c r="L38" s="50"/>
      <c r="M38" s="50">
        <v>6215801</v>
      </c>
      <c r="N38" s="50">
        <v>6070111.5999999996</v>
      </c>
      <c r="O38" s="50">
        <v>-25798918</v>
      </c>
      <c r="P38" s="50">
        <v>124049</v>
      </c>
      <c r="Q38" s="50">
        <f>-I22</f>
        <v>466219.52832555771</v>
      </c>
      <c r="R38" s="50"/>
      <c r="S38" s="50"/>
      <c r="T38" s="50"/>
      <c r="U38" s="50"/>
    </row>
    <row r="39" spans="2:21">
      <c r="B39" s="48" t="s">
        <v>76</v>
      </c>
      <c r="F39" s="54"/>
      <c r="G39" s="54"/>
      <c r="H39" s="54"/>
      <c r="I39" s="54">
        <f t="shared" si="5"/>
        <v>13957474.35</v>
      </c>
      <c r="J39" s="54">
        <f t="shared" si="6"/>
        <v>13957474.35</v>
      </c>
      <c r="K39" s="50"/>
      <c r="L39" s="50"/>
      <c r="M39" s="50">
        <f>11387836-55402</f>
        <v>11332434</v>
      </c>
      <c r="N39" s="50">
        <v>2625040.35</v>
      </c>
      <c r="O39" s="50"/>
      <c r="P39" s="50"/>
      <c r="Q39" s="50"/>
      <c r="R39" s="50"/>
      <c r="S39" s="50"/>
      <c r="T39" s="50"/>
      <c r="U39" s="50"/>
    </row>
    <row r="40" spans="2:21">
      <c r="B40" s="48" t="s">
        <v>77</v>
      </c>
      <c r="F40" s="54"/>
      <c r="G40" s="54"/>
      <c r="H40" s="54">
        <f>+$H$31/($I$48+$I$49)*I$48</f>
        <v>18664637.167894598</v>
      </c>
      <c r="I40" s="54">
        <f t="shared" si="5"/>
        <v>485275.7</v>
      </c>
      <c r="J40" s="54">
        <f t="shared" si="6"/>
        <v>485275.7</v>
      </c>
      <c r="K40" s="50"/>
      <c r="L40" s="50"/>
      <c r="M40" s="50"/>
      <c r="N40" s="50">
        <v>485275.7</v>
      </c>
      <c r="O40" s="50"/>
      <c r="P40" s="50"/>
      <c r="Q40" s="50"/>
      <c r="R40" s="50"/>
      <c r="S40" s="50"/>
      <c r="T40" s="50"/>
      <c r="U40" s="50"/>
    </row>
    <row r="41" spans="2:21">
      <c r="B41" s="48" t="s">
        <v>78</v>
      </c>
      <c r="F41" s="55"/>
      <c r="G41" s="55"/>
      <c r="H41" s="55">
        <f>+$H$31/($I$48+$I$49)*I$49</f>
        <v>72790043.112105832</v>
      </c>
      <c r="I41" s="55">
        <f t="shared" si="5"/>
        <v>2780420.92</v>
      </c>
      <c r="J41" s="55">
        <f t="shared" si="6"/>
        <v>2780420.92</v>
      </c>
      <c r="K41" s="55"/>
      <c r="L41" s="55">
        <f>-I19</f>
        <v>1538367</v>
      </c>
      <c r="M41" s="55"/>
      <c r="N41" s="55">
        <v>1242053.92</v>
      </c>
      <c r="O41" s="55"/>
      <c r="P41" s="55"/>
      <c r="Q41" s="55"/>
      <c r="R41" s="50"/>
      <c r="S41" s="50"/>
      <c r="T41" s="50"/>
      <c r="U41" s="50"/>
    </row>
    <row r="42" spans="2:21">
      <c r="B42" s="56" t="s">
        <v>22</v>
      </c>
      <c r="F42" s="54">
        <f>+SUM(F37:F41)</f>
        <v>0</v>
      </c>
      <c r="G42" s="54">
        <f t="shared" ref="G42:I42" si="7">+SUM(G37:G41)</f>
        <v>0</v>
      </c>
      <c r="H42" s="54">
        <f t="shared" si="7"/>
        <v>91454680.280000433</v>
      </c>
      <c r="I42" s="54">
        <f t="shared" si="7"/>
        <v>10431979.058325559</v>
      </c>
      <c r="J42" s="54">
        <f t="shared" ref="J42:Q42" si="8">+SUM(J37:J41)</f>
        <v>10431979.058325559</v>
      </c>
      <c r="K42" s="54">
        <f t="shared" si="8"/>
        <v>5156837</v>
      </c>
      <c r="L42" s="54">
        <f t="shared" si="8"/>
        <v>1538367</v>
      </c>
      <c r="M42" s="54">
        <f t="shared" si="8"/>
        <v>17949882</v>
      </c>
      <c r="N42" s="54">
        <f t="shared" si="8"/>
        <v>10995542.529999999</v>
      </c>
      <c r="O42" s="54">
        <f t="shared" si="8"/>
        <v>-25798918</v>
      </c>
      <c r="P42" s="54">
        <f t="shared" si="8"/>
        <v>124049</v>
      </c>
      <c r="Q42" s="54">
        <f t="shared" si="8"/>
        <v>466219.52832555771</v>
      </c>
      <c r="R42" s="50"/>
      <c r="S42" s="50"/>
      <c r="T42" s="50"/>
      <c r="U42" s="50"/>
    </row>
    <row r="43" spans="2:21">
      <c r="B43" s="56"/>
      <c r="F43" s="54"/>
      <c r="G43" s="54"/>
      <c r="H43" s="54"/>
      <c r="I43" s="54"/>
      <c r="K43" s="50"/>
      <c r="L43" s="50"/>
      <c r="M43" s="50"/>
      <c r="N43" s="50"/>
      <c r="O43" s="50"/>
      <c r="P43" s="50">
        <f>+SUM(N42:P42)</f>
        <v>-14679326.470000001</v>
      </c>
      <c r="Q43" s="50"/>
      <c r="R43" s="50"/>
      <c r="S43" s="50"/>
      <c r="T43" s="50"/>
      <c r="U43" s="50"/>
    </row>
    <row r="44" spans="2:21">
      <c r="B44" s="50" t="s">
        <v>79</v>
      </c>
      <c r="D44" s="60">
        <v>2009</v>
      </c>
      <c r="E44" s="60">
        <f>+D44+1</f>
        <v>2010</v>
      </c>
      <c r="F44" s="60">
        <f t="shared" ref="F44:H44" si="9">+E44+1</f>
        <v>2011</v>
      </c>
      <c r="G44" s="60">
        <f t="shared" si="9"/>
        <v>2012</v>
      </c>
      <c r="H44" s="60">
        <f t="shared" si="9"/>
        <v>2013</v>
      </c>
      <c r="I44" s="60" t="s">
        <v>80</v>
      </c>
      <c r="P44" s="46"/>
    </row>
    <row r="45" spans="2:21">
      <c r="B45" s="48" t="s">
        <v>74</v>
      </c>
      <c r="D45" s="61">
        <v>0.2947219822416543</v>
      </c>
      <c r="E45" s="61">
        <v>0.19530980021931302</v>
      </c>
      <c r="F45" s="61">
        <v>5.2113308342253237E-2</v>
      </c>
      <c r="G45" s="61">
        <v>5.9832413621474637E-2</v>
      </c>
      <c r="H45" s="61">
        <v>4.1646046271313721E-2</v>
      </c>
      <c r="I45" s="62">
        <f>+AVERAGE(D45:H45)</f>
        <v>0.12872471013920178</v>
      </c>
      <c r="P45" s="46"/>
    </row>
    <row r="46" spans="2:21">
      <c r="B46" s="48" t="s">
        <v>75</v>
      </c>
      <c r="D46" s="61">
        <v>7.6047237788370303E-2</v>
      </c>
      <c r="E46" s="61">
        <v>0.18158292276305699</v>
      </c>
      <c r="F46" s="61">
        <v>0.55200689160493654</v>
      </c>
      <c r="G46" s="61">
        <v>0.24277081181150859</v>
      </c>
      <c r="H46" s="61">
        <v>0.19411871178064985</v>
      </c>
      <c r="I46" s="63">
        <f t="shared" ref="I46:I50" si="10">+AVERAGE(D46:H46)</f>
        <v>0.24930531514970444</v>
      </c>
      <c r="P46" s="46"/>
    </row>
    <row r="47" spans="2:21">
      <c r="B47" s="48" t="s">
        <v>76</v>
      </c>
      <c r="D47" s="61">
        <v>0.39411961609948637</v>
      </c>
      <c r="E47" s="61">
        <v>0.38415825500109924</v>
      </c>
      <c r="F47" s="61">
        <v>0.23871725272204078</v>
      </c>
      <c r="G47" s="61">
        <v>0.22858952646862435</v>
      </c>
      <c r="H47" s="61">
        <v>0.35818995576404716</v>
      </c>
      <c r="I47" s="63">
        <f t="shared" si="10"/>
        <v>0.32075492121105953</v>
      </c>
      <c r="P47" s="46"/>
    </row>
    <row r="48" spans="2:21">
      <c r="B48" s="48" t="s">
        <v>77</v>
      </c>
      <c r="D48" s="61">
        <v>4.6366256471499216E-2</v>
      </c>
      <c r="E48" s="61">
        <v>4.1789994067321583E-2</v>
      </c>
      <c r="F48" s="61">
        <v>4.4130247920504649E-2</v>
      </c>
      <c r="G48" s="61">
        <v>5.7878834499762853E-2</v>
      </c>
      <c r="H48" s="61">
        <v>0.11718714077002174</v>
      </c>
      <c r="I48" s="63">
        <f t="shared" si="10"/>
        <v>6.1470494745822002E-2</v>
      </c>
      <c r="K48" s="64"/>
      <c r="P48" s="46"/>
    </row>
    <row r="49" spans="1:16">
      <c r="B49" s="48" t="s">
        <v>78</v>
      </c>
      <c r="D49" s="65">
        <v>0.18874490739898989</v>
      </c>
      <c r="E49" s="65">
        <v>0.19715902794920911</v>
      </c>
      <c r="F49" s="61">
        <v>0.11295052995212976</v>
      </c>
      <c r="G49" s="61">
        <v>0.41092841359862958</v>
      </c>
      <c r="H49" s="61">
        <v>0.28885814541396754</v>
      </c>
      <c r="I49" s="63">
        <f t="shared" si="10"/>
        <v>0.2397282048625852</v>
      </c>
      <c r="K49" s="66"/>
      <c r="P49" s="46"/>
    </row>
    <row r="50" spans="1:16">
      <c r="B50" s="48" t="s">
        <v>81</v>
      </c>
      <c r="D50" s="67"/>
      <c r="E50" s="67"/>
      <c r="F50" s="67">
        <v>8.1769458134932886E-5</v>
      </c>
      <c r="G50" s="67">
        <v>0</v>
      </c>
      <c r="H50" s="67">
        <v>0</v>
      </c>
      <c r="I50" s="68">
        <f t="shared" si="10"/>
        <v>2.725648604497763E-5</v>
      </c>
      <c r="K50" s="69"/>
      <c r="P50" s="46"/>
    </row>
    <row r="51" spans="1:16">
      <c r="B51" s="56" t="s">
        <v>22</v>
      </c>
      <c r="D51" s="62">
        <f>+SUM(D45:D50)</f>
        <v>1</v>
      </c>
      <c r="E51" s="62">
        <f t="shared" ref="E51:I51" si="11">+SUM(E45:E50)</f>
        <v>0.99999999999999989</v>
      </c>
      <c r="F51" s="62">
        <f t="shared" si="11"/>
        <v>1</v>
      </c>
      <c r="G51" s="62">
        <f t="shared" si="11"/>
        <v>1</v>
      </c>
      <c r="H51" s="62">
        <f t="shared" si="11"/>
        <v>1</v>
      </c>
      <c r="I51" s="62">
        <f t="shared" si="11"/>
        <v>1.0000109025944179</v>
      </c>
      <c r="K51" s="69"/>
      <c r="P51" s="46"/>
    </row>
    <row r="52" spans="1:16">
      <c r="B52" s="50"/>
      <c r="F52" s="54"/>
      <c r="G52" s="54"/>
      <c r="H52" s="54"/>
      <c r="I52" s="54"/>
      <c r="K52" s="69"/>
      <c r="P52" s="46"/>
    </row>
    <row r="53" spans="1:16">
      <c r="B53" s="50"/>
      <c r="F53" s="54"/>
      <c r="G53" s="54"/>
      <c r="H53" s="54"/>
      <c r="I53" s="54"/>
      <c r="K53" s="64"/>
      <c r="P53" s="46"/>
    </row>
    <row r="54" spans="1:16">
      <c r="B54" s="50"/>
      <c r="F54" s="54"/>
      <c r="G54" s="54"/>
      <c r="H54" s="54"/>
      <c r="I54" s="54"/>
      <c r="P54" s="46"/>
    </row>
    <row r="55" spans="1:16">
      <c r="P55" s="46"/>
    </row>
    <row r="56" spans="1:16">
      <c r="A56" s="70" t="s">
        <v>82</v>
      </c>
      <c r="F56" s="71"/>
    </row>
    <row r="57" spans="1:16">
      <c r="A57" s="52" t="s">
        <v>47</v>
      </c>
      <c r="B57" t="s">
        <v>83</v>
      </c>
    </row>
    <row r="58" spans="1:16">
      <c r="B58" t="s">
        <v>84</v>
      </c>
    </row>
    <row r="60" spans="1:16">
      <c r="A60" s="52" t="s">
        <v>49</v>
      </c>
      <c r="B60" t="s">
        <v>85</v>
      </c>
    </row>
    <row r="61" spans="1:16">
      <c r="B61" t="s">
        <v>86</v>
      </c>
    </row>
    <row r="62" spans="1:16">
      <c r="B62" t="s">
        <v>87</v>
      </c>
    </row>
    <row r="63" spans="1:16">
      <c r="B63" t="s">
        <v>88</v>
      </c>
    </row>
    <row r="64" spans="1:16">
      <c r="B64" t="s">
        <v>89</v>
      </c>
    </row>
    <row r="65" spans="1:2">
      <c r="B65" t="s">
        <v>90</v>
      </c>
    </row>
    <row r="66" spans="1:2">
      <c r="B66" s="72" t="s">
        <v>91</v>
      </c>
    </row>
    <row r="67" spans="1:2">
      <c r="B67" s="72"/>
    </row>
    <row r="68" spans="1:2">
      <c r="A68" s="52" t="s">
        <v>51</v>
      </c>
      <c r="B68" s="73" t="s">
        <v>92</v>
      </c>
    </row>
    <row r="69" spans="1:2">
      <c r="B69" s="74" t="s">
        <v>93</v>
      </c>
    </row>
  </sheetData>
  <mergeCells count="1">
    <mergeCell ref="A1:B1"/>
  </mergeCells>
  <hyperlinks>
    <hyperlink ref="B66" r:id="rId1"/>
  </hyperlinks>
  <pageMargins left="0.7" right="0.7" top="0.75" bottom="0.75" header="0.3" footer="0.3"/>
  <pageSetup scale="78" orientation="landscape" r:id="rId2"/>
  <headerFooter>
    <oddFooter>&amp;L&amp;Z&amp;F&amp;R&amp;A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zoomScaleNormal="100" workbookViewId="0">
      <selection sqref="A1:B6"/>
    </sheetView>
  </sheetViews>
  <sheetFormatPr defaultRowHeight="15"/>
  <cols>
    <col min="1" max="1" width="27.28515625" customWidth="1"/>
  </cols>
  <sheetData>
    <row r="1" spans="1:2">
      <c r="A1" s="230" t="s">
        <v>295</v>
      </c>
      <c r="B1" s="230"/>
    </row>
    <row r="2" spans="1:2">
      <c r="A2" s="70" t="s">
        <v>300</v>
      </c>
      <c r="B2" s="70"/>
    </row>
    <row r="3" spans="1:2">
      <c r="A3" s="70" t="s">
        <v>296</v>
      </c>
      <c r="B3" s="70"/>
    </row>
    <row r="4" spans="1:2">
      <c r="A4" s="70" t="s">
        <v>297</v>
      </c>
      <c r="B4" s="70"/>
    </row>
    <row r="5" spans="1:2">
      <c r="A5" s="70" t="s">
        <v>299</v>
      </c>
      <c r="B5" s="70"/>
    </row>
    <row r="6" spans="1:2">
      <c r="A6" s="70" t="s">
        <v>298</v>
      </c>
      <c r="B6" s="70"/>
    </row>
  </sheetData>
  <mergeCells count="1">
    <mergeCell ref="A1:B1"/>
  </mergeCells>
  <pageMargins left="0.7" right="0.7" top="0.75" bottom="0.75" header="0.3" footer="0.3"/>
  <pageSetup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zoomScaleNormal="100" workbookViewId="0">
      <selection activeCell="A7" sqref="A7"/>
    </sheetView>
  </sheetViews>
  <sheetFormatPr defaultColWidth="9.140625" defaultRowHeight="12"/>
  <cols>
    <col min="1" max="1" width="27.28515625" style="128" customWidth="1"/>
    <col min="2" max="2" width="3.7109375" style="144" bestFit="1" customWidth="1"/>
    <col min="3" max="3" width="18.28515625" style="128" customWidth="1"/>
    <col min="4" max="4" width="1.28515625" style="128" customWidth="1"/>
    <col min="5" max="5" width="13.5703125" style="128" customWidth="1"/>
    <col min="6" max="6" width="12.42578125" style="128" bestFit="1" customWidth="1"/>
    <col min="7" max="7" width="12" style="128" bestFit="1" customWidth="1"/>
    <col min="8" max="8" width="3.5703125" style="128" customWidth="1"/>
    <col min="9" max="9" width="13" style="128" customWidth="1"/>
    <col min="10" max="10" width="12.7109375" style="128" customWidth="1"/>
    <col min="11" max="16384" width="9.140625" style="128"/>
  </cols>
  <sheetData>
    <row r="1" spans="1:10" ht="15">
      <c r="A1" s="230" t="s">
        <v>295</v>
      </c>
      <c r="B1" s="230"/>
    </row>
    <row r="2" spans="1:10">
      <c r="A2" s="130" t="s">
        <v>300</v>
      </c>
      <c r="B2" s="228"/>
    </row>
    <row r="3" spans="1:10">
      <c r="A3" s="130" t="s">
        <v>296</v>
      </c>
      <c r="B3" s="228"/>
    </row>
    <row r="4" spans="1:10">
      <c r="A4" s="130" t="s">
        <v>297</v>
      </c>
      <c r="B4" s="228"/>
    </row>
    <row r="5" spans="1:10">
      <c r="A5" s="130" t="s">
        <v>299</v>
      </c>
      <c r="B5" s="228"/>
    </row>
    <row r="6" spans="1:10">
      <c r="A6" s="130" t="s">
        <v>315</v>
      </c>
      <c r="B6" s="228"/>
    </row>
    <row r="8" spans="1:10">
      <c r="A8" s="143" t="s">
        <v>294</v>
      </c>
    </row>
    <row r="9" spans="1:10">
      <c r="A9" s="143" t="s">
        <v>104</v>
      </c>
    </row>
    <row r="10" spans="1:10">
      <c r="A10" s="143" t="s">
        <v>36</v>
      </c>
    </row>
    <row r="11" spans="1:10" ht="15" customHeight="1">
      <c r="A11" s="143" t="s">
        <v>237</v>
      </c>
      <c r="C11" s="145"/>
      <c r="D11" s="146"/>
      <c r="E11" s="131"/>
    </row>
    <row r="12" spans="1:10" s="147" customFormat="1" ht="24.95" customHeight="1">
      <c r="C12" s="148" t="s">
        <v>123</v>
      </c>
      <c r="D12" s="149"/>
      <c r="E12" s="148" t="s">
        <v>118</v>
      </c>
      <c r="F12" s="148" t="s">
        <v>119</v>
      </c>
      <c r="G12" s="148" t="s">
        <v>174</v>
      </c>
      <c r="I12" s="148" t="s">
        <v>202</v>
      </c>
      <c r="J12" s="148" t="s">
        <v>177</v>
      </c>
    </row>
    <row r="13" spans="1:10">
      <c r="C13" s="150"/>
      <c r="D13" s="150"/>
      <c r="E13" s="131"/>
    </row>
    <row r="14" spans="1:10">
      <c r="A14" s="128" t="s">
        <v>120</v>
      </c>
      <c r="C14" s="150"/>
      <c r="D14" s="150"/>
    </row>
    <row r="15" spans="1:10">
      <c r="A15" s="151" t="s">
        <v>127</v>
      </c>
      <c r="B15" s="144" t="s">
        <v>113</v>
      </c>
      <c r="C15" s="152">
        <f>+'&lt;13&gt; REP201 DEC 2013 CWIP Bal'!G27+'&lt;13&gt; REP201 DEC 2013 CWIP Bal'!G28</f>
        <v>111552266.72</v>
      </c>
      <c r="D15" s="139"/>
      <c r="E15" s="140">
        <f>+C15</f>
        <v>111552266.72</v>
      </c>
      <c r="F15" s="139">
        <v>0</v>
      </c>
      <c r="G15" s="139">
        <v>0</v>
      </c>
      <c r="H15" s="135">
        <f t="shared" ref="H15:H23" si="0">+SUM(E15:G15)-C15</f>
        <v>0</v>
      </c>
      <c r="I15" s="140">
        <f>+C15</f>
        <v>111552266.72</v>
      </c>
      <c r="J15" s="140">
        <f t="shared" ref="J15:J22" si="1">+C15-I15</f>
        <v>0</v>
      </c>
    </row>
    <row r="16" spans="1:10">
      <c r="A16" s="151" t="s">
        <v>103</v>
      </c>
      <c r="B16" s="144" t="s">
        <v>114</v>
      </c>
      <c r="C16" s="132">
        <f>+'&lt;3&gt; 2009 - 2013 Tax Depr Fed'!K73</f>
        <v>-21461044.080000043</v>
      </c>
      <c r="D16" s="132"/>
      <c r="E16" s="150">
        <f>+C16</f>
        <v>-21461044.080000043</v>
      </c>
      <c r="H16" s="135">
        <f t="shared" si="0"/>
        <v>0</v>
      </c>
      <c r="I16" s="135">
        <v>-39811747</v>
      </c>
      <c r="J16" s="135">
        <f t="shared" si="1"/>
        <v>18350702.919999957</v>
      </c>
    </row>
    <row r="17" spans="1:10">
      <c r="A17" s="151" t="s">
        <v>117</v>
      </c>
      <c r="B17" s="144" t="s">
        <v>115</v>
      </c>
      <c r="C17" s="132">
        <f>-'&lt;3&gt; 2009 - 2013 Tax Depr Fed'!K77</f>
        <v>11012860.120115599</v>
      </c>
      <c r="D17" s="132"/>
      <c r="E17" s="150"/>
      <c r="F17" s="134">
        <f>+C17</f>
        <v>11012860.120115599</v>
      </c>
      <c r="H17" s="135">
        <f t="shared" si="0"/>
        <v>0</v>
      </c>
      <c r="I17" s="135">
        <v>22591056</v>
      </c>
      <c r="J17" s="135">
        <f t="shared" si="1"/>
        <v>-11578195.879884401</v>
      </c>
    </row>
    <row r="18" spans="1:10">
      <c r="A18" s="151" t="s">
        <v>122</v>
      </c>
      <c r="B18" s="144" t="s">
        <v>116</v>
      </c>
      <c r="C18" s="132">
        <f>+'&lt;4&gt; 2009-2013 Salvage Fed'!K73</f>
        <v>-6233738.540000014</v>
      </c>
      <c r="D18" s="132"/>
      <c r="E18" s="150"/>
      <c r="F18" s="134"/>
      <c r="G18" s="134">
        <f>+C18</f>
        <v>-6233738.540000014</v>
      </c>
      <c r="H18" s="135">
        <f t="shared" si="0"/>
        <v>0</v>
      </c>
      <c r="I18" s="135"/>
      <c r="J18" s="135">
        <f t="shared" si="1"/>
        <v>-6233738.540000014</v>
      </c>
    </row>
    <row r="19" spans="1:10">
      <c r="A19" s="151" t="s">
        <v>270</v>
      </c>
      <c r="B19" s="144" t="s">
        <v>121</v>
      </c>
      <c r="C19" s="132">
        <f>-+'&lt;4&gt; 2009-2013 Salvage Fed'!K77</f>
        <v>-2855713.9093207214</v>
      </c>
      <c r="D19" s="132"/>
      <c r="E19" s="150"/>
      <c r="F19" s="134">
        <f>+C19</f>
        <v>-2855713.9093207214</v>
      </c>
      <c r="H19" s="135">
        <f t="shared" si="0"/>
        <v>0</v>
      </c>
      <c r="I19" s="135"/>
      <c r="J19" s="141">
        <f t="shared" si="1"/>
        <v>-2855713.9093207214</v>
      </c>
    </row>
    <row r="20" spans="1:10">
      <c r="A20" s="151" t="s">
        <v>124</v>
      </c>
      <c r="B20" s="144" t="s">
        <v>125</v>
      </c>
      <c r="C20" s="132">
        <f>-+'&lt;8&gt; Gain Loss Calc Fed'!C18</f>
        <v>32554681</v>
      </c>
      <c r="D20" s="132"/>
      <c r="E20" s="150"/>
      <c r="F20" s="134"/>
      <c r="G20" s="134">
        <f>+C20</f>
        <v>32554681</v>
      </c>
      <c r="H20" s="135">
        <f t="shared" si="0"/>
        <v>0</v>
      </c>
      <c r="I20" s="135"/>
      <c r="J20" s="141">
        <f t="shared" si="1"/>
        <v>32554681</v>
      </c>
    </row>
    <row r="21" spans="1:10">
      <c r="A21" s="151" t="s">
        <v>182</v>
      </c>
      <c r="B21" s="144" t="s">
        <v>134</v>
      </c>
      <c r="C21" s="132">
        <f>-+'&lt;8&gt; Gain Loss Calc Fed'!C36</f>
        <v>-1626676.9343237877</v>
      </c>
      <c r="D21" s="132"/>
      <c r="E21" s="150"/>
      <c r="F21" s="134">
        <f>+C21</f>
        <v>-1626676.9343237877</v>
      </c>
      <c r="H21" s="135">
        <f t="shared" si="0"/>
        <v>0</v>
      </c>
      <c r="I21" s="135"/>
      <c r="J21" s="141">
        <f t="shared" si="1"/>
        <v>-1626676.9343237877</v>
      </c>
    </row>
    <row r="22" spans="1:10">
      <c r="A22" s="151"/>
      <c r="C22" s="132"/>
      <c r="D22" s="132"/>
      <c r="E22" s="150"/>
      <c r="H22" s="135">
        <f t="shared" si="0"/>
        <v>0</v>
      </c>
      <c r="I22" s="135"/>
      <c r="J22" s="138">
        <f t="shared" si="1"/>
        <v>0</v>
      </c>
    </row>
    <row r="23" spans="1:10">
      <c r="A23" s="153" t="s">
        <v>126</v>
      </c>
      <c r="C23" s="154">
        <f>+SUM(C15:C22)</f>
        <v>122942634.37647103</v>
      </c>
      <c r="D23" s="155"/>
      <c r="E23" s="156">
        <f>+SUM(E15:E22)</f>
        <v>90091222.639999956</v>
      </c>
      <c r="F23" s="156">
        <f>+SUM(F15:F22)</f>
        <v>6530469.2764710896</v>
      </c>
      <c r="G23" s="156">
        <f>+SUM(G15:G22)</f>
        <v>26320942.459999986</v>
      </c>
      <c r="H23" s="135">
        <f t="shared" si="0"/>
        <v>0</v>
      </c>
      <c r="I23" s="156">
        <f>+SUM(I15:I22)</f>
        <v>94331575.719999999</v>
      </c>
      <c r="J23" s="156">
        <f>+SUM(J15:J22)</f>
        <v>28611058.656471033</v>
      </c>
    </row>
    <row r="24" spans="1:10">
      <c r="C24" s="132"/>
      <c r="D24" s="134"/>
      <c r="E24" s="150"/>
      <c r="I24" s="135"/>
    </row>
    <row r="25" spans="1:10">
      <c r="A25" s="157" t="s">
        <v>82</v>
      </c>
      <c r="I25" s="135"/>
    </row>
    <row r="26" spans="1:10">
      <c r="A26" s="151" t="s">
        <v>128</v>
      </c>
    </row>
    <row r="27" spans="1:10">
      <c r="A27" s="158" t="s">
        <v>271</v>
      </c>
    </row>
    <row r="28" spans="1:10">
      <c r="A28" s="158"/>
    </row>
    <row r="30" spans="1:10">
      <c r="A30" s="151" t="s">
        <v>272</v>
      </c>
    </row>
    <row r="31" spans="1:10">
      <c r="A31" s="158"/>
    </row>
    <row r="33" spans="1:2">
      <c r="A33" s="151" t="s">
        <v>129</v>
      </c>
    </row>
    <row r="34" spans="1:2">
      <c r="A34" s="151"/>
    </row>
    <row r="35" spans="1:2">
      <c r="A35" s="151" t="s">
        <v>130</v>
      </c>
    </row>
    <row r="36" spans="1:2">
      <c r="A36" s="158" t="s">
        <v>131</v>
      </c>
    </row>
    <row r="37" spans="1:2">
      <c r="A37" s="151"/>
    </row>
    <row r="38" spans="1:2">
      <c r="A38" s="151" t="s">
        <v>132</v>
      </c>
    </row>
    <row r="39" spans="1:2">
      <c r="A39" s="151"/>
    </row>
    <row r="40" spans="1:2">
      <c r="A40" s="151" t="s">
        <v>133</v>
      </c>
      <c r="B40" s="128"/>
    </row>
    <row r="41" spans="1:2">
      <c r="A41" s="158" t="s">
        <v>206</v>
      </c>
      <c r="B41" s="128"/>
    </row>
    <row r="43" spans="1:2">
      <c r="A43" s="151" t="s">
        <v>205</v>
      </c>
      <c r="B43" s="128"/>
    </row>
  </sheetData>
  <mergeCells count="1">
    <mergeCell ref="A1:B1"/>
  </mergeCells>
  <pageMargins left="0.7" right="0.7" top="0.75" bottom="0.75" header="0.3" footer="0.3"/>
  <pageSetup scale="75" orientation="landscape" r:id="rId1"/>
  <headerFooter>
    <oddFooter>&amp;L&amp;Z&amp;F&amp;R&amp;A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zoomScaleNormal="100" workbookViewId="0">
      <selection activeCell="A7" sqref="A7"/>
    </sheetView>
  </sheetViews>
  <sheetFormatPr defaultColWidth="9.140625" defaultRowHeight="12"/>
  <cols>
    <col min="1" max="1" width="27.28515625" style="128" customWidth="1"/>
    <col min="2" max="2" width="3.7109375" style="144" bestFit="1" customWidth="1"/>
    <col min="3" max="3" width="18.28515625" style="128" customWidth="1"/>
    <col min="4" max="4" width="1.28515625" style="128" customWidth="1"/>
    <col min="5" max="5" width="13.140625" style="128" bestFit="1" customWidth="1"/>
    <col min="6" max="6" width="12.42578125" style="128" bestFit="1" customWidth="1"/>
    <col min="7" max="7" width="4.42578125" style="128" bestFit="1" customWidth="1"/>
    <col min="8" max="16384" width="9.140625" style="128"/>
  </cols>
  <sheetData>
    <row r="1" spans="1:7" ht="15">
      <c r="A1" s="230" t="s">
        <v>295</v>
      </c>
      <c r="B1" s="230"/>
    </row>
    <row r="2" spans="1:7">
      <c r="A2" s="130" t="s">
        <v>300</v>
      </c>
      <c r="B2" s="228"/>
    </row>
    <row r="3" spans="1:7">
      <c r="A3" s="130" t="s">
        <v>296</v>
      </c>
      <c r="B3" s="228"/>
    </row>
    <row r="4" spans="1:7">
      <c r="A4" s="130" t="s">
        <v>297</v>
      </c>
      <c r="B4" s="228"/>
    </row>
    <row r="5" spans="1:7">
      <c r="A5" s="130" t="s">
        <v>299</v>
      </c>
      <c r="B5" s="228"/>
    </row>
    <row r="6" spans="1:7">
      <c r="A6" s="130" t="s">
        <v>314</v>
      </c>
      <c r="B6" s="228"/>
    </row>
    <row r="8" spans="1:7">
      <c r="A8" s="143" t="s">
        <v>294</v>
      </c>
    </row>
    <row r="9" spans="1:7">
      <c r="A9" s="143" t="s">
        <v>104</v>
      </c>
    </row>
    <row r="10" spans="1:7">
      <c r="A10" s="143" t="s">
        <v>36</v>
      </c>
    </row>
    <row r="11" spans="1:7" ht="15" customHeight="1">
      <c r="A11" s="143" t="s">
        <v>237</v>
      </c>
      <c r="C11" s="145"/>
      <c r="D11" s="146"/>
      <c r="E11" s="131"/>
    </row>
    <row r="12" spans="1:7" s="147" customFormat="1" ht="24.95" customHeight="1">
      <c r="C12" s="148" t="s">
        <v>123</v>
      </c>
      <c r="D12" s="149"/>
      <c r="E12" s="148" t="s">
        <v>247</v>
      </c>
      <c r="F12" s="148" t="s">
        <v>248</v>
      </c>
      <c r="G12" s="199" t="s">
        <v>164</v>
      </c>
    </row>
    <row r="13" spans="1:7">
      <c r="C13" s="150"/>
      <c r="D13" s="150"/>
      <c r="E13" s="131"/>
    </row>
    <row r="14" spans="1:7">
      <c r="A14" s="128" t="s">
        <v>120</v>
      </c>
      <c r="C14" s="150"/>
      <c r="D14" s="150"/>
    </row>
    <row r="15" spans="1:7">
      <c r="A15" s="151" t="s">
        <v>127</v>
      </c>
      <c r="B15" s="144" t="s">
        <v>113</v>
      </c>
      <c r="C15" s="152">
        <f>+'&lt;13&gt; REP201 DEC 2013 CWIP Bal'!G27+'&lt;13&gt; REP201 DEC 2013 CWIP Bal'!G28</f>
        <v>111552266.72</v>
      </c>
      <c r="D15" s="139"/>
      <c r="E15" s="140">
        <f>+'&lt;13&gt; REP201 DEC 2013 CWIP Bal'!G27</f>
        <v>106489519.83000001</v>
      </c>
      <c r="F15" s="139">
        <v>5062746.8899999913</v>
      </c>
      <c r="G15" s="135">
        <f>+SUM(E15:F15)-C15</f>
        <v>0</v>
      </c>
    </row>
    <row r="16" spans="1:7">
      <c r="A16" s="151" t="s">
        <v>103</v>
      </c>
      <c r="B16" s="144" t="s">
        <v>114</v>
      </c>
      <c r="C16" s="200">
        <f>+'&lt;3&gt; 2009 - 2013 Tax Depr Fed'!K73</f>
        <v>-21461044.080000043</v>
      </c>
      <c r="D16" s="132"/>
      <c r="E16" s="150">
        <f>+'&lt;3&gt; 2009 - 2013 Tax Depr Fed'!K82</f>
        <v>47722341.318163924</v>
      </c>
      <c r="F16" s="135">
        <f>+'&lt;3&gt; 2009 - 2013 Tax Depr Fed'!K92</f>
        <v>-69183385.398163974</v>
      </c>
      <c r="G16" s="141">
        <f t="shared" ref="G16:G22" si="0">+SUM(E16:F16)-C16</f>
        <v>0</v>
      </c>
    </row>
    <row r="17" spans="1:7">
      <c r="A17" s="151" t="s">
        <v>117</v>
      </c>
      <c r="B17" s="144" t="s">
        <v>115</v>
      </c>
      <c r="C17" s="200">
        <f>-'&lt;3&gt; 2009 - 2013 Tax Depr Fed'!K77</f>
        <v>11012860.120115599</v>
      </c>
      <c r="D17" s="132"/>
      <c r="E17" s="150">
        <f>-+'&lt;3&gt; 2009 - 2013 Tax Depr Fed'!K86</f>
        <v>-25155997.676905729</v>
      </c>
      <c r="F17" s="134">
        <f>-+'&lt;3&gt; 2009 - 2013 Tax Depr Fed'!K96</f>
        <v>36168857.797021329</v>
      </c>
      <c r="G17" s="141">
        <f t="shared" si="0"/>
        <v>0</v>
      </c>
    </row>
    <row r="18" spans="1:7">
      <c r="A18" s="151" t="s">
        <v>122</v>
      </c>
      <c r="B18" s="144" t="s">
        <v>116</v>
      </c>
      <c r="C18" s="200">
        <f>+'&lt;4&gt; 2009-2013 Salvage Fed'!K73</f>
        <v>-6233738.540000014</v>
      </c>
      <c r="D18" s="132"/>
      <c r="E18" s="150">
        <f>+'&lt;4&gt; 2009-2013 Salvage Fed'!K82</f>
        <v>-6233738.540000014</v>
      </c>
      <c r="F18" s="134"/>
      <c r="G18" s="141">
        <f t="shared" si="0"/>
        <v>0</v>
      </c>
    </row>
    <row r="19" spans="1:7">
      <c r="A19" s="151" t="s">
        <v>175</v>
      </c>
      <c r="B19" s="144" t="s">
        <v>121</v>
      </c>
      <c r="C19" s="200">
        <f>-+'&lt;4&gt; 2009-2013 Salvage Fed'!K77</f>
        <v>-2855713.9093207214</v>
      </c>
      <c r="D19" s="132"/>
      <c r="E19" s="150">
        <f>-+'&lt;4&gt; 2009-2013 Salvage Fed'!K86</f>
        <v>-2855713.9093207214</v>
      </c>
      <c r="F19" s="134"/>
      <c r="G19" s="141">
        <f t="shared" si="0"/>
        <v>0</v>
      </c>
    </row>
    <row r="20" spans="1:7">
      <c r="A20" s="151" t="s">
        <v>124</v>
      </c>
      <c r="B20" s="144" t="s">
        <v>125</v>
      </c>
      <c r="C20" s="132">
        <f>-+'&lt;8&gt; Gain Loss Calc Fed'!C18</f>
        <v>32554681</v>
      </c>
      <c r="D20" s="132"/>
      <c r="E20" s="150">
        <f>('&lt;8a&gt; Tax Depr &amp; Gain Loss '!C49+'&lt;8a&gt; Tax Depr &amp; Gain Loss '!C50+'&lt;8a&gt; Tax Depr &amp; Gain Loss '!C52)</f>
        <v>32436731.859999996</v>
      </c>
      <c r="F20" s="134">
        <f>'&lt;8a&gt; Tax Depr &amp; Gain Loss '!C54</f>
        <v>117949.58000000007</v>
      </c>
      <c r="G20" s="141">
        <f t="shared" si="0"/>
        <v>0.43999999761581421</v>
      </c>
    </row>
    <row r="21" spans="1:7">
      <c r="A21" s="151" t="s">
        <v>182</v>
      </c>
      <c r="B21" s="144" t="s">
        <v>134</v>
      </c>
      <c r="C21" s="132">
        <f>-+'&lt;8&gt; Gain Loss Calc Fed'!C36</f>
        <v>-1626676.9343237877</v>
      </c>
      <c r="D21" s="132"/>
      <c r="E21" s="150">
        <f>-(+'&lt;8a&gt; Tax Depr &amp; Gain Loss '!B49+'&lt;8a&gt; Tax Depr &amp; Gain Loss '!B50+'&lt;8a&gt; Tax Depr &amp; Gain Loss '!B52)</f>
        <v>-1622051.3290554136</v>
      </c>
      <c r="F21" s="134">
        <f>-+'&lt;8a&gt; Tax Depr &amp; Gain Loss '!B54</f>
        <v>-4625.9401676058769</v>
      </c>
      <c r="G21" s="141">
        <f t="shared" si="0"/>
        <v>-0.33489923179149628</v>
      </c>
    </row>
    <row r="22" spans="1:7">
      <c r="A22" s="151"/>
      <c r="C22" s="132"/>
      <c r="D22" s="132"/>
      <c r="E22" s="150"/>
      <c r="G22" s="138">
        <f t="shared" si="0"/>
        <v>0</v>
      </c>
    </row>
    <row r="23" spans="1:7">
      <c r="A23" s="153" t="s">
        <v>126</v>
      </c>
      <c r="C23" s="197">
        <f>+SUM(C15:C22)</f>
        <v>122942634.37647103</v>
      </c>
      <c r="D23" s="155"/>
      <c r="E23" s="198">
        <f>+SUM(E15:E22)</f>
        <v>150781091.55288208</v>
      </c>
      <c r="F23" s="198">
        <f>+SUM(F15:F22)</f>
        <v>-27838457.071310259</v>
      </c>
      <c r="G23" s="211">
        <f>+SUM(G15:G22)</f>
        <v>0.10510076582431793</v>
      </c>
    </row>
    <row r="24" spans="1:7">
      <c r="C24" s="132"/>
      <c r="D24" s="134"/>
      <c r="E24" s="150"/>
    </row>
    <row r="25" spans="1:7" ht="12.75" thickBot="1">
      <c r="C25" s="132" t="s">
        <v>249</v>
      </c>
      <c r="D25" s="134"/>
      <c r="E25" s="210">
        <f>+E23/C23</f>
        <v>1.2264345262943122</v>
      </c>
    </row>
    <row r="26" spans="1:7" ht="12.75" thickTop="1">
      <c r="C26" s="132"/>
      <c r="D26" s="134"/>
      <c r="E26" s="150"/>
    </row>
    <row r="27" spans="1:7">
      <c r="C27" s="132"/>
      <c r="D27" s="134"/>
      <c r="E27" s="150"/>
    </row>
    <row r="28" spans="1:7">
      <c r="A28" s="157" t="s">
        <v>82</v>
      </c>
    </row>
    <row r="29" spans="1:7">
      <c r="A29" s="151" t="s">
        <v>128</v>
      </c>
    </row>
    <row r="30" spans="1:7">
      <c r="A30" s="158" t="s">
        <v>271</v>
      </c>
    </row>
    <row r="31" spans="1:7">
      <c r="A31" s="158"/>
    </row>
    <row r="33" spans="1:2">
      <c r="A33" s="151" t="s">
        <v>272</v>
      </c>
    </row>
    <row r="34" spans="1:2">
      <c r="A34" s="158" t="s">
        <v>273</v>
      </c>
    </row>
    <row r="35" spans="1:2">
      <c r="A35" s="158" t="s">
        <v>269</v>
      </c>
    </row>
    <row r="37" spans="1:2">
      <c r="A37" s="151" t="s">
        <v>129</v>
      </c>
    </row>
    <row r="38" spans="1:2">
      <c r="A38" s="151"/>
    </row>
    <row r="39" spans="1:2">
      <c r="A39" s="151" t="s">
        <v>130</v>
      </c>
    </row>
    <row r="40" spans="1:2">
      <c r="A40" s="158" t="s">
        <v>131</v>
      </c>
    </row>
    <row r="41" spans="1:2">
      <c r="A41" s="151"/>
    </row>
    <row r="42" spans="1:2">
      <c r="A42" s="151" t="s">
        <v>132</v>
      </c>
    </row>
    <row r="43" spans="1:2">
      <c r="A43" s="151"/>
    </row>
    <row r="44" spans="1:2">
      <c r="A44" s="151" t="s">
        <v>133</v>
      </c>
      <c r="B44" s="128"/>
    </row>
    <row r="45" spans="1:2">
      <c r="A45" s="158" t="s">
        <v>206</v>
      </c>
      <c r="B45" s="128"/>
    </row>
    <row r="47" spans="1:2">
      <c r="A47" s="151" t="s">
        <v>205</v>
      </c>
      <c r="B47" s="128"/>
    </row>
  </sheetData>
  <mergeCells count="1">
    <mergeCell ref="A1:B1"/>
  </mergeCells>
  <pageMargins left="0.7" right="0.7" top="0.75" bottom="0.75" header="0.3" footer="0.3"/>
  <pageSetup scale="91" orientation="landscape" r:id="rId1"/>
  <headerFooter>
    <oddFooter>&amp;L&amp;Z&amp;F&amp;R&amp;A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"/>
  <sheetViews>
    <sheetView zoomScaleNormal="100" workbookViewId="0">
      <pane xSplit="2" ySplit="13" topLeftCell="C14" activePane="bottomRight" state="frozen"/>
      <selection sqref="A1:B6"/>
      <selection pane="topRight" sqref="A1:B6"/>
      <selection pane="bottomLeft" sqref="A1:B6"/>
      <selection pane="bottomRight" activeCell="A7" sqref="A7"/>
    </sheetView>
  </sheetViews>
  <sheetFormatPr defaultColWidth="9.140625" defaultRowHeight="12"/>
  <cols>
    <col min="1" max="1" width="27.28515625" style="173" customWidth="1"/>
    <col min="2" max="2" width="3.7109375" style="172" bestFit="1" customWidth="1"/>
    <col min="3" max="6" width="11.7109375" style="173" bestFit="1" customWidth="1"/>
    <col min="7" max="8" width="12.140625" style="173" bestFit="1" customWidth="1"/>
    <col min="9" max="9" width="11.7109375" style="173" bestFit="1" customWidth="1"/>
    <col min="10" max="10" width="14.5703125" style="173" bestFit="1" customWidth="1"/>
    <col min="11" max="11" width="11.5703125" style="173" customWidth="1"/>
    <col min="12" max="12" width="11.7109375" style="173" bestFit="1" customWidth="1"/>
    <col min="13" max="13" width="15.28515625" style="173" customWidth="1"/>
    <col min="14" max="14" width="12.140625" style="173" customWidth="1"/>
    <col min="15" max="15" width="12.28515625" style="173" customWidth="1"/>
    <col min="16" max="16384" width="9.140625" style="173"/>
  </cols>
  <sheetData>
    <row r="1" spans="1:24" ht="15">
      <c r="A1" s="230" t="s">
        <v>295</v>
      </c>
      <c r="B1" s="230"/>
    </row>
    <row r="2" spans="1:24">
      <c r="A2" s="226" t="s">
        <v>300</v>
      </c>
      <c r="B2" s="227"/>
    </row>
    <row r="3" spans="1:24">
      <c r="A3" s="226" t="s">
        <v>296</v>
      </c>
      <c r="B3" s="227"/>
    </row>
    <row r="4" spans="1:24">
      <c r="A4" s="226" t="s">
        <v>297</v>
      </c>
      <c r="B4" s="227"/>
    </row>
    <row r="5" spans="1:24">
      <c r="A5" s="226" t="s">
        <v>299</v>
      </c>
      <c r="B5" s="227"/>
    </row>
    <row r="6" spans="1:24">
      <c r="A6" s="226" t="s">
        <v>313</v>
      </c>
      <c r="B6" s="227"/>
    </row>
    <row r="8" spans="1:24">
      <c r="A8" s="143" t="s">
        <v>294</v>
      </c>
    </row>
    <row r="9" spans="1:24">
      <c r="A9" s="171" t="s">
        <v>104</v>
      </c>
    </row>
    <row r="10" spans="1:24">
      <c r="A10" s="171" t="s">
        <v>36</v>
      </c>
    </row>
    <row r="11" spans="1:24" ht="15" customHeight="1">
      <c r="A11" s="171" t="s">
        <v>237</v>
      </c>
      <c r="C11" s="174"/>
      <c r="D11" s="175"/>
    </row>
    <row r="12" spans="1:24" ht="15" customHeight="1">
      <c r="A12" s="171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</row>
    <row r="13" spans="1:24" s="176" customFormat="1" ht="24.95" customHeight="1">
      <c r="A13" s="173" t="s">
        <v>120</v>
      </c>
      <c r="C13" s="177" t="s">
        <v>221</v>
      </c>
      <c r="D13" s="177" t="s">
        <v>220</v>
      </c>
      <c r="E13" s="177" t="s">
        <v>219</v>
      </c>
      <c r="F13" s="177" t="s">
        <v>218</v>
      </c>
      <c r="G13" s="177" t="s">
        <v>217</v>
      </c>
      <c r="H13" s="177" t="s">
        <v>216</v>
      </c>
      <c r="I13" s="177" t="s">
        <v>215</v>
      </c>
      <c r="J13" s="177" t="s">
        <v>214</v>
      </c>
      <c r="K13" s="177" t="s">
        <v>213</v>
      </c>
      <c r="L13" s="177" t="s">
        <v>212</v>
      </c>
      <c r="M13" s="177" t="s">
        <v>211</v>
      </c>
      <c r="N13" s="177" t="s">
        <v>210</v>
      </c>
      <c r="O13" s="177" t="s">
        <v>209</v>
      </c>
      <c r="P13" s="178"/>
      <c r="Q13" s="178"/>
      <c r="R13" s="178"/>
      <c r="S13" s="178"/>
      <c r="T13" s="178"/>
      <c r="U13" s="178"/>
      <c r="V13" s="178"/>
      <c r="W13" s="178"/>
      <c r="X13" s="178"/>
    </row>
    <row r="14" spans="1:24">
      <c r="C14" s="179"/>
      <c r="D14" s="179"/>
    </row>
    <row r="15" spans="1:24">
      <c r="A15" s="180" t="s">
        <v>127</v>
      </c>
      <c r="B15" s="172" t="s">
        <v>113</v>
      </c>
      <c r="C15" s="181">
        <f>+'&lt;1&gt; Sec 481 Calc Summary Fed'!C15</f>
        <v>111552266.72</v>
      </c>
      <c r="D15" s="182">
        <f>+C15</f>
        <v>111552266.72</v>
      </c>
      <c r="E15" s="182">
        <f t="shared" ref="E15:O15" si="0">+D15</f>
        <v>111552266.72</v>
      </c>
      <c r="F15" s="182">
        <f t="shared" si="0"/>
        <v>111552266.72</v>
      </c>
      <c r="G15" s="182">
        <f t="shared" si="0"/>
        <v>111552266.72</v>
      </c>
      <c r="H15" s="182">
        <f t="shared" si="0"/>
        <v>111552266.72</v>
      </c>
      <c r="I15" s="182">
        <f t="shared" si="0"/>
        <v>111552266.72</v>
      </c>
      <c r="J15" s="182">
        <f t="shared" si="0"/>
        <v>111552266.72</v>
      </c>
      <c r="K15" s="182">
        <f t="shared" si="0"/>
        <v>111552266.72</v>
      </c>
      <c r="L15" s="182">
        <f t="shared" si="0"/>
        <v>111552266.72</v>
      </c>
      <c r="M15" s="182">
        <f t="shared" si="0"/>
        <v>111552266.72</v>
      </c>
      <c r="N15" s="182">
        <f t="shared" si="0"/>
        <v>111552266.72</v>
      </c>
      <c r="O15" s="182">
        <f t="shared" si="0"/>
        <v>111552266.72</v>
      </c>
    </row>
    <row r="16" spans="1:24">
      <c r="A16" s="180" t="s">
        <v>103</v>
      </c>
      <c r="B16" s="172" t="s">
        <v>114</v>
      </c>
      <c r="C16" s="183">
        <f>+'&lt;1&gt; Sec 481 Calc Summary Fed'!C16</f>
        <v>-21461044.080000043</v>
      </c>
      <c r="D16" s="183">
        <f>+C16</f>
        <v>-21461044.080000043</v>
      </c>
      <c r="E16" s="183">
        <f t="shared" ref="E16:O16" si="1">+D16</f>
        <v>-21461044.080000043</v>
      </c>
      <c r="F16" s="183">
        <f t="shared" si="1"/>
        <v>-21461044.080000043</v>
      </c>
      <c r="G16" s="183">
        <f t="shared" si="1"/>
        <v>-21461044.080000043</v>
      </c>
      <c r="H16" s="183">
        <f t="shared" si="1"/>
        <v>-21461044.080000043</v>
      </c>
      <c r="I16" s="183">
        <f t="shared" si="1"/>
        <v>-21461044.080000043</v>
      </c>
      <c r="J16" s="183">
        <f t="shared" si="1"/>
        <v>-21461044.080000043</v>
      </c>
      <c r="K16" s="183">
        <f t="shared" si="1"/>
        <v>-21461044.080000043</v>
      </c>
      <c r="L16" s="183">
        <f t="shared" si="1"/>
        <v>-21461044.080000043</v>
      </c>
      <c r="M16" s="183">
        <f t="shared" si="1"/>
        <v>-21461044.080000043</v>
      </c>
      <c r="N16" s="183">
        <f t="shared" si="1"/>
        <v>-21461044.080000043</v>
      </c>
      <c r="O16" s="183">
        <f t="shared" si="1"/>
        <v>-21461044.080000043</v>
      </c>
    </row>
    <row r="17" spans="1:15">
      <c r="A17" s="180" t="s">
        <v>117</v>
      </c>
      <c r="B17" s="172" t="s">
        <v>115</v>
      </c>
      <c r="C17" s="183">
        <f>+'&lt;1&gt; Sec 481 Calc Summary Fed'!C17</f>
        <v>11012860.120115599</v>
      </c>
      <c r="D17" s="183">
        <f>+C17</f>
        <v>11012860.120115599</v>
      </c>
      <c r="E17" s="183">
        <f>+D17</f>
        <v>11012860.120115599</v>
      </c>
      <c r="F17" s="183">
        <f t="shared" ref="F17:H17" si="2">+E17</f>
        <v>11012860.120115599</v>
      </c>
      <c r="G17" s="183">
        <f t="shared" si="2"/>
        <v>11012860.120115599</v>
      </c>
      <c r="H17" s="183">
        <f t="shared" si="2"/>
        <v>11012860.120115599</v>
      </c>
      <c r="I17" s="183">
        <f>-+'&lt;7&gt; CA'!K76</f>
        <v>-4806570.2257729257</v>
      </c>
      <c r="J17" s="183">
        <f t="shared" ref="D17:O19" si="3">+I17</f>
        <v>-4806570.2257729257</v>
      </c>
      <c r="K17" s="183">
        <f t="shared" si="3"/>
        <v>-4806570.2257729257</v>
      </c>
      <c r="L17" s="183">
        <f>-+'&lt;6&gt; GA'!K76</f>
        <v>-3917554.9066665089</v>
      </c>
      <c r="M17" s="183">
        <f t="shared" si="3"/>
        <v>-3917554.9066665089</v>
      </c>
      <c r="N17" s="183">
        <f t="shared" si="3"/>
        <v>-3917554.9066665089</v>
      </c>
      <c r="O17" s="183">
        <f t="shared" si="3"/>
        <v>-3917554.9066665089</v>
      </c>
    </row>
    <row r="18" spans="1:15">
      <c r="A18" s="180" t="s">
        <v>122</v>
      </c>
      <c r="B18" s="172" t="s">
        <v>116</v>
      </c>
      <c r="C18" s="183">
        <f>+'&lt;1&gt; Sec 481 Calc Summary Fed'!C18</f>
        <v>-6233738.540000014</v>
      </c>
      <c r="D18" s="183">
        <f>+C18</f>
        <v>-6233738.540000014</v>
      </c>
      <c r="E18" s="183">
        <f t="shared" ref="E18:O18" si="4">+D18</f>
        <v>-6233738.540000014</v>
      </c>
      <c r="F18" s="183">
        <f t="shared" si="4"/>
        <v>-6233738.540000014</v>
      </c>
      <c r="G18" s="183">
        <f t="shared" si="4"/>
        <v>-6233738.540000014</v>
      </c>
      <c r="H18" s="183">
        <f t="shared" si="4"/>
        <v>-6233738.540000014</v>
      </c>
      <c r="I18" s="183">
        <f>+H18</f>
        <v>-6233738.540000014</v>
      </c>
      <c r="J18" s="183">
        <f t="shared" si="4"/>
        <v>-6233738.540000014</v>
      </c>
      <c r="K18" s="183">
        <f t="shared" si="4"/>
        <v>-6233738.540000014</v>
      </c>
      <c r="L18" s="183">
        <f t="shared" si="4"/>
        <v>-6233738.540000014</v>
      </c>
      <c r="M18" s="183">
        <f t="shared" si="4"/>
        <v>-6233738.540000014</v>
      </c>
      <c r="N18" s="183">
        <f t="shared" si="4"/>
        <v>-6233738.540000014</v>
      </c>
      <c r="O18" s="183">
        <f t="shared" si="4"/>
        <v>-6233738.540000014</v>
      </c>
    </row>
    <row r="19" spans="1:15">
      <c r="A19" s="180" t="s">
        <v>175</v>
      </c>
      <c r="B19" s="172" t="s">
        <v>121</v>
      </c>
      <c r="C19" s="183">
        <f>+'&lt;1&gt; Sec 481 Calc Summary Fed'!C19</f>
        <v>-2855713.9093207214</v>
      </c>
      <c r="D19" s="183">
        <f t="shared" si="3"/>
        <v>-2855713.9093207214</v>
      </c>
      <c r="E19" s="183">
        <f t="shared" si="3"/>
        <v>-2855713.9093207214</v>
      </c>
      <c r="F19" s="183">
        <f t="shared" si="3"/>
        <v>-2855713.9093207214</v>
      </c>
      <c r="G19" s="183">
        <f t="shared" si="3"/>
        <v>-2855713.9093207214</v>
      </c>
      <c r="H19" s="183">
        <f t="shared" si="3"/>
        <v>-2855713.9093207214</v>
      </c>
      <c r="I19" s="183"/>
      <c r="J19" s="183">
        <f t="shared" si="3"/>
        <v>0</v>
      </c>
      <c r="K19" s="183">
        <f t="shared" si="3"/>
        <v>0</v>
      </c>
      <c r="L19" s="183">
        <f t="shared" si="3"/>
        <v>0</v>
      </c>
      <c r="M19" s="183">
        <f t="shared" si="3"/>
        <v>0</v>
      </c>
      <c r="N19" s="183">
        <f t="shared" si="3"/>
        <v>0</v>
      </c>
      <c r="O19" s="183">
        <f t="shared" si="3"/>
        <v>0</v>
      </c>
    </row>
    <row r="20" spans="1:15">
      <c r="A20" s="180" t="s">
        <v>124</v>
      </c>
      <c r="B20" s="172" t="s">
        <v>125</v>
      </c>
      <c r="C20" s="183">
        <f>+'&lt;1&gt; Sec 481 Calc Summary Fed'!C20</f>
        <v>32554681</v>
      </c>
      <c r="D20" s="183">
        <f>'&lt;9&gt; Gain Loss Calc All Books'!D22</f>
        <v>42301594.419999965</v>
      </c>
      <c r="E20" s="183">
        <f>'&lt;9&gt; Gain Loss Calc All Books'!E22</f>
        <v>44029510.099999964</v>
      </c>
      <c r="F20" s="183">
        <f>'&lt;9&gt; Gain Loss Calc All Books'!F22</f>
        <v>32554681.440000005</v>
      </c>
      <c r="G20" s="183">
        <f>'&lt;9&gt; Gain Loss Calc All Books'!G22</f>
        <v>42301511.769999981</v>
      </c>
      <c r="H20" s="183">
        <f>'&lt;9&gt; Gain Loss Calc All Books'!H22</f>
        <v>43716634.319999978</v>
      </c>
      <c r="I20" s="183">
        <f>'&lt;9&gt; Gain Loss Calc All Books'!I22</f>
        <v>0</v>
      </c>
      <c r="J20" s="183">
        <f>'&lt;9&gt; Gain Loss Calc All Books'!J22</f>
        <v>47092582.730000079</v>
      </c>
      <c r="K20" s="183">
        <f>'&lt;9&gt; Gain Loss Calc All Books'!K22</f>
        <v>48481602.280000076</v>
      </c>
      <c r="L20" s="183">
        <f>'&lt;9&gt; Gain Loss Calc All Books'!L22</f>
        <v>37360492.700000167</v>
      </c>
      <c r="M20" s="183">
        <f>'&lt;9&gt; Gain Loss Calc All Books'!M22</f>
        <v>36990588.380000114</v>
      </c>
      <c r="N20" s="183">
        <f>'&lt;9&gt; Gain Loss Calc All Books'!N22</f>
        <v>48468835.040000126</v>
      </c>
      <c r="O20" s="183">
        <f>'&lt;9&gt; Gain Loss Calc All Books'!O22</f>
        <v>46741112.490000099</v>
      </c>
    </row>
    <row r="21" spans="1:15">
      <c r="A21" s="180" t="s">
        <v>182</v>
      </c>
      <c r="B21" s="172" t="s">
        <v>134</v>
      </c>
      <c r="C21" s="183">
        <f>+'&lt;1&gt; Sec 481 Calc Summary Fed'!C21</f>
        <v>-1626676.9343237877</v>
      </c>
      <c r="D21" s="183">
        <f>-'&lt;9&gt; Gain Loss Calc All Books'!D36</f>
        <v>-2286480.0243253708</v>
      </c>
      <c r="E21" s="183">
        <f>-'&lt;9&gt; Gain Loss Calc All Books'!E36</f>
        <v>-2620787.6743249893</v>
      </c>
      <c r="F21" s="183">
        <f>-'&lt;9&gt; Gain Loss Calc All Books'!F36</f>
        <v>-1626677.2943258286</v>
      </c>
      <c r="G21" s="183">
        <f>-'&lt;9&gt; Gain Loss Calc All Books'!G36</f>
        <v>-2286479.0243253708</v>
      </c>
      <c r="H21" s="183">
        <f>-'&lt;9&gt; Gain Loss Calc All Books'!H36</f>
        <v>-2348297.3943238258</v>
      </c>
      <c r="I21" s="183">
        <f>-'&lt;9&gt; Gain Loss Calc All Books'!I36</f>
        <v>-55128220.256615639</v>
      </c>
      <c r="J21" s="183">
        <f>-'&lt;9&gt; Gain Loss Calc All Books'!J36</f>
        <v>-851135.57661676407</v>
      </c>
      <c r="K21" s="183">
        <f>-'&lt;9&gt; Gain Loss Calc All Books'!K36</f>
        <v>-932837.20661783218</v>
      </c>
      <c r="L21" s="183">
        <f>-'&lt;9&gt; Gain Loss Calc All Books'!L36</f>
        <v>-1829781.942207098</v>
      </c>
      <c r="M21" s="183">
        <f>-'&lt;9&gt; Gain Loss Calc All Books'!M36</f>
        <v>-1800619.4122061729</v>
      </c>
      <c r="N21" s="183">
        <f>-'&lt;9&gt; Gain Loss Calc All Books'!N36</f>
        <v>-2795289.6522054672</v>
      </c>
      <c r="O21" s="183">
        <f>-'&lt;9&gt; Gain Loss Calc All Books'!O36</f>
        <v>-2463244.842205286</v>
      </c>
    </row>
    <row r="22" spans="1:15">
      <c r="A22" s="180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>
      <c r="A23" s="184" t="s">
        <v>126</v>
      </c>
      <c r="C23" s="185">
        <f>+SUM(C15:C22)</f>
        <v>122942634.37647103</v>
      </c>
      <c r="D23" s="185">
        <f>+SUM(D15:D22)</f>
        <v>132029744.70646942</v>
      </c>
      <c r="E23" s="185">
        <f t="shared" ref="E23:O23" si="5">+SUM(E15:E22)</f>
        <v>133423352.73646981</v>
      </c>
      <c r="F23" s="185">
        <f t="shared" si="5"/>
        <v>122942634.456469</v>
      </c>
      <c r="G23" s="185">
        <f t="shared" si="5"/>
        <v>132029663.05646944</v>
      </c>
      <c r="H23" s="185">
        <f t="shared" si="5"/>
        <v>133382967.23647097</v>
      </c>
      <c r="I23" s="185">
        <f t="shared" si="5"/>
        <v>23922693.617611378</v>
      </c>
      <c r="J23" s="185">
        <f t="shared" si="5"/>
        <v>125292361.02761033</v>
      </c>
      <c r="K23" s="185">
        <f t="shared" si="5"/>
        <v>126599678.94760926</v>
      </c>
      <c r="L23" s="185">
        <f t="shared" si="5"/>
        <v>115470639.95112652</v>
      </c>
      <c r="M23" s="185">
        <f t="shared" si="5"/>
        <v>115129898.16112739</v>
      </c>
      <c r="N23" s="185">
        <f t="shared" si="5"/>
        <v>125613474.58112811</v>
      </c>
      <c r="O23" s="185">
        <f t="shared" si="5"/>
        <v>124217796.84112826</v>
      </c>
    </row>
    <row r="24" spans="1:15">
      <c r="A24" s="184"/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</row>
    <row r="25" spans="1:15">
      <c r="A25" s="184" t="s">
        <v>244</v>
      </c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</row>
    <row r="26" spans="1:15">
      <c r="A26" s="180" t="s">
        <v>238</v>
      </c>
      <c r="C26" s="187">
        <f>+C15+C16+C17+C19+C21</f>
        <v>96621691.916471034</v>
      </c>
      <c r="D26" s="187">
        <f>+D15+D16+D17+D19+D21</f>
        <v>95961888.826469451</v>
      </c>
      <c r="E26" s="187">
        <f t="shared" ref="E26:O26" si="6">+E15+E16+E17+E19+E21</f>
        <v>95627581.176469833</v>
      </c>
      <c r="F26" s="187">
        <f t="shared" si="6"/>
        <v>96621691.556468993</v>
      </c>
      <c r="G26" s="187">
        <f t="shared" si="6"/>
        <v>95961889.826469451</v>
      </c>
      <c r="H26" s="187">
        <f t="shared" si="6"/>
        <v>95900071.456470996</v>
      </c>
      <c r="I26" s="187">
        <f t="shared" si="6"/>
        <v>30156432.157611385</v>
      </c>
      <c r="J26" s="187">
        <f t="shared" si="6"/>
        <v>84433516.83761026</v>
      </c>
      <c r="K26" s="187">
        <f t="shared" si="6"/>
        <v>84351815.207609192</v>
      </c>
      <c r="L26" s="187">
        <f t="shared" si="6"/>
        <v>84343885.791126356</v>
      </c>
      <c r="M26" s="187">
        <f t="shared" si="6"/>
        <v>84373048.321127281</v>
      </c>
      <c r="N26" s="187">
        <f t="shared" si="6"/>
        <v>83378378.081127986</v>
      </c>
      <c r="O26" s="187">
        <f t="shared" si="6"/>
        <v>83710422.891128168</v>
      </c>
    </row>
    <row r="27" spans="1:15">
      <c r="A27" s="180" t="s">
        <v>239</v>
      </c>
      <c r="C27" s="188">
        <f>+C18+C20</f>
        <v>26320942.459999986</v>
      </c>
      <c r="D27" s="188">
        <f>+D18+D20</f>
        <v>36067855.879999951</v>
      </c>
      <c r="E27" s="188">
        <f t="shared" ref="E27:O27" si="7">+E18+E20</f>
        <v>37795771.55999995</v>
      </c>
      <c r="F27" s="188">
        <f t="shared" si="7"/>
        <v>26320942.899999991</v>
      </c>
      <c r="G27" s="188">
        <f t="shared" si="7"/>
        <v>36067773.229999967</v>
      </c>
      <c r="H27" s="188">
        <f t="shared" si="7"/>
        <v>37482895.779999964</v>
      </c>
      <c r="I27" s="188">
        <f t="shared" si="7"/>
        <v>-6233738.540000014</v>
      </c>
      <c r="J27" s="188">
        <f t="shared" si="7"/>
        <v>40858844.190000065</v>
      </c>
      <c r="K27" s="188">
        <f t="shared" si="7"/>
        <v>42247863.740000062</v>
      </c>
      <c r="L27" s="188">
        <f t="shared" si="7"/>
        <v>31126754.160000153</v>
      </c>
      <c r="M27" s="188">
        <f t="shared" si="7"/>
        <v>30756849.8400001</v>
      </c>
      <c r="N27" s="188">
        <f t="shared" si="7"/>
        <v>42235096.500000112</v>
      </c>
      <c r="O27" s="188">
        <f t="shared" si="7"/>
        <v>40507373.950000085</v>
      </c>
    </row>
    <row r="28" spans="1:15">
      <c r="A28" s="184" t="s">
        <v>245</v>
      </c>
      <c r="C28" s="155">
        <f>+C26+C27</f>
        <v>122942634.37647101</v>
      </c>
      <c r="D28" s="155">
        <f>+D26+D27</f>
        <v>132029744.7064694</v>
      </c>
      <c r="E28" s="155">
        <f t="shared" ref="E28:O28" si="8">+E26+E27</f>
        <v>133423352.73646978</v>
      </c>
      <c r="F28" s="155">
        <f t="shared" si="8"/>
        <v>122942634.45646898</v>
      </c>
      <c r="G28" s="155">
        <f t="shared" si="8"/>
        <v>132029663.05646941</v>
      </c>
      <c r="H28" s="155">
        <f t="shared" si="8"/>
        <v>133382967.23647097</v>
      </c>
      <c r="I28" s="155">
        <f t="shared" si="8"/>
        <v>23922693.617611371</v>
      </c>
      <c r="J28" s="155">
        <f t="shared" si="8"/>
        <v>125292361.02761033</v>
      </c>
      <c r="K28" s="155">
        <f t="shared" si="8"/>
        <v>126599678.94760925</v>
      </c>
      <c r="L28" s="155">
        <f t="shared" si="8"/>
        <v>115470639.95112652</v>
      </c>
      <c r="M28" s="155">
        <f t="shared" si="8"/>
        <v>115129898.16112739</v>
      </c>
      <c r="N28" s="155">
        <f t="shared" si="8"/>
        <v>125613474.58112809</v>
      </c>
      <c r="O28" s="155">
        <f t="shared" si="8"/>
        <v>124217796.84112826</v>
      </c>
    </row>
    <row r="29" spans="1:15">
      <c r="A29" s="180"/>
      <c r="C29" s="187">
        <f>+C28-C23</f>
        <v>0</v>
      </c>
      <c r="D29" s="187">
        <f>+D28-D23</f>
        <v>0</v>
      </c>
      <c r="E29" s="187">
        <f t="shared" ref="E29:O29" si="9">+E28-E23</f>
        <v>0</v>
      </c>
      <c r="F29" s="187">
        <f t="shared" si="9"/>
        <v>0</v>
      </c>
      <c r="G29" s="187">
        <f t="shared" si="9"/>
        <v>0</v>
      </c>
      <c r="H29" s="187">
        <f t="shared" si="9"/>
        <v>0</v>
      </c>
      <c r="I29" s="187">
        <f t="shared" si="9"/>
        <v>0</v>
      </c>
      <c r="J29" s="187">
        <f t="shared" si="9"/>
        <v>0</v>
      </c>
      <c r="K29" s="187">
        <f t="shared" si="9"/>
        <v>0</v>
      </c>
      <c r="L29" s="187">
        <f t="shared" si="9"/>
        <v>0</v>
      </c>
      <c r="M29" s="187">
        <f t="shared" si="9"/>
        <v>0</v>
      </c>
      <c r="N29" s="187">
        <f t="shared" si="9"/>
        <v>0</v>
      </c>
      <c r="O29" s="187">
        <f t="shared" si="9"/>
        <v>0</v>
      </c>
    </row>
    <row r="30" spans="1:15">
      <c r="C30" s="183"/>
      <c r="D30" s="189"/>
    </row>
    <row r="31" spans="1:15">
      <c r="A31" s="190" t="s">
        <v>82</v>
      </c>
    </row>
    <row r="32" spans="1:15">
      <c r="A32" s="180" t="s">
        <v>274</v>
      </c>
    </row>
    <row r="33" spans="1:4">
      <c r="A33" s="191"/>
    </row>
    <row r="34" spans="1:4">
      <c r="A34" s="191"/>
    </row>
    <row r="35" spans="1:4">
      <c r="A35" s="180" t="s">
        <v>272</v>
      </c>
    </row>
    <row r="36" spans="1:4">
      <c r="A36" s="191" t="s">
        <v>275</v>
      </c>
    </row>
    <row r="37" spans="1:4">
      <c r="A37" s="191"/>
    </row>
    <row r="38" spans="1:4">
      <c r="A38" s="180" t="s">
        <v>129</v>
      </c>
    </row>
    <row r="39" spans="1:4">
      <c r="A39" s="191"/>
    </row>
    <row r="40" spans="1:4">
      <c r="A40" s="180" t="s">
        <v>240</v>
      </c>
    </row>
    <row r="41" spans="1:4">
      <c r="A41" s="191" t="s">
        <v>241</v>
      </c>
    </row>
    <row r="42" spans="1:4">
      <c r="A42" s="191"/>
    </row>
    <row r="43" spans="1:4">
      <c r="A43" s="180" t="s">
        <v>246</v>
      </c>
    </row>
    <row r="44" spans="1:4">
      <c r="A44" s="191"/>
    </row>
    <row r="45" spans="1:4" s="172" customFormat="1">
      <c r="A45" s="180" t="s">
        <v>242</v>
      </c>
      <c r="C45" s="173"/>
      <c r="D45" s="173"/>
    </row>
    <row r="46" spans="1:4" s="172" customFormat="1">
      <c r="A46" s="191" t="s">
        <v>243</v>
      </c>
      <c r="C46" s="173"/>
      <c r="D46" s="173"/>
    </row>
    <row r="47" spans="1:4" s="172" customFormat="1">
      <c r="A47" s="191"/>
      <c r="C47" s="173"/>
      <c r="D47" s="173"/>
    </row>
    <row r="48" spans="1:4" s="172" customFormat="1">
      <c r="A48" s="180" t="s">
        <v>205</v>
      </c>
      <c r="C48" s="173"/>
      <c r="D48" s="173"/>
    </row>
  </sheetData>
  <mergeCells count="1">
    <mergeCell ref="A1:B1"/>
  </mergeCells>
  <pageMargins left="0.7" right="0.7" top="0.75" bottom="0.75" header="0.3" footer="0.3"/>
  <pageSetup scale="80" orientation="landscape" r:id="rId1"/>
  <headerFooter>
    <oddFooter>&amp;L&amp;Z&amp;F&amp;R&amp;A</oddFooter>
  </headerFooter>
  <colBreaks count="3" manualBreakCount="3">
    <brk id="6" min="7" max="47" man="1"/>
    <brk id="11" min="7" max="47" man="1"/>
    <brk id="15" min="7" max="4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I101"/>
  <sheetViews>
    <sheetView view="pageBreakPreview" zoomScale="75" zoomScaleNormal="85" zoomScaleSheetLayoutView="75" workbookViewId="0">
      <pane xSplit="1" ySplit="22" topLeftCell="B23" activePane="bottomRight" state="frozen"/>
      <selection sqref="A1:B6"/>
      <selection pane="topRight" sqref="A1:B6"/>
      <selection pane="bottomLeft" sqref="A1:B6"/>
      <selection pane="bottomRight" activeCell="A7" sqref="A7"/>
    </sheetView>
  </sheetViews>
  <sheetFormatPr defaultColWidth="9.140625" defaultRowHeight="12.75"/>
  <cols>
    <col min="1" max="1" width="27.28515625" style="3" customWidth="1"/>
    <col min="2" max="2" width="16.28515625" style="3" customWidth="1"/>
    <col min="3" max="3" width="14.140625" style="3" customWidth="1"/>
    <col min="4" max="4" width="15.5703125" style="3" customWidth="1"/>
    <col min="5" max="5" width="15.28515625" style="3" customWidth="1"/>
    <col min="6" max="6" width="14.140625" style="3" customWidth="1"/>
    <col min="7" max="7" width="14.85546875" style="3" customWidth="1"/>
    <col min="8" max="8" width="13.5703125" style="3" customWidth="1"/>
    <col min="9" max="9" width="15" style="3" customWidth="1"/>
    <col min="10" max="10" width="15.42578125" style="3" customWidth="1"/>
    <col min="11" max="11" width="16" style="3" customWidth="1"/>
    <col min="12" max="15" width="13" style="3" customWidth="1"/>
    <col min="16" max="16" width="11.140625" style="3" customWidth="1"/>
    <col min="17" max="18" width="11.7109375" style="3" bestFit="1" customWidth="1"/>
    <col min="19" max="19" width="11" style="3" bestFit="1" customWidth="1"/>
    <col min="20" max="26" width="11.7109375" style="3" bestFit="1" customWidth="1"/>
    <col min="27" max="29" width="10.42578125" style="3" bestFit="1" customWidth="1"/>
    <col min="30" max="30" width="10" style="3" bestFit="1" customWidth="1"/>
    <col min="31" max="32" width="8.7109375" style="3" bestFit="1" customWidth="1"/>
    <col min="33" max="33" width="1.7109375" style="3" customWidth="1"/>
    <col min="34" max="34" width="12.85546875" style="3" bestFit="1" customWidth="1"/>
    <col min="35" max="35" width="3.28515625" style="3" customWidth="1"/>
    <col min="36" max="16384" width="9.140625" style="3"/>
  </cols>
  <sheetData>
    <row r="1" spans="1:34" ht="15">
      <c r="A1" s="230" t="s">
        <v>295</v>
      </c>
      <c r="B1" s="230"/>
    </row>
    <row r="2" spans="1:34">
      <c r="A2" s="2" t="s">
        <v>300</v>
      </c>
      <c r="B2" s="2"/>
    </row>
    <row r="3" spans="1:34">
      <c r="A3" s="2" t="s">
        <v>296</v>
      </c>
      <c r="B3" s="2"/>
    </row>
    <row r="4" spans="1:34">
      <c r="A4" s="2" t="s">
        <v>297</v>
      </c>
      <c r="B4" s="2"/>
    </row>
    <row r="5" spans="1:34">
      <c r="A5" s="2" t="s">
        <v>299</v>
      </c>
      <c r="B5" s="2"/>
    </row>
    <row r="6" spans="1:34">
      <c r="A6" s="2" t="s">
        <v>312</v>
      </c>
      <c r="B6" s="2"/>
    </row>
    <row r="8" spans="1:34" s="2" customFormat="1" ht="13.9" customHeight="1">
      <c r="A8" s="143" t="s">
        <v>294</v>
      </c>
      <c r="B8" s="1"/>
      <c r="C8" s="1"/>
      <c r="D8" s="1"/>
      <c r="F8" s="3"/>
      <c r="G8" s="4">
        <v>1</v>
      </c>
      <c r="H8" s="4">
        <f>+G8+1</f>
        <v>2</v>
      </c>
      <c r="I8" s="4">
        <f t="shared" ref="I8:AF8" si="0">+H8+1</f>
        <v>3</v>
      </c>
      <c r="J8" s="4">
        <f t="shared" si="0"/>
        <v>4</v>
      </c>
      <c r="K8" s="4">
        <f t="shared" si="0"/>
        <v>5</v>
      </c>
      <c r="L8" s="4">
        <f t="shared" si="0"/>
        <v>6</v>
      </c>
      <c r="M8" s="4">
        <f t="shared" si="0"/>
        <v>7</v>
      </c>
      <c r="N8" s="4">
        <f t="shared" si="0"/>
        <v>8</v>
      </c>
      <c r="O8" s="4">
        <f t="shared" si="0"/>
        <v>9</v>
      </c>
      <c r="P8" s="4">
        <f t="shared" si="0"/>
        <v>10</v>
      </c>
      <c r="Q8" s="4">
        <f t="shared" si="0"/>
        <v>11</v>
      </c>
      <c r="R8" s="4">
        <f t="shared" si="0"/>
        <v>12</v>
      </c>
      <c r="S8" s="4">
        <f t="shared" si="0"/>
        <v>13</v>
      </c>
      <c r="T8" s="4">
        <f t="shared" si="0"/>
        <v>14</v>
      </c>
      <c r="U8" s="4">
        <f t="shared" si="0"/>
        <v>15</v>
      </c>
      <c r="V8" s="4">
        <f t="shared" si="0"/>
        <v>16</v>
      </c>
      <c r="W8" s="4">
        <f t="shared" si="0"/>
        <v>17</v>
      </c>
      <c r="X8" s="4">
        <f t="shared" si="0"/>
        <v>18</v>
      </c>
      <c r="Y8" s="4">
        <f t="shared" si="0"/>
        <v>19</v>
      </c>
      <c r="Z8" s="4">
        <f t="shared" si="0"/>
        <v>20</v>
      </c>
      <c r="AA8" s="4">
        <f t="shared" si="0"/>
        <v>21</v>
      </c>
      <c r="AB8" s="4">
        <f t="shared" si="0"/>
        <v>22</v>
      </c>
      <c r="AC8" s="4">
        <f t="shared" si="0"/>
        <v>23</v>
      </c>
      <c r="AD8" s="4">
        <f t="shared" si="0"/>
        <v>24</v>
      </c>
      <c r="AE8" s="4">
        <f t="shared" si="0"/>
        <v>25</v>
      </c>
      <c r="AF8" s="4">
        <f t="shared" si="0"/>
        <v>26</v>
      </c>
      <c r="AG8" s="5"/>
    </row>
    <row r="9" spans="1:34" s="2" customFormat="1" ht="13.9" customHeight="1">
      <c r="A9" s="1" t="s">
        <v>23</v>
      </c>
      <c r="B9" s="1"/>
      <c r="C9" s="1"/>
      <c r="D9" s="1"/>
      <c r="F9" s="3"/>
      <c r="G9" s="6"/>
      <c r="H9" s="6"/>
      <c r="I9" s="6"/>
      <c r="J9" s="6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</row>
    <row r="10" spans="1:34" s="2" customFormat="1" ht="13.9" customHeight="1">
      <c r="A10" s="1" t="s">
        <v>36</v>
      </c>
      <c r="B10" s="1"/>
      <c r="C10" s="1"/>
      <c r="D10" s="1"/>
      <c r="F10" s="3"/>
      <c r="G10" s="6"/>
      <c r="H10" s="6"/>
      <c r="I10" s="6"/>
      <c r="J10" s="6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</row>
    <row r="11" spans="1:34" s="2" customFormat="1" ht="13.9" customHeight="1">
      <c r="F11" s="7" t="s">
        <v>0</v>
      </c>
      <c r="G11" s="6">
        <v>3.7499999999999999E-2</v>
      </c>
      <c r="H11" s="6">
        <v>7.2190000000000004E-2</v>
      </c>
      <c r="I11" s="6">
        <v>6.6769999999999996E-2</v>
      </c>
      <c r="J11" s="6">
        <v>6.1769999999999999E-2</v>
      </c>
      <c r="K11" s="3">
        <v>5.713E-2</v>
      </c>
      <c r="L11" s="3">
        <v>5.2850000000000001E-2</v>
      </c>
      <c r="M11" s="3">
        <v>4.888E-2</v>
      </c>
      <c r="N11" s="3">
        <v>4.5220000000000003E-2</v>
      </c>
      <c r="O11" s="3">
        <v>4.462E-2</v>
      </c>
      <c r="P11" s="3">
        <v>4.4609999999999997E-2</v>
      </c>
      <c r="Q11" s="3">
        <v>4.462E-2</v>
      </c>
      <c r="R11" s="3">
        <v>4.4609999999999997E-2</v>
      </c>
      <c r="S11" s="3">
        <v>4.462E-2</v>
      </c>
      <c r="T11" s="3">
        <v>4.4609999999999997E-2</v>
      </c>
      <c r="U11" s="3">
        <v>4.462E-2</v>
      </c>
      <c r="V11" s="3">
        <v>4.4609999999999997E-2</v>
      </c>
      <c r="W11" s="3">
        <v>4.462E-2</v>
      </c>
      <c r="X11" s="3">
        <v>4.4609999999999997E-2</v>
      </c>
      <c r="Y11" s="3">
        <v>4.462E-2</v>
      </c>
      <c r="Z11" s="3">
        <v>4.4609999999999997E-2</v>
      </c>
      <c r="AA11" s="3">
        <v>2.231E-2</v>
      </c>
      <c r="AB11" s="3"/>
      <c r="AC11" s="3"/>
      <c r="AD11" s="3"/>
      <c r="AE11" s="3"/>
      <c r="AF11" s="3"/>
      <c r="AG11" s="5"/>
      <c r="AH11" s="6">
        <f>+SUM(G11:AF11)</f>
        <v>1.0000000000000002</v>
      </c>
    </row>
    <row r="12" spans="1:34" s="2" customFormat="1" ht="13.9" customHeight="1">
      <c r="A12" s="2" t="s">
        <v>34</v>
      </c>
      <c r="F12" s="7" t="s">
        <v>1</v>
      </c>
      <c r="G12" s="8">
        <v>0.05</v>
      </c>
      <c r="H12" s="8">
        <v>9.5000000000000001E-2</v>
      </c>
      <c r="I12" s="8">
        <v>8.5500000000000007E-2</v>
      </c>
      <c r="J12" s="8">
        <v>7.6950000000000005E-2</v>
      </c>
      <c r="K12" s="8">
        <v>6.9250000000000006E-2</v>
      </c>
      <c r="L12" s="8">
        <v>6.2330000000000003E-2</v>
      </c>
      <c r="M12" s="8">
        <v>5.9049999999999998E-2</v>
      </c>
      <c r="N12" s="8">
        <v>5.9049999999999998E-2</v>
      </c>
      <c r="O12" s="8">
        <v>5.9049999999999998E-2</v>
      </c>
      <c r="P12" s="8">
        <v>5.9049999999999998E-2</v>
      </c>
      <c r="Q12" s="8">
        <v>5.9049999999999998E-2</v>
      </c>
      <c r="R12" s="8">
        <v>5.9049999999999998E-2</v>
      </c>
      <c r="S12" s="8">
        <v>5.9049999999999998E-2</v>
      </c>
      <c r="T12" s="8">
        <v>5.9049999999999998E-2</v>
      </c>
      <c r="U12" s="8">
        <v>5.9049999999999998E-2</v>
      </c>
      <c r="V12" s="8">
        <v>2.9520000000000001E-2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5"/>
      <c r="AH12" s="6">
        <f t="shared" ref="AH12:AH19" si="1">+SUM(G12:AF12)</f>
        <v>1.0000000000000004</v>
      </c>
    </row>
    <row r="13" spans="1:34" s="9" customFormat="1" ht="13.9" customHeight="1">
      <c r="A13" s="42" t="s">
        <v>35</v>
      </c>
      <c r="E13" s="10"/>
      <c r="F13" s="7" t="s">
        <v>2</v>
      </c>
      <c r="G13" s="8">
        <v>0.14285999999999999</v>
      </c>
      <c r="H13" s="8">
        <v>0.24490000000000001</v>
      </c>
      <c r="I13" s="8">
        <v>0.17491999999999999</v>
      </c>
      <c r="J13" s="8">
        <v>0.12495000000000001</v>
      </c>
      <c r="K13" s="8">
        <v>8.9249999999999996E-2</v>
      </c>
      <c r="L13" s="8">
        <v>8.9249999999999996E-2</v>
      </c>
      <c r="M13" s="8">
        <v>8.9249999999999996E-2</v>
      </c>
      <c r="N13" s="8">
        <v>4.462E-2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11"/>
      <c r="AH13" s="6">
        <f t="shared" si="1"/>
        <v>1.0000000000000002</v>
      </c>
    </row>
    <row r="14" spans="1:34" s="9" customFormat="1" ht="13.9" customHeight="1">
      <c r="A14" s="42" t="s">
        <v>110</v>
      </c>
      <c r="C14" s="12"/>
      <c r="E14" s="10"/>
      <c r="F14" s="7" t="s">
        <v>3</v>
      </c>
      <c r="G14" s="8">
        <v>0.2</v>
      </c>
      <c r="H14" s="8">
        <v>0.32</v>
      </c>
      <c r="I14" s="8">
        <v>0.192</v>
      </c>
      <c r="J14" s="8">
        <v>0.1152</v>
      </c>
      <c r="K14" s="8">
        <v>0.1152</v>
      </c>
      <c r="L14" s="8">
        <v>5.7599999999999998E-2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11"/>
      <c r="AH14" s="6">
        <f t="shared" si="1"/>
        <v>0.99999999999999989</v>
      </c>
    </row>
    <row r="15" spans="1:34" s="9" customFormat="1" ht="13.9" customHeight="1">
      <c r="E15" s="10"/>
      <c r="F15" s="7" t="s">
        <v>4</v>
      </c>
      <c r="G15" s="6">
        <v>0.15</v>
      </c>
      <c r="H15" s="6">
        <v>0.255</v>
      </c>
      <c r="I15" s="6">
        <v>0.17849999999999999</v>
      </c>
      <c r="J15" s="6">
        <v>0.1666</v>
      </c>
      <c r="K15" s="6">
        <v>0.1666</v>
      </c>
      <c r="L15" s="3">
        <v>8.3299999999999999E-2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11"/>
      <c r="AH15" s="6">
        <f t="shared" si="1"/>
        <v>1</v>
      </c>
    </row>
    <row r="16" spans="1:34" s="9" customFormat="1" ht="13.9" customHeight="1">
      <c r="A16" s="85" t="s">
        <v>112</v>
      </c>
      <c r="E16" s="10"/>
      <c r="F16" s="7" t="s">
        <v>5</v>
      </c>
      <c r="G16" s="6">
        <v>0.10714</v>
      </c>
      <c r="H16" s="6">
        <v>0.19133</v>
      </c>
      <c r="I16" s="6">
        <v>0.15032999999999999</v>
      </c>
      <c r="J16" s="6">
        <v>0.12249</v>
      </c>
      <c r="K16" s="6">
        <v>0.12249</v>
      </c>
      <c r="L16" s="6">
        <v>0.12249</v>
      </c>
      <c r="M16" s="6">
        <v>0.12249</v>
      </c>
      <c r="N16" s="3">
        <v>6.1240000000000003E-2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11"/>
      <c r="AH16" s="6">
        <f t="shared" si="1"/>
        <v>0.99999999999999989</v>
      </c>
    </row>
    <row r="17" spans="1:35" s="9" customFormat="1" ht="13.9" customHeight="1">
      <c r="D17" s="13"/>
      <c r="E17" s="10"/>
      <c r="F17" s="7" t="s">
        <v>6</v>
      </c>
      <c r="G17" s="6">
        <v>0.02</v>
      </c>
      <c r="H17" s="6">
        <v>0.04</v>
      </c>
      <c r="I17" s="6">
        <v>0.04</v>
      </c>
      <c r="J17" s="6">
        <v>0.04</v>
      </c>
      <c r="K17" s="6">
        <v>0.04</v>
      </c>
      <c r="L17" s="6">
        <v>0.04</v>
      </c>
      <c r="M17" s="6">
        <v>0.04</v>
      </c>
      <c r="N17" s="6">
        <v>0.04</v>
      </c>
      <c r="O17" s="6">
        <v>0.04</v>
      </c>
      <c r="P17" s="6">
        <v>0.04</v>
      </c>
      <c r="Q17" s="6">
        <v>0.04</v>
      </c>
      <c r="R17" s="6">
        <v>0.04</v>
      </c>
      <c r="S17" s="6">
        <v>0.04</v>
      </c>
      <c r="T17" s="6">
        <v>0.04</v>
      </c>
      <c r="U17" s="6">
        <v>0.04</v>
      </c>
      <c r="V17" s="6">
        <v>0.04</v>
      </c>
      <c r="W17" s="6">
        <v>0.04</v>
      </c>
      <c r="X17" s="6">
        <v>0.04</v>
      </c>
      <c r="Y17" s="6">
        <v>0.04</v>
      </c>
      <c r="Z17" s="6">
        <v>0.04</v>
      </c>
      <c r="AA17" s="6">
        <v>0.04</v>
      </c>
      <c r="AB17" s="6">
        <v>0.04</v>
      </c>
      <c r="AC17" s="6">
        <v>0.04</v>
      </c>
      <c r="AD17" s="6">
        <v>0.04</v>
      </c>
      <c r="AE17" s="6">
        <v>0.04</v>
      </c>
      <c r="AF17" s="6">
        <v>0.02</v>
      </c>
      <c r="AG17" s="11"/>
      <c r="AH17" s="6">
        <f t="shared" si="1"/>
        <v>1.0000000000000002</v>
      </c>
    </row>
    <row r="18" spans="1:35" s="9" customFormat="1" ht="13.9" customHeight="1">
      <c r="D18" s="14"/>
      <c r="E18" s="10"/>
      <c r="F18" s="7" t="s">
        <v>7</v>
      </c>
      <c r="G18" s="8">
        <v>3.3329999999999999E-2</v>
      </c>
      <c r="H18" s="8">
        <v>6.6669999999999993E-2</v>
      </c>
      <c r="I18" s="8">
        <v>6.6669999999999993E-2</v>
      </c>
      <c r="J18" s="8">
        <v>6.6659999999999997E-2</v>
      </c>
      <c r="K18" s="8">
        <v>6.6669999999999993E-2</v>
      </c>
      <c r="L18" s="8">
        <v>6.6669999999999993E-2</v>
      </c>
      <c r="M18" s="8">
        <v>6.6659999999999997E-2</v>
      </c>
      <c r="N18" s="8">
        <v>6.6669999999999993E-2</v>
      </c>
      <c r="O18" s="8">
        <v>6.6669999999999993E-2</v>
      </c>
      <c r="P18" s="8">
        <v>6.6659999999999997E-2</v>
      </c>
      <c r="Q18" s="8">
        <v>6.6669999999999993E-2</v>
      </c>
      <c r="R18" s="8">
        <v>6.6669999999999993E-2</v>
      </c>
      <c r="S18" s="8">
        <v>6.6659999999999997E-2</v>
      </c>
      <c r="T18" s="8">
        <v>6.6669999999999993E-2</v>
      </c>
      <c r="U18" s="8">
        <v>6.6669999999999993E-2</v>
      </c>
      <c r="V18" s="8">
        <v>3.3329999999999999E-2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11"/>
      <c r="AH18" s="6">
        <f t="shared" si="1"/>
        <v>0.99999999999999989</v>
      </c>
    </row>
    <row r="19" spans="1:35" s="9" customFormat="1" ht="13.9" customHeight="1">
      <c r="E19" s="10"/>
      <c r="F19" s="7" t="s">
        <v>8</v>
      </c>
      <c r="G19" s="8">
        <v>0.33333000000000002</v>
      </c>
      <c r="H19" s="8">
        <v>0.44445000000000001</v>
      </c>
      <c r="I19" s="8">
        <v>0.14815</v>
      </c>
      <c r="J19" s="8">
        <v>7.4069999999999997E-2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11"/>
      <c r="AH19" s="6">
        <f t="shared" si="1"/>
        <v>1</v>
      </c>
    </row>
    <row r="20" spans="1:35" s="9" customFormat="1" ht="13.9" customHeight="1">
      <c r="A20" s="2"/>
      <c r="E20" s="10"/>
      <c r="F20" s="4"/>
      <c r="G20" s="6"/>
      <c r="H20" s="6"/>
      <c r="I20" s="6"/>
      <c r="J20" s="6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1"/>
    </row>
    <row r="21" spans="1:35" ht="13.9" customHeight="1" thickBot="1">
      <c r="A21" s="16"/>
      <c r="B21" s="17" t="s">
        <v>9</v>
      </c>
      <c r="C21" s="17" t="s">
        <v>10</v>
      </c>
      <c r="D21" s="17" t="s">
        <v>11</v>
      </c>
      <c r="F21" s="17" t="s">
        <v>12</v>
      </c>
      <c r="G21" s="17" t="s">
        <v>13</v>
      </c>
      <c r="H21" s="17" t="s">
        <v>14</v>
      </c>
      <c r="I21" s="17" t="s">
        <v>15</v>
      </c>
      <c r="J21" s="17" t="s">
        <v>16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 t="s">
        <v>17</v>
      </c>
    </row>
    <row r="22" spans="1:35" ht="31.9" customHeight="1" thickTop="1" thickBot="1">
      <c r="A22" s="41" t="s">
        <v>33</v>
      </c>
      <c r="B22" s="18" t="s">
        <v>18</v>
      </c>
      <c r="C22" s="18" t="s">
        <v>19</v>
      </c>
      <c r="D22" s="18" t="s">
        <v>20</v>
      </c>
      <c r="E22" s="18" t="s">
        <v>21</v>
      </c>
      <c r="F22" s="19">
        <v>2009</v>
      </c>
      <c r="G22" s="20">
        <f t="shared" ref="G22:AF22" si="2">F22+1</f>
        <v>2010</v>
      </c>
      <c r="H22" s="20">
        <f t="shared" si="2"/>
        <v>2011</v>
      </c>
      <c r="I22" s="20">
        <f t="shared" si="2"/>
        <v>2012</v>
      </c>
      <c r="J22" s="20">
        <f t="shared" si="2"/>
        <v>2013</v>
      </c>
      <c r="K22" s="20">
        <f t="shared" si="2"/>
        <v>2014</v>
      </c>
      <c r="L22" s="20">
        <f t="shared" si="2"/>
        <v>2015</v>
      </c>
      <c r="M22" s="20">
        <f t="shared" si="2"/>
        <v>2016</v>
      </c>
      <c r="N22" s="20">
        <f t="shared" si="2"/>
        <v>2017</v>
      </c>
      <c r="O22" s="20">
        <f t="shared" si="2"/>
        <v>2018</v>
      </c>
      <c r="P22" s="20">
        <f t="shared" si="2"/>
        <v>2019</v>
      </c>
      <c r="Q22" s="20">
        <f t="shared" si="2"/>
        <v>2020</v>
      </c>
      <c r="R22" s="20">
        <f t="shared" si="2"/>
        <v>2021</v>
      </c>
      <c r="S22" s="20">
        <f t="shared" si="2"/>
        <v>2022</v>
      </c>
      <c r="T22" s="20">
        <f t="shared" si="2"/>
        <v>2023</v>
      </c>
      <c r="U22" s="20">
        <f t="shared" si="2"/>
        <v>2024</v>
      </c>
      <c r="V22" s="20">
        <f t="shared" si="2"/>
        <v>2025</v>
      </c>
      <c r="W22" s="20">
        <f t="shared" si="2"/>
        <v>2026</v>
      </c>
      <c r="X22" s="20">
        <f t="shared" si="2"/>
        <v>2027</v>
      </c>
      <c r="Y22" s="20">
        <f t="shared" si="2"/>
        <v>2028</v>
      </c>
      <c r="Z22" s="20">
        <f t="shared" si="2"/>
        <v>2029</v>
      </c>
      <c r="AA22" s="20">
        <f t="shared" si="2"/>
        <v>2030</v>
      </c>
      <c r="AB22" s="20">
        <f t="shared" si="2"/>
        <v>2031</v>
      </c>
      <c r="AC22" s="20">
        <f t="shared" si="2"/>
        <v>2032</v>
      </c>
      <c r="AD22" s="20">
        <f t="shared" si="2"/>
        <v>2033</v>
      </c>
      <c r="AE22" s="20">
        <f t="shared" si="2"/>
        <v>2034</v>
      </c>
      <c r="AF22" s="20">
        <f t="shared" si="2"/>
        <v>2035</v>
      </c>
      <c r="AG22" s="20"/>
      <c r="AH22" s="18" t="s">
        <v>22</v>
      </c>
      <c r="AI22" s="21"/>
    </row>
    <row r="23" spans="1:35" ht="12.75" customHeight="1" thickTop="1">
      <c r="A23" s="22"/>
      <c r="B23" s="22"/>
      <c r="C23" s="22"/>
      <c r="D23" s="22"/>
      <c r="E23" s="22"/>
      <c r="F23" s="23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2"/>
      <c r="AI23" s="25"/>
    </row>
    <row r="24" spans="1:35" ht="13.7" hidden="1" customHeight="1">
      <c r="A24" s="26" t="s">
        <v>24</v>
      </c>
      <c r="B24" s="27"/>
      <c r="C24" s="27"/>
      <c r="D24" s="27"/>
      <c r="E24" s="2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8"/>
    </row>
    <row r="25" spans="1:35" ht="13.9" hidden="1" customHeight="1">
      <c r="A25" s="38" t="s">
        <v>25</v>
      </c>
      <c r="B25" s="27">
        <v>0</v>
      </c>
      <c r="C25" s="27">
        <f>+B25/2</f>
        <v>0</v>
      </c>
      <c r="D25" s="27">
        <f t="shared" ref="D25:D29" si="3">+B25-C25</f>
        <v>0</v>
      </c>
      <c r="E25" s="28">
        <f t="shared" ref="E25:E29" si="4">SUM(F25:AF25)-(B25-C25)</f>
        <v>0</v>
      </c>
      <c r="F25" s="29">
        <f t="shared" ref="F25:AF25" si="5">+$D$25*G$12</f>
        <v>0</v>
      </c>
      <c r="G25" s="29">
        <f t="shared" si="5"/>
        <v>0</v>
      </c>
      <c r="H25" s="29">
        <f t="shared" si="5"/>
        <v>0</v>
      </c>
      <c r="I25" s="29">
        <f t="shared" si="5"/>
        <v>0</v>
      </c>
      <c r="J25" s="29">
        <f t="shared" si="5"/>
        <v>0</v>
      </c>
      <c r="K25" s="29">
        <f t="shared" si="5"/>
        <v>0</v>
      </c>
      <c r="L25" s="29">
        <f t="shared" si="5"/>
        <v>0</v>
      </c>
      <c r="M25" s="29">
        <f t="shared" si="5"/>
        <v>0</v>
      </c>
      <c r="N25" s="29">
        <f t="shared" si="5"/>
        <v>0</v>
      </c>
      <c r="O25" s="29">
        <f t="shared" si="5"/>
        <v>0</v>
      </c>
      <c r="P25" s="29">
        <f t="shared" si="5"/>
        <v>0</v>
      </c>
      <c r="Q25" s="29">
        <f t="shared" si="5"/>
        <v>0</v>
      </c>
      <c r="R25" s="29">
        <f t="shared" si="5"/>
        <v>0</v>
      </c>
      <c r="S25" s="29">
        <f t="shared" si="5"/>
        <v>0</v>
      </c>
      <c r="T25" s="29">
        <f t="shared" si="5"/>
        <v>0</v>
      </c>
      <c r="U25" s="29">
        <f t="shared" si="5"/>
        <v>0</v>
      </c>
      <c r="V25" s="29">
        <f t="shared" si="5"/>
        <v>0</v>
      </c>
      <c r="W25" s="29">
        <f t="shared" si="5"/>
        <v>0</v>
      </c>
      <c r="X25" s="29">
        <f t="shared" si="5"/>
        <v>0</v>
      </c>
      <c r="Y25" s="29">
        <f t="shared" si="5"/>
        <v>0</v>
      </c>
      <c r="Z25" s="29">
        <f t="shared" si="5"/>
        <v>0</v>
      </c>
      <c r="AA25" s="29">
        <f t="shared" si="5"/>
        <v>0</v>
      </c>
      <c r="AB25" s="29">
        <f t="shared" si="5"/>
        <v>0</v>
      </c>
      <c r="AC25" s="29">
        <f t="shared" si="5"/>
        <v>0</v>
      </c>
      <c r="AD25" s="29">
        <f t="shared" si="5"/>
        <v>0</v>
      </c>
      <c r="AE25" s="29">
        <f t="shared" si="5"/>
        <v>0</v>
      </c>
      <c r="AF25" s="29">
        <f t="shared" si="5"/>
        <v>0</v>
      </c>
      <c r="AG25" s="29"/>
      <c r="AH25" s="28">
        <f t="shared" ref="AH25:AH29" si="6">+SUM(F25:AF25)</f>
        <v>0</v>
      </c>
    </row>
    <row r="26" spans="1:35" ht="13.9" hidden="1" customHeight="1">
      <c r="A26" s="38" t="s">
        <v>109</v>
      </c>
      <c r="B26" s="27">
        <v>0</v>
      </c>
      <c r="C26" s="27">
        <f t="shared" ref="C26:C29" si="7">+B26/2</f>
        <v>0</v>
      </c>
      <c r="D26" s="27">
        <f t="shared" si="3"/>
        <v>0</v>
      </c>
      <c r="E26" s="28">
        <f t="shared" si="4"/>
        <v>0</v>
      </c>
      <c r="F26" s="29">
        <f>+$D$26*G$11</f>
        <v>0</v>
      </c>
      <c r="G26" s="29">
        <f t="shared" ref="G26:AF26" si="8">+$D$26*H$11</f>
        <v>0</v>
      </c>
      <c r="H26" s="29">
        <f t="shared" si="8"/>
        <v>0</v>
      </c>
      <c r="I26" s="29">
        <f t="shared" si="8"/>
        <v>0</v>
      </c>
      <c r="J26" s="29">
        <f t="shared" si="8"/>
        <v>0</v>
      </c>
      <c r="K26" s="29">
        <f t="shared" si="8"/>
        <v>0</v>
      </c>
      <c r="L26" s="29">
        <f t="shared" si="8"/>
        <v>0</v>
      </c>
      <c r="M26" s="29">
        <f t="shared" si="8"/>
        <v>0</v>
      </c>
      <c r="N26" s="29">
        <f t="shared" si="8"/>
        <v>0</v>
      </c>
      <c r="O26" s="29">
        <f t="shared" si="8"/>
        <v>0</v>
      </c>
      <c r="P26" s="29">
        <f t="shared" si="8"/>
        <v>0</v>
      </c>
      <c r="Q26" s="29">
        <f t="shared" si="8"/>
        <v>0</v>
      </c>
      <c r="R26" s="29">
        <f t="shared" si="8"/>
        <v>0</v>
      </c>
      <c r="S26" s="29">
        <f t="shared" si="8"/>
        <v>0</v>
      </c>
      <c r="T26" s="29">
        <f t="shared" si="8"/>
        <v>0</v>
      </c>
      <c r="U26" s="29">
        <f t="shared" si="8"/>
        <v>0</v>
      </c>
      <c r="V26" s="29">
        <f t="shared" si="8"/>
        <v>0</v>
      </c>
      <c r="W26" s="29">
        <f t="shared" si="8"/>
        <v>0</v>
      </c>
      <c r="X26" s="29">
        <f t="shared" si="8"/>
        <v>0</v>
      </c>
      <c r="Y26" s="29">
        <f t="shared" si="8"/>
        <v>0</v>
      </c>
      <c r="Z26" s="29">
        <f t="shared" si="8"/>
        <v>0</v>
      </c>
      <c r="AA26" s="29">
        <f t="shared" si="8"/>
        <v>0</v>
      </c>
      <c r="AB26" s="29">
        <f t="shared" si="8"/>
        <v>0</v>
      </c>
      <c r="AC26" s="29">
        <f t="shared" si="8"/>
        <v>0</v>
      </c>
      <c r="AD26" s="29">
        <f t="shared" si="8"/>
        <v>0</v>
      </c>
      <c r="AE26" s="29">
        <f t="shared" si="8"/>
        <v>0</v>
      </c>
      <c r="AF26" s="29">
        <f t="shared" si="8"/>
        <v>0</v>
      </c>
      <c r="AG26" s="29"/>
      <c r="AH26" s="28">
        <f t="shared" si="6"/>
        <v>0</v>
      </c>
    </row>
    <row r="27" spans="1:35" ht="13.9" hidden="1" customHeight="1">
      <c r="A27" s="38" t="s">
        <v>26</v>
      </c>
      <c r="B27" s="27">
        <v>0</v>
      </c>
      <c r="C27" s="27">
        <f t="shared" si="7"/>
        <v>0</v>
      </c>
      <c r="D27" s="27">
        <f t="shared" si="3"/>
        <v>0</v>
      </c>
      <c r="E27" s="28">
        <f t="shared" si="4"/>
        <v>0</v>
      </c>
      <c r="F27" s="29">
        <f t="shared" ref="F27:AF27" si="9">+$D$27*G$11</f>
        <v>0</v>
      </c>
      <c r="G27" s="29">
        <f t="shared" si="9"/>
        <v>0</v>
      </c>
      <c r="H27" s="29">
        <f t="shared" si="9"/>
        <v>0</v>
      </c>
      <c r="I27" s="29">
        <f t="shared" si="9"/>
        <v>0</v>
      </c>
      <c r="J27" s="29">
        <f t="shared" si="9"/>
        <v>0</v>
      </c>
      <c r="K27" s="29">
        <f t="shared" si="9"/>
        <v>0</v>
      </c>
      <c r="L27" s="29">
        <f t="shared" si="9"/>
        <v>0</v>
      </c>
      <c r="M27" s="29">
        <f t="shared" si="9"/>
        <v>0</v>
      </c>
      <c r="N27" s="29">
        <f t="shared" si="9"/>
        <v>0</v>
      </c>
      <c r="O27" s="29">
        <f t="shared" si="9"/>
        <v>0</v>
      </c>
      <c r="P27" s="29">
        <f t="shared" si="9"/>
        <v>0</v>
      </c>
      <c r="Q27" s="29">
        <f t="shared" si="9"/>
        <v>0</v>
      </c>
      <c r="R27" s="29">
        <f t="shared" si="9"/>
        <v>0</v>
      </c>
      <c r="S27" s="29">
        <f t="shared" si="9"/>
        <v>0</v>
      </c>
      <c r="T27" s="29">
        <f t="shared" si="9"/>
        <v>0</v>
      </c>
      <c r="U27" s="29">
        <f t="shared" si="9"/>
        <v>0</v>
      </c>
      <c r="V27" s="29">
        <f t="shared" si="9"/>
        <v>0</v>
      </c>
      <c r="W27" s="29">
        <f t="shared" si="9"/>
        <v>0</v>
      </c>
      <c r="X27" s="29">
        <f t="shared" si="9"/>
        <v>0</v>
      </c>
      <c r="Y27" s="29">
        <f t="shared" si="9"/>
        <v>0</v>
      </c>
      <c r="Z27" s="29">
        <f t="shared" si="9"/>
        <v>0</v>
      </c>
      <c r="AA27" s="29">
        <f t="shared" si="9"/>
        <v>0</v>
      </c>
      <c r="AB27" s="29">
        <f t="shared" si="9"/>
        <v>0</v>
      </c>
      <c r="AC27" s="29">
        <f t="shared" si="9"/>
        <v>0</v>
      </c>
      <c r="AD27" s="29">
        <f t="shared" si="9"/>
        <v>0</v>
      </c>
      <c r="AE27" s="29">
        <f t="shared" si="9"/>
        <v>0</v>
      </c>
      <c r="AF27" s="29">
        <f t="shared" si="9"/>
        <v>0</v>
      </c>
      <c r="AG27" s="29"/>
      <c r="AH27" s="28">
        <f t="shared" si="6"/>
        <v>0</v>
      </c>
    </row>
    <row r="28" spans="1:35" ht="13.9" hidden="1" customHeight="1">
      <c r="A28" s="38" t="s">
        <v>27</v>
      </c>
      <c r="B28" s="27">
        <v>0</v>
      </c>
      <c r="C28" s="27">
        <f t="shared" si="7"/>
        <v>0</v>
      </c>
      <c r="D28" s="27">
        <f t="shared" si="3"/>
        <v>0</v>
      </c>
      <c r="E28" s="28">
        <f t="shared" si="4"/>
        <v>0</v>
      </c>
      <c r="F28" s="29">
        <f t="shared" ref="F28:AF28" si="10">+$D$28*G$12</f>
        <v>0</v>
      </c>
      <c r="G28" s="29">
        <f t="shared" si="10"/>
        <v>0</v>
      </c>
      <c r="H28" s="29">
        <f t="shared" si="10"/>
        <v>0</v>
      </c>
      <c r="I28" s="29">
        <f t="shared" si="10"/>
        <v>0</v>
      </c>
      <c r="J28" s="29">
        <f t="shared" si="10"/>
        <v>0</v>
      </c>
      <c r="K28" s="29">
        <f t="shared" si="10"/>
        <v>0</v>
      </c>
      <c r="L28" s="29">
        <f t="shared" si="10"/>
        <v>0</v>
      </c>
      <c r="M28" s="29">
        <f t="shared" si="10"/>
        <v>0</v>
      </c>
      <c r="N28" s="29">
        <f t="shared" si="10"/>
        <v>0</v>
      </c>
      <c r="O28" s="29">
        <f t="shared" si="10"/>
        <v>0</v>
      </c>
      <c r="P28" s="29">
        <f t="shared" si="10"/>
        <v>0</v>
      </c>
      <c r="Q28" s="29">
        <f t="shared" si="10"/>
        <v>0</v>
      </c>
      <c r="R28" s="29">
        <f t="shared" si="10"/>
        <v>0</v>
      </c>
      <c r="S28" s="29">
        <f t="shared" si="10"/>
        <v>0</v>
      </c>
      <c r="T28" s="29">
        <f t="shared" si="10"/>
        <v>0</v>
      </c>
      <c r="U28" s="29">
        <f t="shared" si="10"/>
        <v>0</v>
      </c>
      <c r="V28" s="29">
        <f t="shared" si="10"/>
        <v>0</v>
      </c>
      <c r="W28" s="29">
        <f t="shared" si="10"/>
        <v>0</v>
      </c>
      <c r="X28" s="29">
        <f t="shared" si="10"/>
        <v>0</v>
      </c>
      <c r="Y28" s="29">
        <f t="shared" si="10"/>
        <v>0</v>
      </c>
      <c r="Z28" s="29">
        <f t="shared" si="10"/>
        <v>0</v>
      </c>
      <c r="AA28" s="29">
        <f t="shared" si="10"/>
        <v>0</v>
      </c>
      <c r="AB28" s="29">
        <f t="shared" si="10"/>
        <v>0</v>
      </c>
      <c r="AC28" s="29">
        <f t="shared" si="10"/>
        <v>0</v>
      </c>
      <c r="AD28" s="29">
        <f t="shared" si="10"/>
        <v>0</v>
      </c>
      <c r="AE28" s="29">
        <f t="shared" si="10"/>
        <v>0</v>
      </c>
      <c r="AF28" s="29">
        <f t="shared" si="10"/>
        <v>0</v>
      </c>
      <c r="AG28" s="29"/>
      <c r="AH28" s="28">
        <f t="shared" si="6"/>
        <v>0</v>
      </c>
    </row>
    <row r="29" spans="1:35" ht="13.9" hidden="1" customHeight="1">
      <c r="A29" s="38" t="s">
        <v>28</v>
      </c>
      <c r="B29" s="27">
        <v>0</v>
      </c>
      <c r="C29" s="27">
        <f t="shared" si="7"/>
        <v>0</v>
      </c>
      <c r="D29" s="27">
        <f t="shared" si="3"/>
        <v>0</v>
      </c>
      <c r="E29" s="28">
        <f t="shared" si="4"/>
        <v>0</v>
      </c>
      <c r="F29" s="29">
        <f t="shared" ref="F29:AF29" si="11">+$D$29*G$11</f>
        <v>0</v>
      </c>
      <c r="G29" s="29">
        <f t="shared" si="11"/>
        <v>0</v>
      </c>
      <c r="H29" s="29">
        <f t="shared" si="11"/>
        <v>0</v>
      </c>
      <c r="I29" s="29">
        <f t="shared" si="11"/>
        <v>0</v>
      </c>
      <c r="J29" s="29">
        <f t="shared" si="11"/>
        <v>0</v>
      </c>
      <c r="K29" s="29">
        <f t="shared" si="11"/>
        <v>0</v>
      </c>
      <c r="L29" s="29">
        <f t="shared" si="11"/>
        <v>0</v>
      </c>
      <c r="M29" s="29">
        <f t="shared" si="11"/>
        <v>0</v>
      </c>
      <c r="N29" s="29">
        <f t="shared" si="11"/>
        <v>0</v>
      </c>
      <c r="O29" s="29">
        <f t="shared" si="11"/>
        <v>0</v>
      </c>
      <c r="P29" s="29">
        <f t="shared" si="11"/>
        <v>0</v>
      </c>
      <c r="Q29" s="29">
        <f t="shared" si="11"/>
        <v>0</v>
      </c>
      <c r="R29" s="29">
        <f t="shared" si="11"/>
        <v>0</v>
      </c>
      <c r="S29" s="29">
        <f t="shared" si="11"/>
        <v>0</v>
      </c>
      <c r="T29" s="29">
        <f t="shared" si="11"/>
        <v>0</v>
      </c>
      <c r="U29" s="29">
        <f t="shared" si="11"/>
        <v>0</v>
      </c>
      <c r="V29" s="29">
        <f t="shared" si="11"/>
        <v>0</v>
      </c>
      <c r="W29" s="29">
        <f t="shared" si="11"/>
        <v>0</v>
      </c>
      <c r="X29" s="29">
        <f t="shared" si="11"/>
        <v>0</v>
      </c>
      <c r="Y29" s="29">
        <f t="shared" si="11"/>
        <v>0</v>
      </c>
      <c r="Z29" s="29">
        <f t="shared" si="11"/>
        <v>0</v>
      </c>
      <c r="AA29" s="29">
        <f t="shared" si="11"/>
        <v>0</v>
      </c>
      <c r="AB29" s="29">
        <f t="shared" si="11"/>
        <v>0</v>
      </c>
      <c r="AC29" s="29">
        <f t="shared" si="11"/>
        <v>0</v>
      </c>
      <c r="AD29" s="29">
        <f t="shared" si="11"/>
        <v>0</v>
      </c>
      <c r="AE29" s="29">
        <f t="shared" si="11"/>
        <v>0</v>
      </c>
      <c r="AF29" s="29">
        <f t="shared" si="11"/>
        <v>0</v>
      </c>
      <c r="AG29" s="29"/>
      <c r="AH29" s="28">
        <f t="shared" si="6"/>
        <v>0</v>
      </c>
    </row>
    <row r="30" spans="1:35" ht="13.9" hidden="1" customHeight="1" thickBot="1">
      <c r="A30" s="39" t="s">
        <v>22</v>
      </c>
      <c r="B30" s="31">
        <f t="shared" ref="B30:AF30" si="12">SUM(B24:B29)</f>
        <v>0</v>
      </c>
      <c r="C30" s="31">
        <f t="shared" si="12"/>
        <v>0</v>
      </c>
      <c r="D30" s="31">
        <f t="shared" si="12"/>
        <v>0</v>
      </c>
      <c r="E30" s="31">
        <f t="shared" si="12"/>
        <v>0</v>
      </c>
      <c r="F30" s="31">
        <f t="shared" si="12"/>
        <v>0</v>
      </c>
      <c r="G30" s="31">
        <f t="shared" si="12"/>
        <v>0</v>
      </c>
      <c r="H30" s="31">
        <f t="shared" si="12"/>
        <v>0</v>
      </c>
      <c r="I30" s="31">
        <f t="shared" si="12"/>
        <v>0</v>
      </c>
      <c r="J30" s="31">
        <f t="shared" si="12"/>
        <v>0</v>
      </c>
      <c r="K30" s="31">
        <f t="shared" si="12"/>
        <v>0</v>
      </c>
      <c r="L30" s="31">
        <f t="shared" si="12"/>
        <v>0</v>
      </c>
      <c r="M30" s="31">
        <f t="shared" si="12"/>
        <v>0</v>
      </c>
      <c r="N30" s="31">
        <f t="shared" si="12"/>
        <v>0</v>
      </c>
      <c r="O30" s="31">
        <f t="shared" si="12"/>
        <v>0</v>
      </c>
      <c r="P30" s="31">
        <f t="shared" si="12"/>
        <v>0</v>
      </c>
      <c r="Q30" s="31">
        <f t="shared" si="12"/>
        <v>0</v>
      </c>
      <c r="R30" s="31">
        <f t="shared" si="12"/>
        <v>0</v>
      </c>
      <c r="S30" s="31">
        <f t="shared" si="12"/>
        <v>0</v>
      </c>
      <c r="T30" s="31">
        <f t="shared" si="12"/>
        <v>0</v>
      </c>
      <c r="U30" s="31">
        <f t="shared" si="12"/>
        <v>0</v>
      </c>
      <c r="V30" s="31">
        <f t="shared" si="12"/>
        <v>0</v>
      </c>
      <c r="W30" s="31">
        <f t="shared" si="12"/>
        <v>0</v>
      </c>
      <c r="X30" s="31">
        <f t="shared" si="12"/>
        <v>0</v>
      </c>
      <c r="Y30" s="31">
        <f t="shared" si="12"/>
        <v>0</v>
      </c>
      <c r="Z30" s="31">
        <f t="shared" si="12"/>
        <v>0</v>
      </c>
      <c r="AA30" s="31">
        <f t="shared" si="12"/>
        <v>0</v>
      </c>
      <c r="AB30" s="31">
        <f t="shared" si="12"/>
        <v>0</v>
      </c>
      <c r="AC30" s="31">
        <f t="shared" si="12"/>
        <v>0</v>
      </c>
      <c r="AD30" s="31">
        <f t="shared" si="12"/>
        <v>0</v>
      </c>
      <c r="AE30" s="31">
        <f t="shared" si="12"/>
        <v>0</v>
      </c>
      <c r="AF30" s="31">
        <f t="shared" si="12"/>
        <v>0</v>
      </c>
      <c r="AG30" s="29"/>
      <c r="AH30" s="31">
        <f>SUM(AH24:AH29)</f>
        <v>0</v>
      </c>
    </row>
    <row r="31" spans="1:35" ht="13.9" hidden="1" customHeight="1" thickTop="1">
      <c r="A31" s="27"/>
      <c r="B31" s="32"/>
      <c r="C31" s="32"/>
      <c r="D31" s="32"/>
      <c r="E31" s="33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29"/>
      <c r="AH31" s="34"/>
    </row>
    <row r="32" spans="1:35" ht="13.9" hidden="1" customHeight="1">
      <c r="A32" s="26" t="s">
        <v>29</v>
      </c>
      <c r="B32" s="32"/>
      <c r="C32" s="32"/>
      <c r="D32" s="32"/>
      <c r="E32" s="33"/>
      <c r="F32" s="30"/>
      <c r="G32" s="30"/>
      <c r="H32" s="30"/>
      <c r="I32" s="30"/>
      <c r="J32" s="30"/>
      <c r="K32" s="79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29"/>
      <c r="AH32" s="34"/>
    </row>
    <row r="33" spans="1:34" ht="13.9" hidden="1" customHeight="1">
      <c r="A33" s="38" t="s">
        <v>25</v>
      </c>
      <c r="B33" s="27">
        <v>0</v>
      </c>
      <c r="C33" s="27">
        <f>+B33/2</f>
        <v>0</v>
      </c>
      <c r="D33" s="27">
        <f t="shared" ref="D33:D37" si="13">+B33-C33</f>
        <v>0</v>
      </c>
      <c r="E33" s="28">
        <f t="shared" ref="E33:E37" si="14">SUM(F33:AF33)-(B33-C33)</f>
        <v>0</v>
      </c>
      <c r="F33" s="29"/>
      <c r="G33" s="29">
        <f t="shared" ref="G33:AF33" si="15">+$D$33*G$12</f>
        <v>0</v>
      </c>
      <c r="H33" s="29">
        <f t="shared" si="15"/>
        <v>0</v>
      </c>
      <c r="I33" s="29">
        <f t="shared" si="15"/>
        <v>0</v>
      </c>
      <c r="J33" s="29">
        <f t="shared" si="15"/>
        <v>0</v>
      </c>
      <c r="K33" s="29">
        <f t="shared" si="15"/>
        <v>0</v>
      </c>
      <c r="L33" s="29">
        <f t="shared" si="15"/>
        <v>0</v>
      </c>
      <c r="M33" s="29">
        <f t="shared" si="15"/>
        <v>0</v>
      </c>
      <c r="N33" s="29">
        <f t="shared" si="15"/>
        <v>0</v>
      </c>
      <c r="O33" s="29">
        <f t="shared" si="15"/>
        <v>0</v>
      </c>
      <c r="P33" s="29">
        <f t="shared" si="15"/>
        <v>0</v>
      </c>
      <c r="Q33" s="29">
        <f t="shared" si="15"/>
        <v>0</v>
      </c>
      <c r="R33" s="29">
        <f t="shared" si="15"/>
        <v>0</v>
      </c>
      <c r="S33" s="29">
        <f t="shared" si="15"/>
        <v>0</v>
      </c>
      <c r="T33" s="29">
        <f t="shared" si="15"/>
        <v>0</v>
      </c>
      <c r="U33" s="29">
        <f t="shared" si="15"/>
        <v>0</v>
      </c>
      <c r="V33" s="29">
        <f t="shared" si="15"/>
        <v>0</v>
      </c>
      <c r="W33" s="29">
        <f t="shared" si="15"/>
        <v>0</v>
      </c>
      <c r="X33" s="29">
        <f t="shared" si="15"/>
        <v>0</v>
      </c>
      <c r="Y33" s="29">
        <f t="shared" si="15"/>
        <v>0</v>
      </c>
      <c r="Z33" s="29">
        <f t="shared" si="15"/>
        <v>0</v>
      </c>
      <c r="AA33" s="29">
        <f t="shared" si="15"/>
        <v>0</v>
      </c>
      <c r="AB33" s="29">
        <f t="shared" si="15"/>
        <v>0</v>
      </c>
      <c r="AC33" s="29">
        <f t="shared" si="15"/>
        <v>0</v>
      </c>
      <c r="AD33" s="29">
        <f t="shared" si="15"/>
        <v>0</v>
      </c>
      <c r="AE33" s="29">
        <f t="shared" si="15"/>
        <v>0</v>
      </c>
      <c r="AF33" s="29">
        <f t="shared" si="15"/>
        <v>0</v>
      </c>
      <c r="AG33" s="29"/>
      <c r="AH33" s="28">
        <f t="shared" ref="AH33:AH37" si="16">+SUM(F33:AF33)</f>
        <v>0</v>
      </c>
    </row>
    <row r="34" spans="1:34" ht="13.9" hidden="1" customHeight="1">
      <c r="A34" s="38" t="s">
        <v>109</v>
      </c>
      <c r="B34" s="27">
        <v>0</v>
      </c>
      <c r="C34" s="27">
        <f>+B34/2</f>
        <v>0</v>
      </c>
      <c r="D34" s="27">
        <f t="shared" si="13"/>
        <v>0</v>
      </c>
      <c r="E34" s="28">
        <f t="shared" si="14"/>
        <v>0</v>
      </c>
      <c r="F34" s="29"/>
      <c r="G34" s="29">
        <f>+$D$34*G$11</f>
        <v>0</v>
      </c>
      <c r="H34" s="29">
        <f t="shared" ref="H34:AF34" si="17">+$D$34*H$11</f>
        <v>0</v>
      </c>
      <c r="I34" s="29">
        <f t="shared" si="17"/>
        <v>0</v>
      </c>
      <c r="J34" s="29">
        <f t="shared" si="17"/>
        <v>0</v>
      </c>
      <c r="K34" s="29">
        <f t="shared" si="17"/>
        <v>0</v>
      </c>
      <c r="L34" s="29">
        <f t="shared" si="17"/>
        <v>0</v>
      </c>
      <c r="M34" s="29">
        <f t="shared" si="17"/>
        <v>0</v>
      </c>
      <c r="N34" s="29">
        <f t="shared" si="17"/>
        <v>0</v>
      </c>
      <c r="O34" s="29">
        <f t="shared" si="17"/>
        <v>0</v>
      </c>
      <c r="P34" s="29">
        <f t="shared" si="17"/>
        <v>0</v>
      </c>
      <c r="Q34" s="29">
        <f t="shared" si="17"/>
        <v>0</v>
      </c>
      <c r="R34" s="29">
        <f t="shared" si="17"/>
        <v>0</v>
      </c>
      <c r="S34" s="29">
        <f t="shared" si="17"/>
        <v>0</v>
      </c>
      <c r="T34" s="29">
        <f t="shared" si="17"/>
        <v>0</v>
      </c>
      <c r="U34" s="29">
        <f t="shared" si="17"/>
        <v>0</v>
      </c>
      <c r="V34" s="29">
        <f t="shared" si="17"/>
        <v>0</v>
      </c>
      <c r="W34" s="29">
        <f t="shared" si="17"/>
        <v>0</v>
      </c>
      <c r="X34" s="29">
        <f t="shared" si="17"/>
        <v>0</v>
      </c>
      <c r="Y34" s="29">
        <f t="shared" si="17"/>
        <v>0</v>
      </c>
      <c r="Z34" s="29">
        <f t="shared" si="17"/>
        <v>0</v>
      </c>
      <c r="AA34" s="29">
        <f t="shared" si="17"/>
        <v>0</v>
      </c>
      <c r="AB34" s="29">
        <f t="shared" si="17"/>
        <v>0</v>
      </c>
      <c r="AC34" s="29">
        <f t="shared" si="17"/>
        <v>0</v>
      </c>
      <c r="AD34" s="29">
        <f t="shared" si="17"/>
        <v>0</v>
      </c>
      <c r="AE34" s="29">
        <f t="shared" si="17"/>
        <v>0</v>
      </c>
      <c r="AF34" s="29">
        <f t="shared" si="17"/>
        <v>0</v>
      </c>
      <c r="AG34" s="29"/>
      <c r="AH34" s="28">
        <f t="shared" si="16"/>
        <v>0</v>
      </c>
    </row>
    <row r="35" spans="1:34" ht="13.9" hidden="1" customHeight="1">
      <c r="A35" s="38" t="s">
        <v>26</v>
      </c>
      <c r="B35" s="27">
        <v>0</v>
      </c>
      <c r="C35" s="27">
        <f t="shared" ref="C35:C37" si="18">+B35/2</f>
        <v>0</v>
      </c>
      <c r="D35" s="27">
        <f t="shared" si="13"/>
        <v>0</v>
      </c>
      <c r="E35" s="28">
        <f t="shared" si="14"/>
        <v>0</v>
      </c>
      <c r="F35" s="29"/>
      <c r="G35" s="29">
        <f t="shared" ref="G35:AF35" si="19">+$D$35*G$11</f>
        <v>0</v>
      </c>
      <c r="H35" s="29">
        <f t="shared" si="19"/>
        <v>0</v>
      </c>
      <c r="I35" s="29">
        <f t="shared" si="19"/>
        <v>0</v>
      </c>
      <c r="J35" s="29">
        <f t="shared" si="19"/>
        <v>0</v>
      </c>
      <c r="K35" s="29">
        <f t="shared" si="19"/>
        <v>0</v>
      </c>
      <c r="L35" s="29">
        <f t="shared" si="19"/>
        <v>0</v>
      </c>
      <c r="M35" s="29">
        <f t="shared" si="19"/>
        <v>0</v>
      </c>
      <c r="N35" s="29">
        <f t="shared" si="19"/>
        <v>0</v>
      </c>
      <c r="O35" s="29">
        <f t="shared" si="19"/>
        <v>0</v>
      </c>
      <c r="P35" s="29">
        <f t="shared" si="19"/>
        <v>0</v>
      </c>
      <c r="Q35" s="29">
        <f t="shared" si="19"/>
        <v>0</v>
      </c>
      <c r="R35" s="29">
        <f t="shared" si="19"/>
        <v>0</v>
      </c>
      <c r="S35" s="29">
        <f t="shared" si="19"/>
        <v>0</v>
      </c>
      <c r="T35" s="29">
        <f t="shared" si="19"/>
        <v>0</v>
      </c>
      <c r="U35" s="29">
        <f t="shared" si="19"/>
        <v>0</v>
      </c>
      <c r="V35" s="29">
        <f t="shared" si="19"/>
        <v>0</v>
      </c>
      <c r="W35" s="29">
        <f t="shared" si="19"/>
        <v>0</v>
      </c>
      <c r="X35" s="29">
        <f t="shared" si="19"/>
        <v>0</v>
      </c>
      <c r="Y35" s="29">
        <f t="shared" si="19"/>
        <v>0</v>
      </c>
      <c r="Z35" s="29">
        <f t="shared" si="19"/>
        <v>0</v>
      </c>
      <c r="AA35" s="29">
        <f t="shared" si="19"/>
        <v>0</v>
      </c>
      <c r="AB35" s="29">
        <f t="shared" si="19"/>
        <v>0</v>
      </c>
      <c r="AC35" s="29">
        <f t="shared" si="19"/>
        <v>0</v>
      </c>
      <c r="AD35" s="29">
        <f t="shared" si="19"/>
        <v>0</v>
      </c>
      <c r="AE35" s="29">
        <f t="shared" si="19"/>
        <v>0</v>
      </c>
      <c r="AF35" s="29">
        <f t="shared" si="19"/>
        <v>0</v>
      </c>
      <c r="AG35" s="29"/>
      <c r="AH35" s="28">
        <f t="shared" si="16"/>
        <v>0</v>
      </c>
    </row>
    <row r="36" spans="1:34" ht="13.9" hidden="1" customHeight="1">
      <c r="A36" s="38" t="s">
        <v>27</v>
      </c>
      <c r="B36" s="27">
        <v>0</v>
      </c>
      <c r="C36" s="27">
        <f t="shared" si="18"/>
        <v>0</v>
      </c>
      <c r="D36" s="27">
        <f t="shared" si="13"/>
        <v>0</v>
      </c>
      <c r="E36" s="28">
        <f t="shared" si="14"/>
        <v>0</v>
      </c>
      <c r="F36" s="29"/>
      <c r="G36" s="29">
        <f t="shared" ref="G36:AF36" si="20">+$D$36*G$12</f>
        <v>0</v>
      </c>
      <c r="H36" s="29">
        <f t="shared" si="20"/>
        <v>0</v>
      </c>
      <c r="I36" s="29">
        <f t="shared" si="20"/>
        <v>0</v>
      </c>
      <c r="J36" s="29">
        <f t="shared" si="20"/>
        <v>0</v>
      </c>
      <c r="K36" s="29">
        <f t="shared" si="20"/>
        <v>0</v>
      </c>
      <c r="L36" s="29">
        <f t="shared" si="20"/>
        <v>0</v>
      </c>
      <c r="M36" s="29">
        <f t="shared" si="20"/>
        <v>0</v>
      </c>
      <c r="N36" s="29">
        <f t="shared" si="20"/>
        <v>0</v>
      </c>
      <c r="O36" s="29">
        <f t="shared" si="20"/>
        <v>0</v>
      </c>
      <c r="P36" s="29">
        <f t="shared" si="20"/>
        <v>0</v>
      </c>
      <c r="Q36" s="29">
        <f t="shared" si="20"/>
        <v>0</v>
      </c>
      <c r="R36" s="29">
        <f t="shared" si="20"/>
        <v>0</v>
      </c>
      <c r="S36" s="29">
        <f t="shared" si="20"/>
        <v>0</v>
      </c>
      <c r="T36" s="29">
        <f t="shared" si="20"/>
        <v>0</v>
      </c>
      <c r="U36" s="29">
        <f t="shared" si="20"/>
        <v>0</v>
      </c>
      <c r="V36" s="29">
        <f t="shared" si="20"/>
        <v>0</v>
      </c>
      <c r="W36" s="29">
        <f t="shared" si="20"/>
        <v>0</v>
      </c>
      <c r="X36" s="29">
        <f t="shared" si="20"/>
        <v>0</v>
      </c>
      <c r="Y36" s="29">
        <f t="shared" si="20"/>
        <v>0</v>
      </c>
      <c r="Z36" s="29">
        <f t="shared" si="20"/>
        <v>0</v>
      </c>
      <c r="AA36" s="29">
        <f t="shared" si="20"/>
        <v>0</v>
      </c>
      <c r="AB36" s="29">
        <f t="shared" si="20"/>
        <v>0</v>
      </c>
      <c r="AC36" s="29">
        <f t="shared" si="20"/>
        <v>0</v>
      </c>
      <c r="AD36" s="29">
        <f t="shared" si="20"/>
        <v>0</v>
      </c>
      <c r="AE36" s="29">
        <f t="shared" si="20"/>
        <v>0</v>
      </c>
      <c r="AF36" s="29">
        <f t="shared" si="20"/>
        <v>0</v>
      </c>
      <c r="AG36" s="29"/>
      <c r="AH36" s="28">
        <f t="shared" si="16"/>
        <v>0</v>
      </c>
    </row>
    <row r="37" spans="1:34" ht="13.9" hidden="1" customHeight="1">
      <c r="A37" s="38" t="s">
        <v>28</v>
      </c>
      <c r="B37" s="27">
        <v>0</v>
      </c>
      <c r="C37" s="27">
        <f t="shared" si="18"/>
        <v>0</v>
      </c>
      <c r="D37" s="27">
        <f t="shared" si="13"/>
        <v>0</v>
      </c>
      <c r="E37" s="28">
        <f t="shared" si="14"/>
        <v>0</v>
      </c>
      <c r="F37" s="29"/>
      <c r="G37" s="29">
        <f t="shared" ref="G37:AF37" si="21">+$D$37*G$11</f>
        <v>0</v>
      </c>
      <c r="H37" s="29">
        <f t="shared" si="21"/>
        <v>0</v>
      </c>
      <c r="I37" s="29">
        <f t="shared" si="21"/>
        <v>0</v>
      </c>
      <c r="J37" s="29">
        <f t="shared" si="21"/>
        <v>0</v>
      </c>
      <c r="K37" s="29">
        <f t="shared" si="21"/>
        <v>0</v>
      </c>
      <c r="L37" s="29">
        <f t="shared" si="21"/>
        <v>0</v>
      </c>
      <c r="M37" s="29">
        <f t="shared" si="21"/>
        <v>0</v>
      </c>
      <c r="N37" s="29">
        <f t="shared" si="21"/>
        <v>0</v>
      </c>
      <c r="O37" s="29">
        <f t="shared" si="21"/>
        <v>0</v>
      </c>
      <c r="P37" s="29">
        <f t="shared" si="21"/>
        <v>0</v>
      </c>
      <c r="Q37" s="29">
        <f t="shared" si="21"/>
        <v>0</v>
      </c>
      <c r="R37" s="29">
        <f t="shared" si="21"/>
        <v>0</v>
      </c>
      <c r="S37" s="29">
        <f t="shared" si="21"/>
        <v>0</v>
      </c>
      <c r="T37" s="29">
        <f t="shared" si="21"/>
        <v>0</v>
      </c>
      <c r="U37" s="29">
        <f t="shared" si="21"/>
        <v>0</v>
      </c>
      <c r="V37" s="29">
        <f t="shared" si="21"/>
        <v>0</v>
      </c>
      <c r="W37" s="29">
        <f t="shared" si="21"/>
        <v>0</v>
      </c>
      <c r="X37" s="29">
        <f t="shared" si="21"/>
        <v>0</v>
      </c>
      <c r="Y37" s="29">
        <f t="shared" si="21"/>
        <v>0</v>
      </c>
      <c r="Z37" s="29">
        <f t="shared" si="21"/>
        <v>0</v>
      </c>
      <c r="AA37" s="29">
        <f t="shared" si="21"/>
        <v>0</v>
      </c>
      <c r="AB37" s="29">
        <f t="shared" si="21"/>
        <v>0</v>
      </c>
      <c r="AC37" s="29">
        <f t="shared" si="21"/>
        <v>0</v>
      </c>
      <c r="AD37" s="29">
        <f t="shared" si="21"/>
        <v>0</v>
      </c>
      <c r="AE37" s="29">
        <f t="shared" si="21"/>
        <v>0</v>
      </c>
      <c r="AF37" s="29">
        <f t="shared" si="21"/>
        <v>0</v>
      </c>
      <c r="AG37" s="29"/>
      <c r="AH37" s="28">
        <f t="shared" si="16"/>
        <v>0</v>
      </c>
    </row>
    <row r="38" spans="1:34" ht="13.9" hidden="1" customHeight="1" thickBot="1">
      <c r="A38" s="39" t="s">
        <v>22</v>
      </c>
      <c r="B38" s="31">
        <f t="shared" ref="B38:AF38" si="22">SUM(B32:B37)</f>
        <v>0</v>
      </c>
      <c r="C38" s="31">
        <f t="shared" si="22"/>
        <v>0</v>
      </c>
      <c r="D38" s="31">
        <f t="shared" si="22"/>
        <v>0</v>
      </c>
      <c r="E38" s="31">
        <f t="shared" si="22"/>
        <v>0</v>
      </c>
      <c r="F38" s="31">
        <f t="shared" si="22"/>
        <v>0</v>
      </c>
      <c r="G38" s="31">
        <f t="shared" si="22"/>
        <v>0</v>
      </c>
      <c r="H38" s="31">
        <f t="shared" si="22"/>
        <v>0</v>
      </c>
      <c r="I38" s="31">
        <f t="shared" si="22"/>
        <v>0</v>
      </c>
      <c r="J38" s="31">
        <f t="shared" si="22"/>
        <v>0</v>
      </c>
      <c r="K38" s="31">
        <f t="shared" si="22"/>
        <v>0</v>
      </c>
      <c r="L38" s="31">
        <f t="shared" si="22"/>
        <v>0</v>
      </c>
      <c r="M38" s="31">
        <f t="shared" si="22"/>
        <v>0</v>
      </c>
      <c r="N38" s="31">
        <f t="shared" si="22"/>
        <v>0</v>
      </c>
      <c r="O38" s="31">
        <f t="shared" si="22"/>
        <v>0</v>
      </c>
      <c r="P38" s="31">
        <f t="shared" si="22"/>
        <v>0</v>
      </c>
      <c r="Q38" s="31">
        <f t="shared" si="22"/>
        <v>0</v>
      </c>
      <c r="R38" s="31">
        <f t="shared" si="22"/>
        <v>0</v>
      </c>
      <c r="S38" s="31">
        <f t="shared" si="22"/>
        <v>0</v>
      </c>
      <c r="T38" s="31">
        <f t="shared" si="22"/>
        <v>0</v>
      </c>
      <c r="U38" s="31">
        <f t="shared" si="22"/>
        <v>0</v>
      </c>
      <c r="V38" s="31">
        <f t="shared" si="22"/>
        <v>0</v>
      </c>
      <c r="W38" s="31">
        <f t="shared" si="22"/>
        <v>0</v>
      </c>
      <c r="X38" s="31">
        <f t="shared" si="22"/>
        <v>0</v>
      </c>
      <c r="Y38" s="31">
        <f t="shared" si="22"/>
        <v>0</v>
      </c>
      <c r="Z38" s="31">
        <f t="shared" si="22"/>
        <v>0</v>
      </c>
      <c r="AA38" s="31">
        <f t="shared" si="22"/>
        <v>0</v>
      </c>
      <c r="AB38" s="31">
        <f t="shared" si="22"/>
        <v>0</v>
      </c>
      <c r="AC38" s="31">
        <f t="shared" si="22"/>
        <v>0</v>
      </c>
      <c r="AD38" s="31">
        <f t="shared" si="22"/>
        <v>0</v>
      </c>
      <c r="AE38" s="31">
        <f t="shared" si="22"/>
        <v>0</v>
      </c>
      <c r="AF38" s="31">
        <f t="shared" si="22"/>
        <v>0</v>
      </c>
      <c r="AG38" s="30"/>
      <c r="AH38" s="31">
        <f>SUM(AH32:AH37)</f>
        <v>0</v>
      </c>
    </row>
    <row r="39" spans="1:34" ht="13.9" hidden="1" customHeight="1" thickTop="1">
      <c r="A39" s="27"/>
      <c r="B39" s="32"/>
      <c r="C39" s="32"/>
      <c r="D39" s="32"/>
      <c r="E39" s="33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29"/>
      <c r="AH39" s="34"/>
    </row>
    <row r="40" spans="1:34" ht="13.9" hidden="1" customHeight="1">
      <c r="A40" s="26" t="s">
        <v>30</v>
      </c>
      <c r="B40" s="32"/>
      <c r="C40" s="32"/>
      <c r="D40" s="32"/>
      <c r="E40" s="33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29"/>
      <c r="AH40" s="34"/>
    </row>
    <row r="41" spans="1:34" ht="13.9" hidden="1" customHeight="1">
      <c r="A41" s="38" t="s">
        <v>25</v>
      </c>
      <c r="B41" s="27">
        <v>0</v>
      </c>
      <c r="C41" s="27">
        <f>+B41*0.75</f>
        <v>0</v>
      </c>
      <c r="D41" s="27">
        <f t="shared" ref="D41:D45" si="23">+B41-C41</f>
        <v>0</v>
      </c>
      <c r="E41" s="28">
        <f t="shared" ref="E41:E45" si="24">SUM(F41:AF41)-(B41-C41)</f>
        <v>0</v>
      </c>
      <c r="F41" s="29"/>
      <c r="G41" s="29"/>
      <c r="H41" s="29">
        <f>+$D$41*G$12</f>
        <v>0</v>
      </c>
      <c r="I41" s="29">
        <f t="shared" ref="I41:AF41" si="25">+$D$41*H$12</f>
        <v>0</v>
      </c>
      <c r="J41" s="29">
        <f t="shared" si="25"/>
        <v>0</v>
      </c>
      <c r="K41" s="29">
        <f t="shared" si="25"/>
        <v>0</v>
      </c>
      <c r="L41" s="29">
        <f t="shared" si="25"/>
        <v>0</v>
      </c>
      <c r="M41" s="29">
        <f t="shared" si="25"/>
        <v>0</v>
      </c>
      <c r="N41" s="29">
        <f t="shared" si="25"/>
        <v>0</v>
      </c>
      <c r="O41" s="29">
        <f t="shared" si="25"/>
        <v>0</v>
      </c>
      <c r="P41" s="29">
        <f t="shared" si="25"/>
        <v>0</v>
      </c>
      <c r="Q41" s="29">
        <f t="shared" si="25"/>
        <v>0</v>
      </c>
      <c r="R41" s="29">
        <f t="shared" si="25"/>
        <v>0</v>
      </c>
      <c r="S41" s="29">
        <f t="shared" si="25"/>
        <v>0</v>
      </c>
      <c r="T41" s="29">
        <f t="shared" si="25"/>
        <v>0</v>
      </c>
      <c r="U41" s="29">
        <f t="shared" si="25"/>
        <v>0</v>
      </c>
      <c r="V41" s="29">
        <f t="shared" si="25"/>
        <v>0</v>
      </c>
      <c r="W41" s="29">
        <f t="shared" si="25"/>
        <v>0</v>
      </c>
      <c r="X41" s="29">
        <f t="shared" si="25"/>
        <v>0</v>
      </c>
      <c r="Y41" s="29">
        <f t="shared" si="25"/>
        <v>0</v>
      </c>
      <c r="Z41" s="29">
        <f t="shared" si="25"/>
        <v>0</v>
      </c>
      <c r="AA41" s="29">
        <f t="shared" si="25"/>
        <v>0</v>
      </c>
      <c r="AB41" s="29">
        <f t="shared" si="25"/>
        <v>0</v>
      </c>
      <c r="AC41" s="29">
        <f t="shared" si="25"/>
        <v>0</v>
      </c>
      <c r="AD41" s="29">
        <f t="shared" si="25"/>
        <v>0</v>
      </c>
      <c r="AE41" s="29">
        <f t="shared" si="25"/>
        <v>0</v>
      </c>
      <c r="AF41" s="29">
        <f t="shared" si="25"/>
        <v>0</v>
      </c>
      <c r="AG41" s="29"/>
      <c r="AH41" s="28">
        <f t="shared" ref="AH41:AH45" si="26">+SUM(F41:AF41)</f>
        <v>0</v>
      </c>
    </row>
    <row r="42" spans="1:34" ht="13.9" hidden="1" customHeight="1">
      <c r="A42" s="38" t="s">
        <v>109</v>
      </c>
      <c r="B42" s="27">
        <v>0</v>
      </c>
      <c r="C42" s="27">
        <f t="shared" ref="C42:C43" si="27">+B42*0.75</f>
        <v>0</v>
      </c>
      <c r="D42" s="27">
        <f t="shared" si="23"/>
        <v>0</v>
      </c>
      <c r="E42" s="28">
        <f t="shared" si="24"/>
        <v>0</v>
      </c>
      <c r="F42" s="29"/>
      <c r="G42" s="29"/>
      <c r="H42" s="29">
        <f>+$D$42*G$11</f>
        <v>0</v>
      </c>
      <c r="I42" s="29">
        <f t="shared" ref="I42:AF42" si="28">+$D$42*H$11</f>
        <v>0</v>
      </c>
      <c r="J42" s="29">
        <f t="shared" si="28"/>
        <v>0</v>
      </c>
      <c r="K42" s="29">
        <f t="shared" si="28"/>
        <v>0</v>
      </c>
      <c r="L42" s="29">
        <f t="shared" si="28"/>
        <v>0</v>
      </c>
      <c r="M42" s="29">
        <f t="shared" si="28"/>
        <v>0</v>
      </c>
      <c r="N42" s="29">
        <f t="shared" si="28"/>
        <v>0</v>
      </c>
      <c r="O42" s="29">
        <f t="shared" si="28"/>
        <v>0</v>
      </c>
      <c r="P42" s="29">
        <f t="shared" si="28"/>
        <v>0</v>
      </c>
      <c r="Q42" s="29">
        <f t="shared" si="28"/>
        <v>0</v>
      </c>
      <c r="R42" s="29">
        <f t="shared" si="28"/>
        <v>0</v>
      </c>
      <c r="S42" s="29">
        <f t="shared" si="28"/>
        <v>0</v>
      </c>
      <c r="T42" s="29">
        <f t="shared" si="28"/>
        <v>0</v>
      </c>
      <c r="U42" s="29">
        <f t="shared" si="28"/>
        <v>0</v>
      </c>
      <c r="V42" s="29">
        <f t="shared" si="28"/>
        <v>0</v>
      </c>
      <c r="W42" s="29">
        <f t="shared" si="28"/>
        <v>0</v>
      </c>
      <c r="X42" s="29">
        <f t="shared" si="28"/>
        <v>0</v>
      </c>
      <c r="Y42" s="29">
        <f t="shared" si="28"/>
        <v>0</v>
      </c>
      <c r="Z42" s="29">
        <f t="shared" si="28"/>
        <v>0</v>
      </c>
      <c r="AA42" s="29">
        <f t="shared" si="28"/>
        <v>0</v>
      </c>
      <c r="AB42" s="29">
        <f t="shared" si="28"/>
        <v>0</v>
      </c>
      <c r="AC42" s="29">
        <f t="shared" si="28"/>
        <v>0</v>
      </c>
      <c r="AD42" s="29">
        <f t="shared" si="28"/>
        <v>0</v>
      </c>
      <c r="AE42" s="29">
        <f t="shared" si="28"/>
        <v>0</v>
      </c>
      <c r="AF42" s="29">
        <f t="shared" si="28"/>
        <v>0</v>
      </c>
      <c r="AG42" s="29"/>
      <c r="AH42" s="28">
        <f t="shared" si="26"/>
        <v>0</v>
      </c>
    </row>
    <row r="43" spans="1:34" ht="13.9" hidden="1" customHeight="1">
      <c r="A43" s="38" t="s">
        <v>26</v>
      </c>
      <c r="B43" s="27">
        <v>0</v>
      </c>
      <c r="C43" s="27">
        <f t="shared" si="27"/>
        <v>0</v>
      </c>
      <c r="D43" s="27">
        <f t="shared" si="23"/>
        <v>0</v>
      </c>
      <c r="E43" s="28">
        <f t="shared" si="24"/>
        <v>0</v>
      </c>
      <c r="F43" s="29"/>
      <c r="G43" s="29"/>
      <c r="H43" s="29">
        <f>+$D$43*G$11</f>
        <v>0</v>
      </c>
      <c r="I43" s="29">
        <f t="shared" ref="I43:AF43" si="29">+$D$43*H$11</f>
        <v>0</v>
      </c>
      <c r="J43" s="29">
        <f t="shared" si="29"/>
        <v>0</v>
      </c>
      <c r="K43" s="29">
        <f t="shared" si="29"/>
        <v>0</v>
      </c>
      <c r="L43" s="29">
        <f t="shared" si="29"/>
        <v>0</v>
      </c>
      <c r="M43" s="29">
        <f t="shared" si="29"/>
        <v>0</v>
      </c>
      <c r="N43" s="29">
        <f t="shared" si="29"/>
        <v>0</v>
      </c>
      <c r="O43" s="29">
        <f t="shared" si="29"/>
        <v>0</v>
      </c>
      <c r="P43" s="29">
        <f t="shared" si="29"/>
        <v>0</v>
      </c>
      <c r="Q43" s="29">
        <f t="shared" si="29"/>
        <v>0</v>
      </c>
      <c r="R43" s="29">
        <f t="shared" si="29"/>
        <v>0</v>
      </c>
      <c r="S43" s="29">
        <f t="shared" si="29"/>
        <v>0</v>
      </c>
      <c r="T43" s="29">
        <f t="shared" si="29"/>
        <v>0</v>
      </c>
      <c r="U43" s="29">
        <f t="shared" si="29"/>
        <v>0</v>
      </c>
      <c r="V43" s="29">
        <f t="shared" si="29"/>
        <v>0</v>
      </c>
      <c r="W43" s="29">
        <f t="shared" si="29"/>
        <v>0</v>
      </c>
      <c r="X43" s="29">
        <f t="shared" si="29"/>
        <v>0</v>
      </c>
      <c r="Y43" s="29">
        <f t="shared" si="29"/>
        <v>0</v>
      </c>
      <c r="Z43" s="29">
        <f t="shared" si="29"/>
        <v>0</v>
      </c>
      <c r="AA43" s="29">
        <f t="shared" si="29"/>
        <v>0</v>
      </c>
      <c r="AB43" s="29">
        <f t="shared" si="29"/>
        <v>0</v>
      </c>
      <c r="AC43" s="29">
        <f t="shared" si="29"/>
        <v>0</v>
      </c>
      <c r="AD43" s="29">
        <f t="shared" si="29"/>
        <v>0</v>
      </c>
      <c r="AE43" s="29">
        <f t="shared" si="29"/>
        <v>0</v>
      </c>
      <c r="AF43" s="29">
        <f t="shared" si="29"/>
        <v>0</v>
      </c>
      <c r="AG43" s="29"/>
      <c r="AH43" s="28">
        <f t="shared" si="26"/>
        <v>0</v>
      </c>
    </row>
    <row r="44" spans="1:34" ht="13.9" hidden="1" customHeight="1">
      <c r="A44" s="38" t="s">
        <v>27</v>
      </c>
      <c r="B44" s="27"/>
      <c r="C44" s="27">
        <f t="shared" ref="C44:C45" si="30">+B44</f>
        <v>0</v>
      </c>
      <c r="D44" s="27">
        <f t="shared" si="23"/>
        <v>0</v>
      </c>
      <c r="E44" s="28">
        <f t="shared" si="24"/>
        <v>0</v>
      </c>
      <c r="F44" s="29"/>
      <c r="G44" s="29"/>
      <c r="H44" s="29">
        <f>+$D$44*G$12</f>
        <v>0</v>
      </c>
      <c r="I44" s="29">
        <f t="shared" ref="I44:AF44" si="31">+$D$44*H$12</f>
        <v>0</v>
      </c>
      <c r="J44" s="29">
        <f t="shared" si="31"/>
        <v>0</v>
      </c>
      <c r="K44" s="29">
        <f t="shared" si="31"/>
        <v>0</v>
      </c>
      <c r="L44" s="29">
        <f t="shared" si="31"/>
        <v>0</v>
      </c>
      <c r="M44" s="29">
        <f t="shared" si="31"/>
        <v>0</v>
      </c>
      <c r="N44" s="29">
        <f t="shared" si="31"/>
        <v>0</v>
      </c>
      <c r="O44" s="29">
        <f t="shared" si="31"/>
        <v>0</v>
      </c>
      <c r="P44" s="29">
        <f t="shared" si="31"/>
        <v>0</v>
      </c>
      <c r="Q44" s="29">
        <f t="shared" si="31"/>
        <v>0</v>
      </c>
      <c r="R44" s="29">
        <f t="shared" si="31"/>
        <v>0</v>
      </c>
      <c r="S44" s="29">
        <f t="shared" si="31"/>
        <v>0</v>
      </c>
      <c r="T44" s="29">
        <f t="shared" si="31"/>
        <v>0</v>
      </c>
      <c r="U44" s="29">
        <f t="shared" si="31"/>
        <v>0</v>
      </c>
      <c r="V44" s="29">
        <f t="shared" si="31"/>
        <v>0</v>
      </c>
      <c r="W44" s="29">
        <f t="shared" si="31"/>
        <v>0</v>
      </c>
      <c r="X44" s="29">
        <f t="shared" si="31"/>
        <v>0</v>
      </c>
      <c r="Y44" s="29">
        <f t="shared" si="31"/>
        <v>0</v>
      </c>
      <c r="Z44" s="29">
        <f t="shared" si="31"/>
        <v>0</v>
      </c>
      <c r="AA44" s="29">
        <f t="shared" si="31"/>
        <v>0</v>
      </c>
      <c r="AB44" s="29">
        <f t="shared" si="31"/>
        <v>0</v>
      </c>
      <c r="AC44" s="29">
        <f t="shared" si="31"/>
        <v>0</v>
      </c>
      <c r="AD44" s="29">
        <f t="shared" si="31"/>
        <v>0</v>
      </c>
      <c r="AE44" s="29">
        <f t="shared" si="31"/>
        <v>0</v>
      </c>
      <c r="AF44" s="29">
        <f t="shared" si="31"/>
        <v>0</v>
      </c>
      <c r="AG44" s="29"/>
      <c r="AH44" s="28">
        <f t="shared" si="26"/>
        <v>0</v>
      </c>
    </row>
    <row r="45" spans="1:34" ht="13.9" hidden="1" customHeight="1">
      <c r="A45" s="38" t="s">
        <v>28</v>
      </c>
      <c r="B45" s="27"/>
      <c r="C45" s="27">
        <f t="shared" si="30"/>
        <v>0</v>
      </c>
      <c r="D45" s="27">
        <f t="shared" si="23"/>
        <v>0</v>
      </c>
      <c r="E45" s="28">
        <f t="shared" si="24"/>
        <v>0</v>
      </c>
      <c r="F45" s="29"/>
      <c r="G45" s="29"/>
      <c r="H45" s="29">
        <f>+$D$45*G$11</f>
        <v>0</v>
      </c>
      <c r="I45" s="29">
        <f t="shared" ref="I45:AF45" si="32">+$D$45*H$11</f>
        <v>0</v>
      </c>
      <c r="J45" s="29">
        <f t="shared" si="32"/>
        <v>0</v>
      </c>
      <c r="K45" s="29">
        <f t="shared" si="32"/>
        <v>0</v>
      </c>
      <c r="L45" s="29">
        <f t="shared" si="32"/>
        <v>0</v>
      </c>
      <c r="M45" s="29">
        <f t="shared" si="32"/>
        <v>0</v>
      </c>
      <c r="N45" s="29">
        <f t="shared" si="32"/>
        <v>0</v>
      </c>
      <c r="O45" s="29">
        <f t="shared" si="32"/>
        <v>0</v>
      </c>
      <c r="P45" s="29">
        <f t="shared" si="32"/>
        <v>0</v>
      </c>
      <c r="Q45" s="29">
        <f t="shared" si="32"/>
        <v>0</v>
      </c>
      <c r="R45" s="29">
        <f t="shared" si="32"/>
        <v>0</v>
      </c>
      <c r="S45" s="29">
        <f t="shared" si="32"/>
        <v>0</v>
      </c>
      <c r="T45" s="29">
        <f t="shared" si="32"/>
        <v>0</v>
      </c>
      <c r="U45" s="29">
        <f t="shared" si="32"/>
        <v>0</v>
      </c>
      <c r="V45" s="29">
        <f t="shared" si="32"/>
        <v>0</v>
      </c>
      <c r="W45" s="29">
        <f t="shared" si="32"/>
        <v>0</v>
      </c>
      <c r="X45" s="29">
        <f t="shared" si="32"/>
        <v>0</v>
      </c>
      <c r="Y45" s="29">
        <f t="shared" si="32"/>
        <v>0</v>
      </c>
      <c r="Z45" s="29">
        <f t="shared" si="32"/>
        <v>0</v>
      </c>
      <c r="AA45" s="29">
        <f t="shared" si="32"/>
        <v>0</v>
      </c>
      <c r="AB45" s="29">
        <f t="shared" si="32"/>
        <v>0</v>
      </c>
      <c r="AC45" s="29">
        <f t="shared" si="32"/>
        <v>0</v>
      </c>
      <c r="AD45" s="29">
        <f t="shared" si="32"/>
        <v>0</v>
      </c>
      <c r="AE45" s="29">
        <f t="shared" si="32"/>
        <v>0</v>
      </c>
      <c r="AF45" s="29">
        <f t="shared" si="32"/>
        <v>0</v>
      </c>
      <c r="AG45" s="29"/>
      <c r="AH45" s="28">
        <f t="shared" si="26"/>
        <v>0</v>
      </c>
    </row>
    <row r="46" spans="1:34" ht="13.9" hidden="1" customHeight="1" thickBot="1">
      <c r="A46" s="39" t="s">
        <v>22</v>
      </c>
      <c r="B46" s="31">
        <f t="shared" ref="B46:AF46" si="33">SUM(B40:B45)</f>
        <v>0</v>
      </c>
      <c r="C46" s="31">
        <f t="shared" si="33"/>
        <v>0</v>
      </c>
      <c r="D46" s="31">
        <f t="shared" si="33"/>
        <v>0</v>
      </c>
      <c r="E46" s="31">
        <f t="shared" si="33"/>
        <v>0</v>
      </c>
      <c r="F46" s="31">
        <f t="shared" si="33"/>
        <v>0</v>
      </c>
      <c r="G46" s="31">
        <f t="shared" si="33"/>
        <v>0</v>
      </c>
      <c r="H46" s="31">
        <f t="shared" si="33"/>
        <v>0</v>
      </c>
      <c r="I46" s="31">
        <f t="shared" si="33"/>
        <v>0</v>
      </c>
      <c r="J46" s="31">
        <f t="shared" si="33"/>
        <v>0</v>
      </c>
      <c r="K46" s="31">
        <f t="shared" si="33"/>
        <v>0</v>
      </c>
      <c r="L46" s="31">
        <f t="shared" si="33"/>
        <v>0</v>
      </c>
      <c r="M46" s="31">
        <f t="shared" si="33"/>
        <v>0</v>
      </c>
      <c r="N46" s="31">
        <f t="shared" si="33"/>
        <v>0</v>
      </c>
      <c r="O46" s="31">
        <f t="shared" si="33"/>
        <v>0</v>
      </c>
      <c r="P46" s="31">
        <f t="shared" si="33"/>
        <v>0</v>
      </c>
      <c r="Q46" s="31">
        <f t="shared" si="33"/>
        <v>0</v>
      </c>
      <c r="R46" s="31">
        <f t="shared" si="33"/>
        <v>0</v>
      </c>
      <c r="S46" s="31">
        <f t="shared" si="33"/>
        <v>0</v>
      </c>
      <c r="T46" s="31">
        <f t="shared" si="33"/>
        <v>0</v>
      </c>
      <c r="U46" s="31">
        <f t="shared" si="33"/>
        <v>0</v>
      </c>
      <c r="V46" s="31">
        <f t="shared" si="33"/>
        <v>0</v>
      </c>
      <c r="W46" s="31">
        <f t="shared" si="33"/>
        <v>0</v>
      </c>
      <c r="X46" s="31">
        <f t="shared" si="33"/>
        <v>0</v>
      </c>
      <c r="Y46" s="31">
        <f t="shared" si="33"/>
        <v>0</v>
      </c>
      <c r="Z46" s="31">
        <f t="shared" si="33"/>
        <v>0</v>
      </c>
      <c r="AA46" s="31">
        <f t="shared" si="33"/>
        <v>0</v>
      </c>
      <c r="AB46" s="31">
        <f t="shared" si="33"/>
        <v>0</v>
      </c>
      <c r="AC46" s="31">
        <f t="shared" si="33"/>
        <v>0</v>
      </c>
      <c r="AD46" s="31">
        <f t="shared" si="33"/>
        <v>0</v>
      </c>
      <c r="AE46" s="31">
        <f t="shared" si="33"/>
        <v>0</v>
      </c>
      <c r="AF46" s="31">
        <f t="shared" si="33"/>
        <v>0</v>
      </c>
      <c r="AG46" s="30"/>
      <c r="AH46" s="31">
        <f>SUM(AH40:AH45)</f>
        <v>0</v>
      </c>
    </row>
    <row r="47" spans="1:34" ht="13.5" hidden="1" thickTop="1">
      <c r="B47" s="40"/>
    </row>
    <row r="48" spans="1:34" ht="13.9" hidden="1" customHeight="1">
      <c r="A48" s="26" t="s">
        <v>31</v>
      </c>
      <c r="B48" s="32"/>
      <c r="C48" s="32"/>
      <c r="D48" s="32"/>
      <c r="E48" s="33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29"/>
      <c r="AH48" s="34"/>
    </row>
    <row r="49" spans="1:34" ht="13.9" hidden="1" customHeight="1">
      <c r="A49" s="38" t="s">
        <v>25</v>
      </c>
      <c r="B49" s="27">
        <v>0</v>
      </c>
      <c r="C49" s="27">
        <f t="shared" ref="C49:C53" si="34">+B49/2</f>
        <v>0</v>
      </c>
      <c r="D49" s="27">
        <f t="shared" ref="D49:D53" si="35">+B49-C49</f>
        <v>0</v>
      </c>
      <c r="E49" s="28">
        <f t="shared" ref="E49:E53" si="36">SUM(F49:AF49)-(B49-C49)</f>
        <v>0</v>
      </c>
      <c r="F49" s="29"/>
      <c r="G49" s="29"/>
      <c r="H49" s="29"/>
      <c r="I49" s="29">
        <f>+$D$49*G$12</f>
        <v>0</v>
      </c>
      <c r="J49" s="29">
        <f t="shared" ref="J49:AF49" si="37">+$D$49*H$12</f>
        <v>0</v>
      </c>
      <c r="K49" s="29">
        <f t="shared" si="37"/>
        <v>0</v>
      </c>
      <c r="L49" s="29">
        <f t="shared" si="37"/>
        <v>0</v>
      </c>
      <c r="M49" s="29">
        <f t="shared" si="37"/>
        <v>0</v>
      </c>
      <c r="N49" s="29">
        <f t="shared" si="37"/>
        <v>0</v>
      </c>
      <c r="O49" s="29">
        <f t="shared" si="37"/>
        <v>0</v>
      </c>
      <c r="P49" s="29">
        <f t="shared" si="37"/>
        <v>0</v>
      </c>
      <c r="Q49" s="29">
        <f t="shared" si="37"/>
        <v>0</v>
      </c>
      <c r="R49" s="29">
        <f t="shared" si="37"/>
        <v>0</v>
      </c>
      <c r="S49" s="29">
        <f t="shared" si="37"/>
        <v>0</v>
      </c>
      <c r="T49" s="29">
        <f t="shared" si="37"/>
        <v>0</v>
      </c>
      <c r="U49" s="29">
        <f t="shared" si="37"/>
        <v>0</v>
      </c>
      <c r="V49" s="29">
        <f t="shared" si="37"/>
        <v>0</v>
      </c>
      <c r="W49" s="29">
        <f t="shared" si="37"/>
        <v>0</v>
      </c>
      <c r="X49" s="29">
        <f t="shared" si="37"/>
        <v>0</v>
      </c>
      <c r="Y49" s="29">
        <f t="shared" si="37"/>
        <v>0</v>
      </c>
      <c r="Z49" s="29">
        <f t="shared" si="37"/>
        <v>0</v>
      </c>
      <c r="AA49" s="29">
        <f t="shared" si="37"/>
        <v>0</v>
      </c>
      <c r="AB49" s="29">
        <f t="shared" si="37"/>
        <v>0</v>
      </c>
      <c r="AC49" s="29">
        <f t="shared" si="37"/>
        <v>0</v>
      </c>
      <c r="AD49" s="29">
        <f t="shared" si="37"/>
        <v>0</v>
      </c>
      <c r="AE49" s="29">
        <f t="shared" si="37"/>
        <v>0</v>
      </c>
      <c r="AF49" s="29">
        <f t="shared" si="37"/>
        <v>0</v>
      </c>
      <c r="AG49" s="29"/>
      <c r="AH49" s="28">
        <f t="shared" ref="AH49:AH53" si="38">+SUM(F49:AF49)</f>
        <v>0</v>
      </c>
    </row>
    <row r="50" spans="1:34" ht="13.9" hidden="1" customHeight="1">
      <c r="A50" s="38" t="s">
        <v>109</v>
      </c>
      <c r="B50" s="27">
        <v>0</v>
      </c>
      <c r="C50" s="27">
        <f t="shared" si="34"/>
        <v>0</v>
      </c>
      <c r="D50" s="27">
        <f t="shared" si="35"/>
        <v>0</v>
      </c>
      <c r="E50" s="28">
        <f t="shared" si="36"/>
        <v>0</v>
      </c>
      <c r="F50" s="29"/>
      <c r="G50" s="29"/>
      <c r="H50" s="29"/>
      <c r="I50" s="29">
        <f>+$D$50*G$11</f>
        <v>0</v>
      </c>
      <c r="J50" s="29">
        <f t="shared" ref="J50:AF50" si="39">+$D$50*H$11</f>
        <v>0</v>
      </c>
      <c r="K50" s="29">
        <f t="shared" si="39"/>
        <v>0</v>
      </c>
      <c r="L50" s="29">
        <f t="shared" si="39"/>
        <v>0</v>
      </c>
      <c r="M50" s="29">
        <f t="shared" si="39"/>
        <v>0</v>
      </c>
      <c r="N50" s="29">
        <f t="shared" si="39"/>
        <v>0</v>
      </c>
      <c r="O50" s="29">
        <f t="shared" si="39"/>
        <v>0</v>
      </c>
      <c r="P50" s="29">
        <f t="shared" si="39"/>
        <v>0</v>
      </c>
      <c r="Q50" s="29">
        <f t="shared" si="39"/>
        <v>0</v>
      </c>
      <c r="R50" s="29">
        <f t="shared" si="39"/>
        <v>0</v>
      </c>
      <c r="S50" s="29">
        <f t="shared" si="39"/>
        <v>0</v>
      </c>
      <c r="T50" s="29">
        <f t="shared" si="39"/>
        <v>0</v>
      </c>
      <c r="U50" s="29">
        <f t="shared" si="39"/>
        <v>0</v>
      </c>
      <c r="V50" s="29">
        <f t="shared" si="39"/>
        <v>0</v>
      </c>
      <c r="W50" s="29">
        <f t="shared" si="39"/>
        <v>0</v>
      </c>
      <c r="X50" s="29">
        <f t="shared" si="39"/>
        <v>0</v>
      </c>
      <c r="Y50" s="29">
        <f t="shared" si="39"/>
        <v>0</v>
      </c>
      <c r="Z50" s="29">
        <f t="shared" si="39"/>
        <v>0</v>
      </c>
      <c r="AA50" s="29">
        <f t="shared" si="39"/>
        <v>0</v>
      </c>
      <c r="AB50" s="29">
        <f t="shared" si="39"/>
        <v>0</v>
      </c>
      <c r="AC50" s="29">
        <f t="shared" si="39"/>
        <v>0</v>
      </c>
      <c r="AD50" s="29">
        <f t="shared" si="39"/>
        <v>0</v>
      </c>
      <c r="AE50" s="29">
        <f t="shared" si="39"/>
        <v>0</v>
      </c>
      <c r="AF50" s="29">
        <f t="shared" si="39"/>
        <v>0</v>
      </c>
      <c r="AG50" s="29"/>
      <c r="AH50" s="28">
        <f t="shared" si="38"/>
        <v>0</v>
      </c>
    </row>
    <row r="51" spans="1:34" ht="13.9" hidden="1" customHeight="1">
      <c r="A51" s="38" t="s">
        <v>26</v>
      </c>
      <c r="B51" s="27">
        <v>0</v>
      </c>
      <c r="C51" s="27">
        <f t="shared" si="34"/>
        <v>0</v>
      </c>
      <c r="D51" s="27">
        <f t="shared" si="35"/>
        <v>0</v>
      </c>
      <c r="E51" s="28">
        <f t="shared" si="36"/>
        <v>0</v>
      </c>
      <c r="F51" s="29"/>
      <c r="G51" s="29"/>
      <c r="H51" s="29"/>
      <c r="I51" s="29">
        <f>+$D$51*G$11</f>
        <v>0</v>
      </c>
      <c r="J51" s="29">
        <f t="shared" ref="J51:AF51" si="40">+$D$51*H$11</f>
        <v>0</v>
      </c>
      <c r="K51" s="29">
        <f t="shared" si="40"/>
        <v>0</v>
      </c>
      <c r="L51" s="29">
        <f t="shared" si="40"/>
        <v>0</v>
      </c>
      <c r="M51" s="29">
        <f t="shared" si="40"/>
        <v>0</v>
      </c>
      <c r="N51" s="29">
        <f t="shared" si="40"/>
        <v>0</v>
      </c>
      <c r="O51" s="29">
        <f t="shared" si="40"/>
        <v>0</v>
      </c>
      <c r="P51" s="29">
        <f t="shared" si="40"/>
        <v>0</v>
      </c>
      <c r="Q51" s="29">
        <f t="shared" si="40"/>
        <v>0</v>
      </c>
      <c r="R51" s="29">
        <f t="shared" si="40"/>
        <v>0</v>
      </c>
      <c r="S51" s="29">
        <f t="shared" si="40"/>
        <v>0</v>
      </c>
      <c r="T51" s="29">
        <f t="shared" si="40"/>
        <v>0</v>
      </c>
      <c r="U51" s="29">
        <f t="shared" si="40"/>
        <v>0</v>
      </c>
      <c r="V51" s="29">
        <f t="shared" si="40"/>
        <v>0</v>
      </c>
      <c r="W51" s="29">
        <f t="shared" si="40"/>
        <v>0</v>
      </c>
      <c r="X51" s="29">
        <f t="shared" si="40"/>
        <v>0</v>
      </c>
      <c r="Y51" s="29">
        <f t="shared" si="40"/>
        <v>0</v>
      </c>
      <c r="Z51" s="29">
        <f t="shared" si="40"/>
        <v>0</v>
      </c>
      <c r="AA51" s="29">
        <f t="shared" si="40"/>
        <v>0</v>
      </c>
      <c r="AB51" s="29">
        <f t="shared" si="40"/>
        <v>0</v>
      </c>
      <c r="AC51" s="29">
        <f t="shared" si="40"/>
        <v>0</v>
      </c>
      <c r="AD51" s="29">
        <f t="shared" si="40"/>
        <v>0</v>
      </c>
      <c r="AE51" s="29">
        <f t="shared" si="40"/>
        <v>0</v>
      </c>
      <c r="AF51" s="29">
        <f t="shared" si="40"/>
        <v>0</v>
      </c>
      <c r="AG51" s="29"/>
      <c r="AH51" s="28">
        <f t="shared" si="38"/>
        <v>0</v>
      </c>
    </row>
    <row r="52" spans="1:34" ht="13.9" hidden="1" customHeight="1">
      <c r="A52" s="38" t="s">
        <v>27</v>
      </c>
      <c r="B52" s="27"/>
      <c r="C52" s="27">
        <f t="shared" si="34"/>
        <v>0</v>
      </c>
      <c r="D52" s="27">
        <f t="shared" si="35"/>
        <v>0</v>
      </c>
      <c r="E52" s="28">
        <f t="shared" si="36"/>
        <v>0</v>
      </c>
      <c r="F52" s="29"/>
      <c r="G52" s="29"/>
      <c r="H52" s="29"/>
      <c r="I52" s="29">
        <f>+$D$52*G$12</f>
        <v>0</v>
      </c>
      <c r="J52" s="29">
        <f t="shared" ref="J52:AF52" si="41">+$D$52*H$12</f>
        <v>0</v>
      </c>
      <c r="K52" s="29">
        <f t="shared" si="41"/>
        <v>0</v>
      </c>
      <c r="L52" s="29">
        <f t="shared" si="41"/>
        <v>0</v>
      </c>
      <c r="M52" s="29">
        <f t="shared" si="41"/>
        <v>0</v>
      </c>
      <c r="N52" s="29">
        <f t="shared" si="41"/>
        <v>0</v>
      </c>
      <c r="O52" s="29">
        <f t="shared" si="41"/>
        <v>0</v>
      </c>
      <c r="P52" s="29">
        <f t="shared" si="41"/>
        <v>0</v>
      </c>
      <c r="Q52" s="29">
        <f t="shared" si="41"/>
        <v>0</v>
      </c>
      <c r="R52" s="29">
        <f t="shared" si="41"/>
        <v>0</v>
      </c>
      <c r="S52" s="29">
        <f t="shared" si="41"/>
        <v>0</v>
      </c>
      <c r="T52" s="29">
        <f t="shared" si="41"/>
        <v>0</v>
      </c>
      <c r="U52" s="29">
        <f t="shared" si="41"/>
        <v>0</v>
      </c>
      <c r="V52" s="29">
        <f t="shared" si="41"/>
        <v>0</v>
      </c>
      <c r="W52" s="29">
        <f t="shared" si="41"/>
        <v>0</v>
      </c>
      <c r="X52" s="29">
        <f t="shared" si="41"/>
        <v>0</v>
      </c>
      <c r="Y52" s="29">
        <f t="shared" si="41"/>
        <v>0</v>
      </c>
      <c r="Z52" s="29">
        <f t="shared" si="41"/>
        <v>0</v>
      </c>
      <c r="AA52" s="29">
        <f t="shared" si="41"/>
        <v>0</v>
      </c>
      <c r="AB52" s="29">
        <f t="shared" si="41"/>
        <v>0</v>
      </c>
      <c r="AC52" s="29">
        <f t="shared" si="41"/>
        <v>0</v>
      </c>
      <c r="AD52" s="29">
        <f t="shared" si="41"/>
        <v>0</v>
      </c>
      <c r="AE52" s="29">
        <f t="shared" si="41"/>
        <v>0</v>
      </c>
      <c r="AF52" s="29">
        <f t="shared" si="41"/>
        <v>0</v>
      </c>
      <c r="AG52" s="29"/>
      <c r="AH52" s="28">
        <f t="shared" si="38"/>
        <v>0</v>
      </c>
    </row>
    <row r="53" spans="1:34" ht="13.9" hidden="1" customHeight="1">
      <c r="A53" s="38" t="s">
        <v>28</v>
      </c>
      <c r="B53" s="27"/>
      <c r="C53" s="27">
        <f t="shared" si="34"/>
        <v>0</v>
      </c>
      <c r="D53" s="27">
        <f t="shared" si="35"/>
        <v>0</v>
      </c>
      <c r="E53" s="28">
        <f t="shared" si="36"/>
        <v>0</v>
      </c>
      <c r="F53" s="29"/>
      <c r="G53" s="29"/>
      <c r="H53" s="29"/>
      <c r="I53" s="29">
        <f>+$D$53*G$11</f>
        <v>0</v>
      </c>
      <c r="J53" s="29">
        <f t="shared" ref="J53:AF53" si="42">+$D$53*H$11</f>
        <v>0</v>
      </c>
      <c r="K53" s="29">
        <f t="shared" si="42"/>
        <v>0</v>
      </c>
      <c r="L53" s="29">
        <f t="shared" si="42"/>
        <v>0</v>
      </c>
      <c r="M53" s="29">
        <f t="shared" si="42"/>
        <v>0</v>
      </c>
      <c r="N53" s="29">
        <f t="shared" si="42"/>
        <v>0</v>
      </c>
      <c r="O53" s="29">
        <f t="shared" si="42"/>
        <v>0</v>
      </c>
      <c r="P53" s="29">
        <f t="shared" si="42"/>
        <v>0</v>
      </c>
      <c r="Q53" s="29">
        <f t="shared" si="42"/>
        <v>0</v>
      </c>
      <c r="R53" s="29">
        <f t="shared" si="42"/>
        <v>0</v>
      </c>
      <c r="S53" s="29">
        <f t="shared" si="42"/>
        <v>0</v>
      </c>
      <c r="T53" s="29">
        <f t="shared" si="42"/>
        <v>0</v>
      </c>
      <c r="U53" s="29">
        <f t="shared" si="42"/>
        <v>0</v>
      </c>
      <c r="V53" s="29">
        <f t="shared" si="42"/>
        <v>0</v>
      </c>
      <c r="W53" s="29">
        <f t="shared" si="42"/>
        <v>0</v>
      </c>
      <c r="X53" s="29">
        <f t="shared" si="42"/>
        <v>0</v>
      </c>
      <c r="Y53" s="29">
        <f t="shared" si="42"/>
        <v>0</v>
      </c>
      <c r="Z53" s="29">
        <f t="shared" si="42"/>
        <v>0</v>
      </c>
      <c r="AA53" s="29">
        <f t="shared" si="42"/>
        <v>0</v>
      </c>
      <c r="AB53" s="29">
        <f t="shared" si="42"/>
        <v>0</v>
      </c>
      <c r="AC53" s="29">
        <f t="shared" si="42"/>
        <v>0</v>
      </c>
      <c r="AD53" s="29">
        <f t="shared" si="42"/>
        <v>0</v>
      </c>
      <c r="AE53" s="29">
        <f t="shared" si="42"/>
        <v>0</v>
      </c>
      <c r="AF53" s="29">
        <f t="shared" si="42"/>
        <v>0</v>
      </c>
      <c r="AG53" s="29"/>
      <c r="AH53" s="28">
        <f t="shared" si="38"/>
        <v>0</v>
      </c>
    </row>
    <row r="54" spans="1:34" ht="13.9" hidden="1" customHeight="1" thickBot="1">
      <c r="A54" s="39" t="s">
        <v>22</v>
      </c>
      <c r="B54" s="31">
        <f t="shared" ref="B54:AF54" si="43">SUM(B48:B53)</f>
        <v>0</v>
      </c>
      <c r="C54" s="31">
        <f t="shared" si="43"/>
        <v>0</v>
      </c>
      <c r="D54" s="31">
        <f t="shared" si="43"/>
        <v>0</v>
      </c>
      <c r="E54" s="31">
        <f t="shared" si="43"/>
        <v>0</v>
      </c>
      <c r="F54" s="31">
        <f t="shared" si="43"/>
        <v>0</v>
      </c>
      <c r="G54" s="31">
        <f t="shared" si="43"/>
        <v>0</v>
      </c>
      <c r="H54" s="31">
        <f t="shared" si="43"/>
        <v>0</v>
      </c>
      <c r="I54" s="31">
        <f t="shared" si="43"/>
        <v>0</v>
      </c>
      <c r="J54" s="31">
        <f t="shared" si="43"/>
        <v>0</v>
      </c>
      <c r="K54" s="31">
        <f t="shared" si="43"/>
        <v>0</v>
      </c>
      <c r="L54" s="31">
        <f t="shared" si="43"/>
        <v>0</v>
      </c>
      <c r="M54" s="31">
        <f t="shared" si="43"/>
        <v>0</v>
      </c>
      <c r="N54" s="31">
        <f t="shared" si="43"/>
        <v>0</v>
      </c>
      <c r="O54" s="31">
        <f t="shared" si="43"/>
        <v>0</v>
      </c>
      <c r="P54" s="31">
        <f t="shared" si="43"/>
        <v>0</v>
      </c>
      <c r="Q54" s="31">
        <f t="shared" si="43"/>
        <v>0</v>
      </c>
      <c r="R54" s="31">
        <f t="shared" si="43"/>
        <v>0</v>
      </c>
      <c r="S54" s="31">
        <f t="shared" si="43"/>
        <v>0</v>
      </c>
      <c r="T54" s="31">
        <f t="shared" si="43"/>
        <v>0</v>
      </c>
      <c r="U54" s="31">
        <f t="shared" si="43"/>
        <v>0</v>
      </c>
      <c r="V54" s="31">
        <f t="shared" si="43"/>
        <v>0</v>
      </c>
      <c r="W54" s="31">
        <f t="shared" si="43"/>
        <v>0</v>
      </c>
      <c r="X54" s="31">
        <f t="shared" si="43"/>
        <v>0</v>
      </c>
      <c r="Y54" s="31">
        <f t="shared" si="43"/>
        <v>0</v>
      </c>
      <c r="Z54" s="31">
        <f t="shared" si="43"/>
        <v>0</v>
      </c>
      <c r="AA54" s="31">
        <f t="shared" si="43"/>
        <v>0</v>
      </c>
      <c r="AB54" s="31">
        <f t="shared" si="43"/>
        <v>0</v>
      </c>
      <c r="AC54" s="31">
        <f t="shared" si="43"/>
        <v>0</v>
      </c>
      <c r="AD54" s="31">
        <f t="shared" si="43"/>
        <v>0</v>
      </c>
      <c r="AE54" s="31">
        <f t="shared" si="43"/>
        <v>0</v>
      </c>
      <c r="AF54" s="31">
        <f t="shared" si="43"/>
        <v>0</v>
      </c>
      <c r="AG54" s="30"/>
      <c r="AH54" s="31">
        <f>SUM(AH48:AH53)</f>
        <v>0</v>
      </c>
    </row>
    <row r="55" spans="1:34">
      <c r="B55" s="40"/>
    </row>
    <row r="56" spans="1:34" ht="13.9" customHeight="1">
      <c r="A56" s="26" t="s">
        <v>32</v>
      </c>
      <c r="B56" s="32"/>
      <c r="C56" s="32"/>
      <c r="D56" s="32"/>
      <c r="E56" s="33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29"/>
      <c r="AH56" s="34"/>
    </row>
    <row r="57" spans="1:34" ht="13.9" customHeight="1">
      <c r="A57" s="38" t="s">
        <v>25</v>
      </c>
      <c r="B57" s="27">
        <v>64005298.897310868</v>
      </c>
      <c r="C57" s="27">
        <f t="shared" ref="C57:C61" si="44">+B57/2</f>
        <v>32002649.448655434</v>
      </c>
      <c r="D57" s="27">
        <f t="shared" ref="D57:D61" si="45">+B57-C57</f>
        <v>32002649.448655434</v>
      </c>
      <c r="E57" s="28">
        <f t="shared" ref="E57:E61" si="46">SUM(F57:AF57)-(B57-C57)</f>
        <v>0</v>
      </c>
      <c r="F57" s="29"/>
      <c r="G57" s="29"/>
      <c r="H57" s="29"/>
      <c r="I57" s="29"/>
      <c r="J57" s="29">
        <f>+$D$57*G$12</f>
        <v>1600132.4724327717</v>
      </c>
      <c r="K57" s="29">
        <f>+$D$57*H$12</f>
        <v>3040251.6976222661</v>
      </c>
      <c r="L57" s="29">
        <f t="shared" ref="L57:AF57" si="47">+$D$57*I$12</f>
        <v>2736226.5278600398</v>
      </c>
      <c r="M57" s="29">
        <f t="shared" si="47"/>
        <v>2462603.875074036</v>
      </c>
      <c r="N57" s="29">
        <f t="shared" si="47"/>
        <v>2216183.4743193891</v>
      </c>
      <c r="O57" s="29">
        <f t="shared" si="47"/>
        <v>1994725.1401346934</v>
      </c>
      <c r="P57" s="29">
        <f t="shared" si="47"/>
        <v>1889756.4499431034</v>
      </c>
      <c r="Q57" s="29">
        <f t="shared" si="47"/>
        <v>1889756.4499431034</v>
      </c>
      <c r="R57" s="29">
        <f t="shared" si="47"/>
        <v>1889756.4499431034</v>
      </c>
      <c r="S57" s="29">
        <f t="shared" si="47"/>
        <v>1889756.4499431034</v>
      </c>
      <c r="T57" s="29">
        <f t="shared" si="47"/>
        <v>1889756.4499431034</v>
      </c>
      <c r="U57" s="29">
        <f t="shared" si="47"/>
        <v>1889756.4499431034</v>
      </c>
      <c r="V57" s="29">
        <f t="shared" si="47"/>
        <v>1889756.4499431034</v>
      </c>
      <c r="W57" s="29">
        <f t="shared" si="47"/>
        <v>1889756.4499431034</v>
      </c>
      <c r="X57" s="29">
        <f t="shared" si="47"/>
        <v>1889756.4499431034</v>
      </c>
      <c r="Y57" s="29">
        <f t="shared" si="47"/>
        <v>944718.21172430844</v>
      </c>
      <c r="Z57" s="29">
        <f t="shared" si="47"/>
        <v>0</v>
      </c>
      <c r="AA57" s="29">
        <f t="shared" si="47"/>
        <v>0</v>
      </c>
      <c r="AB57" s="29">
        <f t="shared" si="47"/>
        <v>0</v>
      </c>
      <c r="AC57" s="29">
        <f t="shared" si="47"/>
        <v>0</v>
      </c>
      <c r="AD57" s="29">
        <f t="shared" si="47"/>
        <v>0</v>
      </c>
      <c r="AE57" s="29">
        <f t="shared" si="47"/>
        <v>0</v>
      </c>
      <c r="AF57" s="29">
        <f t="shared" si="47"/>
        <v>0</v>
      </c>
      <c r="AG57" s="29"/>
      <c r="AH57" s="28">
        <f t="shared" ref="AH57:AH61" si="48">+SUM(F57:AF57)</f>
        <v>32002649.44865543</v>
      </c>
    </row>
    <row r="58" spans="1:34" ht="13.9" customHeight="1">
      <c r="A58" s="38" t="s">
        <v>109</v>
      </c>
      <c r="B58" s="27">
        <v>-7736426.2544271732</v>
      </c>
      <c r="C58" s="27">
        <f t="shared" si="44"/>
        <v>-3868213.1272135866</v>
      </c>
      <c r="D58" s="27">
        <f t="shared" si="45"/>
        <v>-3868213.1272135866</v>
      </c>
      <c r="E58" s="28">
        <f t="shared" si="46"/>
        <v>0</v>
      </c>
      <c r="F58" s="29"/>
      <c r="G58" s="29"/>
      <c r="H58" s="29"/>
      <c r="I58" s="29"/>
      <c r="J58" s="29">
        <f>+$D$58*G$11</f>
        <v>-145057.99227050948</v>
      </c>
      <c r="K58" s="29">
        <f t="shared" ref="K58:AF58" si="49">+$D$58*H$11</f>
        <v>-279246.30565354886</v>
      </c>
      <c r="L58" s="29">
        <f t="shared" si="49"/>
        <v>-258280.59050405116</v>
      </c>
      <c r="M58" s="29">
        <f t="shared" si="49"/>
        <v>-238939.52486798324</v>
      </c>
      <c r="N58" s="29">
        <f t="shared" si="49"/>
        <v>-220991.0159577122</v>
      </c>
      <c r="O58" s="29">
        <f t="shared" si="49"/>
        <v>-204435.06377323804</v>
      </c>
      <c r="P58" s="29">
        <f t="shared" si="49"/>
        <v>-189078.25765820011</v>
      </c>
      <c r="Q58" s="29">
        <f t="shared" si="49"/>
        <v>-174920.59761259839</v>
      </c>
      <c r="R58" s="29">
        <f t="shared" si="49"/>
        <v>-172599.66973627024</v>
      </c>
      <c r="S58" s="29">
        <f t="shared" si="49"/>
        <v>-172560.98760499808</v>
      </c>
      <c r="T58" s="29">
        <f t="shared" si="49"/>
        <v>-172599.66973627024</v>
      </c>
      <c r="U58" s="29">
        <f t="shared" si="49"/>
        <v>-172560.98760499808</v>
      </c>
      <c r="V58" s="29">
        <f t="shared" si="49"/>
        <v>-172599.66973627024</v>
      </c>
      <c r="W58" s="29">
        <f t="shared" si="49"/>
        <v>-172560.98760499808</v>
      </c>
      <c r="X58" s="29">
        <f t="shared" si="49"/>
        <v>-172599.66973627024</v>
      </c>
      <c r="Y58" s="29">
        <f t="shared" si="49"/>
        <v>-172560.98760499808</v>
      </c>
      <c r="Z58" s="29">
        <f t="shared" si="49"/>
        <v>-172599.66973627024</v>
      </c>
      <c r="AA58" s="29">
        <f t="shared" si="49"/>
        <v>-172560.98760499808</v>
      </c>
      <c r="AB58" s="29">
        <f t="shared" si="49"/>
        <v>-172599.66973627024</v>
      </c>
      <c r="AC58" s="29">
        <f t="shared" si="49"/>
        <v>-172560.98760499808</v>
      </c>
      <c r="AD58" s="29">
        <f t="shared" si="49"/>
        <v>-86299.83486813512</v>
      </c>
      <c r="AE58" s="29">
        <f t="shared" si="49"/>
        <v>0</v>
      </c>
      <c r="AF58" s="29">
        <f t="shared" si="49"/>
        <v>0</v>
      </c>
      <c r="AG58" s="29"/>
      <c r="AH58" s="28">
        <f t="shared" si="48"/>
        <v>-3868213.1272135866</v>
      </c>
    </row>
    <row r="59" spans="1:34" ht="13.9" customHeight="1">
      <c r="A59" s="38" t="s">
        <v>26</v>
      </c>
      <c r="B59" s="27">
        <v>-8546531.3247197717</v>
      </c>
      <c r="C59" s="27">
        <f t="shared" si="44"/>
        <v>-4273265.6623598859</v>
      </c>
      <c r="D59" s="27">
        <f t="shared" si="45"/>
        <v>-4273265.6623598859</v>
      </c>
      <c r="E59" s="28">
        <f t="shared" si="46"/>
        <v>0</v>
      </c>
      <c r="F59" s="29"/>
      <c r="G59" s="29"/>
      <c r="H59" s="29"/>
      <c r="I59" s="29"/>
      <c r="J59" s="29">
        <f>+$D$59*G$11</f>
        <v>-160247.46233849571</v>
      </c>
      <c r="K59" s="29">
        <f>+$D$59*H$11</f>
        <v>-308487.04816576018</v>
      </c>
      <c r="L59" s="29">
        <f t="shared" ref="L59:AF59" si="50">+$D$59*I$11</f>
        <v>-285325.94827576954</v>
      </c>
      <c r="M59" s="29">
        <f t="shared" si="50"/>
        <v>-263959.61996397015</v>
      </c>
      <c r="N59" s="29">
        <f t="shared" si="50"/>
        <v>-244131.66729062027</v>
      </c>
      <c r="O59" s="29">
        <f t="shared" si="50"/>
        <v>-225842.09025571996</v>
      </c>
      <c r="P59" s="29">
        <f t="shared" si="50"/>
        <v>-208877.22557615122</v>
      </c>
      <c r="Q59" s="29">
        <f t="shared" si="50"/>
        <v>-193237.07325191406</v>
      </c>
      <c r="R59" s="29">
        <f t="shared" si="50"/>
        <v>-190673.11385449811</v>
      </c>
      <c r="S59" s="29">
        <f t="shared" si="50"/>
        <v>-190630.38119787449</v>
      </c>
      <c r="T59" s="29">
        <f t="shared" si="50"/>
        <v>-190673.11385449811</v>
      </c>
      <c r="U59" s="29">
        <f t="shared" si="50"/>
        <v>-190630.38119787449</v>
      </c>
      <c r="V59" s="29">
        <f t="shared" si="50"/>
        <v>-190673.11385449811</v>
      </c>
      <c r="W59" s="29">
        <f t="shared" si="50"/>
        <v>-190630.38119787449</v>
      </c>
      <c r="X59" s="29">
        <f t="shared" si="50"/>
        <v>-190673.11385449811</v>
      </c>
      <c r="Y59" s="29">
        <f t="shared" si="50"/>
        <v>-190630.38119787449</v>
      </c>
      <c r="Z59" s="29">
        <f t="shared" si="50"/>
        <v>-190673.11385449811</v>
      </c>
      <c r="AA59" s="29">
        <f t="shared" si="50"/>
        <v>-190630.38119787449</v>
      </c>
      <c r="AB59" s="29">
        <f t="shared" si="50"/>
        <v>-190673.11385449811</v>
      </c>
      <c r="AC59" s="29">
        <f t="shared" si="50"/>
        <v>-190630.38119787449</v>
      </c>
      <c r="AD59" s="29">
        <f t="shared" si="50"/>
        <v>-95336.556927249054</v>
      </c>
      <c r="AE59" s="29">
        <f t="shared" si="50"/>
        <v>0</v>
      </c>
      <c r="AF59" s="29">
        <f t="shared" si="50"/>
        <v>0</v>
      </c>
      <c r="AG59" s="29"/>
      <c r="AH59" s="28">
        <f t="shared" si="48"/>
        <v>-4273265.6623598859</v>
      </c>
    </row>
    <row r="60" spans="1:34" ht="13.9" customHeight="1">
      <c r="A60" s="38" t="s">
        <v>27</v>
      </c>
      <c r="B60" s="27">
        <v>-44796259.475802943</v>
      </c>
      <c r="C60" s="27">
        <f t="shared" si="44"/>
        <v>-22398129.737901472</v>
      </c>
      <c r="D60" s="27">
        <f t="shared" si="45"/>
        <v>-22398129.737901472</v>
      </c>
      <c r="E60" s="28">
        <f t="shared" si="46"/>
        <v>0</v>
      </c>
      <c r="F60" s="29"/>
      <c r="G60" s="29"/>
      <c r="H60" s="29"/>
      <c r="I60" s="29"/>
      <c r="J60" s="29">
        <f>+$D$60*G$12</f>
        <v>-1119906.4868950737</v>
      </c>
      <c r="K60" s="29">
        <f>+$D$60*H$12</f>
        <v>-2127822.3251006398</v>
      </c>
      <c r="L60" s="29">
        <f t="shared" ref="L60:AF60" si="51">+$D$60*I$12</f>
        <v>-1915040.092590576</v>
      </c>
      <c r="M60" s="29">
        <f t="shared" si="51"/>
        <v>-1723536.0833315183</v>
      </c>
      <c r="N60" s="29">
        <f t="shared" si="51"/>
        <v>-1551070.4843496771</v>
      </c>
      <c r="O60" s="29">
        <f t="shared" si="51"/>
        <v>-1396075.4265633989</v>
      </c>
      <c r="P60" s="29">
        <f t="shared" si="51"/>
        <v>-1322609.5610230819</v>
      </c>
      <c r="Q60" s="29">
        <f t="shared" si="51"/>
        <v>-1322609.5610230819</v>
      </c>
      <c r="R60" s="29">
        <f t="shared" si="51"/>
        <v>-1322609.5610230819</v>
      </c>
      <c r="S60" s="29">
        <f t="shared" si="51"/>
        <v>-1322609.5610230819</v>
      </c>
      <c r="T60" s="29">
        <f t="shared" si="51"/>
        <v>-1322609.5610230819</v>
      </c>
      <c r="U60" s="29">
        <f t="shared" si="51"/>
        <v>-1322609.5610230819</v>
      </c>
      <c r="V60" s="29">
        <f t="shared" si="51"/>
        <v>-1322609.5610230819</v>
      </c>
      <c r="W60" s="29">
        <f t="shared" si="51"/>
        <v>-1322609.5610230819</v>
      </c>
      <c r="X60" s="29">
        <f t="shared" si="51"/>
        <v>-1322609.5610230819</v>
      </c>
      <c r="Y60" s="29">
        <f t="shared" si="51"/>
        <v>-661192.7898628515</v>
      </c>
      <c r="Z60" s="29">
        <f t="shared" si="51"/>
        <v>0</v>
      </c>
      <c r="AA60" s="29">
        <f t="shared" si="51"/>
        <v>0</v>
      </c>
      <c r="AB60" s="29">
        <f t="shared" si="51"/>
        <v>0</v>
      </c>
      <c r="AC60" s="29">
        <f t="shared" si="51"/>
        <v>0</v>
      </c>
      <c r="AD60" s="29">
        <f t="shared" si="51"/>
        <v>0</v>
      </c>
      <c r="AE60" s="29">
        <f t="shared" si="51"/>
        <v>0</v>
      </c>
      <c r="AF60" s="29">
        <f t="shared" si="51"/>
        <v>0</v>
      </c>
      <c r="AG60" s="29"/>
      <c r="AH60" s="28">
        <f t="shared" si="48"/>
        <v>-22398129.737901479</v>
      </c>
    </row>
    <row r="61" spans="1:34" ht="13.9" customHeight="1">
      <c r="A61" s="38" t="s">
        <v>28</v>
      </c>
      <c r="B61" s="27">
        <v>-24387125.922361024</v>
      </c>
      <c r="C61" s="27">
        <f t="shared" si="44"/>
        <v>-12193562.961180512</v>
      </c>
      <c r="D61" s="27">
        <f t="shared" si="45"/>
        <v>-12193562.961180512</v>
      </c>
      <c r="E61" s="28">
        <f t="shared" si="46"/>
        <v>0</v>
      </c>
      <c r="F61" s="29"/>
      <c r="G61" s="29"/>
      <c r="H61" s="29"/>
      <c r="I61" s="29"/>
      <c r="J61" s="29">
        <f>+$D$61*G$11</f>
        <v>-457258.61104426917</v>
      </c>
      <c r="K61" s="29">
        <f>+$D$61*H$11</f>
        <v>-880253.31016762124</v>
      </c>
      <c r="L61" s="29">
        <f t="shared" ref="L61:AF61" si="52">+$D$61*I$11</f>
        <v>-814164.19891802268</v>
      </c>
      <c r="M61" s="29">
        <f t="shared" si="52"/>
        <v>-753196.38411212026</v>
      </c>
      <c r="N61" s="29">
        <f t="shared" si="52"/>
        <v>-696618.25197224261</v>
      </c>
      <c r="O61" s="29">
        <f t="shared" si="52"/>
        <v>-644429.80249839008</v>
      </c>
      <c r="P61" s="29">
        <f t="shared" si="52"/>
        <v>-596021.35754250339</v>
      </c>
      <c r="Q61" s="29">
        <f t="shared" si="52"/>
        <v>-551392.91710458277</v>
      </c>
      <c r="R61" s="29">
        <f t="shared" si="52"/>
        <v>-544076.77932787442</v>
      </c>
      <c r="S61" s="29">
        <f t="shared" si="52"/>
        <v>-543954.84369826259</v>
      </c>
      <c r="T61" s="29">
        <f t="shared" si="52"/>
        <v>-544076.77932787442</v>
      </c>
      <c r="U61" s="29">
        <f t="shared" si="52"/>
        <v>-543954.84369826259</v>
      </c>
      <c r="V61" s="29">
        <f t="shared" si="52"/>
        <v>-544076.77932787442</v>
      </c>
      <c r="W61" s="29">
        <f t="shared" si="52"/>
        <v>-543954.84369826259</v>
      </c>
      <c r="X61" s="29">
        <f t="shared" si="52"/>
        <v>-544076.77932787442</v>
      </c>
      <c r="Y61" s="29">
        <f t="shared" si="52"/>
        <v>-543954.84369826259</v>
      </c>
      <c r="Z61" s="29">
        <f t="shared" si="52"/>
        <v>-544076.77932787442</v>
      </c>
      <c r="AA61" s="29">
        <f t="shared" si="52"/>
        <v>-543954.84369826259</v>
      </c>
      <c r="AB61" s="29">
        <f t="shared" si="52"/>
        <v>-544076.77932787442</v>
      </c>
      <c r="AC61" s="29">
        <f t="shared" si="52"/>
        <v>-543954.84369826259</v>
      </c>
      <c r="AD61" s="29">
        <f t="shared" si="52"/>
        <v>-272038.38966393721</v>
      </c>
      <c r="AE61" s="29">
        <f t="shared" si="52"/>
        <v>0</v>
      </c>
      <c r="AF61" s="29">
        <f t="shared" si="52"/>
        <v>0</v>
      </c>
      <c r="AG61" s="29"/>
      <c r="AH61" s="28">
        <f t="shared" si="48"/>
        <v>-12193562.961180512</v>
      </c>
    </row>
    <row r="62" spans="1:34" ht="13.9" customHeight="1" thickBot="1">
      <c r="A62" s="39" t="s">
        <v>22</v>
      </c>
      <c r="B62" s="31">
        <f t="shared" ref="B62:AF62" si="53">SUM(B56:B61)</f>
        <v>-21461044.080000043</v>
      </c>
      <c r="C62" s="31">
        <f t="shared" si="53"/>
        <v>-10730522.040000021</v>
      </c>
      <c r="D62" s="31">
        <f t="shared" si="53"/>
        <v>-10730522.040000021</v>
      </c>
      <c r="E62" s="31">
        <f t="shared" si="53"/>
        <v>0</v>
      </c>
      <c r="F62" s="31">
        <f t="shared" si="53"/>
        <v>0</v>
      </c>
      <c r="G62" s="31">
        <f t="shared" si="53"/>
        <v>0</v>
      </c>
      <c r="H62" s="31">
        <f t="shared" si="53"/>
        <v>0</v>
      </c>
      <c r="I62" s="31">
        <f t="shared" si="53"/>
        <v>0</v>
      </c>
      <c r="J62" s="31">
        <f t="shared" si="53"/>
        <v>-282338.08011557639</v>
      </c>
      <c r="K62" s="31">
        <f t="shared" si="53"/>
        <v>-555557.29146530374</v>
      </c>
      <c r="L62" s="31">
        <f t="shared" si="53"/>
        <v>-536584.30242837965</v>
      </c>
      <c r="M62" s="31">
        <f t="shared" si="53"/>
        <v>-517027.73720155575</v>
      </c>
      <c r="N62" s="31">
        <f t="shared" si="53"/>
        <v>-496627.94525086309</v>
      </c>
      <c r="O62" s="31">
        <f t="shared" si="53"/>
        <v>-476057.24295605358</v>
      </c>
      <c r="P62" s="31">
        <f t="shared" si="53"/>
        <v>-426829.95185683318</v>
      </c>
      <c r="Q62" s="31">
        <f t="shared" si="53"/>
        <v>-352403.69904907374</v>
      </c>
      <c r="R62" s="31">
        <f t="shared" si="53"/>
        <v>-340202.67399862141</v>
      </c>
      <c r="S62" s="31">
        <f t="shared" si="53"/>
        <v>-339999.3235811136</v>
      </c>
      <c r="T62" s="31">
        <f t="shared" si="53"/>
        <v>-340202.67399862141</v>
      </c>
      <c r="U62" s="31">
        <f t="shared" si="53"/>
        <v>-339999.3235811136</v>
      </c>
      <c r="V62" s="31">
        <f t="shared" si="53"/>
        <v>-340202.67399862141</v>
      </c>
      <c r="W62" s="31">
        <f t="shared" si="53"/>
        <v>-339999.3235811136</v>
      </c>
      <c r="X62" s="31">
        <f t="shared" si="53"/>
        <v>-340202.67399862141</v>
      </c>
      <c r="Y62" s="31">
        <f t="shared" si="53"/>
        <v>-623620.79063967825</v>
      </c>
      <c r="Z62" s="31">
        <f t="shared" si="53"/>
        <v>-907349.56291864277</v>
      </c>
      <c r="AA62" s="31">
        <f t="shared" si="53"/>
        <v>-907146.21250113519</v>
      </c>
      <c r="AB62" s="31">
        <f t="shared" si="53"/>
        <v>-907349.56291864277</v>
      </c>
      <c r="AC62" s="31">
        <f t="shared" si="53"/>
        <v>-907146.21250113519</v>
      </c>
      <c r="AD62" s="31">
        <f t="shared" si="53"/>
        <v>-453674.78145932138</v>
      </c>
      <c r="AE62" s="31">
        <f t="shared" si="53"/>
        <v>0</v>
      </c>
      <c r="AF62" s="31">
        <f t="shared" si="53"/>
        <v>0</v>
      </c>
      <c r="AG62" s="30"/>
      <c r="AH62" s="31">
        <f>SUM(AH56:AH61)</f>
        <v>-10730522.040000033</v>
      </c>
    </row>
    <row r="63" spans="1:34" ht="13.5" thickTop="1">
      <c r="B63" s="40"/>
    </row>
    <row r="64" spans="1:34" ht="13.9" customHeight="1">
      <c r="A64" s="26" t="s">
        <v>22</v>
      </c>
      <c r="B64" s="32"/>
      <c r="C64" s="32"/>
      <c r="D64" s="32"/>
      <c r="E64" s="33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29"/>
      <c r="AH64" s="34"/>
    </row>
    <row r="65" spans="1:34" ht="13.9" customHeight="1">
      <c r="A65" s="38" t="s">
        <v>25</v>
      </c>
      <c r="B65" s="27">
        <f>+B25+B33+B41+B49+B57</f>
        <v>64005298.897310868</v>
      </c>
      <c r="C65" s="27">
        <f t="shared" ref="C65:D69" si="54">+C25+C33+C41+C49+C57</f>
        <v>32002649.448655434</v>
      </c>
      <c r="D65" s="27">
        <f t="shared" si="54"/>
        <v>32002649.448655434</v>
      </c>
      <c r="E65" s="27">
        <f t="shared" ref="E65:E69" si="55">SUM(F65:AF65)-(B65-C65)</f>
        <v>0</v>
      </c>
      <c r="F65" s="27">
        <f t="shared" ref="F65:AF69" si="56">+F25+F33+F41+F49+F57</f>
        <v>0</v>
      </c>
      <c r="G65" s="27">
        <f t="shared" si="56"/>
        <v>0</v>
      </c>
      <c r="H65" s="27">
        <f t="shared" si="56"/>
        <v>0</v>
      </c>
      <c r="I65" s="27">
        <f t="shared" si="56"/>
        <v>0</v>
      </c>
      <c r="J65" s="27">
        <f t="shared" si="56"/>
        <v>1600132.4724327717</v>
      </c>
      <c r="K65" s="27">
        <f t="shared" si="56"/>
        <v>3040251.6976222661</v>
      </c>
      <c r="L65" s="27">
        <f t="shared" si="56"/>
        <v>2736226.5278600398</v>
      </c>
      <c r="M65" s="27">
        <f t="shared" si="56"/>
        <v>2462603.875074036</v>
      </c>
      <c r="N65" s="27">
        <f t="shared" si="56"/>
        <v>2216183.4743193891</v>
      </c>
      <c r="O65" s="27">
        <f t="shared" si="56"/>
        <v>1994725.1401346934</v>
      </c>
      <c r="P65" s="27">
        <f t="shared" si="56"/>
        <v>1889756.4499431034</v>
      </c>
      <c r="Q65" s="27">
        <f t="shared" si="56"/>
        <v>1889756.4499431034</v>
      </c>
      <c r="R65" s="27">
        <f t="shared" si="56"/>
        <v>1889756.4499431034</v>
      </c>
      <c r="S65" s="27">
        <f t="shared" si="56"/>
        <v>1889756.4499431034</v>
      </c>
      <c r="T65" s="27">
        <f t="shared" si="56"/>
        <v>1889756.4499431034</v>
      </c>
      <c r="U65" s="27">
        <f t="shared" si="56"/>
        <v>1889756.4499431034</v>
      </c>
      <c r="V65" s="27">
        <f t="shared" si="56"/>
        <v>1889756.4499431034</v>
      </c>
      <c r="W65" s="27">
        <f t="shared" si="56"/>
        <v>1889756.4499431034</v>
      </c>
      <c r="X65" s="27">
        <f t="shared" si="56"/>
        <v>1889756.4499431034</v>
      </c>
      <c r="Y65" s="27">
        <f t="shared" si="56"/>
        <v>944718.21172430844</v>
      </c>
      <c r="Z65" s="27">
        <f t="shared" si="56"/>
        <v>0</v>
      </c>
      <c r="AA65" s="27">
        <f t="shared" si="56"/>
        <v>0</v>
      </c>
      <c r="AB65" s="27">
        <f t="shared" si="56"/>
        <v>0</v>
      </c>
      <c r="AC65" s="27">
        <f t="shared" si="56"/>
        <v>0</v>
      </c>
      <c r="AD65" s="27">
        <f t="shared" si="56"/>
        <v>0</v>
      </c>
      <c r="AE65" s="27">
        <f t="shared" si="56"/>
        <v>0</v>
      </c>
      <c r="AF65" s="27">
        <f t="shared" si="56"/>
        <v>0</v>
      </c>
      <c r="AG65" s="27"/>
      <c r="AH65" s="27">
        <f>+AH25+AH33+AH41+AH49+AH57</f>
        <v>32002649.44865543</v>
      </c>
    </row>
    <row r="66" spans="1:34" ht="13.9" customHeight="1">
      <c r="A66" s="38" t="s">
        <v>109</v>
      </c>
      <c r="B66" s="27">
        <f>+B26+B34+B42+B50+B58</f>
        <v>-7736426.2544271732</v>
      </c>
      <c r="C66" s="27">
        <f t="shared" si="54"/>
        <v>-3868213.1272135866</v>
      </c>
      <c r="D66" s="27">
        <f t="shared" si="54"/>
        <v>-3868213.1272135866</v>
      </c>
      <c r="E66" s="27">
        <f t="shared" si="55"/>
        <v>0</v>
      </c>
      <c r="F66" s="27">
        <f t="shared" si="56"/>
        <v>0</v>
      </c>
      <c r="G66" s="27">
        <f t="shared" si="56"/>
        <v>0</v>
      </c>
      <c r="H66" s="27">
        <f t="shared" si="56"/>
        <v>0</v>
      </c>
      <c r="I66" s="27">
        <f t="shared" si="56"/>
        <v>0</v>
      </c>
      <c r="J66" s="27">
        <f t="shared" si="56"/>
        <v>-145057.99227050948</v>
      </c>
      <c r="K66" s="27">
        <f t="shared" si="56"/>
        <v>-279246.30565354886</v>
      </c>
      <c r="L66" s="27">
        <f t="shared" si="56"/>
        <v>-258280.59050405116</v>
      </c>
      <c r="M66" s="27">
        <f t="shared" si="56"/>
        <v>-238939.52486798324</v>
      </c>
      <c r="N66" s="27">
        <f t="shared" si="56"/>
        <v>-220991.0159577122</v>
      </c>
      <c r="O66" s="27">
        <f t="shared" si="56"/>
        <v>-204435.06377323804</v>
      </c>
      <c r="P66" s="27">
        <f t="shared" si="56"/>
        <v>-189078.25765820011</v>
      </c>
      <c r="Q66" s="27">
        <f t="shared" si="56"/>
        <v>-174920.59761259839</v>
      </c>
      <c r="R66" s="27">
        <f t="shared" si="56"/>
        <v>-172599.66973627024</v>
      </c>
      <c r="S66" s="27">
        <f t="shared" si="56"/>
        <v>-172560.98760499808</v>
      </c>
      <c r="T66" s="27">
        <f t="shared" si="56"/>
        <v>-172599.66973627024</v>
      </c>
      <c r="U66" s="27">
        <f t="shared" si="56"/>
        <v>-172560.98760499808</v>
      </c>
      <c r="V66" s="27">
        <f t="shared" si="56"/>
        <v>-172599.66973627024</v>
      </c>
      <c r="W66" s="27">
        <f t="shared" si="56"/>
        <v>-172560.98760499808</v>
      </c>
      <c r="X66" s="27">
        <f t="shared" si="56"/>
        <v>-172599.66973627024</v>
      </c>
      <c r="Y66" s="27">
        <f t="shared" si="56"/>
        <v>-172560.98760499808</v>
      </c>
      <c r="Z66" s="27">
        <f t="shared" si="56"/>
        <v>-172599.66973627024</v>
      </c>
      <c r="AA66" s="27">
        <f t="shared" si="56"/>
        <v>-172560.98760499808</v>
      </c>
      <c r="AB66" s="27">
        <f t="shared" si="56"/>
        <v>-172599.66973627024</v>
      </c>
      <c r="AC66" s="27">
        <f t="shared" si="56"/>
        <v>-172560.98760499808</v>
      </c>
      <c r="AD66" s="27">
        <f t="shared" si="56"/>
        <v>-86299.83486813512</v>
      </c>
      <c r="AE66" s="27">
        <f t="shared" si="56"/>
        <v>0</v>
      </c>
      <c r="AF66" s="27">
        <f t="shared" si="56"/>
        <v>0</v>
      </c>
      <c r="AG66" s="27"/>
      <c r="AH66" s="27">
        <f>+AH26+AH34+AH42+AH50+AH58</f>
        <v>-3868213.1272135866</v>
      </c>
    </row>
    <row r="67" spans="1:34" ht="13.9" customHeight="1">
      <c r="A67" s="38" t="s">
        <v>26</v>
      </c>
      <c r="B67" s="27">
        <f>+B27+B35+B43+B51+B59</f>
        <v>-8546531.3247197717</v>
      </c>
      <c r="C67" s="27">
        <f t="shared" si="54"/>
        <v>-4273265.6623598859</v>
      </c>
      <c r="D67" s="27">
        <f t="shared" si="54"/>
        <v>-4273265.6623598859</v>
      </c>
      <c r="E67" s="27">
        <f t="shared" si="55"/>
        <v>0</v>
      </c>
      <c r="F67" s="27">
        <f t="shared" si="56"/>
        <v>0</v>
      </c>
      <c r="G67" s="27">
        <f t="shared" si="56"/>
        <v>0</v>
      </c>
      <c r="H67" s="27">
        <f t="shared" si="56"/>
        <v>0</v>
      </c>
      <c r="I67" s="27">
        <f t="shared" si="56"/>
        <v>0</v>
      </c>
      <c r="J67" s="27">
        <f t="shared" si="56"/>
        <v>-160247.46233849571</v>
      </c>
      <c r="K67" s="27">
        <f t="shared" si="56"/>
        <v>-308487.04816576018</v>
      </c>
      <c r="L67" s="27">
        <f t="shared" si="56"/>
        <v>-285325.94827576954</v>
      </c>
      <c r="M67" s="27">
        <f t="shared" si="56"/>
        <v>-263959.61996397015</v>
      </c>
      <c r="N67" s="27">
        <f t="shared" si="56"/>
        <v>-244131.66729062027</v>
      </c>
      <c r="O67" s="27">
        <f t="shared" si="56"/>
        <v>-225842.09025571996</v>
      </c>
      <c r="P67" s="27">
        <f t="shared" si="56"/>
        <v>-208877.22557615122</v>
      </c>
      <c r="Q67" s="27">
        <f t="shared" si="56"/>
        <v>-193237.07325191406</v>
      </c>
      <c r="R67" s="27">
        <f t="shared" si="56"/>
        <v>-190673.11385449811</v>
      </c>
      <c r="S67" s="27">
        <f t="shared" si="56"/>
        <v>-190630.38119787449</v>
      </c>
      <c r="T67" s="27">
        <f t="shared" si="56"/>
        <v>-190673.11385449811</v>
      </c>
      <c r="U67" s="27">
        <f t="shared" si="56"/>
        <v>-190630.38119787449</v>
      </c>
      <c r="V67" s="27">
        <f t="shared" si="56"/>
        <v>-190673.11385449811</v>
      </c>
      <c r="W67" s="27">
        <f t="shared" si="56"/>
        <v>-190630.38119787449</v>
      </c>
      <c r="X67" s="27">
        <f t="shared" si="56"/>
        <v>-190673.11385449811</v>
      </c>
      <c r="Y67" s="27">
        <f t="shared" si="56"/>
        <v>-190630.38119787449</v>
      </c>
      <c r="Z67" s="27">
        <f t="shared" si="56"/>
        <v>-190673.11385449811</v>
      </c>
      <c r="AA67" s="27">
        <f t="shared" si="56"/>
        <v>-190630.38119787449</v>
      </c>
      <c r="AB67" s="27">
        <f t="shared" si="56"/>
        <v>-190673.11385449811</v>
      </c>
      <c r="AC67" s="27">
        <f t="shared" si="56"/>
        <v>-190630.38119787449</v>
      </c>
      <c r="AD67" s="27">
        <f t="shared" si="56"/>
        <v>-95336.556927249054</v>
      </c>
      <c r="AE67" s="27">
        <f t="shared" si="56"/>
        <v>0</v>
      </c>
      <c r="AF67" s="27">
        <f t="shared" si="56"/>
        <v>0</v>
      </c>
      <c r="AG67" s="27"/>
      <c r="AH67" s="27">
        <f t="shared" ref="AH67:AH69" si="57">+AH27+AH35+AH43+AH51+AH59</f>
        <v>-4273265.6623598859</v>
      </c>
    </row>
    <row r="68" spans="1:34" ht="13.9" customHeight="1">
      <c r="A68" s="38" t="s">
        <v>27</v>
      </c>
      <c r="B68" s="27">
        <f>+B28+B36+B44+B52+B60</f>
        <v>-44796259.475802943</v>
      </c>
      <c r="C68" s="27">
        <f t="shared" si="54"/>
        <v>-22398129.737901472</v>
      </c>
      <c r="D68" s="27">
        <f t="shared" si="54"/>
        <v>-22398129.737901472</v>
      </c>
      <c r="E68" s="27">
        <f t="shared" si="55"/>
        <v>0</v>
      </c>
      <c r="F68" s="27">
        <f t="shared" si="56"/>
        <v>0</v>
      </c>
      <c r="G68" s="27">
        <f t="shared" si="56"/>
        <v>0</v>
      </c>
      <c r="H68" s="27">
        <f t="shared" si="56"/>
        <v>0</v>
      </c>
      <c r="I68" s="27">
        <f t="shared" si="56"/>
        <v>0</v>
      </c>
      <c r="J68" s="27">
        <f t="shared" si="56"/>
        <v>-1119906.4868950737</v>
      </c>
      <c r="K68" s="27">
        <f t="shared" si="56"/>
        <v>-2127822.3251006398</v>
      </c>
      <c r="L68" s="27">
        <f t="shared" si="56"/>
        <v>-1915040.092590576</v>
      </c>
      <c r="M68" s="27">
        <f t="shared" si="56"/>
        <v>-1723536.0833315183</v>
      </c>
      <c r="N68" s="27">
        <f t="shared" si="56"/>
        <v>-1551070.4843496771</v>
      </c>
      <c r="O68" s="27">
        <f t="shared" si="56"/>
        <v>-1396075.4265633989</v>
      </c>
      <c r="P68" s="27">
        <f t="shared" si="56"/>
        <v>-1322609.5610230819</v>
      </c>
      <c r="Q68" s="27">
        <f t="shared" si="56"/>
        <v>-1322609.5610230819</v>
      </c>
      <c r="R68" s="27">
        <f t="shared" si="56"/>
        <v>-1322609.5610230819</v>
      </c>
      <c r="S68" s="27">
        <f t="shared" si="56"/>
        <v>-1322609.5610230819</v>
      </c>
      <c r="T68" s="27">
        <f t="shared" si="56"/>
        <v>-1322609.5610230819</v>
      </c>
      <c r="U68" s="27">
        <f t="shared" si="56"/>
        <v>-1322609.5610230819</v>
      </c>
      <c r="V68" s="27">
        <f t="shared" si="56"/>
        <v>-1322609.5610230819</v>
      </c>
      <c r="W68" s="27">
        <f t="shared" si="56"/>
        <v>-1322609.5610230819</v>
      </c>
      <c r="X68" s="27">
        <f t="shared" si="56"/>
        <v>-1322609.5610230819</v>
      </c>
      <c r="Y68" s="27">
        <f t="shared" si="56"/>
        <v>-661192.7898628515</v>
      </c>
      <c r="Z68" s="27">
        <f t="shared" si="56"/>
        <v>0</v>
      </c>
      <c r="AA68" s="27">
        <f t="shared" si="56"/>
        <v>0</v>
      </c>
      <c r="AB68" s="27">
        <f t="shared" si="56"/>
        <v>0</v>
      </c>
      <c r="AC68" s="27">
        <f t="shared" si="56"/>
        <v>0</v>
      </c>
      <c r="AD68" s="27">
        <f t="shared" si="56"/>
        <v>0</v>
      </c>
      <c r="AE68" s="27">
        <f t="shared" si="56"/>
        <v>0</v>
      </c>
      <c r="AF68" s="27">
        <f t="shared" si="56"/>
        <v>0</v>
      </c>
      <c r="AG68" s="27"/>
      <c r="AH68" s="27">
        <f t="shared" si="57"/>
        <v>-22398129.737901479</v>
      </c>
    </row>
    <row r="69" spans="1:34" ht="13.9" customHeight="1">
      <c r="A69" s="38" t="s">
        <v>28</v>
      </c>
      <c r="B69" s="27">
        <f>+B29+B37+B45+B53+B61</f>
        <v>-24387125.922361024</v>
      </c>
      <c r="C69" s="27">
        <f t="shared" si="54"/>
        <v>-12193562.961180512</v>
      </c>
      <c r="D69" s="27">
        <f t="shared" si="54"/>
        <v>-12193562.961180512</v>
      </c>
      <c r="E69" s="27">
        <f t="shared" si="55"/>
        <v>0</v>
      </c>
      <c r="F69" s="27">
        <f t="shared" si="56"/>
        <v>0</v>
      </c>
      <c r="G69" s="27">
        <f t="shared" si="56"/>
        <v>0</v>
      </c>
      <c r="H69" s="27">
        <f t="shared" si="56"/>
        <v>0</v>
      </c>
      <c r="I69" s="27">
        <f t="shared" si="56"/>
        <v>0</v>
      </c>
      <c r="J69" s="27">
        <f t="shared" si="56"/>
        <v>-457258.61104426917</v>
      </c>
      <c r="K69" s="27">
        <f t="shared" si="56"/>
        <v>-880253.31016762124</v>
      </c>
      <c r="L69" s="27">
        <f t="shared" si="56"/>
        <v>-814164.19891802268</v>
      </c>
      <c r="M69" s="27">
        <f t="shared" si="56"/>
        <v>-753196.38411212026</v>
      </c>
      <c r="N69" s="27">
        <f t="shared" si="56"/>
        <v>-696618.25197224261</v>
      </c>
      <c r="O69" s="27">
        <f t="shared" si="56"/>
        <v>-644429.80249839008</v>
      </c>
      <c r="P69" s="27">
        <f t="shared" si="56"/>
        <v>-596021.35754250339</v>
      </c>
      <c r="Q69" s="27">
        <f t="shared" si="56"/>
        <v>-551392.91710458277</v>
      </c>
      <c r="R69" s="27">
        <f t="shared" si="56"/>
        <v>-544076.77932787442</v>
      </c>
      <c r="S69" s="27">
        <f t="shared" si="56"/>
        <v>-543954.84369826259</v>
      </c>
      <c r="T69" s="27">
        <f t="shared" si="56"/>
        <v>-544076.77932787442</v>
      </c>
      <c r="U69" s="27">
        <f t="shared" si="56"/>
        <v>-543954.84369826259</v>
      </c>
      <c r="V69" s="27">
        <f t="shared" si="56"/>
        <v>-544076.77932787442</v>
      </c>
      <c r="W69" s="27">
        <f t="shared" si="56"/>
        <v>-543954.84369826259</v>
      </c>
      <c r="X69" s="27">
        <f t="shared" si="56"/>
        <v>-544076.77932787442</v>
      </c>
      <c r="Y69" s="27">
        <f t="shared" si="56"/>
        <v>-543954.84369826259</v>
      </c>
      <c r="Z69" s="27">
        <f t="shared" si="56"/>
        <v>-544076.77932787442</v>
      </c>
      <c r="AA69" s="27">
        <f t="shared" si="56"/>
        <v>-543954.84369826259</v>
      </c>
      <c r="AB69" s="27">
        <f t="shared" si="56"/>
        <v>-544076.77932787442</v>
      </c>
      <c r="AC69" s="27">
        <f t="shared" si="56"/>
        <v>-543954.84369826259</v>
      </c>
      <c r="AD69" s="27">
        <f t="shared" si="56"/>
        <v>-272038.38966393721</v>
      </c>
      <c r="AE69" s="27">
        <f t="shared" si="56"/>
        <v>0</v>
      </c>
      <c r="AF69" s="27">
        <f t="shared" si="56"/>
        <v>0</v>
      </c>
      <c r="AG69" s="27"/>
      <c r="AH69" s="27">
        <f t="shared" si="57"/>
        <v>-12193562.961180512</v>
      </c>
    </row>
    <row r="70" spans="1:34" ht="13.9" customHeight="1" thickBot="1">
      <c r="A70" s="39" t="s">
        <v>22</v>
      </c>
      <c r="B70" s="31">
        <f>SUM(B64:B69)</f>
        <v>-21461044.080000043</v>
      </c>
      <c r="C70" s="31">
        <f t="shared" ref="C70:AF70" si="58">SUM(C64:C69)</f>
        <v>-10730522.040000021</v>
      </c>
      <c r="D70" s="31">
        <f t="shared" si="58"/>
        <v>-10730522.040000021</v>
      </c>
      <c r="E70" s="31">
        <f t="shared" si="58"/>
        <v>0</v>
      </c>
      <c r="F70" s="31">
        <f t="shared" si="58"/>
        <v>0</v>
      </c>
      <c r="G70" s="31">
        <f t="shared" si="58"/>
        <v>0</v>
      </c>
      <c r="H70" s="31">
        <f t="shared" si="58"/>
        <v>0</v>
      </c>
      <c r="I70" s="31">
        <f t="shared" si="58"/>
        <v>0</v>
      </c>
      <c r="J70" s="31">
        <f t="shared" si="58"/>
        <v>-282338.08011557639</v>
      </c>
      <c r="K70" s="31">
        <f t="shared" si="58"/>
        <v>-555557.29146530374</v>
      </c>
      <c r="L70" s="31">
        <f t="shared" si="58"/>
        <v>-536584.30242837965</v>
      </c>
      <c r="M70" s="31">
        <f t="shared" si="58"/>
        <v>-517027.73720155575</v>
      </c>
      <c r="N70" s="31">
        <f t="shared" si="58"/>
        <v>-496627.94525086309</v>
      </c>
      <c r="O70" s="31">
        <f t="shared" si="58"/>
        <v>-476057.24295605358</v>
      </c>
      <c r="P70" s="31">
        <f t="shared" si="58"/>
        <v>-426829.95185683318</v>
      </c>
      <c r="Q70" s="31">
        <f t="shared" si="58"/>
        <v>-352403.69904907374</v>
      </c>
      <c r="R70" s="31">
        <f t="shared" si="58"/>
        <v>-340202.67399862141</v>
      </c>
      <c r="S70" s="31">
        <f t="shared" si="58"/>
        <v>-339999.3235811136</v>
      </c>
      <c r="T70" s="31">
        <f t="shared" si="58"/>
        <v>-340202.67399862141</v>
      </c>
      <c r="U70" s="31">
        <f t="shared" si="58"/>
        <v>-339999.3235811136</v>
      </c>
      <c r="V70" s="31">
        <f t="shared" si="58"/>
        <v>-340202.67399862141</v>
      </c>
      <c r="W70" s="31">
        <f t="shared" si="58"/>
        <v>-339999.3235811136</v>
      </c>
      <c r="X70" s="31">
        <f t="shared" si="58"/>
        <v>-340202.67399862141</v>
      </c>
      <c r="Y70" s="31">
        <f t="shared" si="58"/>
        <v>-623620.79063967825</v>
      </c>
      <c r="Z70" s="31">
        <f t="shared" si="58"/>
        <v>-907349.56291864277</v>
      </c>
      <c r="AA70" s="31">
        <f t="shared" si="58"/>
        <v>-907146.21250113519</v>
      </c>
      <c r="AB70" s="31">
        <f t="shared" si="58"/>
        <v>-907349.56291864277</v>
      </c>
      <c r="AC70" s="31">
        <f t="shared" si="58"/>
        <v>-907146.21250113519</v>
      </c>
      <c r="AD70" s="31">
        <f t="shared" si="58"/>
        <v>-453674.78145932138</v>
      </c>
      <c r="AE70" s="31">
        <f t="shared" si="58"/>
        <v>0</v>
      </c>
      <c r="AF70" s="31">
        <f t="shared" si="58"/>
        <v>0</v>
      </c>
      <c r="AG70" s="30"/>
      <c r="AH70" s="31">
        <f>SUM(AH64:AH69)</f>
        <v>-10730522.040000033</v>
      </c>
    </row>
    <row r="71" spans="1:34" ht="13.5" thickTop="1">
      <c r="B71" s="40">
        <v>0</v>
      </c>
      <c r="C71" s="36">
        <f>+C30+C38+C46+C54+C62-C70</f>
        <v>0</v>
      </c>
      <c r="D71" s="36">
        <f>+D30+D38+D46+D54+D62-D70</f>
        <v>0</v>
      </c>
      <c r="J71" s="36"/>
    </row>
    <row r="72" spans="1:34">
      <c r="F72" s="82">
        <f>+F22</f>
        <v>2009</v>
      </c>
      <c r="G72" s="82">
        <f t="shared" ref="G72:J72" si="59">+G22</f>
        <v>2010</v>
      </c>
      <c r="H72" s="82">
        <f t="shared" si="59"/>
        <v>2011</v>
      </c>
      <c r="I72" s="82">
        <f t="shared" si="59"/>
        <v>2012</v>
      </c>
      <c r="J72" s="82">
        <f t="shared" si="59"/>
        <v>2013</v>
      </c>
      <c r="K72" s="82" t="s">
        <v>22</v>
      </c>
    </row>
    <row r="73" spans="1:34">
      <c r="A73" s="3" t="s">
        <v>94</v>
      </c>
      <c r="B73" s="35"/>
      <c r="F73" s="36">
        <f>+B30</f>
        <v>0</v>
      </c>
      <c r="G73" s="36">
        <f>+B38</f>
        <v>0</v>
      </c>
      <c r="H73" s="36">
        <f>+B46</f>
        <v>0</v>
      </c>
      <c r="I73" s="36">
        <f>+B54</f>
        <v>0</v>
      </c>
      <c r="J73" s="36">
        <f>+B62</f>
        <v>-21461044.080000043</v>
      </c>
      <c r="K73" s="36">
        <f>+SUM(F73:J73)</f>
        <v>-21461044.080000043</v>
      </c>
    </row>
    <row r="74" spans="1:34">
      <c r="A74" s="3" t="s">
        <v>95</v>
      </c>
      <c r="F74" s="36"/>
      <c r="G74" s="36"/>
      <c r="H74" s="36"/>
      <c r="I74" s="36"/>
      <c r="J74" s="36"/>
      <c r="K74" s="36"/>
    </row>
    <row r="75" spans="1:34">
      <c r="A75" s="43" t="s">
        <v>96</v>
      </c>
      <c r="C75" s="36"/>
      <c r="F75" s="36">
        <f>+C30</f>
        <v>0</v>
      </c>
      <c r="G75" s="36">
        <f>+C38</f>
        <v>0</v>
      </c>
      <c r="H75" s="36">
        <f>+C46</f>
        <v>0</v>
      </c>
      <c r="I75" s="36">
        <f>+C54</f>
        <v>0</v>
      </c>
      <c r="J75" s="36">
        <f>+C62</f>
        <v>-10730522.040000021</v>
      </c>
      <c r="K75" s="35">
        <f>+SUM(B75:J75)</f>
        <v>-10730522.040000021</v>
      </c>
      <c r="L75" s="36"/>
    </row>
    <row r="76" spans="1:34">
      <c r="A76" s="43" t="s">
        <v>97</v>
      </c>
      <c r="B76" s="25"/>
      <c r="C76" s="83"/>
      <c r="D76" s="25"/>
      <c r="F76" s="37">
        <f>+F70</f>
        <v>0</v>
      </c>
      <c r="G76" s="37">
        <f>+G70</f>
        <v>0</v>
      </c>
      <c r="H76" s="37">
        <f>+H70</f>
        <v>0</v>
      </c>
      <c r="I76" s="37">
        <f>+I70</f>
        <v>0</v>
      </c>
      <c r="J76" s="37">
        <f>+J70</f>
        <v>-282338.08011557639</v>
      </c>
      <c r="K76" s="44">
        <f t="shared" ref="K76:K77" si="60">+SUM(B76:J76)</f>
        <v>-282338.08011557639</v>
      </c>
      <c r="L76" s="36"/>
    </row>
    <row r="77" spans="1:34">
      <c r="A77" s="3" t="s">
        <v>98</v>
      </c>
      <c r="B77" s="35"/>
      <c r="C77" s="35"/>
      <c r="D77" s="35"/>
      <c r="E77" s="35"/>
      <c r="F77" s="35">
        <f t="shared" ref="F77:J77" si="61">+SUM(F75:F76)</f>
        <v>0</v>
      </c>
      <c r="G77" s="35">
        <f t="shared" si="61"/>
        <v>0</v>
      </c>
      <c r="H77" s="35">
        <f t="shared" si="61"/>
        <v>0</v>
      </c>
      <c r="I77" s="35">
        <f t="shared" si="61"/>
        <v>0</v>
      </c>
      <c r="J77" s="35">
        <f t="shared" si="61"/>
        <v>-11012860.120115599</v>
      </c>
      <c r="K77" s="35">
        <f t="shared" si="60"/>
        <v>-11012860.120115599</v>
      </c>
      <c r="L77" s="36"/>
    </row>
    <row r="78" spans="1:34">
      <c r="L78" s="36"/>
    </row>
    <row r="79" spans="1:34" ht="13.5" thickBot="1">
      <c r="A79" s="2" t="s">
        <v>99</v>
      </c>
      <c r="C79" s="35"/>
      <c r="F79" s="78">
        <f>+F73-F77</f>
        <v>0</v>
      </c>
      <c r="G79" s="78">
        <f t="shared" ref="G79:K79" si="62">+G73-G77</f>
        <v>0</v>
      </c>
      <c r="H79" s="78">
        <f t="shared" si="62"/>
        <v>0</v>
      </c>
      <c r="I79" s="78">
        <f t="shared" si="62"/>
        <v>0</v>
      </c>
      <c r="J79" s="78">
        <f t="shared" si="62"/>
        <v>-10448183.959884444</v>
      </c>
      <c r="K79" s="78">
        <f t="shared" si="62"/>
        <v>-10448183.959884444</v>
      </c>
    </row>
    <row r="80" spans="1:34" ht="13.5" thickTop="1">
      <c r="C80" s="35"/>
    </row>
    <row r="81" spans="1:11">
      <c r="C81" s="35"/>
    </row>
    <row r="82" spans="1:11">
      <c r="A82" s="3" t="s">
        <v>105</v>
      </c>
      <c r="B82" s="35"/>
      <c r="C82" s="84"/>
      <c r="F82" s="36">
        <f>+B25+B27+B26</f>
        <v>0</v>
      </c>
      <c r="G82" s="36">
        <f>+B33+B35+B34</f>
        <v>0</v>
      </c>
      <c r="H82" s="36">
        <f>+B41+B43+B42</f>
        <v>0</v>
      </c>
      <c r="I82" s="36">
        <f>+B49+B51+B50</f>
        <v>0</v>
      </c>
      <c r="J82" s="36">
        <f>+B57+B59+B58</f>
        <v>47722341.318163924</v>
      </c>
      <c r="K82" s="36">
        <f>+SUM(F82:J82)</f>
        <v>47722341.318163924</v>
      </c>
    </row>
    <row r="83" spans="1:11">
      <c r="A83" s="3" t="s">
        <v>95</v>
      </c>
      <c r="F83" s="36"/>
      <c r="G83" s="36"/>
      <c r="H83" s="36"/>
      <c r="I83" s="36"/>
      <c r="J83" s="36"/>
      <c r="K83" s="36"/>
    </row>
    <row r="84" spans="1:11">
      <c r="A84" s="43" t="s">
        <v>96</v>
      </c>
      <c r="C84" s="36"/>
      <c r="F84" s="36">
        <f>+C27+C25+C26</f>
        <v>0</v>
      </c>
      <c r="G84" s="36">
        <f>+C33+C35+C34</f>
        <v>0</v>
      </c>
      <c r="H84" s="36">
        <f>+C41+C43+C42</f>
        <v>0</v>
      </c>
      <c r="I84" s="36">
        <f>+C49+C51+C50</f>
        <v>0</v>
      </c>
      <c r="J84" s="36">
        <f>+C57+C59+C58</f>
        <v>23861170.659081962</v>
      </c>
      <c r="K84" s="36">
        <f>+SUM(F84:J84)</f>
        <v>23861170.659081962</v>
      </c>
    </row>
    <row r="85" spans="1:11">
      <c r="A85" s="43" t="s">
        <v>97</v>
      </c>
      <c r="B85" s="25"/>
      <c r="C85" s="25"/>
      <c r="D85" s="25"/>
      <c r="F85" s="37">
        <f>+F65+F67+F66</f>
        <v>0</v>
      </c>
      <c r="G85" s="37">
        <f>+G65+G67+G66</f>
        <v>0</v>
      </c>
      <c r="H85" s="37">
        <f t="shared" ref="H85:J85" si="63">+H65+H67+H66</f>
        <v>0</v>
      </c>
      <c r="I85" s="37">
        <f t="shared" si="63"/>
        <v>0</v>
      </c>
      <c r="J85" s="37">
        <f t="shared" si="63"/>
        <v>1294827.0178237665</v>
      </c>
      <c r="K85" s="37">
        <f>+SUM(F85:J85)</f>
        <v>1294827.0178237665</v>
      </c>
    </row>
    <row r="86" spans="1:11">
      <c r="A86" s="3" t="s">
        <v>98</v>
      </c>
      <c r="B86" s="35"/>
      <c r="C86" s="35"/>
      <c r="D86" s="35"/>
      <c r="E86" s="35"/>
      <c r="F86" s="35">
        <f t="shared" ref="F86:J86" si="64">+SUM(F84:F85)</f>
        <v>0</v>
      </c>
      <c r="G86" s="35">
        <f t="shared" si="64"/>
        <v>0</v>
      </c>
      <c r="H86" s="35">
        <f t="shared" si="64"/>
        <v>0</v>
      </c>
      <c r="I86" s="35">
        <f t="shared" si="64"/>
        <v>0</v>
      </c>
      <c r="J86" s="35">
        <f t="shared" si="64"/>
        <v>25155997.676905729</v>
      </c>
      <c r="K86" s="35">
        <f t="shared" ref="K86" si="65">+SUM(B86:J86)</f>
        <v>25155997.676905729</v>
      </c>
    </row>
    <row r="88" spans="1:11" ht="13.5" thickBot="1">
      <c r="A88" s="2" t="s">
        <v>99</v>
      </c>
      <c r="F88" s="78">
        <f>+F82-F86</f>
        <v>0</v>
      </c>
      <c r="G88" s="78">
        <f t="shared" ref="G88:K88" si="66">+G82-G86</f>
        <v>0</v>
      </c>
      <c r="H88" s="78">
        <f t="shared" si="66"/>
        <v>0</v>
      </c>
      <c r="I88" s="78">
        <f t="shared" si="66"/>
        <v>0</v>
      </c>
      <c r="J88" s="78">
        <f t="shared" si="66"/>
        <v>22566343.641258195</v>
      </c>
      <c r="K88" s="78">
        <f t="shared" si="66"/>
        <v>22566343.641258195</v>
      </c>
    </row>
    <row r="89" spans="1:11" ht="13.5" thickTop="1"/>
    <row r="91" spans="1:11">
      <c r="A91" s="3" t="s">
        <v>106</v>
      </c>
    </row>
    <row r="92" spans="1:11">
      <c r="F92" s="28">
        <f>+B28+B29</f>
        <v>0</v>
      </c>
      <c r="G92" s="28">
        <f>+B36+B37</f>
        <v>0</v>
      </c>
      <c r="H92" s="28">
        <f>+B44+B45</f>
        <v>0</v>
      </c>
      <c r="I92" s="28">
        <f>+B52+B53</f>
        <v>0</v>
      </c>
      <c r="J92" s="28">
        <f>+B60+B61</f>
        <v>-69183385.398163974</v>
      </c>
      <c r="K92" s="28">
        <f>+SUM(F92:J92)</f>
        <v>-69183385.398163974</v>
      </c>
    </row>
    <row r="93" spans="1:11">
      <c r="A93" s="3" t="s">
        <v>95</v>
      </c>
    </row>
    <row r="94" spans="1:11">
      <c r="A94" s="43" t="s">
        <v>96</v>
      </c>
      <c r="F94" s="28">
        <f>+C28+C29</f>
        <v>0</v>
      </c>
      <c r="G94" s="28">
        <f>+C36+C37</f>
        <v>0</v>
      </c>
      <c r="H94" s="28">
        <f>+C44+C45</f>
        <v>0</v>
      </c>
      <c r="I94" s="28">
        <f>+C52+C53</f>
        <v>0</v>
      </c>
      <c r="J94" s="28">
        <f>+C60+C61</f>
        <v>-34591692.699081987</v>
      </c>
      <c r="K94" s="28">
        <f>+SUM(F94:J94)</f>
        <v>-34591692.699081987</v>
      </c>
    </row>
    <row r="95" spans="1:11">
      <c r="A95" s="43" t="s">
        <v>97</v>
      </c>
      <c r="F95" s="81">
        <f>+F68+F69</f>
        <v>0</v>
      </c>
      <c r="G95" s="81">
        <f t="shared" ref="G95:J95" si="67">+G68+G69</f>
        <v>0</v>
      </c>
      <c r="H95" s="81">
        <f t="shared" si="67"/>
        <v>0</v>
      </c>
      <c r="I95" s="81">
        <f t="shared" si="67"/>
        <v>0</v>
      </c>
      <c r="J95" s="81">
        <f t="shared" si="67"/>
        <v>-1577165.0979393427</v>
      </c>
      <c r="K95" s="81">
        <f>+SUM(F95:J95)</f>
        <v>-1577165.0979393427</v>
      </c>
    </row>
    <row r="96" spans="1:11">
      <c r="A96" s="3" t="s">
        <v>98</v>
      </c>
      <c r="F96" s="35">
        <f t="shared" ref="F96:J96" si="68">+SUM(F94:F95)</f>
        <v>0</v>
      </c>
      <c r="G96" s="35">
        <f t="shared" si="68"/>
        <v>0</v>
      </c>
      <c r="H96" s="35">
        <f t="shared" si="68"/>
        <v>0</v>
      </c>
      <c r="I96" s="35">
        <f t="shared" si="68"/>
        <v>0</v>
      </c>
      <c r="J96" s="35">
        <f t="shared" si="68"/>
        <v>-36168857.797021329</v>
      </c>
      <c r="K96" s="35">
        <f t="shared" ref="K96" si="69">+SUM(B96:J96)</f>
        <v>-36168857.797021329</v>
      </c>
    </row>
    <row r="98" spans="1:11" ht="13.5" thickBot="1">
      <c r="A98" s="2" t="s">
        <v>99</v>
      </c>
      <c r="F98" s="78">
        <f>+F92-F96</f>
        <v>0</v>
      </c>
      <c r="G98" s="78">
        <f t="shared" ref="G98:K98" si="70">+G92-G96</f>
        <v>0</v>
      </c>
      <c r="H98" s="78">
        <f t="shared" si="70"/>
        <v>0</v>
      </c>
      <c r="I98" s="78">
        <f t="shared" si="70"/>
        <v>0</v>
      </c>
      <c r="J98" s="78">
        <f t="shared" si="70"/>
        <v>-33014527.601142645</v>
      </c>
      <c r="K98" s="78">
        <f t="shared" si="70"/>
        <v>-33014527.601142645</v>
      </c>
    </row>
    <row r="99" spans="1:11" ht="13.5" thickTop="1"/>
    <row r="101" spans="1:11">
      <c r="F101" s="36">
        <f>+F98+F88-F79</f>
        <v>0</v>
      </c>
      <c r="G101" s="36">
        <f t="shared" ref="G101:K101" si="71">+G98+G88-G79</f>
        <v>0</v>
      </c>
      <c r="H101" s="36">
        <f t="shared" si="71"/>
        <v>0</v>
      </c>
      <c r="I101" s="36">
        <f t="shared" si="71"/>
        <v>0</v>
      </c>
      <c r="J101" s="36">
        <f t="shared" si="71"/>
        <v>0</v>
      </c>
      <c r="K101" s="36">
        <f t="shared" si="71"/>
        <v>0</v>
      </c>
    </row>
  </sheetData>
  <mergeCells count="1">
    <mergeCell ref="A1:B1"/>
  </mergeCells>
  <printOptions gridLines="1"/>
  <pageMargins left="0.25" right="0" top="1" bottom="0.2" header="0.17" footer="0"/>
  <pageSetup scale="70" orientation="landscape" r:id="rId1"/>
  <headerFooter alignWithMargins="0">
    <oddFooter>&amp;L&amp;Z&amp;F&amp;R&amp;A    &amp;P</oddFooter>
  </headerFooter>
  <colBreaks count="3" manualBreakCount="3">
    <brk id="11" min="7" max="78" man="1"/>
    <brk id="20" min="7" max="78" man="1"/>
    <brk id="27" min="7" max="7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I108"/>
  <sheetViews>
    <sheetView view="pageBreakPreview" zoomScale="75" zoomScaleNormal="85" zoomScaleSheetLayoutView="75" workbookViewId="0">
      <pane xSplit="1" ySplit="22" topLeftCell="B23" activePane="bottomRight" state="frozen"/>
      <selection sqref="A1:B6"/>
      <selection pane="topRight" sqref="A1:B6"/>
      <selection pane="bottomLeft" sqref="A1:B6"/>
      <selection pane="bottomRight" activeCell="A7" sqref="A7"/>
    </sheetView>
  </sheetViews>
  <sheetFormatPr defaultColWidth="9.140625" defaultRowHeight="12.75"/>
  <cols>
    <col min="1" max="1" width="27.28515625" style="3" customWidth="1"/>
    <col min="2" max="2" width="16.28515625" style="3" customWidth="1"/>
    <col min="3" max="3" width="14.140625" style="3" customWidth="1"/>
    <col min="4" max="4" width="15.5703125" style="3" customWidth="1"/>
    <col min="5" max="5" width="15.28515625" style="3" customWidth="1"/>
    <col min="6" max="6" width="14.140625" style="3" customWidth="1"/>
    <col min="7" max="7" width="14.85546875" style="3" customWidth="1"/>
    <col min="8" max="8" width="13.5703125" style="3" customWidth="1"/>
    <col min="9" max="9" width="15" style="3" customWidth="1"/>
    <col min="10" max="10" width="15.42578125" style="3" customWidth="1"/>
    <col min="11" max="11" width="16" style="3" customWidth="1"/>
    <col min="12" max="15" width="13" style="3" customWidth="1"/>
    <col min="16" max="16" width="11.140625" style="3" customWidth="1"/>
    <col min="17" max="18" width="11.7109375" style="3" bestFit="1" customWidth="1"/>
    <col min="19" max="19" width="11" style="3" bestFit="1" customWidth="1"/>
    <col min="20" max="26" width="11.7109375" style="3" bestFit="1" customWidth="1"/>
    <col min="27" max="29" width="10.42578125" style="3" bestFit="1" customWidth="1"/>
    <col min="30" max="30" width="10" style="3" bestFit="1" customWidth="1"/>
    <col min="31" max="32" width="8.7109375" style="3" bestFit="1" customWidth="1"/>
    <col min="33" max="33" width="1.7109375" style="3" customWidth="1"/>
    <col min="34" max="34" width="12.85546875" style="3" bestFit="1" customWidth="1"/>
    <col min="35" max="35" width="3.28515625" style="3" customWidth="1"/>
    <col min="36" max="16384" width="9.140625" style="3"/>
  </cols>
  <sheetData>
    <row r="1" spans="1:34" ht="15">
      <c r="A1" s="230" t="s">
        <v>295</v>
      </c>
      <c r="B1" s="230"/>
    </row>
    <row r="2" spans="1:34">
      <c r="A2" s="2" t="s">
        <v>300</v>
      </c>
      <c r="B2" s="2"/>
    </row>
    <row r="3" spans="1:34">
      <c r="A3" s="2" t="s">
        <v>296</v>
      </c>
      <c r="B3" s="2"/>
    </row>
    <row r="4" spans="1:34">
      <c r="A4" s="2" t="s">
        <v>297</v>
      </c>
      <c r="B4" s="2"/>
    </row>
    <row r="5" spans="1:34">
      <c r="A5" s="2" t="s">
        <v>299</v>
      </c>
      <c r="B5" s="2"/>
    </row>
    <row r="6" spans="1:34">
      <c r="A6" s="2" t="s">
        <v>311</v>
      </c>
      <c r="B6" s="2"/>
    </row>
    <row r="8" spans="1:34" s="2" customFormat="1" ht="13.9" customHeight="1">
      <c r="A8" s="143" t="s">
        <v>294</v>
      </c>
      <c r="B8" s="1"/>
      <c r="C8" s="1"/>
      <c r="D8" s="1"/>
      <c r="F8" s="3"/>
      <c r="G8" s="4">
        <v>1</v>
      </c>
      <c r="H8" s="4">
        <f>+G8+1</f>
        <v>2</v>
      </c>
      <c r="I8" s="4">
        <f t="shared" ref="I8:AF8" si="0">+H8+1</f>
        <v>3</v>
      </c>
      <c r="J8" s="4">
        <f t="shared" si="0"/>
        <v>4</v>
      </c>
      <c r="K8" s="4">
        <f t="shared" si="0"/>
        <v>5</v>
      </c>
      <c r="L8" s="4">
        <f t="shared" si="0"/>
        <v>6</v>
      </c>
      <c r="M8" s="4">
        <f t="shared" si="0"/>
        <v>7</v>
      </c>
      <c r="N8" s="4">
        <f t="shared" si="0"/>
        <v>8</v>
      </c>
      <c r="O8" s="4">
        <f t="shared" si="0"/>
        <v>9</v>
      </c>
      <c r="P8" s="4">
        <f t="shared" si="0"/>
        <v>10</v>
      </c>
      <c r="Q8" s="4">
        <f t="shared" si="0"/>
        <v>11</v>
      </c>
      <c r="R8" s="4">
        <f t="shared" si="0"/>
        <v>12</v>
      </c>
      <c r="S8" s="4">
        <f t="shared" si="0"/>
        <v>13</v>
      </c>
      <c r="T8" s="4">
        <f t="shared" si="0"/>
        <v>14</v>
      </c>
      <c r="U8" s="4">
        <f t="shared" si="0"/>
        <v>15</v>
      </c>
      <c r="V8" s="4">
        <f t="shared" si="0"/>
        <v>16</v>
      </c>
      <c r="W8" s="4">
        <f t="shared" si="0"/>
        <v>17</v>
      </c>
      <c r="X8" s="4">
        <f t="shared" si="0"/>
        <v>18</v>
      </c>
      <c r="Y8" s="4">
        <f t="shared" si="0"/>
        <v>19</v>
      </c>
      <c r="Z8" s="4">
        <f t="shared" si="0"/>
        <v>20</v>
      </c>
      <c r="AA8" s="4">
        <f t="shared" si="0"/>
        <v>21</v>
      </c>
      <c r="AB8" s="4">
        <f t="shared" si="0"/>
        <v>22</v>
      </c>
      <c r="AC8" s="4">
        <f t="shared" si="0"/>
        <v>23</v>
      </c>
      <c r="AD8" s="4">
        <f t="shared" si="0"/>
        <v>24</v>
      </c>
      <c r="AE8" s="4">
        <f t="shared" si="0"/>
        <v>25</v>
      </c>
      <c r="AF8" s="4">
        <f t="shared" si="0"/>
        <v>26</v>
      </c>
      <c r="AG8" s="5"/>
    </row>
    <row r="9" spans="1:34" s="2" customFormat="1" ht="13.9" customHeight="1">
      <c r="A9" s="1" t="s">
        <v>23</v>
      </c>
      <c r="B9" s="1"/>
      <c r="C9" s="1"/>
      <c r="D9" s="1"/>
      <c r="F9" s="3"/>
      <c r="G9" s="6"/>
      <c r="H9" s="6"/>
      <c r="I9" s="6"/>
      <c r="J9" s="6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</row>
    <row r="10" spans="1:34" s="2" customFormat="1" ht="13.9" customHeight="1">
      <c r="A10" s="1" t="s">
        <v>36</v>
      </c>
      <c r="B10" s="1"/>
      <c r="C10" s="1"/>
      <c r="D10" s="1"/>
      <c r="F10" s="3"/>
      <c r="G10" s="6"/>
      <c r="H10" s="6"/>
      <c r="I10" s="6"/>
      <c r="J10" s="6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</row>
    <row r="11" spans="1:34" s="2" customFormat="1" ht="13.9" customHeight="1">
      <c r="F11" s="7" t="s">
        <v>0</v>
      </c>
      <c r="G11" s="6">
        <v>3.7499999999999999E-2</v>
      </c>
      <c r="H11" s="6">
        <v>7.2190000000000004E-2</v>
      </c>
      <c r="I11" s="6">
        <v>6.6769999999999996E-2</v>
      </c>
      <c r="J11" s="6">
        <v>6.1769999999999999E-2</v>
      </c>
      <c r="K11" s="3">
        <v>5.713E-2</v>
      </c>
      <c r="L11" s="3">
        <v>5.2850000000000001E-2</v>
      </c>
      <c r="M11" s="3">
        <v>4.888E-2</v>
      </c>
      <c r="N11" s="3">
        <v>4.5220000000000003E-2</v>
      </c>
      <c r="O11" s="3">
        <v>4.462E-2</v>
      </c>
      <c r="P11" s="3">
        <v>4.4609999999999997E-2</v>
      </c>
      <c r="Q11" s="3">
        <v>4.462E-2</v>
      </c>
      <c r="R11" s="3">
        <v>4.4609999999999997E-2</v>
      </c>
      <c r="S11" s="3">
        <v>4.462E-2</v>
      </c>
      <c r="T11" s="3">
        <v>4.4609999999999997E-2</v>
      </c>
      <c r="U11" s="3">
        <v>4.462E-2</v>
      </c>
      <c r="V11" s="3">
        <v>4.4609999999999997E-2</v>
      </c>
      <c r="W11" s="3">
        <v>4.462E-2</v>
      </c>
      <c r="X11" s="3">
        <v>4.4609999999999997E-2</v>
      </c>
      <c r="Y11" s="3">
        <v>4.462E-2</v>
      </c>
      <c r="Z11" s="3">
        <v>4.4609999999999997E-2</v>
      </c>
      <c r="AA11" s="3">
        <v>2.231E-2</v>
      </c>
      <c r="AB11" s="3"/>
      <c r="AC11" s="3"/>
      <c r="AD11" s="3"/>
      <c r="AE11" s="3"/>
      <c r="AF11" s="3"/>
      <c r="AG11" s="5"/>
      <c r="AH11" s="6">
        <f>+SUM(G11:AF11)</f>
        <v>1.0000000000000002</v>
      </c>
    </row>
    <row r="12" spans="1:34" s="2" customFormat="1" ht="13.9" customHeight="1">
      <c r="A12" s="2" t="s">
        <v>34</v>
      </c>
      <c r="F12" s="7" t="s">
        <v>1</v>
      </c>
      <c r="G12" s="8">
        <v>0.05</v>
      </c>
      <c r="H12" s="8">
        <v>9.5000000000000001E-2</v>
      </c>
      <c r="I12" s="8">
        <v>8.5500000000000007E-2</v>
      </c>
      <c r="J12" s="8">
        <v>7.6950000000000005E-2</v>
      </c>
      <c r="K12" s="8">
        <v>6.9250000000000006E-2</v>
      </c>
      <c r="L12" s="8">
        <v>6.2330000000000003E-2</v>
      </c>
      <c r="M12" s="8">
        <v>5.9049999999999998E-2</v>
      </c>
      <c r="N12" s="8">
        <v>5.9049999999999998E-2</v>
      </c>
      <c r="O12" s="8">
        <v>5.9049999999999998E-2</v>
      </c>
      <c r="P12" s="8">
        <v>5.9049999999999998E-2</v>
      </c>
      <c r="Q12" s="8">
        <v>5.9049999999999998E-2</v>
      </c>
      <c r="R12" s="8">
        <v>5.9049999999999998E-2</v>
      </c>
      <c r="S12" s="8">
        <v>5.9049999999999998E-2</v>
      </c>
      <c r="T12" s="8">
        <v>5.9049999999999998E-2</v>
      </c>
      <c r="U12" s="8">
        <v>5.9049999999999998E-2</v>
      </c>
      <c r="V12" s="8">
        <v>2.9520000000000001E-2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5"/>
      <c r="AH12" s="6">
        <f t="shared" ref="AH12:AH19" si="1">+SUM(G12:AF12)</f>
        <v>1.0000000000000004</v>
      </c>
    </row>
    <row r="13" spans="1:34" s="9" customFormat="1" ht="13.9" customHeight="1">
      <c r="A13" s="42" t="s">
        <v>35</v>
      </c>
      <c r="E13" s="10"/>
      <c r="F13" s="7" t="s">
        <v>2</v>
      </c>
      <c r="G13" s="8">
        <v>0.14285999999999999</v>
      </c>
      <c r="H13" s="8">
        <v>0.24490000000000001</v>
      </c>
      <c r="I13" s="8">
        <v>0.17491999999999999</v>
      </c>
      <c r="J13" s="8">
        <v>0.12495000000000001</v>
      </c>
      <c r="K13" s="8">
        <v>8.9249999999999996E-2</v>
      </c>
      <c r="L13" s="8">
        <v>8.9249999999999996E-2</v>
      </c>
      <c r="M13" s="8">
        <v>8.9249999999999996E-2</v>
      </c>
      <c r="N13" s="8">
        <v>4.462E-2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11"/>
      <c r="AH13" s="6">
        <f t="shared" si="1"/>
        <v>1.0000000000000002</v>
      </c>
    </row>
    <row r="14" spans="1:34" s="9" customFormat="1" ht="13.9" customHeight="1">
      <c r="A14" s="42" t="s">
        <v>110</v>
      </c>
      <c r="C14" s="12"/>
      <c r="E14" s="10"/>
      <c r="F14" s="7" t="s">
        <v>3</v>
      </c>
      <c r="G14" s="8">
        <v>0.2</v>
      </c>
      <c r="H14" s="8">
        <v>0.32</v>
      </c>
      <c r="I14" s="8">
        <v>0.192</v>
      </c>
      <c r="J14" s="8">
        <v>0.1152</v>
      </c>
      <c r="K14" s="8">
        <v>0.1152</v>
      </c>
      <c r="L14" s="8">
        <v>5.7599999999999998E-2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11"/>
      <c r="AH14" s="6">
        <f t="shared" si="1"/>
        <v>0.99999999999999989</v>
      </c>
    </row>
    <row r="15" spans="1:34" s="9" customFormat="1" ht="13.9" customHeight="1">
      <c r="E15" s="10"/>
      <c r="F15" s="7" t="s">
        <v>4</v>
      </c>
      <c r="G15" s="6">
        <v>0.15</v>
      </c>
      <c r="H15" s="6">
        <v>0.255</v>
      </c>
      <c r="I15" s="6">
        <v>0.17849999999999999</v>
      </c>
      <c r="J15" s="6">
        <v>0.1666</v>
      </c>
      <c r="K15" s="6">
        <v>0.1666</v>
      </c>
      <c r="L15" s="3">
        <v>8.3299999999999999E-2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11"/>
      <c r="AH15" s="6">
        <f t="shared" si="1"/>
        <v>1</v>
      </c>
    </row>
    <row r="16" spans="1:34" s="9" customFormat="1" ht="13.9" customHeight="1">
      <c r="A16" s="85" t="s">
        <v>111</v>
      </c>
      <c r="E16" s="10"/>
      <c r="F16" s="7" t="s">
        <v>5</v>
      </c>
      <c r="G16" s="6">
        <v>0.10714</v>
      </c>
      <c r="H16" s="6">
        <v>0.19133</v>
      </c>
      <c r="I16" s="6">
        <v>0.15032999999999999</v>
      </c>
      <c r="J16" s="6">
        <v>0.12249</v>
      </c>
      <c r="K16" s="6">
        <v>0.12249</v>
      </c>
      <c r="L16" s="6">
        <v>0.12249</v>
      </c>
      <c r="M16" s="6">
        <v>0.12249</v>
      </c>
      <c r="N16" s="3">
        <v>6.1240000000000003E-2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11"/>
      <c r="AH16" s="6">
        <f t="shared" si="1"/>
        <v>0.99999999999999989</v>
      </c>
    </row>
    <row r="17" spans="1:35" s="9" customFormat="1" ht="13.9" customHeight="1">
      <c r="D17" s="13"/>
      <c r="E17" s="10"/>
      <c r="F17" s="7" t="s">
        <v>6</v>
      </c>
      <c r="G17" s="6">
        <v>0.02</v>
      </c>
      <c r="H17" s="6">
        <v>0.04</v>
      </c>
      <c r="I17" s="6">
        <v>0.04</v>
      </c>
      <c r="J17" s="6">
        <v>0.04</v>
      </c>
      <c r="K17" s="6">
        <v>0.04</v>
      </c>
      <c r="L17" s="6">
        <v>0.04</v>
      </c>
      <c r="M17" s="6">
        <v>0.04</v>
      </c>
      <c r="N17" s="6">
        <v>0.04</v>
      </c>
      <c r="O17" s="6">
        <v>0.04</v>
      </c>
      <c r="P17" s="6">
        <v>0.04</v>
      </c>
      <c r="Q17" s="6">
        <v>0.04</v>
      </c>
      <c r="R17" s="6">
        <v>0.04</v>
      </c>
      <c r="S17" s="6">
        <v>0.04</v>
      </c>
      <c r="T17" s="6">
        <v>0.04</v>
      </c>
      <c r="U17" s="6">
        <v>0.04</v>
      </c>
      <c r="V17" s="6">
        <v>0.04</v>
      </c>
      <c r="W17" s="6">
        <v>0.04</v>
      </c>
      <c r="X17" s="6">
        <v>0.04</v>
      </c>
      <c r="Y17" s="6">
        <v>0.04</v>
      </c>
      <c r="Z17" s="6">
        <v>0.04</v>
      </c>
      <c r="AA17" s="6">
        <v>0.04</v>
      </c>
      <c r="AB17" s="6">
        <v>0.04</v>
      </c>
      <c r="AC17" s="6">
        <v>0.04</v>
      </c>
      <c r="AD17" s="6">
        <v>0.04</v>
      </c>
      <c r="AE17" s="6">
        <v>0.04</v>
      </c>
      <c r="AF17" s="6">
        <v>0.02</v>
      </c>
      <c r="AG17" s="11"/>
      <c r="AH17" s="6">
        <f t="shared" si="1"/>
        <v>1.0000000000000002</v>
      </c>
    </row>
    <row r="18" spans="1:35" s="9" customFormat="1" ht="13.9" customHeight="1">
      <c r="D18" s="14"/>
      <c r="E18" s="10"/>
      <c r="F18" s="7" t="s">
        <v>7</v>
      </c>
      <c r="G18" s="8">
        <v>3.3329999999999999E-2</v>
      </c>
      <c r="H18" s="8">
        <v>6.6669999999999993E-2</v>
      </c>
      <c r="I18" s="8">
        <v>6.6669999999999993E-2</v>
      </c>
      <c r="J18" s="8">
        <v>6.6659999999999997E-2</v>
      </c>
      <c r="K18" s="8">
        <v>6.6669999999999993E-2</v>
      </c>
      <c r="L18" s="8">
        <v>6.6669999999999993E-2</v>
      </c>
      <c r="M18" s="8">
        <v>6.6659999999999997E-2</v>
      </c>
      <c r="N18" s="8">
        <v>6.6669999999999993E-2</v>
      </c>
      <c r="O18" s="8">
        <v>6.6669999999999993E-2</v>
      </c>
      <c r="P18" s="8">
        <v>6.6659999999999997E-2</v>
      </c>
      <c r="Q18" s="8">
        <v>6.6669999999999993E-2</v>
      </c>
      <c r="R18" s="8">
        <v>6.6669999999999993E-2</v>
      </c>
      <c r="S18" s="8">
        <v>6.6659999999999997E-2</v>
      </c>
      <c r="T18" s="8">
        <v>6.6669999999999993E-2</v>
      </c>
      <c r="U18" s="8">
        <v>6.6669999999999993E-2</v>
      </c>
      <c r="V18" s="8">
        <v>3.3329999999999999E-2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11"/>
      <c r="AH18" s="6">
        <f t="shared" si="1"/>
        <v>0.99999999999999989</v>
      </c>
    </row>
    <row r="19" spans="1:35" s="9" customFormat="1" ht="13.9" customHeight="1">
      <c r="E19" s="10"/>
      <c r="F19" s="7" t="s">
        <v>8</v>
      </c>
      <c r="G19" s="8">
        <v>0.33333000000000002</v>
      </c>
      <c r="H19" s="8">
        <v>0.44445000000000001</v>
      </c>
      <c r="I19" s="8">
        <v>0.14815</v>
      </c>
      <c r="J19" s="8">
        <v>7.4069999999999997E-2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11"/>
      <c r="AH19" s="6">
        <f t="shared" si="1"/>
        <v>1</v>
      </c>
    </row>
    <row r="20" spans="1:35" s="9" customFormat="1" ht="13.9" customHeight="1">
      <c r="A20" s="2"/>
      <c r="E20" s="10"/>
      <c r="F20" s="4"/>
      <c r="G20" s="6"/>
      <c r="H20" s="6"/>
      <c r="I20" s="6"/>
      <c r="J20" s="6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1"/>
    </row>
    <row r="21" spans="1:35" ht="13.9" customHeight="1" thickBot="1">
      <c r="A21" s="16"/>
      <c r="B21" s="17" t="s">
        <v>9</v>
      </c>
      <c r="C21" s="17" t="s">
        <v>10</v>
      </c>
      <c r="D21" s="17" t="s">
        <v>11</v>
      </c>
      <c r="F21" s="17" t="s">
        <v>12</v>
      </c>
      <c r="G21" s="17" t="s">
        <v>13</v>
      </c>
      <c r="H21" s="17" t="s">
        <v>14</v>
      </c>
      <c r="I21" s="17" t="s">
        <v>15</v>
      </c>
      <c r="J21" s="17" t="s">
        <v>16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 t="s">
        <v>17</v>
      </c>
    </row>
    <row r="22" spans="1:35" ht="31.9" customHeight="1" thickTop="1" thickBot="1">
      <c r="A22" s="41" t="s">
        <v>33</v>
      </c>
      <c r="B22" s="18" t="s">
        <v>18</v>
      </c>
      <c r="C22" s="18" t="s">
        <v>19</v>
      </c>
      <c r="D22" s="18" t="s">
        <v>20</v>
      </c>
      <c r="E22" s="18" t="s">
        <v>21</v>
      </c>
      <c r="F22" s="19">
        <v>2009</v>
      </c>
      <c r="G22" s="20">
        <f t="shared" ref="G22:AF22" si="2">F22+1</f>
        <v>2010</v>
      </c>
      <c r="H22" s="20">
        <f t="shared" si="2"/>
        <v>2011</v>
      </c>
      <c r="I22" s="20">
        <f t="shared" si="2"/>
        <v>2012</v>
      </c>
      <c r="J22" s="20">
        <f t="shared" si="2"/>
        <v>2013</v>
      </c>
      <c r="K22" s="20">
        <f t="shared" si="2"/>
        <v>2014</v>
      </c>
      <c r="L22" s="20">
        <f t="shared" si="2"/>
        <v>2015</v>
      </c>
      <c r="M22" s="20">
        <f t="shared" si="2"/>
        <v>2016</v>
      </c>
      <c r="N22" s="20">
        <f t="shared" si="2"/>
        <v>2017</v>
      </c>
      <c r="O22" s="20">
        <f t="shared" si="2"/>
        <v>2018</v>
      </c>
      <c r="P22" s="20">
        <f t="shared" si="2"/>
        <v>2019</v>
      </c>
      <c r="Q22" s="20">
        <f t="shared" si="2"/>
        <v>2020</v>
      </c>
      <c r="R22" s="20">
        <f t="shared" si="2"/>
        <v>2021</v>
      </c>
      <c r="S22" s="20">
        <f t="shared" si="2"/>
        <v>2022</v>
      </c>
      <c r="T22" s="20">
        <f t="shared" si="2"/>
        <v>2023</v>
      </c>
      <c r="U22" s="20">
        <f t="shared" si="2"/>
        <v>2024</v>
      </c>
      <c r="V22" s="20">
        <f t="shared" si="2"/>
        <v>2025</v>
      </c>
      <c r="W22" s="20">
        <f t="shared" si="2"/>
        <v>2026</v>
      </c>
      <c r="X22" s="20">
        <f t="shared" si="2"/>
        <v>2027</v>
      </c>
      <c r="Y22" s="20">
        <f t="shared" si="2"/>
        <v>2028</v>
      </c>
      <c r="Z22" s="20">
        <f t="shared" si="2"/>
        <v>2029</v>
      </c>
      <c r="AA22" s="20">
        <f t="shared" si="2"/>
        <v>2030</v>
      </c>
      <c r="AB22" s="20">
        <f t="shared" si="2"/>
        <v>2031</v>
      </c>
      <c r="AC22" s="20">
        <f t="shared" si="2"/>
        <v>2032</v>
      </c>
      <c r="AD22" s="20">
        <f t="shared" si="2"/>
        <v>2033</v>
      </c>
      <c r="AE22" s="20">
        <f t="shared" si="2"/>
        <v>2034</v>
      </c>
      <c r="AF22" s="20">
        <f t="shared" si="2"/>
        <v>2035</v>
      </c>
      <c r="AG22" s="20"/>
      <c r="AH22" s="18" t="s">
        <v>22</v>
      </c>
      <c r="AI22" s="21"/>
    </row>
    <row r="23" spans="1:35" ht="12.75" customHeight="1" thickTop="1">
      <c r="A23" s="22"/>
      <c r="B23" s="22"/>
      <c r="C23" s="22"/>
      <c r="D23" s="22"/>
      <c r="E23" s="22"/>
      <c r="F23" s="23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2"/>
      <c r="AI23" s="25"/>
    </row>
    <row r="24" spans="1:35" ht="13.7" customHeight="1">
      <c r="A24" s="26" t="s">
        <v>24</v>
      </c>
      <c r="B24" s="27"/>
      <c r="C24" s="27"/>
      <c r="D24" s="27"/>
      <c r="E24" s="2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8"/>
    </row>
    <row r="25" spans="1:35" ht="13.9" customHeight="1">
      <c r="A25" s="38" t="s">
        <v>25</v>
      </c>
      <c r="B25" s="27">
        <v>4924626.0141857499</v>
      </c>
      <c r="C25" s="27">
        <f>+B25/2</f>
        <v>2462313.007092875</v>
      </c>
      <c r="D25" s="27">
        <f t="shared" ref="D25:D29" si="3">+B25-C25</f>
        <v>2462313.007092875</v>
      </c>
      <c r="E25" s="28">
        <f t="shared" ref="E25:E29" si="4">SUM(F25:AF25)-(B25-C25)</f>
        <v>0</v>
      </c>
      <c r="F25" s="29">
        <f t="shared" ref="F25:AF25" si="5">+$D$25*G$12</f>
        <v>123115.65035464376</v>
      </c>
      <c r="G25" s="29">
        <f t="shared" si="5"/>
        <v>233919.73567382313</v>
      </c>
      <c r="H25" s="29">
        <f t="shared" si="5"/>
        <v>210527.76210644082</v>
      </c>
      <c r="I25" s="29">
        <f t="shared" si="5"/>
        <v>189474.98589579674</v>
      </c>
      <c r="J25" s="29">
        <f t="shared" si="5"/>
        <v>170515.17574118159</v>
      </c>
      <c r="K25" s="29">
        <f t="shared" si="5"/>
        <v>153475.96973209889</v>
      </c>
      <c r="L25" s="29">
        <f t="shared" si="5"/>
        <v>145399.58306883427</v>
      </c>
      <c r="M25" s="29">
        <f t="shared" si="5"/>
        <v>145399.58306883427</v>
      </c>
      <c r="N25" s="29">
        <f t="shared" si="5"/>
        <v>145399.58306883427</v>
      </c>
      <c r="O25" s="29">
        <f t="shared" si="5"/>
        <v>145399.58306883427</v>
      </c>
      <c r="P25" s="29">
        <f t="shared" si="5"/>
        <v>145399.58306883427</v>
      </c>
      <c r="Q25" s="29">
        <f t="shared" si="5"/>
        <v>145399.58306883427</v>
      </c>
      <c r="R25" s="29">
        <f t="shared" si="5"/>
        <v>145399.58306883427</v>
      </c>
      <c r="S25" s="29">
        <f t="shared" si="5"/>
        <v>145399.58306883427</v>
      </c>
      <c r="T25" s="29">
        <f t="shared" si="5"/>
        <v>145399.58306883427</v>
      </c>
      <c r="U25" s="29">
        <f t="shared" si="5"/>
        <v>72687.479969381675</v>
      </c>
      <c r="V25" s="29">
        <f t="shared" si="5"/>
        <v>0</v>
      </c>
      <c r="W25" s="29">
        <f t="shared" si="5"/>
        <v>0</v>
      </c>
      <c r="X25" s="29">
        <f t="shared" si="5"/>
        <v>0</v>
      </c>
      <c r="Y25" s="29">
        <f t="shared" si="5"/>
        <v>0</v>
      </c>
      <c r="Z25" s="29">
        <f t="shared" si="5"/>
        <v>0</v>
      </c>
      <c r="AA25" s="29">
        <f t="shared" si="5"/>
        <v>0</v>
      </c>
      <c r="AB25" s="29">
        <f t="shared" si="5"/>
        <v>0</v>
      </c>
      <c r="AC25" s="29">
        <f t="shared" si="5"/>
        <v>0</v>
      </c>
      <c r="AD25" s="29">
        <f t="shared" si="5"/>
        <v>0</v>
      </c>
      <c r="AE25" s="29">
        <f t="shared" si="5"/>
        <v>0</v>
      </c>
      <c r="AF25" s="29">
        <f t="shared" si="5"/>
        <v>0</v>
      </c>
      <c r="AG25" s="29"/>
      <c r="AH25" s="28">
        <f t="shared" ref="AH25:AH29" si="6">+SUM(F25:AF25)</f>
        <v>2462313.007092874</v>
      </c>
    </row>
    <row r="26" spans="1:35" ht="13.9" customHeight="1">
      <c r="A26" s="38" t="s">
        <v>109</v>
      </c>
      <c r="B26" s="27">
        <v>814563.82120662299</v>
      </c>
      <c r="C26" s="27">
        <f t="shared" ref="C26:C29" si="7">+B26/2</f>
        <v>407281.91060331149</v>
      </c>
      <c r="D26" s="27">
        <f t="shared" si="3"/>
        <v>407281.91060331149</v>
      </c>
      <c r="E26" s="28">
        <f t="shared" si="4"/>
        <v>0</v>
      </c>
      <c r="F26" s="29">
        <f>+$D$26*G$11</f>
        <v>15273.07164762418</v>
      </c>
      <c r="G26" s="29">
        <f t="shared" ref="G26:AF26" si="8">+$D$26*H$11</f>
        <v>29401.681126453059</v>
      </c>
      <c r="H26" s="29">
        <f t="shared" si="8"/>
        <v>27194.213170983108</v>
      </c>
      <c r="I26" s="29">
        <f t="shared" si="8"/>
        <v>25157.803617966551</v>
      </c>
      <c r="J26" s="29">
        <f t="shared" si="8"/>
        <v>23268.015552767185</v>
      </c>
      <c r="K26" s="29">
        <f t="shared" si="8"/>
        <v>21524.848975385012</v>
      </c>
      <c r="L26" s="29">
        <f t="shared" si="8"/>
        <v>19907.939790289867</v>
      </c>
      <c r="M26" s="29">
        <f t="shared" si="8"/>
        <v>18417.287997481748</v>
      </c>
      <c r="N26" s="29">
        <f t="shared" si="8"/>
        <v>18172.918851119757</v>
      </c>
      <c r="O26" s="29">
        <f t="shared" si="8"/>
        <v>18168.846032013724</v>
      </c>
      <c r="P26" s="29">
        <f t="shared" si="8"/>
        <v>18172.918851119757</v>
      </c>
      <c r="Q26" s="29">
        <f t="shared" si="8"/>
        <v>18168.846032013724</v>
      </c>
      <c r="R26" s="29">
        <f t="shared" si="8"/>
        <v>18172.918851119757</v>
      </c>
      <c r="S26" s="29">
        <f t="shared" si="8"/>
        <v>18168.846032013724</v>
      </c>
      <c r="T26" s="29">
        <f t="shared" si="8"/>
        <v>18172.918851119757</v>
      </c>
      <c r="U26" s="29">
        <f t="shared" si="8"/>
        <v>18168.846032013724</v>
      </c>
      <c r="V26" s="29">
        <f t="shared" si="8"/>
        <v>18172.918851119757</v>
      </c>
      <c r="W26" s="29">
        <f t="shared" si="8"/>
        <v>18168.846032013724</v>
      </c>
      <c r="X26" s="29">
        <f t="shared" si="8"/>
        <v>18172.918851119757</v>
      </c>
      <c r="Y26" s="29">
        <f t="shared" si="8"/>
        <v>18168.846032013724</v>
      </c>
      <c r="Z26" s="29">
        <f t="shared" si="8"/>
        <v>9086.4594255598786</v>
      </c>
      <c r="AA26" s="29">
        <f t="shared" si="8"/>
        <v>0</v>
      </c>
      <c r="AB26" s="29">
        <f t="shared" si="8"/>
        <v>0</v>
      </c>
      <c r="AC26" s="29">
        <f t="shared" si="8"/>
        <v>0</v>
      </c>
      <c r="AD26" s="29">
        <f t="shared" si="8"/>
        <v>0</v>
      </c>
      <c r="AE26" s="29">
        <f t="shared" si="8"/>
        <v>0</v>
      </c>
      <c r="AF26" s="29">
        <f t="shared" si="8"/>
        <v>0</v>
      </c>
      <c r="AG26" s="29"/>
      <c r="AH26" s="28">
        <f t="shared" si="6"/>
        <v>407281.91060331138</v>
      </c>
    </row>
    <row r="27" spans="1:35" ht="13.9" customHeight="1">
      <c r="A27" s="38" t="s">
        <v>26</v>
      </c>
      <c r="B27" s="27">
        <v>-912588.28539239615</v>
      </c>
      <c r="C27" s="27">
        <f t="shared" si="7"/>
        <v>-456294.14269619808</v>
      </c>
      <c r="D27" s="27">
        <f t="shared" si="3"/>
        <v>-456294.14269619808</v>
      </c>
      <c r="E27" s="28">
        <f t="shared" si="4"/>
        <v>0</v>
      </c>
      <c r="F27" s="29">
        <f t="shared" ref="F27:AF27" si="9">+$D$27*G$11</f>
        <v>-17111.030351107427</v>
      </c>
      <c r="G27" s="29">
        <f t="shared" si="9"/>
        <v>-32939.874161238542</v>
      </c>
      <c r="H27" s="29">
        <f t="shared" si="9"/>
        <v>-30466.759907825144</v>
      </c>
      <c r="I27" s="29">
        <f t="shared" si="9"/>
        <v>-28185.289194344154</v>
      </c>
      <c r="J27" s="29">
        <f t="shared" si="9"/>
        <v>-26068.084372233796</v>
      </c>
      <c r="K27" s="29">
        <f t="shared" si="9"/>
        <v>-24115.145441494067</v>
      </c>
      <c r="L27" s="29">
        <f t="shared" si="9"/>
        <v>-22303.657694990161</v>
      </c>
      <c r="M27" s="29">
        <f t="shared" si="9"/>
        <v>-20633.621132722077</v>
      </c>
      <c r="N27" s="29">
        <f t="shared" si="9"/>
        <v>-20359.844647104357</v>
      </c>
      <c r="O27" s="29">
        <f t="shared" si="9"/>
        <v>-20355.281705677397</v>
      </c>
      <c r="P27" s="29">
        <f t="shared" si="9"/>
        <v>-20359.844647104357</v>
      </c>
      <c r="Q27" s="29">
        <f t="shared" si="9"/>
        <v>-20355.281705677397</v>
      </c>
      <c r="R27" s="29">
        <f t="shared" si="9"/>
        <v>-20359.844647104357</v>
      </c>
      <c r="S27" s="29">
        <f t="shared" si="9"/>
        <v>-20355.281705677397</v>
      </c>
      <c r="T27" s="29">
        <f t="shared" si="9"/>
        <v>-20359.844647104357</v>
      </c>
      <c r="U27" s="29">
        <f t="shared" si="9"/>
        <v>-20355.281705677397</v>
      </c>
      <c r="V27" s="29">
        <f t="shared" si="9"/>
        <v>-20359.844647104357</v>
      </c>
      <c r="W27" s="29">
        <f t="shared" si="9"/>
        <v>-20355.281705677397</v>
      </c>
      <c r="X27" s="29">
        <f t="shared" si="9"/>
        <v>-20359.844647104357</v>
      </c>
      <c r="Y27" s="29">
        <f t="shared" si="9"/>
        <v>-20355.281705677397</v>
      </c>
      <c r="Z27" s="29">
        <f t="shared" si="9"/>
        <v>-10179.922323552179</v>
      </c>
      <c r="AA27" s="29">
        <f t="shared" si="9"/>
        <v>0</v>
      </c>
      <c r="AB27" s="29">
        <f t="shared" si="9"/>
        <v>0</v>
      </c>
      <c r="AC27" s="29">
        <f t="shared" si="9"/>
        <v>0</v>
      </c>
      <c r="AD27" s="29">
        <f t="shared" si="9"/>
        <v>0</v>
      </c>
      <c r="AE27" s="29">
        <f t="shared" si="9"/>
        <v>0</v>
      </c>
      <c r="AF27" s="29">
        <f t="shared" si="9"/>
        <v>0</v>
      </c>
      <c r="AG27" s="29"/>
      <c r="AH27" s="28">
        <f t="shared" si="6"/>
        <v>-456294.14269619819</v>
      </c>
    </row>
    <row r="28" spans="1:35" ht="13.9" customHeight="1">
      <c r="A28" s="38" t="s">
        <v>27</v>
      </c>
      <c r="B28" s="27">
        <v>0</v>
      </c>
      <c r="C28" s="27">
        <f t="shared" si="7"/>
        <v>0</v>
      </c>
      <c r="D28" s="27">
        <f t="shared" si="3"/>
        <v>0</v>
      </c>
      <c r="E28" s="28">
        <f t="shared" si="4"/>
        <v>0</v>
      </c>
      <c r="F28" s="29">
        <f t="shared" ref="F28:AF28" si="10">+$D$28*G$12</f>
        <v>0</v>
      </c>
      <c r="G28" s="29">
        <f t="shared" si="10"/>
        <v>0</v>
      </c>
      <c r="H28" s="29">
        <f t="shared" si="10"/>
        <v>0</v>
      </c>
      <c r="I28" s="29">
        <f t="shared" si="10"/>
        <v>0</v>
      </c>
      <c r="J28" s="29">
        <f t="shared" si="10"/>
        <v>0</v>
      </c>
      <c r="K28" s="29">
        <f t="shared" si="10"/>
        <v>0</v>
      </c>
      <c r="L28" s="29">
        <f t="shared" si="10"/>
        <v>0</v>
      </c>
      <c r="M28" s="29">
        <f t="shared" si="10"/>
        <v>0</v>
      </c>
      <c r="N28" s="29">
        <f t="shared" si="10"/>
        <v>0</v>
      </c>
      <c r="O28" s="29">
        <f t="shared" si="10"/>
        <v>0</v>
      </c>
      <c r="P28" s="29">
        <f t="shared" si="10"/>
        <v>0</v>
      </c>
      <c r="Q28" s="29">
        <f t="shared" si="10"/>
        <v>0</v>
      </c>
      <c r="R28" s="29">
        <f t="shared" si="10"/>
        <v>0</v>
      </c>
      <c r="S28" s="29">
        <f t="shared" si="10"/>
        <v>0</v>
      </c>
      <c r="T28" s="29">
        <f t="shared" si="10"/>
        <v>0</v>
      </c>
      <c r="U28" s="29">
        <f t="shared" si="10"/>
        <v>0</v>
      </c>
      <c r="V28" s="29">
        <f t="shared" si="10"/>
        <v>0</v>
      </c>
      <c r="W28" s="29">
        <f t="shared" si="10"/>
        <v>0</v>
      </c>
      <c r="X28" s="29">
        <f t="shared" si="10"/>
        <v>0</v>
      </c>
      <c r="Y28" s="29">
        <f t="shared" si="10"/>
        <v>0</v>
      </c>
      <c r="Z28" s="29">
        <f t="shared" si="10"/>
        <v>0</v>
      </c>
      <c r="AA28" s="29">
        <f t="shared" si="10"/>
        <v>0</v>
      </c>
      <c r="AB28" s="29">
        <f t="shared" si="10"/>
        <v>0</v>
      </c>
      <c r="AC28" s="29">
        <f t="shared" si="10"/>
        <v>0</v>
      </c>
      <c r="AD28" s="29">
        <f t="shared" si="10"/>
        <v>0</v>
      </c>
      <c r="AE28" s="29">
        <f t="shared" si="10"/>
        <v>0</v>
      </c>
      <c r="AF28" s="29">
        <f t="shared" si="10"/>
        <v>0</v>
      </c>
      <c r="AG28" s="29"/>
      <c r="AH28" s="28">
        <f t="shared" si="6"/>
        <v>0</v>
      </c>
    </row>
    <row r="29" spans="1:35" ht="13.9" customHeight="1">
      <c r="A29" s="38" t="s">
        <v>28</v>
      </c>
      <c r="B29" s="27">
        <v>0</v>
      </c>
      <c r="C29" s="27">
        <f t="shared" si="7"/>
        <v>0</v>
      </c>
      <c r="D29" s="27">
        <f t="shared" si="3"/>
        <v>0</v>
      </c>
      <c r="E29" s="28">
        <f t="shared" si="4"/>
        <v>0</v>
      </c>
      <c r="F29" s="29">
        <f t="shared" ref="F29:AF29" si="11">+$D$29*G$11</f>
        <v>0</v>
      </c>
      <c r="G29" s="29">
        <f t="shared" si="11"/>
        <v>0</v>
      </c>
      <c r="H29" s="29">
        <f t="shared" si="11"/>
        <v>0</v>
      </c>
      <c r="I29" s="29">
        <f t="shared" si="11"/>
        <v>0</v>
      </c>
      <c r="J29" s="29">
        <f t="shared" si="11"/>
        <v>0</v>
      </c>
      <c r="K29" s="29">
        <f t="shared" si="11"/>
        <v>0</v>
      </c>
      <c r="L29" s="29">
        <f t="shared" si="11"/>
        <v>0</v>
      </c>
      <c r="M29" s="29">
        <f t="shared" si="11"/>
        <v>0</v>
      </c>
      <c r="N29" s="29">
        <f t="shared" si="11"/>
        <v>0</v>
      </c>
      <c r="O29" s="29">
        <f t="shared" si="11"/>
        <v>0</v>
      </c>
      <c r="P29" s="29">
        <f t="shared" si="11"/>
        <v>0</v>
      </c>
      <c r="Q29" s="29">
        <f t="shared" si="11"/>
        <v>0</v>
      </c>
      <c r="R29" s="29">
        <f t="shared" si="11"/>
        <v>0</v>
      </c>
      <c r="S29" s="29">
        <f t="shared" si="11"/>
        <v>0</v>
      </c>
      <c r="T29" s="29">
        <f t="shared" si="11"/>
        <v>0</v>
      </c>
      <c r="U29" s="29">
        <f t="shared" si="11"/>
        <v>0</v>
      </c>
      <c r="V29" s="29">
        <f t="shared" si="11"/>
        <v>0</v>
      </c>
      <c r="W29" s="29">
        <f t="shared" si="11"/>
        <v>0</v>
      </c>
      <c r="X29" s="29">
        <f t="shared" si="11"/>
        <v>0</v>
      </c>
      <c r="Y29" s="29">
        <f t="shared" si="11"/>
        <v>0</v>
      </c>
      <c r="Z29" s="29">
        <f t="shared" si="11"/>
        <v>0</v>
      </c>
      <c r="AA29" s="29">
        <f t="shared" si="11"/>
        <v>0</v>
      </c>
      <c r="AB29" s="29">
        <f t="shared" si="11"/>
        <v>0</v>
      </c>
      <c r="AC29" s="29">
        <f t="shared" si="11"/>
        <v>0</v>
      </c>
      <c r="AD29" s="29">
        <f t="shared" si="11"/>
        <v>0</v>
      </c>
      <c r="AE29" s="29">
        <f t="shared" si="11"/>
        <v>0</v>
      </c>
      <c r="AF29" s="29">
        <f t="shared" si="11"/>
        <v>0</v>
      </c>
      <c r="AG29" s="29"/>
      <c r="AH29" s="28">
        <f t="shared" si="6"/>
        <v>0</v>
      </c>
    </row>
    <row r="30" spans="1:35" ht="13.9" customHeight="1" thickBot="1">
      <c r="A30" s="39" t="s">
        <v>22</v>
      </c>
      <c r="B30" s="31">
        <f t="shared" ref="B30:AF30" si="12">SUM(B24:B29)</f>
        <v>4826601.5499999765</v>
      </c>
      <c r="C30" s="31">
        <f t="shared" si="12"/>
        <v>2413300.7749999883</v>
      </c>
      <c r="D30" s="31">
        <f t="shared" si="12"/>
        <v>2413300.7749999883</v>
      </c>
      <c r="E30" s="31">
        <f t="shared" si="12"/>
        <v>0</v>
      </c>
      <c r="F30" s="31">
        <f t="shared" si="12"/>
        <v>121277.69165116052</v>
      </c>
      <c r="G30" s="31">
        <f t="shared" si="12"/>
        <v>230381.54263903765</v>
      </c>
      <c r="H30" s="31">
        <f t="shared" si="12"/>
        <v>207255.21536959877</v>
      </c>
      <c r="I30" s="31">
        <f t="shared" si="12"/>
        <v>186447.50031941911</v>
      </c>
      <c r="J30" s="31">
        <f t="shared" si="12"/>
        <v>167715.10692171496</v>
      </c>
      <c r="K30" s="31">
        <f t="shared" si="12"/>
        <v>150885.67326598984</v>
      </c>
      <c r="L30" s="31">
        <f t="shared" si="12"/>
        <v>143003.86516413398</v>
      </c>
      <c r="M30" s="31">
        <f t="shared" si="12"/>
        <v>143183.24993359396</v>
      </c>
      <c r="N30" s="31">
        <f t="shared" si="12"/>
        <v>143212.65727284967</v>
      </c>
      <c r="O30" s="31">
        <f t="shared" si="12"/>
        <v>143213.14739517058</v>
      </c>
      <c r="P30" s="31">
        <f t="shared" si="12"/>
        <v>143212.65727284967</v>
      </c>
      <c r="Q30" s="31">
        <f t="shared" si="12"/>
        <v>143213.14739517058</v>
      </c>
      <c r="R30" s="31">
        <f t="shared" si="12"/>
        <v>143212.65727284967</v>
      </c>
      <c r="S30" s="31">
        <f t="shared" si="12"/>
        <v>143213.14739517058</v>
      </c>
      <c r="T30" s="31">
        <f t="shared" si="12"/>
        <v>143212.65727284967</v>
      </c>
      <c r="U30" s="31">
        <f t="shared" si="12"/>
        <v>70501.044295718006</v>
      </c>
      <c r="V30" s="31">
        <f t="shared" si="12"/>
        <v>-2186.9257959846</v>
      </c>
      <c r="W30" s="31">
        <f t="shared" si="12"/>
        <v>-2186.4356736636728</v>
      </c>
      <c r="X30" s="31">
        <f t="shared" si="12"/>
        <v>-2186.9257959846</v>
      </c>
      <c r="Y30" s="31">
        <f t="shared" si="12"/>
        <v>-2186.4356736636728</v>
      </c>
      <c r="Z30" s="31">
        <f t="shared" si="12"/>
        <v>-1093.4628979923</v>
      </c>
      <c r="AA30" s="31">
        <f t="shared" si="12"/>
        <v>0</v>
      </c>
      <c r="AB30" s="31">
        <f t="shared" si="12"/>
        <v>0</v>
      </c>
      <c r="AC30" s="31">
        <f t="shared" si="12"/>
        <v>0</v>
      </c>
      <c r="AD30" s="31">
        <f t="shared" si="12"/>
        <v>0</v>
      </c>
      <c r="AE30" s="31">
        <f t="shared" si="12"/>
        <v>0</v>
      </c>
      <c r="AF30" s="31">
        <f t="shared" si="12"/>
        <v>0</v>
      </c>
      <c r="AG30" s="29"/>
      <c r="AH30" s="31">
        <f>SUM(AH24:AH29)</f>
        <v>2413300.7749999873</v>
      </c>
    </row>
    <row r="31" spans="1:35" ht="13.9" customHeight="1" thickTop="1">
      <c r="A31" s="27"/>
      <c r="B31" s="32"/>
      <c r="C31" s="32"/>
      <c r="D31" s="32"/>
      <c r="E31" s="33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29"/>
      <c r="AH31" s="34"/>
    </row>
    <row r="32" spans="1:35" ht="13.9" customHeight="1">
      <c r="A32" s="26" t="s">
        <v>29</v>
      </c>
      <c r="B32" s="32"/>
      <c r="C32" s="32"/>
      <c r="D32" s="32"/>
      <c r="E32" s="33"/>
      <c r="F32" s="30"/>
      <c r="G32" s="30"/>
      <c r="H32" s="30"/>
      <c r="I32" s="30"/>
      <c r="J32" s="30"/>
      <c r="K32" s="79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29"/>
      <c r="AH32" s="34"/>
    </row>
    <row r="33" spans="1:34" ht="13.9" customHeight="1">
      <c r="A33" s="38" t="s">
        <v>25</v>
      </c>
      <c r="B33" s="27">
        <v>-1147182.19</v>
      </c>
      <c r="C33" s="27">
        <f>+B33/2</f>
        <v>-573591.09499999997</v>
      </c>
      <c r="D33" s="27">
        <f t="shared" ref="D33:D37" si="13">+B33-C33</f>
        <v>-573591.09499999997</v>
      </c>
      <c r="E33" s="28">
        <f t="shared" ref="E33:E37" si="14">SUM(F33:AF33)-(B33-C33)</f>
        <v>0</v>
      </c>
      <c r="F33" s="29"/>
      <c r="G33" s="29">
        <f t="shared" ref="G33:AF33" si="15">+$D$33*G$12</f>
        <v>-28679.554749999999</v>
      </c>
      <c r="H33" s="29">
        <f t="shared" si="15"/>
        <v>-54491.154024999996</v>
      </c>
      <c r="I33" s="29">
        <f t="shared" si="15"/>
        <v>-49042.038622500004</v>
      </c>
      <c r="J33" s="29">
        <f t="shared" si="15"/>
        <v>-44137.83476025</v>
      </c>
      <c r="K33" s="29">
        <f t="shared" si="15"/>
        <v>-39721.183328750005</v>
      </c>
      <c r="L33" s="29">
        <f t="shared" si="15"/>
        <v>-35751.932951349998</v>
      </c>
      <c r="M33" s="29">
        <f t="shared" si="15"/>
        <v>-33870.554159749998</v>
      </c>
      <c r="N33" s="29">
        <f t="shared" si="15"/>
        <v>-33870.554159749998</v>
      </c>
      <c r="O33" s="29">
        <f t="shared" si="15"/>
        <v>-33870.554159749998</v>
      </c>
      <c r="P33" s="29">
        <f t="shared" si="15"/>
        <v>-33870.554159749998</v>
      </c>
      <c r="Q33" s="29">
        <f t="shared" si="15"/>
        <v>-33870.554159749998</v>
      </c>
      <c r="R33" s="29">
        <f t="shared" si="15"/>
        <v>-33870.554159749998</v>
      </c>
      <c r="S33" s="29">
        <f t="shared" si="15"/>
        <v>-33870.554159749998</v>
      </c>
      <c r="T33" s="29">
        <f t="shared" si="15"/>
        <v>-33870.554159749998</v>
      </c>
      <c r="U33" s="29">
        <f t="shared" si="15"/>
        <v>-33870.554159749998</v>
      </c>
      <c r="V33" s="29">
        <f t="shared" si="15"/>
        <v>-16932.409124400001</v>
      </c>
      <c r="W33" s="29">
        <f t="shared" si="15"/>
        <v>0</v>
      </c>
      <c r="X33" s="29">
        <f t="shared" si="15"/>
        <v>0</v>
      </c>
      <c r="Y33" s="29">
        <f t="shared" si="15"/>
        <v>0</v>
      </c>
      <c r="Z33" s="29">
        <f t="shared" si="15"/>
        <v>0</v>
      </c>
      <c r="AA33" s="29">
        <f t="shared" si="15"/>
        <v>0</v>
      </c>
      <c r="AB33" s="29">
        <f t="shared" si="15"/>
        <v>0</v>
      </c>
      <c r="AC33" s="29">
        <f t="shared" si="15"/>
        <v>0</v>
      </c>
      <c r="AD33" s="29">
        <f t="shared" si="15"/>
        <v>0</v>
      </c>
      <c r="AE33" s="29">
        <f t="shared" si="15"/>
        <v>0</v>
      </c>
      <c r="AF33" s="29">
        <f t="shared" si="15"/>
        <v>0</v>
      </c>
      <c r="AG33" s="29"/>
      <c r="AH33" s="28">
        <f t="shared" ref="AH33:AH37" si="16">+SUM(F33:AF33)</f>
        <v>-573591.09499999997</v>
      </c>
    </row>
    <row r="34" spans="1:34" ht="13.9" customHeight="1">
      <c r="A34" s="38" t="s">
        <v>109</v>
      </c>
      <c r="B34" s="27">
        <v>407740.60000000003</v>
      </c>
      <c r="C34" s="27">
        <f>+B34/2</f>
        <v>203870.30000000002</v>
      </c>
      <c r="D34" s="27">
        <f t="shared" si="13"/>
        <v>203870.30000000002</v>
      </c>
      <c r="E34" s="28">
        <f t="shared" si="14"/>
        <v>0</v>
      </c>
      <c r="F34" s="29"/>
      <c r="G34" s="29">
        <f>+$D$34*G$11</f>
        <v>7645.1362500000005</v>
      </c>
      <c r="H34" s="29">
        <f t="shared" ref="H34:AF34" si="17">+$D$34*H$11</f>
        <v>14717.396957000003</v>
      </c>
      <c r="I34" s="29">
        <f t="shared" si="17"/>
        <v>13612.419931</v>
      </c>
      <c r="J34" s="29">
        <f t="shared" si="17"/>
        <v>12593.068431000002</v>
      </c>
      <c r="K34" s="29">
        <f t="shared" si="17"/>
        <v>11647.110239000001</v>
      </c>
      <c r="L34" s="29">
        <f t="shared" si="17"/>
        <v>10774.545355000002</v>
      </c>
      <c r="M34" s="29">
        <f t="shared" si="17"/>
        <v>9965.1802640000005</v>
      </c>
      <c r="N34" s="29">
        <f t="shared" si="17"/>
        <v>9219.0149660000006</v>
      </c>
      <c r="O34" s="29">
        <f t="shared" si="17"/>
        <v>9096.6927860000014</v>
      </c>
      <c r="P34" s="29">
        <f t="shared" si="17"/>
        <v>9094.6540829999994</v>
      </c>
      <c r="Q34" s="29">
        <f t="shared" si="17"/>
        <v>9096.6927860000014</v>
      </c>
      <c r="R34" s="29">
        <f t="shared" si="17"/>
        <v>9094.6540829999994</v>
      </c>
      <c r="S34" s="29">
        <f t="shared" si="17"/>
        <v>9096.6927860000014</v>
      </c>
      <c r="T34" s="29">
        <f t="shared" si="17"/>
        <v>9094.6540829999994</v>
      </c>
      <c r="U34" s="29">
        <f t="shared" si="17"/>
        <v>9096.6927860000014</v>
      </c>
      <c r="V34" s="29">
        <f t="shared" si="17"/>
        <v>9094.6540829999994</v>
      </c>
      <c r="W34" s="29">
        <f t="shared" si="17"/>
        <v>9096.6927860000014</v>
      </c>
      <c r="X34" s="29">
        <f t="shared" si="17"/>
        <v>9094.6540829999994</v>
      </c>
      <c r="Y34" s="29">
        <f t="shared" si="17"/>
        <v>9096.6927860000014</v>
      </c>
      <c r="Z34" s="29">
        <f t="shared" si="17"/>
        <v>9094.6540829999994</v>
      </c>
      <c r="AA34" s="29">
        <f t="shared" si="17"/>
        <v>4548.3463930000007</v>
      </c>
      <c r="AB34" s="29">
        <f t="shared" si="17"/>
        <v>0</v>
      </c>
      <c r="AC34" s="29">
        <f t="shared" si="17"/>
        <v>0</v>
      </c>
      <c r="AD34" s="29">
        <f t="shared" si="17"/>
        <v>0</v>
      </c>
      <c r="AE34" s="29">
        <f t="shared" si="17"/>
        <v>0</v>
      </c>
      <c r="AF34" s="29">
        <f t="shared" si="17"/>
        <v>0</v>
      </c>
      <c r="AG34" s="29"/>
      <c r="AH34" s="28">
        <f t="shared" si="16"/>
        <v>203870.30000000005</v>
      </c>
    </row>
    <row r="35" spans="1:34" ht="13.9" customHeight="1">
      <c r="A35" s="38" t="s">
        <v>26</v>
      </c>
      <c r="B35" s="27">
        <v>13748433.390000001</v>
      </c>
      <c r="C35" s="27">
        <f t="shared" ref="C35:C37" si="18">+B35/2</f>
        <v>6874216.6950000003</v>
      </c>
      <c r="D35" s="27">
        <f t="shared" si="13"/>
        <v>6874216.6950000003</v>
      </c>
      <c r="E35" s="28">
        <f t="shared" si="14"/>
        <v>0</v>
      </c>
      <c r="F35" s="29"/>
      <c r="G35" s="29">
        <f t="shared" ref="G35:AF35" si="19">+$D$35*G$11</f>
        <v>257783.1260625</v>
      </c>
      <c r="H35" s="29">
        <f t="shared" si="19"/>
        <v>496249.70321205002</v>
      </c>
      <c r="I35" s="29">
        <f t="shared" si="19"/>
        <v>458991.44872514997</v>
      </c>
      <c r="J35" s="29">
        <f t="shared" si="19"/>
        <v>424620.36525015003</v>
      </c>
      <c r="K35" s="29">
        <f t="shared" si="19"/>
        <v>392723.99978535</v>
      </c>
      <c r="L35" s="29">
        <f t="shared" si="19"/>
        <v>363302.35233075003</v>
      </c>
      <c r="M35" s="29">
        <f t="shared" si="19"/>
        <v>336011.71205159998</v>
      </c>
      <c r="N35" s="29">
        <f t="shared" si="19"/>
        <v>310852.07894790004</v>
      </c>
      <c r="O35" s="29">
        <f t="shared" si="19"/>
        <v>306727.5489309</v>
      </c>
      <c r="P35" s="29">
        <f t="shared" si="19"/>
        <v>306658.80676394998</v>
      </c>
      <c r="Q35" s="29">
        <f t="shared" si="19"/>
        <v>306727.5489309</v>
      </c>
      <c r="R35" s="29">
        <f t="shared" si="19"/>
        <v>306658.80676394998</v>
      </c>
      <c r="S35" s="29">
        <f t="shared" si="19"/>
        <v>306727.5489309</v>
      </c>
      <c r="T35" s="29">
        <f t="shared" si="19"/>
        <v>306658.80676394998</v>
      </c>
      <c r="U35" s="29">
        <f t="shared" si="19"/>
        <v>306727.5489309</v>
      </c>
      <c r="V35" s="29">
        <f t="shared" si="19"/>
        <v>306658.80676394998</v>
      </c>
      <c r="W35" s="29">
        <f t="shared" si="19"/>
        <v>306727.5489309</v>
      </c>
      <c r="X35" s="29">
        <f t="shared" si="19"/>
        <v>306658.80676394998</v>
      </c>
      <c r="Y35" s="29">
        <f t="shared" si="19"/>
        <v>306727.5489309</v>
      </c>
      <c r="Z35" s="29">
        <f t="shared" si="19"/>
        <v>306658.80676394998</v>
      </c>
      <c r="AA35" s="29">
        <f t="shared" si="19"/>
        <v>153363.77446545</v>
      </c>
      <c r="AB35" s="29">
        <f t="shared" si="19"/>
        <v>0</v>
      </c>
      <c r="AC35" s="29">
        <f t="shared" si="19"/>
        <v>0</v>
      </c>
      <c r="AD35" s="29">
        <f t="shared" si="19"/>
        <v>0</v>
      </c>
      <c r="AE35" s="29">
        <f t="shared" si="19"/>
        <v>0</v>
      </c>
      <c r="AF35" s="29">
        <f t="shared" si="19"/>
        <v>0</v>
      </c>
      <c r="AG35" s="29"/>
      <c r="AH35" s="28">
        <f t="shared" si="16"/>
        <v>6874216.6949999994</v>
      </c>
    </row>
    <row r="36" spans="1:34" ht="13.9" customHeight="1">
      <c r="A36" s="38" t="s">
        <v>27</v>
      </c>
      <c r="B36" s="27">
        <v>0</v>
      </c>
      <c r="C36" s="27">
        <f t="shared" si="18"/>
        <v>0</v>
      </c>
      <c r="D36" s="27">
        <f t="shared" si="13"/>
        <v>0</v>
      </c>
      <c r="E36" s="28">
        <f t="shared" si="14"/>
        <v>0</v>
      </c>
      <c r="F36" s="29"/>
      <c r="G36" s="29">
        <f t="shared" ref="G36:AF36" si="20">+$D$36*G$12</f>
        <v>0</v>
      </c>
      <c r="H36" s="29">
        <f t="shared" si="20"/>
        <v>0</v>
      </c>
      <c r="I36" s="29">
        <f t="shared" si="20"/>
        <v>0</v>
      </c>
      <c r="J36" s="29">
        <f t="shared" si="20"/>
        <v>0</v>
      </c>
      <c r="K36" s="29">
        <f t="shared" si="20"/>
        <v>0</v>
      </c>
      <c r="L36" s="29">
        <f t="shared" si="20"/>
        <v>0</v>
      </c>
      <c r="M36" s="29">
        <f t="shared" si="20"/>
        <v>0</v>
      </c>
      <c r="N36" s="29">
        <f t="shared" si="20"/>
        <v>0</v>
      </c>
      <c r="O36" s="29">
        <f t="shared" si="20"/>
        <v>0</v>
      </c>
      <c r="P36" s="29">
        <f t="shared" si="20"/>
        <v>0</v>
      </c>
      <c r="Q36" s="29">
        <f t="shared" si="20"/>
        <v>0</v>
      </c>
      <c r="R36" s="29">
        <f t="shared" si="20"/>
        <v>0</v>
      </c>
      <c r="S36" s="29">
        <f t="shared" si="20"/>
        <v>0</v>
      </c>
      <c r="T36" s="29">
        <f t="shared" si="20"/>
        <v>0</v>
      </c>
      <c r="U36" s="29">
        <f t="shared" si="20"/>
        <v>0</v>
      </c>
      <c r="V36" s="29">
        <f t="shared" si="20"/>
        <v>0</v>
      </c>
      <c r="W36" s="29">
        <f t="shared" si="20"/>
        <v>0</v>
      </c>
      <c r="X36" s="29">
        <f t="shared" si="20"/>
        <v>0</v>
      </c>
      <c r="Y36" s="29">
        <f t="shared" si="20"/>
        <v>0</v>
      </c>
      <c r="Z36" s="29">
        <f t="shared" si="20"/>
        <v>0</v>
      </c>
      <c r="AA36" s="29">
        <f t="shared" si="20"/>
        <v>0</v>
      </c>
      <c r="AB36" s="29">
        <f t="shared" si="20"/>
        <v>0</v>
      </c>
      <c r="AC36" s="29">
        <f t="shared" si="20"/>
        <v>0</v>
      </c>
      <c r="AD36" s="29">
        <f t="shared" si="20"/>
        <v>0</v>
      </c>
      <c r="AE36" s="29">
        <f t="shared" si="20"/>
        <v>0</v>
      </c>
      <c r="AF36" s="29">
        <f t="shared" si="20"/>
        <v>0</v>
      </c>
      <c r="AG36" s="29"/>
      <c r="AH36" s="28">
        <f t="shared" si="16"/>
        <v>0</v>
      </c>
    </row>
    <row r="37" spans="1:34" ht="13.9" customHeight="1">
      <c r="A37" s="38" t="s">
        <v>28</v>
      </c>
      <c r="B37" s="27">
        <v>0</v>
      </c>
      <c r="C37" s="27">
        <f t="shared" si="18"/>
        <v>0</v>
      </c>
      <c r="D37" s="27">
        <f t="shared" si="13"/>
        <v>0</v>
      </c>
      <c r="E37" s="28">
        <f t="shared" si="14"/>
        <v>0</v>
      </c>
      <c r="F37" s="29"/>
      <c r="G37" s="29">
        <f t="shared" ref="G37:AF37" si="21">+$D$37*G$11</f>
        <v>0</v>
      </c>
      <c r="H37" s="29">
        <f t="shared" si="21"/>
        <v>0</v>
      </c>
      <c r="I37" s="29">
        <f t="shared" si="21"/>
        <v>0</v>
      </c>
      <c r="J37" s="29">
        <f t="shared" si="21"/>
        <v>0</v>
      </c>
      <c r="K37" s="29">
        <f t="shared" si="21"/>
        <v>0</v>
      </c>
      <c r="L37" s="29">
        <f t="shared" si="21"/>
        <v>0</v>
      </c>
      <c r="M37" s="29">
        <f t="shared" si="21"/>
        <v>0</v>
      </c>
      <c r="N37" s="29">
        <f t="shared" si="21"/>
        <v>0</v>
      </c>
      <c r="O37" s="29">
        <f t="shared" si="21"/>
        <v>0</v>
      </c>
      <c r="P37" s="29">
        <f t="shared" si="21"/>
        <v>0</v>
      </c>
      <c r="Q37" s="29">
        <f t="shared" si="21"/>
        <v>0</v>
      </c>
      <c r="R37" s="29">
        <f t="shared" si="21"/>
        <v>0</v>
      </c>
      <c r="S37" s="29">
        <f t="shared" si="21"/>
        <v>0</v>
      </c>
      <c r="T37" s="29">
        <f t="shared" si="21"/>
        <v>0</v>
      </c>
      <c r="U37" s="29">
        <f t="shared" si="21"/>
        <v>0</v>
      </c>
      <c r="V37" s="29">
        <f t="shared" si="21"/>
        <v>0</v>
      </c>
      <c r="W37" s="29">
        <f t="shared" si="21"/>
        <v>0</v>
      </c>
      <c r="X37" s="29">
        <f t="shared" si="21"/>
        <v>0</v>
      </c>
      <c r="Y37" s="29">
        <f t="shared" si="21"/>
        <v>0</v>
      </c>
      <c r="Z37" s="29">
        <f t="shared" si="21"/>
        <v>0</v>
      </c>
      <c r="AA37" s="29">
        <f t="shared" si="21"/>
        <v>0</v>
      </c>
      <c r="AB37" s="29">
        <f t="shared" si="21"/>
        <v>0</v>
      </c>
      <c r="AC37" s="29">
        <f t="shared" si="21"/>
        <v>0</v>
      </c>
      <c r="AD37" s="29">
        <f t="shared" si="21"/>
        <v>0</v>
      </c>
      <c r="AE37" s="29">
        <f t="shared" si="21"/>
        <v>0</v>
      </c>
      <c r="AF37" s="29">
        <f t="shared" si="21"/>
        <v>0</v>
      </c>
      <c r="AG37" s="29"/>
      <c r="AH37" s="28">
        <f t="shared" si="16"/>
        <v>0</v>
      </c>
    </row>
    <row r="38" spans="1:34" ht="13.9" customHeight="1" thickBot="1">
      <c r="A38" s="39" t="s">
        <v>22</v>
      </c>
      <c r="B38" s="31">
        <f t="shared" ref="B38:AF38" si="22">SUM(B32:B37)</f>
        <v>13008991.800000001</v>
      </c>
      <c r="C38" s="31">
        <f t="shared" si="22"/>
        <v>6504495.9000000004</v>
      </c>
      <c r="D38" s="31">
        <f t="shared" si="22"/>
        <v>6504495.9000000004</v>
      </c>
      <c r="E38" s="31">
        <f t="shared" si="22"/>
        <v>0</v>
      </c>
      <c r="F38" s="31">
        <f t="shared" si="22"/>
        <v>0</v>
      </c>
      <c r="G38" s="31">
        <f t="shared" si="22"/>
        <v>236748.7075625</v>
      </c>
      <c r="H38" s="31">
        <f t="shared" si="22"/>
        <v>456475.94614405005</v>
      </c>
      <c r="I38" s="31">
        <f t="shared" si="22"/>
        <v>423561.83003364998</v>
      </c>
      <c r="J38" s="31">
        <f t="shared" si="22"/>
        <v>393075.59892090003</v>
      </c>
      <c r="K38" s="31">
        <f t="shared" si="22"/>
        <v>364649.92669559998</v>
      </c>
      <c r="L38" s="31">
        <f t="shared" si="22"/>
        <v>338324.96473440004</v>
      </c>
      <c r="M38" s="31">
        <f t="shared" si="22"/>
        <v>312106.33815585001</v>
      </c>
      <c r="N38" s="31">
        <f t="shared" si="22"/>
        <v>286200.53975415003</v>
      </c>
      <c r="O38" s="31">
        <f t="shared" si="22"/>
        <v>281953.68755715003</v>
      </c>
      <c r="P38" s="31">
        <f t="shared" si="22"/>
        <v>281882.90668719995</v>
      </c>
      <c r="Q38" s="31">
        <f t="shared" si="22"/>
        <v>281953.68755715003</v>
      </c>
      <c r="R38" s="31">
        <f t="shared" si="22"/>
        <v>281882.90668719995</v>
      </c>
      <c r="S38" s="31">
        <f t="shared" si="22"/>
        <v>281953.68755715003</v>
      </c>
      <c r="T38" s="31">
        <f t="shared" si="22"/>
        <v>281882.90668719995</v>
      </c>
      <c r="U38" s="31">
        <f t="shared" si="22"/>
        <v>281953.68755715003</v>
      </c>
      <c r="V38" s="31">
        <f t="shared" si="22"/>
        <v>298821.05172254995</v>
      </c>
      <c r="W38" s="31">
        <f t="shared" si="22"/>
        <v>315824.24171690003</v>
      </c>
      <c r="X38" s="31">
        <f t="shared" si="22"/>
        <v>315753.46084694995</v>
      </c>
      <c r="Y38" s="31">
        <f t="shared" si="22"/>
        <v>315824.24171690003</v>
      </c>
      <c r="Z38" s="31">
        <f t="shared" si="22"/>
        <v>315753.46084694995</v>
      </c>
      <c r="AA38" s="31">
        <f t="shared" si="22"/>
        <v>157912.12085845001</v>
      </c>
      <c r="AB38" s="31">
        <f t="shared" si="22"/>
        <v>0</v>
      </c>
      <c r="AC38" s="31">
        <f t="shared" si="22"/>
        <v>0</v>
      </c>
      <c r="AD38" s="31">
        <f t="shared" si="22"/>
        <v>0</v>
      </c>
      <c r="AE38" s="31">
        <f t="shared" si="22"/>
        <v>0</v>
      </c>
      <c r="AF38" s="31">
        <f t="shared" si="22"/>
        <v>0</v>
      </c>
      <c r="AG38" s="30"/>
      <c r="AH38" s="31">
        <f>SUM(AH32:AH37)</f>
        <v>6504495.8999999994</v>
      </c>
    </row>
    <row r="39" spans="1:34" ht="13.9" customHeight="1" thickTop="1">
      <c r="A39" s="27"/>
      <c r="B39" s="32"/>
      <c r="C39" s="32"/>
      <c r="D39" s="32"/>
      <c r="E39" s="33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29"/>
      <c r="AH39" s="34"/>
    </row>
    <row r="40" spans="1:34" ht="13.9" customHeight="1">
      <c r="A40" s="26" t="s">
        <v>30</v>
      </c>
      <c r="B40" s="32"/>
      <c r="C40" s="32"/>
      <c r="D40" s="32"/>
      <c r="E40" s="33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29"/>
      <c r="AH40" s="34"/>
    </row>
    <row r="41" spans="1:34" ht="13.9" customHeight="1">
      <c r="A41" s="38" t="s">
        <v>25</v>
      </c>
      <c r="B41" s="27">
        <v>-2032210.2100000004</v>
      </c>
      <c r="C41" s="27">
        <f>+B41*0.75</f>
        <v>-1524157.6575000002</v>
      </c>
      <c r="D41" s="27">
        <f t="shared" ref="D41:D45" si="23">+B41-C41</f>
        <v>-508052.55250000022</v>
      </c>
      <c r="E41" s="28">
        <f t="shared" ref="E41:E45" si="24">SUM(F41:AF41)-(B41-C41)</f>
        <v>0</v>
      </c>
      <c r="F41" s="29"/>
      <c r="G41" s="29"/>
      <c r="H41" s="29">
        <f>+$D$41*G$12</f>
        <v>-25402.627625000012</v>
      </c>
      <c r="I41" s="29">
        <f t="shared" ref="I41:AF41" si="25">+$D$41*H$12</f>
        <v>-48264.992487500022</v>
      </c>
      <c r="J41" s="29">
        <f t="shared" si="25"/>
        <v>-43438.493238750023</v>
      </c>
      <c r="K41" s="29">
        <f t="shared" si="25"/>
        <v>-39094.643914875021</v>
      </c>
      <c r="L41" s="29">
        <f t="shared" si="25"/>
        <v>-35182.639260625016</v>
      </c>
      <c r="M41" s="29">
        <f t="shared" si="25"/>
        <v>-31666.915597325016</v>
      </c>
      <c r="N41" s="29">
        <f t="shared" si="25"/>
        <v>-30000.503225125012</v>
      </c>
      <c r="O41" s="29">
        <f t="shared" si="25"/>
        <v>-30000.503225125012</v>
      </c>
      <c r="P41" s="29">
        <f t="shared" si="25"/>
        <v>-30000.503225125012</v>
      </c>
      <c r="Q41" s="29">
        <f t="shared" si="25"/>
        <v>-30000.503225125012</v>
      </c>
      <c r="R41" s="29">
        <f t="shared" si="25"/>
        <v>-30000.503225125012</v>
      </c>
      <c r="S41" s="29">
        <f t="shared" si="25"/>
        <v>-30000.503225125012</v>
      </c>
      <c r="T41" s="29">
        <f t="shared" si="25"/>
        <v>-30000.503225125012</v>
      </c>
      <c r="U41" s="29">
        <f t="shared" si="25"/>
        <v>-30000.503225125012</v>
      </c>
      <c r="V41" s="29">
        <f t="shared" si="25"/>
        <v>-30000.503225125012</v>
      </c>
      <c r="W41" s="29">
        <f t="shared" si="25"/>
        <v>-14997.711349800007</v>
      </c>
      <c r="X41" s="29">
        <f t="shared" si="25"/>
        <v>0</v>
      </c>
      <c r="Y41" s="29">
        <f t="shared" si="25"/>
        <v>0</v>
      </c>
      <c r="Z41" s="29">
        <f t="shared" si="25"/>
        <v>0</v>
      </c>
      <c r="AA41" s="29">
        <f t="shared" si="25"/>
        <v>0</v>
      </c>
      <c r="AB41" s="29">
        <f t="shared" si="25"/>
        <v>0</v>
      </c>
      <c r="AC41" s="29">
        <f t="shared" si="25"/>
        <v>0</v>
      </c>
      <c r="AD41" s="29">
        <f t="shared" si="25"/>
        <v>0</v>
      </c>
      <c r="AE41" s="29">
        <f t="shared" si="25"/>
        <v>0</v>
      </c>
      <c r="AF41" s="29">
        <f t="shared" si="25"/>
        <v>0</v>
      </c>
      <c r="AG41" s="29"/>
      <c r="AH41" s="28">
        <f t="shared" ref="AH41:AH45" si="26">+SUM(F41:AF41)</f>
        <v>-508052.55250000034</v>
      </c>
    </row>
    <row r="42" spans="1:34" ht="13.9" customHeight="1">
      <c r="A42" s="38" t="s">
        <v>109</v>
      </c>
      <c r="B42" s="27">
        <v>71057.75</v>
      </c>
      <c r="C42" s="27">
        <f t="shared" ref="C42:C43" si="27">+B42*0.75</f>
        <v>53293.3125</v>
      </c>
      <c r="D42" s="27">
        <f t="shared" si="23"/>
        <v>17764.4375</v>
      </c>
      <c r="E42" s="28">
        <f t="shared" si="24"/>
        <v>0</v>
      </c>
      <c r="F42" s="29"/>
      <c r="G42" s="29"/>
      <c r="H42" s="29">
        <f>+$D$42*G$11</f>
        <v>666.16640625000002</v>
      </c>
      <c r="I42" s="29">
        <f t="shared" ref="I42:AF42" si="28">+$D$42*H$11</f>
        <v>1282.4147431250001</v>
      </c>
      <c r="J42" s="29">
        <f t="shared" si="28"/>
        <v>1186.1314918749999</v>
      </c>
      <c r="K42" s="29">
        <f t="shared" si="28"/>
        <v>1097.309304375</v>
      </c>
      <c r="L42" s="29">
        <f t="shared" si="28"/>
        <v>1014.882314375</v>
      </c>
      <c r="M42" s="29">
        <f t="shared" si="28"/>
        <v>938.85052187500003</v>
      </c>
      <c r="N42" s="29">
        <f t="shared" si="28"/>
        <v>868.32570499999997</v>
      </c>
      <c r="O42" s="29">
        <f t="shared" si="28"/>
        <v>803.30786375000002</v>
      </c>
      <c r="P42" s="29">
        <f t="shared" si="28"/>
        <v>792.64920125000003</v>
      </c>
      <c r="Q42" s="29">
        <f t="shared" si="28"/>
        <v>792.47155687499992</v>
      </c>
      <c r="R42" s="29">
        <f t="shared" si="28"/>
        <v>792.64920125000003</v>
      </c>
      <c r="S42" s="29">
        <f t="shared" si="28"/>
        <v>792.47155687499992</v>
      </c>
      <c r="T42" s="29">
        <f t="shared" si="28"/>
        <v>792.64920125000003</v>
      </c>
      <c r="U42" s="29">
        <f t="shared" si="28"/>
        <v>792.47155687499992</v>
      </c>
      <c r="V42" s="29">
        <f t="shared" si="28"/>
        <v>792.64920125000003</v>
      </c>
      <c r="W42" s="29">
        <f t="shared" si="28"/>
        <v>792.47155687499992</v>
      </c>
      <c r="X42" s="29">
        <f t="shared" si="28"/>
        <v>792.64920125000003</v>
      </c>
      <c r="Y42" s="29">
        <f t="shared" si="28"/>
        <v>792.47155687499992</v>
      </c>
      <c r="Z42" s="29">
        <f t="shared" si="28"/>
        <v>792.64920125000003</v>
      </c>
      <c r="AA42" s="29">
        <f t="shared" si="28"/>
        <v>792.47155687499992</v>
      </c>
      <c r="AB42" s="29">
        <f t="shared" si="28"/>
        <v>396.32460062500002</v>
      </c>
      <c r="AC42" s="29">
        <f t="shared" si="28"/>
        <v>0</v>
      </c>
      <c r="AD42" s="29">
        <f t="shared" si="28"/>
        <v>0</v>
      </c>
      <c r="AE42" s="29">
        <f t="shared" si="28"/>
        <v>0</v>
      </c>
      <c r="AF42" s="29">
        <f t="shared" si="28"/>
        <v>0</v>
      </c>
      <c r="AG42" s="29"/>
      <c r="AH42" s="28">
        <f t="shared" si="26"/>
        <v>17764.4375</v>
      </c>
    </row>
    <row r="43" spans="1:34" ht="13.9" customHeight="1">
      <c r="A43" s="38" t="s">
        <v>26</v>
      </c>
      <c r="B43" s="27">
        <v>19951838.940000001</v>
      </c>
      <c r="C43" s="27">
        <f t="shared" si="27"/>
        <v>14963879.205000002</v>
      </c>
      <c r="D43" s="27">
        <f t="shared" si="23"/>
        <v>4987959.7349999994</v>
      </c>
      <c r="E43" s="28">
        <f t="shared" si="24"/>
        <v>0</v>
      </c>
      <c r="F43" s="29"/>
      <c r="G43" s="29"/>
      <c r="H43" s="29">
        <f>+$D$43*G$11</f>
        <v>187048.49006249997</v>
      </c>
      <c r="I43" s="29">
        <f t="shared" ref="I43:AF43" si="29">+$D$43*H$11</f>
        <v>360080.81326964998</v>
      </c>
      <c r="J43" s="29">
        <f t="shared" si="29"/>
        <v>333046.07150594995</v>
      </c>
      <c r="K43" s="29">
        <f t="shared" si="29"/>
        <v>308106.27283094998</v>
      </c>
      <c r="L43" s="29">
        <f t="shared" si="29"/>
        <v>284962.13966054999</v>
      </c>
      <c r="M43" s="29">
        <f t="shared" si="29"/>
        <v>263613.67199474998</v>
      </c>
      <c r="N43" s="29">
        <f t="shared" si="29"/>
        <v>243811.47184679998</v>
      </c>
      <c r="O43" s="29">
        <f t="shared" si="29"/>
        <v>225555.53921669998</v>
      </c>
      <c r="P43" s="29">
        <f t="shared" si="29"/>
        <v>222562.76337569999</v>
      </c>
      <c r="Q43" s="29">
        <f t="shared" si="29"/>
        <v>222512.88377834996</v>
      </c>
      <c r="R43" s="29">
        <f t="shared" si="29"/>
        <v>222562.76337569999</v>
      </c>
      <c r="S43" s="29">
        <f t="shared" si="29"/>
        <v>222512.88377834996</v>
      </c>
      <c r="T43" s="29">
        <f t="shared" si="29"/>
        <v>222562.76337569999</v>
      </c>
      <c r="U43" s="29">
        <f t="shared" si="29"/>
        <v>222512.88377834996</v>
      </c>
      <c r="V43" s="29">
        <f t="shared" si="29"/>
        <v>222562.76337569999</v>
      </c>
      <c r="W43" s="29">
        <f t="shared" si="29"/>
        <v>222512.88377834996</v>
      </c>
      <c r="X43" s="29">
        <f t="shared" si="29"/>
        <v>222562.76337569999</v>
      </c>
      <c r="Y43" s="29">
        <f t="shared" si="29"/>
        <v>222512.88377834996</v>
      </c>
      <c r="Z43" s="29">
        <f t="shared" si="29"/>
        <v>222562.76337569999</v>
      </c>
      <c r="AA43" s="29">
        <f t="shared" si="29"/>
        <v>222512.88377834996</v>
      </c>
      <c r="AB43" s="29">
        <f t="shared" si="29"/>
        <v>111281.38168784999</v>
      </c>
      <c r="AC43" s="29">
        <f t="shared" si="29"/>
        <v>0</v>
      </c>
      <c r="AD43" s="29">
        <f t="shared" si="29"/>
        <v>0</v>
      </c>
      <c r="AE43" s="29">
        <f t="shared" si="29"/>
        <v>0</v>
      </c>
      <c r="AF43" s="29">
        <f t="shared" si="29"/>
        <v>0</v>
      </c>
      <c r="AG43" s="29"/>
      <c r="AH43" s="28">
        <f t="shared" si="26"/>
        <v>4987959.7349999994</v>
      </c>
    </row>
    <row r="44" spans="1:34" ht="13.9" customHeight="1">
      <c r="A44" s="38" t="s">
        <v>27</v>
      </c>
      <c r="B44" s="27"/>
      <c r="C44" s="27">
        <f t="shared" ref="C44:C45" si="30">+B44</f>
        <v>0</v>
      </c>
      <c r="D44" s="27">
        <f t="shared" si="23"/>
        <v>0</v>
      </c>
      <c r="E44" s="28">
        <f t="shared" si="24"/>
        <v>0</v>
      </c>
      <c r="F44" s="29"/>
      <c r="G44" s="29"/>
      <c r="H44" s="29">
        <f>+$D$44*G$12</f>
        <v>0</v>
      </c>
      <c r="I44" s="29">
        <f t="shared" ref="I44:AF44" si="31">+$D$44*H$12</f>
        <v>0</v>
      </c>
      <c r="J44" s="29">
        <f t="shared" si="31"/>
        <v>0</v>
      </c>
      <c r="K44" s="29">
        <f t="shared" si="31"/>
        <v>0</v>
      </c>
      <c r="L44" s="29">
        <f t="shared" si="31"/>
        <v>0</v>
      </c>
      <c r="M44" s="29">
        <f t="shared" si="31"/>
        <v>0</v>
      </c>
      <c r="N44" s="29">
        <f t="shared" si="31"/>
        <v>0</v>
      </c>
      <c r="O44" s="29">
        <f t="shared" si="31"/>
        <v>0</v>
      </c>
      <c r="P44" s="29">
        <f t="shared" si="31"/>
        <v>0</v>
      </c>
      <c r="Q44" s="29">
        <f t="shared" si="31"/>
        <v>0</v>
      </c>
      <c r="R44" s="29">
        <f t="shared" si="31"/>
        <v>0</v>
      </c>
      <c r="S44" s="29">
        <f t="shared" si="31"/>
        <v>0</v>
      </c>
      <c r="T44" s="29">
        <f t="shared" si="31"/>
        <v>0</v>
      </c>
      <c r="U44" s="29">
        <f t="shared" si="31"/>
        <v>0</v>
      </c>
      <c r="V44" s="29">
        <f t="shared" si="31"/>
        <v>0</v>
      </c>
      <c r="W44" s="29">
        <f t="shared" si="31"/>
        <v>0</v>
      </c>
      <c r="X44" s="29">
        <f t="shared" si="31"/>
        <v>0</v>
      </c>
      <c r="Y44" s="29">
        <f t="shared" si="31"/>
        <v>0</v>
      </c>
      <c r="Z44" s="29">
        <f t="shared" si="31"/>
        <v>0</v>
      </c>
      <c r="AA44" s="29">
        <f t="shared" si="31"/>
        <v>0</v>
      </c>
      <c r="AB44" s="29">
        <f t="shared" si="31"/>
        <v>0</v>
      </c>
      <c r="AC44" s="29">
        <f t="shared" si="31"/>
        <v>0</v>
      </c>
      <c r="AD44" s="29">
        <f t="shared" si="31"/>
        <v>0</v>
      </c>
      <c r="AE44" s="29">
        <f t="shared" si="31"/>
        <v>0</v>
      </c>
      <c r="AF44" s="29">
        <f t="shared" si="31"/>
        <v>0</v>
      </c>
      <c r="AG44" s="29"/>
      <c r="AH44" s="28">
        <f t="shared" si="26"/>
        <v>0</v>
      </c>
    </row>
    <row r="45" spans="1:34" ht="13.9" customHeight="1">
      <c r="A45" s="38" t="s">
        <v>28</v>
      </c>
      <c r="B45" s="27"/>
      <c r="C45" s="27">
        <f t="shared" si="30"/>
        <v>0</v>
      </c>
      <c r="D45" s="27">
        <f t="shared" si="23"/>
        <v>0</v>
      </c>
      <c r="E45" s="28">
        <f t="shared" si="24"/>
        <v>0</v>
      </c>
      <c r="F45" s="29"/>
      <c r="G45" s="29"/>
      <c r="H45" s="29">
        <f>+$D$45*G$11</f>
        <v>0</v>
      </c>
      <c r="I45" s="29">
        <f t="shared" ref="I45:AF45" si="32">+$D$45*H$11</f>
        <v>0</v>
      </c>
      <c r="J45" s="29">
        <f t="shared" si="32"/>
        <v>0</v>
      </c>
      <c r="K45" s="29">
        <f t="shared" si="32"/>
        <v>0</v>
      </c>
      <c r="L45" s="29">
        <f t="shared" si="32"/>
        <v>0</v>
      </c>
      <c r="M45" s="29">
        <f t="shared" si="32"/>
        <v>0</v>
      </c>
      <c r="N45" s="29">
        <f t="shared" si="32"/>
        <v>0</v>
      </c>
      <c r="O45" s="29">
        <f t="shared" si="32"/>
        <v>0</v>
      </c>
      <c r="P45" s="29">
        <f t="shared" si="32"/>
        <v>0</v>
      </c>
      <c r="Q45" s="29">
        <f t="shared" si="32"/>
        <v>0</v>
      </c>
      <c r="R45" s="29">
        <f t="shared" si="32"/>
        <v>0</v>
      </c>
      <c r="S45" s="29">
        <f t="shared" si="32"/>
        <v>0</v>
      </c>
      <c r="T45" s="29">
        <f t="shared" si="32"/>
        <v>0</v>
      </c>
      <c r="U45" s="29">
        <f t="shared" si="32"/>
        <v>0</v>
      </c>
      <c r="V45" s="29">
        <f t="shared" si="32"/>
        <v>0</v>
      </c>
      <c r="W45" s="29">
        <f t="shared" si="32"/>
        <v>0</v>
      </c>
      <c r="X45" s="29">
        <f t="shared" si="32"/>
        <v>0</v>
      </c>
      <c r="Y45" s="29">
        <f t="shared" si="32"/>
        <v>0</v>
      </c>
      <c r="Z45" s="29">
        <f t="shared" si="32"/>
        <v>0</v>
      </c>
      <c r="AA45" s="29">
        <f t="shared" si="32"/>
        <v>0</v>
      </c>
      <c r="AB45" s="29">
        <f t="shared" si="32"/>
        <v>0</v>
      </c>
      <c r="AC45" s="29">
        <f t="shared" si="32"/>
        <v>0</v>
      </c>
      <c r="AD45" s="29">
        <f t="shared" si="32"/>
        <v>0</v>
      </c>
      <c r="AE45" s="29">
        <f t="shared" si="32"/>
        <v>0</v>
      </c>
      <c r="AF45" s="29">
        <f t="shared" si="32"/>
        <v>0</v>
      </c>
      <c r="AG45" s="29"/>
      <c r="AH45" s="28">
        <f t="shared" si="26"/>
        <v>0</v>
      </c>
    </row>
    <row r="46" spans="1:34" ht="13.9" customHeight="1" thickBot="1">
      <c r="A46" s="39" t="s">
        <v>22</v>
      </c>
      <c r="B46" s="31">
        <f t="shared" ref="B46:AF46" si="33">SUM(B40:B45)</f>
        <v>17990686.48</v>
      </c>
      <c r="C46" s="31">
        <f t="shared" si="33"/>
        <v>13493014.860000001</v>
      </c>
      <c r="D46" s="31">
        <f t="shared" si="33"/>
        <v>4497671.6199999992</v>
      </c>
      <c r="E46" s="31">
        <f t="shared" si="33"/>
        <v>0</v>
      </c>
      <c r="F46" s="31">
        <f t="shared" si="33"/>
        <v>0</v>
      </c>
      <c r="G46" s="31">
        <f t="shared" si="33"/>
        <v>0</v>
      </c>
      <c r="H46" s="31">
        <f t="shared" si="33"/>
        <v>162312.02884374995</v>
      </c>
      <c r="I46" s="31">
        <f t="shared" si="33"/>
        <v>313098.23552527494</v>
      </c>
      <c r="J46" s="31">
        <f t="shared" si="33"/>
        <v>290793.7097590749</v>
      </c>
      <c r="K46" s="31">
        <f t="shared" si="33"/>
        <v>270108.93822044996</v>
      </c>
      <c r="L46" s="31">
        <f t="shared" si="33"/>
        <v>250794.38271429998</v>
      </c>
      <c r="M46" s="31">
        <f t="shared" si="33"/>
        <v>232885.60691929996</v>
      </c>
      <c r="N46" s="31">
        <f t="shared" si="33"/>
        <v>214679.29432667495</v>
      </c>
      <c r="O46" s="31">
        <f t="shared" si="33"/>
        <v>196358.34385532496</v>
      </c>
      <c r="P46" s="31">
        <f t="shared" si="33"/>
        <v>193354.90935182496</v>
      </c>
      <c r="Q46" s="31">
        <f t="shared" si="33"/>
        <v>193304.85211009995</v>
      </c>
      <c r="R46" s="31">
        <f t="shared" si="33"/>
        <v>193354.90935182496</v>
      </c>
      <c r="S46" s="31">
        <f t="shared" si="33"/>
        <v>193304.85211009995</v>
      </c>
      <c r="T46" s="31">
        <f t="shared" si="33"/>
        <v>193354.90935182496</v>
      </c>
      <c r="U46" s="31">
        <f t="shared" si="33"/>
        <v>193304.85211009995</v>
      </c>
      <c r="V46" s="31">
        <f t="shared" si="33"/>
        <v>193354.90935182496</v>
      </c>
      <c r="W46" s="31">
        <f t="shared" si="33"/>
        <v>208307.64398542495</v>
      </c>
      <c r="X46" s="31">
        <f t="shared" si="33"/>
        <v>223355.41257694998</v>
      </c>
      <c r="Y46" s="31">
        <f t="shared" si="33"/>
        <v>223305.35533522497</v>
      </c>
      <c r="Z46" s="31">
        <f t="shared" si="33"/>
        <v>223355.41257694998</v>
      </c>
      <c r="AA46" s="31">
        <f t="shared" si="33"/>
        <v>223305.35533522497</v>
      </c>
      <c r="AB46" s="31">
        <f t="shared" si="33"/>
        <v>111677.70628847499</v>
      </c>
      <c r="AC46" s="31">
        <f t="shared" si="33"/>
        <v>0</v>
      </c>
      <c r="AD46" s="31">
        <f t="shared" si="33"/>
        <v>0</v>
      </c>
      <c r="AE46" s="31">
        <f t="shared" si="33"/>
        <v>0</v>
      </c>
      <c r="AF46" s="31">
        <f t="shared" si="33"/>
        <v>0</v>
      </c>
      <c r="AG46" s="30"/>
      <c r="AH46" s="31">
        <f>SUM(AH40:AH45)</f>
        <v>4497671.6199999992</v>
      </c>
    </row>
    <row r="47" spans="1:34" ht="13.5" thickTop="1">
      <c r="B47" s="40"/>
    </row>
    <row r="48" spans="1:34" ht="13.9" customHeight="1">
      <c r="A48" s="26" t="s">
        <v>31</v>
      </c>
      <c r="B48" s="32"/>
      <c r="C48" s="32"/>
      <c r="D48" s="32"/>
      <c r="E48" s="33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29"/>
      <c r="AH48" s="34"/>
    </row>
    <row r="49" spans="1:34" ht="13.9" customHeight="1">
      <c r="A49" s="38" t="s">
        <v>25</v>
      </c>
      <c r="B49" s="27">
        <v>767621.8</v>
      </c>
      <c r="C49" s="27">
        <f t="shared" ref="C49:C53" si="34">+B49/2</f>
        <v>383810.9</v>
      </c>
      <c r="D49" s="27">
        <f t="shared" ref="D49:D53" si="35">+B49-C49</f>
        <v>383810.9</v>
      </c>
      <c r="E49" s="28">
        <f t="shared" ref="E49:E53" si="36">SUM(F49:AF49)-(B49-C49)</f>
        <v>0</v>
      </c>
      <c r="F49" s="29"/>
      <c r="G49" s="29"/>
      <c r="H49" s="29"/>
      <c r="I49" s="29">
        <f>+$D$49*G$12</f>
        <v>19190.545000000002</v>
      </c>
      <c r="J49" s="29">
        <f t="shared" ref="J49:AF49" si="37">+$D$49*H$12</f>
        <v>36462.035500000005</v>
      </c>
      <c r="K49" s="29">
        <f t="shared" si="37"/>
        <v>32815.831950000007</v>
      </c>
      <c r="L49" s="29">
        <f t="shared" si="37"/>
        <v>29534.248755000004</v>
      </c>
      <c r="M49" s="29">
        <f t="shared" si="37"/>
        <v>26578.904825000005</v>
      </c>
      <c r="N49" s="29">
        <f t="shared" si="37"/>
        <v>23922.933397000004</v>
      </c>
      <c r="O49" s="29">
        <f t="shared" si="37"/>
        <v>22664.033645</v>
      </c>
      <c r="P49" s="29">
        <f t="shared" si="37"/>
        <v>22664.033645</v>
      </c>
      <c r="Q49" s="29">
        <f t="shared" si="37"/>
        <v>22664.033645</v>
      </c>
      <c r="R49" s="29">
        <f t="shared" si="37"/>
        <v>22664.033645</v>
      </c>
      <c r="S49" s="29">
        <f t="shared" si="37"/>
        <v>22664.033645</v>
      </c>
      <c r="T49" s="29">
        <f t="shared" si="37"/>
        <v>22664.033645</v>
      </c>
      <c r="U49" s="29">
        <f t="shared" si="37"/>
        <v>22664.033645</v>
      </c>
      <c r="V49" s="29">
        <f t="shared" si="37"/>
        <v>22664.033645</v>
      </c>
      <c r="W49" s="29">
        <f t="shared" si="37"/>
        <v>22664.033645</v>
      </c>
      <c r="X49" s="29">
        <f t="shared" si="37"/>
        <v>11330.097768000001</v>
      </c>
      <c r="Y49" s="29">
        <f t="shared" si="37"/>
        <v>0</v>
      </c>
      <c r="Z49" s="29">
        <f t="shared" si="37"/>
        <v>0</v>
      </c>
      <c r="AA49" s="29">
        <f t="shared" si="37"/>
        <v>0</v>
      </c>
      <c r="AB49" s="29">
        <f t="shared" si="37"/>
        <v>0</v>
      </c>
      <c r="AC49" s="29">
        <f t="shared" si="37"/>
        <v>0</v>
      </c>
      <c r="AD49" s="29">
        <f t="shared" si="37"/>
        <v>0</v>
      </c>
      <c r="AE49" s="29">
        <f t="shared" si="37"/>
        <v>0</v>
      </c>
      <c r="AF49" s="29">
        <f t="shared" si="37"/>
        <v>0</v>
      </c>
      <c r="AG49" s="29"/>
      <c r="AH49" s="28">
        <f t="shared" ref="AH49:AH53" si="38">+SUM(F49:AF49)</f>
        <v>383810.90000000008</v>
      </c>
    </row>
    <row r="50" spans="1:34" ht="13.9" customHeight="1">
      <c r="A50" s="38" t="s">
        <v>109</v>
      </c>
      <c r="B50" s="27">
        <v>257578.44999999995</v>
      </c>
      <c r="C50" s="27">
        <f t="shared" si="34"/>
        <v>128789.22499999998</v>
      </c>
      <c r="D50" s="27">
        <f t="shared" si="35"/>
        <v>128789.22499999998</v>
      </c>
      <c r="E50" s="28">
        <f t="shared" si="36"/>
        <v>0</v>
      </c>
      <c r="F50" s="29"/>
      <c r="G50" s="29"/>
      <c r="H50" s="29"/>
      <c r="I50" s="29">
        <f>+$D$50*G$11</f>
        <v>4829.5959374999993</v>
      </c>
      <c r="J50" s="29">
        <f t="shared" ref="J50:AF50" si="39">+$D$50*H$11</f>
        <v>9297.2941527499988</v>
      </c>
      <c r="K50" s="29">
        <f t="shared" si="39"/>
        <v>8599.2565532499975</v>
      </c>
      <c r="L50" s="29">
        <f t="shared" si="39"/>
        <v>7955.310428249998</v>
      </c>
      <c r="M50" s="29">
        <f t="shared" si="39"/>
        <v>7357.7284242499991</v>
      </c>
      <c r="N50" s="29">
        <f t="shared" si="39"/>
        <v>6806.5105412499988</v>
      </c>
      <c r="O50" s="29">
        <f t="shared" si="39"/>
        <v>6295.2173179999991</v>
      </c>
      <c r="P50" s="29">
        <f t="shared" si="39"/>
        <v>5823.8487544999998</v>
      </c>
      <c r="Q50" s="29">
        <f t="shared" si="39"/>
        <v>5746.5752194999986</v>
      </c>
      <c r="R50" s="29">
        <f t="shared" si="39"/>
        <v>5745.2873272499983</v>
      </c>
      <c r="S50" s="29">
        <f t="shared" si="39"/>
        <v>5746.5752194999986</v>
      </c>
      <c r="T50" s="29">
        <f t="shared" si="39"/>
        <v>5745.2873272499983</v>
      </c>
      <c r="U50" s="29">
        <f t="shared" si="39"/>
        <v>5746.5752194999986</v>
      </c>
      <c r="V50" s="29">
        <f t="shared" si="39"/>
        <v>5745.2873272499983</v>
      </c>
      <c r="W50" s="29">
        <f t="shared" si="39"/>
        <v>5746.5752194999986</v>
      </c>
      <c r="X50" s="29">
        <f t="shared" si="39"/>
        <v>5745.2873272499983</v>
      </c>
      <c r="Y50" s="29">
        <f t="shared" si="39"/>
        <v>5746.5752194999986</v>
      </c>
      <c r="Z50" s="29">
        <f t="shared" si="39"/>
        <v>5745.2873272499983</v>
      </c>
      <c r="AA50" s="29">
        <f t="shared" si="39"/>
        <v>5746.5752194999986</v>
      </c>
      <c r="AB50" s="29">
        <f t="shared" si="39"/>
        <v>5745.2873272499983</v>
      </c>
      <c r="AC50" s="29">
        <f t="shared" si="39"/>
        <v>2873.2876097499993</v>
      </c>
      <c r="AD50" s="29">
        <f t="shared" si="39"/>
        <v>0</v>
      </c>
      <c r="AE50" s="29">
        <f t="shared" si="39"/>
        <v>0</v>
      </c>
      <c r="AF50" s="29">
        <f t="shared" si="39"/>
        <v>0</v>
      </c>
      <c r="AG50" s="29"/>
      <c r="AH50" s="28">
        <f t="shared" si="38"/>
        <v>128789.22499999996</v>
      </c>
    </row>
    <row r="51" spans="1:34" ht="13.9" customHeight="1">
      <c r="A51" s="38" t="s">
        <v>26</v>
      </c>
      <c r="B51" s="27">
        <v>-26668471.470000003</v>
      </c>
      <c r="C51" s="27">
        <f t="shared" si="34"/>
        <v>-13334235.735000001</v>
      </c>
      <c r="D51" s="27">
        <f t="shared" si="35"/>
        <v>-13334235.735000001</v>
      </c>
      <c r="E51" s="28">
        <f t="shared" si="36"/>
        <v>0</v>
      </c>
      <c r="F51" s="29"/>
      <c r="G51" s="29"/>
      <c r="H51" s="29"/>
      <c r="I51" s="29">
        <f>+$D$51*G$11</f>
        <v>-500033.84006250004</v>
      </c>
      <c r="J51" s="29">
        <f t="shared" ref="J51:AF51" si="40">+$D$51*H$11</f>
        <v>-962598.47770965018</v>
      </c>
      <c r="K51" s="29">
        <f t="shared" si="40"/>
        <v>-890326.92002595006</v>
      </c>
      <c r="L51" s="29">
        <f t="shared" si="40"/>
        <v>-823655.74135095009</v>
      </c>
      <c r="M51" s="29">
        <f t="shared" si="40"/>
        <v>-761784.88754055009</v>
      </c>
      <c r="N51" s="29">
        <f t="shared" si="40"/>
        <v>-704714.35859475005</v>
      </c>
      <c r="O51" s="29">
        <f t="shared" si="40"/>
        <v>-651777.4427268001</v>
      </c>
      <c r="P51" s="29">
        <f t="shared" si="40"/>
        <v>-602974.13993670011</v>
      </c>
      <c r="Q51" s="29">
        <f t="shared" si="40"/>
        <v>-594973.59849570005</v>
      </c>
      <c r="R51" s="29">
        <f t="shared" si="40"/>
        <v>-594840.25613835</v>
      </c>
      <c r="S51" s="29">
        <f t="shared" si="40"/>
        <v>-594973.59849570005</v>
      </c>
      <c r="T51" s="29">
        <f t="shared" si="40"/>
        <v>-594840.25613835</v>
      </c>
      <c r="U51" s="29">
        <f t="shared" si="40"/>
        <v>-594973.59849570005</v>
      </c>
      <c r="V51" s="29">
        <f t="shared" si="40"/>
        <v>-594840.25613835</v>
      </c>
      <c r="W51" s="29">
        <f t="shared" si="40"/>
        <v>-594973.59849570005</v>
      </c>
      <c r="X51" s="29">
        <f t="shared" si="40"/>
        <v>-594840.25613835</v>
      </c>
      <c r="Y51" s="29">
        <f t="shared" si="40"/>
        <v>-594973.59849570005</v>
      </c>
      <c r="Z51" s="29">
        <f t="shared" si="40"/>
        <v>-594840.25613835</v>
      </c>
      <c r="AA51" s="29">
        <f t="shared" si="40"/>
        <v>-594973.59849570005</v>
      </c>
      <c r="AB51" s="29">
        <f t="shared" si="40"/>
        <v>-594840.25613835</v>
      </c>
      <c r="AC51" s="29">
        <f t="shared" si="40"/>
        <v>-297486.79924785002</v>
      </c>
      <c r="AD51" s="29">
        <f t="shared" si="40"/>
        <v>0</v>
      </c>
      <c r="AE51" s="29">
        <f t="shared" si="40"/>
        <v>0</v>
      </c>
      <c r="AF51" s="29">
        <f t="shared" si="40"/>
        <v>0</v>
      </c>
      <c r="AG51" s="29"/>
      <c r="AH51" s="28">
        <f t="shared" si="38"/>
        <v>-13334235.735000003</v>
      </c>
    </row>
    <row r="52" spans="1:34" ht="13.9" customHeight="1">
      <c r="A52" s="38" t="s">
        <v>27</v>
      </c>
      <c r="B52" s="27"/>
      <c r="C52" s="27">
        <f t="shared" si="34"/>
        <v>0</v>
      </c>
      <c r="D52" s="27">
        <f t="shared" si="35"/>
        <v>0</v>
      </c>
      <c r="E52" s="28">
        <f t="shared" si="36"/>
        <v>0</v>
      </c>
      <c r="F52" s="29"/>
      <c r="G52" s="29"/>
      <c r="H52" s="29"/>
      <c r="I52" s="29">
        <f>+$D$52*G$12</f>
        <v>0</v>
      </c>
      <c r="J52" s="29">
        <f t="shared" ref="J52:AF52" si="41">+$D$52*H$12</f>
        <v>0</v>
      </c>
      <c r="K52" s="29">
        <f t="shared" si="41"/>
        <v>0</v>
      </c>
      <c r="L52" s="29">
        <f t="shared" si="41"/>
        <v>0</v>
      </c>
      <c r="M52" s="29">
        <f t="shared" si="41"/>
        <v>0</v>
      </c>
      <c r="N52" s="29">
        <f t="shared" si="41"/>
        <v>0</v>
      </c>
      <c r="O52" s="29">
        <f t="shared" si="41"/>
        <v>0</v>
      </c>
      <c r="P52" s="29">
        <f t="shared" si="41"/>
        <v>0</v>
      </c>
      <c r="Q52" s="29">
        <f t="shared" si="41"/>
        <v>0</v>
      </c>
      <c r="R52" s="29">
        <f t="shared" si="41"/>
        <v>0</v>
      </c>
      <c r="S52" s="29">
        <f t="shared" si="41"/>
        <v>0</v>
      </c>
      <c r="T52" s="29">
        <f t="shared" si="41"/>
        <v>0</v>
      </c>
      <c r="U52" s="29">
        <f t="shared" si="41"/>
        <v>0</v>
      </c>
      <c r="V52" s="29">
        <f t="shared" si="41"/>
        <v>0</v>
      </c>
      <c r="W52" s="29">
        <f t="shared" si="41"/>
        <v>0</v>
      </c>
      <c r="X52" s="29">
        <f t="shared" si="41"/>
        <v>0</v>
      </c>
      <c r="Y52" s="29">
        <f t="shared" si="41"/>
        <v>0</v>
      </c>
      <c r="Z52" s="29">
        <f t="shared" si="41"/>
        <v>0</v>
      </c>
      <c r="AA52" s="29">
        <f t="shared" si="41"/>
        <v>0</v>
      </c>
      <c r="AB52" s="29">
        <f t="shared" si="41"/>
        <v>0</v>
      </c>
      <c r="AC52" s="29">
        <f t="shared" si="41"/>
        <v>0</v>
      </c>
      <c r="AD52" s="29">
        <f t="shared" si="41"/>
        <v>0</v>
      </c>
      <c r="AE52" s="29">
        <f t="shared" si="41"/>
        <v>0</v>
      </c>
      <c r="AF52" s="29">
        <f t="shared" si="41"/>
        <v>0</v>
      </c>
      <c r="AG52" s="29"/>
      <c r="AH52" s="28">
        <f t="shared" si="38"/>
        <v>0</v>
      </c>
    </row>
    <row r="53" spans="1:34" ht="13.9" customHeight="1">
      <c r="A53" s="38" t="s">
        <v>28</v>
      </c>
      <c r="B53" s="27"/>
      <c r="C53" s="27">
        <f t="shared" si="34"/>
        <v>0</v>
      </c>
      <c r="D53" s="27">
        <f t="shared" si="35"/>
        <v>0</v>
      </c>
      <c r="E53" s="28">
        <f t="shared" si="36"/>
        <v>0</v>
      </c>
      <c r="F53" s="29"/>
      <c r="G53" s="29"/>
      <c r="H53" s="29"/>
      <c r="I53" s="29">
        <f>+$D$53*G$11</f>
        <v>0</v>
      </c>
      <c r="J53" s="29">
        <f t="shared" ref="J53:AF53" si="42">+$D$53*H$11</f>
        <v>0</v>
      </c>
      <c r="K53" s="29">
        <f t="shared" si="42"/>
        <v>0</v>
      </c>
      <c r="L53" s="29">
        <f t="shared" si="42"/>
        <v>0</v>
      </c>
      <c r="M53" s="29">
        <f t="shared" si="42"/>
        <v>0</v>
      </c>
      <c r="N53" s="29">
        <f t="shared" si="42"/>
        <v>0</v>
      </c>
      <c r="O53" s="29">
        <f t="shared" si="42"/>
        <v>0</v>
      </c>
      <c r="P53" s="29">
        <f t="shared" si="42"/>
        <v>0</v>
      </c>
      <c r="Q53" s="29">
        <f t="shared" si="42"/>
        <v>0</v>
      </c>
      <c r="R53" s="29">
        <f t="shared" si="42"/>
        <v>0</v>
      </c>
      <c r="S53" s="29">
        <f t="shared" si="42"/>
        <v>0</v>
      </c>
      <c r="T53" s="29">
        <f t="shared" si="42"/>
        <v>0</v>
      </c>
      <c r="U53" s="29">
        <f t="shared" si="42"/>
        <v>0</v>
      </c>
      <c r="V53" s="29">
        <f t="shared" si="42"/>
        <v>0</v>
      </c>
      <c r="W53" s="29">
        <f t="shared" si="42"/>
        <v>0</v>
      </c>
      <c r="X53" s="29">
        <f t="shared" si="42"/>
        <v>0</v>
      </c>
      <c r="Y53" s="29">
        <f t="shared" si="42"/>
        <v>0</v>
      </c>
      <c r="Z53" s="29">
        <f t="shared" si="42"/>
        <v>0</v>
      </c>
      <c r="AA53" s="29">
        <f t="shared" si="42"/>
        <v>0</v>
      </c>
      <c r="AB53" s="29">
        <f t="shared" si="42"/>
        <v>0</v>
      </c>
      <c r="AC53" s="29">
        <f t="shared" si="42"/>
        <v>0</v>
      </c>
      <c r="AD53" s="29">
        <f t="shared" si="42"/>
        <v>0</v>
      </c>
      <c r="AE53" s="29">
        <f t="shared" si="42"/>
        <v>0</v>
      </c>
      <c r="AF53" s="29">
        <f t="shared" si="42"/>
        <v>0</v>
      </c>
      <c r="AG53" s="29"/>
      <c r="AH53" s="28">
        <f t="shared" si="38"/>
        <v>0</v>
      </c>
    </row>
    <row r="54" spans="1:34" ht="13.9" customHeight="1" thickBot="1">
      <c r="A54" s="39" t="s">
        <v>22</v>
      </c>
      <c r="B54" s="31">
        <f t="shared" ref="B54:AF54" si="43">SUM(B48:B53)</f>
        <v>-25643271.220000003</v>
      </c>
      <c r="C54" s="31">
        <f t="shared" si="43"/>
        <v>-12821635.610000001</v>
      </c>
      <c r="D54" s="31">
        <f t="shared" si="43"/>
        <v>-12821635.610000001</v>
      </c>
      <c r="E54" s="31">
        <f t="shared" si="43"/>
        <v>0</v>
      </c>
      <c r="F54" s="31">
        <f t="shared" si="43"/>
        <v>0</v>
      </c>
      <c r="G54" s="31">
        <f t="shared" si="43"/>
        <v>0</v>
      </c>
      <c r="H54" s="31">
        <f t="shared" si="43"/>
        <v>0</v>
      </c>
      <c r="I54" s="31">
        <f t="shared" si="43"/>
        <v>-476013.69912500004</v>
      </c>
      <c r="J54" s="31">
        <f t="shared" si="43"/>
        <v>-916839.14805690013</v>
      </c>
      <c r="K54" s="31">
        <f t="shared" si="43"/>
        <v>-848911.83152270003</v>
      </c>
      <c r="L54" s="31">
        <f t="shared" si="43"/>
        <v>-786166.18216770014</v>
      </c>
      <c r="M54" s="31">
        <f t="shared" si="43"/>
        <v>-727848.25429130008</v>
      </c>
      <c r="N54" s="31">
        <f t="shared" si="43"/>
        <v>-673984.9146565001</v>
      </c>
      <c r="O54" s="31">
        <f t="shared" si="43"/>
        <v>-622818.1917638001</v>
      </c>
      <c r="P54" s="31">
        <f t="shared" si="43"/>
        <v>-574486.25753720012</v>
      </c>
      <c r="Q54" s="31">
        <f t="shared" si="43"/>
        <v>-566562.98963120009</v>
      </c>
      <c r="R54" s="31">
        <f t="shared" si="43"/>
        <v>-566430.93516610004</v>
      </c>
      <c r="S54" s="31">
        <f t="shared" si="43"/>
        <v>-566562.98963120009</v>
      </c>
      <c r="T54" s="31">
        <f t="shared" si="43"/>
        <v>-566430.93516610004</v>
      </c>
      <c r="U54" s="31">
        <f t="shared" si="43"/>
        <v>-566562.98963120009</v>
      </c>
      <c r="V54" s="31">
        <f t="shared" si="43"/>
        <v>-566430.93516610004</v>
      </c>
      <c r="W54" s="31">
        <f t="shared" si="43"/>
        <v>-566562.98963120009</v>
      </c>
      <c r="X54" s="31">
        <f t="shared" si="43"/>
        <v>-577764.87104310002</v>
      </c>
      <c r="Y54" s="31">
        <f t="shared" si="43"/>
        <v>-589227.02327620005</v>
      </c>
      <c r="Z54" s="31">
        <f t="shared" si="43"/>
        <v>-589094.9688111</v>
      </c>
      <c r="AA54" s="31">
        <f t="shared" si="43"/>
        <v>-589227.02327620005</v>
      </c>
      <c r="AB54" s="31">
        <f t="shared" si="43"/>
        <v>-589094.9688111</v>
      </c>
      <c r="AC54" s="31">
        <f t="shared" si="43"/>
        <v>-294613.51163810003</v>
      </c>
      <c r="AD54" s="31">
        <f t="shared" si="43"/>
        <v>0</v>
      </c>
      <c r="AE54" s="31">
        <f t="shared" si="43"/>
        <v>0</v>
      </c>
      <c r="AF54" s="31">
        <f t="shared" si="43"/>
        <v>0</v>
      </c>
      <c r="AG54" s="30"/>
      <c r="AH54" s="31">
        <f>SUM(AH48:AH53)</f>
        <v>-12821635.610000003</v>
      </c>
    </row>
    <row r="55" spans="1:34" ht="13.5" thickTop="1">
      <c r="B55" s="40"/>
    </row>
    <row r="56" spans="1:34" ht="13.9" customHeight="1">
      <c r="A56" s="26" t="s">
        <v>32</v>
      </c>
      <c r="B56" s="32"/>
      <c r="C56" s="32"/>
      <c r="D56" s="32"/>
      <c r="E56" s="33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29"/>
      <c r="AH56" s="34"/>
    </row>
    <row r="57" spans="1:34" ht="13.9" customHeight="1">
      <c r="A57" s="38" t="s">
        <v>25</v>
      </c>
      <c r="B57" s="27">
        <v>-2170351.7000000002</v>
      </c>
      <c r="C57" s="27">
        <f t="shared" ref="C57:C61" si="44">+B57/2</f>
        <v>-1085175.8500000001</v>
      </c>
      <c r="D57" s="27">
        <f t="shared" ref="D57:D61" si="45">+B57-C57</f>
        <v>-1085175.8500000001</v>
      </c>
      <c r="E57" s="28">
        <f t="shared" ref="E57:E61" si="46">SUM(F57:AF57)-(B57-C57)</f>
        <v>0</v>
      </c>
      <c r="F57" s="29"/>
      <c r="G57" s="29"/>
      <c r="H57" s="29"/>
      <c r="I57" s="29"/>
      <c r="J57" s="29">
        <f>+$D$57*G$12</f>
        <v>-54258.79250000001</v>
      </c>
      <c r="K57" s="29">
        <f>+$D$57*H$12</f>
        <v>-103091.70575000001</v>
      </c>
      <c r="L57" s="29">
        <f t="shared" ref="L57:AF57" si="47">+$D$57*I$12</f>
        <v>-92782.535175000012</v>
      </c>
      <c r="M57" s="29">
        <f t="shared" si="47"/>
        <v>-83504.281657500018</v>
      </c>
      <c r="N57" s="29">
        <f t="shared" si="47"/>
        <v>-75148.427612500018</v>
      </c>
      <c r="O57" s="29">
        <f t="shared" si="47"/>
        <v>-67639.010730500013</v>
      </c>
      <c r="P57" s="29">
        <f t="shared" si="47"/>
        <v>-64079.633942500004</v>
      </c>
      <c r="Q57" s="29">
        <f t="shared" si="47"/>
        <v>-64079.633942500004</v>
      </c>
      <c r="R57" s="29">
        <f t="shared" si="47"/>
        <v>-64079.633942500004</v>
      </c>
      <c r="S57" s="29">
        <f t="shared" si="47"/>
        <v>-64079.633942500004</v>
      </c>
      <c r="T57" s="29">
        <f t="shared" si="47"/>
        <v>-64079.633942500004</v>
      </c>
      <c r="U57" s="29">
        <f t="shared" si="47"/>
        <v>-64079.633942500004</v>
      </c>
      <c r="V57" s="29">
        <f t="shared" si="47"/>
        <v>-64079.633942500004</v>
      </c>
      <c r="W57" s="29">
        <f t="shared" si="47"/>
        <v>-64079.633942500004</v>
      </c>
      <c r="X57" s="29">
        <f t="shared" si="47"/>
        <v>-64079.633942500004</v>
      </c>
      <c r="Y57" s="29">
        <f t="shared" si="47"/>
        <v>-32034.391092000005</v>
      </c>
      <c r="Z57" s="29">
        <f t="shared" si="47"/>
        <v>0</v>
      </c>
      <c r="AA57" s="29">
        <f t="shared" si="47"/>
        <v>0</v>
      </c>
      <c r="AB57" s="29">
        <f t="shared" si="47"/>
        <v>0</v>
      </c>
      <c r="AC57" s="29">
        <f t="shared" si="47"/>
        <v>0</v>
      </c>
      <c r="AD57" s="29">
        <f t="shared" si="47"/>
        <v>0</v>
      </c>
      <c r="AE57" s="29">
        <f t="shared" si="47"/>
        <v>0</v>
      </c>
      <c r="AF57" s="29">
        <f t="shared" si="47"/>
        <v>0</v>
      </c>
      <c r="AG57" s="29"/>
      <c r="AH57" s="28">
        <f t="shared" ref="AH57:AH61" si="48">+SUM(F57:AF57)</f>
        <v>-1085175.8500000001</v>
      </c>
    </row>
    <row r="58" spans="1:34" ht="13.9" customHeight="1">
      <c r="A58" s="38" t="s">
        <v>109</v>
      </c>
      <c r="B58" s="27">
        <v>4301912.79</v>
      </c>
      <c r="C58" s="27">
        <f t="shared" si="44"/>
        <v>2150956.395</v>
      </c>
      <c r="D58" s="27">
        <f t="shared" si="45"/>
        <v>2150956.395</v>
      </c>
      <c r="E58" s="28">
        <f t="shared" si="46"/>
        <v>0</v>
      </c>
      <c r="F58" s="29"/>
      <c r="G58" s="29"/>
      <c r="H58" s="29"/>
      <c r="I58" s="29"/>
      <c r="J58" s="29">
        <f>+$D$58*G$11</f>
        <v>80660.864812500004</v>
      </c>
      <c r="K58" s="29">
        <f t="shared" ref="K58:AF58" si="49">+$D$58*H$11</f>
        <v>155277.54215505</v>
      </c>
      <c r="L58" s="29">
        <f t="shared" si="49"/>
        <v>143619.35849414999</v>
      </c>
      <c r="M58" s="29">
        <f t="shared" si="49"/>
        <v>132864.57651915</v>
      </c>
      <c r="N58" s="29">
        <f t="shared" si="49"/>
        <v>122884.13884635</v>
      </c>
      <c r="O58" s="29">
        <f t="shared" si="49"/>
        <v>113678.04547575</v>
      </c>
      <c r="P58" s="29">
        <f t="shared" si="49"/>
        <v>105138.7485876</v>
      </c>
      <c r="Q58" s="29">
        <f t="shared" si="49"/>
        <v>97266.24818190001</v>
      </c>
      <c r="R58" s="29">
        <f t="shared" si="49"/>
        <v>95975.674344900006</v>
      </c>
      <c r="S58" s="29">
        <f t="shared" si="49"/>
        <v>95954.164780949999</v>
      </c>
      <c r="T58" s="29">
        <f t="shared" si="49"/>
        <v>95975.674344900006</v>
      </c>
      <c r="U58" s="29">
        <f t="shared" si="49"/>
        <v>95954.164780949999</v>
      </c>
      <c r="V58" s="29">
        <f t="shared" si="49"/>
        <v>95975.674344900006</v>
      </c>
      <c r="W58" s="29">
        <f t="shared" si="49"/>
        <v>95954.164780949999</v>
      </c>
      <c r="X58" s="29">
        <f t="shared" si="49"/>
        <v>95975.674344900006</v>
      </c>
      <c r="Y58" s="29">
        <f t="shared" si="49"/>
        <v>95954.164780949999</v>
      </c>
      <c r="Z58" s="29">
        <f t="shared" si="49"/>
        <v>95975.674344900006</v>
      </c>
      <c r="AA58" s="29">
        <f t="shared" si="49"/>
        <v>95954.164780949999</v>
      </c>
      <c r="AB58" s="29">
        <f t="shared" si="49"/>
        <v>95975.674344900006</v>
      </c>
      <c r="AC58" s="29">
        <f t="shared" si="49"/>
        <v>95954.164780949999</v>
      </c>
      <c r="AD58" s="29">
        <f t="shared" si="49"/>
        <v>47987.837172450003</v>
      </c>
      <c r="AE58" s="29">
        <f t="shared" si="49"/>
        <v>0</v>
      </c>
      <c r="AF58" s="29">
        <f t="shared" si="49"/>
        <v>0</v>
      </c>
      <c r="AG58" s="29"/>
      <c r="AH58" s="28">
        <f t="shared" si="48"/>
        <v>2150956.395</v>
      </c>
    </row>
    <row r="59" spans="1:34" ht="13.9" customHeight="1">
      <c r="A59" s="38" t="s">
        <v>26</v>
      </c>
      <c r="B59" s="27">
        <v>-18548308.239999995</v>
      </c>
      <c r="C59" s="27">
        <f t="shared" si="44"/>
        <v>-9274154.1199999973</v>
      </c>
      <c r="D59" s="27">
        <f t="shared" si="45"/>
        <v>-9274154.1199999973</v>
      </c>
      <c r="E59" s="28">
        <f t="shared" si="46"/>
        <v>0</v>
      </c>
      <c r="F59" s="29"/>
      <c r="G59" s="29"/>
      <c r="H59" s="29"/>
      <c r="I59" s="29"/>
      <c r="J59" s="29">
        <f>+$D$59*G$11</f>
        <v>-347780.77949999989</v>
      </c>
      <c r="K59" s="29">
        <f>+$D$59*H$11</f>
        <v>-669501.18592279986</v>
      </c>
      <c r="L59" s="29">
        <f t="shared" ref="L59:AF59" si="50">+$D$59*I$11</f>
        <v>-619235.27059239976</v>
      </c>
      <c r="M59" s="29">
        <f t="shared" si="50"/>
        <v>-572864.49999239983</v>
      </c>
      <c r="N59" s="29">
        <f t="shared" si="50"/>
        <v>-529832.4248755998</v>
      </c>
      <c r="O59" s="29">
        <f t="shared" si="50"/>
        <v>-490139.04524199985</v>
      </c>
      <c r="P59" s="29">
        <f t="shared" si="50"/>
        <v>-453320.65338559984</v>
      </c>
      <c r="Q59" s="29">
        <f t="shared" si="50"/>
        <v>-419377.2493063999</v>
      </c>
      <c r="R59" s="29">
        <f t="shared" si="50"/>
        <v>-413812.75683439989</v>
      </c>
      <c r="S59" s="29">
        <f t="shared" si="50"/>
        <v>-413720.01529319986</v>
      </c>
      <c r="T59" s="29">
        <f t="shared" si="50"/>
        <v>-413812.75683439989</v>
      </c>
      <c r="U59" s="29">
        <f t="shared" si="50"/>
        <v>-413720.01529319986</v>
      </c>
      <c r="V59" s="29">
        <f t="shared" si="50"/>
        <v>-413812.75683439989</v>
      </c>
      <c r="W59" s="29">
        <f t="shared" si="50"/>
        <v>-413720.01529319986</v>
      </c>
      <c r="X59" s="29">
        <f t="shared" si="50"/>
        <v>-413812.75683439989</v>
      </c>
      <c r="Y59" s="29">
        <f t="shared" si="50"/>
        <v>-413720.01529319986</v>
      </c>
      <c r="Z59" s="29">
        <f t="shared" si="50"/>
        <v>-413812.75683439989</v>
      </c>
      <c r="AA59" s="29">
        <f t="shared" si="50"/>
        <v>-413720.01529319986</v>
      </c>
      <c r="AB59" s="29">
        <f t="shared" si="50"/>
        <v>-413812.75683439989</v>
      </c>
      <c r="AC59" s="29">
        <f t="shared" si="50"/>
        <v>-413720.01529319986</v>
      </c>
      <c r="AD59" s="29">
        <f t="shared" si="50"/>
        <v>-206906.37841719994</v>
      </c>
      <c r="AE59" s="29">
        <f t="shared" si="50"/>
        <v>0</v>
      </c>
      <c r="AF59" s="29">
        <f t="shared" si="50"/>
        <v>0</v>
      </c>
      <c r="AG59" s="29"/>
      <c r="AH59" s="28">
        <f t="shared" si="48"/>
        <v>-9274154.1199999955</v>
      </c>
    </row>
    <row r="60" spans="1:34" ht="13.9" customHeight="1">
      <c r="A60" s="38" t="s">
        <v>27</v>
      </c>
      <c r="B60" s="27"/>
      <c r="C60" s="27">
        <f t="shared" si="44"/>
        <v>0</v>
      </c>
      <c r="D60" s="27">
        <f t="shared" si="45"/>
        <v>0</v>
      </c>
      <c r="E60" s="28">
        <f t="shared" si="46"/>
        <v>0</v>
      </c>
      <c r="F60" s="29"/>
      <c r="G60" s="29"/>
      <c r="H60" s="29"/>
      <c r="I60" s="29"/>
      <c r="J60" s="29">
        <f>+$D$60*G$12</f>
        <v>0</v>
      </c>
      <c r="K60" s="29">
        <f>+$D$60*H$12</f>
        <v>0</v>
      </c>
      <c r="L60" s="29">
        <f t="shared" ref="L60:AF60" si="51">+$D$60*I$12</f>
        <v>0</v>
      </c>
      <c r="M60" s="29">
        <f t="shared" si="51"/>
        <v>0</v>
      </c>
      <c r="N60" s="29">
        <f t="shared" si="51"/>
        <v>0</v>
      </c>
      <c r="O60" s="29">
        <f t="shared" si="51"/>
        <v>0</v>
      </c>
      <c r="P60" s="29">
        <f t="shared" si="51"/>
        <v>0</v>
      </c>
      <c r="Q60" s="29">
        <f t="shared" si="51"/>
        <v>0</v>
      </c>
      <c r="R60" s="29">
        <f t="shared" si="51"/>
        <v>0</v>
      </c>
      <c r="S60" s="29">
        <f t="shared" si="51"/>
        <v>0</v>
      </c>
      <c r="T60" s="29">
        <f t="shared" si="51"/>
        <v>0</v>
      </c>
      <c r="U60" s="29">
        <f t="shared" si="51"/>
        <v>0</v>
      </c>
      <c r="V60" s="29">
        <f t="shared" si="51"/>
        <v>0</v>
      </c>
      <c r="W60" s="29">
        <f t="shared" si="51"/>
        <v>0</v>
      </c>
      <c r="X60" s="29">
        <f t="shared" si="51"/>
        <v>0</v>
      </c>
      <c r="Y60" s="29">
        <f t="shared" si="51"/>
        <v>0</v>
      </c>
      <c r="Z60" s="29">
        <f t="shared" si="51"/>
        <v>0</v>
      </c>
      <c r="AA60" s="29">
        <f t="shared" si="51"/>
        <v>0</v>
      </c>
      <c r="AB60" s="29">
        <f t="shared" si="51"/>
        <v>0</v>
      </c>
      <c r="AC60" s="29">
        <f t="shared" si="51"/>
        <v>0</v>
      </c>
      <c r="AD60" s="29">
        <f t="shared" si="51"/>
        <v>0</v>
      </c>
      <c r="AE60" s="29">
        <f t="shared" si="51"/>
        <v>0</v>
      </c>
      <c r="AF60" s="29">
        <f t="shared" si="51"/>
        <v>0</v>
      </c>
      <c r="AG60" s="29"/>
      <c r="AH60" s="28">
        <f t="shared" si="48"/>
        <v>0</v>
      </c>
    </row>
    <row r="61" spans="1:34" ht="13.9" customHeight="1">
      <c r="A61" s="38" t="s">
        <v>28</v>
      </c>
      <c r="B61" s="27"/>
      <c r="C61" s="27">
        <f t="shared" si="44"/>
        <v>0</v>
      </c>
      <c r="D61" s="27">
        <f t="shared" si="45"/>
        <v>0</v>
      </c>
      <c r="E61" s="28">
        <f t="shared" si="46"/>
        <v>0</v>
      </c>
      <c r="F61" s="29"/>
      <c r="G61" s="29"/>
      <c r="H61" s="29"/>
      <c r="I61" s="29"/>
      <c r="J61" s="29">
        <f>+$D$61*G$11</f>
        <v>0</v>
      </c>
      <c r="K61" s="29">
        <f>+$D$61*H$11</f>
        <v>0</v>
      </c>
      <c r="L61" s="29">
        <f t="shared" ref="L61:AF61" si="52">+$D$61*I$11</f>
        <v>0</v>
      </c>
      <c r="M61" s="29">
        <f t="shared" si="52"/>
        <v>0</v>
      </c>
      <c r="N61" s="29">
        <f t="shared" si="52"/>
        <v>0</v>
      </c>
      <c r="O61" s="29">
        <f t="shared" si="52"/>
        <v>0</v>
      </c>
      <c r="P61" s="29">
        <f t="shared" si="52"/>
        <v>0</v>
      </c>
      <c r="Q61" s="29">
        <f t="shared" si="52"/>
        <v>0</v>
      </c>
      <c r="R61" s="29">
        <f t="shared" si="52"/>
        <v>0</v>
      </c>
      <c r="S61" s="29">
        <f t="shared" si="52"/>
        <v>0</v>
      </c>
      <c r="T61" s="29">
        <f t="shared" si="52"/>
        <v>0</v>
      </c>
      <c r="U61" s="29">
        <f t="shared" si="52"/>
        <v>0</v>
      </c>
      <c r="V61" s="29">
        <f t="shared" si="52"/>
        <v>0</v>
      </c>
      <c r="W61" s="29">
        <f t="shared" si="52"/>
        <v>0</v>
      </c>
      <c r="X61" s="29">
        <f t="shared" si="52"/>
        <v>0</v>
      </c>
      <c r="Y61" s="29">
        <f t="shared" si="52"/>
        <v>0</v>
      </c>
      <c r="Z61" s="29">
        <f t="shared" si="52"/>
        <v>0</v>
      </c>
      <c r="AA61" s="29">
        <f t="shared" si="52"/>
        <v>0</v>
      </c>
      <c r="AB61" s="29">
        <f t="shared" si="52"/>
        <v>0</v>
      </c>
      <c r="AC61" s="29">
        <f t="shared" si="52"/>
        <v>0</v>
      </c>
      <c r="AD61" s="29">
        <f t="shared" si="52"/>
        <v>0</v>
      </c>
      <c r="AE61" s="29">
        <f t="shared" si="52"/>
        <v>0</v>
      </c>
      <c r="AF61" s="29">
        <f t="shared" si="52"/>
        <v>0</v>
      </c>
      <c r="AG61" s="29"/>
      <c r="AH61" s="28">
        <f t="shared" si="48"/>
        <v>0</v>
      </c>
    </row>
    <row r="62" spans="1:34" ht="13.9" customHeight="1" thickBot="1">
      <c r="A62" s="39" t="s">
        <v>22</v>
      </c>
      <c r="B62" s="31">
        <f t="shared" ref="B62:AF62" si="53">SUM(B56:B61)</f>
        <v>-16416747.149999995</v>
      </c>
      <c r="C62" s="31">
        <f t="shared" si="53"/>
        <v>-8208373.5749999974</v>
      </c>
      <c r="D62" s="31">
        <f t="shared" si="53"/>
        <v>-8208373.5749999974</v>
      </c>
      <c r="E62" s="31">
        <f t="shared" si="53"/>
        <v>0</v>
      </c>
      <c r="F62" s="31">
        <f t="shared" si="53"/>
        <v>0</v>
      </c>
      <c r="G62" s="31">
        <f t="shared" si="53"/>
        <v>0</v>
      </c>
      <c r="H62" s="31">
        <f t="shared" si="53"/>
        <v>0</v>
      </c>
      <c r="I62" s="31">
        <f t="shared" si="53"/>
        <v>0</v>
      </c>
      <c r="J62" s="31">
        <f t="shared" si="53"/>
        <v>-321378.70718749991</v>
      </c>
      <c r="K62" s="31">
        <f t="shared" si="53"/>
        <v>-617315.34951774986</v>
      </c>
      <c r="L62" s="31">
        <f t="shared" si="53"/>
        <v>-568398.44727324974</v>
      </c>
      <c r="M62" s="31">
        <f t="shared" si="53"/>
        <v>-523504.20513074985</v>
      </c>
      <c r="N62" s="31">
        <f t="shared" si="53"/>
        <v>-482096.71364174981</v>
      </c>
      <c r="O62" s="31">
        <f t="shared" si="53"/>
        <v>-444100.01049674989</v>
      </c>
      <c r="P62" s="31">
        <f t="shared" si="53"/>
        <v>-412261.53874049988</v>
      </c>
      <c r="Q62" s="31">
        <f t="shared" si="53"/>
        <v>-386190.63506699988</v>
      </c>
      <c r="R62" s="31">
        <f t="shared" si="53"/>
        <v>-381916.71643199987</v>
      </c>
      <c r="S62" s="31">
        <f t="shared" si="53"/>
        <v>-381845.48445474985</v>
      </c>
      <c r="T62" s="31">
        <f t="shared" si="53"/>
        <v>-381916.71643199987</v>
      </c>
      <c r="U62" s="31">
        <f t="shared" si="53"/>
        <v>-381845.48445474985</v>
      </c>
      <c r="V62" s="31">
        <f t="shared" si="53"/>
        <v>-381916.71643199987</v>
      </c>
      <c r="W62" s="31">
        <f t="shared" si="53"/>
        <v>-381845.48445474985</v>
      </c>
      <c r="X62" s="31">
        <f t="shared" si="53"/>
        <v>-381916.71643199987</v>
      </c>
      <c r="Y62" s="31">
        <f t="shared" si="53"/>
        <v>-349800.24160424987</v>
      </c>
      <c r="Z62" s="31">
        <f t="shared" si="53"/>
        <v>-317837.08248949988</v>
      </c>
      <c r="AA62" s="31">
        <f t="shared" si="53"/>
        <v>-317765.85051224986</v>
      </c>
      <c r="AB62" s="31">
        <f t="shared" si="53"/>
        <v>-317837.08248949988</v>
      </c>
      <c r="AC62" s="31">
        <f t="shared" si="53"/>
        <v>-317765.85051224986</v>
      </c>
      <c r="AD62" s="31">
        <f t="shared" si="53"/>
        <v>-158918.54124474994</v>
      </c>
      <c r="AE62" s="31">
        <f t="shared" si="53"/>
        <v>0</v>
      </c>
      <c r="AF62" s="31">
        <f t="shared" si="53"/>
        <v>0</v>
      </c>
      <c r="AG62" s="30"/>
      <c r="AH62" s="31">
        <f>SUM(AH56:AH61)</f>
        <v>-8208373.5749999955</v>
      </c>
    </row>
    <row r="63" spans="1:34" ht="13.5" thickTop="1">
      <c r="B63" s="40"/>
    </row>
    <row r="64" spans="1:34" ht="13.9" customHeight="1">
      <c r="A64" s="26" t="s">
        <v>22</v>
      </c>
      <c r="B64" s="32"/>
      <c r="C64" s="32"/>
      <c r="D64" s="32"/>
      <c r="E64" s="33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29"/>
      <c r="AH64" s="34"/>
    </row>
    <row r="65" spans="1:34" ht="13.9" customHeight="1">
      <c r="A65" s="38" t="s">
        <v>25</v>
      </c>
      <c r="B65" s="27">
        <f>+B25+B33+B41+B49+B57</f>
        <v>342503.71418574918</v>
      </c>
      <c r="C65" s="27">
        <f t="shared" ref="C65:D66" si="54">+C25+C33+C41+C49+C57</f>
        <v>-336800.69540712528</v>
      </c>
      <c r="D65" s="27">
        <f t="shared" si="54"/>
        <v>679304.40959287481</v>
      </c>
      <c r="E65" s="27">
        <f t="shared" ref="E65:E69" si="55">SUM(F65:AF65)-(B65-C65)</f>
        <v>0</v>
      </c>
      <c r="F65" s="27">
        <f t="shared" ref="F65:AF66" si="56">+F25+F33+F41+F49+F57</f>
        <v>123115.65035464376</v>
      </c>
      <c r="G65" s="27">
        <f t="shared" si="56"/>
        <v>205240.18092382312</v>
      </c>
      <c r="H65" s="27">
        <f t="shared" si="56"/>
        <v>130633.98045644081</v>
      </c>
      <c r="I65" s="27">
        <f t="shared" si="56"/>
        <v>111358.49978579672</v>
      </c>
      <c r="J65" s="27">
        <f t="shared" si="56"/>
        <v>65142.09074218155</v>
      </c>
      <c r="K65" s="27">
        <f t="shared" si="56"/>
        <v>4384.268688473865</v>
      </c>
      <c r="L65" s="27">
        <f t="shared" si="56"/>
        <v>11216.724436859251</v>
      </c>
      <c r="M65" s="27">
        <f t="shared" si="56"/>
        <v>22936.736479259242</v>
      </c>
      <c r="N65" s="27">
        <f t="shared" si="56"/>
        <v>30303.031468459245</v>
      </c>
      <c r="O65" s="27">
        <f t="shared" si="56"/>
        <v>36553.548598459252</v>
      </c>
      <c r="P65" s="27">
        <f t="shared" si="56"/>
        <v>40112.925386459261</v>
      </c>
      <c r="Q65" s="27">
        <f t="shared" si="56"/>
        <v>40112.925386459261</v>
      </c>
      <c r="R65" s="27">
        <f t="shared" si="56"/>
        <v>40112.925386459261</v>
      </c>
      <c r="S65" s="27">
        <f t="shared" si="56"/>
        <v>40112.925386459261</v>
      </c>
      <c r="T65" s="27">
        <f t="shared" si="56"/>
        <v>40112.925386459261</v>
      </c>
      <c r="U65" s="27">
        <f t="shared" si="56"/>
        <v>-32599.17771299334</v>
      </c>
      <c r="V65" s="27">
        <f t="shared" si="56"/>
        <v>-88348.512647025011</v>
      </c>
      <c r="W65" s="27">
        <f t="shared" si="56"/>
        <v>-56413.311647300012</v>
      </c>
      <c r="X65" s="27">
        <f t="shared" si="56"/>
        <v>-52749.536174500005</v>
      </c>
      <c r="Y65" s="27">
        <f t="shared" si="56"/>
        <v>-32034.391092000005</v>
      </c>
      <c r="Z65" s="27">
        <f t="shared" si="56"/>
        <v>0</v>
      </c>
      <c r="AA65" s="27">
        <f t="shared" si="56"/>
        <v>0</v>
      </c>
      <c r="AB65" s="27">
        <f t="shared" si="56"/>
        <v>0</v>
      </c>
      <c r="AC65" s="27">
        <f t="shared" si="56"/>
        <v>0</v>
      </c>
      <c r="AD65" s="27">
        <f t="shared" si="56"/>
        <v>0</v>
      </c>
      <c r="AE65" s="27">
        <f t="shared" si="56"/>
        <v>0</v>
      </c>
      <c r="AF65" s="27">
        <f t="shared" si="56"/>
        <v>0</v>
      </c>
      <c r="AG65" s="27"/>
      <c r="AH65" s="27">
        <f>+AH25+AH33+AH41+AH49+AH57</f>
        <v>679304.40959287365</v>
      </c>
    </row>
    <row r="66" spans="1:34" ht="13.9" customHeight="1">
      <c r="A66" s="38" t="s">
        <v>109</v>
      </c>
      <c r="B66" s="27">
        <f>+B26+B34+B42+B50+B58</f>
        <v>5852853.4112066235</v>
      </c>
      <c r="C66" s="27">
        <f t="shared" si="54"/>
        <v>2944191.1431033118</v>
      </c>
      <c r="D66" s="27">
        <f t="shared" si="54"/>
        <v>2908662.2681033118</v>
      </c>
      <c r="E66" s="27">
        <f t="shared" si="55"/>
        <v>0</v>
      </c>
      <c r="F66" s="27">
        <f t="shared" si="56"/>
        <v>15273.07164762418</v>
      </c>
      <c r="G66" s="27">
        <f t="shared" si="56"/>
        <v>37046.817376453058</v>
      </c>
      <c r="H66" s="27">
        <f t="shared" si="56"/>
        <v>42577.776534233111</v>
      </c>
      <c r="I66" s="27">
        <f t="shared" si="56"/>
        <v>44882.234229591551</v>
      </c>
      <c r="J66" s="27">
        <f t="shared" si="56"/>
        <v>127005.37444089219</v>
      </c>
      <c r="K66" s="27">
        <f t="shared" si="56"/>
        <v>198146.06722706003</v>
      </c>
      <c r="L66" s="27">
        <f t="shared" si="56"/>
        <v>183272.03638206486</v>
      </c>
      <c r="M66" s="27">
        <f t="shared" si="56"/>
        <v>169543.62372675675</v>
      </c>
      <c r="N66" s="27">
        <f t="shared" si="56"/>
        <v>157950.90890971976</v>
      </c>
      <c r="O66" s="27">
        <f t="shared" si="56"/>
        <v>148042.10947551372</v>
      </c>
      <c r="P66" s="27">
        <f t="shared" si="56"/>
        <v>139022.81947746975</v>
      </c>
      <c r="Q66" s="27">
        <f t="shared" si="56"/>
        <v>131070.83377628872</v>
      </c>
      <c r="R66" s="27">
        <f t="shared" si="56"/>
        <v>129781.18380751976</v>
      </c>
      <c r="S66" s="27">
        <f t="shared" si="56"/>
        <v>129758.75037533871</v>
      </c>
      <c r="T66" s="27">
        <f t="shared" si="56"/>
        <v>129781.18380751976</v>
      </c>
      <c r="U66" s="27">
        <f t="shared" si="56"/>
        <v>129758.75037533871</v>
      </c>
      <c r="V66" s="27">
        <f t="shared" si="56"/>
        <v>129781.18380751976</v>
      </c>
      <c r="W66" s="27">
        <f t="shared" si="56"/>
        <v>129758.75037533871</v>
      </c>
      <c r="X66" s="27">
        <f t="shared" si="56"/>
        <v>129781.18380751976</v>
      </c>
      <c r="Y66" s="27">
        <f t="shared" si="56"/>
        <v>129758.75037533871</v>
      </c>
      <c r="Z66" s="27">
        <f t="shared" si="56"/>
        <v>120694.72438195988</v>
      </c>
      <c r="AA66" s="27">
        <f t="shared" si="56"/>
        <v>107041.55795032499</v>
      </c>
      <c r="AB66" s="27">
        <f t="shared" si="56"/>
        <v>102117.286272775</v>
      </c>
      <c r="AC66" s="27">
        <f t="shared" si="56"/>
        <v>98827.452390699997</v>
      </c>
      <c r="AD66" s="27">
        <f t="shared" si="56"/>
        <v>47987.837172450003</v>
      </c>
      <c r="AE66" s="27">
        <f t="shared" si="56"/>
        <v>0</v>
      </c>
      <c r="AF66" s="27">
        <f t="shared" si="56"/>
        <v>0</v>
      </c>
      <c r="AG66" s="27"/>
      <c r="AH66" s="27">
        <f>+AH26+AH34+AH42+AH50+AH58</f>
        <v>2908662.2681033113</v>
      </c>
    </row>
    <row r="67" spans="1:34" ht="13.9" customHeight="1">
      <c r="A67" s="38" t="s">
        <v>26</v>
      </c>
      <c r="B67" s="27">
        <f>+B27+B35+B43+B51+B59</f>
        <v>-12429095.665392391</v>
      </c>
      <c r="C67" s="27">
        <f t="shared" ref="C67:D69" si="57">+C27+C35+C43+C51+C59</f>
        <v>-1226588.0976961944</v>
      </c>
      <c r="D67" s="27">
        <f t="shared" si="57"/>
        <v>-11202507.567696197</v>
      </c>
      <c r="E67" s="27">
        <f t="shared" si="55"/>
        <v>0</v>
      </c>
      <c r="F67" s="27">
        <f t="shared" ref="F67:AF69" si="58">+F27+F35+F43+F51+F59</f>
        <v>-17111.030351107427</v>
      </c>
      <c r="G67" s="27">
        <f t="shared" si="58"/>
        <v>224843.25190126145</v>
      </c>
      <c r="H67" s="27">
        <f t="shared" si="58"/>
        <v>652831.43336672487</v>
      </c>
      <c r="I67" s="27">
        <f t="shared" si="58"/>
        <v>290853.13273795572</v>
      </c>
      <c r="J67" s="27">
        <f t="shared" si="58"/>
        <v>-578780.9048257838</v>
      </c>
      <c r="K67" s="27">
        <f t="shared" si="58"/>
        <v>-883112.97877394408</v>
      </c>
      <c r="L67" s="27">
        <f t="shared" si="58"/>
        <v>-816930.17764703999</v>
      </c>
      <c r="M67" s="27">
        <f t="shared" si="58"/>
        <v>-755657.62461932201</v>
      </c>
      <c r="N67" s="27">
        <f t="shared" si="58"/>
        <v>-700243.07732275419</v>
      </c>
      <c r="O67" s="27">
        <f t="shared" si="58"/>
        <v>-629988.68152687745</v>
      </c>
      <c r="P67" s="27">
        <f t="shared" si="58"/>
        <v>-547433.06782975432</v>
      </c>
      <c r="Q67" s="27">
        <f t="shared" si="58"/>
        <v>-505465.69679852738</v>
      </c>
      <c r="R67" s="27">
        <f t="shared" si="58"/>
        <v>-499791.28748020425</v>
      </c>
      <c r="S67" s="27">
        <f t="shared" si="58"/>
        <v>-499808.46278532734</v>
      </c>
      <c r="T67" s="27">
        <f t="shared" si="58"/>
        <v>-499791.28748020425</v>
      </c>
      <c r="U67" s="27">
        <f t="shared" si="58"/>
        <v>-499808.46278532734</v>
      </c>
      <c r="V67" s="27">
        <f t="shared" si="58"/>
        <v>-499791.28748020425</v>
      </c>
      <c r="W67" s="27">
        <f t="shared" si="58"/>
        <v>-499808.46278532734</v>
      </c>
      <c r="X67" s="27">
        <f t="shared" si="58"/>
        <v>-499791.28748020425</v>
      </c>
      <c r="Y67" s="27">
        <f t="shared" si="58"/>
        <v>-499808.46278532734</v>
      </c>
      <c r="Z67" s="27">
        <f t="shared" si="58"/>
        <v>-489611.36515665211</v>
      </c>
      <c r="AA67" s="27">
        <f t="shared" si="58"/>
        <v>-632816.95554509992</v>
      </c>
      <c r="AB67" s="27">
        <f t="shared" si="58"/>
        <v>-897371.63128489989</v>
      </c>
      <c r="AC67" s="27">
        <f t="shared" si="58"/>
        <v>-711206.81454104988</v>
      </c>
      <c r="AD67" s="27">
        <f t="shared" si="58"/>
        <v>-206906.37841719994</v>
      </c>
      <c r="AE67" s="27">
        <f t="shared" si="58"/>
        <v>0</v>
      </c>
      <c r="AF67" s="27">
        <f t="shared" si="58"/>
        <v>0</v>
      </c>
      <c r="AG67" s="27"/>
      <c r="AH67" s="27">
        <f t="shared" ref="AH67:AH69" si="59">+AH27+AH35+AH43+AH51+AH59</f>
        <v>-11202507.567696197</v>
      </c>
    </row>
    <row r="68" spans="1:34" ht="13.9" customHeight="1">
      <c r="A68" s="38" t="s">
        <v>27</v>
      </c>
      <c r="B68" s="27">
        <f>+B28+B36+B44+B52+B60</f>
        <v>0</v>
      </c>
      <c r="C68" s="27">
        <f t="shared" si="57"/>
        <v>0</v>
      </c>
      <c r="D68" s="27">
        <f t="shared" si="57"/>
        <v>0</v>
      </c>
      <c r="E68" s="27">
        <f t="shared" si="55"/>
        <v>0</v>
      </c>
      <c r="F68" s="27">
        <f t="shared" si="58"/>
        <v>0</v>
      </c>
      <c r="G68" s="27">
        <f t="shared" si="58"/>
        <v>0</v>
      </c>
      <c r="H68" s="27">
        <f t="shared" si="58"/>
        <v>0</v>
      </c>
      <c r="I68" s="27">
        <f t="shared" si="58"/>
        <v>0</v>
      </c>
      <c r="J68" s="27">
        <f t="shared" si="58"/>
        <v>0</v>
      </c>
      <c r="K68" s="27">
        <f t="shared" si="58"/>
        <v>0</v>
      </c>
      <c r="L68" s="27">
        <f t="shared" si="58"/>
        <v>0</v>
      </c>
      <c r="M68" s="27">
        <f t="shared" si="58"/>
        <v>0</v>
      </c>
      <c r="N68" s="27">
        <f t="shared" si="58"/>
        <v>0</v>
      </c>
      <c r="O68" s="27">
        <f t="shared" si="58"/>
        <v>0</v>
      </c>
      <c r="P68" s="27">
        <f t="shared" si="58"/>
        <v>0</v>
      </c>
      <c r="Q68" s="27">
        <f t="shared" si="58"/>
        <v>0</v>
      </c>
      <c r="R68" s="27">
        <f t="shared" si="58"/>
        <v>0</v>
      </c>
      <c r="S68" s="27">
        <f t="shared" si="58"/>
        <v>0</v>
      </c>
      <c r="T68" s="27">
        <f t="shared" si="58"/>
        <v>0</v>
      </c>
      <c r="U68" s="27">
        <f t="shared" si="58"/>
        <v>0</v>
      </c>
      <c r="V68" s="27">
        <f t="shared" si="58"/>
        <v>0</v>
      </c>
      <c r="W68" s="27">
        <f t="shared" si="58"/>
        <v>0</v>
      </c>
      <c r="X68" s="27">
        <f t="shared" si="58"/>
        <v>0</v>
      </c>
      <c r="Y68" s="27">
        <f t="shared" si="58"/>
        <v>0</v>
      </c>
      <c r="Z68" s="27">
        <f t="shared" si="58"/>
        <v>0</v>
      </c>
      <c r="AA68" s="27">
        <f t="shared" si="58"/>
        <v>0</v>
      </c>
      <c r="AB68" s="27">
        <f t="shared" si="58"/>
        <v>0</v>
      </c>
      <c r="AC68" s="27">
        <f t="shared" si="58"/>
        <v>0</v>
      </c>
      <c r="AD68" s="27">
        <f t="shared" si="58"/>
        <v>0</v>
      </c>
      <c r="AE68" s="27">
        <f t="shared" si="58"/>
        <v>0</v>
      </c>
      <c r="AF68" s="27">
        <f t="shared" si="58"/>
        <v>0</v>
      </c>
      <c r="AG68" s="27"/>
      <c r="AH68" s="27">
        <f t="shared" si="59"/>
        <v>0</v>
      </c>
    </row>
    <row r="69" spans="1:34" ht="13.9" customHeight="1">
      <c r="A69" s="38" t="s">
        <v>28</v>
      </c>
      <c r="B69" s="27">
        <f>+B29+B37+B45+B53+B61</f>
        <v>0</v>
      </c>
      <c r="C69" s="27">
        <f t="shared" si="57"/>
        <v>0</v>
      </c>
      <c r="D69" s="27">
        <f t="shared" si="57"/>
        <v>0</v>
      </c>
      <c r="E69" s="27">
        <f t="shared" si="55"/>
        <v>0</v>
      </c>
      <c r="F69" s="27">
        <f t="shared" si="58"/>
        <v>0</v>
      </c>
      <c r="G69" s="27">
        <f t="shared" si="58"/>
        <v>0</v>
      </c>
      <c r="H69" s="27">
        <f t="shared" si="58"/>
        <v>0</v>
      </c>
      <c r="I69" s="27">
        <f t="shared" si="58"/>
        <v>0</v>
      </c>
      <c r="J69" s="27">
        <f t="shared" si="58"/>
        <v>0</v>
      </c>
      <c r="K69" s="27">
        <f t="shared" si="58"/>
        <v>0</v>
      </c>
      <c r="L69" s="27">
        <f t="shared" si="58"/>
        <v>0</v>
      </c>
      <c r="M69" s="27">
        <f t="shared" si="58"/>
        <v>0</v>
      </c>
      <c r="N69" s="27">
        <f t="shared" si="58"/>
        <v>0</v>
      </c>
      <c r="O69" s="27">
        <f t="shared" si="58"/>
        <v>0</v>
      </c>
      <c r="P69" s="27">
        <f t="shared" si="58"/>
        <v>0</v>
      </c>
      <c r="Q69" s="27">
        <f t="shared" si="58"/>
        <v>0</v>
      </c>
      <c r="R69" s="27">
        <f t="shared" si="58"/>
        <v>0</v>
      </c>
      <c r="S69" s="27">
        <f t="shared" si="58"/>
        <v>0</v>
      </c>
      <c r="T69" s="27">
        <f t="shared" si="58"/>
        <v>0</v>
      </c>
      <c r="U69" s="27">
        <f t="shared" si="58"/>
        <v>0</v>
      </c>
      <c r="V69" s="27">
        <f t="shared" si="58"/>
        <v>0</v>
      </c>
      <c r="W69" s="27">
        <f t="shared" si="58"/>
        <v>0</v>
      </c>
      <c r="X69" s="27">
        <f t="shared" si="58"/>
        <v>0</v>
      </c>
      <c r="Y69" s="27">
        <f t="shared" si="58"/>
        <v>0</v>
      </c>
      <c r="Z69" s="27">
        <f t="shared" si="58"/>
        <v>0</v>
      </c>
      <c r="AA69" s="27">
        <f t="shared" si="58"/>
        <v>0</v>
      </c>
      <c r="AB69" s="27">
        <f t="shared" si="58"/>
        <v>0</v>
      </c>
      <c r="AC69" s="27">
        <f t="shared" si="58"/>
        <v>0</v>
      </c>
      <c r="AD69" s="27">
        <f t="shared" si="58"/>
        <v>0</v>
      </c>
      <c r="AE69" s="27">
        <f t="shared" si="58"/>
        <v>0</v>
      </c>
      <c r="AF69" s="27">
        <f t="shared" si="58"/>
        <v>0</v>
      </c>
      <c r="AG69" s="27"/>
      <c r="AH69" s="27">
        <f t="shared" si="59"/>
        <v>0</v>
      </c>
    </row>
    <row r="70" spans="1:34" ht="13.9" customHeight="1" thickBot="1">
      <c r="A70" s="39" t="s">
        <v>22</v>
      </c>
      <c r="B70" s="31">
        <f>SUM(B64:B69)</f>
        <v>-6233738.5400000187</v>
      </c>
      <c r="C70" s="31">
        <f t="shared" ref="C70:AF70" si="60">SUM(C64:C69)</f>
        <v>1380802.3499999922</v>
      </c>
      <c r="D70" s="31">
        <f t="shared" si="60"/>
        <v>-7614540.8900000099</v>
      </c>
      <c r="E70" s="31">
        <f t="shared" si="60"/>
        <v>0</v>
      </c>
      <c r="F70" s="31">
        <f t="shared" si="60"/>
        <v>121277.69165116052</v>
      </c>
      <c r="G70" s="31">
        <f t="shared" si="60"/>
        <v>467130.25020153762</v>
      </c>
      <c r="H70" s="31">
        <f t="shared" si="60"/>
        <v>826043.19035739882</v>
      </c>
      <c r="I70" s="31">
        <f t="shared" si="60"/>
        <v>447093.86675334396</v>
      </c>
      <c r="J70" s="31">
        <f t="shared" si="60"/>
        <v>-386633.43964271003</v>
      </c>
      <c r="K70" s="31">
        <f t="shared" si="60"/>
        <v>-680582.64285841025</v>
      </c>
      <c r="L70" s="31">
        <f t="shared" si="60"/>
        <v>-622441.41682811594</v>
      </c>
      <c r="M70" s="31">
        <f t="shared" si="60"/>
        <v>-563177.26441330602</v>
      </c>
      <c r="N70" s="31">
        <f t="shared" si="60"/>
        <v>-511989.13694457518</v>
      </c>
      <c r="O70" s="31">
        <f t="shared" si="60"/>
        <v>-445393.02345290448</v>
      </c>
      <c r="P70" s="31">
        <f t="shared" si="60"/>
        <v>-368297.32296582533</v>
      </c>
      <c r="Q70" s="31">
        <f t="shared" si="60"/>
        <v>-334281.93763577938</v>
      </c>
      <c r="R70" s="31">
        <f t="shared" si="60"/>
        <v>-329897.17828622524</v>
      </c>
      <c r="S70" s="31">
        <f t="shared" si="60"/>
        <v>-329936.78702352935</v>
      </c>
      <c r="T70" s="31">
        <f t="shared" si="60"/>
        <v>-329897.17828622524</v>
      </c>
      <c r="U70" s="31">
        <f t="shared" si="60"/>
        <v>-402648.89012298197</v>
      </c>
      <c r="V70" s="31">
        <f t="shared" si="60"/>
        <v>-458358.61631970952</v>
      </c>
      <c r="W70" s="31">
        <f t="shared" si="60"/>
        <v>-426463.02405728865</v>
      </c>
      <c r="X70" s="31">
        <f t="shared" si="60"/>
        <v>-422759.63984718453</v>
      </c>
      <c r="Y70" s="31">
        <f t="shared" si="60"/>
        <v>-402084.10350198863</v>
      </c>
      <c r="Z70" s="31">
        <f t="shared" si="60"/>
        <v>-368916.64077469223</v>
      </c>
      <c r="AA70" s="31">
        <f t="shared" si="60"/>
        <v>-525775.39759477496</v>
      </c>
      <c r="AB70" s="31">
        <f t="shared" si="60"/>
        <v>-795254.34501212486</v>
      </c>
      <c r="AC70" s="31">
        <f t="shared" si="60"/>
        <v>-612379.36215034989</v>
      </c>
      <c r="AD70" s="31">
        <f t="shared" si="60"/>
        <v>-158918.54124474994</v>
      </c>
      <c r="AE70" s="31">
        <f t="shared" si="60"/>
        <v>0</v>
      </c>
      <c r="AF70" s="31">
        <f t="shared" si="60"/>
        <v>0</v>
      </c>
      <c r="AG70" s="30"/>
      <c r="AH70" s="31">
        <f>SUM(AH64:AH69)</f>
        <v>-7614540.8900000118</v>
      </c>
    </row>
    <row r="71" spans="1:34" ht="13.5" thickTop="1">
      <c r="B71" s="40">
        <v>0</v>
      </c>
      <c r="C71" s="36">
        <f>+C30+C38+C46+C54+C62-C70</f>
        <v>-1.862645149230957E-9</v>
      </c>
      <c r="D71" s="36">
        <f>+D30+D38+D46+D54+D62-D70</f>
        <v>0</v>
      </c>
      <c r="J71" s="36"/>
    </row>
    <row r="72" spans="1:34">
      <c r="F72" s="82">
        <f>+F22</f>
        <v>2009</v>
      </c>
      <c r="G72" s="82">
        <f t="shared" ref="G72:J72" si="61">+G22</f>
        <v>2010</v>
      </c>
      <c r="H72" s="82">
        <f t="shared" si="61"/>
        <v>2011</v>
      </c>
      <c r="I72" s="82">
        <f t="shared" si="61"/>
        <v>2012</v>
      </c>
      <c r="J72" s="82">
        <f t="shared" si="61"/>
        <v>2013</v>
      </c>
      <c r="K72" s="82" t="s">
        <v>22</v>
      </c>
    </row>
    <row r="73" spans="1:34">
      <c r="A73" s="3" t="s">
        <v>94</v>
      </c>
      <c r="B73" s="35"/>
      <c r="F73" s="36">
        <f>+B30</f>
        <v>4826601.5499999765</v>
      </c>
      <c r="G73" s="36">
        <f>+B38</f>
        <v>13008991.800000001</v>
      </c>
      <c r="H73" s="36">
        <f>+B46</f>
        <v>17990686.48</v>
      </c>
      <c r="I73" s="36">
        <f>+B54</f>
        <v>-25643271.220000003</v>
      </c>
      <c r="J73" s="36">
        <f>+B62</f>
        <v>-16416747.149999995</v>
      </c>
      <c r="K73" s="36">
        <f>+SUM(F73:J73)</f>
        <v>-6233738.540000014</v>
      </c>
    </row>
    <row r="74" spans="1:34">
      <c r="A74" s="3" t="s">
        <v>95</v>
      </c>
      <c r="F74" s="36"/>
      <c r="G74" s="36"/>
      <c r="H74" s="36"/>
      <c r="I74" s="36"/>
      <c r="J74" s="36"/>
      <c r="K74" s="36"/>
    </row>
    <row r="75" spans="1:34">
      <c r="A75" s="43" t="s">
        <v>96</v>
      </c>
      <c r="C75" s="36"/>
      <c r="F75" s="36">
        <f>+C30</f>
        <v>2413300.7749999883</v>
      </c>
      <c r="G75" s="36">
        <f>+C38</f>
        <v>6504495.9000000004</v>
      </c>
      <c r="H75" s="36">
        <f>+C46</f>
        <v>13493014.860000001</v>
      </c>
      <c r="I75" s="36">
        <f>+C54</f>
        <v>-12821635.610000001</v>
      </c>
      <c r="J75" s="36">
        <f>+C62</f>
        <v>-8208373.5749999974</v>
      </c>
      <c r="K75" s="35">
        <f>+SUM(B75:J75)</f>
        <v>1380802.3499999903</v>
      </c>
      <c r="L75" s="36"/>
    </row>
    <row r="76" spans="1:34">
      <c r="A76" s="43" t="s">
        <v>97</v>
      </c>
      <c r="B76" s="25"/>
      <c r="C76" s="83"/>
      <c r="D76" s="25"/>
      <c r="F76" s="37">
        <f>+F70</f>
        <v>121277.69165116052</v>
      </c>
      <c r="G76" s="37">
        <f>+G70</f>
        <v>467130.25020153762</v>
      </c>
      <c r="H76" s="37">
        <f>+H70</f>
        <v>826043.19035739882</v>
      </c>
      <c r="I76" s="37">
        <f>+I70</f>
        <v>447093.86675334396</v>
      </c>
      <c r="J76" s="37">
        <f>+J70</f>
        <v>-386633.43964271003</v>
      </c>
      <c r="K76" s="44">
        <f t="shared" ref="K76:K77" si="62">+SUM(B76:J76)</f>
        <v>1474911.5593207306</v>
      </c>
      <c r="L76" s="36"/>
    </row>
    <row r="77" spans="1:34">
      <c r="A77" s="3" t="s">
        <v>98</v>
      </c>
      <c r="B77" s="35"/>
      <c r="C77" s="35"/>
      <c r="D77" s="35"/>
      <c r="E77" s="35"/>
      <c r="F77" s="35">
        <f t="shared" ref="F77:J77" si="63">+SUM(F75:F76)</f>
        <v>2534578.4666511486</v>
      </c>
      <c r="G77" s="35">
        <f t="shared" si="63"/>
        <v>6971626.1502015376</v>
      </c>
      <c r="H77" s="35">
        <f t="shared" si="63"/>
        <v>14319058.0503574</v>
      </c>
      <c r="I77" s="35">
        <f t="shared" si="63"/>
        <v>-12374541.743246658</v>
      </c>
      <c r="J77" s="35">
        <f t="shared" si="63"/>
        <v>-8595007.014642708</v>
      </c>
      <c r="K77" s="35">
        <f t="shared" si="62"/>
        <v>2855713.9093207214</v>
      </c>
    </row>
    <row r="79" spans="1:34" ht="13.5" thickBot="1">
      <c r="A79" s="2" t="s">
        <v>99</v>
      </c>
      <c r="C79" s="35"/>
      <c r="F79" s="78">
        <f>+F73-F77</f>
        <v>2292023.0833488279</v>
      </c>
      <c r="G79" s="78">
        <f t="shared" ref="G79:K79" si="64">+G73-G77</f>
        <v>6037365.6497984631</v>
      </c>
      <c r="H79" s="78">
        <f t="shared" si="64"/>
        <v>3671628.4296426009</v>
      </c>
      <c r="I79" s="78">
        <f t="shared" si="64"/>
        <v>-13268729.476753345</v>
      </c>
      <c r="J79" s="78">
        <f t="shared" si="64"/>
        <v>-7821740.1353572868</v>
      </c>
      <c r="K79" s="78">
        <f t="shared" si="64"/>
        <v>-9089452.4493207354</v>
      </c>
    </row>
    <row r="80" spans="1:34" ht="13.5" thickTop="1">
      <c r="C80" s="35"/>
    </row>
    <row r="81" spans="1:11">
      <c r="C81" s="35"/>
    </row>
    <row r="82" spans="1:11">
      <c r="A82" s="3" t="s">
        <v>105</v>
      </c>
      <c r="B82" s="35"/>
      <c r="C82" s="84"/>
      <c r="F82" s="36">
        <f>+B25+B27+B26</f>
        <v>4826601.5499999765</v>
      </c>
      <c r="G82" s="36">
        <f>+B33+B35+B34</f>
        <v>13008991.800000001</v>
      </c>
      <c r="H82" s="36">
        <f>+B41+B43+B42</f>
        <v>17990686.48</v>
      </c>
      <c r="I82" s="36">
        <f>+B49+B51+B50</f>
        <v>-25643271.220000003</v>
      </c>
      <c r="J82" s="36">
        <f>+B57+B59+B58</f>
        <v>-16416747.149999995</v>
      </c>
      <c r="K82" s="36">
        <f>+SUM(F82:J82)</f>
        <v>-6233738.540000014</v>
      </c>
    </row>
    <row r="83" spans="1:11">
      <c r="A83" s="3" t="s">
        <v>95</v>
      </c>
      <c r="F83" s="36"/>
      <c r="G83" s="36"/>
      <c r="H83" s="36"/>
      <c r="I83" s="36"/>
      <c r="J83" s="36"/>
      <c r="K83" s="36"/>
    </row>
    <row r="84" spans="1:11">
      <c r="A84" s="43" t="s">
        <v>96</v>
      </c>
      <c r="C84" s="36"/>
      <c r="F84" s="36">
        <f>+C27+C25+C26</f>
        <v>2413300.7749999883</v>
      </c>
      <c r="G84" s="36">
        <f>+C33+C35+C34</f>
        <v>6504495.9000000004</v>
      </c>
      <c r="H84" s="36">
        <f>+C41+C43+C42</f>
        <v>13493014.860000001</v>
      </c>
      <c r="I84" s="36">
        <f>+C49+C51+C50</f>
        <v>-12821635.610000001</v>
      </c>
      <c r="J84" s="36">
        <f>+C57+C59+C58</f>
        <v>-8208373.5749999974</v>
      </c>
      <c r="K84" s="36">
        <f>+SUM(F84:J84)</f>
        <v>1380802.3499999903</v>
      </c>
    </row>
    <row r="85" spans="1:11">
      <c r="A85" s="43" t="s">
        <v>97</v>
      </c>
      <c r="B85" s="25"/>
      <c r="C85" s="25"/>
      <c r="D85" s="25"/>
      <c r="F85" s="37">
        <f>+F65+F67+F66</f>
        <v>121277.69165116051</v>
      </c>
      <c r="G85" s="37">
        <f>+G65+G67+G66</f>
        <v>467130.25020153762</v>
      </c>
      <c r="H85" s="37">
        <f t="shared" ref="H85:J85" si="65">+H65+H67+H66</f>
        <v>826043.19035739882</v>
      </c>
      <c r="I85" s="37">
        <f t="shared" si="65"/>
        <v>447093.86675334402</v>
      </c>
      <c r="J85" s="37">
        <f t="shared" si="65"/>
        <v>-386633.43964271009</v>
      </c>
      <c r="K85" s="37">
        <f>+SUM(F85:J85)</f>
        <v>1474911.5593207306</v>
      </c>
    </row>
    <row r="86" spans="1:11">
      <c r="A86" s="3" t="s">
        <v>98</v>
      </c>
      <c r="B86" s="35"/>
      <c r="C86" s="35"/>
      <c r="D86" s="35"/>
      <c r="E86" s="35"/>
      <c r="F86" s="35">
        <f t="shared" ref="F86:J86" si="66">+SUM(F84:F85)</f>
        <v>2534578.4666511486</v>
      </c>
      <c r="G86" s="35">
        <f t="shared" si="66"/>
        <v>6971626.1502015376</v>
      </c>
      <c r="H86" s="35">
        <f t="shared" si="66"/>
        <v>14319058.0503574</v>
      </c>
      <c r="I86" s="35">
        <f t="shared" si="66"/>
        <v>-12374541.743246658</v>
      </c>
      <c r="J86" s="35">
        <f t="shared" si="66"/>
        <v>-8595007.014642708</v>
      </c>
      <c r="K86" s="35">
        <f t="shared" ref="K86" si="67">+SUM(B86:J86)</f>
        <v>2855713.9093207214</v>
      </c>
    </row>
    <row r="88" spans="1:11" ht="13.5" thickBot="1">
      <c r="A88" s="2" t="s">
        <v>99</v>
      </c>
      <c r="F88" s="78">
        <f>+F82-F86</f>
        <v>2292023.0833488279</v>
      </c>
      <c r="G88" s="78">
        <f t="shared" ref="G88:K88" si="68">+G82-G86</f>
        <v>6037365.6497984631</v>
      </c>
      <c r="H88" s="78">
        <f t="shared" si="68"/>
        <v>3671628.4296426009</v>
      </c>
      <c r="I88" s="78">
        <f t="shared" si="68"/>
        <v>-13268729.476753345</v>
      </c>
      <c r="J88" s="78">
        <f t="shared" si="68"/>
        <v>-7821740.1353572868</v>
      </c>
      <c r="K88" s="78">
        <f t="shared" si="68"/>
        <v>-9089452.4493207354</v>
      </c>
    </row>
    <row r="89" spans="1:11" ht="13.5" thickTop="1"/>
    <row r="91" spans="1:11">
      <c r="A91" s="3" t="s">
        <v>106</v>
      </c>
    </row>
    <row r="92" spans="1:11">
      <c r="F92" s="28">
        <f>+B28+B29</f>
        <v>0</v>
      </c>
      <c r="G92" s="28">
        <f>+B36+B37</f>
        <v>0</v>
      </c>
      <c r="H92" s="28">
        <f>+B44+B45</f>
        <v>0</v>
      </c>
      <c r="I92" s="28">
        <f>+B52+B53</f>
        <v>0</v>
      </c>
      <c r="J92" s="28">
        <f>+B60+B61</f>
        <v>0</v>
      </c>
      <c r="K92" s="28">
        <f>+SUM(F92:J92)</f>
        <v>0</v>
      </c>
    </row>
    <row r="93" spans="1:11">
      <c r="A93" s="3" t="s">
        <v>95</v>
      </c>
    </row>
    <row r="94" spans="1:11">
      <c r="A94" s="43" t="s">
        <v>96</v>
      </c>
      <c r="F94" s="28">
        <f>+C28+C29</f>
        <v>0</v>
      </c>
      <c r="G94" s="28">
        <f>+C36+C37</f>
        <v>0</v>
      </c>
      <c r="H94" s="28">
        <f>+C44+C45</f>
        <v>0</v>
      </c>
      <c r="I94" s="28">
        <f>+C52+C53</f>
        <v>0</v>
      </c>
      <c r="J94" s="28">
        <f>+C60+C61</f>
        <v>0</v>
      </c>
      <c r="K94" s="28">
        <f>+SUM(F94:J94)</f>
        <v>0</v>
      </c>
    </row>
    <row r="95" spans="1:11">
      <c r="A95" s="43" t="s">
        <v>97</v>
      </c>
      <c r="F95" s="81">
        <f>+F68+F69</f>
        <v>0</v>
      </c>
      <c r="G95" s="81">
        <f t="shared" ref="G95:J95" si="69">+G68+G69</f>
        <v>0</v>
      </c>
      <c r="H95" s="81">
        <f t="shared" si="69"/>
        <v>0</v>
      </c>
      <c r="I95" s="81">
        <f t="shared" si="69"/>
        <v>0</v>
      </c>
      <c r="J95" s="81">
        <f t="shared" si="69"/>
        <v>0</v>
      </c>
      <c r="K95" s="81">
        <f>+SUM(F95:J95)</f>
        <v>0</v>
      </c>
    </row>
    <row r="96" spans="1:11">
      <c r="A96" s="3" t="s">
        <v>98</v>
      </c>
      <c r="F96" s="35">
        <f t="shared" ref="F96:J96" si="70">+SUM(F94:F95)</f>
        <v>0</v>
      </c>
      <c r="G96" s="35">
        <f t="shared" si="70"/>
        <v>0</v>
      </c>
      <c r="H96" s="35">
        <f t="shared" si="70"/>
        <v>0</v>
      </c>
      <c r="I96" s="35">
        <f t="shared" si="70"/>
        <v>0</v>
      </c>
      <c r="J96" s="35">
        <f t="shared" si="70"/>
        <v>0</v>
      </c>
      <c r="K96" s="35">
        <f t="shared" ref="K96" si="71">+SUM(B96:J96)</f>
        <v>0</v>
      </c>
    </row>
    <row r="98" spans="1:11" ht="13.5" thickBot="1">
      <c r="A98" s="2" t="s">
        <v>99</v>
      </c>
      <c r="F98" s="78">
        <f>+F92-F96</f>
        <v>0</v>
      </c>
      <c r="G98" s="78">
        <f t="shared" ref="G98:K98" si="72">+G92-G96</f>
        <v>0</v>
      </c>
      <c r="H98" s="78">
        <f t="shared" si="72"/>
        <v>0</v>
      </c>
      <c r="I98" s="78">
        <f t="shared" si="72"/>
        <v>0</v>
      </c>
      <c r="J98" s="78">
        <f t="shared" si="72"/>
        <v>0</v>
      </c>
      <c r="K98" s="78">
        <f t="shared" si="72"/>
        <v>0</v>
      </c>
    </row>
    <row r="99" spans="1:11" ht="13.5" thickTop="1"/>
    <row r="101" spans="1:11">
      <c r="F101" s="36">
        <f>+F98+F88-F79</f>
        <v>0</v>
      </c>
      <c r="G101" s="36">
        <f t="shared" ref="G101:K101" si="73">+G98+G88-G79</f>
        <v>0</v>
      </c>
      <c r="H101" s="36">
        <f t="shared" si="73"/>
        <v>0</v>
      </c>
      <c r="I101" s="36">
        <f t="shared" si="73"/>
        <v>0</v>
      </c>
      <c r="J101" s="36">
        <f t="shared" si="73"/>
        <v>0</v>
      </c>
      <c r="K101" s="36">
        <f t="shared" si="73"/>
        <v>0</v>
      </c>
    </row>
    <row r="104" spans="1:11">
      <c r="K104" s="36"/>
    </row>
    <row r="105" spans="1:11">
      <c r="K105" s="36"/>
    </row>
    <row r="106" spans="1:11">
      <c r="K106" s="36"/>
    </row>
    <row r="107" spans="1:11">
      <c r="K107" s="36"/>
    </row>
    <row r="108" spans="1:11">
      <c r="K108" s="36"/>
    </row>
  </sheetData>
  <mergeCells count="1">
    <mergeCell ref="A1:B1"/>
  </mergeCells>
  <printOptions gridLines="1"/>
  <pageMargins left="0.25" right="0" top="1" bottom="0.2" header="0.17" footer="0"/>
  <pageSetup scale="70" orientation="landscape" r:id="rId1"/>
  <headerFooter alignWithMargins="0">
    <oddFooter>&amp;L&amp;Z&amp;F&amp;R&amp;A    &amp;P</oddFooter>
  </headerFooter>
  <colBreaks count="3" manualBreakCount="3">
    <brk id="14" min="7" max="79" man="1"/>
    <brk id="20" min="7" max="79" man="1"/>
    <brk id="27" min="7" max="7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P158"/>
  <sheetViews>
    <sheetView zoomScale="85" zoomScaleNormal="85" zoomScaleSheetLayoutView="75" workbookViewId="0">
      <pane xSplit="1" ySplit="22" topLeftCell="B23" activePane="bottomRight" state="frozen"/>
      <selection sqref="A1:B6"/>
      <selection pane="topRight" sqref="A1:B6"/>
      <selection pane="bottomLeft" sqref="A1:B6"/>
      <selection pane="bottomRight" activeCell="A7" sqref="A7"/>
    </sheetView>
  </sheetViews>
  <sheetFormatPr defaultColWidth="9.140625" defaultRowHeight="12.75"/>
  <cols>
    <col min="1" max="1" width="27.28515625" style="3" customWidth="1"/>
    <col min="2" max="2" width="16.28515625" style="3" customWidth="1"/>
    <col min="3" max="3" width="14.140625" style="3" customWidth="1"/>
    <col min="4" max="4" width="15.5703125" style="3" customWidth="1"/>
    <col min="5" max="5" width="15.28515625" style="3" customWidth="1"/>
    <col min="6" max="6" width="14.140625" style="3" customWidth="1"/>
    <col min="7" max="7" width="14.85546875" style="3" customWidth="1"/>
    <col min="8" max="8" width="13.5703125" style="3" customWidth="1"/>
    <col min="9" max="9" width="15" style="3" customWidth="1"/>
    <col min="10" max="10" width="15.42578125" style="3" customWidth="1"/>
    <col min="11" max="11" width="15.140625" style="3" customWidth="1"/>
    <col min="12" max="15" width="13" style="3" customWidth="1"/>
    <col min="16" max="16" width="11.140625" style="3" customWidth="1"/>
    <col min="17" max="18" width="11.7109375" style="3" bestFit="1" customWidth="1"/>
    <col min="19" max="19" width="11" style="3" bestFit="1" customWidth="1"/>
    <col min="20" max="26" width="11.7109375" style="3" bestFit="1" customWidth="1"/>
    <col min="27" max="29" width="10.42578125" style="3" bestFit="1" customWidth="1"/>
    <col min="30" max="30" width="10" style="3" bestFit="1" customWidth="1"/>
    <col min="31" max="32" width="8.7109375" style="3" bestFit="1" customWidth="1"/>
    <col min="33" max="33" width="1.7109375" style="3" customWidth="1"/>
    <col min="34" max="34" width="12.85546875" style="3" bestFit="1" customWidth="1"/>
    <col min="35" max="35" width="3.28515625" style="3" customWidth="1"/>
    <col min="36" max="37" width="19.28515625" style="3" bestFit="1" customWidth="1"/>
    <col min="38" max="38" width="21.7109375" style="3" bestFit="1" customWidth="1"/>
    <col min="39" max="39" width="15.7109375" style="3" bestFit="1" customWidth="1"/>
    <col min="40" max="40" width="10.7109375" style="3" bestFit="1" customWidth="1"/>
    <col min="41" max="16384" width="9.140625" style="3"/>
  </cols>
  <sheetData>
    <row r="1" spans="1:34" ht="15">
      <c r="A1" s="230" t="s">
        <v>295</v>
      </c>
      <c r="B1" s="230"/>
    </row>
    <row r="2" spans="1:34">
      <c r="A2" s="2" t="s">
        <v>300</v>
      </c>
      <c r="B2" s="2"/>
    </row>
    <row r="3" spans="1:34">
      <c r="A3" s="2" t="s">
        <v>296</v>
      </c>
      <c r="B3" s="2"/>
    </row>
    <row r="4" spans="1:34">
      <c r="A4" s="2" t="s">
        <v>297</v>
      </c>
      <c r="B4" s="2"/>
    </row>
    <row r="5" spans="1:34">
      <c r="A5" s="2" t="s">
        <v>299</v>
      </c>
      <c r="B5" s="2"/>
    </row>
    <row r="6" spans="1:34">
      <c r="A6" s="2" t="s">
        <v>310</v>
      </c>
      <c r="B6" s="2"/>
    </row>
    <row r="8" spans="1:34" s="2" customFormat="1" ht="13.9" customHeight="1">
      <c r="A8" s="143" t="s">
        <v>294</v>
      </c>
      <c r="B8" s="1"/>
      <c r="C8" s="1"/>
      <c r="D8" s="1"/>
      <c r="F8" s="3"/>
      <c r="G8" s="4">
        <v>1</v>
      </c>
      <c r="H8" s="4">
        <f>+G8+1</f>
        <v>2</v>
      </c>
      <c r="I8" s="4">
        <f t="shared" ref="I8:AF8" si="0">+H8+1</f>
        <v>3</v>
      </c>
      <c r="J8" s="4">
        <f t="shared" si="0"/>
        <v>4</v>
      </c>
      <c r="K8" s="4">
        <f t="shared" si="0"/>
        <v>5</v>
      </c>
      <c r="L8" s="4">
        <f t="shared" si="0"/>
        <v>6</v>
      </c>
      <c r="M8" s="4">
        <f t="shared" si="0"/>
        <v>7</v>
      </c>
      <c r="N8" s="4">
        <f t="shared" si="0"/>
        <v>8</v>
      </c>
      <c r="O8" s="4">
        <f t="shared" si="0"/>
        <v>9</v>
      </c>
      <c r="P8" s="4">
        <f t="shared" si="0"/>
        <v>10</v>
      </c>
      <c r="Q8" s="4">
        <f t="shared" si="0"/>
        <v>11</v>
      </c>
      <c r="R8" s="4">
        <f t="shared" si="0"/>
        <v>12</v>
      </c>
      <c r="S8" s="4">
        <f t="shared" si="0"/>
        <v>13</v>
      </c>
      <c r="T8" s="4">
        <f t="shared" si="0"/>
        <v>14</v>
      </c>
      <c r="U8" s="4">
        <f t="shared" si="0"/>
        <v>15</v>
      </c>
      <c r="V8" s="4">
        <f t="shared" si="0"/>
        <v>16</v>
      </c>
      <c r="W8" s="4">
        <f t="shared" si="0"/>
        <v>17</v>
      </c>
      <c r="X8" s="4">
        <f t="shared" si="0"/>
        <v>18</v>
      </c>
      <c r="Y8" s="4">
        <f t="shared" si="0"/>
        <v>19</v>
      </c>
      <c r="Z8" s="4">
        <f t="shared" si="0"/>
        <v>20</v>
      </c>
      <c r="AA8" s="4">
        <f t="shared" si="0"/>
        <v>21</v>
      </c>
      <c r="AB8" s="4">
        <f t="shared" si="0"/>
        <v>22</v>
      </c>
      <c r="AC8" s="4">
        <f t="shared" si="0"/>
        <v>23</v>
      </c>
      <c r="AD8" s="4">
        <f t="shared" si="0"/>
        <v>24</v>
      </c>
      <c r="AE8" s="4">
        <f t="shared" si="0"/>
        <v>25</v>
      </c>
      <c r="AF8" s="4">
        <f t="shared" si="0"/>
        <v>26</v>
      </c>
      <c r="AG8" s="5"/>
    </row>
    <row r="9" spans="1:34" s="2" customFormat="1" ht="13.9" customHeight="1">
      <c r="A9" s="1" t="s">
        <v>23</v>
      </c>
      <c r="B9" s="1"/>
      <c r="C9" s="1"/>
      <c r="D9" s="1"/>
      <c r="F9" s="28"/>
      <c r="G9" s="6"/>
      <c r="H9" s="6"/>
      <c r="I9" s="6"/>
      <c r="J9" s="6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</row>
    <row r="10" spans="1:34" s="2" customFormat="1" ht="13.9" customHeight="1">
      <c r="A10" s="1" t="s">
        <v>36</v>
      </c>
      <c r="B10" s="1"/>
      <c r="C10" s="1"/>
      <c r="D10" s="1"/>
      <c r="F10" s="3"/>
      <c r="G10" s="6"/>
      <c r="H10" s="6"/>
      <c r="I10" s="6"/>
      <c r="J10" s="6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</row>
    <row r="11" spans="1:34" s="2" customFormat="1" ht="13.9" customHeight="1">
      <c r="F11" s="7" t="s">
        <v>0</v>
      </c>
      <c r="G11" s="6">
        <v>3.7499999999999999E-2</v>
      </c>
      <c r="H11" s="6">
        <v>7.2190000000000004E-2</v>
      </c>
      <c r="I11" s="6">
        <v>6.6769999999999996E-2</v>
      </c>
      <c r="J11" s="6">
        <v>6.1769999999999999E-2</v>
      </c>
      <c r="K11" s="3">
        <v>5.713E-2</v>
      </c>
      <c r="L11" s="3">
        <v>5.2850000000000001E-2</v>
      </c>
      <c r="M11" s="3">
        <v>4.888E-2</v>
      </c>
      <c r="N11" s="3">
        <v>4.5220000000000003E-2</v>
      </c>
      <c r="O11" s="3">
        <v>4.462E-2</v>
      </c>
      <c r="P11" s="3">
        <v>4.4609999999999997E-2</v>
      </c>
      <c r="Q11" s="3">
        <v>4.462E-2</v>
      </c>
      <c r="R11" s="3">
        <v>4.4609999999999997E-2</v>
      </c>
      <c r="S11" s="3">
        <v>4.462E-2</v>
      </c>
      <c r="T11" s="3">
        <v>4.4609999999999997E-2</v>
      </c>
      <c r="U11" s="3">
        <v>4.462E-2</v>
      </c>
      <c r="V11" s="3">
        <v>4.4609999999999997E-2</v>
      </c>
      <c r="W11" s="3">
        <v>4.462E-2</v>
      </c>
      <c r="X11" s="3">
        <v>4.4609999999999997E-2</v>
      </c>
      <c r="Y11" s="3">
        <v>4.462E-2</v>
      </c>
      <c r="Z11" s="3">
        <v>4.4609999999999997E-2</v>
      </c>
      <c r="AA11" s="3">
        <v>2.231E-2</v>
      </c>
      <c r="AB11" s="3"/>
      <c r="AC11" s="3"/>
      <c r="AD11" s="3"/>
      <c r="AE11" s="3"/>
      <c r="AF11" s="3"/>
      <c r="AG11" s="5"/>
      <c r="AH11" s="6">
        <f>+SUM(G11:AF11)</f>
        <v>1.0000000000000002</v>
      </c>
    </row>
    <row r="12" spans="1:34" s="2" customFormat="1" ht="13.9" customHeight="1">
      <c r="A12" s="2" t="s">
        <v>34</v>
      </c>
      <c r="F12" s="7" t="s">
        <v>1</v>
      </c>
      <c r="G12" s="8">
        <v>0.05</v>
      </c>
      <c r="H12" s="8">
        <v>9.5000000000000001E-2</v>
      </c>
      <c r="I12" s="8">
        <v>8.5500000000000007E-2</v>
      </c>
      <c r="J12" s="8">
        <v>7.6950000000000005E-2</v>
      </c>
      <c r="K12" s="8">
        <v>6.9250000000000006E-2</v>
      </c>
      <c r="L12" s="8">
        <v>6.2330000000000003E-2</v>
      </c>
      <c r="M12" s="8">
        <v>5.9049999999999998E-2</v>
      </c>
      <c r="N12" s="8">
        <v>5.9049999999999998E-2</v>
      </c>
      <c r="O12" s="8">
        <v>5.9049999999999998E-2</v>
      </c>
      <c r="P12" s="8">
        <v>5.9049999999999998E-2</v>
      </c>
      <c r="Q12" s="8">
        <v>5.9049999999999998E-2</v>
      </c>
      <c r="R12" s="8">
        <v>5.9049999999999998E-2</v>
      </c>
      <c r="S12" s="8">
        <v>5.9049999999999998E-2</v>
      </c>
      <c r="T12" s="8">
        <v>5.9049999999999998E-2</v>
      </c>
      <c r="U12" s="8">
        <v>5.9049999999999998E-2</v>
      </c>
      <c r="V12" s="8">
        <v>2.9520000000000001E-2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5"/>
      <c r="AH12" s="6">
        <f t="shared" ref="AH12:AH19" si="1">+SUM(G12:AF12)</f>
        <v>1.0000000000000004</v>
      </c>
    </row>
    <row r="13" spans="1:34" s="9" customFormat="1" ht="13.9" customHeight="1">
      <c r="A13" s="42" t="s">
        <v>35</v>
      </c>
      <c r="E13" s="10"/>
      <c r="F13" s="7" t="s">
        <v>2</v>
      </c>
      <c r="G13" s="8">
        <v>0.14285999999999999</v>
      </c>
      <c r="H13" s="8">
        <v>0.24490000000000001</v>
      </c>
      <c r="I13" s="8">
        <v>0.17491999999999999</v>
      </c>
      <c r="J13" s="8">
        <v>0.12495000000000001</v>
      </c>
      <c r="K13" s="8">
        <v>8.9249999999999996E-2</v>
      </c>
      <c r="L13" s="8">
        <v>8.9249999999999996E-2</v>
      </c>
      <c r="M13" s="8">
        <v>8.9249999999999996E-2</v>
      </c>
      <c r="N13" s="8">
        <v>4.462E-2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11"/>
      <c r="AH13" s="6">
        <f t="shared" si="1"/>
        <v>1.0000000000000002</v>
      </c>
    </row>
    <row r="14" spans="1:34" s="9" customFormat="1" ht="13.9" customHeight="1">
      <c r="A14" s="42" t="s">
        <v>110</v>
      </c>
      <c r="C14" s="12"/>
      <c r="E14" s="10"/>
      <c r="F14" s="7" t="s">
        <v>3</v>
      </c>
      <c r="G14" s="8">
        <v>0.2</v>
      </c>
      <c r="H14" s="8">
        <v>0.32</v>
      </c>
      <c r="I14" s="8">
        <v>0.192</v>
      </c>
      <c r="J14" s="8">
        <v>0.1152</v>
      </c>
      <c r="K14" s="8">
        <v>0.1152</v>
      </c>
      <c r="L14" s="8">
        <v>5.7599999999999998E-2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11"/>
      <c r="AH14" s="6">
        <f t="shared" si="1"/>
        <v>0.99999999999999989</v>
      </c>
    </row>
    <row r="15" spans="1:34" s="9" customFormat="1" ht="13.9" customHeight="1">
      <c r="E15" s="10"/>
      <c r="F15" s="7" t="s">
        <v>4</v>
      </c>
      <c r="G15" s="6">
        <v>0.15</v>
      </c>
      <c r="H15" s="6">
        <v>0.255</v>
      </c>
      <c r="I15" s="6">
        <v>0.17849999999999999</v>
      </c>
      <c r="J15" s="6">
        <v>0.1666</v>
      </c>
      <c r="K15" s="6">
        <v>0.1666</v>
      </c>
      <c r="L15" s="3">
        <v>8.3299999999999999E-2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11"/>
      <c r="AH15" s="6">
        <f t="shared" si="1"/>
        <v>1</v>
      </c>
    </row>
    <row r="16" spans="1:34" s="9" customFormat="1" ht="13.9" customHeight="1">
      <c r="A16" s="85" t="s">
        <v>112</v>
      </c>
      <c r="E16" s="10"/>
      <c r="F16" s="7" t="s">
        <v>5</v>
      </c>
      <c r="G16" s="6">
        <v>0.10714</v>
      </c>
      <c r="H16" s="6">
        <v>0.19133</v>
      </c>
      <c r="I16" s="6">
        <v>0.15032999999999999</v>
      </c>
      <c r="J16" s="6">
        <v>0.12249</v>
      </c>
      <c r="K16" s="6">
        <v>0.12249</v>
      </c>
      <c r="L16" s="6">
        <v>0.12249</v>
      </c>
      <c r="M16" s="6">
        <v>0.12249</v>
      </c>
      <c r="N16" s="3">
        <v>6.1240000000000003E-2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11"/>
      <c r="AH16" s="6">
        <f t="shared" si="1"/>
        <v>0.99999999999999989</v>
      </c>
    </row>
    <row r="17" spans="1:42" s="9" customFormat="1" ht="13.9" customHeight="1">
      <c r="A17" s="85" t="s">
        <v>111</v>
      </c>
      <c r="D17" s="13"/>
      <c r="E17" s="10"/>
      <c r="F17" s="7" t="s">
        <v>6</v>
      </c>
      <c r="G17" s="6">
        <v>0.02</v>
      </c>
      <c r="H17" s="6">
        <v>0.04</v>
      </c>
      <c r="I17" s="6">
        <v>0.04</v>
      </c>
      <c r="J17" s="6">
        <v>0.04</v>
      </c>
      <c r="K17" s="6">
        <v>0.04</v>
      </c>
      <c r="L17" s="6">
        <v>0.04</v>
      </c>
      <c r="M17" s="6">
        <v>0.04</v>
      </c>
      <c r="N17" s="6">
        <v>0.04</v>
      </c>
      <c r="O17" s="6">
        <v>0.04</v>
      </c>
      <c r="P17" s="6">
        <v>0.04</v>
      </c>
      <c r="Q17" s="6">
        <v>0.04</v>
      </c>
      <c r="R17" s="6">
        <v>0.04</v>
      </c>
      <c r="S17" s="6">
        <v>0.04</v>
      </c>
      <c r="T17" s="6">
        <v>0.04</v>
      </c>
      <c r="U17" s="6">
        <v>0.04</v>
      </c>
      <c r="V17" s="6">
        <v>0.04</v>
      </c>
      <c r="W17" s="6">
        <v>0.04</v>
      </c>
      <c r="X17" s="6">
        <v>0.04</v>
      </c>
      <c r="Y17" s="6">
        <v>0.04</v>
      </c>
      <c r="Z17" s="6">
        <v>0.04</v>
      </c>
      <c r="AA17" s="6">
        <v>0.04</v>
      </c>
      <c r="AB17" s="6">
        <v>0.04</v>
      </c>
      <c r="AC17" s="6">
        <v>0.04</v>
      </c>
      <c r="AD17" s="6">
        <v>0.04</v>
      </c>
      <c r="AE17" s="6">
        <v>0.04</v>
      </c>
      <c r="AF17" s="6">
        <v>0.02</v>
      </c>
      <c r="AG17" s="11"/>
      <c r="AH17" s="6">
        <f t="shared" si="1"/>
        <v>1.0000000000000002</v>
      </c>
    </row>
    <row r="18" spans="1:42" s="9" customFormat="1" ht="13.9" customHeight="1">
      <c r="D18" s="14"/>
      <c r="E18" s="10"/>
      <c r="F18" s="7" t="s">
        <v>7</v>
      </c>
      <c r="G18" s="8">
        <v>3.3329999999999999E-2</v>
      </c>
      <c r="H18" s="8">
        <v>6.6669999999999993E-2</v>
      </c>
      <c r="I18" s="8">
        <v>6.6669999999999993E-2</v>
      </c>
      <c r="J18" s="8">
        <v>6.6659999999999997E-2</v>
      </c>
      <c r="K18" s="8">
        <v>6.6669999999999993E-2</v>
      </c>
      <c r="L18" s="8">
        <v>6.6669999999999993E-2</v>
      </c>
      <c r="M18" s="8">
        <v>6.6659999999999997E-2</v>
      </c>
      <c r="N18" s="8">
        <v>6.6669999999999993E-2</v>
      </c>
      <c r="O18" s="8">
        <v>6.6669999999999993E-2</v>
      </c>
      <c r="P18" s="8">
        <v>6.6659999999999997E-2</v>
      </c>
      <c r="Q18" s="8">
        <v>6.6669999999999993E-2</v>
      </c>
      <c r="R18" s="8">
        <v>6.6669999999999993E-2</v>
      </c>
      <c r="S18" s="8">
        <v>6.6659999999999997E-2</v>
      </c>
      <c r="T18" s="8">
        <v>6.6669999999999993E-2</v>
      </c>
      <c r="U18" s="8">
        <v>6.6669999999999993E-2</v>
      </c>
      <c r="V18" s="8">
        <v>3.3329999999999999E-2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11"/>
      <c r="AH18" s="6">
        <f t="shared" si="1"/>
        <v>0.99999999999999989</v>
      </c>
    </row>
    <row r="19" spans="1:42" s="9" customFormat="1" ht="13.9" customHeight="1">
      <c r="A19" s="85" t="s">
        <v>147</v>
      </c>
      <c r="B19" s="107"/>
      <c r="E19" s="10"/>
      <c r="F19" s="7" t="s">
        <v>8</v>
      </c>
      <c r="G19" s="8">
        <v>0.33333000000000002</v>
      </c>
      <c r="H19" s="8">
        <v>0.44445000000000001</v>
      </c>
      <c r="I19" s="8">
        <v>0.14815</v>
      </c>
      <c r="J19" s="8">
        <v>7.4069999999999997E-2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11"/>
      <c r="AH19" s="6">
        <f t="shared" si="1"/>
        <v>1</v>
      </c>
    </row>
    <row r="20" spans="1:42" s="9" customFormat="1" ht="13.9" customHeight="1">
      <c r="A20" s="2"/>
      <c r="E20" s="117"/>
      <c r="F20" s="4"/>
      <c r="G20" s="6"/>
      <c r="H20" s="6"/>
      <c r="I20" s="6"/>
      <c r="J20" s="6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1"/>
      <c r="AI20" s="110"/>
      <c r="AJ20" s="110"/>
    </row>
    <row r="21" spans="1:42" ht="13.9" customHeight="1" thickBot="1">
      <c r="A21" s="16"/>
      <c r="B21" s="17" t="s">
        <v>9</v>
      </c>
      <c r="C21" s="17" t="s">
        <v>10</v>
      </c>
      <c r="D21" s="17" t="s">
        <v>11</v>
      </c>
      <c r="F21" s="17" t="s">
        <v>12</v>
      </c>
      <c r="G21" s="17" t="s">
        <v>13</v>
      </c>
      <c r="H21" s="17" t="s">
        <v>14</v>
      </c>
      <c r="I21" s="17" t="s">
        <v>15</v>
      </c>
      <c r="J21" s="17" t="s">
        <v>16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 t="s">
        <v>17</v>
      </c>
      <c r="AI21" s="25"/>
      <c r="AJ21" s="25"/>
    </row>
    <row r="22" spans="1:42" ht="31.9" customHeight="1" thickTop="1" thickBot="1">
      <c r="A22" s="41" t="s">
        <v>33</v>
      </c>
      <c r="B22" s="18" t="s">
        <v>18</v>
      </c>
      <c r="C22" s="18" t="s">
        <v>19</v>
      </c>
      <c r="D22" s="18" t="s">
        <v>20</v>
      </c>
      <c r="E22" s="18" t="s">
        <v>21</v>
      </c>
      <c r="F22" s="19">
        <v>2009</v>
      </c>
      <c r="G22" s="20">
        <f t="shared" ref="G22:AF22" si="2">F22+1</f>
        <v>2010</v>
      </c>
      <c r="H22" s="20">
        <f t="shared" si="2"/>
        <v>2011</v>
      </c>
      <c r="I22" s="20">
        <f t="shared" si="2"/>
        <v>2012</v>
      </c>
      <c r="J22" s="20">
        <f t="shared" si="2"/>
        <v>2013</v>
      </c>
      <c r="K22" s="20">
        <f t="shared" si="2"/>
        <v>2014</v>
      </c>
      <c r="L22" s="20">
        <f t="shared" si="2"/>
        <v>2015</v>
      </c>
      <c r="M22" s="20">
        <f t="shared" si="2"/>
        <v>2016</v>
      </c>
      <c r="N22" s="20">
        <f t="shared" si="2"/>
        <v>2017</v>
      </c>
      <c r="O22" s="20">
        <f t="shared" si="2"/>
        <v>2018</v>
      </c>
      <c r="P22" s="20">
        <f t="shared" si="2"/>
        <v>2019</v>
      </c>
      <c r="Q22" s="20">
        <f t="shared" si="2"/>
        <v>2020</v>
      </c>
      <c r="R22" s="20">
        <f t="shared" si="2"/>
        <v>2021</v>
      </c>
      <c r="S22" s="20">
        <f t="shared" si="2"/>
        <v>2022</v>
      </c>
      <c r="T22" s="20">
        <f t="shared" si="2"/>
        <v>2023</v>
      </c>
      <c r="U22" s="20">
        <f t="shared" si="2"/>
        <v>2024</v>
      </c>
      <c r="V22" s="20">
        <f t="shared" si="2"/>
        <v>2025</v>
      </c>
      <c r="W22" s="20">
        <f t="shared" si="2"/>
        <v>2026</v>
      </c>
      <c r="X22" s="20">
        <f t="shared" si="2"/>
        <v>2027</v>
      </c>
      <c r="Y22" s="20">
        <f t="shared" si="2"/>
        <v>2028</v>
      </c>
      <c r="Z22" s="20">
        <f t="shared" si="2"/>
        <v>2029</v>
      </c>
      <c r="AA22" s="20">
        <f t="shared" si="2"/>
        <v>2030</v>
      </c>
      <c r="AB22" s="20">
        <f t="shared" si="2"/>
        <v>2031</v>
      </c>
      <c r="AC22" s="20">
        <f t="shared" si="2"/>
        <v>2032</v>
      </c>
      <c r="AD22" s="20">
        <f t="shared" si="2"/>
        <v>2033</v>
      </c>
      <c r="AE22" s="20">
        <f t="shared" si="2"/>
        <v>2034</v>
      </c>
      <c r="AF22" s="20">
        <f t="shared" si="2"/>
        <v>2035</v>
      </c>
      <c r="AG22" s="20"/>
      <c r="AH22" s="18" t="s">
        <v>22</v>
      </c>
      <c r="AI22" s="25"/>
      <c r="AJ22" s="20" t="s">
        <v>140</v>
      </c>
      <c r="AK22" s="20" t="s">
        <v>162</v>
      </c>
      <c r="AL22" s="20" t="s">
        <v>163</v>
      </c>
      <c r="AM22" s="20" t="s">
        <v>161</v>
      </c>
      <c r="AN22" s="20" t="s">
        <v>141</v>
      </c>
      <c r="AO22" s="4" t="s">
        <v>164</v>
      </c>
      <c r="AP22" s="4" t="s">
        <v>164</v>
      </c>
    </row>
    <row r="23" spans="1:42" ht="12.75" customHeight="1" thickTop="1">
      <c r="A23" s="22"/>
      <c r="B23" s="22"/>
      <c r="C23" s="22"/>
      <c r="D23" s="22"/>
      <c r="E23" s="22"/>
      <c r="F23" s="23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2"/>
      <c r="AI23" s="25"/>
      <c r="AJ23" s="25"/>
    </row>
    <row r="24" spans="1:42" ht="13.7" customHeight="1">
      <c r="A24" s="26" t="s">
        <v>24</v>
      </c>
      <c r="B24" s="27"/>
      <c r="C24" s="27"/>
      <c r="D24" s="27"/>
      <c r="E24" s="2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8"/>
      <c r="AI24" s="25"/>
      <c r="AJ24" s="25"/>
    </row>
    <row r="25" spans="1:42" ht="13.9" customHeight="1">
      <c r="A25" s="38" t="s">
        <v>25</v>
      </c>
      <c r="B25" s="27">
        <f>+'&lt;3&gt; 2009 - 2013 Tax Depr Fed'!B25+'&lt;4&gt; 2009-2013 Salvage Fed'!B25</f>
        <v>4924626.0141857499</v>
      </c>
      <c r="C25" s="27">
        <f>+B25/2</f>
        <v>2462313.007092875</v>
      </c>
      <c r="D25" s="27">
        <f t="shared" ref="D25:D29" si="3">+B25-C25</f>
        <v>2462313.007092875</v>
      </c>
      <c r="E25" s="28">
        <f t="shared" ref="E25:E29" si="4">SUM(F25:AF25)-(B25-C25)</f>
        <v>0</v>
      </c>
      <c r="F25" s="29">
        <f t="shared" ref="F25:AF25" si="5">+$D$25*G$12</f>
        <v>123115.65035464376</v>
      </c>
      <c r="G25" s="29">
        <f t="shared" si="5"/>
        <v>233919.73567382313</v>
      </c>
      <c r="H25" s="29">
        <f t="shared" si="5"/>
        <v>210527.76210644082</v>
      </c>
      <c r="I25" s="29">
        <f t="shared" si="5"/>
        <v>189474.98589579674</v>
      </c>
      <c r="J25" s="29">
        <f t="shared" si="5"/>
        <v>170515.17574118159</v>
      </c>
      <c r="K25" s="29">
        <f t="shared" si="5"/>
        <v>153475.96973209889</v>
      </c>
      <c r="L25" s="29">
        <f t="shared" si="5"/>
        <v>145399.58306883427</v>
      </c>
      <c r="M25" s="29">
        <f t="shared" si="5"/>
        <v>145399.58306883427</v>
      </c>
      <c r="N25" s="29">
        <f t="shared" si="5"/>
        <v>145399.58306883427</v>
      </c>
      <c r="O25" s="29">
        <f t="shared" si="5"/>
        <v>145399.58306883427</v>
      </c>
      <c r="P25" s="29">
        <f t="shared" si="5"/>
        <v>145399.58306883427</v>
      </c>
      <c r="Q25" s="29">
        <f t="shared" si="5"/>
        <v>145399.58306883427</v>
      </c>
      <c r="R25" s="29">
        <f t="shared" si="5"/>
        <v>145399.58306883427</v>
      </c>
      <c r="S25" s="29">
        <f t="shared" si="5"/>
        <v>145399.58306883427</v>
      </c>
      <c r="T25" s="29">
        <f t="shared" si="5"/>
        <v>145399.58306883427</v>
      </c>
      <c r="U25" s="29">
        <f t="shared" si="5"/>
        <v>72687.479969381675</v>
      </c>
      <c r="V25" s="29">
        <f t="shared" si="5"/>
        <v>0</v>
      </c>
      <c r="W25" s="29">
        <f t="shared" si="5"/>
        <v>0</v>
      </c>
      <c r="X25" s="29">
        <f t="shared" si="5"/>
        <v>0</v>
      </c>
      <c r="Y25" s="29">
        <f t="shared" si="5"/>
        <v>0</v>
      </c>
      <c r="Z25" s="29">
        <f t="shared" si="5"/>
        <v>0</v>
      </c>
      <c r="AA25" s="29">
        <f t="shared" si="5"/>
        <v>0</v>
      </c>
      <c r="AB25" s="29">
        <f t="shared" si="5"/>
        <v>0</v>
      </c>
      <c r="AC25" s="29">
        <f t="shared" si="5"/>
        <v>0</v>
      </c>
      <c r="AD25" s="29">
        <f t="shared" si="5"/>
        <v>0</v>
      </c>
      <c r="AE25" s="29">
        <f t="shared" si="5"/>
        <v>0</v>
      </c>
      <c r="AF25" s="29">
        <f t="shared" si="5"/>
        <v>0</v>
      </c>
      <c r="AG25" s="29"/>
      <c r="AH25" s="28">
        <f t="shared" ref="AH25:AH29" si="6">+SUM(F25:AF25)</f>
        <v>2462313.007092874</v>
      </c>
      <c r="AJ25" s="28">
        <f>+B25</f>
        <v>4924626.0141857499</v>
      </c>
      <c r="AK25" s="28">
        <f>+SUM(F25:J25)</f>
        <v>927553.30977188598</v>
      </c>
      <c r="AL25" s="28">
        <f>+C25</f>
        <v>2462313.007092875</v>
      </c>
      <c r="AM25" s="28">
        <f>+AK25+AL25</f>
        <v>3389866.3168647611</v>
      </c>
      <c r="AN25" s="28">
        <f>+AJ25-AM25</f>
        <v>1534759.6973209889</v>
      </c>
    </row>
    <row r="26" spans="1:42" ht="13.9" customHeight="1">
      <c r="A26" s="38" t="s">
        <v>109</v>
      </c>
      <c r="B26" s="27">
        <f>+'&lt;3&gt; 2009 - 2013 Tax Depr Fed'!B26+'&lt;4&gt; 2009-2013 Salvage Fed'!B26</f>
        <v>814563.82120662299</v>
      </c>
      <c r="C26" s="27">
        <f t="shared" ref="C26:C29" si="7">+B26/2</f>
        <v>407281.91060331149</v>
      </c>
      <c r="D26" s="27">
        <f t="shared" si="3"/>
        <v>407281.91060331149</v>
      </c>
      <c r="E26" s="28">
        <f t="shared" si="4"/>
        <v>0</v>
      </c>
      <c r="F26" s="29">
        <f>+$D$26*G$11</f>
        <v>15273.07164762418</v>
      </c>
      <c r="G26" s="29">
        <f t="shared" ref="G26:AF26" si="8">+$D$26*H$11</f>
        <v>29401.681126453059</v>
      </c>
      <c r="H26" s="29">
        <f t="shared" si="8"/>
        <v>27194.213170983108</v>
      </c>
      <c r="I26" s="29">
        <f t="shared" si="8"/>
        <v>25157.803617966551</v>
      </c>
      <c r="J26" s="29">
        <f t="shared" si="8"/>
        <v>23268.015552767185</v>
      </c>
      <c r="K26" s="29">
        <f t="shared" si="8"/>
        <v>21524.848975385012</v>
      </c>
      <c r="L26" s="29">
        <f t="shared" si="8"/>
        <v>19907.939790289867</v>
      </c>
      <c r="M26" s="29">
        <f t="shared" si="8"/>
        <v>18417.287997481748</v>
      </c>
      <c r="N26" s="29">
        <f t="shared" si="8"/>
        <v>18172.918851119757</v>
      </c>
      <c r="O26" s="29">
        <f t="shared" si="8"/>
        <v>18168.846032013724</v>
      </c>
      <c r="P26" s="29">
        <f t="shared" si="8"/>
        <v>18172.918851119757</v>
      </c>
      <c r="Q26" s="29">
        <f t="shared" si="8"/>
        <v>18168.846032013724</v>
      </c>
      <c r="R26" s="29">
        <f t="shared" si="8"/>
        <v>18172.918851119757</v>
      </c>
      <c r="S26" s="29">
        <f t="shared" si="8"/>
        <v>18168.846032013724</v>
      </c>
      <c r="T26" s="29">
        <f t="shared" si="8"/>
        <v>18172.918851119757</v>
      </c>
      <c r="U26" s="29">
        <f t="shared" si="8"/>
        <v>18168.846032013724</v>
      </c>
      <c r="V26" s="29">
        <f t="shared" si="8"/>
        <v>18172.918851119757</v>
      </c>
      <c r="W26" s="29">
        <f t="shared" si="8"/>
        <v>18168.846032013724</v>
      </c>
      <c r="X26" s="29">
        <f t="shared" si="8"/>
        <v>18172.918851119757</v>
      </c>
      <c r="Y26" s="29">
        <f t="shared" si="8"/>
        <v>18168.846032013724</v>
      </c>
      <c r="Z26" s="29">
        <f t="shared" si="8"/>
        <v>9086.4594255598786</v>
      </c>
      <c r="AA26" s="29">
        <f t="shared" si="8"/>
        <v>0</v>
      </c>
      <c r="AB26" s="29">
        <f t="shared" si="8"/>
        <v>0</v>
      </c>
      <c r="AC26" s="29">
        <f t="shared" si="8"/>
        <v>0</v>
      </c>
      <c r="AD26" s="29">
        <f t="shared" si="8"/>
        <v>0</v>
      </c>
      <c r="AE26" s="29">
        <f t="shared" si="8"/>
        <v>0</v>
      </c>
      <c r="AF26" s="29">
        <f t="shared" si="8"/>
        <v>0</v>
      </c>
      <c r="AG26" s="29"/>
      <c r="AH26" s="28">
        <f t="shared" si="6"/>
        <v>407281.91060331138</v>
      </c>
      <c r="AJ26" s="28">
        <f t="shared" ref="AJ26:AJ29" si="9">+B26</f>
        <v>814563.82120662299</v>
      </c>
      <c r="AK26" s="28">
        <f t="shared" ref="AK26:AK29" si="10">+SUM(F26:J26)</f>
        <v>120294.78511579407</v>
      </c>
      <c r="AL26" s="28">
        <f t="shared" ref="AL26:AL29" si="11">+C26</f>
        <v>407281.91060331149</v>
      </c>
      <c r="AM26" s="28">
        <f t="shared" ref="AM26:AM29" si="12">+AK26+AL26</f>
        <v>527576.69571910554</v>
      </c>
      <c r="AN26" s="28">
        <f t="shared" ref="AN26:AN29" si="13">+AJ26-AM26</f>
        <v>286987.12548751745</v>
      </c>
    </row>
    <row r="27" spans="1:42" ht="13.9" customHeight="1">
      <c r="A27" s="38" t="s">
        <v>26</v>
      </c>
      <c r="B27" s="27">
        <f>+'&lt;3&gt; 2009 - 2013 Tax Depr Fed'!B27+'&lt;4&gt; 2009-2013 Salvage Fed'!B27</f>
        <v>-912588.28539239615</v>
      </c>
      <c r="C27" s="27">
        <f t="shared" si="7"/>
        <v>-456294.14269619808</v>
      </c>
      <c r="D27" s="27">
        <f t="shared" si="3"/>
        <v>-456294.14269619808</v>
      </c>
      <c r="E27" s="28">
        <f t="shared" si="4"/>
        <v>0</v>
      </c>
      <c r="F27" s="29">
        <f t="shared" ref="F27:AF27" si="14">+$D$27*G$11</f>
        <v>-17111.030351107427</v>
      </c>
      <c r="G27" s="29">
        <f t="shared" si="14"/>
        <v>-32939.874161238542</v>
      </c>
      <c r="H27" s="29">
        <f t="shared" si="14"/>
        <v>-30466.759907825144</v>
      </c>
      <c r="I27" s="29">
        <f t="shared" si="14"/>
        <v>-28185.289194344154</v>
      </c>
      <c r="J27" s="29">
        <f t="shared" si="14"/>
        <v>-26068.084372233796</v>
      </c>
      <c r="K27" s="29">
        <f t="shared" si="14"/>
        <v>-24115.145441494067</v>
      </c>
      <c r="L27" s="29">
        <f t="shared" si="14"/>
        <v>-22303.657694990161</v>
      </c>
      <c r="M27" s="29">
        <f t="shared" si="14"/>
        <v>-20633.621132722077</v>
      </c>
      <c r="N27" s="29">
        <f t="shared" si="14"/>
        <v>-20359.844647104357</v>
      </c>
      <c r="O27" s="29">
        <f t="shared" si="14"/>
        <v>-20355.281705677397</v>
      </c>
      <c r="P27" s="29">
        <f t="shared" si="14"/>
        <v>-20359.844647104357</v>
      </c>
      <c r="Q27" s="29">
        <f t="shared" si="14"/>
        <v>-20355.281705677397</v>
      </c>
      <c r="R27" s="29">
        <f t="shared" si="14"/>
        <v>-20359.844647104357</v>
      </c>
      <c r="S27" s="29">
        <f t="shared" si="14"/>
        <v>-20355.281705677397</v>
      </c>
      <c r="T27" s="29">
        <f t="shared" si="14"/>
        <v>-20359.844647104357</v>
      </c>
      <c r="U27" s="29">
        <f t="shared" si="14"/>
        <v>-20355.281705677397</v>
      </c>
      <c r="V27" s="29">
        <f t="shared" si="14"/>
        <v>-20359.844647104357</v>
      </c>
      <c r="W27" s="29">
        <f t="shared" si="14"/>
        <v>-20355.281705677397</v>
      </c>
      <c r="X27" s="29">
        <f t="shared" si="14"/>
        <v>-20359.844647104357</v>
      </c>
      <c r="Y27" s="29">
        <f t="shared" si="14"/>
        <v>-20355.281705677397</v>
      </c>
      <c r="Z27" s="29">
        <f t="shared" si="14"/>
        <v>-10179.922323552179</v>
      </c>
      <c r="AA27" s="29">
        <f t="shared" si="14"/>
        <v>0</v>
      </c>
      <c r="AB27" s="29">
        <f t="shared" si="14"/>
        <v>0</v>
      </c>
      <c r="AC27" s="29">
        <f t="shared" si="14"/>
        <v>0</v>
      </c>
      <c r="AD27" s="29">
        <f t="shared" si="14"/>
        <v>0</v>
      </c>
      <c r="AE27" s="29">
        <f t="shared" si="14"/>
        <v>0</v>
      </c>
      <c r="AF27" s="29">
        <f t="shared" si="14"/>
        <v>0</v>
      </c>
      <c r="AG27" s="29"/>
      <c r="AH27" s="28">
        <f t="shared" si="6"/>
        <v>-456294.14269619819</v>
      </c>
      <c r="AJ27" s="28">
        <f t="shared" si="9"/>
        <v>-912588.28539239615</v>
      </c>
      <c r="AK27" s="28">
        <f t="shared" si="10"/>
        <v>-134771.03798674906</v>
      </c>
      <c r="AL27" s="28">
        <f t="shared" si="11"/>
        <v>-456294.14269619808</v>
      </c>
      <c r="AM27" s="28">
        <f t="shared" si="12"/>
        <v>-591065.18068294716</v>
      </c>
      <c r="AN27" s="28">
        <f t="shared" si="13"/>
        <v>-321523.10470944899</v>
      </c>
    </row>
    <row r="28" spans="1:42" ht="13.9" customHeight="1">
      <c r="A28" s="38" t="s">
        <v>27</v>
      </c>
      <c r="B28" s="27">
        <f>+'&lt;3&gt; 2009 - 2013 Tax Depr Fed'!B28+'&lt;4&gt; 2009-2013 Salvage Fed'!B28</f>
        <v>0</v>
      </c>
      <c r="C28" s="27">
        <f t="shared" si="7"/>
        <v>0</v>
      </c>
      <c r="D28" s="27">
        <f t="shared" si="3"/>
        <v>0</v>
      </c>
      <c r="E28" s="28">
        <f t="shared" si="4"/>
        <v>0</v>
      </c>
      <c r="F28" s="29">
        <f t="shared" ref="F28:AF28" si="15">+$D$28*G$12</f>
        <v>0</v>
      </c>
      <c r="G28" s="29">
        <f t="shared" si="15"/>
        <v>0</v>
      </c>
      <c r="H28" s="29">
        <f t="shared" si="15"/>
        <v>0</v>
      </c>
      <c r="I28" s="29">
        <f t="shared" si="15"/>
        <v>0</v>
      </c>
      <c r="J28" s="29">
        <f t="shared" si="15"/>
        <v>0</v>
      </c>
      <c r="K28" s="29">
        <f t="shared" si="15"/>
        <v>0</v>
      </c>
      <c r="L28" s="29">
        <f t="shared" si="15"/>
        <v>0</v>
      </c>
      <c r="M28" s="29">
        <f t="shared" si="15"/>
        <v>0</v>
      </c>
      <c r="N28" s="29">
        <f t="shared" si="15"/>
        <v>0</v>
      </c>
      <c r="O28" s="29">
        <f t="shared" si="15"/>
        <v>0</v>
      </c>
      <c r="P28" s="29">
        <f t="shared" si="15"/>
        <v>0</v>
      </c>
      <c r="Q28" s="29">
        <f t="shared" si="15"/>
        <v>0</v>
      </c>
      <c r="R28" s="29">
        <f t="shared" si="15"/>
        <v>0</v>
      </c>
      <c r="S28" s="29">
        <f t="shared" si="15"/>
        <v>0</v>
      </c>
      <c r="T28" s="29">
        <f t="shared" si="15"/>
        <v>0</v>
      </c>
      <c r="U28" s="29">
        <f t="shared" si="15"/>
        <v>0</v>
      </c>
      <c r="V28" s="29">
        <f t="shared" si="15"/>
        <v>0</v>
      </c>
      <c r="W28" s="29">
        <f t="shared" si="15"/>
        <v>0</v>
      </c>
      <c r="X28" s="29">
        <f t="shared" si="15"/>
        <v>0</v>
      </c>
      <c r="Y28" s="29">
        <f t="shared" si="15"/>
        <v>0</v>
      </c>
      <c r="Z28" s="29">
        <f t="shared" si="15"/>
        <v>0</v>
      </c>
      <c r="AA28" s="29">
        <f t="shared" si="15"/>
        <v>0</v>
      </c>
      <c r="AB28" s="29">
        <f t="shared" si="15"/>
        <v>0</v>
      </c>
      <c r="AC28" s="29">
        <f t="shared" si="15"/>
        <v>0</v>
      </c>
      <c r="AD28" s="29">
        <f t="shared" si="15"/>
        <v>0</v>
      </c>
      <c r="AE28" s="29">
        <f t="shared" si="15"/>
        <v>0</v>
      </c>
      <c r="AF28" s="29">
        <f t="shared" si="15"/>
        <v>0</v>
      </c>
      <c r="AG28" s="29"/>
      <c r="AH28" s="28">
        <f t="shared" si="6"/>
        <v>0</v>
      </c>
      <c r="AJ28" s="28">
        <f t="shared" si="9"/>
        <v>0</v>
      </c>
      <c r="AK28" s="28">
        <f t="shared" si="10"/>
        <v>0</v>
      </c>
      <c r="AL28" s="28">
        <f t="shared" si="11"/>
        <v>0</v>
      </c>
      <c r="AM28" s="28">
        <f t="shared" si="12"/>
        <v>0</v>
      </c>
      <c r="AN28" s="28">
        <f t="shared" si="13"/>
        <v>0</v>
      </c>
    </row>
    <row r="29" spans="1:42" ht="13.9" customHeight="1">
      <c r="A29" s="38" t="s">
        <v>28</v>
      </c>
      <c r="B29" s="27">
        <f>+'&lt;3&gt; 2009 - 2013 Tax Depr Fed'!B29+'&lt;4&gt; 2009-2013 Salvage Fed'!B29</f>
        <v>0</v>
      </c>
      <c r="C29" s="27">
        <f t="shared" si="7"/>
        <v>0</v>
      </c>
      <c r="D29" s="27">
        <f t="shared" si="3"/>
        <v>0</v>
      </c>
      <c r="E29" s="28">
        <f t="shared" si="4"/>
        <v>0</v>
      </c>
      <c r="F29" s="29">
        <f t="shared" ref="F29:AF29" si="16">+$D$29*G$11</f>
        <v>0</v>
      </c>
      <c r="G29" s="29">
        <f t="shared" si="16"/>
        <v>0</v>
      </c>
      <c r="H29" s="29">
        <f t="shared" si="16"/>
        <v>0</v>
      </c>
      <c r="I29" s="29">
        <f t="shared" si="16"/>
        <v>0</v>
      </c>
      <c r="J29" s="29">
        <f t="shared" si="16"/>
        <v>0</v>
      </c>
      <c r="K29" s="29">
        <f t="shared" si="16"/>
        <v>0</v>
      </c>
      <c r="L29" s="29">
        <f t="shared" si="16"/>
        <v>0</v>
      </c>
      <c r="M29" s="29">
        <f t="shared" si="16"/>
        <v>0</v>
      </c>
      <c r="N29" s="29">
        <f t="shared" si="16"/>
        <v>0</v>
      </c>
      <c r="O29" s="29">
        <f t="shared" si="16"/>
        <v>0</v>
      </c>
      <c r="P29" s="29">
        <f t="shared" si="16"/>
        <v>0</v>
      </c>
      <c r="Q29" s="29">
        <f t="shared" si="16"/>
        <v>0</v>
      </c>
      <c r="R29" s="29">
        <f t="shared" si="16"/>
        <v>0</v>
      </c>
      <c r="S29" s="29">
        <f t="shared" si="16"/>
        <v>0</v>
      </c>
      <c r="T29" s="29">
        <f t="shared" si="16"/>
        <v>0</v>
      </c>
      <c r="U29" s="29">
        <f t="shared" si="16"/>
        <v>0</v>
      </c>
      <c r="V29" s="29">
        <f t="shared" si="16"/>
        <v>0</v>
      </c>
      <c r="W29" s="29">
        <f t="shared" si="16"/>
        <v>0</v>
      </c>
      <c r="X29" s="29">
        <f t="shared" si="16"/>
        <v>0</v>
      </c>
      <c r="Y29" s="29">
        <f t="shared" si="16"/>
        <v>0</v>
      </c>
      <c r="Z29" s="29">
        <f t="shared" si="16"/>
        <v>0</v>
      </c>
      <c r="AA29" s="29">
        <f t="shared" si="16"/>
        <v>0</v>
      </c>
      <c r="AB29" s="29">
        <f t="shared" si="16"/>
        <v>0</v>
      </c>
      <c r="AC29" s="29">
        <f t="shared" si="16"/>
        <v>0</v>
      </c>
      <c r="AD29" s="29">
        <f t="shared" si="16"/>
        <v>0</v>
      </c>
      <c r="AE29" s="29">
        <f t="shared" si="16"/>
        <v>0</v>
      </c>
      <c r="AF29" s="29">
        <f t="shared" si="16"/>
        <v>0</v>
      </c>
      <c r="AG29" s="29"/>
      <c r="AH29" s="28">
        <f t="shared" si="6"/>
        <v>0</v>
      </c>
      <c r="AJ29" s="28">
        <f t="shared" si="9"/>
        <v>0</v>
      </c>
      <c r="AK29" s="28">
        <f t="shared" si="10"/>
        <v>0</v>
      </c>
      <c r="AL29" s="28">
        <f t="shared" si="11"/>
        <v>0</v>
      </c>
      <c r="AM29" s="28">
        <f t="shared" si="12"/>
        <v>0</v>
      </c>
      <c r="AN29" s="28">
        <f t="shared" si="13"/>
        <v>0</v>
      </c>
    </row>
    <row r="30" spans="1:42" ht="13.9" customHeight="1" thickBot="1">
      <c r="A30" s="39" t="s">
        <v>22</v>
      </c>
      <c r="B30" s="31">
        <f t="shared" ref="B30:AF30" si="17">SUM(B24:B29)</f>
        <v>4826601.5499999765</v>
      </c>
      <c r="C30" s="31">
        <f t="shared" si="17"/>
        <v>2413300.7749999883</v>
      </c>
      <c r="D30" s="31">
        <f t="shared" si="17"/>
        <v>2413300.7749999883</v>
      </c>
      <c r="E30" s="31">
        <f t="shared" si="17"/>
        <v>0</v>
      </c>
      <c r="F30" s="31">
        <f t="shared" si="17"/>
        <v>121277.69165116052</v>
      </c>
      <c r="G30" s="31">
        <f t="shared" si="17"/>
        <v>230381.54263903765</v>
      </c>
      <c r="H30" s="31">
        <f t="shared" si="17"/>
        <v>207255.21536959877</v>
      </c>
      <c r="I30" s="31">
        <f t="shared" si="17"/>
        <v>186447.50031941911</v>
      </c>
      <c r="J30" s="31">
        <f t="shared" si="17"/>
        <v>167715.10692171496</v>
      </c>
      <c r="K30" s="31">
        <f t="shared" si="17"/>
        <v>150885.67326598984</v>
      </c>
      <c r="L30" s="31">
        <f t="shared" si="17"/>
        <v>143003.86516413398</v>
      </c>
      <c r="M30" s="31">
        <f t="shared" si="17"/>
        <v>143183.24993359396</v>
      </c>
      <c r="N30" s="31">
        <f t="shared" si="17"/>
        <v>143212.65727284967</v>
      </c>
      <c r="O30" s="31">
        <f t="shared" si="17"/>
        <v>143213.14739517058</v>
      </c>
      <c r="P30" s="31">
        <f t="shared" si="17"/>
        <v>143212.65727284967</v>
      </c>
      <c r="Q30" s="31">
        <f t="shared" si="17"/>
        <v>143213.14739517058</v>
      </c>
      <c r="R30" s="31">
        <f t="shared" si="17"/>
        <v>143212.65727284967</v>
      </c>
      <c r="S30" s="31">
        <f t="shared" si="17"/>
        <v>143213.14739517058</v>
      </c>
      <c r="T30" s="31">
        <f t="shared" si="17"/>
        <v>143212.65727284967</v>
      </c>
      <c r="U30" s="31">
        <f t="shared" si="17"/>
        <v>70501.044295718006</v>
      </c>
      <c r="V30" s="31">
        <f t="shared" si="17"/>
        <v>-2186.9257959846</v>
      </c>
      <c r="W30" s="31">
        <f t="shared" si="17"/>
        <v>-2186.4356736636728</v>
      </c>
      <c r="X30" s="31">
        <f t="shared" si="17"/>
        <v>-2186.9257959846</v>
      </c>
      <c r="Y30" s="31">
        <f t="shared" si="17"/>
        <v>-2186.4356736636728</v>
      </c>
      <c r="Z30" s="31">
        <f t="shared" si="17"/>
        <v>-1093.4628979923</v>
      </c>
      <c r="AA30" s="31">
        <f t="shared" si="17"/>
        <v>0</v>
      </c>
      <c r="AB30" s="31">
        <f t="shared" si="17"/>
        <v>0</v>
      </c>
      <c r="AC30" s="31">
        <f t="shared" si="17"/>
        <v>0</v>
      </c>
      <c r="AD30" s="31">
        <f t="shared" si="17"/>
        <v>0</v>
      </c>
      <c r="AE30" s="31">
        <f t="shared" si="17"/>
        <v>0</v>
      </c>
      <c r="AF30" s="31">
        <f t="shared" si="17"/>
        <v>0</v>
      </c>
      <c r="AG30" s="29"/>
      <c r="AH30" s="31">
        <f>SUM(AH24:AH29)</f>
        <v>2413300.7749999873</v>
      </c>
      <c r="AJ30" s="31">
        <f t="shared" ref="AJ30:AN30" si="18">SUM(AJ24:AJ29)</f>
        <v>4826601.5499999765</v>
      </c>
      <c r="AK30" s="31">
        <f t="shared" si="18"/>
        <v>913077.05690093094</v>
      </c>
      <c r="AL30" s="31">
        <f t="shared" si="18"/>
        <v>2413300.7749999883</v>
      </c>
      <c r="AM30" s="31">
        <f t="shared" si="18"/>
        <v>3326377.8319009198</v>
      </c>
      <c r="AN30" s="31">
        <f t="shared" si="18"/>
        <v>1500223.7180990574</v>
      </c>
      <c r="AO30" s="36">
        <f>+SUM(K30:AF30)+AM30-AJ30</f>
        <v>0</v>
      </c>
      <c r="AP30" s="36">
        <f>+AM30+AN30-AJ30</f>
        <v>0</v>
      </c>
    </row>
    <row r="31" spans="1:42" ht="13.9" customHeight="1" thickTop="1">
      <c r="A31" s="27"/>
      <c r="B31" s="32"/>
      <c r="C31" s="32"/>
      <c r="D31" s="32"/>
      <c r="E31" s="33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29"/>
      <c r="AH31" s="34"/>
    </row>
    <row r="32" spans="1:42" ht="13.9" customHeight="1">
      <c r="A32" s="26" t="s">
        <v>29</v>
      </c>
      <c r="B32" s="32"/>
      <c r="C32" s="32"/>
      <c r="D32" s="32"/>
      <c r="E32" s="33"/>
      <c r="F32" s="30"/>
      <c r="G32" s="30"/>
      <c r="H32" s="30"/>
      <c r="I32" s="30"/>
      <c r="J32" s="30"/>
      <c r="K32" s="79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29"/>
      <c r="AH32" s="34"/>
    </row>
    <row r="33" spans="1:42" ht="13.9" customHeight="1">
      <c r="A33" s="38" t="s">
        <v>25</v>
      </c>
      <c r="B33" s="27">
        <f>+'&lt;3&gt; 2009 - 2013 Tax Depr Fed'!B33+'&lt;4&gt; 2009-2013 Salvage Fed'!B33</f>
        <v>-1147182.19</v>
      </c>
      <c r="C33" s="27">
        <f>+B33/2</f>
        <v>-573591.09499999997</v>
      </c>
      <c r="D33" s="27">
        <f t="shared" ref="D33:D37" si="19">+B33-C33</f>
        <v>-573591.09499999997</v>
      </c>
      <c r="E33" s="28">
        <f t="shared" ref="E33:E37" si="20">SUM(F33:AF33)-(B33-C33)</f>
        <v>0</v>
      </c>
      <c r="F33" s="29"/>
      <c r="G33" s="29">
        <f t="shared" ref="G33:AF33" si="21">+$D$33*G$12</f>
        <v>-28679.554749999999</v>
      </c>
      <c r="H33" s="29">
        <f t="shared" si="21"/>
        <v>-54491.154024999996</v>
      </c>
      <c r="I33" s="29">
        <f t="shared" si="21"/>
        <v>-49042.038622500004</v>
      </c>
      <c r="J33" s="29">
        <f t="shared" si="21"/>
        <v>-44137.83476025</v>
      </c>
      <c r="K33" s="29">
        <f t="shared" si="21"/>
        <v>-39721.183328750005</v>
      </c>
      <c r="L33" s="29">
        <f t="shared" si="21"/>
        <v>-35751.932951349998</v>
      </c>
      <c r="M33" s="29">
        <f t="shared" si="21"/>
        <v>-33870.554159749998</v>
      </c>
      <c r="N33" s="29">
        <f t="shared" si="21"/>
        <v>-33870.554159749998</v>
      </c>
      <c r="O33" s="29">
        <f t="shared" si="21"/>
        <v>-33870.554159749998</v>
      </c>
      <c r="P33" s="29">
        <f t="shared" si="21"/>
        <v>-33870.554159749998</v>
      </c>
      <c r="Q33" s="29">
        <f t="shared" si="21"/>
        <v>-33870.554159749998</v>
      </c>
      <c r="R33" s="29">
        <f t="shared" si="21"/>
        <v>-33870.554159749998</v>
      </c>
      <c r="S33" s="29">
        <f t="shared" si="21"/>
        <v>-33870.554159749998</v>
      </c>
      <c r="T33" s="29">
        <f t="shared" si="21"/>
        <v>-33870.554159749998</v>
      </c>
      <c r="U33" s="29">
        <f t="shared" si="21"/>
        <v>-33870.554159749998</v>
      </c>
      <c r="V33" s="29">
        <f t="shared" si="21"/>
        <v>-16932.409124400001</v>
      </c>
      <c r="W33" s="29">
        <f t="shared" si="21"/>
        <v>0</v>
      </c>
      <c r="X33" s="29">
        <f t="shared" si="21"/>
        <v>0</v>
      </c>
      <c r="Y33" s="29">
        <f t="shared" si="21"/>
        <v>0</v>
      </c>
      <c r="Z33" s="29">
        <f t="shared" si="21"/>
        <v>0</v>
      </c>
      <c r="AA33" s="29">
        <f t="shared" si="21"/>
        <v>0</v>
      </c>
      <c r="AB33" s="29">
        <f t="shared" si="21"/>
        <v>0</v>
      </c>
      <c r="AC33" s="29">
        <f t="shared" si="21"/>
        <v>0</v>
      </c>
      <c r="AD33" s="29">
        <f t="shared" si="21"/>
        <v>0</v>
      </c>
      <c r="AE33" s="29">
        <f t="shared" si="21"/>
        <v>0</v>
      </c>
      <c r="AF33" s="29">
        <f t="shared" si="21"/>
        <v>0</v>
      </c>
      <c r="AG33" s="29"/>
      <c r="AH33" s="28">
        <f t="shared" ref="AH33:AH37" si="22">+SUM(F33:AF33)</f>
        <v>-573591.09499999997</v>
      </c>
      <c r="AJ33" s="28">
        <f>+B33</f>
        <v>-1147182.19</v>
      </c>
      <c r="AK33" s="28">
        <f>+SUM(F33:J33)</f>
        <v>-176350.58215775</v>
      </c>
      <c r="AL33" s="28">
        <f>+C33</f>
        <v>-573591.09499999997</v>
      </c>
      <c r="AM33" s="28">
        <f>+AK33+AL33</f>
        <v>-749941.67715775</v>
      </c>
      <c r="AN33" s="28">
        <f>+AJ33-AM33</f>
        <v>-397240.51284224994</v>
      </c>
    </row>
    <row r="34" spans="1:42" ht="13.9" customHeight="1">
      <c r="A34" s="38" t="s">
        <v>109</v>
      </c>
      <c r="B34" s="27">
        <f>+'&lt;3&gt; 2009 - 2013 Tax Depr Fed'!B34+'&lt;4&gt; 2009-2013 Salvage Fed'!B34</f>
        <v>407740.60000000003</v>
      </c>
      <c r="C34" s="27">
        <f>+B34/2</f>
        <v>203870.30000000002</v>
      </c>
      <c r="D34" s="27">
        <f t="shared" si="19"/>
        <v>203870.30000000002</v>
      </c>
      <c r="E34" s="28">
        <f t="shared" si="20"/>
        <v>0</v>
      </c>
      <c r="F34" s="29"/>
      <c r="G34" s="29">
        <f>+$D$34*G$11</f>
        <v>7645.1362500000005</v>
      </c>
      <c r="H34" s="29">
        <f t="shared" ref="H34:AF34" si="23">+$D$34*H$11</f>
        <v>14717.396957000003</v>
      </c>
      <c r="I34" s="29">
        <f t="shared" si="23"/>
        <v>13612.419931</v>
      </c>
      <c r="J34" s="29">
        <f t="shared" si="23"/>
        <v>12593.068431000002</v>
      </c>
      <c r="K34" s="29">
        <f t="shared" si="23"/>
        <v>11647.110239000001</v>
      </c>
      <c r="L34" s="29">
        <f t="shared" si="23"/>
        <v>10774.545355000002</v>
      </c>
      <c r="M34" s="29">
        <f t="shared" si="23"/>
        <v>9965.1802640000005</v>
      </c>
      <c r="N34" s="29">
        <f t="shared" si="23"/>
        <v>9219.0149660000006</v>
      </c>
      <c r="O34" s="29">
        <f t="shared" si="23"/>
        <v>9096.6927860000014</v>
      </c>
      <c r="P34" s="29">
        <f t="shared" si="23"/>
        <v>9094.6540829999994</v>
      </c>
      <c r="Q34" s="29">
        <f t="shared" si="23"/>
        <v>9096.6927860000014</v>
      </c>
      <c r="R34" s="29">
        <f t="shared" si="23"/>
        <v>9094.6540829999994</v>
      </c>
      <c r="S34" s="29">
        <f t="shared" si="23"/>
        <v>9096.6927860000014</v>
      </c>
      <c r="T34" s="29">
        <f t="shared" si="23"/>
        <v>9094.6540829999994</v>
      </c>
      <c r="U34" s="29">
        <f t="shared" si="23"/>
        <v>9096.6927860000014</v>
      </c>
      <c r="V34" s="29">
        <f t="shared" si="23"/>
        <v>9094.6540829999994</v>
      </c>
      <c r="W34" s="29">
        <f t="shared" si="23"/>
        <v>9096.6927860000014</v>
      </c>
      <c r="X34" s="29">
        <f t="shared" si="23"/>
        <v>9094.6540829999994</v>
      </c>
      <c r="Y34" s="29">
        <f t="shared" si="23"/>
        <v>9096.6927860000014</v>
      </c>
      <c r="Z34" s="29">
        <f t="shared" si="23"/>
        <v>9094.6540829999994</v>
      </c>
      <c r="AA34" s="29">
        <f t="shared" si="23"/>
        <v>4548.3463930000007</v>
      </c>
      <c r="AB34" s="29">
        <f t="shared" si="23"/>
        <v>0</v>
      </c>
      <c r="AC34" s="29">
        <f t="shared" si="23"/>
        <v>0</v>
      </c>
      <c r="AD34" s="29">
        <f t="shared" si="23"/>
        <v>0</v>
      </c>
      <c r="AE34" s="29">
        <f t="shared" si="23"/>
        <v>0</v>
      </c>
      <c r="AF34" s="29">
        <f t="shared" si="23"/>
        <v>0</v>
      </c>
      <c r="AG34" s="29"/>
      <c r="AH34" s="28">
        <f t="shared" si="22"/>
        <v>203870.30000000005</v>
      </c>
      <c r="AJ34" s="28">
        <f t="shared" ref="AJ34:AJ37" si="24">+B34</f>
        <v>407740.60000000003</v>
      </c>
      <c r="AK34" s="28">
        <f t="shared" ref="AK34:AK37" si="25">+SUM(F34:J34)</f>
        <v>48568.021569000004</v>
      </c>
      <c r="AL34" s="28">
        <f t="shared" ref="AL34:AL37" si="26">+C34</f>
        <v>203870.30000000002</v>
      </c>
      <c r="AM34" s="28">
        <f t="shared" ref="AM34:AM37" si="27">+AK34+AL34</f>
        <v>252438.32156900002</v>
      </c>
      <c r="AN34" s="28">
        <f t="shared" ref="AN34:AN37" si="28">+AJ34-AM34</f>
        <v>155302.27843100001</v>
      </c>
    </row>
    <row r="35" spans="1:42" ht="13.9" customHeight="1">
      <c r="A35" s="38" t="s">
        <v>26</v>
      </c>
      <c r="B35" s="27">
        <f>+'&lt;3&gt; 2009 - 2013 Tax Depr Fed'!B35+'&lt;4&gt; 2009-2013 Salvage Fed'!B35</f>
        <v>13748433.390000001</v>
      </c>
      <c r="C35" s="27">
        <f t="shared" ref="C35:C37" si="29">+B35/2</f>
        <v>6874216.6950000003</v>
      </c>
      <c r="D35" s="27">
        <f t="shared" si="19"/>
        <v>6874216.6950000003</v>
      </c>
      <c r="E35" s="28">
        <f t="shared" si="20"/>
        <v>0</v>
      </c>
      <c r="F35" s="29"/>
      <c r="G35" s="29">
        <f t="shared" ref="G35:AF35" si="30">+$D$35*G$11</f>
        <v>257783.1260625</v>
      </c>
      <c r="H35" s="29">
        <f t="shared" si="30"/>
        <v>496249.70321205002</v>
      </c>
      <c r="I35" s="29">
        <f t="shared" si="30"/>
        <v>458991.44872514997</v>
      </c>
      <c r="J35" s="29">
        <f t="shared" si="30"/>
        <v>424620.36525015003</v>
      </c>
      <c r="K35" s="29">
        <f t="shared" si="30"/>
        <v>392723.99978535</v>
      </c>
      <c r="L35" s="29">
        <f t="shared" si="30"/>
        <v>363302.35233075003</v>
      </c>
      <c r="M35" s="29">
        <f t="shared" si="30"/>
        <v>336011.71205159998</v>
      </c>
      <c r="N35" s="29">
        <f t="shared" si="30"/>
        <v>310852.07894790004</v>
      </c>
      <c r="O35" s="29">
        <f t="shared" si="30"/>
        <v>306727.5489309</v>
      </c>
      <c r="P35" s="29">
        <f t="shared" si="30"/>
        <v>306658.80676394998</v>
      </c>
      <c r="Q35" s="29">
        <f t="shared" si="30"/>
        <v>306727.5489309</v>
      </c>
      <c r="R35" s="29">
        <f t="shared" si="30"/>
        <v>306658.80676394998</v>
      </c>
      <c r="S35" s="29">
        <f t="shared" si="30"/>
        <v>306727.5489309</v>
      </c>
      <c r="T35" s="29">
        <f t="shared" si="30"/>
        <v>306658.80676394998</v>
      </c>
      <c r="U35" s="29">
        <f t="shared" si="30"/>
        <v>306727.5489309</v>
      </c>
      <c r="V35" s="29">
        <f t="shared" si="30"/>
        <v>306658.80676394998</v>
      </c>
      <c r="W35" s="29">
        <f t="shared" si="30"/>
        <v>306727.5489309</v>
      </c>
      <c r="X35" s="29">
        <f t="shared" si="30"/>
        <v>306658.80676394998</v>
      </c>
      <c r="Y35" s="29">
        <f t="shared" si="30"/>
        <v>306727.5489309</v>
      </c>
      <c r="Z35" s="29">
        <f t="shared" si="30"/>
        <v>306658.80676394998</v>
      </c>
      <c r="AA35" s="29">
        <f t="shared" si="30"/>
        <v>153363.77446545</v>
      </c>
      <c r="AB35" s="29">
        <f t="shared" si="30"/>
        <v>0</v>
      </c>
      <c r="AC35" s="29">
        <f t="shared" si="30"/>
        <v>0</v>
      </c>
      <c r="AD35" s="29">
        <f t="shared" si="30"/>
        <v>0</v>
      </c>
      <c r="AE35" s="29">
        <f t="shared" si="30"/>
        <v>0</v>
      </c>
      <c r="AF35" s="29">
        <f t="shared" si="30"/>
        <v>0</v>
      </c>
      <c r="AG35" s="29"/>
      <c r="AH35" s="28">
        <f t="shared" si="22"/>
        <v>6874216.6949999994</v>
      </c>
      <c r="AJ35" s="28">
        <f t="shared" si="24"/>
        <v>13748433.390000001</v>
      </c>
      <c r="AK35" s="28">
        <f t="shared" si="25"/>
        <v>1637644.64324985</v>
      </c>
      <c r="AL35" s="28">
        <f t="shared" si="26"/>
        <v>6874216.6950000003</v>
      </c>
      <c r="AM35" s="28">
        <f t="shared" si="27"/>
        <v>8511861.338249851</v>
      </c>
      <c r="AN35" s="28">
        <f t="shared" si="28"/>
        <v>5236572.0517501496</v>
      </c>
    </row>
    <row r="36" spans="1:42" ht="13.9" customHeight="1">
      <c r="A36" s="38" t="s">
        <v>27</v>
      </c>
      <c r="B36" s="27">
        <f>+'&lt;3&gt; 2009 - 2013 Tax Depr Fed'!B36+'&lt;4&gt; 2009-2013 Salvage Fed'!B36</f>
        <v>0</v>
      </c>
      <c r="C36" s="27">
        <f t="shared" si="29"/>
        <v>0</v>
      </c>
      <c r="D36" s="27">
        <f t="shared" si="19"/>
        <v>0</v>
      </c>
      <c r="E36" s="28">
        <f t="shared" si="20"/>
        <v>0</v>
      </c>
      <c r="F36" s="29"/>
      <c r="G36" s="29">
        <f t="shared" ref="G36:AF36" si="31">+$D$36*G$12</f>
        <v>0</v>
      </c>
      <c r="H36" s="29">
        <f t="shared" si="31"/>
        <v>0</v>
      </c>
      <c r="I36" s="29">
        <f t="shared" si="31"/>
        <v>0</v>
      </c>
      <c r="J36" s="29">
        <f t="shared" si="31"/>
        <v>0</v>
      </c>
      <c r="K36" s="29">
        <f t="shared" si="31"/>
        <v>0</v>
      </c>
      <c r="L36" s="29">
        <f t="shared" si="31"/>
        <v>0</v>
      </c>
      <c r="M36" s="29">
        <f t="shared" si="31"/>
        <v>0</v>
      </c>
      <c r="N36" s="29">
        <f t="shared" si="31"/>
        <v>0</v>
      </c>
      <c r="O36" s="29">
        <f t="shared" si="31"/>
        <v>0</v>
      </c>
      <c r="P36" s="29">
        <f t="shared" si="31"/>
        <v>0</v>
      </c>
      <c r="Q36" s="29">
        <f t="shared" si="31"/>
        <v>0</v>
      </c>
      <c r="R36" s="29">
        <f t="shared" si="31"/>
        <v>0</v>
      </c>
      <c r="S36" s="29">
        <f t="shared" si="31"/>
        <v>0</v>
      </c>
      <c r="T36" s="29">
        <f t="shared" si="31"/>
        <v>0</v>
      </c>
      <c r="U36" s="29">
        <f t="shared" si="31"/>
        <v>0</v>
      </c>
      <c r="V36" s="29">
        <f t="shared" si="31"/>
        <v>0</v>
      </c>
      <c r="W36" s="29">
        <f t="shared" si="31"/>
        <v>0</v>
      </c>
      <c r="X36" s="29">
        <f t="shared" si="31"/>
        <v>0</v>
      </c>
      <c r="Y36" s="29">
        <f t="shared" si="31"/>
        <v>0</v>
      </c>
      <c r="Z36" s="29">
        <f t="shared" si="31"/>
        <v>0</v>
      </c>
      <c r="AA36" s="29">
        <f t="shared" si="31"/>
        <v>0</v>
      </c>
      <c r="AB36" s="29">
        <f t="shared" si="31"/>
        <v>0</v>
      </c>
      <c r="AC36" s="29">
        <f t="shared" si="31"/>
        <v>0</v>
      </c>
      <c r="AD36" s="29">
        <f t="shared" si="31"/>
        <v>0</v>
      </c>
      <c r="AE36" s="29">
        <f t="shared" si="31"/>
        <v>0</v>
      </c>
      <c r="AF36" s="29">
        <f t="shared" si="31"/>
        <v>0</v>
      </c>
      <c r="AG36" s="29"/>
      <c r="AH36" s="28">
        <f t="shared" si="22"/>
        <v>0</v>
      </c>
      <c r="AJ36" s="28">
        <f t="shared" si="24"/>
        <v>0</v>
      </c>
      <c r="AK36" s="28">
        <f t="shared" si="25"/>
        <v>0</v>
      </c>
      <c r="AL36" s="28">
        <f t="shared" si="26"/>
        <v>0</v>
      </c>
      <c r="AM36" s="28">
        <f t="shared" si="27"/>
        <v>0</v>
      </c>
      <c r="AN36" s="28">
        <f t="shared" si="28"/>
        <v>0</v>
      </c>
    </row>
    <row r="37" spans="1:42" ht="13.9" customHeight="1">
      <c r="A37" s="38" t="s">
        <v>28</v>
      </c>
      <c r="B37" s="27">
        <f>+'&lt;3&gt; 2009 - 2013 Tax Depr Fed'!B37+'&lt;4&gt; 2009-2013 Salvage Fed'!B37</f>
        <v>0</v>
      </c>
      <c r="C37" s="27">
        <f t="shared" si="29"/>
        <v>0</v>
      </c>
      <c r="D37" s="27">
        <f t="shared" si="19"/>
        <v>0</v>
      </c>
      <c r="E37" s="28">
        <f t="shared" si="20"/>
        <v>0</v>
      </c>
      <c r="F37" s="29"/>
      <c r="G37" s="29">
        <f t="shared" ref="G37:AF37" si="32">+$D$37*G$11</f>
        <v>0</v>
      </c>
      <c r="H37" s="29">
        <f t="shared" si="32"/>
        <v>0</v>
      </c>
      <c r="I37" s="29">
        <f t="shared" si="32"/>
        <v>0</v>
      </c>
      <c r="J37" s="29">
        <f t="shared" si="32"/>
        <v>0</v>
      </c>
      <c r="K37" s="29">
        <f t="shared" si="32"/>
        <v>0</v>
      </c>
      <c r="L37" s="29">
        <f t="shared" si="32"/>
        <v>0</v>
      </c>
      <c r="M37" s="29">
        <f t="shared" si="32"/>
        <v>0</v>
      </c>
      <c r="N37" s="29">
        <f t="shared" si="32"/>
        <v>0</v>
      </c>
      <c r="O37" s="29">
        <f t="shared" si="32"/>
        <v>0</v>
      </c>
      <c r="P37" s="29">
        <f t="shared" si="32"/>
        <v>0</v>
      </c>
      <c r="Q37" s="29">
        <f t="shared" si="32"/>
        <v>0</v>
      </c>
      <c r="R37" s="29">
        <f t="shared" si="32"/>
        <v>0</v>
      </c>
      <c r="S37" s="29">
        <f t="shared" si="32"/>
        <v>0</v>
      </c>
      <c r="T37" s="29">
        <f t="shared" si="32"/>
        <v>0</v>
      </c>
      <c r="U37" s="29">
        <f t="shared" si="32"/>
        <v>0</v>
      </c>
      <c r="V37" s="29">
        <f t="shared" si="32"/>
        <v>0</v>
      </c>
      <c r="W37" s="29">
        <f t="shared" si="32"/>
        <v>0</v>
      </c>
      <c r="X37" s="29">
        <f t="shared" si="32"/>
        <v>0</v>
      </c>
      <c r="Y37" s="29">
        <f t="shared" si="32"/>
        <v>0</v>
      </c>
      <c r="Z37" s="29">
        <f t="shared" si="32"/>
        <v>0</v>
      </c>
      <c r="AA37" s="29">
        <f t="shared" si="32"/>
        <v>0</v>
      </c>
      <c r="AB37" s="29">
        <f t="shared" si="32"/>
        <v>0</v>
      </c>
      <c r="AC37" s="29">
        <f t="shared" si="32"/>
        <v>0</v>
      </c>
      <c r="AD37" s="29">
        <f t="shared" si="32"/>
        <v>0</v>
      </c>
      <c r="AE37" s="29">
        <f t="shared" si="32"/>
        <v>0</v>
      </c>
      <c r="AF37" s="29">
        <f t="shared" si="32"/>
        <v>0</v>
      </c>
      <c r="AG37" s="29"/>
      <c r="AH37" s="28">
        <f t="shared" si="22"/>
        <v>0</v>
      </c>
      <c r="AJ37" s="28">
        <f t="shared" si="24"/>
        <v>0</v>
      </c>
      <c r="AK37" s="28">
        <f t="shared" si="25"/>
        <v>0</v>
      </c>
      <c r="AL37" s="28">
        <f t="shared" si="26"/>
        <v>0</v>
      </c>
      <c r="AM37" s="28">
        <f t="shared" si="27"/>
        <v>0</v>
      </c>
      <c r="AN37" s="28">
        <f t="shared" si="28"/>
        <v>0</v>
      </c>
    </row>
    <row r="38" spans="1:42" ht="13.9" customHeight="1" thickBot="1">
      <c r="A38" s="39" t="s">
        <v>22</v>
      </c>
      <c r="B38" s="31">
        <f t="shared" ref="B38:AF38" si="33">SUM(B32:B37)</f>
        <v>13008991.800000001</v>
      </c>
      <c r="C38" s="31">
        <f t="shared" si="33"/>
        <v>6504495.9000000004</v>
      </c>
      <c r="D38" s="31">
        <f t="shared" si="33"/>
        <v>6504495.9000000004</v>
      </c>
      <c r="E38" s="31">
        <f t="shared" si="33"/>
        <v>0</v>
      </c>
      <c r="F38" s="31">
        <f t="shared" si="33"/>
        <v>0</v>
      </c>
      <c r="G38" s="31">
        <f t="shared" si="33"/>
        <v>236748.7075625</v>
      </c>
      <c r="H38" s="31">
        <f t="shared" si="33"/>
        <v>456475.94614405005</v>
      </c>
      <c r="I38" s="31">
        <f t="shared" si="33"/>
        <v>423561.83003364998</v>
      </c>
      <c r="J38" s="31">
        <f t="shared" si="33"/>
        <v>393075.59892090003</v>
      </c>
      <c r="K38" s="31">
        <f t="shared" si="33"/>
        <v>364649.92669559998</v>
      </c>
      <c r="L38" s="31">
        <f t="shared" si="33"/>
        <v>338324.96473440004</v>
      </c>
      <c r="M38" s="31">
        <f t="shared" si="33"/>
        <v>312106.33815585001</v>
      </c>
      <c r="N38" s="31">
        <f t="shared" si="33"/>
        <v>286200.53975415003</v>
      </c>
      <c r="O38" s="31">
        <f t="shared" si="33"/>
        <v>281953.68755715003</v>
      </c>
      <c r="P38" s="31">
        <f t="shared" si="33"/>
        <v>281882.90668719995</v>
      </c>
      <c r="Q38" s="31">
        <f t="shared" si="33"/>
        <v>281953.68755715003</v>
      </c>
      <c r="R38" s="31">
        <f t="shared" si="33"/>
        <v>281882.90668719995</v>
      </c>
      <c r="S38" s="31">
        <f t="shared" si="33"/>
        <v>281953.68755715003</v>
      </c>
      <c r="T38" s="31">
        <f t="shared" si="33"/>
        <v>281882.90668719995</v>
      </c>
      <c r="U38" s="31">
        <f t="shared" si="33"/>
        <v>281953.68755715003</v>
      </c>
      <c r="V38" s="31">
        <f t="shared" si="33"/>
        <v>298821.05172254995</v>
      </c>
      <c r="W38" s="31">
        <f t="shared" si="33"/>
        <v>315824.24171690003</v>
      </c>
      <c r="X38" s="31">
        <f t="shared" si="33"/>
        <v>315753.46084694995</v>
      </c>
      <c r="Y38" s="31">
        <f t="shared" si="33"/>
        <v>315824.24171690003</v>
      </c>
      <c r="Z38" s="31">
        <f t="shared" si="33"/>
        <v>315753.46084694995</v>
      </c>
      <c r="AA38" s="31">
        <f t="shared" si="33"/>
        <v>157912.12085845001</v>
      </c>
      <c r="AB38" s="31">
        <f t="shared" si="33"/>
        <v>0</v>
      </c>
      <c r="AC38" s="31">
        <f t="shared" si="33"/>
        <v>0</v>
      </c>
      <c r="AD38" s="31">
        <f t="shared" si="33"/>
        <v>0</v>
      </c>
      <c r="AE38" s="31">
        <f t="shared" si="33"/>
        <v>0</v>
      </c>
      <c r="AF38" s="31">
        <f t="shared" si="33"/>
        <v>0</v>
      </c>
      <c r="AG38" s="30"/>
      <c r="AH38" s="31">
        <f>SUM(AH32:AH37)</f>
        <v>6504495.8999999994</v>
      </c>
      <c r="AJ38" s="31">
        <f t="shared" ref="AJ38" si="34">SUM(AJ32:AJ37)</f>
        <v>13008991.800000001</v>
      </c>
      <c r="AK38" s="31">
        <f t="shared" ref="AK38" si="35">SUM(AK32:AK37)</f>
        <v>1509862.0826611</v>
      </c>
      <c r="AL38" s="31">
        <f t="shared" ref="AL38" si="36">SUM(AL32:AL37)</f>
        <v>6504495.9000000004</v>
      </c>
      <c r="AM38" s="31">
        <f t="shared" ref="AM38" si="37">SUM(AM32:AM37)</f>
        <v>8014357.982661101</v>
      </c>
      <c r="AN38" s="31">
        <f t="shared" ref="AN38" si="38">SUM(AN32:AN37)</f>
        <v>4994633.8173388997</v>
      </c>
      <c r="AO38" s="36">
        <f>+SUM(K38:AF38)+AM38-AJ38</f>
        <v>0</v>
      </c>
      <c r="AP38" s="36">
        <f>+AM38+AN38-AJ38</f>
        <v>0</v>
      </c>
    </row>
    <row r="39" spans="1:42" ht="13.9" customHeight="1" thickTop="1">
      <c r="A39" s="27"/>
      <c r="B39" s="32"/>
      <c r="C39" s="32"/>
      <c r="D39" s="32"/>
      <c r="E39" s="33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29"/>
      <c r="AH39" s="34"/>
    </row>
    <row r="40" spans="1:42" ht="13.9" customHeight="1">
      <c r="A40" s="26" t="s">
        <v>30</v>
      </c>
      <c r="B40" s="32"/>
      <c r="C40" s="32"/>
      <c r="D40" s="32"/>
      <c r="E40" s="33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29"/>
      <c r="AH40" s="34"/>
    </row>
    <row r="41" spans="1:42" ht="13.9" customHeight="1">
      <c r="A41" s="38" t="s">
        <v>25</v>
      </c>
      <c r="B41" s="27">
        <f>+'&lt;3&gt; 2009 - 2013 Tax Depr Fed'!B41+'&lt;4&gt; 2009-2013 Salvage Fed'!B41</f>
        <v>-2032210.2100000004</v>
      </c>
      <c r="C41" s="27">
        <f>+B41*0.75</f>
        <v>-1524157.6575000002</v>
      </c>
      <c r="D41" s="27">
        <f t="shared" ref="D41:D45" si="39">+B41-C41</f>
        <v>-508052.55250000022</v>
      </c>
      <c r="E41" s="28">
        <f t="shared" ref="E41:E45" si="40">SUM(F41:AF41)-(B41-C41)</f>
        <v>0</v>
      </c>
      <c r="F41" s="29"/>
      <c r="G41" s="29"/>
      <c r="H41" s="29">
        <f>+$D$41*G$12</f>
        <v>-25402.627625000012</v>
      </c>
      <c r="I41" s="29">
        <f t="shared" ref="I41:AF41" si="41">+$D$41*H$12</f>
        <v>-48264.992487500022</v>
      </c>
      <c r="J41" s="29">
        <f t="shared" si="41"/>
        <v>-43438.493238750023</v>
      </c>
      <c r="K41" s="29">
        <f t="shared" si="41"/>
        <v>-39094.643914875021</v>
      </c>
      <c r="L41" s="29">
        <f t="shared" si="41"/>
        <v>-35182.639260625016</v>
      </c>
      <c r="M41" s="29">
        <f t="shared" si="41"/>
        <v>-31666.915597325016</v>
      </c>
      <c r="N41" s="29">
        <f t="shared" si="41"/>
        <v>-30000.503225125012</v>
      </c>
      <c r="O41" s="29">
        <f t="shared" si="41"/>
        <v>-30000.503225125012</v>
      </c>
      <c r="P41" s="29">
        <f t="shared" si="41"/>
        <v>-30000.503225125012</v>
      </c>
      <c r="Q41" s="29">
        <f t="shared" si="41"/>
        <v>-30000.503225125012</v>
      </c>
      <c r="R41" s="29">
        <f t="shared" si="41"/>
        <v>-30000.503225125012</v>
      </c>
      <c r="S41" s="29">
        <f t="shared" si="41"/>
        <v>-30000.503225125012</v>
      </c>
      <c r="T41" s="29">
        <f t="shared" si="41"/>
        <v>-30000.503225125012</v>
      </c>
      <c r="U41" s="29">
        <f t="shared" si="41"/>
        <v>-30000.503225125012</v>
      </c>
      <c r="V41" s="29">
        <f t="shared" si="41"/>
        <v>-30000.503225125012</v>
      </c>
      <c r="W41" s="29">
        <f t="shared" si="41"/>
        <v>-14997.711349800007</v>
      </c>
      <c r="X41" s="29">
        <f t="shared" si="41"/>
        <v>0</v>
      </c>
      <c r="Y41" s="29">
        <f t="shared" si="41"/>
        <v>0</v>
      </c>
      <c r="Z41" s="29">
        <f t="shared" si="41"/>
        <v>0</v>
      </c>
      <c r="AA41" s="29">
        <f t="shared" si="41"/>
        <v>0</v>
      </c>
      <c r="AB41" s="29">
        <f t="shared" si="41"/>
        <v>0</v>
      </c>
      <c r="AC41" s="29">
        <f t="shared" si="41"/>
        <v>0</v>
      </c>
      <c r="AD41" s="29">
        <f t="shared" si="41"/>
        <v>0</v>
      </c>
      <c r="AE41" s="29">
        <f t="shared" si="41"/>
        <v>0</v>
      </c>
      <c r="AF41" s="29">
        <f t="shared" si="41"/>
        <v>0</v>
      </c>
      <c r="AG41" s="29"/>
      <c r="AH41" s="28">
        <f t="shared" ref="AH41:AH45" si="42">+SUM(F41:AF41)</f>
        <v>-508052.55250000034</v>
      </c>
      <c r="AJ41" s="28">
        <f>+B41</f>
        <v>-2032210.2100000004</v>
      </c>
      <c r="AK41" s="28">
        <f>+SUM(F41:J41)</f>
        <v>-117106.11335125007</v>
      </c>
      <c r="AL41" s="28">
        <f>+C41</f>
        <v>-1524157.6575000002</v>
      </c>
      <c r="AM41" s="28">
        <f>+AK41+AL41</f>
        <v>-1641263.7708512503</v>
      </c>
      <c r="AN41" s="28">
        <f>+AJ41-AM41</f>
        <v>-390946.43914875016</v>
      </c>
    </row>
    <row r="42" spans="1:42" ht="13.9" customHeight="1">
      <c r="A42" s="38" t="s">
        <v>109</v>
      </c>
      <c r="B42" s="27">
        <f>+'&lt;3&gt; 2009 - 2013 Tax Depr Fed'!B42+'&lt;4&gt; 2009-2013 Salvage Fed'!B42</f>
        <v>71057.75</v>
      </c>
      <c r="C42" s="27">
        <f t="shared" ref="C42:C43" si="43">+B42*0.75</f>
        <v>53293.3125</v>
      </c>
      <c r="D42" s="27">
        <f t="shared" si="39"/>
        <v>17764.4375</v>
      </c>
      <c r="E42" s="28">
        <f t="shared" si="40"/>
        <v>0</v>
      </c>
      <c r="F42" s="29"/>
      <c r="G42" s="29"/>
      <c r="H42" s="29">
        <f>+$D$42*G$11</f>
        <v>666.16640625000002</v>
      </c>
      <c r="I42" s="29">
        <f t="shared" ref="I42:AF42" si="44">+$D$42*H$11</f>
        <v>1282.4147431250001</v>
      </c>
      <c r="J42" s="29">
        <f t="shared" si="44"/>
        <v>1186.1314918749999</v>
      </c>
      <c r="K42" s="29">
        <f t="shared" si="44"/>
        <v>1097.309304375</v>
      </c>
      <c r="L42" s="29">
        <f t="shared" si="44"/>
        <v>1014.882314375</v>
      </c>
      <c r="M42" s="29">
        <f t="shared" si="44"/>
        <v>938.85052187500003</v>
      </c>
      <c r="N42" s="29">
        <f t="shared" si="44"/>
        <v>868.32570499999997</v>
      </c>
      <c r="O42" s="29">
        <f t="shared" si="44"/>
        <v>803.30786375000002</v>
      </c>
      <c r="P42" s="29">
        <f t="shared" si="44"/>
        <v>792.64920125000003</v>
      </c>
      <c r="Q42" s="29">
        <f t="shared" si="44"/>
        <v>792.47155687499992</v>
      </c>
      <c r="R42" s="29">
        <f t="shared" si="44"/>
        <v>792.64920125000003</v>
      </c>
      <c r="S42" s="29">
        <f t="shared" si="44"/>
        <v>792.47155687499992</v>
      </c>
      <c r="T42" s="29">
        <f t="shared" si="44"/>
        <v>792.64920125000003</v>
      </c>
      <c r="U42" s="29">
        <f t="shared" si="44"/>
        <v>792.47155687499992</v>
      </c>
      <c r="V42" s="29">
        <f t="shared" si="44"/>
        <v>792.64920125000003</v>
      </c>
      <c r="W42" s="29">
        <f t="shared" si="44"/>
        <v>792.47155687499992</v>
      </c>
      <c r="X42" s="29">
        <f t="shared" si="44"/>
        <v>792.64920125000003</v>
      </c>
      <c r="Y42" s="29">
        <f t="shared" si="44"/>
        <v>792.47155687499992</v>
      </c>
      <c r="Z42" s="29">
        <f t="shared" si="44"/>
        <v>792.64920125000003</v>
      </c>
      <c r="AA42" s="29">
        <f t="shared" si="44"/>
        <v>792.47155687499992</v>
      </c>
      <c r="AB42" s="29">
        <f t="shared" si="44"/>
        <v>396.32460062500002</v>
      </c>
      <c r="AC42" s="29">
        <f t="shared" si="44"/>
        <v>0</v>
      </c>
      <c r="AD42" s="29">
        <f t="shared" si="44"/>
        <v>0</v>
      </c>
      <c r="AE42" s="29">
        <f t="shared" si="44"/>
        <v>0</v>
      </c>
      <c r="AF42" s="29">
        <f t="shared" si="44"/>
        <v>0</v>
      </c>
      <c r="AG42" s="29"/>
      <c r="AH42" s="28">
        <f t="shared" si="42"/>
        <v>17764.4375</v>
      </c>
      <c r="AJ42" s="28">
        <f t="shared" ref="AJ42:AJ45" si="45">+B42</f>
        <v>71057.75</v>
      </c>
      <c r="AK42" s="28">
        <f t="shared" ref="AK42:AK45" si="46">+SUM(F42:J42)</f>
        <v>3134.7126412500002</v>
      </c>
      <c r="AL42" s="28">
        <f t="shared" ref="AL42:AL45" si="47">+C42</f>
        <v>53293.3125</v>
      </c>
      <c r="AM42" s="28">
        <f t="shared" ref="AM42:AM45" si="48">+AK42+AL42</f>
        <v>56428.02514125</v>
      </c>
      <c r="AN42" s="28">
        <f t="shared" ref="AN42:AN45" si="49">+AJ42-AM42</f>
        <v>14629.72485875</v>
      </c>
    </row>
    <row r="43" spans="1:42" ht="13.9" customHeight="1">
      <c r="A43" s="38" t="s">
        <v>26</v>
      </c>
      <c r="B43" s="27">
        <f>+'&lt;3&gt; 2009 - 2013 Tax Depr Fed'!B43+'&lt;4&gt; 2009-2013 Salvage Fed'!B43</f>
        <v>19951838.940000001</v>
      </c>
      <c r="C43" s="27">
        <f t="shared" si="43"/>
        <v>14963879.205000002</v>
      </c>
      <c r="D43" s="27">
        <f t="shared" si="39"/>
        <v>4987959.7349999994</v>
      </c>
      <c r="E43" s="28">
        <f t="shared" si="40"/>
        <v>0</v>
      </c>
      <c r="F43" s="29"/>
      <c r="G43" s="29"/>
      <c r="H43" s="29">
        <f>+$D$43*G$11</f>
        <v>187048.49006249997</v>
      </c>
      <c r="I43" s="29">
        <f t="shared" ref="I43:AF43" si="50">+$D$43*H$11</f>
        <v>360080.81326964998</v>
      </c>
      <c r="J43" s="29">
        <f t="shared" si="50"/>
        <v>333046.07150594995</v>
      </c>
      <c r="K43" s="29">
        <f t="shared" si="50"/>
        <v>308106.27283094998</v>
      </c>
      <c r="L43" s="29">
        <f t="shared" si="50"/>
        <v>284962.13966054999</v>
      </c>
      <c r="M43" s="29">
        <f t="shared" si="50"/>
        <v>263613.67199474998</v>
      </c>
      <c r="N43" s="29">
        <f t="shared" si="50"/>
        <v>243811.47184679998</v>
      </c>
      <c r="O43" s="29">
        <f t="shared" si="50"/>
        <v>225555.53921669998</v>
      </c>
      <c r="P43" s="29">
        <f t="shared" si="50"/>
        <v>222562.76337569999</v>
      </c>
      <c r="Q43" s="29">
        <f t="shared" si="50"/>
        <v>222512.88377834996</v>
      </c>
      <c r="R43" s="29">
        <f t="shared" si="50"/>
        <v>222562.76337569999</v>
      </c>
      <c r="S43" s="29">
        <f t="shared" si="50"/>
        <v>222512.88377834996</v>
      </c>
      <c r="T43" s="29">
        <f t="shared" si="50"/>
        <v>222562.76337569999</v>
      </c>
      <c r="U43" s="29">
        <f t="shared" si="50"/>
        <v>222512.88377834996</v>
      </c>
      <c r="V43" s="29">
        <f t="shared" si="50"/>
        <v>222562.76337569999</v>
      </c>
      <c r="W43" s="29">
        <f t="shared" si="50"/>
        <v>222512.88377834996</v>
      </c>
      <c r="X43" s="29">
        <f t="shared" si="50"/>
        <v>222562.76337569999</v>
      </c>
      <c r="Y43" s="29">
        <f t="shared" si="50"/>
        <v>222512.88377834996</v>
      </c>
      <c r="Z43" s="29">
        <f t="shared" si="50"/>
        <v>222562.76337569999</v>
      </c>
      <c r="AA43" s="29">
        <f t="shared" si="50"/>
        <v>222512.88377834996</v>
      </c>
      <c r="AB43" s="29">
        <f t="shared" si="50"/>
        <v>111281.38168784999</v>
      </c>
      <c r="AC43" s="29">
        <f t="shared" si="50"/>
        <v>0</v>
      </c>
      <c r="AD43" s="29">
        <f t="shared" si="50"/>
        <v>0</v>
      </c>
      <c r="AE43" s="29">
        <f t="shared" si="50"/>
        <v>0</v>
      </c>
      <c r="AF43" s="29">
        <f t="shared" si="50"/>
        <v>0</v>
      </c>
      <c r="AG43" s="29"/>
      <c r="AH43" s="28">
        <f t="shared" si="42"/>
        <v>4987959.7349999994</v>
      </c>
      <c r="AJ43" s="28">
        <f t="shared" si="45"/>
        <v>19951838.940000001</v>
      </c>
      <c r="AK43" s="28">
        <f t="shared" si="46"/>
        <v>880175.37483809993</v>
      </c>
      <c r="AL43" s="28">
        <f t="shared" si="47"/>
        <v>14963879.205000002</v>
      </c>
      <c r="AM43" s="28">
        <f t="shared" si="48"/>
        <v>15844054.579838103</v>
      </c>
      <c r="AN43" s="28">
        <f t="shared" si="49"/>
        <v>4107784.3601618987</v>
      </c>
    </row>
    <row r="44" spans="1:42" ht="13.9" customHeight="1">
      <c r="A44" s="38" t="s">
        <v>27</v>
      </c>
      <c r="B44" s="27">
        <f>+'&lt;3&gt; 2009 - 2013 Tax Depr Fed'!B44+'&lt;4&gt; 2009-2013 Salvage Fed'!B44</f>
        <v>0</v>
      </c>
      <c r="C44" s="27">
        <f t="shared" ref="C44:C45" si="51">+B44</f>
        <v>0</v>
      </c>
      <c r="D44" s="27">
        <f t="shared" si="39"/>
        <v>0</v>
      </c>
      <c r="E44" s="28">
        <f t="shared" si="40"/>
        <v>0</v>
      </c>
      <c r="F44" s="29"/>
      <c r="G44" s="29"/>
      <c r="H44" s="29">
        <f>+$D$44*G$12</f>
        <v>0</v>
      </c>
      <c r="I44" s="29">
        <f t="shared" ref="I44:AF44" si="52">+$D$44*H$12</f>
        <v>0</v>
      </c>
      <c r="J44" s="29">
        <f t="shared" si="52"/>
        <v>0</v>
      </c>
      <c r="K44" s="29">
        <f t="shared" si="52"/>
        <v>0</v>
      </c>
      <c r="L44" s="29">
        <f t="shared" si="52"/>
        <v>0</v>
      </c>
      <c r="M44" s="29">
        <f t="shared" si="52"/>
        <v>0</v>
      </c>
      <c r="N44" s="29">
        <f t="shared" si="52"/>
        <v>0</v>
      </c>
      <c r="O44" s="29">
        <f t="shared" si="52"/>
        <v>0</v>
      </c>
      <c r="P44" s="29">
        <f t="shared" si="52"/>
        <v>0</v>
      </c>
      <c r="Q44" s="29">
        <f t="shared" si="52"/>
        <v>0</v>
      </c>
      <c r="R44" s="29">
        <f t="shared" si="52"/>
        <v>0</v>
      </c>
      <c r="S44" s="29">
        <f t="shared" si="52"/>
        <v>0</v>
      </c>
      <c r="T44" s="29">
        <f t="shared" si="52"/>
        <v>0</v>
      </c>
      <c r="U44" s="29">
        <f t="shared" si="52"/>
        <v>0</v>
      </c>
      <c r="V44" s="29">
        <f t="shared" si="52"/>
        <v>0</v>
      </c>
      <c r="W44" s="29">
        <f t="shared" si="52"/>
        <v>0</v>
      </c>
      <c r="X44" s="29">
        <f t="shared" si="52"/>
        <v>0</v>
      </c>
      <c r="Y44" s="29">
        <f t="shared" si="52"/>
        <v>0</v>
      </c>
      <c r="Z44" s="29">
        <f t="shared" si="52"/>
        <v>0</v>
      </c>
      <c r="AA44" s="29">
        <f t="shared" si="52"/>
        <v>0</v>
      </c>
      <c r="AB44" s="29">
        <f t="shared" si="52"/>
        <v>0</v>
      </c>
      <c r="AC44" s="29">
        <f t="shared" si="52"/>
        <v>0</v>
      </c>
      <c r="AD44" s="29">
        <f t="shared" si="52"/>
        <v>0</v>
      </c>
      <c r="AE44" s="29">
        <f t="shared" si="52"/>
        <v>0</v>
      </c>
      <c r="AF44" s="29">
        <f t="shared" si="52"/>
        <v>0</v>
      </c>
      <c r="AG44" s="29"/>
      <c r="AH44" s="28">
        <f t="shared" si="42"/>
        <v>0</v>
      </c>
      <c r="AJ44" s="28">
        <f t="shared" si="45"/>
        <v>0</v>
      </c>
      <c r="AK44" s="28">
        <f t="shared" si="46"/>
        <v>0</v>
      </c>
      <c r="AL44" s="28">
        <f t="shared" si="47"/>
        <v>0</v>
      </c>
      <c r="AM44" s="28">
        <f t="shared" si="48"/>
        <v>0</v>
      </c>
      <c r="AN44" s="28">
        <f t="shared" si="49"/>
        <v>0</v>
      </c>
    </row>
    <row r="45" spans="1:42" ht="13.9" customHeight="1">
      <c r="A45" s="38" t="s">
        <v>28</v>
      </c>
      <c r="B45" s="27">
        <f>+'&lt;3&gt; 2009 - 2013 Tax Depr Fed'!B45+'&lt;4&gt; 2009-2013 Salvage Fed'!B45</f>
        <v>0</v>
      </c>
      <c r="C45" s="27">
        <f t="shared" si="51"/>
        <v>0</v>
      </c>
      <c r="D45" s="27">
        <f t="shared" si="39"/>
        <v>0</v>
      </c>
      <c r="E45" s="28">
        <f t="shared" si="40"/>
        <v>0</v>
      </c>
      <c r="F45" s="29"/>
      <c r="G45" s="29"/>
      <c r="H45" s="29">
        <f>+$D$45*G$11</f>
        <v>0</v>
      </c>
      <c r="I45" s="29">
        <f t="shared" ref="I45:AF45" si="53">+$D$45*H$11</f>
        <v>0</v>
      </c>
      <c r="J45" s="29">
        <f t="shared" si="53"/>
        <v>0</v>
      </c>
      <c r="K45" s="29">
        <f t="shared" si="53"/>
        <v>0</v>
      </c>
      <c r="L45" s="29">
        <f t="shared" si="53"/>
        <v>0</v>
      </c>
      <c r="M45" s="29">
        <f t="shared" si="53"/>
        <v>0</v>
      </c>
      <c r="N45" s="29">
        <f t="shared" si="53"/>
        <v>0</v>
      </c>
      <c r="O45" s="29">
        <f t="shared" si="53"/>
        <v>0</v>
      </c>
      <c r="P45" s="29">
        <f t="shared" si="53"/>
        <v>0</v>
      </c>
      <c r="Q45" s="29">
        <f t="shared" si="53"/>
        <v>0</v>
      </c>
      <c r="R45" s="29">
        <f t="shared" si="53"/>
        <v>0</v>
      </c>
      <c r="S45" s="29">
        <f t="shared" si="53"/>
        <v>0</v>
      </c>
      <c r="T45" s="29">
        <f t="shared" si="53"/>
        <v>0</v>
      </c>
      <c r="U45" s="29">
        <f t="shared" si="53"/>
        <v>0</v>
      </c>
      <c r="V45" s="29">
        <f t="shared" si="53"/>
        <v>0</v>
      </c>
      <c r="W45" s="29">
        <f t="shared" si="53"/>
        <v>0</v>
      </c>
      <c r="X45" s="29">
        <f t="shared" si="53"/>
        <v>0</v>
      </c>
      <c r="Y45" s="29">
        <f t="shared" si="53"/>
        <v>0</v>
      </c>
      <c r="Z45" s="29">
        <f t="shared" si="53"/>
        <v>0</v>
      </c>
      <c r="AA45" s="29">
        <f t="shared" si="53"/>
        <v>0</v>
      </c>
      <c r="AB45" s="29">
        <f t="shared" si="53"/>
        <v>0</v>
      </c>
      <c r="AC45" s="29">
        <f t="shared" si="53"/>
        <v>0</v>
      </c>
      <c r="AD45" s="29">
        <f t="shared" si="53"/>
        <v>0</v>
      </c>
      <c r="AE45" s="29">
        <f t="shared" si="53"/>
        <v>0</v>
      </c>
      <c r="AF45" s="29">
        <f t="shared" si="53"/>
        <v>0</v>
      </c>
      <c r="AG45" s="29"/>
      <c r="AH45" s="28">
        <f t="shared" si="42"/>
        <v>0</v>
      </c>
      <c r="AJ45" s="28">
        <f t="shared" si="45"/>
        <v>0</v>
      </c>
      <c r="AK45" s="28">
        <f t="shared" si="46"/>
        <v>0</v>
      </c>
      <c r="AL45" s="28">
        <f t="shared" si="47"/>
        <v>0</v>
      </c>
      <c r="AM45" s="28">
        <f t="shared" si="48"/>
        <v>0</v>
      </c>
      <c r="AN45" s="28">
        <f t="shared" si="49"/>
        <v>0</v>
      </c>
    </row>
    <row r="46" spans="1:42" ht="13.9" customHeight="1" thickBot="1">
      <c r="A46" s="39" t="s">
        <v>22</v>
      </c>
      <c r="B46" s="31">
        <f t="shared" ref="B46:AF46" si="54">SUM(B40:B45)</f>
        <v>17990686.48</v>
      </c>
      <c r="C46" s="31">
        <f t="shared" si="54"/>
        <v>13493014.860000001</v>
      </c>
      <c r="D46" s="31">
        <f t="shared" si="54"/>
        <v>4497671.6199999992</v>
      </c>
      <c r="E46" s="31">
        <f t="shared" si="54"/>
        <v>0</v>
      </c>
      <c r="F46" s="31">
        <f t="shared" si="54"/>
        <v>0</v>
      </c>
      <c r="G46" s="31">
        <f t="shared" si="54"/>
        <v>0</v>
      </c>
      <c r="H46" s="31">
        <f t="shared" si="54"/>
        <v>162312.02884374995</v>
      </c>
      <c r="I46" s="31">
        <f t="shared" si="54"/>
        <v>313098.23552527494</v>
      </c>
      <c r="J46" s="31">
        <f t="shared" si="54"/>
        <v>290793.7097590749</v>
      </c>
      <c r="K46" s="31">
        <f t="shared" si="54"/>
        <v>270108.93822044996</v>
      </c>
      <c r="L46" s="31">
        <f t="shared" si="54"/>
        <v>250794.38271429998</v>
      </c>
      <c r="M46" s="31">
        <f t="shared" si="54"/>
        <v>232885.60691929996</v>
      </c>
      <c r="N46" s="31">
        <f t="shared" si="54"/>
        <v>214679.29432667495</v>
      </c>
      <c r="O46" s="31">
        <f t="shared" si="54"/>
        <v>196358.34385532496</v>
      </c>
      <c r="P46" s="31">
        <f t="shared" si="54"/>
        <v>193354.90935182496</v>
      </c>
      <c r="Q46" s="31">
        <f t="shared" si="54"/>
        <v>193304.85211009995</v>
      </c>
      <c r="R46" s="31">
        <f t="shared" si="54"/>
        <v>193354.90935182496</v>
      </c>
      <c r="S46" s="31">
        <f t="shared" si="54"/>
        <v>193304.85211009995</v>
      </c>
      <c r="T46" s="31">
        <f t="shared" si="54"/>
        <v>193354.90935182496</v>
      </c>
      <c r="U46" s="31">
        <f t="shared" si="54"/>
        <v>193304.85211009995</v>
      </c>
      <c r="V46" s="31">
        <f t="shared" si="54"/>
        <v>193354.90935182496</v>
      </c>
      <c r="W46" s="31">
        <f t="shared" si="54"/>
        <v>208307.64398542495</v>
      </c>
      <c r="X46" s="31">
        <f t="shared" si="54"/>
        <v>223355.41257694998</v>
      </c>
      <c r="Y46" s="31">
        <f t="shared" si="54"/>
        <v>223305.35533522497</v>
      </c>
      <c r="Z46" s="31">
        <f t="shared" si="54"/>
        <v>223355.41257694998</v>
      </c>
      <c r="AA46" s="31">
        <f t="shared" si="54"/>
        <v>223305.35533522497</v>
      </c>
      <c r="AB46" s="31">
        <f t="shared" si="54"/>
        <v>111677.70628847499</v>
      </c>
      <c r="AC46" s="31">
        <f t="shared" si="54"/>
        <v>0</v>
      </c>
      <c r="AD46" s="31">
        <f t="shared" si="54"/>
        <v>0</v>
      </c>
      <c r="AE46" s="31">
        <f t="shared" si="54"/>
        <v>0</v>
      </c>
      <c r="AF46" s="31">
        <f t="shared" si="54"/>
        <v>0</v>
      </c>
      <c r="AG46" s="30"/>
      <c r="AH46" s="31">
        <f>SUM(AH40:AH45)</f>
        <v>4497671.6199999992</v>
      </c>
      <c r="AJ46" s="31">
        <f t="shared" ref="AJ46" si="55">SUM(AJ40:AJ45)</f>
        <v>17990686.48</v>
      </c>
      <c r="AK46" s="31">
        <f t="shared" ref="AK46" si="56">SUM(AK40:AK45)</f>
        <v>766203.97412809986</v>
      </c>
      <c r="AL46" s="31">
        <f t="shared" ref="AL46" si="57">SUM(AL40:AL45)</f>
        <v>13493014.860000001</v>
      </c>
      <c r="AM46" s="31">
        <f t="shared" ref="AM46" si="58">SUM(AM40:AM45)</f>
        <v>14259218.834128102</v>
      </c>
      <c r="AN46" s="31">
        <f t="shared" ref="AN46" si="59">SUM(AN40:AN45)</f>
        <v>3731467.6458718986</v>
      </c>
      <c r="AO46" s="36">
        <f>+SUM(K46:AF46)+AM46-AJ46</f>
        <v>0</v>
      </c>
      <c r="AP46" s="36">
        <f>+AM46+AN46-AJ46</f>
        <v>0</v>
      </c>
    </row>
    <row r="47" spans="1:42" ht="13.5" thickTop="1">
      <c r="B47" s="40"/>
    </row>
    <row r="48" spans="1:42" ht="13.9" customHeight="1">
      <c r="A48" s="26" t="s">
        <v>31</v>
      </c>
      <c r="B48" s="32"/>
      <c r="C48" s="32"/>
      <c r="D48" s="32"/>
      <c r="E48" s="33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29"/>
      <c r="AH48" s="34"/>
    </row>
    <row r="49" spans="1:42" ht="13.9" customHeight="1">
      <c r="A49" s="38" t="s">
        <v>25</v>
      </c>
      <c r="B49" s="27">
        <f>+'&lt;3&gt; 2009 - 2013 Tax Depr Fed'!B49+'&lt;4&gt; 2009-2013 Salvage Fed'!B49</f>
        <v>767621.8</v>
      </c>
      <c r="C49" s="27">
        <f t="shared" ref="C49:C53" si="60">+B49/2</f>
        <v>383810.9</v>
      </c>
      <c r="D49" s="27">
        <f t="shared" ref="D49:D53" si="61">+B49-C49</f>
        <v>383810.9</v>
      </c>
      <c r="E49" s="28">
        <f t="shared" ref="E49:E53" si="62">SUM(F49:AF49)-(B49-C49)</f>
        <v>0</v>
      </c>
      <c r="F49" s="29"/>
      <c r="G49" s="29"/>
      <c r="H49" s="29"/>
      <c r="I49" s="29">
        <f>+$D$49*G$12</f>
        <v>19190.545000000002</v>
      </c>
      <c r="J49" s="29">
        <f t="shared" ref="J49:AF49" si="63">+$D$49*H$12</f>
        <v>36462.035500000005</v>
      </c>
      <c r="K49" s="29">
        <f t="shared" si="63"/>
        <v>32815.831950000007</v>
      </c>
      <c r="L49" s="29">
        <f t="shared" si="63"/>
        <v>29534.248755000004</v>
      </c>
      <c r="M49" s="29">
        <f t="shared" si="63"/>
        <v>26578.904825000005</v>
      </c>
      <c r="N49" s="29">
        <f t="shared" si="63"/>
        <v>23922.933397000004</v>
      </c>
      <c r="O49" s="29">
        <f t="shared" si="63"/>
        <v>22664.033645</v>
      </c>
      <c r="P49" s="29">
        <f t="shared" si="63"/>
        <v>22664.033645</v>
      </c>
      <c r="Q49" s="29">
        <f t="shared" si="63"/>
        <v>22664.033645</v>
      </c>
      <c r="R49" s="29">
        <f t="shared" si="63"/>
        <v>22664.033645</v>
      </c>
      <c r="S49" s="29">
        <f t="shared" si="63"/>
        <v>22664.033645</v>
      </c>
      <c r="T49" s="29">
        <f t="shared" si="63"/>
        <v>22664.033645</v>
      </c>
      <c r="U49" s="29">
        <f t="shared" si="63"/>
        <v>22664.033645</v>
      </c>
      <c r="V49" s="29">
        <f t="shared" si="63"/>
        <v>22664.033645</v>
      </c>
      <c r="W49" s="29">
        <f t="shared" si="63"/>
        <v>22664.033645</v>
      </c>
      <c r="X49" s="29">
        <f t="shared" si="63"/>
        <v>11330.097768000001</v>
      </c>
      <c r="Y49" s="29">
        <f t="shared" si="63"/>
        <v>0</v>
      </c>
      <c r="Z49" s="29">
        <f t="shared" si="63"/>
        <v>0</v>
      </c>
      <c r="AA49" s="29">
        <f t="shared" si="63"/>
        <v>0</v>
      </c>
      <c r="AB49" s="29">
        <f t="shared" si="63"/>
        <v>0</v>
      </c>
      <c r="AC49" s="29">
        <f t="shared" si="63"/>
        <v>0</v>
      </c>
      <c r="AD49" s="29">
        <f t="shared" si="63"/>
        <v>0</v>
      </c>
      <c r="AE49" s="29">
        <f t="shared" si="63"/>
        <v>0</v>
      </c>
      <c r="AF49" s="29">
        <f t="shared" si="63"/>
        <v>0</v>
      </c>
      <c r="AG49" s="29"/>
      <c r="AH49" s="28">
        <f t="shared" ref="AH49:AH53" si="64">+SUM(F49:AF49)</f>
        <v>383810.90000000008</v>
      </c>
      <c r="AJ49" s="28">
        <f>+B49</f>
        <v>767621.8</v>
      </c>
      <c r="AK49" s="28">
        <f>+SUM(F49:J49)</f>
        <v>55652.580500000011</v>
      </c>
      <c r="AL49" s="28">
        <f>+C49</f>
        <v>383810.9</v>
      </c>
      <c r="AM49" s="28">
        <f>+AK49+AL49</f>
        <v>439463.48050000006</v>
      </c>
      <c r="AN49" s="28">
        <f>+AJ49-AM49</f>
        <v>328158.31949999998</v>
      </c>
    </row>
    <row r="50" spans="1:42" ht="13.9" customHeight="1">
      <c r="A50" s="38" t="s">
        <v>109</v>
      </c>
      <c r="B50" s="27">
        <f>+'&lt;3&gt; 2009 - 2013 Tax Depr Fed'!B50+'&lt;4&gt; 2009-2013 Salvage Fed'!B50</f>
        <v>257578.44999999995</v>
      </c>
      <c r="C50" s="27">
        <f t="shared" si="60"/>
        <v>128789.22499999998</v>
      </c>
      <c r="D50" s="27">
        <f t="shared" si="61"/>
        <v>128789.22499999998</v>
      </c>
      <c r="E50" s="28">
        <f t="shared" si="62"/>
        <v>0</v>
      </c>
      <c r="F50" s="29"/>
      <c r="G50" s="29"/>
      <c r="H50" s="29"/>
      <c r="I50" s="29">
        <f>+$D$50*G$11</f>
        <v>4829.5959374999993</v>
      </c>
      <c r="J50" s="29">
        <f t="shared" ref="J50:AF50" si="65">+$D$50*H$11</f>
        <v>9297.2941527499988</v>
      </c>
      <c r="K50" s="29">
        <f t="shared" si="65"/>
        <v>8599.2565532499975</v>
      </c>
      <c r="L50" s="29">
        <f t="shared" si="65"/>
        <v>7955.310428249998</v>
      </c>
      <c r="M50" s="29">
        <f t="shared" si="65"/>
        <v>7357.7284242499991</v>
      </c>
      <c r="N50" s="29">
        <f t="shared" si="65"/>
        <v>6806.5105412499988</v>
      </c>
      <c r="O50" s="29">
        <f t="shared" si="65"/>
        <v>6295.2173179999991</v>
      </c>
      <c r="P50" s="29">
        <f t="shared" si="65"/>
        <v>5823.8487544999998</v>
      </c>
      <c r="Q50" s="29">
        <f t="shared" si="65"/>
        <v>5746.5752194999986</v>
      </c>
      <c r="R50" s="29">
        <f t="shared" si="65"/>
        <v>5745.2873272499983</v>
      </c>
      <c r="S50" s="29">
        <f t="shared" si="65"/>
        <v>5746.5752194999986</v>
      </c>
      <c r="T50" s="29">
        <f t="shared" si="65"/>
        <v>5745.2873272499983</v>
      </c>
      <c r="U50" s="29">
        <f t="shared" si="65"/>
        <v>5746.5752194999986</v>
      </c>
      <c r="V50" s="29">
        <f t="shared" si="65"/>
        <v>5745.2873272499983</v>
      </c>
      <c r="W50" s="29">
        <f t="shared" si="65"/>
        <v>5746.5752194999986</v>
      </c>
      <c r="X50" s="29">
        <f t="shared" si="65"/>
        <v>5745.2873272499983</v>
      </c>
      <c r="Y50" s="29">
        <f t="shared" si="65"/>
        <v>5746.5752194999986</v>
      </c>
      <c r="Z50" s="29">
        <f t="shared" si="65"/>
        <v>5745.2873272499983</v>
      </c>
      <c r="AA50" s="29">
        <f t="shared" si="65"/>
        <v>5746.5752194999986</v>
      </c>
      <c r="AB50" s="29">
        <f t="shared" si="65"/>
        <v>5745.2873272499983</v>
      </c>
      <c r="AC50" s="29">
        <f t="shared" si="65"/>
        <v>2873.2876097499993</v>
      </c>
      <c r="AD50" s="29">
        <f t="shared" si="65"/>
        <v>0</v>
      </c>
      <c r="AE50" s="29">
        <f t="shared" si="65"/>
        <v>0</v>
      </c>
      <c r="AF50" s="29">
        <f t="shared" si="65"/>
        <v>0</v>
      </c>
      <c r="AG50" s="29"/>
      <c r="AH50" s="28">
        <f t="shared" si="64"/>
        <v>128789.22499999996</v>
      </c>
      <c r="AJ50" s="28">
        <f t="shared" ref="AJ50:AJ53" si="66">+B50</f>
        <v>257578.44999999995</v>
      </c>
      <c r="AK50" s="28">
        <f t="shared" ref="AK50:AK53" si="67">+SUM(F50:J50)</f>
        <v>14126.890090249999</v>
      </c>
      <c r="AL50" s="28">
        <f t="shared" ref="AL50:AL53" si="68">+C50</f>
        <v>128789.22499999998</v>
      </c>
      <c r="AM50" s="28">
        <f t="shared" ref="AM50:AM53" si="69">+AK50+AL50</f>
        <v>142916.11509024998</v>
      </c>
      <c r="AN50" s="28">
        <f t="shared" ref="AN50:AN53" si="70">+AJ50-AM50</f>
        <v>114662.33490974997</v>
      </c>
    </row>
    <row r="51" spans="1:42" ht="13.9" customHeight="1">
      <c r="A51" s="38" t="s">
        <v>26</v>
      </c>
      <c r="B51" s="27">
        <f>+'&lt;3&gt; 2009 - 2013 Tax Depr Fed'!B51+'&lt;4&gt; 2009-2013 Salvage Fed'!B51</f>
        <v>-26668471.470000003</v>
      </c>
      <c r="C51" s="27">
        <f t="shared" si="60"/>
        <v>-13334235.735000001</v>
      </c>
      <c r="D51" s="27">
        <f t="shared" si="61"/>
        <v>-13334235.735000001</v>
      </c>
      <c r="E51" s="28">
        <f t="shared" si="62"/>
        <v>0</v>
      </c>
      <c r="F51" s="29"/>
      <c r="G51" s="29"/>
      <c r="H51" s="29"/>
      <c r="I51" s="29">
        <f>+$D$51*G$11</f>
        <v>-500033.84006250004</v>
      </c>
      <c r="J51" s="29">
        <f t="shared" ref="J51:AF51" si="71">+$D$51*H$11</f>
        <v>-962598.47770965018</v>
      </c>
      <c r="K51" s="29">
        <f t="shared" si="71"/>
        <v>-890326.92002595006</v>
      </c>
      <c r="L51" s="29">
        <f t="shared" si="71"/>
        <v>-823655.74135095009</v>
      </c>
      <c r="M51" s="29">
        <f t="shared" si="71"/>
        <v>-761784.88754055009</v>
      </c>
      <c r="N51" s="29">
        <f t="shared" si="71"/>
        <v>-704714.35859475005</v>
      </c>
      <c r="O51" s="29">
        <f t="shared" si="71"/>
        <v>-651777.4427268001</v>
      </c>
      <c r="P51" s="29">
        <f t="shared" si="71"/>
        <v>-602974.13993670011</v>
      </c>
      <c r="Q51" s="29">
        <f t="shared" si="71"/>
        <v>-594973.59849570005</v>
      </c>
      <c r="R51" s="29">
        <f t="shared" si="71"/>
        <v>-594840.25613835</v>
      </c>
      <c r="S51" s="29">
        <f t="shared" si="71"/>
        <v>-594973.59849570005</v>
      </c>
      <c r="T51" s="29">
        <f t="shared" si="71"/>
        <v>-594840.25613835</v>
      </c>
      <c r="U51" s="29">
        <f t="shared" si="71"/>
        <v>-594973.59849570005</v>
      </c>
      <c r="V51" s="29">
        <f t="shared" si="71"/>
        <v>-594840.25613835</v>
      </c>
      <c r="W51" s="29">
        <f t="shared" si="71"/>
        <v>-594973.59849570005</v>
      </c>
      <c r="X51" s="29">
        <f t="shared" si="71"/>
        <v>-594840.25613835</v>
      </c>
      <c r="Y51" s="29">
        <f t="shared" si="71"/>
        <v>-594973.59849570005</v>
      </c>
      <c r="Z51" s="29">
        <f t="shared" si="71"/>
        <v>-594840.25613835</v>
      </c>
      <c r="AA51" s="29">
        <f t="shared" si="71"/>
        <v>-594973.59849570005</v>
      </c>
      <c r="AB51" s="29">
        <f t="shared" si="71"/>
        <v>-594840.25613835</v>
      </c>
      <c r="AC51" s="29">
        <f t="shared" si="71"/>
        <v>-297486.79924785002</v>
      </c>
      <c r="AD51" s="29">
        <f t="shared" si="71"/>
        <v>0</v>
      </c>
      <c r="AE51" s="29">
        <f t="shared" si="71"/>
        <v>0</v>
      </c>
      <c r="AF51" s="29">
        <f t="shared" si="71"/>
        <v>0</v>
      </c>
      <c r="AG51" s="29"/>
      <c r="AH51" s="28">
        <f t="shared" si="64"/>
        <v>-13334235.735000003</v>
      </c>
      <c r="AJ51" s="28">
        <f t="shared" si="66"/>
        <v>-26668471.470000003</v>
      </c>
      <c r="AK51" s="28">
        <f t="shared" si="67"/>
        <v>-1462632.3177721503</v>
      </c>
      <c r="AL51" s="28">
        <f t="shared" si="68"/>
        <v>-13334235.735000001</v>
      </c>
      <c r="AM51" s="28">
        <f t="shared" si="69"/>
        <v>-14796868.052772151</v>
      </c>
      <c r="AN51" s="28">
        <f t="shared" si="70"/>
        <v>-11871603.417227851</v>
      </c>
    </row>
    <row r="52" spans="1:42" ht="13.9" customHeight="1">
      <c r="A52" s="38" t="s">
        <v>27</v>
      </c>
      <c r="B52" s="27">
        <f>+'&lt;3&gt; 2009 - 2013 Tax Depr Fed'!B52+'&lt;4&gt; 2009-2013 Salvage Fed'!B52</f>
        <v>0</v>
      </c>
      <c r="C52" s="27">
        <f t="shared" si="60"/>
        <v>0</v>
      </c>
      <c r="D52" s="27">
        <f t="shared" si="61"/>
        <v>0</v>
      </c>
      <c r="E52" s="28">
        <f t="shared" si="62"/>
        <v>0</v>
      </c>
      <c r="F52" s="29"/>
      <c r="G52" s="29"/>
      <c r="H52" s="29"/>
      <c r="I52" s="29">
        <f>+$D$52*G$12</f>
        <v>0</v>
      </c>
      <c r="J52" s="29">
        <f t="shared" ref="J52:AF52" si="72">+$D$52*H$12</f>
        <v>0</v>
      </c>
      <c r="K52" s="29">
        <f t="shared" si="72"/>
        <v>0</v>
      </c>
      <c r="L52" s="29">
        <f t="shared" si="72"/>
        <v>0</v>
      </c>
      <c r="M52" s="29">
        <f t="shared" si="72"/>
        <v>0</v>
      </c>
      <c r="N52" s="29">
        <f t="shared" si="72"/>
        <v>0</v>
      </c>
      <c r="O52" s="29">
        <f t="shared" si="72"/>
        <v>0</v>
      </c>
      <c r="P52" s="29">
        <f t="shared" si="72"/>
        <v>0</v>
      </c>
      <c r="Q52" s="29">
        <f t="shared" si="72"/>
        <v>0</v>
      </c>
      <c r="R52" s="29">
        <f t="shared" si="72"/>
        <v>0</v>
      </c>
      <c r="S52" s="29">
        <f t="shared" si="72"/>
        <v>0</v>
      </c>
      <c r="T52" s="29">
        <f t="shared" si="72"/>
        <v>0</v>
      </c>
      <c r="U52" s="29">
        <f t="shared" si="72"/>
        <v>0</v>
      </c>
      <c r="V52" s="29">
        <f t="shared" si="72"/>
        <v>0</v>
      </c>
      <c r="W52" s="29">
        <f t="shared" si="72"/>
        <v>0</v>
      </c>
      <c r="X52" s="29">
        <f t="shared" si="72"/>
        <v>0</v>
      </c>
      <c r="Y52" s="29">
        <f t="shared" si="72"/>
        <v>0</v>
      </c>
      <c r="Z52" s="29">
        <f t="shared" si="72"/>
        <v>0</v>
      </c>
      <c r="AA52" s="29">
        <f t="shared" si="72"/>
        <v>0</v>
      </c>
      <c r="AB52" s="29">
        <f t="shared" si="72"/>
        <v>0</v>
      </c>
      <c r="AC52" s="29">
        <f t="shared" si="72"/>
        <v>0</v>
      </c>
      <c r="AD52" s="29">
        <f t="shared" si="72"/>
        <v>0</v>
      </c>
      <c r="AE52" s="29">
        <f t="shared" si="72"/>
        <v>0</v>
      </c>
      <c r="AF52" s="29">
        <f t="shared" si="72"/>
        <v>0</v>
      </c>
      <c r="AG52" s="29"/>
      <c r="AH52" s="28">
        <f t="shared" si="64"/>
        <v>0</v>
      </c>
      <c r="AJ52" s="28">
        <f t="shared" si="66"/>
        <v>0</v>
      </c>
      <c r="AK52" s="28">
        <f t="shared" si="67"/>
        <v>0</v>
      </c>
      <c r="AL52" s="28">
        <f t="shared" si="68"/>
        <v>0</v>
      </c>
      <c r="AM52" s="28">
        <f t="shared" si="69"/>
        <v>0</v>
      </c>
      <c r="AN52" s="28">
        <f t="shared" si="70"/>
        <v>0</v>
      </c>
    </row>
    <row r="53" spans="1:42" ht="13.9" customHeight="1">
      <c r="A53" s="38" t="s">
        <v>28</v>
      </c>
      <c r="B53" s="27">
        <f>+'&lt;3&gt; 2009 - 2013 Tax Depr Fed'!B53+'&lt;4&gt; 2009-2013 Salvage Fed'!B53</f>
        <v>0</v>
      </c>
      <c r="C53" s="27">
        <f t="shared" si="60"/>
        <v>0</v>
      </c>
      <c r="D53" s="27">
        <f t="shared" si="61"/>
        <v>0</v>
      </c>
      <c r="E53" s="28">
        <f t="shared" si="62"/>
        <v>0</v>
      </c>
      <c r="F53" s="29"/>
      <c r="G53" s="29"/>
      <c r="H53" s="29"/>
      <c r="I53" s="29">
        <f>+$D$53*G$11</f>
        <v>0</v>
      </c>
      <c r="J53" s="29">
        <f t="shared" ref="J53:AF53" si="73">+$D$53*H$11</f>
        <v>0</v>
      </c>
      <c r="K53" s="29">
        <f t="shared" si="73"/>
        <v>0</v>
      </c>
      <c r="L53" s="29">
        <f t="shared" si="73"/>
        <v>0</v>
      </c>
      <c r="M53" s="29">
        <f t="shared" si="73"/>
        <v>0</v>
      </c>
      <c r="N53" s="29">
        <f t="shared" si="73"/>
        <v>0</v>
      </c>
      <c r="O53" s="29">
        <f t="shared" si="73"/>
        <v>0</v>
      </c>
      <c r="P53" s="29">
        <f t="shared" si="73"/>
        <v>0</v>
      </c>
      <c r="Q53" s="29">
        <f t="shared" si="73"/>
        <v>0</v>
      </c>
      <c r="R53" s="29">
        <f t="shared" si="73"/>
        <v>0</v>
      </c>
      <c r="S53" s="29">
        <f t="shared" si="73"/>
        <v>0</v>
      </c>
      <c r="T53" s="29">
        <f t="shared" si="73"/>
        <v>0</v>
      </c>
      <c r="U53" s="29">
        <f t="shared" si="73"/>
        <v>0</v>
      </c>
      <c r="V53" s="29">
        <f t="shared" si="73"/>
        <v>0</v>
      </c>
      <c r="W53" s="29">
        <f t="shared" si="73"/>
        <v>0</v>
      </c>
      <c r="X53" s="29">
        <f t="shared" si="73"/>
        <v>0</v>
      </c>
      <c r="Y53" s="29">
        <f t="shared" si="73"/>
        <v>0</v>
      </c>
      <c r="Z53" s="29">
        <f t="shared" si="73"/>
        <v>0</v>
      </c>
      <c r="AA53" s="29">
        <f t="shared" si="73"/>
        <v>0</v>
      </c>
      <c r="AB53" s="29">
        <f t="shared" si="73"/>
        <v>0</v>
      </c>
      <c r="AC53" s="29">
        <f t="shared" si="73"/>
        <v>0</v>
      </c>
      <c r="AD53" s="29">
        <f t="shared" si="73"/>
        <v>0</v>
      </c>
      <c r="AE53" s="29">
        <f t="shared" si="73"/>
        <v>0</v>
      </c>
      <c r="AF53" s="29">
        <f t="shared" si="73"/>
        <v>0</v>
      </c>
      <c r="AG53" s="29"/>
      <c r="AH53" s="28">
        <f t="shared" si="64"/>
        <v>0</v>
      </c>
      <c r="AJ53" s="28">
        <f t="shared" si="66"/>
        <v>0</v>
      </c>
      <c r="AK53" s="28">
        <f t="shared" si="67"/>
        <v>0</v>
      </c>
      <c r="AL53" s="28">
        <f t="shared" si="68"/>
        <v>0</v>
      </c>
      <c r="AM53" s="28">
        <f t="shared" si="69"/>
        <v>0</v>
      </c>
      <c r="AN53" s="28">
        <f t="shared" si="70"/>
        <v>0</v>
      </c>
    </row>
    <row r="54" spans="1:42" ht="13.9" customHeight="1" thickBot="1">
      <c r="A54" s="39" t="s">
        <v>22</v>
      </c>
      <c r="B54" s="31">
        <f t="shared" ref="B54:AF54" si="74">SUM(B48:B53)</f>
        <v>-25643271.220000003</v>
      </c>
      <c r="C54" s="31">
        <f t="shared" si="74"/>
        <v>-12821635.610000001</v>
      </c>
      <c r="D54" s="31">
        <f t="shared" si="74"/>
        <v>-12821635.610000001</v>
      </c>
      <c r="E54" s="31">
        <f t="shared" si="74"/>
        <v>0</v>
      </c>
      <c r="F54" s="31">
        <f t="shared" si="74"/>
        <v>0</v>
      </c>
      <c r="G54" s="31">
        <f t="shared" si="74"/>
        <v>0</v>
      </c>
      <c r="H54" s="31">
        <f t="shared" si="74"/>
        <v>0</v>
      </c>
      <c r="I54" s="31">
        <f t="shared" si="74"/>
        <v>-476013.69912500004</v>
      </c>
      <c r="J54" s="31">
        <f t="shared" si="74"/>
        <v>-916839.14805690013</v>
      </c>
      <c r="K54" s="31">
        <f t="shared" si="74"/>
        <v>-848911.83152270003</v>
      </c>
      <c r="L54" s="31">
        <f t="shared" si="74"/>
        <v>-786166.18216770014</v>
      </c>
      <c r="M54" s="31">
        <f t="shared" si="74"/>
        <v>-727848.25429130008</v>
      </c>
      <c r="N54" s="31">
        <f t="shared" si="74"/>
        <v>-673984.9146565001</v>
      </c>
      <c r="O54" s="31">
        <f t="shared" si="74"/>
        <v>-622818.1917638001</v>
      </c>
      <c r="P54" s="31">
        <f t="shared" si="74"/>
        <v>-574486.25753720012</v>
      </c>
      <c r="Q54" s="31">
        <f t="shared" si="74"/>
        <v>-566562.98963120009</v>
      </c>
      <c r="R54" s="31">
        <f t="shared" si="74"/>
        <v>-566430.93516610004</v>
      </c>
      <c r="S54" s="31">
        <f t="shared" si="74"/>
        <v>-566562.98963120009</v>
      </c>
      <c r="T54" s="31">
        <f t="shared" si="74"/>
        <v>-566430.93516610004</v>
      </c>
      <c r="U54" s="31">
        <f t="shared" si="74"/>
        <v>-566562.98963120009</v>
      </c>
      <c r="V54" s="31">
        <f t="shared" si="74"/>
        <v>-566430.93516610004</v>
      </c>
      <c r="W54" s="31">
        <f t="shared" si="74"/>
        <v>-566562.98963120009</v>
      </c>
      <c r="X54" s="31">
        <f t="shared" si="74"/>
        <v>-577764.87104310002</v>
      </c>
      <c r="Y54" s="31">
        <f t="shared" si="74"/>
        <v>-589227.02327620005</v>
      </c>
      <c r="Z54" s="31">
        <f t="shared" si="74"/>
        <v>-589094.9688111</v>
      </c>
      <c r="AA54" s="31">
        <f t="shared" si="74"/>
        <v>-589227.02327620005</v>
      </c>
      <c r="AB54" s="31">
        <f t="shared" si="74"/>
        <v>-589094.9688111</v>
      </c>
      <c r="AC54" s="31">
        <f t="shared" si="74"/>
        <v>-294613.51163810003</v>
      </c>
      <c r="AD54" s="31">
        <f t="shared" si="74"/>
        <v>0</v>
      </c>
      <c r="AE54" s="31">
        <f t="shared" si="74"/>
        <v>0</v>
      </c>
      <c r="AF54" s="31">
        <f t="shared" si="74"/>
        <v>0</v>
      </c>
      <c r="AG54" s="30"/>
      <c r="AH54" s="31">
        <f>SUM(AH48:AH53)</f>
        <v>-12821635.610000003</v>
      </c>
      <c r="AJ54" s="31">
        <f t="shared" ref="AJ54" si="75">SUM(AJ48:AJ53)</f>
        <v>-25643271.220000003</v>
      </c>
      <c r="AK54" s="31">
        <f t="shared" ref="AK54" si="76">SUM(AK48:AK53)</f>
        <v>-1392852.8471819002</v>
      </c>
      <c r="AL54" s="31">
        <f t="shared" ref="AL54" si="77">SUM(AL48:AL53)</f>
        <v>-12821635.610000001</v>
      </c>
      <c r="AM54" s="31">
        <f t="shared" ref="AM54" si="78">SUM(AM48:AM53)</f>
        <v>-14214488.457181901</v>
      </c>
      <c r="AN54" s="31">
        <f t="shared" ref="AN54" si="79">SUM(AN48:AN53)</f>
        <v>-11428782.762818102</v>
      </c>
      <c r="AO54" s="36">
        <f>+SUM(K54:AF54)+AM54-AJ54</f>
        <v>0</v>
      </c>
      <c r="AP54" s="36">
        <f>+AM54+AN54-AJ54</f>
        <v>0</v>
      </c>
    </row>
    <row r="55" spans="1:42" ht="13.5" thickTop="1">
      <c r="B55" s="40"/>
    </row>
    <row r="56" spans="1:42" ht="13.9" customHeight="1">
      <c r="A56" s="26" t="s">
        <v>32</v>
      </c>
      <c r="B56" s="32"/>
      <c r="C56" s="32"/>
      <c r="D56" s="32"/>
      <c r="E56" s="33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29"/>
      <c r="AH56" s="34"/>
    </row>
    <row r="57" spans="1:42" ht="13.9" customHeight="1">
      <c r="A57" s="38" t="s">
        <v>25</v>
      </c>
      <c r="B57" s="27">
        <f>+'&lt;3&gt; 2009 - 2013 Tax Depr Fed'!B57+'&lt;4&gt; 2009-2013 Salvage Fed'!B57</f>
        <v>61834947.197310865</v>
      </c>
      <c r="C57" s="27">
        <f t="shared" ref="C57:C61" si="80">+B57/2</f>
        <v>30917473.598655432</v>
      </c>
      <c r="D57" s="27">
        <f t="shared" ref="D57:D61" si="81">+B57-C57</f>
        <v>30917473.598655432</v>
      </c>
      <c r="E57" s="28">
        <f t="shared" ref="E57:E61" si="82">SUM(F57:AF57)-(B57-C57)</f>
        <v>0</v>
      </c>
      <c r="F57" s="29"/>
      <c r="G57" s="29"/>
      <c r="H57" s="29"/>
      <c r="I57" s="29"/>
      <c r="J57" s="29">
        <f>+$D$57*G$12</f>
        <v>1545873.6799327717</v>
      </c>
      <c r="K57" s="29">
        <f>+$D$57*H$12</f>
        <v>2937159.9918722659</v>
      </c>
      <c r="L57" s="29">
        <f t="shared" ref="L57:AF57" si="83">+$D$57*I$12</f>
        <v>2643443.9926850395</v>
      </c>
      <c r="M57" s="29">
        <f t="shared" si="83"/>
        <v>2379099.5934165358</v>
      </c>
      <c r="N57" s="29">
        <f t="shared" si="83"/>
        <v>2141035.0467068888</v>
      </c>
      <c r="O57" s="29">
        <f t="shared" si="83"/>
        <v>1927086.1294041933</v>
      </c>
      <c r="P57" s="29">
        <f t="shared" si="83"/>
        <v>1825676.8160006031</v>
      </c>
      <c r="Q57" s="29">
        <f t="shared" si="83"/>
        <v>1825676.8160006031</v>
      </c>
      <c r="R57" s="29">
        <f t="shared" si="83"/>
        <v>1825676.8160006031</v>
      </c>
      <c r="S57" s="29">
        <f t="shared" si="83"/>
        <v>1825676.8160006031</v>
      </c>
      <c r="T57" s="29">
        <f t="shared" si="83"/>
        <v>1825676.8160006031</v>
      </c>
      <c r="U57" s="29">
        <f t="shared" si="83"/>
        <v>1825676.8160006031</v>
      </c>
      <c r="V57" s="29">
        <f t="shared" si="83"/>
        <v>1825676.8160006031</v>
      </c>
      <c r="W57" s="29">
        <f t="shared" si="83"/>
        <v>1825676.8160006031</v>
      </c>
      <c r="X57" s="29">
        <f t="shared" si="83"/>
        <v>1825676.8160006031</v>
      </c>
      <c r="Y57" s="29">
        <f t="shared" si="83"/>
        <v>912683.82063230837</v>
      </c>
      <c r="Z57" s="29">
        <f t="shared" si="83"/>
        <v>0</v>
      </c>
      <c r="AA57" s="29">
        <f t="shared" si="83"/>
        <v>0</v>
      </c>
      <c r="AB57" s="29">
        <f t="shared" si="83"/>
        <v>0</v>
      </c>
      <c r="AC57" s="29">
        <f t="shared" si="83"/>
        <v>0</v>
      </c>
      <c r="AD57" s="29">
        <f t="shared" si="83"/>
        <v>0</v>
      </c>
      <c r="AE57" s="29">
        <f t="shared" si="83"/>
        <v>0</v>
      </c>
      <c r="AF57" s="29">
        <f t="shared" si="83"/>
        <v>0</v>
      </c>
      <c r="AG57" s="29"/>
      <c r="AH57" s="28">
        <f t="shared" ref="AH57:AH61" si="84">+SUM(F57:AF57)</f>
        <v>30917473.598655432</v>
      </c>
      <c r="AJ57" s="28">
        <f>+B57</f>
        <v>61834947.197310865</v>
      </c>
      <c r="AK57" s="28">
        <f>+SUM(F57:J57)</f>
        <v>1545873.6799327717</v>
      </c>
      <c r="AL57" s="28">
        <f>+C57</f>
        <v>30917473.598655432</v>
      </c>
      <c r="AM57" s="28">
        <f>+AK57+AL57</f>
        <v>32463347.278588206</v>
      </c>
      <c r="AN57" s="28">
        <f>+AJ57-AM57</f>
        <v>29371599.918722659</v>
      </c>
    </row>
    <row r="58" spans="1:42" ht="13.9" customHeight="1">
      <c r="A58" s="38" t="s">
        <v>109</v>
      </c>
      <c r="B58" s="27">
        <f>+'&lt;3&gt; 2009 - 2013 Tax Depr Fed'!B58+'&lt;4&gt; 2009-2013 Salvage Fed'!B58</f>
        <v>-3434513.4644271731</v>
      </c>
      <c r="C58" s="27">
        <f t="shared" si="80"/>
        <v>-1717256.7322135866</v>
      </c>
      <c r="D58" s="27">
        <f t="shared" si="81"/>
        <v>-1717256.7322135866</v>
      </c>
      <c r="E58" s="28">
        <f t="shared" si="82"/>
        <v>0</v>
      </c>
      <c r="F58" s="29"/>
      <c r="G58" s="29"/>
      <c r="H58" s="29"/>
      <c r="I58" s="29"/>
      <c r="J58" s="29">
        <f>+$D$58*G$11</f>
        <v>-64397.127458009491</v>
      </c>
      <c r="K58" s="29">
        <f t="shared" ref="K58:AF58" si="85">+$D$58*H$11</f>
        <v>-123968.76349849883</v>
      </c>
      <c r="L58" s="29">
        <f t="shared" si="85"/>
        <v>-114661.23200990117</v>
      </c>
      <c r="M58" s="29">
        <f t="shared" si="85"/>
        <v>-106074.94834883323</v>
      </c>
      <c r="N58" s="29">
        <f t="shared" si="85"/>
        <v>-98106.877111362206</v>
      </c>
      <c r="O58" s="29">
        <f t="shared" si="85"/>
        <v>-90757.018297488059</v>
      </c>
      <c r="P58" s="29">
        <f t="shared" si="85"/>
        <v>-83939.509070600106</v>
      </c>
      <c r="Q58" s="29">
        <f t="shared" si="85"/>
        <v>-77654.349430698392</v>
      </c>
      <c r="R58" s="29">
        <f t="shared" si="85"/>
        <v>-76623.995391370234</v>
      </c>
      <c r="S58" s="29">
        <f t="shared" si="85"/>
        <v>-76606.822824048097</v>
      </c>
      <c r="T58" s="29">
        <f t="shared" si="85"/>
        <v>-76623.995391370234</v>
      </c>
      <c r="U58" s="29">
        <f t="shared" si="85"/>
        <v>-76606.822824048097</v>
      </c>
      <c r="V58" s="29">
        <f t="shared" si="85"/>
        <v>-76623.995391370234</v>
      </c>
      <c r="W58" s="29">
        <f t="shared" si="85"/>
        <v>-76606.822824048097</v>
      </c>
      <c r="X58" s="29">
        <f t="shared" si="85"/>
        <v>-76623.995391370234</v>
      </c>
      <c r="Y58" s="29">
        <f t="shared" si="85"/>
        <v>-76606.822824048097</v>
      </c>
      <c r="Z58" s="29">
        <f t="shared" si="85"/>
        <v>-76623.995391370234</v>
      </c>
      <c r="AA58" s="29">
        <f t="shared" si="85"/>
        <v>-76606.822824048097</v>
      </c>
      <c r="AB58" s="29">
        <f t="shared" si="85"/>
        <v>-76623.995391370234</v>
      </c>
      <c r="AC58" s="29">
        <f t="shared" si="85"/>
        <v>-76606.822824048097</v>
      </c>
      <c r="AD58" s="29">
        <f t="shared" si="85"/>
        <v>-38311.997695685117</v>
      </c>
      <c r="AE58" s="29">
        <f t="shared" si="85"/>
        <v>0</v>
      </c>
      <c r="AF58" s="29">
        <f t="shared" si="85"/>
        <v>0</v>
      </c>
      <c r="AG58" s="29"/>
      <c r="AH58" s="28">
        <f t="shared" si="84"/>
        <v>-1717256.732213587</v>
      </c>
      <c r="AJ58" s="28">
        <f t="shared" ref="AJ58:AJ61" si="86">+B58</f>
        <v>-3434513.4644271731</v>
      </c>
      <c r="AK58" s="28">
        <f t="shared" ref="AK58:AK61" si="87">+SUM(F58:J58)</f>
        <v>-64397.127458009491</v>
      </c>
      <c r="AL58" s="28">
        <f t="shared" ref="AL58:AL61" si="88">+C58</f>
        <v>-1717256.7322135866</v>
      </c>
      <c r="AM58" s="28">
        <f t="shared" ref="AM58:AM61" si="89">+AK58+AL58</f>
        <v>-1781653.859671596</v>
      </c>
      <c r="AN58" s="28">
        <f t="shared" ref="AN58:AN61" si="90">+AJ58-AM58</f>
        <v>-1652859.6047555772</v>
      </c>
    </row>
    <row r="59" spans="1:42" ht="13.9" customHeight="1">
      <c r="A59" s="38" t="s">
        <v>26</v>
      </c>
      <c r="B59" s="27">
        <f>+'&lt;3&gt; 2009 - 2013 Tax Depr Fed'!B59+'&lt;4&gt; 2009-2013 Salvage Fed'!B59</f>
        <v>-27094839.564719766</v>
      </c>
      <c r="C59" s="27">
        <f t="shared" si="80"/>
        <v>-13547419.782359883</v>
      </c>
      <c r="D59" s="27">
        <f t="shared" si="81"/>
        <v>-13547419.782359883</v>
      </c>
      <c r="E59" s="28">
        <f t="shared" si="82"/>
        <v>0</v>
      </c>
      <c r="F59" s="29"/>
      <c r="G59" s="29"/>
      <c r="H59" s="29"/>
      <c r="I59" s="29"/>
      <c r="J59" s="29">
        <f>+$D$59*G$11</f>
        <v>-508028.2418384956</v>
      </c>
      <c r="K59" s="29">
        <f>+$D$59*H$11</f>
        <v>-977988.23408855998</v>
      </c>
      <c r="L59" s="29">
        <f t="shared" ref="L59:AF59" si="91">+$D$59*I$11</f>
        <v>-904561.21886816935</v>
      </c>
      <c r="M59" s="29">
        <f t="shared" si="91"/>
        <v>-836824.11995636998</v>
      </c>
      <c r="N59" s="29">
        <f t="shared" si="91"/>
        <v>-773964.09216622019</v>
      </c>
      <c r="O59" s="29">
        <f t="shared" si="91"/>
        <v>-715981.13549771986</v>
      </c>
      <c r="P59" s="29">
        <f t="shared" si="91"/>
        <v>-662197.87896175112</v>
      </c>
      <c r="Q59" s="29">
        <f t="shared" si="91"/>
        <v>-612614.32255831396</v>
      </c>
      <c r="R59" s="29">
        <f t="shared" si="91"/>
        <v>-604485.87068889802</v>
      </c>
      <c r="S59" s="29">
        <f t="shared" si="91"/>
        <v>-604350.39649107435</v>
      </c>
      <c r="T59" s="29">
        <f t="shared" si="91"/>
        <v>-604485.87068889802</v>
      </c>
      <c r="U59" s="29">
        <f t="shared" si="91"/>
        <v>-604350.39649107435</v>
      </c>
      <c r="V59" s="29">
        <f t="shared" si="91"/>
        <v>-604485.87068889802</v>
      </c>
      <c r="W59" s="29">
        <f t="shared" si="91"/>
        <v>-604350.39649107435</v>
      </c>
      <c r="X59" s="29">
        <f t="shared" si="91"/>
        <v>-604485.87068889802</v>
      </c>
      <c r="Y59" s="29">
        <f t="shared" si="91"/>
        <v>-604350.39649107435</v>
      </c>
      <c r="Z59" s="29">
        <f t="shared" si="91"/>
        <v>-604485.87068889802</v>
      </c>
      <c r="AA59" s="29">
        <f t="shared" si="91"/>
        <v>-604350.39649107435</v>
      </c>
      <c r="AB59" s="29">
        <f t="shared" si="91"/>
        <v>-604485.87068889802</v>
      </c>
      <c r="AC59" s="29">
        <f t="shared" si="91"/>
        <v>-604350.39649107435</v>
      </c>
      <c r="AD59" s="29">
        <f t="shared" si="91"/>
        <v>-302242.93534444901</v>
      </c>
      <c r="AE59" s="29">
        <f t="shared" si="91"/>
        <v>0</v>
      </c>
      <c r="AF59" s="29">
        <f t="shared" si="91"/>
        <v>0</v>
      </c>
      <c r="AG59" s="29"/>
      <c r="AH59" s="28">
        <f t="shared" si="84"/>
        <v>-13547419.782359887</v>
      </c>
      <c r="AJ59" s="28">
        <f t="shared" si="86"/>
        <v>-27094839.564719766</v>
      </c>
      <c r="AK59" s="28">
        <f t="shared" si="87"/>
        <v>-508028.2418384956</v>
      </c>
      <c r="AL59" s="28">
        <f t="shared" si="88"/>
        <v>-13547419.782359883</v>
      </c>
      <c r="AM59" s="28">
        <f t="shared" si="89"/>
        <v>-14055448.024198379</v>
      </c>
      <c r="AN59" s="28">
        <f t="shared" si="90"/>
        <v>-13039391.540521387</v>
      </c>
    </row>
    <row r="60" spans="1:42" ht="13.9" customHeight="1">
      <c r="A60" s="38" t="s">
        <v>27</v>
      </c>
      <c r="B60" s="27">
        <f>+'&lt;3&gt; 2009 - 2013 Tax Depr Fed'!B60+'&lt;4&gt; 2009-2013 Salvage Fed'!B60</f>
        <v>-44796259.475802943</v>
      </c>
      <c r="C60" s="27">
        <f t="shared" si="80"/>
        <v>-22398129.737901472</v>
      </c>
      <c r="D60" s="27">
        <f t="shared" si="81"/>
        <v>-22398129.737901472</v>
      </c>
      <c r="E60" s="28">
        <f t="shared" si="82"/>
        <v>0</v>
      </c>
      <c r="F60" s="29"/>
      <c r="G60" s="29"/>
      <c r="H60" s="29"/>
      <c r="I60" s="29"/>
      <c r="J60" s="29">
        <f>+$D$60*G$12</f>
        <v>-1119906.4868950737</v>
      </c>
      <c r="K60" s="29">
        <f>+$D$60*H$12</f>
        <v>-2127822.3251006398</v>
      </c>
      <c r="L60" s="29">
        <f t="shared" ref="L60:AF60" si="92">+$D$60*I$12</f>
        <v>-1915040.092590576</v>
      </c>
      <c r="M60" s="29">
        <f t="shared" si="92"/>
        <v>-1723536.0833315183</v>
      </c>
      <c r="N60" s="29">
        <f t="shared" si="92"/>
        <v>-1551070.4843496771</v>
      </c>
      <c r="O60" s="29">
        <f t="shared" si="92"/>
        <v>-1396075.4265633989</v>
      </c>
      <c r="P60" s="29">
        <f t="shared" si="92"/>
        <v>-1322609.5610230819</v>
      </c>
      <c r="Q60" s="29">
        <f t="shared" si="92"/>
        <v>-1322609.5610230819</v>
      </c>
      <c r="R60" s="29">
        <f t="shared" si="92"/>
        <v>-1322609.5610230819</v>
      </c>
      <c r="S60" s="29">
        <f t="shared" si="92"/>
        <v>-1322609.5610230819</v>
      </c>
      <c r="T60" s="29">
        <f t="shared" si="92"/>
        <v>-1322609.5610230819</v>
      </c>
      <c r="U60" s="29">
        <f t="shared" si="92"/>
        <v>-1322609.5610230819</v>
      </c>
      <c r="V60" s="29">
        <f t="shared" si="92"/>
        <v>-1322609.5610230819</v>
      </c>
      <c r="W60" s="29">
        <f t="shared" si="92"/>
        <v>-1322609.5610230819</v>
      </c>
      <c r="X60" s="29">
        <f t="shared" si="92"/>
        <v>-1322609.5610230819</v>
      </c>
      <c r="Y60" s="29">
        <f t="shared" si="92"/>
        <v>-661192.7898628515</v>
      </c>
      <c r="Z60" s="29">
        <f t="shared" si="92"/>
        <v>0</v>
      </c>
      <c r="AA60" s="29">
        <f t="shared" si="92"/>
        <v>0</v>
      </c>
      <c r="AB60" s="29">
        <f t="shared" si="92"/>
        <v>0</v>
      </c>
      <c r="AC60" s="29">
        <f t="shared" si="92"/>
        <v>0</v>
      </c>
      <c r="AD60" s="29">
        <f t="shared" si="92"/>
        <v>0</v>
      </c>
      <c r="AE60" s="29">
        <f t="shared" si="92"/>
        <v>0</v>
      </c>
      <c r="AF60" s="29">
        <f t="shared" si="92"/>
        <v>0</v>
      </c>
      <c r="AG60" s="29"/>
      <c r="AH60" s="28">
        <f t="shared" si="84"/>
        <v>-22398129.737901479</v>
      </c>
      <c r="AJ60" s="28">
        <f t="shared" si="86"/>
        <v>-44796259.475802943</v>
      </c>
      <c r="AK60" s="28">
        <f t="shared" si="87"/>
        <v>-1119906.4868950737</v>
      </c>
      <c r="AL60" s="28">
        <f t="shared" si="88"/>
        <v>-22398129.737901472</v>
      </c>
      <c r="AM60" s="28">
        <f t="shared" si="89"/>
        <v>-23518036.224796545</v>
      </c>
      <c r="AN60" s="28">
        <f t="shared" si="90"/>
        <v>-21278223.251006398</v>
      </c>
    </row>
    <row r="61" spans="1:42" ht="13.9" customHeight="1">
      <c r="A61" s="38" t="s">
        <v>28</v>
      </c>
      <c r="B61" s="27">
        <f>+'&lt;3&gt; 2009 - 2013 Tax Depr Fed'!B61+'&lt;4&gt; 2009-2013 Salvage Fed'!B61</f>
        <v>-24387125.922361024</v>
      </c>
      <c r="C61" s="27">
        <f t="shared" si="80"/>
        <v>-12193562.961180512</v>
      </c>
      <c r="D61" s="27">
        <f t="shared" si="81"/>
        <v>-12193562.961180512</v>
      </c>
      <c r="E61" s="28">
        <f t="shared" si="82"/>
        <v>0</v>
      </c>
      <c r="F61" s="29"/>
      <c r="G61" s="29"/>
      <c r="H61" s="29"/>
      <c r="I61" s="29"/>
      <c r="J61" s="29">
        <f>+$D$61*G$11</f>
        <v>-457258.61104426917</v>
      </c>
      <c r="K61" s="29">
        <f>+$D$61*H$11</f>
        <v>-880253.31016762124</v>
      </c>
      <c r="L61" s="29">
        <f t="shared" ref="L61:AF61" si="93">+$D$61*I$11</f>
        <v>-814164.19891802268</v>
      </c>
      <c r="M61" s="29">
        <f t="shared" si="93"/>
        <v>-753196.38411212026</v>
      </c>
      <c r="N61" s="29">
        <f t="shared" si="93"/>
        <v>-696618.25197224261</v>
      </c>
      <c r="O61" s="29">
        <f t="shared" si="93"/>
        <v>-644429.80249839008</v>
      </c>
      <c r="P61" s="29">
        <f t="shared" si="93"/>
        <v>-596021.35754250339</v>
      </c>
      <c r="Q61" s="29">
        <f t="shared" si="93"/>
        <v>-551392.91710458277</v>
      </c>
      <c r="R61" s="29">
        <f t="shared" si="93"/>
        <v>-544076.77932787442</v>
      </c>
      <c r="S61" s="29">
        <f t="shared" si="93"/>
        <v>-543954.84369826259</v>
      </c>
      <c r="T61" s="29">
        <f t="shared" si="93"/>
        <v>-544076.77932787442</v>
      </c>
      <c r="U61" s="29">
        <f t="shared" si="93"/>
        <v>-543954.84369826259</v>
      </c>
      <c r="V61" s="29">
        <f t="shared" si="93"/>
        <v>-544076.77932787442</v>
      </c>
      <c r="W61" s="29">
        <f t="shared" si="93"/>
        <v>-543954.84369826259</v>
      </c>
      <c r="X61" s="29">
        <f t="shared" si="93"/>
        <v>-544076.77932787442</v>
      </c>
      <c r="Y61" s="29">
        <f t="shared" si="93"/>
        <v>-543954.84369826259</v>
      </c>
      <c r="Z61" s="29">
        <f t="shared" si="93"/>
        <v>-544076.77932787442</v>
      </c>
      <c r="AA61" s="29">
        <f t="shared" si="93"/>
        <v>-543954.84369826259</v>
      </c>
      <c r="AB61" s="29">
        <f t="shared" si="93"/>
        <v>-544076.77932787442</v>
      </c>
      <c r="AC61" s="29">
        <f t="shared" si="93"/>
        <v>-543954.84369826259</v>
      </c>
      <c r="AD61" s="29">
        <f t="shared" si="93"/>
        <v>-272038.38966393721</v>
      </c>
      <c r="AE61" s="29">
        <f t="shared" si="93"/>
        <v>0</v>
      </c>
      <c r="AF61" s="29">
        <f t="shared" si="93"/>
        <v>0</v>
      </c>
      <c r="AG61" s="29"/>
      <c r="AH61" s="28">
        <f t="shared" si="84"/>
        <v>-12193562.961180512</v>
      </c>
      <c r="AJ61" s="28">
        <f t="shared" si="86"/>
        <v>-24387125.922361024</v>
      </c>
      <c r="AK61" s="28">
        <f t="shared" si="87"/>
        <v>-457258.61104426917</v>
      </c>
      <c r="AL61" s="28">
        <f t="shared" si="88"/>
        <v>-12193562.961180512</v>
      </c>
      <c r="AM61" s="28">
        <f t="shared" si="89"/>
        <v>-12650821.572224781</v>
      </c>
      <c r="AN61" s="28">
        <f t="shared" si="90"/>
        <v>-11736304.350136243</v>
      </c>
    </row>
    <row r="62" spans="1:42" ht="13.9" customHeight="1" thickBot="1">
      <c r="A62" s="39" t="s">
        <v>22</v>
      </c>
      <c r="B62" s="31">
        <f t="shared" ref="B62:AF62" si="94">SUM(B56:B61)</f>
        <v>-37877791.230000041</v>
      </c>
      <c r="C62" s="31">
        <f t="shared" si="94"/>
        <v>-18938895.615000021</v>
      </c>
      <c r="D62" s="31">
        <f t="shared" si="94"/>
        <v>-18938895.615000021</v>
      </c>
      <c r="E62" s="31">
        <f t="shared" si="94"/>
        <v>0</v>
      </c>
      <c r="F62" s="31">
        <f t="shared" si="94"/>
        <v>0</v>
      </c>
      <c r="G62" s="31">
        <f t="shared" si="94"/>
        <v>0</v>
      </c>
      <c r="H62" s="31">
        <f t="shared" si="94"/>
        <v>0</v>
      </c>
      <c r="I62" s="31">
        <f t="shared" si="94"/>
        <v>0</v>
      </c>
      <c r="J62" s="31">
        <f t="shared" si="94"/>
        <v>-603716.78730307613</v>
      </c>
      <c r="K62" s="31">
        <f t="shared" si="94"/>
        <v>-1172872.6409830544</v>
      </c>
      <c r="L62" s="31">
        <f t="shared" si="94"/>
        <v>-1104982.7497016299</v>
      </c>
      <c r="M62" s="31">
        <f t="shared" si="94"/>
        <v>-1040531.9423323061</v>
      </c>
      <c r="N62" s="31">
        <f t="shared" si="94"/>
        <v>-978724.65889261349</v>
      </c>
      <c r="O62" s="31">
        <f t="shared" si="94"/>
        <v>-920157.25345280359</v>
      </c>
      <c r="P62" s="31">
        <f t="shared" si="94"/>
        <v>-839091.49059733329</v>
      </c>
      <c r="Q62" s="31">
        <f t="shared" si="94"/>
        <v>-738594.33411607402</v>
      </c>
      <c r="R62" s="31">
        <f t="shared" si="94"/>
        <v>-722119.39043062145</v>
      </c>
      <c r="S62" s="31">
        <f t="shared" si="94"/>
        <v>-721844.80803586368</v>
      </c>
      <c r="T62" s="31">
        <f t="shared" si="94"/>
        <v>-722119.39043062145</v>
      </c>
      <c r="U62" s="31">
        <f t="shared" si="94"/>
        <v>-721844.80803586368</v>
      </c>
      <c r="V62" s="31">
        <f t="shared" si="94"/>
        <v>-722119.39043062145</v>
      </c>
      <c r="W62" s="31">
        <f t="shared" si="94"/>
        <v>-721844.80803586368</v>
      </c>
      <c r="X62" s="31">
        <f t="shared" si="94"/>
        <v>-722119.39043062145</v>
      </c>
      <c r="Y62" s="31">
        <f t="shared" si="94"/>
        <v>-973421.03224392817</v>
      </c>
      <c r="Z62" s="31">
        <f t="shared" si="94"/>
        <v>-1225186.6454081428</v>
      </c>
      <c r="AA62" s="31">
        <f t="shared" si="94"/>
        <v>-1224912.063013385</v>
      </c>
      <c r="AB62" s="31">
        <f t="shared" si="94"/>
        <v>-1225186.6454081428</v>
      </c>
      <c r="AC62" s="31">
        <f t="shared" si="94"/>
        <v>-1224912.063013385</v>
      </c>
      <c r="AD62" s="31">
        <f t="shared" si="94"/>
        <v>-612593.32270407141</v>
      </c>
      <c r="AE62" s="31">
        <f t="shared" si="94"/>
        <v>0</v>
      </c>
      <c r="AF62" s="31">
        <f t="shared" si="94"/>
        <v>0</v>
      </c>
      <c r="AG62" s="30"/>
      <c r="AH62" s="31">
        <f>SUM(AH56:AH61)</f>
        <v>-18938895.615000032</v>
      </c>
      <c r="AJ62" s="31">
        <f t="shared" ref="AJ62" si="95">SUM(AJ56:AJ61)</f>
        <v>-37877791.230000041</v>
      </c>
      <c r="AK62" s="31">
        <f t="shared" ref="AK62" si="96">SUM(AK56:AK61)</f>
        <v>-603716.78730307613</v>
      </c>
      <c r="AL62" s="31">
        <f t="shared" ref="AL62" si="97">SUM(AL56:AL61)</f>
        <v>-18938895.615000021</v>
      </c>
      <c r="AM62" s="31">
        <f t="shared" ref="AM62" si="98">SUM(AM56:AM61)</f>
        <v>-19542612.402303096</v>
      </c>
      <c r="AN62" s="31">
        <f t="shared" ref="AN62" si="99">SUM(AN56:AN61)</f>
        <v>-18335178.827696946</v>
      </c>
      <c r="AO62" s="36">
        <f>+SUM(K62:AF62)+AM62-AJ62</f>
        <v>0</v>
      </c>
      <c r="AP62" s="36">
        <f>+AM62+AN62-AJ62</f>
        <v>0</v>
      </c>
    </row>
    <row r="63" spans="1:42" ht="13.5" thickTop="1">
      <c r="B63" s="40"/>
    </row>
    <row r="64" spans="1:42" ht="13.9" customHeight="1">
      <c r="A64" s="26" t="s">
        <v>22</v>
      </c>
      <c r="B64" s="32"/>
      <c r="C64" s="32"/>
      <c r="D64" s="32"/>
      <c r="E64" s="33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29"/>
      <c r="AH64" s="34"/>
    </row>
    <row r="65" spans="1:42" ht="13.9" customHeight="1">
      <c r="A65" s="38" t="s">
        <v>25</v>
      </c>
      <c r="B65" s="27">
        <f>+B25+B33+B41+B49+B57</f>
        <v>64347802.611496612</v>
      </c>
      <c r="C65" s="27">
        <f t="shared" ref="C65:D69" si="100">+C25+C33+C41+C49+C57</f>
        <v>31665848.753248308</v>
      </c>
      <c r="D65" s="27">
        <f t="shared" si="100"/>
        <v>32681953.858248308</v>
      </c>
      <c r="E65" s="27">
        <f t="shared" ref="E65:E69" si="101">SUM(F65:AF65)-(B65-C65)</f>
        <v>0</v>
      </c>
      <c r="F65" s="27">
        <f t="shared" ref="F65:AF69" si="102">+F25+F33+F41+F49+F57</f>
        <v>123115.65035464376</v>
      </c>
      <c r="G65" s="27">
        <f t="shared" si="102"/>
        <v>205240.18092382312</v>
      </c>
      <c r="H65" s="27">
        <f t="shared" si="102"/>
        <v>130633.98045644081</v>
      </c>
      <c r="I65" s="27">
        <f t="shared" si="102"/>
        <v>111358.49978579672</v>
      </c>
      <c r="J65" s="27">
        <f t="shared" si="102"/>
        <v>1665274.5631749532</v>
      </c>
      <c r="K65" s="27">
        <f t="shared" si="102"/>
        <v>3044635.96631074</v>
      </c>
      <c r="L65" s="27">
        <f t="shared" si="102"/>
        <v>2747443.252296899</v>
      </c>
      <c r="M65" s="27">
        <f t="shared" si="102"/>
        <v>2485540.611553295</v>
      </c>
      <c r="N65" s="27">
        <f t="shared" si="102"/>
        <v>2246486.505787848</v>
      </c>
      <c r="O65" s="27">
        <f t="shared" si="102"/>
        <v>2031278.6887331526</v>
      </c>
      <c r="P65" s="27">
        <f t="shared" si="102"/>
        <v>1929869.3753295625</v>
      </c>
      <c r="Q65" s="27">
        <f t="shared" si="102"/>
        <v>1929869.3753295625</v>
      </c>
      <c r="R65" s="27">
        <f t="shared" si="102"/>
        <v>1929869.3753295625</v>
      </c>
      <c r="S65" s="27">
        <f t="shared" si="102"/>
        <v>1929869.3753295625</v>
      </c>
      <c r="T65" s="27">
        <f t="shared" si="102"/>
        <v>1929869.3753295625</v>
      </c>
      <c r="U65" s="27">
        <f t="shared" si="102"/>
        <v>1857157.2722301099</v>
      </c>
      <c r="V65" s="27">
        <f t="shared" si="102"/>
        <v>1801407.9372960781</v>
      </c>
      <c r="W65" s="27">
        <f t="shared" si="102"/>
        <v>1833343.1382958032</v>
      </c>
      <c r="X65" s="27">
        <f t="shared" si="102"/>
        <v>1837006.9137686032</v>
      </c>
      <c r="Y65" s="27">
        <f t="shared" si="102"/>
        <v>912683.82063230837</v>
      </c>
      <c r="Z65" s="27">
        <f t="shared" si="102"/>
        <v>0</v>
      </c>
      <c r="AA65" s="27">
        <f t="shared" si="102"/>
        <v>0</v>
      </c>
      <c r="AB65" s="27">
        <f t="shared" si="102"/>
        <v>0</v>
      </c>
      <c r="AC65" s="27">
        <f t="shared" si="102"/>
        <v>0</v>
      </c>
      <c r="AD65" s="27">
        <f t="shared" si="102"/>
        <v>0</v>
      </c>
      <c r="AE65" s="27">
        <f t="shared" si="102"/>
        <v>0</v>
      </c>
      <c r="AF65" s="27">
        <f t="shared" si="102"/>
        <v>0</v>
      </c>
      <c r="AG65" s="27"/>
      <c r="AH65" s="27">
        <f>+AH25+AH33+AH41+AH49+AH57</f>
        <v>32681953.858248305</v>
      </c>
      <c r="AJ65" s="28">
        <f>+B65</f>
        <v>64347802.611496612</v>
      </c>
      <c r="AK65" s="28">
        <f>+SUM(F65:J65)</f>
        <v>2235622.8746956578</v>
      </c>
      <c r="AL65" s="28">
        <f>+C65</f>
        <v>31665848.753248308</v>
      </c>
      <c r="AM65" s="28">
        <f>+AK65+AL65</f>
        <v>33901471.627943963</v>
      </c>
      <c r="AN65" s="28">
        <f>+AJ65-AM65</f>
        <v>30446330.98355265</v>
      </c>
    </row>
    <row r="66" spans="1:42" ht="13.9" customHeight="1">
      <c r="A66" s="38" t="s">
        <v>109</v>
      </c>
      <c r="B66" s="27">
        <f>+B26+B34+B42+B50+B58</f>
        <v>-1883572.8432205501</v>
      </c>
      <c r="C66" s="27">
        <f t="shared" si="100"/>
        <v>-924021.98411027505</v>
      </c>
      <c r="D66" s="27">
        <f t="shared" si="100"/>
        <v>-959550.85911027505</v>
      </c>
      <c r="E66" s="27">
        <f t="shared" si="101"/>
        <v>0</v>
      </c>
      <c r="F66" s="27">
        <f t="shared" si="102"/>
        <v>15273.07164762418</v>
      </c>
      <c r="G66" s="27">
        <f t="shared" si="102"/>
        <v>37046.817376453058</v>
      </c>
      <c r="H66" s="27">
        <f t="shared" si="102"/>
        <v>42577.776534233111</v>
      </c>
      <c r="I66" s="27">
        <f t="shared" si="102"/>
        <v>44882.234229591551</v>
      </c>
      <c r="J66" s="27">
        <f t="shared" si="102"/>
        <v>-18052.617829617302</v>
      </c>
      <c r="K66" s="27">
        <f t="shared" si="102"/>
        <v>-81100.23842648881</v>
      </c>
      <c r="L66" s="27">
        <f t="shared" si="102"/>
        <v>-75008.554121986293</v>
      </c>
      <c r="M66" s="27">
        <f t="shared" si="102"/>
        <v>-69395.901141226481</v>
      </c>
      <c r="N66" s="27">
        <f t="shared" si="102"/>
        <v>-63040.107047992446</v>
      </c>
      <c r="O66" s="27">
        <f t="shared" si="102"/>
        <v>-56392.95429772434</v>
      </c>
      <c r="P66" s="27">
        <f t="shared" si="102"/>
        <v>-50055.438180730351</v>
      </c>
      <c r="Q66" s="27">
        <f t="shared" si="102"/>
        <v>-43849.76383630967</v>
      </c>
      <c r="R66" s="27">
        <f t="shared" si="102"/>
        <v>-42818.485928750481</v>
      </c>
      <c r="S66" s="27">
        <f t="shared" si="102"/>
        <v>-42802.237229659375</v>
      </c>
      <c r="T66" s="27">
        <f t="shared" si="102"/>
        <v>-42818.485928750481</v>
      </c>
      <c r="U66" s="27">
        <f t="shared" si="102"/>
        <v>-42802.237229659375</v>
      </c>
      <c r="V66" s="27">
        <f t="shared" si="102"/>
        <v>-42818.485928750481</v>
      </c>
      <c r="W66" s="27">
        <f t="shared" si="102"/>
        <v>-42802.237229659375</v>
      </c>
      <c r="X66" s="27">
        <f t="shared" si="102"/>
        <v>-42818.485928750481</v>
      </c>
      <c r="Y66" s="27">
        <f t="shared" si="102"/>
        <v>-42802.237229659375</v>
      </c>
      <c r="Z66" s="27">
        <f t="shared" si="102"/>
        <v>-51904.945354310359</v>
      </c>
      <c r="AA66" s="27">
        <f t="shared" si="102"/>
        <v>-65519.429654673098</v>
      </c>
      <c r="AB66" s="27">
        <f t="shared" si="102"/>
        <v>-70482.383463495236</v>
      </c>
      <c r="AC66" s="27">
        <f t="shared" si="102"/>
        <v>-73733.535214298099</v>
      </c>
      <c r="AD66" s="27">
        <f t="shared" si="102"/>
        <v>-38311.997695685117</v>
      </c>
      <c r="AE66" s="27">
        <f t="shared" si="102"/>
        <v>0</v>
      </c>
      <c r="AF66" s="27">
        <f t="shared" si="102"/>
        <v>0</v>
      </c>
      <c r="AG66" s="27"/>
      <c r="AH66" s="27">
        <f>+AH26+AH34+AH42+AH50+AH58</f>
        <v>-959550.85911027563</v>
      </c>
      <c r="AJ66" s="28">
        <f t="shared" ref="AJ66:AJ69" si="103">+B66</f>
        <v>-1883572.8432205501</v>
      </c>
      <c r="AK66" s="28">
        <f t="shared" ref="AK66:AK69" si="104">+SUM(F66:J66)</f>
        <v>121727.2819582846</v>
      </c>
      <c r="AL66" s="28">
        <f t="shared" ref="AL66:AL69" si="105">+C66</f>
        <v>-924021.98411027505</v>
      </c>
      <c r="AM66" s="28">
        <f t="shared" ref="AM66:AM69" si="106">+AK66+AL66</f>
        <v>-802294.7021519905</v>
      </c>
      <c r="AN66" s="28">
        <f t="shared" ref="AN66:AN69" si="107">+AJ66-AM66</f>
        <v>-1081278.1410685596</v>
      </c>
    </row>
    <row r="67" spans="1:42" ht="13.9" customHeight="1">
      <c r="A67" s="38" t="s">
        <v>26</v>
      </c>
      <c r="B67" s="27">
        <f>+B27+B35+B43+B51+B59</f>
        <v>-20975626.990112163</v>
      </c>
      <c r="C67" s="27">
        <f t="shared" si="100"/>
        <v>-5499853.7600560803</v>
      </c>
      <c r="D67" s="27">
        <f t="shared" si="100"/>
        <v>-15475773.230056083</v>
      </c>
      <c r="E67" s="27">
        <f t="shared" si="101"/>
        <v>0</v>
      </c>
      <c r="F67" s="27">
        <f t="shared" si="102"/>
        <v>-17111.030351107427</v>
      </c>
      <c r="G67" s="27">
        <f t="shared" si="102"/>
        <v>224843.25190126145</v>
      </c>
      <c r="H67" s="27">
        <f t="shared" si="102"/>
        <v>652831.43336672487</v>
      </c>
      <c r="I67" s="27">
        <f t="shared" si="102"/>
        <v>290853.13273795572</v>
      </c>
      <c r="J67" s="27">
        <f t="shared" si="102"/>
        <v>-739028.36716427957</v>
      </c>
      <c r="K67" s="27">
        <f t="shared" si="102"/>
        <v>-1191600.0269397041</v>
      </c>
      <c r="L67" s="27">
        <f t="shared" si="102"/>
        <v>-1102256.1259228096</v>
      </c>
      <c r="M67" s="27">
        <f t="shared" si="102"/>
        <v>-1019617.2445832922</v>
      </c>
      <c r="N67" s="27">
        <f t="shared" si="102"/>
        <v>-944374.74461337458</v>
      </c>
      <c r="O67" s="27">
        <f t="shared" si="102"/>
        <v>-855830.77178259741</v>
      </c>
      <c r="P67" s="27">
        <f t="shared" si="102"/>
        <v>-756310.2934059056</v>
      </c>
      <c r="Q67" s="27">
        <f t="shared" si="102"/>
        <v>-698702.77005044138</v>
      </c>
      <c r="R67" s="27">
        <f t="shared" si="102"/>
        <v>-690464.40133470239</v>
      </c>
      <c r="S67" s="27">
        <f t="shared" si="102"/>
        <v>-690438.84398320178</v>
      </c>
      <c r="T67" s="27">
        <f t="shared" si="102"/>
        <v>-690464.40133470239</v>
      </c>
      <c r="U67" s="27">
        <f t="shared" si="102"/>
        <v>-690438.84398320178</v>
      </c>
      <c r="V67" s="27">
        <f t="shared" si="102"/>
        <v>-690464.40133470239</v>
      </c>
      <c r="W67" s="27">
        <f t="shared" si="102"/>
        <v>-690438.84398320178</v>
      </c>
      <c r="X67" s="27">
        <f t="shared" si="102"/>
        <v>-690464.40133470239</v>
      </c>
      <c r="Y67" s="27">
        <f t="shared" si="102"/>
        <v>-690438.84398320178</v>
      </c>
      <c r="Z67" s="27">
        <f t="shared" si="102"/>
        <v>-680284.47901115031</v>
      </c>
      <c r="AA67" s="27">
        <f t="shared" si="102"/>
        <v>-823447.33674297447</v>
      </c>
      <c r="AB67" s="27">
        <f t="shared" si="102"/>
        <v>-1088044.7451393981</v>
      </c>
      <c r="AC67" s="27">
        <f t="shared" si="102"/>
        <v>-901837.19573892443</v>
      </c>
      <c r="AD67" s="27">
        <f t="shared" si="102"/>
        <v>-302242.93534444901</v>
      </c>
      <c r="AE67" s="27">
        <f t="shared" si="102"/>
        <v>0</v>
      </c>
      <c r="AF67" s="27">
        <f t="shared" si="102"/>
        <v>0</v>
      </c>
      <c r="AG67" s="27"/>
      <c r="AH67" s="27">
        <f t="shared" ref="AH67:AH69" si="108">+AH27+AH35+AH43+AH51+AH59</f>
        <v>-15475773.230056088</v>
      </c>
      <c r="AJ67" s="28">
        <f t="shared" si="103"/>
        <v>-20975626.990112163</v>
      </c>
      <c r="AK67" s="28">
        <f t="shared" si="104"/>
        <v>412388.420490555</v>
      </c>
      <c r="AL67" s="28">
        <f t="shared" si="105"/>
        <v>-5499853.7600560803</v>
      </c>
      <c r="AM67" s="28">
        <f t="shared" si="106"/>
        <v>-5087465.3395655248</v>
      </c>
      <c r="AN67" s="28">
        <f t="shared" si="107"/>
        <v>-15888161.650546638</v>
      </c>
    </row>
    <row r="68" spans="1:42" ht="13.9" customHeight="1">
      <c r="A68" s="38" t="s">
        <v>27</v>
      </c>
      <c r="B68" s="27">
        <f>+B28+B36+B44+B52+B60</f>
        <v>-44796259.475802943</v>
      </c>
      <c r="C68" s="27">
        <f t="shared" si="100"/>
        <v>-22398129.737901472</v>
      </c>
      <c r="D68" s="27">
        <f t="shared" si="100"/>
        <v>-22398129.737901472</v>
      </c>
      <c r="E68" s="27">
        <f t="shared" si="101"/>
        <v>0</v>
      </c>
      <c r="F68" s="27">
        <f t="shared" si="102"/>
        <v>0</v>
      </c>
      <c r="G68" s="27">
        <f t="shared" si="102"/>
        <v>0</v>
      </c>
      <c r="H68" s="27">
        <f t="shared" si="102"/>
        <v>0</v>
      </c>
      <c r="I68" s="27">
        <f t="shared" si="102"/>
        <v>0</v>
      </c>
      <c r="J68" s="27">
        <f t="shared" si="102"/>
        <v>-1119906.4868950737</v>
      </c>
      <c r="K68" s="27">
        <f t="shared" si="102"/>
        <v>-2127822.3251006398</v>
      </c>
      <c r="L68" s="27">
        <f t="shared" si="102"/>
        <v>-1915040.092590576</v>
      </c>
      <c r="M68" s="27">
        <f t="shared" si="102"/>
        <v>-1723536.0833315183</v>
      </c>
      <c r="N68" s="27">
        <f t="shared" si="102"/>
        <v>-1551070.4843496771</v>
      </c>
      <c r="O68" s="27">
        <f t="shared" si="102"/>
        <v>-1396075.4265633989</v>
      </c>
      <c r="P68" s="27">
        <f t="shared" si="102"/>
        <v>-1322609.5610230819</v>
      </c>
      <c r="Q68" s="27">
        <f t="shared" si="102"/>
        <v>-1322609.5610230819</v>
      </c>
      <c r="R68" s="27">
        <f t="shared" si="102"/>
        <v>-1322609.5610230819</v>
      </c>
      <c r="S68" s="27">
        <f t="shared" si="102"/>
        <v>-1322609.5610230819</v>
      </c>
      <c r="T68" s="27">
        <f t="shared" si="102"/>
        <v>-1322609.5610230819</v>
      </c>
      <c r="U68" s="27">
        <f t="shared" si="102"/>
        <v>-1322609.5610230819</v>
      </c>
      <c r="V68" s="27">
        <f t="shared" si="102"/>
        <v>-1322609.5610230819</v>
      </c>
      <c r="W68" s="27">
        <f t="shared" si="102"/>
        <v>-1322609.5610230819</v>
      </c>
      <c r="X68" s="27">
        <f t="shared" si="102"/>
        <v>-1322609.5610230819</v>
      </c>
      <c r="Y68" s="27">
        <f t="shared" si="102"/>
        <v>-661192.7898628515</v>
      </c>
      <c r="Z68" s="27">
        <f t="shared" si="102"/>
        <v>0</v>
      </c>
      <c r="AA68" s="27">
        <f t="shared" si="102"/>
        <v>0</v>
      </c>
      <c r="AB68" s="27">
        <f t="shared" si="102"/>
        <v>0</v>
      </c>
      <c r="AC68" s="27">
        <f t="shared" si="102"/>
        <v>0</v>
      </c>
      <c r="AD68" s="27">
        <f t="shared" si="102"/>
        <v>0</v>
      </c>
      <c r="AE68" s="27">
        <f t="shared" si="102"/>
        <v>0</v>
      </c>
      <c r="AF68" s="27">
        <f t="shared" si="102"/>
        <v>0</v>
      </c>
      <c r="AG68" s="27"/>
      <c r="AH68" s="27">
        <f t="shared" si="108"/>
        <v>-22398129.737901479</v>
      </c>
      <c r="AJ68" s="28">
        <f t="shared" si="103"/>
        <v>-44796259.475802943</v>
      </c>
      <c r="AK68" s="28">
        <f t="shared" si="104"/>
        <v>-1119906.4868950737</v>
      </c>
      <c r="AL68" s="28">
        <f t="shared" si="105"/>
        <v>-22398129.737901472</v>
      </c>
      <c r="AM68" s="28">
        <f t="shared" si="106"/>
        <v>-23518036.224796545</v>
      </c>
      <c r="AN68" s="28">
        <f t="shared" si="107"/>
        <v>-21278223.251006398</v>
      </c>
    </row>
    <row r="69" spans="1:42" ht="13.9" customHeight="1">
      <c r="A69" s="38" t="s">
        <v>28</v>
      </c>
      <c r="B69" s="27">
        <f>+B29+B37+B45+B53+B61</f>
        <v>-24387125.922361024</v>
      </c>
      <c r="C69" s="27">
        <f t="shared" si="100"/>
        <v>-12193562.961180512</v>
      </c>
      <c r="D69" s="27">
        <f t="shared" si="100"/>
        <v>-12193562.961180512</v>
      </c>
      <c r="E69" s="27">
        <f t="shared" si="101"/>
        <v>0</v>
      </c>
      <c r="F69" s="27">
        <f t="shared" si="102"/>
        <v>0</v>
      </c>
      <c r="G69" s="27">
        <f t="shared" si="102"/>
        <v>0</v>
      </c>
      <c r="H69" s="27">
        <f t="shared" si="102"/>
        <v>0</v>
      </c>
      <c r="I69" s="27">
        <f t="shared" si="102"/>
        <v>0</v>
      </c>
      <c r="J69" s="27">
        <f t="shared" si="102"/>
        <v>-457258.61104426917</v>
      </c>
      <c r="K69" s="27">
        <f t="shared" si="102"/>
        <v>-880253.31016762124</v>
      </c>
      <c r="L69" s="27">
        <f t="shared" si="102"/>
        <v>-814164.19891802268</v>
      </c>
      <c r="M69" s="27">
        <f t="shared" si="102"/>
        <v>-753196.38411212026</v>
      </c>
      <c r="N69" s="27">
        <f t="shared" si="102"/>
        <v>-696618.25197224261</v>
      </c>
      <c r="O69" s="27">
        <f t="shared" si="102"/>
        <v>-644429.80249839008</v>
      </c>
      <c r="P69" s="27">
        <f t="shared" si="102"/>
        <v>-596021.35754250339</v>
      </c>
      <c r="Q69" s="27">
        <f t="shared" si="102"/>
        <v>-551392.91710458277</v>
      </c>
      <c r="R69" s="27">
        <f t="shared" si="102"/>
        <v>-544076.77932787442</v>
      </c>
      <c r="S69" s="27">
        <f t="shared" si="102"/>
        <v>-543954.84369826259</v>
      </c>
      <c r="T69" s="27">
        <f t="shared" si="102"/>
        <v>-544076.77932787442</v>
      </c>
      <c r="U69" s="27">
        <f t="shared" si="102"/>
        <v>-543954.84369826259</v>
      </c>
      <c r="V69" s="27">
        <f t="shared" si="102"/>
        <v>-544076.77932787442</v>
      </c>
      <c r="W69" s="27">
        <f t="shared" si="102"/>
        <v>-543954.84369826259</v>
      </c>
      <c r="X69" s="27">
        <f t="shared" si="102"/>
        <v>-544076.77932787442</v>
      </c>
      <c r="Y69" s="27">
        <f t="shared" si="102"/>
        <v>-543954.84369826259</v>
      </c>
      <c r="Z69" s="27">
        <f t="shared" si="102"/>
        <v>-544076.77932787442</v>
      </c>
      <c r="AA69" s="27">
        <f t="shared" si="102"/>
        <v>-543954.84369826259</v>
      </c>
      <c r="AB69" s="27">
        <f t="shared" si="102"/>
        <v>-544076.77932787442</v>
      </c>
      <c r="AC69" s="27">
        <f t="shared" si="102"/>
        <v>-543954.84369826259</v>
      </c>
      <c r="AD69" s="27">
        <f t="shared" si="102"/>
        <v>-272038.38966393721</v>
      </c>
      <c r="AE69" s="27">
        <f t="shared" si="102"/>
        <v>0</v>
      </c>
      <c r="AF69" s="27">
        <f t="shared" si="102"/>
        <v>0</v>
      </c>
      <c r="AG69" s="27"/>
      <c r="AH69" s="27">
        <f t="shared" si="108"/>
        <v>-12193562.961180512</v>
      </c>
      <c r="AJ69" s="28">
        <f t="shared" si="103"/>
        <v>-24387125.922361024</v>
      </c>
      <c r="AK69" s="28">
        <f t="shared" si="104"/>
        <v>-457258.61104426917</v>
      </c>
      <c r="AL69" s="28">
        <f t="shared" si="105"/>
        <v>-12193562.961180512</v>
      </c>
      <c r="AM69" s="28">
        <f t="shared" si="106"/>
        <v>-12650821.572224781</v>
      </c>
      <c r="AN69" s="28">
        <f t="shared" si="107"/>
        <v>-11736304.350136243</v>
      </c>
    </row>
    <row r="70" spans="1:42" ht="13.9" customHeight="1" thickBot="1">
      <c r="A70" s="39" t="s">
        <v>22</v>
      </c>
      <c r="B70" s="31">
        <f>SUM(B64:B69)</f>
        <v>-27694782.620000064</v>
      </c>
      <c r="C70" s="31">
        <f t="shared" ref="C70:AF70" si="109">SUM(C64:C69)</f>
        <v>-9349719.6900000311</v>
      </c>
      <c r="D70" s="31">
        <f t="shared" si="109"/>
        <v>-18345062.93000003</v>
      </c>
      <c r="E70" s="31">
        <f t="shared" si="109"/>
        <v>0</v>
      </c>
      <c r="F70" s="31">
        <f t="shared" si="109"/>
        <v>121277.69165116052</v>
      </c>
      <c r="G70" s="31">
        <f t="shared" si="109"/>
        <v>467130.25020153762</v>
      </c>
      <c r="H70" s="31">
        <f t="shared" si="109"/>
        <v>826043.19035739882</v>
      </c>
      <c r="I70" s="31">
        <f t="shared" si="109"/>
        <v>447093.86675334396</v>
      </c>
      <c r="J70" s="31">
        <f t="shared" si="109"/>
        <v>-668971.51975828654</v>
      </c>
      <c r="K70" s="31">
        <f>SUM(K64:K69)</f>
        <v>-1236139.9343237141</v>
      </c>
      <c r="L70" s="31">
        <f t="shared" si="109"/>
        <v>-1159025.7192564958</v>
      </c>
      <c r="M70" s="31">
        <f t="shared" si="109"/>
        <v>-1080205.0016148621</v>
      </c>
      <c r="N70" s="31">
        <f t="shared" si="109"/>
        <v>-1008617.0821954386</v>
      </c>
      <c r="O70" s="31">
        <f t="shared" si="109"/>
        <v>-921450.26640895812</v>
      </c>
      <c r="P70" s="31">
        <f t="shared" si="109"/>
        <v>-795127.27482265886</v>
      </c>
      <c r="Q70" s="31">
        <f t="shared" si="109"/>
        <v>-686685.63668485335</v>
      </c>
      <c r="R70" s="31">
        <f t="shared" si="109"/>
        <v>-670099.85228484694</v>
      </c>
      <c r="S70" s="31">
        <f t="shared" si="109"/>
        <v>-669936.11060464324</v>
      </c>
      <c r="T70" s="31">
        <f t="shared" si="109"/>
        <v>-670099.85228484694</v>
      </c>
      <c r="U70" s="31">
        <f t="shared" si="109"/>
        <v>-742648.2137040958</v>
      </c>
      <c r="V70" s="31">
        <f t="shared" si="109"/>
        <v>-798561.29031833133</v>
      </c>
      <c r="W70" s="31">
        <f t="shared" si="109"/>
        <v>-766462.34763840248</v>
      </c>
      <c r="X70" s="31">
        <f t="shared" si="109"/>
        <v>-762962.31384580594</v>
      </c>
      <c r="Y70" s="31">
        <f t="shared" si="109"/>
        <v>-1025704.8941416668</v>
      </c>
      <c r="Z70" s="31">
        <f t="shared" si="109"/>
        <v>-1276266.2036933349</v>
      </c>
      <c r="AA70" s="31">
        <f t="shared" si="109"/>
        <v>-1432921.6100959103</v>
      </c>
      <c r="AB70" s="31">
        <f t="shared" si="109"/>
        <v>-1702603.9079307676</v>
      </c>
      <c r="AC70" s="31">
        <f t="shared" si="109"/>
        <v>-1519525.5746514851</v>
      </c>
      <c r="AD70" s="31">
        <f t="shared" si="109"/>
        <v>-612593.32270407141</v>
      </c>
      <c r="AE70" s="31">
        <f t="shared" si="109"/>
        <v>0</v>
      </c>
      <c r="AF70" s="31">
        <f t="shared" si="109"/>
        <v>0</v>
      </c>
      <c r="AG70" s="30"/>
      <c r="AH70" s="31">
        <f>SUM(AH64:AH69)</f>
        <v>-18345062.930000052</v>
      </c>
      <c r="AJ70" s="31">
        <f t="shared" ref="AJ70" si="110">SUM(AJ64:AJ69)</f>
        <v>-27694782.620000064</v>
      </c>
      <c r="AK70" s="31">
        <f t="shared" ref="AK70" si="111">SUM(AK64:AK69)</f>
        <v>1192573.4792051548</v>
      </c>
      <c r="AL70" s="31">
        <f t="shared" ref="AL70" si="112">SUM(AL64:AL69)</f>
        <v>-9349719.6900000311</v>
      </c>
      <c r="AM70" s="31">
        <f t="shared" ref="AM70" si="113">SUM(AM64:AM69)</f>
        <v>-8157146.2107948773</v>
      </c>
      <c r="AN70" s="31">
        <f t="shared" ref="AN70" si="114">SUM(AN64:AN69)</f>
        <v>-19537636.409205191</v>
      </c>
      <c r="AO70" s="36">
        <f>+SUM(K70:AF70)+AM70-AJ70</f>
        <v>0</v>
      </c>
      <c r="AP70" s="36">
        <f>+AM70+AN70-AJ70</f>
        <v>0</v>
      </c>
    </row>
    <row r="71" spans="1:42" ht="13.5" thickTop="1">
      <c r="B71" s="40">
        <f>+B70-'&lt;3&gt; 2009 - 2013 Tax Depr Fed'!B70-'&lt;4&gt; 2009-2013 Salvage Fed'!B70</f>
        <v>0</v>
      </c>
      <c r="C71" s="36">
        <f>+C30+C38+C46+C54+C62-C70</f>
        <v>0</v>
      </c>
      <c r="D71" s="36">
        <f>+D30+D38+D46+D54+D62-D70</f>
        <v>0</v>
      </c>
      <c r="J71" s="36"/>
    </row>
    <row r="72" spans="1:42">
      <c r="F72" s="82">
        <f>+F22</f>
        <v>2009</v>
      </c>
      <c r="G72" s="82">
        <f t="shared" ref="G72:J72" si="115">+G22</f>
        <v>2010</v>
      </c>
      <c r="H72" s="82">
        <f t="shared" si="115"/>
        <v>2011</v>
      </c>
      <c r="I72" s="82">
        <f t="shared" si="115"/>
        <v>2012</v>
      </c>
      <c r="J72" s="82">
        <f t="shared" si="115"/>
        <v>2013</v>
      </c>
      <c r="K72" s="82" t="s">
        <v>22</v>
      </c>
    </row>
    <row r="73" spans="1:42">
      <c r="A73" s="3" t="s">
        <v>94</v>
      </c>
      <c r="B73" s="35"/>
      <c r="F73" s="36">
        <f>+B30</f>
        <v>4826601.5499999765</v>
      </c>
      <c r="G73" s="36">
        <f>+B38</f>
        <v>13008991.800000001</v>
      </c>
      <c r="H73" s="36">
        <f>+B46</f>
        <v>17990686.48</v>
      </c>
      <c r="I73" s="36">
        <f>+B54</f>
        <v>-25643271.220000003</v>
      </c>
      <c r="J73" s="36">
        <f>+B62</f>
        <v>-37877791.230000041</v>
      </c>
      <c r="K73" s="36">
        <f>+SUM(F73:J73)</f>
        <v>-27694782.620000061</v>
      </c>
    </row>
    <row r="74" spans="1:42">
      <c r="A74" s="3" t="s">
        <v>95</v>
      </c>
      <c r="F74" s="36"/>
      <c r="G74" s="36"/>
      <c r="H74" s="36"/>
      <c r="I74" s="36"/>
      <c r="J74" s="36"/>
      <c r="K74" s="36"/>
    </row>
    <row r="75" spans="1:42">
      <c r="A75" s="43" t="s">
        <v>96</v>
      </c>
      <c r="C75" s="36"/>
      <c r="F75" s="36">
        <f>+C30</f>
        <v>2413300.7749999883</v>
      </c>
      <c r="G75" s="36">
        <f>+C38</f>
        <v>6504495.9000000004</v>
      </c>
      <c r="H75" s="36">
        <f>+C46</f>
        <v>13493014.860000001</v>
      </c>
      <c r="I75" s="36">
        <f>+C54</f>
        <v>-12821635.610000001</v>
      </c>
      <c r="J75" s="36">
        <f>+C62</f>
        <v>-18938895.615000021</v>
      </c>
      <c r="K75" s="35">
        <f>+SUM(B75:J75)</f>
        <v>-9349719.690000033</v>
      </c>
      <c r="L75" s="36"/>
      <c r="M75" s="35"/>
      <c r="N75" s="35"/>
    </row>
    <row r="76" spans="1:42">
      <c r="A76" s="43" t="s">
        <v>97</v>
      </c>
      <c r="B76" s="25"/>
      <c r="C76" s="83"/>
      <c r="D76" s="25"/>
      <c r="F76" s="37">
        <f>+F70</f>
        <v>121277.69165116052</v>
      </c>
      <c r="G76" s="37">
        <f>+G70</f>
        <v>467130.25020153762</v>
      </c>
      <c r="H76" s="37">
        <f>+H70</f>
        <v>826043.19035739882</v>
      </c>
      <c r="I76" s="37">
        <f>+I70</f>
        <v>447093.86675334396</v>
      </c>
      <c r="J76" s="37">
        <f>+J70</f>
        <v>-668971.51975828654</v>
      </c>
      <c r="K76" s="44">
        <f t="shared" ref="K76:K77" si="116">+SUM(B76:J76)</f>
        <v>1192573.4792051543</v>
      </c>
      <c r="L76" s="36"/>
      <c r="M76" s="35"/>
      <c r="N76" s="35"/>
    </row>
    <row r="77" spans="1:42">
      <c r="A77" s="3" t="s">
        <v>98</v>
      </c>
      <c r="B77" s="35"/>
      <c r="C77" s="35"/>
      <c r="D77" s="35"/>
      <c r="E77" s="35"/>
      <c r="F77" s="35">
        <f t="shared" ref="F77:J77" si="117">+SUM(F75:F76)</f>
        <v>2534578.4666511486</v>
      </c>
      <c r="G77" s="35">
        <f t="shared" si="117"/>
        <v>6971626.1502015376</v>
      </c>
      <c r="H77" s="35">
        <f t="shared" si="117"/>
        <v>14319058.0503574</v>
      </c>
      <c r="I77" s="35">
        <f t="shared" si="117"/>
        <v>-12374541.743246658</v>
      </c>
      <c r="J77" s="35">
        <f t="shared" si="117"/>
        <v>-19607867.134758309</v>
      </c>
      <c r="K77" s="35">
        <f t="shared" si="116"/>
        <v>-8157146.2107948791</v>
      </c>
      <c r="M77" s="35"/>
      <c r="N77" s="35"/>
    </row>
    <row r="78" spans="1:42">
      <c r="M78" s="35"/>
      <c r="N78" s="35"/>
    </row>
    <row r="79" spans="1:42" ht="13.5" thickBot="1">
      <c r="A79" s="2" t="s">
        <v>99</v>
      </c>
      <c r="C79" s="35"/>
      <c r="F79" s="78">
        <f>+F73-F77</f>
        <v>2292023.0833488279</v>
      </c>
      <c r="G79" s="78">
        <f t="shared" ref="G79:K79" si="118">+G73-G77</f>
        <v>6037365.6497984631</v>
      </c>
      <c r="H79" s="78">
        <f t="shared" si="118"/>
        <v>3671628.4296426009</v>
      </c>
      <c r="I79" s="78">
        <f t="shared" si="118"/>
        <v>-13268729.476753345</v>
      </c>
      <c r="J79" s="78">
        <f t="shared" si="118"/>
        <v>-18269924.095241733</v>
      </c>
      <c r="K79" s="78">
        <f t="shared" si="118"/>
        <v>-19537636.409205183</v>
      </c>
      <c r="L79" s="36"/>
      <c r="M79" s="35"/>
      <c r="N79" s="35"/>
    </row>
    <row r="80" spans="1:42" ht="13.5" thickTop="1">
      <c r="C80" s="35"/>
      <c r="L80" s="36"/>
      <c r="M80" s="35"/>
      <c r="N80" s="35"/>
    </row>
    <row r="81" spans="1:14">
      <c r="C81" s="35"/>
      <c r="M81" s="35"/>
      <c r="N81" s="35"/>
    </row>
    <row r="82" spans="1:14">
      <c r="A82" s="3" t="s">
        <v>105</v>
      </c>
      <c r="B82" s="35"/>
      <c r="C82" s="84"/>
      <c r="F82" s="36">
        <f>+B25+B27+B26</f>
        <v>4826601.5499999765</v>
      </c>
      <c r="G82" s="36">
        <f>+B33+B35+B34</f>
        <v>13008991.800000001</v>
      </c>
      <c r="H82" s="36">
        <f>+B41+B43+B42</f>
        <v>17990686.48</v>
      </c>
      <c r="I82" s="36">
        <f>+B49+B51+B50</f>
        <v>-25643271.220000003</v>
      </c>
      <c r="J82" s="36">
        <f>+B57+B59+B58</f>
        <v>31305594.168163925</v>
      </c>
      <c r="K82" s="36">
        <f>+SUM(F82:J82)</f>
        <v>41488602.77816391</v>
      </c>
    </row>
    <row r="83" spans="1:14">
      <c r="A83" s="3" t="s">
        <v>95</v>
      </c>
      <c r="F83" s="36"/>
      <c r="G83" s="36"/>
      <c r="H83" s="36"/>
      <c r="I83" s="36"/>
      <c r="J83" s="36"/>
      <c r="K83" s="36"/>
    </row>
    <row r="84" spans="1:14">
      <c r="A84" s="43" t="s">
        <v>96</v>
      </c>
      <c r="C84" s="36"/>
      <c r="F84" s="36">
        <f>+C27+C25+C26</f>
        <v>2413300.7749999883</v>
      </c>
      <c r="G84" s="36">
        <f>+C33+C35+C34</f>
        <v>6504495.9000000004</v>
      </c>
      <c r="H84" s="36">
        <f>+C41+C43+C42</f>
        <v>13493014.860000001</v>
      </c>
      <c r="I84" s="36">
        <f>+C49+C51+C50</f>
        <v>-12821635.610000001</v>
      </c>
      <c r="J84" s="36">
        <f>+C57+C59+C58</f>
        <v>15652797.084081963</v>
      </c>
      <c r="K84" s="36">
        <f>+SUM(F84:J84)</f>
        <v>25241973.009081952</v>
      </c>
    </row>
    <row r="85" spans="1:14">
      <c r="A85" s="43" t="s">
        <v>97</v>
      </c>
      <c r="B85" s="25"/>
      <c r="C85" s="25"/>
      <c r="D85" s="25"/>
      <c r="F85" s="37">
        <f>+F65+F67+F66</f>
        <v>121277.69165116051</v>
      </c>
      <c r="G85" s="37">
        <f>+G65+G67+G66</f>
        <v>467130.25020153762</v>
      </c>
      <c r="H85" s="37">
        <f t="shared" ref="H85:J85" si="119">+H65+H67+H66</f>
        <v>826043.19035739882</v>
      </c>
      <c r="I85" s="37">
        <f t="shared" si="119"/>
        <v>447093.86675334402</v>
      </c>
      <c r="J85" s="37">
        <f t="shared" si="119"/>
        <v>908193.57818105631</v>
      </c>
      <c r="K85" s="37">
        <f>+SUM(F85:J85)</f>
        <v>2769738.5771444971</v>
      </c>
    </row>
    <row r="86" spans="1:14">
      <c r="A86" s="3" t="s">
        <v>98</v>
      </c>
      <c r="B86" s="35"/>
      <c r="C86" s="35"/>
      <c r="D86" s="35"/>
      <c r="E86" s="35"/>
      <c r="F86" s="35">
        <f t="shared" ref="F86:J86" si="120">+SUM(F84:F85)</f>
        <v>2534578.4666511486</v>
      </c>
      <c r="G86" s="35">
        <f t="shared" si="120"/>
        <v>6971626.1502015376</v>
      </c>
      <c r="H86" s="35">
        <f t="shared" si="120"/>
        <v>14319058.0503574</v>
      </c>
      <c r="I86" s="35">
        <f t="shared" si="120"/>
        <v>-12374541.743246658</v>
      </c>
      <c r="J86" s="35">
        <f t="shared" si="120"/>
        <v>16560990.662263019</v>
      </c>
      <c r="K86" s="35">
        <f t="shared" ref="K86" si="121">+SUM(B86:J86)</f>
        <v>28011711.586226448</v>
      </c>
    </row>
    <row r="88" spans="1:14" ht="13.5" thickBot="1">
      <c r="A88" s="2" t="s">
        <v>99</v>
      </c>
      <c r="F88" s="78">
        <f>+F82-F86</f>
        <v>2292023.0833488279</v>
      </c>
      <c r="G88" s="78">
        <f t="shared" ref="G88:K88" si="122">+G82-G86</f>
        <v>6037365.6497984631</v>
      </c>
      <c r="H88" s="78">
        <f t="shared" si="122"/>
        <v>3671628.4296426009</v>
      </c>
      <c r="I88" s="78">
        <f t="shared" si="122"/>
        <v>-13268729.476753345</v>
      </c>
      <c r="J88" s="78">
        <f t="shared" si="122"/>
        <v>14744603.505900906</v>
      </c>
      <c r="K88" s="78">
        <f t="shared" si="122"/>
        <v>13476891.191937461</v>
      </c>
    </row>
    <row r="89" spans="1:14" ht="13.5" thickTop="1"/>
    <row r="91" spans="1:14">
      <c r="A91" s="3" t="s">
        <v>106</v>
      </c>
    </row>
    <row r="92" spans="1:14">
      <c r="F92" s="28">
        <f>+B28+B29</f>
        <v>0</v>
      </c>
      <c r="G92" s="28">
        <f>+B36+B37</f>
        <v>0</v>
      </c>
      <c r="H92" s="28">
        <f>+B44+B45</f>
        <v>0</v>
      </c>
      <c r="I92" s="28">
        <f>+B52+B53</f>
        <v>0</v>
      </c>
      <c r="J92" s="28">
        <f>+B60+B61</f>
        <v>-69183385.398163974</v>
      </c>
      <c r="K92" s="28">
        <f>+SUM(F92:J92)</f>
        <v>-69183385.398163974</v>
      </c>
    </row>
    <row r="93" spans="1:14">
      <c r="A93" s="3" t="s">
        <v>95</v>
      </c>
    </row>
    <row r="94" spans="1:14">
      <c r="A94" s="43" t="s">
        <v>96</v>
      </c>
      <c r="F94" s="28">
        <f>+C28+C29</f>
        <v>0</v>
      </c>
      <c r="G94" s="28">
        <f>+C36+C37</f>
        <v>0</v>
      </c>
      <c r="H94" s="28">
        <f>+C44+C45</f>
        <v>0</v>
      </c>
      <c r="I94" s="28">
        <f>+C52+C53</f>
        <v>0</v>
      </c>
      <c r="J94" s="28">
        <f>+C60+C61</f>
        <v>-34591692.699081987</v>
      </c>
      <c r="K94" s="28">
        <f>+SUM(F94:J94)</f>
        <v>-34591692.699081987</v>
      </c>
    </row>
    <row r="95" spans="1:14">
      <c r="A95" s="43" t="s">
        <v>97</v>
      </c>
      <c r="F95" s="81">
        <f>+F68+F69</f>
        <v>0</v>
      </c>
      <c r="G95" s="81">
        <f t="shared" ref="G95:J95" si="123">+G68+G69</f>
        <v>0</v>
      </c>
      <c r="H95" s="81">
        <f t="shared" si="123"/>
        <v>0</v>
      </c>
      <c r="I95" s="81">
        <f t="shared" si="123"/>
        <v>0</v>
      </c>
      <c r="J95" s="81">
        <f t="shared" si="123"/>
        <v>-1577165.0979393427</v>
      </c>
      <c r="K95" s="81">
        <f>+SUM(F95:J95)</f>
        <v>-1577165.0979393427</v>
      </c>
    </row>
    <row r="96" spans="1:14">
      <c r="A96" s="3" t="s">
        <v>98</v>
      </c>
      <c r="F96" s="35">
        <f t="shared" ref="F96:J96" si="124">+SUM(F94:F95)</f>
        <v>0</v>
      </c>
      <c r="G96" s="35">
        <f t="shared" si="124"/>
        <v>0</v>
      </c>
      <c r="H96" s="35">
        <f t="shared" si="124"/>
        <v>0</v>
      </c>
      <c r="I96" s="35">
        <f t="shared" si="124"/>
        <v>0</v>
      </c>
      <c r="J96" s="35">
        <f t="shared" si="124"/>
        <v>-36168857.797021329</v>
      </c>
      <c r="K96" s="35">
        <f t="shared" ref="K96" si="125">+SUM(B96:J96)</f>
        <v>-36168857.797021329</v>
      </c>
    </row>
    <row r="98" spans="1:11" ht="13.5" thickBot="1">
      <c r="A98" s="2" t="s">
        <v>99</v>
      </c>
      <c r="F98" s="78">
        <f>+F92-F96</f>
        <v>0</v>
      </c>
      <c r="G98" s="78">
        <f t="shared" ref="G98:K98" si="126">+G92-G96</f>
        <v>0</v>
      </c>
      <c r="H98" s="78">
        <f t="shared" si="126"/>
        <v>0</v>
      </c>
      <c r="I98" s="78">
        <f t="shared" si="126"/>
        <v>0</v>
      </c>
      <c r="J98" s="78">
        <f t="shared" si="126"/>
        <v>-33014527.601142645</v>
      </c>
      <c r="K98" s="78">
        <f t="shared" si="126"/>
        <v>-33014527.601142645</v>
      </c>
    </row>
    <row r="99" spans="1:11" ht="13.5" thickTop="1"/>
    <row r="100" spans="1:11">
      <c r="F100" s="36">
        <f t="shared" ref="F100:K100" si="127">+F98+F88-F79</f>
        <v>0</v>
      </c>
      <c r="G100" s="36">
        <f t="shared" si="127"/>
        <v>0</v>
      </c>
      <c r="H100" s="36">
        <f t="shared" si="127"/>
        <v>0</v>
      </c>
      <c r="I100" s="36">
        <f t="shared" si="127"/>
        <v>0</v>
      </c>
      <c r="J100" s="36">
        <f t="shared" si="127"/>
        <v>0</v>
      </c>
      <c r="K100" s="36">
        <f t="shared" si="127"/>
        <v>0</v>
      </c>
    </row>
    <row r="102" spans="1:11">
      <c r="A102" s="2" t="s">
        <v>169</v>
      </c>
      <c r="F102" s="111">
        <f>+F22</f>
        <v>2009</v>
      </c>
      <c r="G102" s="112">
        <f>+F102+1</f>
        <v>2010</v>
      </c>
      <c r="H102" s="112">
        <f t="shared" ref="H102:J102" si="128">+G102+1</f>
        <v>2011</v>
      </c>
      <c r="I102" s="112">
        <f t="shared" si="128"/>
        <v>2012</v>
      </c>
      <c r="J102" s="112">
        <f t="shared" si="128"/>
        <v>2013</v>
      </c>
      <c r="K102" s="112" t="s">
        <v>22</v>
      </c>
    </row>
    <row r="104" spans="1:11">
      <c r="A104" s="43" t="s">
        <v>167</v>
      </c>
    </row>
    <row r="105" spans="1:11">
      <c r="A105" s="113" t="s">
        <v>25</v>
      </c>
      <c r="F105" s="28">
        <f>+B25</f>
        <v>4924626.0141857499</v>
      </c>
      <c r="G105" s="28">
        <f>+B33</f>
        <v>-1147182.19</v>
      </c>
      <c r="H105" s="28">
        <f>+B41</f>
        <v>-2032210.2100000004</v>
      </c>
      <c r="I105" s="28">
        <f>+B49</f>
        <v>767621.8</v>
      </c>
      <c r="J105" s="28">
        <f>+B57</f>
        <v>61834947.197310865</v>
      </c>
      <c r="K105" s="28">
        <f>+SUM(F105:J105)</f>
        <v>64347802.611496612</v>
      </c>
    </row>
    <row r="106" spans="1:11">
      <c r="A106" s="113" t="s">
        <v>109</v>
      </c>
      <c r="F106" s="28">
        <f t="shared" ref="F106:F109" si="129">+B26</f>
        <v>814563.82120662299</v>
      </c>
      <c r="G106" s="28">
        <f t="shared" ref="G106:G109" si="130">+B34</f>
        <v>407740.60000000003</v>
      </c>
      <c r="H106" s="28">
        <f t="shared" ref="H106:H109" si="131">+B42</f>
        <v>71057.75</v>
      </c>
      <c r="I106" s="28">
        <f t="shared" ref="I106:I109" si="132">+B50</f>
        <v>257578.44999999995</v>
      </c>
      <c r="J106" s="28">
        <f t="shared" ref="J106:J109" si="133">+B58</f>
        <v>-3434513.4644271731</v>
      </c>
      <c r="K106" s="28">
        <f t="shared" ref="K106:K109" si="134">+SUM(F106:J106)</f>
        <v>-1883572.8432205501</v>
      </c>
    </row>
    <row r="107" spans="1:11">
      <c r="A107" s="113" t="s">
        <v>26</v>
      </c>
      <c r="F107" s="28">
        <f t="shared" si="129"/>
        <v>-912588.28539239615</v>
      </c>
      <c r="G107" s="28">
        <f t="shared" si="130"/>
        <v>13748433.390000001</v>
      </c>
      <c r="H107" s="28">
        <f t="shared" si="131"/>
        <v>19951838.940000001</v>
      </c>
      <c r="I107" s="28">
        <f t="shared" si="132"/>
        <v>-26668471.470000003</v>
      </c>
      <c r="J107" s="28">
        <f t="shared" si="133"/>
        <v>-27094839.564719766</v>
      </c>
      <c r="K107" s="28">
        <f t="shared" si="134"/>
        <v>-20975626.990112163</v>
      </c>
    </row>
    <row r="108" spans="1:11">
      <c r="A108" s="113" t="s">
        <v>27</v>
      </c>
      <c r="F108" s="28">
        <f t="shared" si="129"/>
        <v>0</v>
      </c>
      <c r="G108" s="28">
        <f t="shared" si="130"/>
        <v>0</v>
      </c>
      <c r="H108" s="28">
        <f t="shared" si="131"/>
        <v>0</v>
      </c>
      <c r="I108" s="28">
        <f t="shared" si="132"/>
        <v>0</v>
      </c>
      <c r="J108" s="28">
        <f t="shared" si="133"/>
        <v>-44796259.475802943</v>
      </c>
      <c r="K108" s="28">
        <f t="shared" si="134"/>
        <v>-44796259.475802943</v>
      </c>
    </row>
    <row r="109" spans="1:11">
      <c r="A109" s="113" t="s">
        <v>28</v>
      </c>
      <c r="F109" s="28">
        <f t="shared" si="129"/>
        <v>0</v>
      </c>
      <c r="G109" s="28">
        <f t="shared" si="130"/>
        <v>0</v>
      </c>
      <c r="H109" s="28">
        <f t="shared" si="131"/>
        <v>0</v>
      </c>
      <c r="I109" s="28">
        <f t="shared" si="132"/>
        <v>0</v>
      </c>
      <c r="J109" s="28">
        <f t="shared" si="133"/>
        <v>-24387125.922361024</v>
      </c>
      <c r="K109" s="28">
        <f t="shared" si="134"/>
        <v>-24387125.922361024</v>
      </c>
    </row>
    <row r="110" spans="1:11">
      <c r="A110" s="43" t="s">
        <v>168</v>
      </c>
      <c r="F110" s="114">
        <f>SUM(F105:F109)</f>
        <v>4826601.5499999765</v>
      </c>
      <c r="G110" s="114">
        <f t="shared" ref="G110:K110" si="135">SUM(G105:G109)</f>
        <v>13008991.800000001</v>
      </c>
      <c r="H110" s="114">
        <f t="shared" si="135"/>
        <v>17990686.48</v>
      </c>
      <c r="I110" s="114">
        <f t="shared" si="135"/>
        <v>-25643271.220000003</v>
      </c>
      <c r="J110" s="114">
        <f t="shared" si="135"/>
        <v>-37877791.230000041</v>
      </c>
      <c r="K110" s="114">
        <f t="shared" si="135"/>
        <v>-27694782.620000064</v>
      </c>
    </row>
    <row r="111" spans="1:11">
      <c r="A111" s="43"/>
      <c r="F111" s="36">
        <f t="shared" ref="F111:K111" si="136">+F110-F73</f>
        <v>0</v>
      </c>
      <c r="G111" s="36">
        <f t="shared" si="136"/>
        <v>0</v>
      </c>
      <c r="H111" s="36">
        <f t="shared" si="136"/>
        <v>0</v>
      </c>
      <c r="I111" s="36">
        <f t="shared" si="136"/>
        <v>0</v>
      </c>
      <c r="J111" s="36">
        <f t="shared" si="136"/>
        <v>0</v>
      </c>
      <c r="K111" s="36">
        <f t="shared" si="136"/>
        <v>0</v>
      </c>
    </row>
    <row r="112" spans="1:11">
      <c r="A112" s="43" t="s">
        <v>172</v>
      </c>
    </row>
    <row r="113" spans="1:11">
      <c r="A113" s="113" t="s">
        <v>25</v>
      </c>
      <c r="F113" s="28">
        <f>-+C25</f>
        <v>-2462313.007092875</v>
      </c>
      <c r="G113" s="28">
        <f>-C33</f>
        <v>573591.09499999997</v>
      </c>
      <c r="H113" s="28">
        <f>-C41</f>
        <v>1524157.6575000002</v>
      </c>
      <c r="I113" s="28">
        <f>-C49</f>
        <v>-383810.9</v>
      </c>
      <c r="J113" s="28">
        <f>-C57</f>
        <v>-30917473.598655432</v>
      </c>
      <c r="K113" s="28">
        <f>+SUM(F113:J113)</f>
        <v>-31665848.753248308</v>
      </c>
    </row>
    <row r="114" spans="1:11">
      <c r="A114" s="113" t="s">
        <v>109</v>
      </c>
      <c r="F114" s="28">
        <f t="shared" ref="F114:F117" si="137">-+C26</f>
        <v>-407281.91060331149</v>
      </c>
      <c r="G114" s="28">
        <f t="shared" ref="G114:G117" si="138">-C34</f>
        <v>-203870.30000000002</v>
      </c>
      <c r="H114" s="28">
        <f t="shared" ref="H114:H117" si="139">-C42</f>
        <v>-53293.3125</v>
      </c>
      <c r="I114" s="28">
        <f t="shared" ref="I114:I117" si="140">-C50</f>
        <v>-128789.22499999998</v>
      </c>
      <c r="J114" s="28">
        <f t="shared" ref="J114:J117" si="141">-C58</f>
        <v>1717256.7322135866</v>
      </c>
      <c r="K114" s="28">
        <f t="shared" ref="K114:K117" si="142">+SUM(F114:J114)</f>
        <v>924021.98411027505</v>
      </c>
    </row>
    <row r="115" spans="1:11">
      <c r="A115" s="113" t="s">
        <v>26</v>
      </c>
      <c r="F115" s="28">
        <f t="shared" si="137"/>
        <v>456294.14269619808</v>
      </c>
      <c r="G115" s="28">
        <f t="shared" si="138"/>
        <v>-6874216.6950000003</v>
      </c>
      <c r="H115" s="28">
        <f t="shared" si="139"/>
        <v>-14963879.205000002</v>
      </c>
      <c r="I115" s="28">
        <f t="shared" si="140"/>
        <v>13334235.735000001</v>
      </c>
      <c r="J115" s="28">
        <f t="shared" si="141"/>
        <v>13547419.782359883</v>
      </c>
      <c r="K115" s="28">
        <f t="shared" si="142"/>
        <v>5499853.7600560803</v>
      </c>
    </row>
    <row r="116" spans="1:11">
      <c r="A116" s="113" t="s">
        <v>27</v>
      </c>
      <c r="F116" s="28">
        <f t="shared" si="137"/>
        <v>0</v>
      </c>
      <c r="G116" s="28">
        <f t="shared" si="138"/>
        <v>0</v>
      </c>
      <c r="H116" s="28">
        <f t="shared" si="139"/>
        <v>0</v>
      </c>
      <c r="I116" s="28">
        <f t="shared" si="140"/>
        <v>0</v>
      </c>
      <c r="J116" s="28">
        <f t="shared" si="141"/>
        <v>22398129.737901472</v>
      </c>
      <c r="K116" s="28">
        <f t="shared" si="142"/>
        <v>22398129.737901472</v>
      </c>
    </row>
    <row r="117" spans="1:11">
      <c r="A117" s="113" t="s">
        <v>28</v>
      </c>
      <c r="F117" s="28">
        <f t="shared" si="137"/>
        <v>0</v>
      </c>
      <c r="G117" s="28">
        <f t="shared" si="138"/>
        <v>0</v>
      </c>
      <c r="H117" s="28">
        <f t="shared" si="139"/>
        <v>0</v>
      </c>
      <c r="I117" s="28">
        <f t="shared" si="140"/>
        <v>0</v>
      </c>
      <c r="J117" s="28">
        <f t="shared" si="141"/>
        <v>12193562.961180512</v>
      </c>
      <c r="K117" s="28">
        <f t="shared" si="142"/>
        <v>12193562.961180512</v>
      </c>
    </row>
    <row r="118" spans="1:11">
      <c r="A118" s="43" t="s">
        <v>173</v>
      </c>
      <c r="F118" s="114">
        <f>SUM(F113:F117)</f>
        <v>-2413300.7749999883</v>
      </c>
      <c r="G118" s="114">
        <f t="shared" ref="G118:K118" si="143">SUM(G113:G117)</f>
        <v>-6504495.9000000004</v>
      </c>
      <c r="H118" s="114">
        <f t="shared" si="143"/>
        <v>-13493014.860000001</v>
      </c>
      <c r="I118" s="114">
        <f t="shared" si="143"/>
        <v>12821635.610000001</v>
      </c>
      <c r="J118" s="114">
        <f t="shared" si="143"/>
        <v>18938895.615000021</v>
      </c>
      <c r="K118" s="114">
        <f t="shared" si="143"/>
        <v>9349719.6900000311</v>
      </c>
    </row>
    <row r="119" spans="1:11">
      <c r="A119" s="43"/>
      <c r="F119" s="36">
        <f>+F118+C30</f>
        <v>0</v>
      </c>
      <c r="G119" s="36">
        <f>+G118+C38</f>
        <v>0</v>
      </c>
      <c r="H119" s="36">
        <f>+H118+C46</f>
        <v>0</v>
      </c>
      <c r="I119" s="36">
        <f>+I118+C54</f>
        <v>0</v>
      </c>
      <c r="J119" s="36">
        <f>+J118+C62</f>
        <v>0</v>
      </c>
      <c r="K119" s="36">
        <f>+K118+C70</f>
        <v>0</v>
      </c>
    </row>
    <row r="120" spans="1:11">
      <c r="A120" s="43"/>
      <c r="F120" s="28">
        <f>+F110/2+F118</f>
        <v>0</v>
      </c>
      <c r="G120" s="28">
        <f t="shared" ref="G120:J120" si="144">+G110/2+G118</f>
        <v>0</v>
      </c>
      <c r="H120" s="28">
        <f>+H110*0.75+H118</f>
        <v>0</v>
      </c>
      <c r="I120" s="28">
        <f t="shared" si="144"/>
        <v>0</v>
      </c>
      <c r="J120" s="28">
        <f t="shared" si="144"/>
        <v>0</v>
      </c>
      <c r="K120" s="28">
        <f>+SUM(F120:J120)</f>
        <v>0</v>
      </c>
    </row>
    <row r="121" spans="1:11">
      <c r="A121" s="43" t="s">
        <v>166</v>
      </c>
    </row>
    <row r="122" spans="1:11">
      <c r="A122" s="113" t="s">
        <v>25</v>
      </c>
      <c r="F122" s="28">
        <f>+F25+F33+F41+F49+F57</f>
        <v>123115.65035464376</v>
      </c>
      <c r="G122" s="28">
        <f>+G25+G33+G41+G49+G57</f>
        <v>205240.18092382312</v>
      </c>
      <c r="H122" s="28">
        <f>+H25+H33+H41+H49+H57</f>
        <v>130633.98045644081</v>
      </c>
      <c r="I122" s="28">
        <f>+I25+I33+I41+I49+I57</f>
        <v>111358.49978579672</v>
      </c>
      <c r="J122" s="28">
        <f>+J25+J33+J41+J49+J57</f>
        <v>1665274.5631749532</v>
      </c>
      <c r="K122" s="28">
        <f>+SUM(F122:J122)</f>
        <v>2235622.8746956578</v>
      </c>
    </row>
    <row r="123" spans="1:11">
      <c r="A123" s="113" t="s">
        <v>109</v>
      </c>
      <c r="F123" s="28">
        <f t="shared" ref="F123:J126" si="145">+F26+F34+F42+F50+F58</f>
        <v>15273.07164762418</v>
      </c>
      <c r="G123" s="28">
        <f t="shared" si="145"/>
        <v>37046.817376453058</v>
      </c>
      <c r="H123" s="28">
        <f t="shared" si="145"/>
        <v>42577.776534233111</v>
      </c>
      <c r="I123" s="28">
        <f t="shared" si="145"/>
        <v>44882.234229591551</v>
      </c>
      <c r="J123" s="28">
        <f t="shared" si="145"/>
        <v>-18052.617829617302</v>
      </c>
      <c r="K123" s="28">
        <f t="shared" ref="K123:K126" si="146">+SUM(F123:J123)</f>
        <v>121727.2819582846</v>
      </c>
    </row>
    <row r="124" spans="1:11">
      <c r="A124" s="113" t="s">
        <v>26</v>
      </c>
      <c r="F124" s="28">
        <f t="shared" si="145"/>
        <v>-17111.030351107427</v>
      </c>
      <c r="G124" s="28">
        <f t="shared" si="145"/>
        <v>224843.25190126145</v>
      </c>
      <c r="H124" s="28">
        <f t="shared" si="145"/>
        <v>652831.43336672487</v>
      </c>
      <c r="I124" s="28">
        <f t="shared" si="145"/>
        <v>290853.13273795572</v>
      </c>
      <c r="J124" s="28">
        <f t="shared" si="145"/>
        <v>-739028.36716427957</v>
      </c>
      <c r="K124" s="28">
        <f t="shared" si="146"/>
        <v>412388.420490555</v>
      </c>
    </row>
    <row r="125" spans="1:11">
      <c r="A125" s="113" t="s">
        <v>27</v>
      </c>
      <c r="F125" s="28">
        <f t="shared" si="145"/>
        <v>0</v>
      </c>
      <c r="G125" s="28">
        <f t="shared" si="145"/>
        <v>0</v>
      </c>
      <c r="H125" s="28">
        <f t="shared" si="145"/>
        <v>0</v>
      </c>
      <c r="I125" s="28">
        <f t="shared" si="145"/>
        <v>0</v>
      </c>
      <c r="J125" s="28">
        <f t="shared" si="145"/>
        <v>-1119906.4868950737</v>
      </c>
      <c r="K125" s="28">
        <f t="shared" si="146"/>
        <v>-1119906.4868950737</v>
      </c>
    </row>
    <row r="126" spans="1:11">
      <c r="A126" s="113" t="s">
        <v>28</v>
      </c>
      <c r="F126" s="28">
        <f t="shared" si="145"/>
        <v>0</v>
      </c>
      <c r="G126" s="28">
        <f t="shared" si="145"/>
        <v>0</v>
      </c>
      <c r="H126" s="28">
        <f t="shared" si="145"/>
        <v>0</v>
      </c>
      <c r="I126" s="28">
        <f t="shared" si="145"/>
        <v>0</v>
      </c>
      <c r="J126" s="28">
        <f t="shared" si="145"/>
        <v>-457258.61104426917</v>
      </c>
      <c r="K126" s="28">
        <f t="shared" si="146"/>
        <v>-457258.61104426917</v>
      </c>
    </row>
    <row r="127" spans="1:11">
      <c r="A127" s="43" t="s">
        <v>165</v>
      </c>
      <c r="F127" s="114">
        <f>SUM(F122:F126)</f>
        <v>121277.69165116052</v>
      </c>
      <c r="G127" s="114">
        <f t="shared" ref="G127:K127" si="147">SUM(G122:G126)</f>
        <v>467130.25020153762</v>
      </c>
      <c r="H127" s="114">
        <f t="shared" si="147"/>
        <v>826043.19035739882</v>
      </c>
      <c r="I127" s="114">
        <f t="shared" si="147"/>
        <v>447093.86675334396</v>
      </c>
      <c r="J127" s="114">
        <f t="shared" si="147"/>
        <v>-668971.51975828654</v>
      </c>
      <c r="K127" s="114">
        <f t="shared" si="147"/>
        <v>1192573.4792051548</v>
      </c>
    </row>
    <row r="128" spans="1:11">
      <c r="F128" s="36">
        <f>+F127-F76</f>
        <v>0</v>
      </c>
      <c r="G128" s="36">
        <f t="shared" ref="G128:K128" si="148">+G127-G76</f>
        <v>0</v>
      </c>
      <c r="H128" s="36">
        <f t="shared" si="148"/>
        <v>0</v>
      </c>
      <c r="I128" s="36">
        <f t="shared" si="148"/>
        <v>0</v>
      </c>
      <c r="J128" s="36">
        <f t="shared" si="148"/>
        <v>0</v>
      </c>
      <c r="K128" s="36">
        <f t="shared" si="148"/>
        <v>0</v>
      </c>
    </row>
    <row r="129" spans="1:12">
      <c r="A129" s="2" t="s">
        <v>170</v>
      </c>
      <c r="F129" s="115">
        <f>+F110+F118-F127</f>
        <v>2292023.0833488279</v>
      </c>
      <c r="G129" s="115">
        <f t="shared" ref="G129:K129" si="149">+G110+G118-G127</f>
        <v>6037365.6497984631</v>
      </c>
      <c r="H129" s="115">
        <f t="shared" si="149"/>
        <v>3671628.4296426005</v>
      </c>
      <c r="I129" s="115">
        <f t="shared" si="149"/>
        <v>-13268729.476753345</v>
      </c>
      <c r="J129" s="115">
        <f t="shared" si="149"/>
        <v>-18269924.095241733</v>
      </c>
      <c r="K129" s="115">
        <f t="shared" si="149"/>
        <v>-19537636.409205187</v>
      </c>
    </row>
    <row r="130" spans="1:12">
      <c r="F130" s="116">
        <f t="shared" ref="F130:K130" si="150">+F129-F79</f>
        <v>0</v>
      </c>
      <c r="G130" s="116">
        <f t="shared" si="150"/>
        <v>0</v>
      </c>
      <c r="H130" s="116">
        <f t="shared" si="150"/>
        <v>0</v>
      </c>
      <c r="I130" s="116">
        <f t="shared" si="150"/>
        <v>0</v>
      </c>
      <c r="J130" s="116">
        <f t="shared" si="150"/>
        <v>0</v>
      </c>
      <c r="K130" s="116">
        <f t="shared" si="150"/>
        <v>0</v>
      </c>
    </row>
    <row r="137" spans="1:12">
      <c r="L137" s="35"/>
    </row>
    <row r="138" spans="1:12">
      <c r="L138" s="35"/>
    </row>
    <row r="139" spans="1:12">
      <c r="L139" s="35"/>
    </row>
    <row r="140" spans="1:12">
      <c r="L140" s="35"/>
    </row>
    <row r="141" spans="1:12">
      <c r="L141" s="35"/>
    </row>
    <row r="142" spans="1:12">
      <c r="L142" s="35"/>
    </row>
    <row r="143" spans="1:12">
      <c r="L143" s="35"/>
    </row>
    <row r="152" spans="10:13">
      <c r="J152" s="35"/>
      <c r="K152" s="35"/>
      <c r="L152" s="35"/>
    </row>
    <row r="153" spans="10:13">
      <c r="J153" s="35"/>
      <c r="K153" s="35"/>
      <c r="L153" s="35"/>
    </row>
    <row r="154" spans="10:13">
      <c r="J154" s="35"/>
      <c r="K154" s="35"/>
      <c r="L154" s="35"/>
    </row>
    <row r="155" spans="10:13">
      <c r="J155" s="35"/>
      <c r="K155" s="35">
        <v>2336887754</v>
      </c>
      <c r="L155" s="35"/>
    </row>
    <row r="156" spans="10:13">
      <c r="J156" s="35"/>
      <c r="K156" s="35">
        <f>+'&lt;8&gt; Gain Loss Calc Fed'!C26</f>
        <v>2335304644</v>
      </c>
      <c r="L156" s="35"/>
    </row>
    <row r="157" spans="10:13">
      <c r="J157" s="35"/>
      <c r="K157" s="35">
        <f>+K155-K156</f>
        <v>1583110</v>
      </c>
      <c r="L157" s="35">
        <f>+'&lt;8&gt; Gain Loss Calc Fed'!C35</f>
        <v>-1236139.9343237141</v>
      </c>
      <c r="M157" s="36">
        <f>+K157-L157</f>
        <v>2819249.9343237141</v>
      </c>
    </row>
    <row r="158" spans="10:13">
      <c r="J158" s="35"/>
      <c r="K158" s="35"/>
      <c r="L158" s="35"/>
    </row>
  </sheetData>
  <mergeCells count="1">
    <mergeCell ref="A1:B1"/>
  </mergeCells>
  <printOptions gridLines="1"/>
  <pageMargins left="0.25" right="0" top="1" bottom="0.2" header="0.17" footer="0"/>
  <pageSetup scale="68" orientation="landscape" r:id="rId1"/>
  <headerFooter alignWithMargins="0">
    <oddFooter>&amp;L&amp;Z&amp;F&amp;R&amp;A    &amp;P</oddFooter>
  </headerFooter>
  <rowBreaks count="2" manualBreakCount="2">
    <brk id="100" max="33" man="1"/>
    <brk id="148" max="10" man="1"/>
  </rowBreaks>
  <colBreaks count="4" manualBreakCount="4">
    <brk id="8" min="7" max="70" man="1"/>
    <brk id="13" min="7" max="70" man="1"/>
    <brk id="18" min="7" max="70" man="1"/>
    <brk id="27" min="7" max="7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P122"/>
  <sheetViews>
    <sheetView zoomScale="85" zoomScaleNormal="85" zoomScaleSheetLayoutView="75" workbookViewId="0">
      <pane xSplit="1" ySplit="22" topLeftCell="B23" activePane="bottomRight" state="frozen"/>
      <selection sqref="A1:B6"/>
      <selection pane="topRight" sqref="A1:B6"/>
      <selection pane="bottomLeft" sqref="A1:B6"/>
      <selection pane="bottomRight" activeCell="A7" sqref="A7"/>
    </sheetView>
  </sheetViews>
  <sheetFormatPr defaultColWidth="9.140625" defaultRowHeight="12.75"/>
  <cols>
    <col min="1" max="1" width="27.28515625" style="3" customWidth="1"/>
    <col min="2" max="2" width="16.28515625" style="3" customWidth="1"/>
    <col min="3" max="3" width="14.140625" style="3" customWidth="1"/>
    <col min="4" max="4" width="15.5703125" style="3" customWidth="1"/>
    <col min="5" max="5" width="15.28515625" style="3" customWidth="1"/>
    <col min="6" max="6" width="14.140625" style="3" customWidth="1"/>
    <col min="7" max="7" width="14.85546875" style="3" customWidth="1"/>
    <col min="8" max="8" width="13.5703125" style="3" customWidth="1"/>
    <col min="9" max="9" width="15" style="3" customWidth="1"/>
    <col min="10" max="10" width="15.42578125" style="3" customWidth="1"/>
    <col min="11" max="11" width="16" style="3" customWidth="1"/>
    <col min="12" max="15" width="13" style="3" customWidth="1"/>
    <col min="16" max="16" width="11.140625" style="3" customWidth="1"/>
    <col min="17" max="18" width="11.7109375" style="3" bestFit="1" customWidth="1"/>
    <col min="19" max="19" width="11" style="3" bestFit="1" customWidth="1"/>
    <col min="20" max="26" width="11.7109375" style="3" bestFit="1" customWidth="1"/>
    <col min="27" max="29" width="10.42578125" style="3" bestFit="1" customWidth="1"/>
    <col min="30" max="30" width="10" style="3" bestFit="1" customWidth="1"/>
    <col min="31" max="32" width="8.7109375" style="3" bestFit="1" customWidth="1"/>
    <col min="33" max="33" width="1.7109375" style="3" customWidth="1"/>
    <col min="34" max="34" width="12.85546875" style="3" bestFit="1" customWidth="1"/>
    <col min="35" max="35" width="3.28515625" style="25" customWidth="1"/>
    <col min="36" max="36" width="10.7109375" style="3" bestFit="1" customWidth="1"/>
    <col min="37" max="37" width="19.28515625" style="3" bestFit="1" customWidth="1"/>
    <col min="38" max="38" width="21.7109375" style="3" bestFit="1" customWidth="1"/>
    <col min="39" max="39" width="15.7109375" style="3" bestFit="1" customWidth="1"/>
    <col min="40" max="40" width="10.7109375" style="3" bestFit="1" customWidth="1"/>
    <col min="41" max="16384" width="9.140625" style="3"/>
  </cols>
  <sheetData>
    <row r="1" spans="1:35" ht="15">
      <c r="A1" s="230" t="s">
        <v>295</v>
      </c>
      <c r="B1" s="230"/>
    </row>
    <row r="2" spans="1:35">
      <c r="A2" s="2" t="s">
        <v>300</v>
      </c>
      <c r="B2" s="2"/>
    </row>
    <row r="3" spans="1:35">
      <c r="A3" s="2" t="s">
        <v>296</v>
      </c>
      <c r="B3" s="2"/>
    </row>
    <row r="4" spans="1:35">
      <c r="A4" s="2" t="s">
        <v>297</v>
      </c>
      <c r="B4" s="2"/>
    </row>
    <row r="5" spans="1:35">
      <c r="A5" s="2" t="s">
        <v>299</v>
      </c>
      <c r="B5" s="2"/>
    </row>
    <row r="6" spans="1:35">
      <c r="A6" s="2" t="s">
        <v>309</v>
      </c>
      <c r="B6" s="2"/>
    </row>
    <row r="8" spans="1:35" s="2" customFormat="1" ht="13.9" customHeight="1">
      <c r="A8" s="143" t="s">
        <v>294</v>
      </c>
      <c r="B8" s="1"/>
      <c r="C8" s="1"/>
      <c r="D8" s="1"/>
      <c r="F8" s="3"/>
      <c r="G8" s="4">
        <v>1</v>
      </c>
      <c r="H8" s="4">
        <f>+G8+1</f>
        <v>2</v>
      </c>
      <c r="I8" s="4">
        <f t="shared" ref="I8:AF8" si="0">+H8+1</f>
        <v>3</v>
      </c>
      <c r="J8" s="4">
        <f t="shared" si="0"/>
        <v>4</v>
      </c>
      <c r="K8" s="4">
        <f t="shared" si="0"/>
        <v>5</v>
      </c>
      <c r="L8" s="4">
        <f t="shared" si="0"/>
        <v>6</v>
      </c>
      <c r="M8" s="4">
        <f t="shared" si="0"/>
        <v>7</v>
      </c>
      <c r="N8" s="4">
        <f t="shared" si="0"/>
        <v>8</v>
      </c>
      <c r="O8" s="4">
        <f t="shared" si="0"/>
        <v>9</v>
      </c>
      <c r="P8" s="4">
        <f t="shared" si="0"/>
        <v>10</v>
      </c>
      <c r="Q8" s="4">
        <f t="shared" si="0"/>
        <v>11</v>
      </c>
      <c r="R8" s="4">
        <f t="shared" si="0"/>
        <v>12</v>
      </c>
      <c r="S8" s="4">
        <f t="shared" si="0"/>
        <v>13</v>
      </c>
      <c r="T8" s="4">
        <f t="shared" si="0"/>
        <v>14</v>
      </c>
      <c r="U8" s="4">
        <f t="shared" si="0"/>
        <v>15</v>
      </c>
      <c r="V8" s="4">
        <f t="shared" si="0"/>
        <v>16</v>
      </c>
      <c r="W8" s="4">
        <f t="shared" si="0"/>
        <v>17</v>
      </c>
      <c r="X8" s="4">
        <f t="shared" si="0"/>
        <v>18</v>
      </c>
      <c r="Y8" s="4">
        <f t="shared" si="0"/>
        <v>19</v>
      </c>
      <c r="Z8" s="4">
        <f t="shared" si="0"/>
        <v>20</v>
      </c>
      <c r="AA8" s="4">
        <f t="shared" si="0"/>
        <v>21</v>
      </c>
      <c r="AB8" s="4">
        <f t="shared" si="0"/>
        <v>22</v>
      </c>
      <c r="AC8" s="4">
        <f t="shared" si="0"/>
        <v>23</v>
      </c>
      <c r="AD8" s="4">
        <f t="shared" si="0"/>
        <v>24</v>
      </c>
      <c r="AE8" s="4">
        <f t="shared" si="0"/>
        <v>25</v>
      </c>
      <c r="AF8" s="4">
        <f t="shared" si="0"/>
        <v>26</v>
      </c>
      <c r="AG8" s="5"/>
      <c r="AI8" s="5"/>
    </row>
    <row r="9" spans="1:35" s="2" customFormat="1" ht="13.9" customHeight="1">
      <c r="A9" s="1" t="s">
        <v>23</v>
      </c>
      <c r="B9" s="1"/>
      <c r="C9" s="1"/>
      <c r="D9" s="1"/>
      <c r="F9" s="3"/>
      <c r="G9" s="6"/>
      <c r="H9" s="6"/>
      <c r="I9" s="6"/>
      <c r="J9" s="6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I9" s="5"/>
    </row>
    <row r="10" spans="1:35" s="2" customFormat="1" ht="13.9" customHeight="1">
      <c r="A10" s="1" t="s">
        <v>36</v>
      </c>
      <c r="B10" s="1"/>
      <c r="C10" s="1"/>
      <c r="D10" s="1"/>
      <c r="F10" s="3"/>
      <c r="G10" s="6"/>
      <c r="H10" s="6"/>
      <c r="I10" s="6"/>
      <c r="J10" s="6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I10" s="5"/>
    </row>
    <row r="11" spans="1:35" s="2" customFormat="1" ht="13.9" customHeight="1">
      <c r="F11" s="7" t="s">
        <v>0</v>
      </c>
      <c r="G11" s="6">
        <v>3.7499999999999999E-2</v>
      </c>
      <c r="H11" s="6">
        <v>7.2190000000000004E-2</v>
      </c>
      <c r="I11" s="6">
        <v>6.6769999999999996E-2</v>
      </c>
      <c r="J11" s="6">
        <v>6.1769999999999999E-2</v>
      </c>
      <c r="K11" s="3">
        <v>5.713E-2</v>
      </c>
      <c r="L11" s="3">
        <v>5.2850000000000001E-2</v>
      </c>
      <c r="M11" s="3">
        <v>4.888E-2</v>
      </c>
      <c r="N11" s="3">
        <v>4.5220000000000003E-2</v>
      </c>
      <c r="O11" s="3">
        <v>4.462E-2</v>
      </c>
      <c r="P11" s="3">
        <v>4.4609999999999997E-2</v>
      </c>
      <c r="Q11" s="3">
        <v>4.462E-2</v>
      </c>
      <c r="R11" s="3">
        <v>4.4609999999999997E-2</v>
      </c>
      <c r="S11" s="3">
        <v>4.462E-2</v>
      </c>
      <c r="T11" s="3">
        <v>4.4609999999999997E-2</v>
      </c>
      <c r="U11" s="3">
        <v>4.462E-2</v>
      </c>
      <c r="V11" s="3">
        <v>4.4609999999999997E-2</v>
      </c>
      <c r="W11" s="3">
        <v>4.462E-2</v>
      </c>
      <c r="X11" s="3">
        <v>4.4609999999999997E-2</v>
      </c>
      <c r="Y11" s="3">
        <v>4.462E-2</v>
      </c>
      <c r="Z11" s="3">
        <v>4.4609999999999997E-2</v>
      </c>
      <c r="AA11" s="3">
        <v>2.231E-2</v>
      </c>
      <c r="AB11" s="3"/>
      <c r="AC11" s="3"/>
      <c r="AD11" s="3"/>
      <c r="AE11" s="3"/>
      <c r="AF11" s="3"/>
      <c r="AG11" s="5"/>
      <c r="AH11" s="6">
        <f>+SUM(G11:AF11)</f>
        <v>1.0000000000000002</v>
      </c>
      <c r="AI11" s="5"/>
    </row>
    <row r="12" spans="1:35" s="2" customFormat="1" ht="13.9" customHeight="1">
      <c r="A12" s="2" t="s">
        <v>34</v>
      </c>
      <c r="F12" s="7" t="s">
        <v>1</v>
      </c>
      <c r="G12" s="8">
        <v>0.05</v>
      </c>
      <c r="H12" s="8">
        <v>9.5000000000000001E-2</v>
      </c>
      <c r="I12" s="8">
        <v>8.5500000000000007E-2</v>
      </c>
      <c r="J12" s="8">
        <v>7.6950000000000005E-2</v>
      </c>
      <c r="K12" s="8">
        <v>6.9250000000000006E-2</v>
      </c>
      <c r="L12" s="8">
        <v>6.2330000000000003E-2</v>
      </c>
      <c r="M12" s="8">
        <v>5.9049999999999998E-2</v>
      </c>
      <c r="N12" s="8">
        <v>5.9049999999999998E-2</v>
      </c>
      <c r="O12" s="8">
        <v>5.9049999999999998E-2</v>
      </c>
      <c r="P12" s="8">
        <v>5.9049999999999998E-2</v>
      </c>
      <c r="Q12" s="8">
        <v>5.9049999999999998E-2</v>
      </c>
      <c r="R12" s="8">
        <v>5.9049999999999998E-2</v>
      </c>
      <c r="S12" s="8">
        <v>5.9049999999999998E-2</v>
      </c>
      <c r="T12" s="8">
        <v>5.9049999999999998E-2</v>
      </c>
      <c r="U12" s="8">
        <v>5.9049999999999998E-2</v>
      </c>
      <c r="V12" s="8">
        <v>2.9520000000000001E-2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5"/>
      <c r="AH12" s="6">
        <f t="shared" ref="AH12:AH19" si="1">+SUM(G12:AF12)</f>
        <v>1.0000000000000004</v>
      </c>
      <c r="AI12" s="5"/>
    </row>
    <row r="13" spans="1:35" s="9" customFormat="1" ht="13.9" customHeight="1">
      <c r="A13" s="42" t="s">
        <v>35</v>
      </c>
      <c r="E13" s="10"/>
      <c r="F13" s="7" t="s">
        <v>2</v>
      </c>
      <c r="G13" s="8">
        <v>0.14285999999999999</v>
      </c>
      <c r="H13" s="8">
        <v>0.24490000000000001</v>
      </c>
      <c r="I13" s="8">
        <v>0.17491999999999999</v>
      </c>
      <c r="J13" s="8">
        <v>0.12495000000000001</v>
      </c>
      <c r="K13" s="8">
        <v>8.9249999999999996E-2</v>
      </c>
      <c r="L13" s="8">
        <v>8.9249999999999996E-2</v>
      </c>
      <c r="M13" s="8">
        <v>8.9249999999999996E-2</v>
      </c>
      <c r="N13" s="8">
        <v>4.462E-2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11"/>
      <c r="AH13" s="6">
        <f t="shared" si="1"/>
        <v>1.0000000000000002</v>
      </c>
      <c r="AI13" s="110"/>
    </row>
    <row r="14" spans="1:35" s="9" customFormat="1" ht="13.9" customHeight="1">
      <c r="A14" s="42" t="s">
        <v>149</v>
      </c>
      <c r="C14" s="12"/>
      <c r="E14" s="10"/>
      <c r="F14" s="7" t="s">
        <v>3</v>
      </c>
      <c r="G14" s="8">
        <v>0.2</v>
      </c>
      <c r="H14" s="8">
        <v>0.32</v>
      </c>
      <c r="I14" s="8">
        <v>0.192</v>
      </c>
      <c r="J14" s="8">
        <v>0.1152</v>
      </c>
      <c r="K14" s="8">
        <v>0.1152</v>
      </c>
      <c r="L14" s="8">
        <v>5.7599999999999998E-2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11"/>
      <c r="AH14" s="6">
        <f t="shared" si="1"/>
        <v>0.99999999999999989</v>
      </c>
      <c r="AI14" s="110"/>
    </row>
    <row r="15" spans="1:35" s="9" customFormat="1" ht="13.9" customHeight="1">
      <c r="E15" s="10"/>
      <c r="F15" s="7" t="s">
        <v>4</v>
      </c>
      <c r="G15" s="6">
        <v>0.15</v>
      </c>
      <c r="H15" s="6">
        <v>0.255</v>
      </c>
      <c r="I15" s="6">
        <v>0.17849999999999999</v>
      </c>
      <c r="J15" s="6">
        <v>0.1666</v>
      </c>
      <c r="K15" s="6">
        <v>0.1666</v>
      </c>
      <c r="L15" s="3">
        <v>8.3299999999999999E-2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11"/>
      <c r="AH15" s="6">
        <f t="shared" si="1"/>
        <v>1</v>
      </c>
      <c r="AI15" s="110"/>
    </row>
    <row r="16" spans="1:35" s="9" customFormat="1" ht="13.9" customHeight="1">
      <c r="A16" s="85" t="s">
        <v>112</v>
      </c>
      <c r="E16" s="10"/>
      <c r="F16" s="7" t="s">
        <v>5</v>
      </c>
      <c r="G16" s="6">
        <v>0.10714</v>
      </c>
      <c r="H16" s="6">
        <v>0.19133</v>
      </c>
      <c r="I16" s="6">
        <v>0.15032999999999999</v>
      </c>
      <c r="J16" s="6">
        <v>0.12249</v>
      </c>
      <c r="K16" s="6">
        <v>0.12249</v>
      </c>
      <c r="L16" s="6">
        <v>0.12249</v>
      </c>
      <c r="M16" s="6">
        <v>0.12249</v>
      </c>
      <c r="N16" s="3">
        <v>6.1240000000000003E-2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11"/>
      <c r="AH16" s="6">
        <f t="shared" si="1"/>
        <v>0.99999999999999989</v>
      </c>
      <c r="AI16" s="110"/>
    </row>
    <row r="17" spans="1:42" s="9" customFormat="1" ht="13.9" customHeight="1">
      <c r="A17" s="85" t="s">
        <v>111</v>
      </c>
      <c r="D17" s="13"/>
      <c r="E17" s="10"/>
      <c r="F17" s="7" t="s">
        <v>6</v>
      </c>
      <c r="G17" s="6">
        <v>0.02</v>
      </c>
      <c r="H17" s="6">
        <v>0.04</v>
      </c>
      <c r="I17" s="6">
        <v>0.04</v>
      </c>
      <c r="J17" s="6">
        <v>0.04</v>
      </c>
      <c r="K17" s="6">
        <v>0.04</v>
      </c>
      <c r="L17" s="6">
        <v>0.04</v>
      </c>
      <c r="M17" s="6">
        <v>0.04</v>
      </c>
      <c r="N17" s="6">
        <v>0.04</v>
      </c>
      <c r="O17" s="6">
        <v>0.04</v>
      </c>
      <c r="P17" s="6">
        <v>0.04</v>
      </c>
      <c r="Q17" s="6">
        <v>0.04</v>
      </c>
      <c r="R17" s="6">
        <v>0.04</v>
      </c>
      <c r="S17" s="6">
        <v>0.04</v>
      </c>
      <c r="T17" s="6">
        <v>0.04</v>
      </c>
      <c r="U17" s="6">
        <v>0.04</v>
      </c>
      <c r="V17" s="6">
        <v>0.04</v>
      </c>
      <c r="W17" s="6">
        <v>0.04</v>
      </c>
      <c r="X17" s="6">
        <v>0.04</v>
      </c>
      <c r="Y17" s="6">
        <v>0.04</v>
      </c>
      <c r="Z17" s="6">
        <v>0.04</v>
      </c>
      <c r="AA17" s="6">
        <v>0.04</v>
      </c>
      <c r="AB17" s="6">
        <v>0.04</v>
      </c>
      <c r="AC17" s="6">
        <v>0.04</v>
      </c>
      <c r="AD17" s="6">
        <v>0.04</v>
      </c>
      <c r="AE17" s="6">
        <v>0.04</v>
      </c>
      <c r="AF17" s="6">
        <v>0.02</v>
      </c>
      <c r="AG17" s="11"/>
      <c r="AH17" s="6">
        <f t="shared" si="1"/>
        <v>1.0000000000000002</v>
      </c>
      <c r="AI17" s="110"/>
    </row>
    <row r="18" spans="1:42" s="9" customFormat="1" ht="13.9" customHeight="1">
      <c r="D18" s="14"/>
      <c r="E18" s="10"/>
      <c r="F18" s="7" t="s">
        <v>7</v>
      </c>
      <c r="G18" s="8">
        <v>3.3329999999999999E-2</v>
      </c>
      <c r="H18" s="8">
        <v>6.6669999999999993E-2</v>
      </c>
      <c r="I18" s="8">
        <v>6.6669999999999993E-2</v>
      </c>
      <c r="J18" s="8">
        <v>6.6659999999999997E-2</v>
      </c>
      <c r="K18" s="8">
        <v>6.6669999999999993E-2</v>
      </c>
      <c r="L18" s="8">
        <v>6.6669999999999993E-2</v>
      </c>
      <c r="M18" s="8">
        <v>6.6659999999999997E-2</v>
      </c>
      <c r="N18" s="8">
        <v>6.6669999999999993E-2</v>
      </c>
      <c r="O18" s="8">
        <v>6.6669999999999993E-2</v>
      </c>
      <c r="P18" s="8">
        <v>6.6659999999999997E-2</v>
      </c>
      <c r="Q18" s="8">
        <v>6.6669999999999993E-2</v>
      </c>
      <c r="R18" s="8">
        <v>6.6669999999999993E-2</v>
      </c>
      <c r="S18" s="8">
        <v>6.6659999999999997E-2</v>
      </c>
      <c r="T18" s="8">
        <v>6.6669999999999993E-2</v>
      </c>
      <c r="U18" s="8">
        <v>6.6669999999999993E-2</v>
      </c>
      <c r="V18" s="8">
        <v>3.3329999999999999E-2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11"/>
      <c r="AH18" s="6">
        <f t="shared" si="1"/>
        <v>0.99999999999999989</v>
      </c>
      <c r="AI18" s="110"/>
    </row>
    <row r="19" spans="1:42" s="9" customFormat="1" ht="13.9" customHeight="1">
      <c r="A19" s="85" t="s">
        <v>150</v>
      </c>
      <c r="B19" s="107"/>
      <c r="E19" s="10"/>
      <c r="F19" s="7" t="s">
        <v>8</v>
      </c>
      <c r="G19" s="8">
        <v>0.33333000000000002</v>
      </c>
      <c r="H19" s="8">
        <v>0.44445000000000001</v>
      </c>
      <c r="I19" s="8">
        <v>0.14815</v>
      </c>
      <c r="J19" s="8">
        <v>7.4069999999999997E-2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11"/>
      <c r="AH19" s="6">
        <f t="shared" si="1"/>
        <v>1</v>
      </c>
      <c r="AI19" s="110"/>
    </row>
    <row r="20" spans="1:42" s="9" customFormat="1" ht="13.9" customHeight="1">
      <c r="A20" s="2"/>
      <c r="E20" s="10"/>
      <c r="F20" s="4"/>
      <c r="G20" s="6"/>
      <c r="H20" s="6"/>
      <c r="I20" s="6"/>
      <c r="J20" s="6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1"/>
      <c r="AI20" s="110"/>
    </row>
    <row r="21" spans="1:42" ht="13.9" customHeight="1" thickBot="1">
      <c r="A21" s="16"/>
      <c r="B21" s="17" t="s">
        <v>9</v>
      </c>
      <c r="C21" s="17" t="s">
        <v>10</v>
      </c>
      <c r="D21" s="17" t="s">
        <v>11</v>
      </c>
      <c r="F21" s="17" t="s">
        <v>12</v>
      </c>
      <c r="G21" s="17" t="s">
        <v>13</v>
      </c>
      <c r="H21" s="17" t="s">
        <v>14</v>
      </c>
      <c r="I21" s="17" t="s">
        <v>15</v>
      </c>
      <c r="J21" s="17" t="s">
        <v>16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 t="s">
        <v>17</v>
      </c>
    </row>
    <row r="22" spans="1:42" ht="31.9" customHeight="1" thickTop="1" thickBot="1">
      <c r="A22" s="41" t="s">
        <v>33</v>
      </c>
      <c r="B22" s="18" t="s">
        <v>18</v>
      </c>
      <c r="C22" s="18" t="s">
        <v>19</v>
      </c>
      <c r="D22" s="18" t="s">
        <v>20</v>
      </c>
      <c r="E22" s="18" t="s">
        <v>21</v>
      </c>
      <c r="F22" s="19">
        <v>2009</v>
      </c>
      <c r="G22" s="20">
        <f t="shared" ref="G22:AF22" si="2">F22+1</f>
        <v>2010</v>
      </c>
      <c r="H22" s="20">
        <f t="shared" si="2"/>
        <v>2011</v>
      </c>
      <c r="I22" s="20">
        <f t="shared" si="2"/>
        <v>2012</v>
      </c>
      <c r="J22" s="20">
        <f t="shared" si="2"/>
        <v>2013</v>
      </c>
      <c r="K22" s="20">
        <f t="shared" si="2"/>
        <v>2014</v>
      </c>
      <c r="L22" s="20">
        <f t="shared" si="2"/>
        <v>2015</v>
      </c>
      <c r="M22" s="20">
        <f t="shared" si="2"/>
        <v>2016</v>
      </c>
      <c r="N22" s="20">
        <f t="shared" si="2"/>
        <v>2017</v>
      </c>
      <c r="O22" s="20">
        <f t="shared" si="2"/>
        <v>2018</v>
      </c>
      <c r="P22" s="20">
        <f t="shared" si="2"/>
        <v>2019</v>
      </c>
      <c r="Q22" s="20">
        <f t="shared" si="2"/>
        <v>2020</v>
      </c>
      <c r="R22" s="20">
        <f t="shared" si="2"/>
        <v>2021</v>
      </c>
      <c r="S22" s="20">
        <f t="shared" si="2"/>
        <v>2022</v>
      </c>
      <c r="T22" s="20">
        <f t="shared" si="2"/>
        <v>2023</v>
      </c>
      <c r="U22" s="20">
        <f t="shared" si="2"/>
        <v>2024</v>
      </c>
      <c r="V22" s="20">
        <f t="shared" si="2"/>
        <v>2025</v>
      </c>
      <c r="W22" s="20">
        <f t="shared" si="2"/>
        <v>2026</v>
      </c>
      <c r="X22" s="20">
        <f t="shared" si="2"/>
        <v>2027</v>
      </c>
      <c r="Y22" s="20">
        <f t="shared" si="2"/>
        <v>2028</v>
      </c>
      <c r="Z22" s="20">
        <f t="shared" si="2"/>
        <v>2029</v>
      </c>
      <c r="AA22" s="20">
        <f t="shared" si="2"/>
        <v>2030</v>
      </c>
      <c r="AB22" s="20">
        <f t="shared" si="2"/>
        <v>2031</v>
      </c>
      <c r="AC22" s="20">
        <f t="shared" si="2"/>
        <v>2032</v>
      </c>
      <c r="AD22" s="20">
        <f t="shared" si="2"/>
        <v>2033</v>
      </c>
      <c r="AE22" s="20">
        <f t="shared" si="2"/>
        <v>2034</v>
      </c>
      <c r="AF22" s="20">
        <f t="shared" si="2"/>
        <v>2035</v>
      </c>
      <c r="AG22" s="20"/>
      <c r="AH22" s="18" t="s">
        <v>22</v>
      </c>
      <c r="AJ22" s="20" t="s">
        <v>140</v>
      </c>
      <c r="AK22" s="20" t="s">
        <v>162</v>
      </c>
      <c r="AL22" s="20" t="s">
        <v>163</v>
      </c>
      <c r="AM22" s="20" t="s">
        <v>161</v>
      </c>
      <c r="AN22" s="20" t="s">
        <v>141</v>
      </c>
      <c r="AO22" s="4" t="s">
        <v>164</v>
      </c>
      <c r="AP22" s="4" t="s">
        <v>164</v>
      </c>
    </row>
    <row r="23" spans="1:42" ht="12.75" customHeight="1" thickTop="1">
      <c r="A23" s="22"/>
      <c r="B23" s="22"/>
      <c r="C23" s="22"/>
      <c r="D23" s="22"/>
      <c r="E23" s="22"/>
      <c r="F23" s="23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2"/>
      <c r="AJ23" s="25"/>
    </row>
    <row r="24" spans="1:42" ht="13.7" customHeight="1">
      <c r="A24" s="26" t="s">
        <v>24</v>
      </c>
      <c r="B24" s="27"/>
      <c r="C24" s="27"/>
      <c r="D24" s="27"/>
      <c r="E24" s="2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8"/>
      <c r="AJ24" s="25"/>
    </row>
    <row r="25" spans="1:42" ht="13.9" customHeight="1">
      <c r="A25" s="38" t="s">
        <v>25</v>
      </c>
      <c r="B25" s="27">
        <f>+'&lt;3&gt; 2009 - 2013 Tax Depr Fed'!B25+'&lt;4&gt; 2009-2013 Salvage Fed'!B25</f>
        <v>4924626.0141857499</v>
      </c>
      <c r="C25" s="27">
        <v>0</v>
      </c>
      <c r="D25" s="27">
        <f t="shared" ref="D25:D29" si="3">+B25-C25</f>
        <v>4924626.0141857499</v>
      </c>
      <c r="E25" s="28">
        <f t="shared" ref="E25:E29" si="4">SUM(F25:AF25)-(B25-C25)</f>
        <v>0</v>
      </c>
      <c r="F25" s="29">
        <f t="shared" ref="F25:AF25" si="5">+$D$25*G$12</f>
        <v>246231.30070928752</v>
      </c>
      <c r="G25" s="29">
        <f t="shared" si="5"/>
        <v>467839.47134764626</v>
      </c>
      <c r="H25" s="29">
        <f t="shared" si="5"/>
        <v>421055.52421288163</v>
      </c>
      <c r="I25" s="29">
        <f t="shared" si="5"/>
        <v>378949.97179159347</v>
      </c>
      <c r="J25" s="29">
        <f t="shared" si="5"/>
        <v>341030.35148236318</v>
      </c>
      <c r="K25" s="29">
        <f t="shared" si="5"/>
        <v>306951.93946419779</v>
      </c>
      <c r="L25" s="29">
        <f t="shared" si="5"/>
        <v>290799.16613766854</v>
      </c>
      <c r="M25" s="29">
        <f t="shared" si="5"/>
        <v>290799.16613766854</v>
      </c>
      <c r="N25" s="29">
        <f t="shared" si="5"/>
        <v>290799.16613766854</v>
      </c>
      <c r="O25" s="29">
        <f t="shared" si="5"/>
        <v>290799.16613766854</v>
      </c>
      <c r="P25" s="29">
        <f t="shared" si="5"/>
        <v>290799.16613766854</v>
      </c>
      <c r="Q25" s="29">
        <f t="shared" si="5"/>
        <v>290799.16613766854</v>
      </c>
      <c r="R25" s="29">
        <f t="shared" si="5"/>
        <v>290799.16613766854</v>
      </c>
      <c r="S25" s="29">
        <f t="shared" si="5"/>
        <v>290799.16613766854</v>
      </c>
      <c r="T25" s="29">
        <f t="shared" si="5"/>
        <v>290799.16613766854</v>
      </c>
      <c r="U25" s="29">
        <f t="shared" si="5"/>
        <v>145374.95993876335</v>
      </c>
      <c r="V25" s="29">
        <f t="shared" si="5"/>
        <v>0</v>
      </c>
      <c r="W25" s="29">
        <f t="shared" si="5"/>
        <v>0</v>
      </c>
      <c r="X25" s="29">
        <f t="shared" si="5"/>
        <v>0</v>
      </c>
      <c r="Y25" s="29">
        <f t="shared" si="5"/>
        <v>0</v>
      </c>
      <c r="Z25" s="29">
        <f t="shared" si="5"/>
        <v>0</v>
      </c>
      <c r="AA25" s="29">
        <f t="shared" si="5"/>
        <v>0</v>
      </c>
      <c r="AB25" s="29">
        <f t="shared" si="5"/>
        <v>0</v>
      </c>
      <c r="AC25" s="29">
        <f t="shared" si="5"/>
        <v>0</v>
      </c>
      <c r="AD25" s="29">
        <f t="shared" si="5"/>
        <v>0</v>
      </c>
      <c r="AE25" s="29">
        <f t="shared" si="5"/>
        <v>0</v>
      </c>
      <c r="AF25" s="29">
        <f t="shared" si="5"/>
        <v>0</v>
      </c>
      <c r="AG25" s="29"/>
      <c r="AH25" s="28">
        <f t="shared" ref="AH25:AH29" si="6">+SUM(F25:AF25)</f>
        <v>4924626.0141857481</v>
      </c>
      <c r="AJ25" s="28">
        <f>+B25</f>
        <v>4924626.0141857499</v>
      </c>
      <c r="AK25" s="28">
        <f>+SUM(F25:J25)</f>
        <v>1855106.619543772</v>
      </c>
      <c r="AL25" s="28">
        <f>+C25</f>
        <v>0</v>
      </c>
      <c r="AM25" s="28">
        <f>+AK25+AL25</f>
        <v>1855106.619543772</v>
      </c>
      <c r="AN25" s="28">
        <f>+AJ25-AM25</f>
        <v>3069519.3946419777</v>
      </c>
    </row>
    <row r="26" spans="1:42" ht="13.9" customHeight="1">
      <c r="A26" s="38" t="s">
        <v>109</v>
      </c>
      <c r="B26" s="27">
        <f>+'&lt;3&gt; 2009 - 2013 Tax Depr Fed'!B26+'&lt;4&gt; 2009-2013 Salvage Fed'!B26</f>
        <v>814563.82120662299</v>
      </c>
      <c r="C26" s="27">
        <v>0</v>
      </c>
      <c r="D26" s="27">
        <f t="shared" si="3"/>
        <v>814563.82120662299</v>
      </c>
      <c r="E26" s="28">
        <f t="shared" si="4"/>
        <v>0</v>
      </c>
      <c r="F26" s="29">
        <f>+$D$26*G$11</f>
        <v>30546.143295248359</v>
      </c>
      <c r="G26" s="29">
        <f t="shared" ref="G26:AF26" si="7">+$D$26*H$11</f>
        <v>58803.362252906118</v>
      </c>
      <c r="H26" s="29">
        <f t="shared" si="7"/>
        <v>54388.426341966217</v>
      </c>
      <c r="I26" s="29">
        <f t="shared" si="7"/>
        <v>50315.607235933101</v>
      </c>
      <c r="J26" s="29">
        <f t="shared" si="7"/>
        <v>46536.03110553437</v>
      </c>
      <c r="K26" s="29">
        <f t="shared" si="7"/>
        <v>43049.697950770023</v>
      </c>
      <c r="L26" s="29">
        <f t="shared" si="7"/>
        <v>39815.879580579734</v>
      </c>
      <c r="M26" s="29">
        <f t="shared" si="7"/>
        <v>36834.575994963496</v>
      </c>
      <c r="N26" s="29">
        <f t="shared" si="7"/>
        <v>36345.837702239514</v>
      </c>
      <c r="O26" s="29">
        <f t="shared" si="7"/>
        <v>36337.692064027447</v>
      </c>
      <c r="P26" s="29">
        <f t="shared" si="7"/>
        <v>36345.837702239514</v>
      </c>
      <c r="Q26" s="29">
        <f t="shared" si="7"/>
        <v>36337.692064027447</v>
      </c>
      <c r="R26" s="29">
        <f t="shared" si="7"/>
        <v>36345.837702239514</v>
      </c>
      <c r="S26" s="29">
        <f t="shared" si="7"/>
        <v>36337.692064027447</v>
      </c>
      <c r="T26" s="29">
        <f t="shared" si="7"/>
        <v>36345.837702239514</v>
      </c>
      <c r="U26" s="29">
        <f t="shared" si="7"/>
        <v>36337.692064027447</v>
      </c>
      <c r="V26" s="29">
        <f t="shared" si="7"/>
        <v>36345.837702239514</v>
      </c>
      <c r="W26" s="29">
        <f t="shared" si="7"/>
        <v>36337.692064027447</v>
      </c>
      <c r="X26" s="29">
        <f t="shared" si="7"/>
        <v>36345.837702239514</v>
      </c>
      <c r="Y26" s="29">
        <f t="shared" si="7"/>
        <v>36337.692064027447</v>
      </c>
      <c r="Z26" s="29">
        <f t="shared" si="7"/>
        <v>18172.918851119757</v>
      </c>
      <c r="AA26" s="29">
        <f t="shared" si="7"/>
        <v>0</v>
      </c>
      <c r="AB26" s="29">
        <f t="shared" si="7"/>
        <v>0</v>
      </c>
      <c r="AC26" s="29">
        <f t="shared" si="7"/>
        <v>0</v>
      </c>
      <c r="AD26" s="29">
        <f t="shared" si="7"/>
        <v>0</v>
      </c>
      <c r="AE26" s="29">
        <f t="shared" si="7"/>
        <v>0</v>
      </c>
      <c r="AF26" s="29">
        <f t="shared" si="7"/>
        <v>0</v>
      </c>
      <c r="AG26" s="29"/>
      <c r="AH26" s="28">
        <f t="shared" si="6"/>
        <v>814563.82120662276</v>
      </c>
      <c r="AJ26" s="28">
        <f t="shared" ref="AJ26:AJ29" si="8">+B26</f>
        <v>814563.82120662299</v>
      </c>
      <c r="AK26" s="28">
        <f t="shared" ref="AK26:AK29" si="9">+SUM(F26:J26)</f>
        <v>240589.57023158815</v>
      </c>
      <c r="AL26" s="28">
        <f t="shared" ref="AL26:AL29" si="10">+C26</f>
        <v>0</v>
      </c>
      <c r="AM26" s="28">
        <f t="shared" ref="AM26:AM29" si="11">+AK26+AL26</f>
        <v>240589.57023158815</v>
      </c>
      <c r="AN26" s="28">
        <f t="shared" ref="AN26:AN29" si="12">+AJ26-AM26</f>
        <v>573974.2509750349</v>
      </c>
    </row>
    <row r="27" spans="1:42" ht="13.9" customHeight="1">
      <c r="A27" s="38" t="s">
        <v>26</v>
      </c>
      <c r="B27" s="27">
        <f>+'&lt;3&gt; 2009 - 2013 Tax Depr Fed'!B27+'&lt;4&gt; 2009-2013 Salvage Fed'!B27</f>
        <v>-912588.28539239615</v>
      </c>
      <c r="C27" s="27">
        <v>0</v>
      </c>
      <c r="D27" s="27">
        <f t="shared" si="3"/>
        <v>-912588.28539239615</v>
      </c>
      <c r="E27" s="28">
        <f t="shared" si="4"/>
        <v>0</v>
      </c>
      <c r="F27" s="29">
        <f t="shared" ref="F27:AF27" si="13">+$D$27*G$11</f>
        <v>-34222.060702214854</v>
      </c>
      <c r="G27" s="29">
        <f t="shared" si="13"/>
        <v>-65879.748322477084</v>
      </c>
      <c r="H27" s="29">
        <f t="shared" si="13"/>
        <v>-60933.519815650288</v>
      </c>
      <c r="I27" s="29">
        <f t="shared" si="13"/>
        <v>-56370.578388688307</v>
      </c>
      <c r="J27" s="29">
        <f t="shared" si="13"/>
        <v>-52136.168744467592</v>
      </c>
      <c r="K27" s="29">
        <f t="shared" si="13"/>
        <v>-48230.290882988134</v>
      </c>
      <c r="L27" s="29">
        <f t="shared" si="13"/>
        <v>-44607.315389980322</v>
      </c>
      <c r="M27" s="29">
        <f t="shared" si="13"/>
        <v>-41267.242265444154</v>
      </c>
      <c r="N27" s="29">
        <f t="shared" si="13"/>
        <v>-40719.689294208714</v>
      </c>
      <c r="O27" s="29">
        <f t="shared" si="13"/>
        <v>-40710.563411354793</v>
      </c>
      <c r="P27" s="29">
        <f t="shared" si="13"/>
        <v>-40719.689294208714</v>
      </c>
      <c r="Q27" s="29">
        <f t="shared" si="13"/>
        <v>-40710.563411354793</v>
      </c>
      <c r="R27" s="29">
        <f t="shared" si="13"/>
        <v>-40719.689294208714</v>
      </c>
      <c r="S27" s="29">
        <f t="shared" si="13"/>
        <v>-40710.563411354793</v>
      </c>
      <c r="T27" s="29">
        <f t="shared" si="13"/>
        <v>-40719.689294208714</v>
      </c>
      <c r="U27" s="29">
        <f t="shared" si="13"/>
        <v>-40710.563411354793</v>
      </c>
      <c r="V27" s="29">
        <f t="shared" si="13"/>
        <v>-40719.689294208714</v>
      </c>
      <c r="W27" s="29">
        <f t="shared" si="13"/>
        <v>-40710.563411354793</v>
      </c>
      <c r="X27" s="29">
        <f t="shared" si="13"/>
        <v>-40719.689294208714</v>
      </c>
      <c r="Y27" s="29">
        <f t="shared" si="13"/>
        <v>-40710.563411354793</v>
      </c>
      <c r="Z27" s="29">
        <f t="shared" si="13"/>
        <v>-20359.844647104357</v>
      </c>
      <c r="AA27" s="29">
        <f t="shared" si="13"/>
        <v>0</v>
      </c>
      <c r="AB27" s="29">
        <f t="shared" si="13"/>
        <v>0</v>
      </c>
      <c r="AC27" s="29">
        <f t="shared" si="13"/>
        <v>0</v>
      </c>
      <c r="AD27" s="29">
        <f t="shared" si="13"/>
        <v>0</v>
      </c>
      <c r="AE27" s="29">
        <f t="shared" si="13"/>
        <v>0</v>
      </c>
      <c r="AF27" s="29">
        <f t="shared" si="13"/>
        <v>0</v>
      </c>
      <c r="AG27" s="29"/>
      <c r="AH27" s="28">
        <f t="shared" si="6"/>
        <v>-912588.28539239638</v>
      </c>
      <c r="AJ27" s="28">
        <f t="shared" si="8"/>
        <v>-912588.28539239615</v>
      </c>
      <c r="AK27" s="28">
        <f t="shared" si="9"/>
        <v>-269542.07597349811</v>
      </c>
      <c r="AL27" s="28">
        <f t="shared" si="10"/>
        <v>0</v>
      </c>
      <c r="AM27" s="28">
        <f t="shared" si="11"/>
        <v>-269542.07597349811</v>
      </c>
      <c r="AN27" s="28">
        <f t="shared" si="12"/>
        <v>-643046.20941889798</v>
      </c>
    </row>
    <row r="28" spans="1:42" ht="13.9" customHeight="1">
      <c r="A28" s="38" t="s">
        <v>27</v>
      </c>
      <c r="B28" s="27">
        <f>+'&lt;3&gt; 2009 - 2013 Tax Depr Fed'!B28+'&lt;4&gt; 2009-2013 Salvage Fed'!B28</f>
        <v>0</v>
      </c>
      <c r="C28" s="27">
        <v>0</v>
      </c>
      <c r="D28" s="27">
        <f t="shared" si="3"/>
        <v>0</v>
      </c>
      <c r="E28" s="28">
        <f t="shared" si="4"/>
        <v>0</v>
      </c>
      <c r="F28" s="29">
        <f t="shared" ref="F28:AF28" si="14">+$D$28*G$12</f>
        <v>0</v>
      </c>
      <c r="G28" s="29">
        <f t="shared" si="14"/>
        <v>0</v>
      </c>
      <c r="H28" s="29">
        <f t="shared" si="14"/>
        <v>0</v>
      </c>
      <c r="I28" s="29">
        <f t="shared" si="14"/>
        <v>0</v>
      </c>
      <c r="J28" s="29">
        <f t="shared" si="14"/>
        <v>0</v>
      </c>
      <c r="K28" s="29">
        <f t="shared" si="14"/>
        <v>0</v>
      </c>
      <c r="L28" s="29">
        <f t="shared" si="14"/>
        <v>0</v>
      </c>
      <c r="M28" s="29">
        <f t="shared" si="14"/>
        <v>0</v>
      </c>
      <c r="N28" s="29">
        <f t="shared" si="14"/>
        <v>0</v>
      </c>
      <c r="O28" s="29">
        <f t="shared" si="14"/>
        <v>0</v>
      </c>
      <c r="P28" s="29">
        <f t="shared" si="14"/>
        <v>0</v>
      </c>
      <c r="Q28" s="29">
        <f t="shared" si="14"/>
        <v>0</v>
      </c>
      <c r="R28" s="29">
        <f t="shared" si="14"/>
        <v>0</v>
      </c>
      <c r="S28" s="29">
        <f t="shared" si="14"/>
        <v>0</v>
      </c>
      <c r="T28" s="29">
        <f t="shared" si="14"/>
        <v>0</v>
      </c>
      <c r="U28" s="29">
        <f t="shared" si="14"/>
        <v>0</v>
      </c>
      <c r="V28" s="29">
        <f t="shared" si="14"/>
        <v>0</v>
      </c>
      <c r="W28" s="29">
        <f t="shared" si="14"/>
        <v>0</v>
      </c>
      <c r="X28" s="29">
        <f t="shared" si="14"/>
        <v>0</v>
      </c>
      <c r="Y28" s="29">
        <f t="shared" si="14"/>
        <v>0</v>
      </c>
      <c r="Z28" s="29">
        <f t="shared" si="14"/>
        <v>0</v>
      </c>
      <c r="AA28" s="29">
        <f t="shared" si="14"/>
        <v>0</v>
      </c>
      <c r="AB28" s="29">
        <f t="shared" si="14"/>
        <v>0</v>
      </c>
      <c r="AC28" s="29">
        <f t="shared" si="14"/>
        <v>0</v>
      </c>
      <c r="AD28" s="29">
        <f t="shared" si="14"/>
        <v>0</v>
      </c>
      <c r="AE28" s="29">
        <f t="shared" si="14"/>
        <v>0</v>
      </c>
      <c r="AF28" s="29">
        <f t="shared" si="14"/>
        <v>0</v>
      </c>
      <c r="AG28" s="29"/>
      <c r="AH28" s="28">
        <f t="shared" si="6"/>
        <v>0</v>
      </c>
      <c r="AJ28" s="28">
        <f t="shared" si="8"/>
        <v>0</v>
      </c>
      <c r="AK28" s="28">
        <f t="shared" si="9"/>
        <v>0</v>
      </c>
      <c r="AL28" s="28">
        <f t="shared" si="10"/>
        <v>0</v>
      </c>
      <c r="AM28" s="28">
        <f t="shared" si="11"/>
        <v>0</v>
      </c>
      <c r="AN28" s="28">
        <f t="shared" si="12"/>
        <v>0</v>
      </c>
    </row>
    <row r="29" spans="1:42" ht="13.9" customHeight="1">
      <c r="A29" s="38" t="s">
        <v>28</v>
      </c>
      <c r="B29" s="27">
        <f>+'&lt;3&gt; 2009 - 2013 Tax Depr Fed'!B29+'&lt;4&gt; 2009-2013 Salvage Fed'!B29</f>
        <v>0</v>
      </c>
      <c r="C29" s="27">
        <v>0</v>
      </c>
      <c r="D29" s="27">
        <f t="shared" si="3"/>
        <v>0</v>
      </c>
      <c r="E29" s="28">
        <f t="shared" si="4"/>
        <v>0</v>
      </c>
      <c r="F29" s="29">
        <f t="shared" ref="F29:AF29" si="15">+$D$29*G$11</f>
        <v>0</v>
      </c>
      <c r="G29" s="29">
        <f t="shared" si="15"/>
        <v>0</v>
      </c>
      <c r="H29" s="29">
        <f t="shared" si="15"/>
        <v>0</v>
      </c>
      <c r="I29" s="29">
        <f t="shared" si="15"/>
        <v>0</v>
      </c>
      <c r="J29" s="29">
        <f t="shared" si="15"/>
        <v>0</v>
      </c>
      <c r="K29" s="29">
        <f t="shared" si="15"/>
        <v>0</v>
      </c>
      <c r="L29" s="29">
        <f t="shared" si="15"/>
        <v>0</v>
      </c>
      <c r="M29" s="29">
        <f t="shared" si="15"/>
        <v>0</v>
      </c>
      <c r="N29" s="29">
        <f t="shared" si="15"/>
        <v>0</v>
      </c>
      <c r="O29" s="29">
        <f t="shared" si="15"/>
        <v>0</v>
      </c>
      <c r="P29" s="29">
        <f t="shared" si="15"/>
        <v>0</v>
      </c>
      <c r="Q29" s="29">
        <f t="shared" si="15"/>
        <v>0</v>
      </c>
      <c r="R29" s="29">
        <f t="shared" si="15"/>
        <v>0</v>
      </c>
      <c r="S29" s="29">
        <f t="shared" si="15"/>
        <v>0</v>
      </c>
      <c r="T29" s="29">
        <f t="shared" si="15"/>
        <v>0</v>
      </c>
      <c r="U29" s="29">
        <f t="shared" si="15"/>
        <v>0</v>
      </c>
      <c r="V29" s="29">
        <f t="shared" si="15"/>
        <v>0</v>
      </c>
      <c r="W29" s="29">
        <f t="shared" si="15"/>
        <v>0</v>
      </c>
      <c r="X29" s="29">
        <f t="shared" si="15"/>
        <v>0</v>
      </c>
      <c r="Y29" s="29">
        <f t="shared" si="15"/>
        <v>0</v>
      </c>
      <c r="Z29" s="29">
        <f t="shared" si="15"/>
        <v>0</v>
      </c>
      <c r="AA29" s="29">
        <f t="shared" si="15"/>
        <v>0</v>
      </c>
      <c r="AB29" s="29">
        <f t="shared" si="15"/>
        <v>0</v>
      </c>
      <c r="AC29" s="29">
        <f t="shared" si="15"/>
        <v>0</v>
      </c>
      <c r="AD29" s="29">
        <f t="shared" si="15"/>
        <v>0</v>
      </c>
      <c r="AE29" s="29">
        <f t="shared" si="15"/>
        <v>0</v>
      </c>
      <c r="AF29" s="29">
        <f t="shared" si="15"/>
        <v>0</v>
      </c>
      <c r="AG29" s="29"/>
      <c r="AH29" s="28">
        <f t="shared" si="6"/>
        <v>0</v>
      </c>
      <c r="AJ29" s="28">
        <f t="shared" si="8"/>
        <v>0</v>
      </c>
      <c r="AK29" s="28">
        <f t="shared" si="9"/>
        <v>0</v>
      </c>
      <c r="AL29" s="28">
        <f t="shared" si="10"/>
        <v>0</v>
      </c>
      <c r="AM29" s="28">
        <f t="shared" si="11"/>
        <v>0</v>
      </c>
      <c r="AN29" s="28">
        <f t="shared" si="12"/>
        <v>0</v>
      </c>
    </row>
    <row r="30" spans="1:42" ht="13.9" customHeight="1" thickBot="1">
      <c r="A30" s="39" t="s">
        <v>22</v>
      </c>
      <c r="B30" s="31">
        <f t="shared" ref="B30:AF30" si="16">SUM(B24:B29)</f>
        <v>4826601.5499999765</v>
      </c>
      <c r="C30" s="31">
        <f t="shared" si="16"/>
        <v>0</v>
      </c>
      <c r="D30" s="31">
        <f t="shared" si="16"/>
        <v>4826601.5499999765</v>
      </c>
      <c r="E30" s="31">
        <f t="shared" si="16"/>
        <v>0</v>
      </c>
      <c r="F30" s="31">
        <f t="shared" si="16"/>
        <v>242555.38330232105</v>
      </c>
      <c r="G30" s="31">
        <f t="shared" si="16"/>
        <v>460763.0852780753</v>
      </c>
      <c r="H30" s="31">
        <f t="shared" si="16"/>
        <v>414510.43073919753</v>
      </c>
      <c r="I30" s="31">
        <f t="shared" si="16"/>
        <v>372895.00063883822</v>
      </c>
      <c r="J30" s="31">
        <f t="shared" si="16"/>
        <v>335430.21384342993</v>
      </c>
      <c r="K30" s="31">
        <f t="shared" si="16"/>
        <v>301771.34653197968</v>
      </c>
      <c r="L30" s="31">
        <f t="shared" si="16"/>
        <v>286007.73032826796</v>
      </c>
      <c r="M30" s="31">
        <f t="shared" si="16"/>
        <v>286366.49986718793</v>
      </c>
      <c r="N30" s="31">
        <f t="shared" si="16"/>
        <v>286425.31454569934</v>
      </c>
      <c r="O30" s="31">
        <f t="shared" si="16"/>
        <v>286426.29479034117</v>
      </c>
      <c r="P30" s="31">
        <f t="shared" si="16"/>
        <v>286425.31454569934</v>
      </c>
      <c r="Q30" s="31">
        <f t="shared" si="16"/>
        <v>286426.29479034117</v>
      </c>
      <c r="R30" s="31">
        <f t="shared" si="16"/>
        <v>286425.31454569934</v>
      </c>
      <c r="S30" s="31">
        <f t="shared" si="16"/>
        <v>286426.29479034117</v>
      </c>
      <c r="T30" s="31">
        <f t="shared" si="16"/>
        <v>286425.31454569934</v>
      </c>
      <c r="U30" s="31">
        <f t="shared" si="16"/>
        <v>141002.08859143601</v>
      </c>
      <c r="V30" s="31">
        <f t="shared" si="16"/>
        <v>-4373.8515919691999</v>
      </c>
      <c r="W30" s="31">
        <f t="shared" si="16"/>
        <v>-4372.8713473273456</v>
      </c>
      <c r="X30" s="31">
        <f t="shared" si="16"/>
        <v>-4373.8515919691999</v>
      </c>
      <c r="Y30" s="31">
        <f t="shared" si="16"/>
        <v>-4372.8713473273456</v>
      </c>
      <c r="Z30" s="31">
        <f t="shared" si="16"/>
        <v>-2186.9257959846</v>
      </c>
      <c r="AA30" s="31">
        <f t="shared" si="16"/>
        <v>0</v>
      </c>
      <c r="AB30" s="31">
        <f t="shared" si="16"/>
        <v>0</v>
      </c>
      <c r="AC30" s="31">
        <f t="shared" si="16"/>
        <v>0</v>
      </c>
      <c r="AD30" s="31">
        <f t="shared" si="16"/>
        <v>0</v>
      </c>
      <c r="AE30" s="31">
        <f t="shared" si="16"/>
        <v>0</v>
      </c>
      <c r="AF30" s="31">
        <f t="shared" si="16"/>
        <v>0</v>
      </c>
      <c r="AG30" s="29"/>
      <c r="AH30" s="31">
        <f>SUM(AH24:AH29)</f>
        <v>4826601.5499999747</v>
      </c>
      <c r="AJ30" s="31">
        <f t="shared" ref="AJ30:AN30" si="17">SUM(AJ24:AJ29)</f>
        <v>4826601.5499999765</v>
      </c>
      <c r="AK30" s="31">
        <f t="shared" si="17"/>
        <v>1826154.1138018619</v>
      </c>
      <c r="AL30" s="31">
        <f t="shared" si="17"/>
        <v>0</v>
      </c>
      <c r="AM30" s="31">
        <f t="shared" si="17"/>
        <v>1826154.1138018619</v>
      </c>
      <c r="AN30" s="31">
        <f t="shared" si="17"/>
        <v>3000447.4361981149</v>
      </c>
      <c r="AO30" s="36">
        <f>+SUM(K30:AF30)+AM30-AJ30</f>
        <v>0</v>
      </c>
      <c r="AP30" s="36">
        <f>+AM30+AN30-AJ30</f>
        <v>0</v>
      </c>
    </row>
    <row r="31" spans="1:42" ht="13.9" customHeight="1" thickTop="1">
      <c r="A31" s="27"/>
      <c r="B31" s="32"/>
      <c r="C31" s="32"/>
      <c r="D31" s="32"/>
      <c r="E31" s="33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29"/>
      <c r="AH31" s="34"/>
    </row>
    <row r="32" spans="1:42" ht="13.9" customHeight="1">
      <c r="A32" s="26" t="s">
        <v>29</v>
      </c>
      <c r="B32" s="32"/>
      <c r="C32" s="32"/>
      <c r="D32" s="32"/>
      <c r="E32" s="33"/>
      <c r="F32" s="30"/>
      <c r="G32" s="30"/>
      <c r="H32" s="30"/>
      <c r="I32" s="30"/>
      <c r="J32" s="30"/>
      <c r="K32" s="79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29"/>
      <c r="AH32" s="34"/>
    </row>
    <row r="33" spans="1:42" ht="13.9" customHeight="1">
      <c r="A33" s="38" t="s">
        <v>25</v>
      </c>
      <c r="B33" s="27">
        <f>+'&lt;3&gt; 2009 - 2013 Tax Depr Fed'!B33+'&lt;4&gt; 2009-2013 Salvage Fed'!B33</f>
        <v>-1147182.19</v>
      </c>
      <c r="C33" s="27">
        <v>0</v>
      </c>
      <c r="D33" s="27">
        <f t="shared" ref="D33:D37" si="18">+B33-C33</f>
        <v>-1147182.19</v>
      </c>
      <c r="E33" s="28">
        <f t="shared" ref="E33:E37" si="19">SUM(F33:AF33)-(B33-C33)</f>
        <v>0</v>
      </c>
      <c r="F33" s="29"/>
      <c r="G33" s="29">
        <f t="shared" ref="G33:AF33" si="20">+$D$33*G$12</f>
        <v>-57359.109499999999</v>
      </c>
      <c r="H33" s="29">
        <f t="shared" si="20"/>
        <v>-108982.30804999999</v>
      </c>
      <c r="I33" s="29">
        <f t="shared" si="20"/>
        <v>-98084.077245000008</v>
      </c>
      <c r="J33" s="29">
        <f t="shared" si="20"/>
        <v>-88275.6695205</v>
      </c>
      <c r="K33" s="29">
        <f t="shared" si="20"/>
        <v>-79442.36665750001</v>
      </c>
      <c r="L33" s="29">
        <f t="shared" si="20"/>
        <v>-71503.865902699996</v>
      </c>
      <c r="M33" s="29">
        <f t="shared" si="20"/>
        <v>-67741.108319499996</v>
      </c>
      <c r="N33" s="29">
        <f t="shared" si="20"/>
        <v>-67741.108319499996</v>
      </c>
      <c r="O33" s="29">
        <f t="shared" si="20"/>
        <v>-67741.108319499996</v>
      </c>
      <c r="P33" s="29">
        <f t="shared" si="20"/>
        <v>-67741.108319499996</v>
      </c>
      <c r="Q33" s="29">
        <f t="shared" si="20"/>
        <v>-67741.108319499996</v>
      </c>
      <c r="R33" s="29">
        <f t="shared" si="20"/>
        <v>-67741.108319499996</v>
      </c>
      <c r="S33" s="29">
        <f t="shared" si="20"/>
        <v>-67741.108319499996</v>
      </c>
      <c r="T33" s="29">
        <f t="shared" si="20"/>
        <v>-67741.108319499996</v>
      </c>
      <c r="U33" s="29">
        <f t="shared" si="20"/>
        <v>-67741.108319499996</v>
      </c>
      <c r="V33" s="29">
        <f t="shared" si="20"/>
        <v>-33864.818248800002</v>
      </c>
      <c r="W33" s="29">
        <f t="shared" si="20"/>
        <v>0</v>
      </c>
      <c r="X33" s="29">
        <f t="shared" si="20"/>
        <v>0</v>
      </c>
      <c r="Y33" s="29">
        <f t="shared" si="20"/>
        <v>0</v>
      </c>
      <c r="Z33" s="29">
        <f t="shared" si="20"/>
        <v>0</v>
      </c>
      <c r="AA33" s="29">
        <f t="shared" si="20"/>
        <v>0</v>
      </c>
      <c r="AB33" s="29">
        <f t="shared" si="20"/>
        <v>0</v>
      </c>
      <c r="AC33" s="29">
        <f t="shared" si="20"/>
        <v>0</v>
      </c>
      <c r="AD33" s="29">
        <f t="shared" si="20"/>
        <v>0</v>
      </c>
      <c r="AE33" s="29">
        <f t="shared" si="20"/>
        <v>0</v>
      </c>
      <c r="AF33" s="29">
        <f t="shared" si="20"/>
        <v>0</v>
      </c>
      <c r="AG33" s="29"/>
      <c r="AH33" s="28">
        <f t="shared" ref="AH33:AH37" si="21">+SUM(F33:AF33)</f>
        <v>-1147182.19</v>
      </c>
      <c r="AJ33" s="28">
        <f>+B33</f>
        <v>-1147182.19</v>
      </c>
      <c r="AK33" s="28">
        <f>+SUM(F33:J33)</f>
        <v>-352701.16431550001</v>
      </c>
      <c r="AL33" s="28">
        <f>+C33</f>
        <v>0</v>
      </c>
      <c r="AM33" s="28">
        <f>+AK33+AL33</f>
        <v>-352701.16431550001</v>
      </c>
      <c r="AN33" s="28">
        <f>+AJ33-AM33</f>
        <v>-794481.02568449988</v>
      </c>
    </row>
    <row r="34" spans="1:42" ht="13.9" customHeight="1">
      <c r="A34" s="38" t="s">
        <v>109</v>
      </c>
      <c r="B34" s="27">
        <f>+'&lt;3&gt; 2009 - 2013 Tax Depr Fed'!B34+'&lt;4&gt; 2009-2013 Salvage Fed'!B34</f>
        <v>407740.60000000003</v>
      </c>
      <c r="C34" s="27">
        <v>0</v>
      </c>
      <c r="D34" s="27">
        <f t="shared" si="18"/>
        <v>407740.60000000003</v>
      </c>
      <c r="E34" s="28">
        <f t="shared" si="19"/>
        <v>0</v>
      </c>
      <c r="F34" s="29"/>
      <c r="G34" s="29">
        <f>+$D$34*G$11</f>
        <v>15290.272500000001</v>
      </c>
      <c r="H34" s="29">
        <f t="shared" ref="H34:AF34" si="22">+$D$34*H$11</f>
        <v>29434.793914000005</v>
      </c>
      <c r="I34" s="29">
        <f t="shared" si="22"/>
        <v>27224.839862000001</v>
      </c>
      <c r="J34" s="29">
        <f t="shared" si="22"/>
        <v>25186.136862000003</v>
      </c>
      <c r="K34" s="29">
        <f t="shared" si="22"/>
        <v>23294.220478000003</v>
      </c>
      <c r="L34" s="29">
        <f t="shared" si="22"/>
        <v>21549.090710000004</v>
      </c>
      <c r="M34" s="29">
        <f t="shared" si="22"/>
        <v>19930.360528000001</v>
      </c>
      <c r="N34" s="29">
        <f t="shared" si="22"/>
        <v>18438.029932000001</v>
      </c>
      <c r="O34" s="29">
        <f t="shared" si="22"/>
        <v>18193.385572000003</v>
      </c>
      <c r="P34" s="29">
        <f t="shared" si="22"/>
        <v>18189.308165999999</v>
      </c>
      <c r="Q34" s="29">
        <f t="shared" si="22"/>
        <v>18193.385572000003</v>
      </c>
      <c r="R34" s="29">
        <f t="shared" si="22"/>
        <v>18189.308165999999</v>
      </c>
      <c r="S34" s="29">
        <f t="shared" si="22"/>
        <v>18193.385572000003</v>
      </c>
      <c r="T34" s="29">
        <f t="shared" si="22"/>
        <v>18189.308165999999</v>
      </c>
      <c r="U34" s="29">
        <f t="shared" si="22"/>
        <v>18193.385572000003</v>
      </c>
      <c r="V34" s="29">
        <f t="shared" si="22"/>
        <v>18189.308165999999</v>
      </c>
      <c r="W34" s="29">
        <f t="shared" si="22"/>
        <v>18193.385572000003</v>
      </c>
      <c r="X34" s="29">
        <f t="shared" si="22"/>
        <v>18189.308165999999</v>
      </c>
      <c r="Y34" s="29">
        <f t="shared" si="22"/>
        <v>18193.385572000003</v>
      </c>
      <c r="Z34" s="29">
        <f t="shared" si="22"/>
        <v>18189.308165999999</v>
      </c>
      <c r="AA34" s="29">
        <f t="shared" si="22"/>
        <v>9096.6927860000014</v>
      </c>
      <c r="AB34" s="29">
        <f t="shared" si="22"/>
        <v>0</v>
      </c>
      <c r="AC34" s="29">
        <f t="shared" si="22"/>
        <v>0</v>
      </c>
      <c r="AD34" s="29">
        <f t="shared" si="22"/>
        <v>0</v>
      </c>
      <c r="AE34" s="29">
        <f t="shared" si="22"/>
        <v>0</v>
      </c>
      <c r="AF34" s="29">
        <f t="shared" si="22"/>
        <v>0</v>
      </c>
      <c r="AG34" s="29"/>
      <c r="AH34" s="28">
        <f t="shared" si="21"/>
        <v>407740.60000000009</v>
      </c>
      <c r="AJ34" s="28">
        <f t="shared" ref="AJ34:AJ37" si="23">+B34</f>
        <v>407740.60000000003</v>
      </c>
      <c r="AK34" s="28">
        <f t="shared" ref="AK34:AK37" si="24">+SUM(F34:J34)</f>
        <v>97136.043138000008</v>
      </c>
      <c r="AL34" s="28">
        <f t="shared" ref="AL34:AL37" si="25">+C34</f>
        <v>0</v>
      </c>
      <c r="AM34" s="28">
        <f t="shared" ref="AM34:AM37" si="26">+AK34+AL34</f>
        <v>97136.043138000008</v>
      </c>
      <c r="AN34" s="28">
        <f t="shared" ref="AN34:AN37" si="27">+AJ34-AM34</f>
        <v>310604.55686200003</v>
      </c>
    </row>
    <row r="35" spans="1:42" ht="13.9" customHeight="1">
      <c r="A35" s="38" t="s">
        <v>26</v>
      </c>
      <c r="B35" s="27">
        <f>+'&lt;3&gt; 2009 - 2013 Tax Depr Fed'!B35+'&lt;4&gt; 2009-2013 Salvage Fed'!B35</f>
        <v>13748433.390000001</v>
      </c>
      <c r="C35" s="27">
        <v>0</v>
      </c>
      <c r="D35" s="27">
        <f t="shared" si="18"/>
        <v>13748433.390000001</v>
      </c>
      <c r="E35" s="28">
        <f t="shared" si="19"/>
        <v>0</v>
      </c>
      <c r="F35" s="29"/>
      <c r="G35" s="29">
        <f t="shared" ref="G35:AF35" si="28">+$D$35*G$11</f>
        <v>515566.252125</v>
      </c>
      <c r="H35" s="29">
        <f t="shared" si="28"/>
        <v>992499.40642410005</v>
      </c>
      <c r="I35" s="29">
        <f t="shared" si="28"/>
        <v>917982.89745029993</v>
      </c>
      <c r="J35" s="29">
        <f t="shared" si="28"/>
        <v>849240.73050030007</v>
      </c>
      <c r="K35" s="29">
        <f t="shared" si="28"/>
        <v>785447.99957069999</v>
      </c>
      <c r="L35" s="29">
        <f t="shared" si="28"/>
        <v>726604.70466150006</v>
      </c>
      <c r="M35" s="29">
        <f t="shared" si="28"/>
        <v>672023.42410319997</v>
      </c>
      <c r="N35" s="29">
        <f t="shared" si="28"/>
        <v>621704.15789580008</v>
      </c>
      <c r="O35" s="29">
        <f t="shared" si="28"/>
        <v>613455.09786179999</v>
      </c>
      <c r="P35" s="29">
        <f t="shared" si="28"/>
        <v>613317.61352789996</v>
      </c>
      <c r="Q35" s="29">
        <f t="shared" si="28"/>
        <v>613455.09786179999</v>
      </c>
      <c r="R35" s="29">
        <f t="shared" si="28"/>
        <v>613317.61352789996</v>
      </c>
      <c r="S35" s="29">
        <f t="shared" si="28"/>
        <v>613455.09786179999</v>
      </c>
      <c r="T35" s="29">
        <f t="shared" si="28"/>
        <v>613317.61352789996</v>
      </c>
      <c r="U35" s="29">
        <f t="shared" si="28"/>
        <v>613455.09786179999</v>
      </c>
      <c r="V35" s="29">
        <f t="shared" si="28"/>
        <v>613317.61352789996</v>
      </c>
      <c r="W35" s="29">
        <f t="shared" si="28"/>
        <v>613455.09786179999</v>
      </c>
      <c r="X35" s="29">
        <f t="shared" si="28"/>
        <v>613317.61352789996</v>
      </c>
      <c r="Y35" s="29">
        <f t="shared" si="28"/>
        <v>613455.09786179999</v>
      </c>
      <c r="Z35" s="29">
        <f t="shared" si="28"/>
        <v>613317.61352789996</v>
      </c>
      <c r="AA35" s="29">
        <f t="shared" si="28"/>
        <v>306727.5489309</v>
      </c>
      <c r="AB35" s="29">
        <f t="shared" si="28"/>
        <v>0</v>
      </c>
      <c r="AC35" s="29">
        <f t="shared" si="28"/>
        <v>0</v>
      </c>
      <c r="AD35" s="29">
        <f t="shared" si="28"/>
        <v>0</v>
      </c>
      <c r="AE35" s="29">
        <f t="shared" si="28"/>
        <v>0</v>
      </c>
      <c r="AF35" s="29">
        <f t="shared" si="28"/>
        <v>0</v>
      </c>
      <c r="AG35" s="29"/>
      <c r="AH35" s="28">
        <f t="shared" si="21"/>
        <v>13748433.389999999</v>
      </c>
      <c r="AJ35" s="28">
        <f t="shared" si="23"/>
        <v>13748433.390000001</v>
      </c>
      <c r="AK35" s="28">
        <f t="shared" si="24"/>
        <v>3275289.2864997</v>
      </c>
      <c r="AL35" s="28">
        <f t="shared" si="25"/>
        <v>0</v>
      </c>
      <c r="AM35" s="28">
        <f t="shared" si="26"/>
        <v>3275289.2864997</v>
      </c>
      <c r="AN35" s="28">
        <f t="shared" si="27"/>
        <v>10473144.103500301</v>
      </c>
    </row>
    <row r="36" spans="1:42" ht="13.9" customHeight="1">
      <c r="A36" s="38" t="s">
        <v>27</v>
      </c>
      <c r="B36" s="27">
        <f>+'&lt;3&gt; 2009 - 2013 Tax Depr Fed'!B36+'&lt;4&gt; 2009-2013 Salvage Fed'!B36</f>
        <v>0</v>
      </c>
      <c r="C36" s="27">
        <v>0</v>
      </c>
      <c r="D36" s="27">
        <f t="shared" si="18"/>
        <v>0</v>
      </c>
      <c r="E36" s="28">
        <f t="shared" si="19"/>
        <v>0</v>
      </c>
      <c r="F36" s="29"/>
      <c r="G36" s="29">
        <f t="shared" ref="G36:AF36" si="29">+$D$36*G$12</f>
        <v>0</v>
      </c>
      <c r="H36" s="29">
        <f t="shared" si="29"/>
        <v>0</v>
      </c>
      <c r="I36" s="29">
        <f t="shared" si="29"/>
        <v>0</v>
      </c>
      <c r="J36" s="29">
        <f t="shared" si="29"/>
        <v>0</v>
      </c>
      <c r="K36" s="29">
        <f t="shared" si="29"/>
        <v>0</v>
      </c>
      <c r="L36" s="29">
        <f t="shared" si="29"/>
        <v>0</v>
      </c>
      <c r="M36" s="29">
        <f t="shared" si="29"/>
        <v>0</v>
      </c>
      <c r="N36" s="29">
        <f t="shared" si="29"/>
        <v>0</v>
      </c>
      <c r="O36" s="29">
        <f t="shared" si="29"/>
        <v>0</v>
      </c>
      <c r="P36" s="29">
        <f t="shared" si="29"/>
        <v>0</v>
      </c>
      <c r="Q36" s="29">
        <f t="shared" si="29"/>
        <v>0</v>
      </c>
      <c r="R36" s="29">
        <f t="shared" si="29"/>
        <v>0</v>
      </c>
      <c r="S36" s="29">
        <f t="shared" si="29"/>
        <v>0</v>
      </c>
      <c r="T36" s="29">
        <f t="shared" si="29"/>
        <v>0</v>
      </c>
      <c r="U36" s="29">
        <f t="shared" si="29"/>
        <v>0</v>
      </c>
      <c r="V36" s="29">
        <f t="shared" si="29"/>
        <v>0</v>
      </c>
      <c r="W36" s="29">
        <f t="shared" si="29"/>
        <v>0</v>
      </c>
      <c r="X36" s="29">
        <f t="shared" si="29"/>
        <v>0</v>
      </c>
      <c r="Y36" s="29">
        <f t="shared" si="29"/>
        <v>0</v>
      </c>
      <c r="Z36" s="29">
        <f t="shared" si="29"/>
        <v>0</v>
      </c>
      <c r="AA36" s="29">
        <f t="shared" si="29"/>
        <v>0</v>
      </c>
      <c r="AB36" s="29">
        <f t="shared" si="29"/>
        <v>0</v>
      </c>
      <c r="AC36" s="29">
        <f t="shared" si="29"/>
        <v>0</v>
      </c>
      <c r="AD36" s="29">
        <f t="shared" si="29"/>
        <v>0</v>
      </c>
      <c r="AE36" s="29">
        <f t="shared" si="29"/>
        <v>0</v>
      </c>
      <c r="AF36" s="29">
        <f t="shared" si="29"/>
        <v>0</v>
      </c>
      <c r="AG36" s="29"/>
      <c r="AH36" s="28">
        <f t="shared" si="21"/>
        <v>0</v>
      </c>
      <c r="AJ36" s="28">
        <f t="shared" si="23"/>
        <v>0</v>
      </c>
      <c r="AK36" s="28">
        <f t="shared" si="24"/>
        <v>0</v>
      </c>
      <c r="AL36" s="28">
        <f t="shared" si="25"/>
        <v>0</v>
      </c>
      <c r="AM36" s="28">
        <f t="shared" si="26"/>
        <v>0</v>
      </c>
      <c r="AN36" s="28">
        <f t="shared" si="27"/>
        <v>0</v>
      </c>
    </row>
    <row r="37" spans="1:42" ht="13.9" customHeight="1">
      <c r="A37" s="38" t="s">
        <v>28</v>
      </c>
      <c r="B37" s="27">
        <f>+'&lt;3&gt; 2009 - 2013 Tax Depr Fed'!B37+'&lt;4&gt; 2009-2013 Salvage Fed'!B37</f>
        <v>0</v>
      </c>
      <c r="C37" s="27">
        <v>0</v>
      </c>
      <c r="D37" s="27">
        <f t="shared" si="18"/>
        <v>0</v>
      </c>
      <c r="E37" s="28">
        <f t="shared" si="19"/>
        <v>0</v>
      </c>
      <c r="F37" s="29"/>
      <c r="G37" s="29">
        <f t="shared" ref="G37:AF37" si="30">+$D$37*G$11</f>
        <v>0</v>
      </c>
      <c r="H37" s="29">
        <f t="shared" si="30"/>
        <v>0</v>
      </c>
      <c r="I37" s="29">
        <f t="shared" si="30"/>
        <v>0</v>
      </c>
      <c r="J37" s="29">
        <f t="shared" si="30"/>
        <v>0</v>
      </c>
      <c r="K37" s="29">
        <f t="shared" si="30"/>
        <v>0</v>
      </c>
      <c r="L37" s="29">
        <f t="shared" si="30"/>
        <v>0</v>
      </c>
      <c r="M37" s="29">
        <f t="shared" si="30"/>
        <v>0</v>
      </c>
      <c r="N37" s="29">
        <f t="shared" si="30"/>
        <v>0</v>
      </c>
      <c r="O37" s="29">
        <f t="shared" si="30"/>
        <v>0</v>
      </c>
      <c r="P37" s="29">
        <f t="shared" si="30"/>
        <v>0</v>
      </c>
      <c r="Q37" s="29">
        <f t="shared" si="30"/>
        <v>0</v>
      </c>
      <c r="R37" s="29">
        <f t="shared" si="30"/>
        <v>0</v>
      </c>
      <c r="S37" s="29">
        <f t="shared" si="30"/>
        <v>0</v>
      </c>
      <c r="T37" s="29">
        <f t="shared" si="30"/>
        <v>0</v>
      </c>
      <c r="U37" s="29">
        <f t="shared" si="30"/>
        <v>0</v>
      </c>
      <c r="V37" s="29">
        <f t="shared" si="30"/>
        <v>0</v>
      </c>
      <c r="W37" s="29">
        <f t="shared" si="30"/>
        <v>0</v>
      </c>
      <c r="X37" s="29">
        <f t="shared" si="30"/>
        <v>0</v>
      </c>
      <c r="Y37" s="29">
        <f t="shared" si="30"/>
        <v>0</v>
      </c>
      <c r="Z37" s="29">
        <f t="shared" si="30"/>
        <v>0</v>
      </c>
      <c r="AA37" s="29">
        <f t="shared" si="30"/>
        <v>0</v>
      </c>
      <c r="AB37" s="29">
        <f t="shared" si="30"/>
        <v>0</v>
      </c>
      <c r="AC37" s="29">
        <f t="shared" si="30"/>
        <v>0</v>
      </c>
      <c r="AD37" s="29">
        <f t="shared" si="30"/>
        <v>0</v>
      </c>
      <c r="AE37" s="29">
        <f t="shared" si="30"/>
        <v>0</v>
      </c>
      <c r="AF37" s="29">
        <f t="shared" si="30"/>
        <v>0</v>
      </c>
      <c r="AG37" s="29"/>
      <c r="AH37" s="28">
        <f t="shared" si="21"/>
        <v>0</v>
      </c>
      <c r="AJ37" s="28">
        <f t="shared" si="23"/>
        <v>0</v>
      </c>
      <c r="AK37" s="28">
        <f t="shared" si="24"/>
        <v>0</v>
      </c>
      <c r="AL37" s="28">
        <f t="shared" si="25"/>
        <v>0</v>
      </c>
      <c r="AM37" s="28">
        <f t="shared" si="26"/>
        <v>0</v>
      </c>
      <c r="AN37" s="28">
        <f t="shared" si="27"/>
        <v>0</v>
      </c>
    </row>
    <row r="38" spans="1:42" ht="13.9" customHeight="1" thickBot="1">
      <c r="A38" s="39" t="s">
        <v>22</v>
      </c>
      <c r="B38" s="31">
        <f t="shared" ref="B38:AF38" si="31">SUM(B32:B37)</f>
        <v>13008991.800000001</v>
      </c>
      <c r="C38" s="31">
        <f t="shared" si="31"/>
        <v>0</v>
      </c>
      <c r="D38" s="31">
        <f t="shared" si="31"/>
        <v>13008991.800000001</v>
      </c>
      <c r="E38" s="31">
        <f t="shared" si="31"/>
        <v>0</v>
      </c>
      <c r="F38" s="31">
        <f t="shared" si="31"/>
        <v>0</v>
      </c>
      <c r="G38" s="31">
        <f t="shared" si="31"/>
        <v>473497.415125</v>
      </c>
      <c r="H38" s="31">
        <f t="shared" si="31"/>
        <v>912951.89228810009</v>
      </c>
      <c r="I38" s="31">
        <f t="shared" si="31"/>
        <v>847123.66006729996</v>
      </c>
      <c r="J38" s="31">
        <f t="shared" si="31"/>
        <v>786151.19784180005</v>
      </c>
      <c r="K38" s="31">
        <f t="shared" si="31"/>
        <v>729299.85339119995</v>
      </c>
      <c r="L38" s="31">
        <f t="shared" si="31"/>
        <v>676649.92946880008</v>
      </c>
      <c r="M38" s="31">
        <f t="shared" si="31"/>
        <v>624212.67631170002</v>
      </c>
      <c r="N38" s="31">
        <f t="shared" si="31"/>
        <v>572401.07950830006</v>
      </c>
      <c r="O38" s="31">
        <f t="shared" si="31"/>
        <v>563907.37511430006</v>
      </c>
      <c r="P38" s="31">
        <f t="shared" si="31"/>
        <v>563765.81337439991</v>
      </c>
      <c r="Q38" s="31">
        <f t="shared" si="31"/>
        <v>563907.37511430006</v>
      </c>
      <c r="R38" s="31">
        <f t="shared" si="31"/>
        <v>563765.81337439991</v>
      </c>
      <c r="S38" s="31">
        <f t="shared" si="31"/>
        <v>563907.37511430006</v>
      </c>
      <c r="T38" s="31">
        <f t="shared" si="31"/>
        <v>563765.81337439991</v>
      </c>
      <c r="U38" s="31">
        <f t="shared" si="31"/>
        <v>563907.37511430006</v>
      </c>
      <c r="V38" s="31">
        <f t="shared" si="31"/>
        <v>597642.1034450999</v>
      </c>
      <c r="W38" s="31">
        <f t="shared" si="31"/>
        <v>631648.48343380005</v>
      </c>
      <c r="X38" s="31">
        <f t="shared" si="31"/>
        <v>631506.9216938999</v>
      </c>
      <c r="Y38" s="31">
        <f t="shared" si="31"/>
        <v>631648.48343380005</v>
      </c>
      <c r="Z38" s="31">
        <f t="shared" si="31"/>
        <v>631506.9216938999</v>
      </c>
      <c r="AA38" s="31">
        <f t="shared" si="31"/>
        <v>315824.24171690003</v>
      </c>
      <c r="AB38" s="31">
        <f t="shared" si="31"/>
        <v>0</v>
      </c>
      <c r="AC38" s="31">
        <f t="shared" si="31"/>
        <v>0</v>
      </c>
      <c r="AD38" s="31">
        <f t="shared" si="31"/>
        <v>0</v>
      </c>
      <c r="AE38" s="31">
        <f t="shared" si="31"/>
        <v>0</v>
      </c>
      <c r="AF38" s="31">
        <f t="shared" si="31"/>
        <v>0</v>
      </c>
      <c r="AG38" s="30"/>
      <c r="AH38" s="31">
        <f>SUM(AH32:AH37)</f>
        <v>13008991.799999999</v>
      </c>
      <c r="AJ38" s="31">
        <f t="shared" ref="AJ38:AN38" si="32">SUM(AJ32:AJ37)</f>
        <v>13008991.800000001</v>
      </c>
      <c r="AK38" s="31">
        <f t="shared" si="32"/>
        <v>3019724.1653221999</v>
      </c>
      <c r="AL38" s="31">
        <f t="shared" si="32"/>
        <v>0</v>
      </c>
      <c r="AM38" s="31">
        <f t="shared" si="32"/>
        <v>3019724.1653221999</v>
      </c>
      <c r="AN38" s="31">
        <f t="shared" si="32"/>
        <v>9989267.6346778013</v>
      </c>
      <c r="AO38" s="36">
        <f>+SUM(K38:AF38)+AM38-AJ38</f>
        <v>0</v>
      </c>
      <c r="AP38" s="36">
        <f>+AM38+AN38-AJ38</f>
        <v>0</v>
      </c>
    </row>
    <row r="39" spans="1:42" ht="13.9" customHeight="1" thickTop="1">
      <c r="A39" s="27"/>
      <c r="B39" s="32"/>
      <c r="C39" s="32"/>
      <c r="D39" s="32"/>
      <c r="E39" s="33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29"/>
      <c r="AH39" s="34"/>
    </row>
    <row r="40" spans="1:42" ht="13.9" customHeight="1">
      <c r="A40" s="26" t="s">
        <v>30</v>
      </c>
      <c r="B40" s="32"/>
      <c r="C40" s="32"/>
      <c r="D40" s="32"/>
      <c r="E40" s="33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29"/>
      <c r="AH40" s="34"/>
    </row>
    <row r="41" spans="1:42" ht="13.9" customHeight="1">
      <c r="A41" s="38" t="s">
        <v>25</v>
      </c>
      <c r="B41" s="27">
        <f>+'&lt;3&gt; 2009 - 2013 Tax Depr Fed'!B41+'&lt;4&gt; 2009-2013 Salvage Fed'!B41</f>
        <v>-2032210.2100000004</v>
      </c>
      <c r="C41" s="27">
        <v>0</v>
      </c>
      <c r="D41" s="27">
        <f t="shared" ref="D41:D45" si="33">+B41-C41</f>
        <v>-2032210.2100000004</v>
      </c>
      <c r="E41" s="28">
        <f t="shared" ref="E41:E45" si="34">SUM(F41:AF41)-(B41-C41)</f>
        <v>0</v>
      </c>
      <c r="F41" s="29"/>
      <c r="G41" s="29"/>
      <c r="H41" s="29">
        <f>+$D$41*G$12</f>
        <v>-101610.51050000003</v>
      </c>
      <c r="I41" s="29">
        <f t="shared" ref="I41:AF41" si="35">+$D$41*H$12</f>
        <v>-193059.96995000006</v>
      </c>
      <c r="J41" s="29">
        <f t="shared" si="35"/>
        <v>-173753.97295500006</v>
      </c>
      <c r="K41" s="29">
        <f t="shared" si="35"/>
        <v>-156378.57565950006</v>
      </c>
      <c r="L41" s="29">
        <f t="shared" si="35"/>
        <v>-140730.55704250003</v>
      </c>
      <c r="M41" s="29">
        <f t="shared" si="35"/>
        <v>-126667.66238930004</v>
      </c>
      <c r="N41" s="29">
        <f t="shared" si="35"/>
        <v>-120002.01290050002</v>
      </c>
      <c r="O41" s="29">
        <f t="shared" si="35"/>
        <v>-120002.01290050002</v>
      </c>
      <c r="P41" s="29">
        <f t="shared" si="35"/>
        <v>-120002.01290050002</v>
      </c>
      <c r="Q41" s="29">
        <f t="shared" si="35"/>
        <v>-120002.01290050002</v>
      </c>
      <c r="R41" s="29">
        <f t="shared" si="35"/>
        <v>-120002.01290050002</v>
      </c>
      <c r="S41" s="29">
        <f t="shared" si="35"/>
        <v>-120002.01290050002</v>
      </c>
      <c r="T41" s="29">
        <f t="shared" si="35"/>
        <v>-120002.01290050002</v>
      </c>
      <c r="U41" s="29">
        <f t="shared" si="35"/>
        <v>-120002.01290050002</v>
      </c>
      <c r="V41" s="29">
        <f t="shared" si="35"/>
        <v>-120002.01290050002</v>
      </c>
      <c r="W41" s="29">
        <f t="shared" si="35"/>
        <v>-59990.845399200014</v>
      </c>
      <c r="X41" s="29">
        <f t="shared" si="35"/>
        <v>0</v>
      </c>
      <c r="Y41" s="29">
        <f t="shared" si="35"/>
        <v>0</v>
      </c>
      <c r="Z41" s="29">
        <f t="shared" si="35"/>
        <v>0</v>
      </c>
      <c r="AA41" s="29">
        <f t="shared" si="35"/>
        <v>0</v>
      </c>
      <c r="AB41" s="29">
        <f t="shared" si="35"/>
        <v>0</v>
      </c>
      <c r="AC41" s="29">
        <f t="shared" si="35"/>
        <v>0</v>
      </c>
      <c r="AD41" s="29">
        <f t="shared" si="35"/>
        <v>0</v>
      </c>
      <c r="AE41" s="29">
        <f t="shared" si="35"/>
        <v>0</v>
      </c>
      <c r="AF41" s="29">
        <f t="shared" si="35"/>
        <v>0</v>
      </c>
      <c r="AG41" s="29"/>
      <c r="AH41" s="28">
        <f t="shared" ref="AH41:AH45" si="36">+SUM(F41:AF41)</f>
        <v>-2032210.2100000009</v>
      </c>
      <c r="AJ41" s="28">
        <f>+B41</f>
        <v>-2032210.2100000004</v>
      </c>
      <c r="AK41" s="28">
        <f>+SUM(F41:J41)</f>
        <v>-468424.45340500015</v>
      </c>
      <c r="AL41" s="28">
        <f>+C41</f>
        <v>0</v>
      </c>
      <c r="AM41" s="28">
        <f>+AK41+AL41</f>
        <v>-468424.45340500015</v>
      </c>
      <c r="AN41" s="28">
        <f>+AJ41-AM41</f>
        <v>-1563785.7565950002</v>
      </c>
    </row>
    <row r="42" spans="1:42" ht="13.9" customHeight="1">
      <c r="A42" s="38" t="s">
        <v>109</v>
      </c>
      <c r="B42" s="27">
        <f>+'&lt;3&gt; 2009 - 2013 Tax Depr Fed'!B42+'&lt;4&gt; 2009-2013 Salvage Fed'!B42</f>
        <v>71057.75</v>
      </c>
      <c r="C42" s="27">
        <v>0</v>
      </c>
      <c r="D42" s="27">
        <f t="shared" si="33"/>
        <v>71057.75</v>
      </c>
      <c r="E42" s="28">
        <f t="shared" si="34"/>
        <v>0</v>
      </c>
      <c r="F42" s="29"/>
      <c r="G42" s="29"/>
      <c r="H42" s="29">
        <f>+$D$42*G$11</f>
        <v>2664.6656250000001</v>
      </c>
      <c r="I42" s="29">
        <f t="shared" ref="I42:AF42" si="37">+$D$42*H$11</f>
        <v>5129.6589725000003</v>
      </c>
      <c r="J42" s="29">
        <f t="shared" si="37"/>
        <v>4744.5259674999998</v>
      </c>
      <c r="K42" s="29">
        <f t="shared" si="37"/>
        <v>4389.2372175</v>
      </c>
      <c r="L42" s="29">
        <f t="shared" si="37"/>
        <v>4059.5292574999999</v>
      </c>
      <c r="M42" s="29">
        <f t="shared" si="37"/>
        <v>3755.4020875000001</v>
      </c>
      <c r="N42" s="29">
        <f t="shared" si="37"/>
        <v>3473.3028199999999</v>
      </c>
      <c r="O42" s="29">
        <f t="shared" si="37"/>
        <v>3213.2314550000001</v>
      </c>
      <c r="P42" s="29">
        <f t="shared" si="37"/>
        <v>3170.5968050000001</v>
      </c>
      <c r="Q42" s="29">
        <f t="shared" si="37"/>
        <v>3169.8862274999997</v>
      </c>
      <c r="R42" s="29">
        <f t="shared" si="37"/>
        <v>3170.5968050000001</v>
      </c>
      <c r="S42" s="29">
        <f t="shared" si="37"/>
        <v>3169.8862274999997</v>
      </c>
      <c r="T42" s="29">
        <f t="shared" si="37"/>
        <v>3170.5968050000001</v>
      </c>
      <c r="U42" s="29">
        <f t="shared" si="37"/>
        <v>3169.8862274999997</v>
      </c>
      <c r="V42" s="29">
        <f t="shared" si="37"/>
        <v>3170.5968050000001</v>
      </c>
      <c r="W42" s="29">
        <f t="shared" si="37"/>
        <v>3169.8862274999997</v>
      </c>
      <c r="X42" s="29">
        <f t="shared" si="37"/>
        <v>3170.5968050000001</v>
      </c>
      <c r="Y42" s="29">
        <f t="shared" si="37"/>
        <v>3169.8862274999997</v>
      </c>
      <c r="Z42" s="29">
        <f t="shared" si="37"/>
        <v>3170.5968050000001</v>
      </c>
      <c r="AA42" s="29">
        <f t="shared" si="37"/>
        <v>3169.8862274999997</v>
      </c>
      <c r="AB42" s="29">
        <f t="shared" si="37"/>
        <v>1585.2984025000001</v>
      </c>
      <c r="AC42" s="29">
        <f t="shared" si="37"/>
        <v>0</v>
      </c>
      <c r="AD42" s="29">
        <f t="shared" si="37"/>
        <v>0</v>
      </c>
      <c r="AE42" s="29">
        <f t="shared" si="37"/>
        <v>0</v>
      </c>
      <c r="AF42" s="29">
        <f t="shared" si="37"/>
        <v>0</v>
      </c>
      <c r="AG42" s="29"/>
      <c r="AH42" s="28">
        <f t="shared" si="36"/>
        <v>71057.75</v>
      </c>
      <c r="AJ42" s="28">
        <f t="shared" ref="AJ42:AJ45" si="38">+B42</f>
        <v>71057.75</v>
      </c>
      <c r="AK42" s="28">
        <f t="shared" ref="AK42:AK45" si="39">+SUM(F42:J42)</f>
        <v>12538.850565000001</v>
      </c>
      <c r="AL42" s="28">
        <f t="shared" ref="AL42:AL45" si="40">+C42</f>
        <v>0</v>
      </c>
      <c r="AM42" s="28">
        <f t="shared" ref="AM42:AM45" si="41">+AK42+AL42</f>
        <v>12538.850565000001</v>
      </c>
      <c r="AN42" s="28">
        <f t="shared" ref="AN42:AN45" si="42">+AJ42-AM42</f>
        <v>58518.899434999999</v>
      </c>
    </row>
    <row r="43" spans="1:42" ht="13.9" customHeight="1">
      <c r="A43" s="38" t="s">
        <v>26</v>
      </c>
      <c r="B43" s="27">
        <f>+'&lt;3&gt; 2009 - 2013 Tax Depr Fed'!B43+'&lt;4&gt; 2009-2013 Salvage Fed'!B43</f>
        <v>19951838.940000001</v>
      </c>
      <c r="C43" s="27">
        <v>0</v>
      </c>
      <c r="D43" s="27">
        <f t="shared" si="33"/>
        <v>19951838.940000001</v>
      </c>
      <c r="E43" s="28">
        <f t="shared" si="34"/>
        <v>0</v>
      </c>
      <c r="F43" s="29"/>
      <c r="G43" s="29"/>
      <c r="H43" s="29">
        <f>+$D$43*G$11</f>
        <v>748193.96025</v>
      </c>
      <c r="I43" s="29">
        <f t="shared" ref="I43:AF43" si="43">+$D$43*H$11</f>
        <v>1440323.2530786002</v>
      </c>
      <c r="J43" s="29">
        <f t="shared" si="43"/>
        <v>1332184.2860238</v>
      </c>
      <c r="K43" s="29">
        <f t="shared" si="43"/>
        <v>1232425.0913238002</v>
      </c>
      <c r="L43" s="29">
        <f t="shared" si="43"/>
        <v>1139848.5586422002</v>
      </c>
      <c r="M43" s="29">
        <f t="shared" si="43"/>
        <v>1054454.6879790002</v>
      </c>
      <c r="N43" s="29">
        <f t="shared" si="43"/>
        <v>975245.88738720003</v>
      </c>
      <c r="O43" s="29">
        <f t="shared" si="43"/>
        <v>902222.15686680016</v>
      </c>
      <c r="P43" s="29">
        <f t="shared" si="43"/>
        <v>890251.05350280006</v>
      </c>
      <c r="Q43" s="29">
        <f t="shared" si="43"/>
        <v>890051.53511339996</v>
      </c>
      <c r="R43" s="29">
        <f t="shared" si="43"/>
        <v>890251.05350280006</v>
      </c>
      <c r="S43" s="29">
        <f t="shared" si="43"/>
        <v>890051.53511339996</v>
      </c>
      <c r="T43" s="29">
        <f t="shared" si="43"/>
        <v>890251.05350280006</v>
      </c>
      <c r="U43" s="29">
        <f t="shared" si="43"/>
        <v>890051.53511339996</v>
      </c>
      <c r="V43" s="29">
        <f t="shared" si="43"/>
        <v>890251.05350280006</v>
      </c>
      <c r="W43" s="29">
        <f t="shared" si="43"/>
        <v>890051.53511339996</v>
      </c>
      <c r="X43" s="29">
        <f t="shared" si="43"/>
        <v>890251.05350280006</v>
      </c>
      <c r="Y43" s="29">
        <f t="shared" si="43"/>
        <v>890051.53511339996</v>
      </c>
      <c r="Z43" s="29">
        <f t="shared" si="43"/>
        <v>890251.05350280006</v>
      </c>
      <c r="AA43" s="29">
        <f t="shared" si="43"/>
        <v>890051.53511339996</v>
      </c>
      <c r="AB43" s="29">
        <f t="shared" si="43"/>
        <v>445125.52675140003</v>
      </c>
      <c r="AC43" s="29">
        <f t="shared" si="43"/>
        <v>0</v>
      </c>
      <c r="AD43" s="29">
        <f t="shared" si="43"/>
        <v>0</v>
      </c>
      <c r="AE43" s="29">
        <f t="shared" si="43"/>
        <v>0</v>
      </c>
      <c r="AF43" s="29">
        <f t="shared" si="43"/>
        <v>0</v>
      </c>
      <c r="AG43" s="29"/>
      <c r="AH43" s="28">
        <f t="shared" si="36"/>
        <v>19951838.940000005</v>
      </c>
      <c r="AJ43" s="28">
        <f t="shared" si="38"/>
        <v>19951838.940000001</v>
      </c>
      <c r="AK43" s="28">
        <f t="shared" si="39"/>
        <v>3520701.4993524002</v>
      </c>
      <c r="AL43" s="28">
        <f t="shared" si="40"/>
        <v>0</v>
      </c>
      <c r="AM43" s="28">
        <f t="shared" si="41"/>
        <v>3520701.4993524002</v>
      </c>
      <c r="AN43" s="28">
        <f t="shared" si="42"/>
        <v>16431137.440647602</v>
      </c>
    </row>
    <row r="44" spans="1:42" ht="13.9" customHeight="1">
      <c r="A44" s="38" t="s">
        <v>27</v>
      </c>
      <c r="B44" s="27">
        <f>+'&lt;3&gt; 2009 - 2013 Tax Depr Fed'!B44+'&lt;4&gt; 2009-2013 Salvage Fed'!B44</f>
        <v>0</v>
      </c>
      <c r="C44" s="27">
        <v>0</v>
      </c>
      <c r="D44" s="27">
        <f t="shared" si="33"/>
        <v>0</v>
      </c>
      <c r="E44" s="28">
        <f t="shared" si="34"/>
        <v>0</v>
      </c>
      <c r="F44" s="29"/>
      <c r="G44" s="29"/>
      <c r="H44" s="29">
        <f>+$D$44*G$12</f>
        <v>0</v>
      </c>
      <c r="I44" s="29">
        <f t="shared" ref="I44:AF44" si="44">+$D$44*H$12</f>
        <v>0</v>
      </c>
      <c r="J44" s="29">
        <f t="shared" si="44"/>
        <v>0</v>
      </c>
      <c r="K44" s="29">
        <f t="shared" si="44"/>
        <v>0</v>
      </c>
      <c r="L44" s="29">
        <f t="shared" si="44"/>
        <v>0</v>
      </c>
      <c r="M44" s="29">
        <f t="shared" si="44"/>
        <v>0</v>
      </c>
      <c r="N44" s="29">
        <f t="shared" si="44"/>
        <v>0</v>
      </c>
      <c r="O44" s="29">
        <f t="shared" si="44"/>
        <v>0</v>
      </c>
      <c r="P44" s="29">
        <f t="shared" si="44"/>
        <v>0</v>
      </c>
      <c r="Q44" s="29">
        <f t="shared" si="44"/>
        <v>0</v>
      </c>
      <c r="R44" s="29">
        <f t="shared" si="44"/>
        <v>0</v>
      </c>
      <c r="S44" s="29">
        <f t="shared" si="44"/>
        <v>0</v>
      </c>
      <c r="T44" s="29">
        <f t="shared" si="44"/>
        <v>0</v>
      </c>
      <c r="U44" s="29">
        <f t="shared" si="44"/>
        <v>0</v>
      </c>
      <c r="V44" s="29">
        <f t="shared" si="44"/>
        <v>0</v>
      </c>
      <c r="W44" s="29">
        <f t="shared" si="44"/>
        <v>0</v>
      </c>
      <c r="X44" s="29">
        <f t="shared" si="44"/>
        <v>0</v>
      </c>
      <c r="Y44" s="29">
        <f t="shared" si="44"/>
        <v>0</v>
      </c>
      <c r="Z44" s="29">
        <f t="shared" si="44"/>
        <v>0</v>
      </c>
      <c r="AA44" s="29">
        <f t="shared" si="44"/>
        <v>0</v>
      </c>
      <c r="AB44" s="29">
        <f t="shared" si="44"/>
        <v>0</v>
      </c>
      <c r="AC44" s="29">
        <f t="shared" si="44"/>
        <v>0</v>
      </c>
      <c r="AD44" s="29">
        <f t="shared" si="44"/>
        <v>0</v>
      </c>
      <c r="AE44" s="29">
        <f t="shared" si="44"/>
        <v>0</v>
      </c>
      <c r="AF44" s="29">
        <f t="shared" si="44"/>
        <v>0</v>
      </c>
      <c r="AG44" s="29"/>
      <c r="AH44" s="28">
        <f t="shared" si="36"/>
        <v>0</v>
      </c>
      <c r="AJ44" s="28">
        <f t="shared" si="38"/>
        <v>0</v>
      </c>
      <c r="AK44" s="28">
        <f t="shared" si="39"/>
        <v>0</v>
      </c>
      <c r="AL44" s="28">
        <f t="shared" si="40"/>
        <v>0</v>
      </c>
      <c r="AM44" s="28">
        <f t="shared" si="41"/>
        <v>0</v>
      </c>
      <c r="AN44" s="28">
        <f t="shared" si="42"/>
        <v>0</v>
      </c>
    </row>
    <row r="45" spans="1:42" ht="13.9" customHeight="1">
      <c r="A45" s="38" t="s">
        <v>28</v>
      </c>
      <c r="B45" s="27">
        <f>+'&lt;3&gt; 2009 - 2013 Tax Depr Fed'!B45+'&lt;4&gt; 2009-2013 Salvage Fed'!B45</f>
        <v>0</v>
      </c>
      <c r="C45" s="27">
        <v>0</v>
      </c>
      <c r="D45" s="27">
        <f t="shared" si="33"/>
        <v>0</v>
      </c>
      <c r="E45" s="28">
        <f t="shared" si="34"/>
        <v>0</v>
      </c>
      <c r="F45" s="29"/>
      <c r="G45" s="29"/>
      <c r="H45" s="29">
        <f>+$D$45*G$11</f>
        <v>0</v>
      </c>
      <c r="I45" s="29">
        <f t="shared" ref="I45:AF45" si="45">+$D$45*H$11</f>
        <v>0</v>
      </c>
      <c r="J45" s="29">
        <f t="shared" si="45"/>
        <v>0</v>
      </c>
      <c r="K45" s="29">
        <f t="shared" si="45"/>
        <v>0</v>
      </c>
      <c r="L45" s="29">
        <f t="shared" si="45"/>
        <v>0</v>
      </c>
      <c r="M45" s="29">
        <f t="shared" si="45"/>
        <v>0</v>
      </c>
      <c r="N45" s="29">
        <f t="shared" si="45"/>
        <v>0</v>
      </c>
      <c r="O45" s="29">
        <f t="shared" si="45"/>
        <v>0</v>
      </c>
      <c r="P45" s="29">
        <f t="shared" si="45"/>
        <v>0</v>
      </c>
      <c r="Q45" s="29">
        <f t="shared" si="45"/>
        <v>0</v>
      </c>
      <c r="R45" s="29">
        <f t="shared" si="45"/>
        <v>0</v>
      </c>
      <c r="S45" s="29">
        <f t="shared" si="45"/>
        <v>0</v>
      </c>
      <c r="T45" s="29">
        <f t="shared" si="45"/>
        <v>0</v>
      </c>
      <c r="U45" s="29">
        <f t="shared" si="45"/>
        <v>0</v>
      </c>
      <c r="V45" s="29">
        <f t="shared" si="45"/>
        <v>0</v>
      </c>
      <c r="W45" s="29">
        <f t="shared" si="45"/>
        <v>0</v>
      </c>
      <c r="X45" s="29">
        <f t="shared" si="45"/>
        <v>0</v>
      </c>
      <c r="Y45" s="29">
        <f t="shared" si="45"/>
        <v>0</v>
      </c>
      <c r="Z45" s="29">
        <f t="shared" si="45"/>
        <v>0</v>
      </c>
      <c r="AA45" s="29">
        <f t="shared" si="45"/>
        <v>0</v>
      </c>
      <c r="AB45" s="29">
        <f t="shared" si="45"/>
        <v>0</v>
      </c>
      <c r="AC45" s="29">
        <f t="shared" si="45"/>
        <v>0</v>
      </c>
      <c r="AD45" s="29">
        <f t="shared" si="45"/>
        <v>0</v>
      </c>
      <c r="AE45" s="29">
        <f t="shared" si="45"/>
        <v>0</v>
      </c>
      <c r="AF45" s="29">
        <f t="shared" si="45"/>
        <v>0</v>
      </c>
      <c r="AG45" s="29"/>
      <c r="AH45" s="28">
        <f t="shared" si="36"/>
        <v>0</v>
      </c>
      <c r="AJ45" s="28">
        <f t="shared" si="38"/>
        <v>0</v>
      </c>
      <c r="AK45" s="28">
        <f t="shared" si="39"/>
        <v>0</v>
      </c>
      <c r="AL45" s="28">
        <f t="shared" si="40"/>
        <v>0</v>
      </c>
      <c r="AM45" s="28">
        <f t="shared" si="41"/>
        <v>0</v>
      </c>
      <c r="AN45" s="28">
        <f t="shared" si="42"/>
        <v>0</v>
      </c>
    </row>
    <row r="46" spans="1:42" ht="13.9" customHeight="1" thickBot="1">
      <c r="A46" s="39" t="s">
        <v>22</v>
      </c>
      <c r="B46" s="31">
        <f t="shared" ref="B46:AF46" si="46">SUM(B40:B45)</f>
        <v>17990686.48</v>
      </c>
      <c r="C46" s="31">
        <f t="shared" si="46"/>
        <v>0</v>
      </c>
      <c r="D46" s="31">
        <f t="shared" si="46"/>
        <v>17990686.48</v>
      </c>
      <c r="E46" s="31">
        <f t="shared" si="46"/>
        <v>0</v>
      </c>
      <c r="F46" s="31">
        <f t="shared" si="46"/>
        <v>0</v>
      </c>
      <c r="G46" s="31">
        <f t="shared" si="46"/>
        <v>0</v>
      </c>
      <c r="H46" s="31">
        <f t="shared" si="46"/>
        <v>649248.11537499994</v>
      </c>
      <c r="I46" s="31">
        <f t="shared" si="46"/>
        <v>1252392.9421011</v>
      </c>
      <c r="J46" s="31">
        <f t="shared" si="46"/>
        <v>1163174.8390362998</v>
      </c>
      <c r="K46" s="31">
        <f t="shared" si="46"/>
        <v>1080435.7528818001</v>
      </c>
      <c r="L46" s="31">
        <f t="shared" si="46"/>
        <v>1003177.5308572002</v>
      </c>
      <c r="M46" s="31">
        <f t="shared" si="46"/>
        <v>931542.42767720018</v>
      </c>
      <c r="N46" s="31">
        <f t="shared" si="46"/>
        <v>858717.17730670003</v>
      </c>
      <c r="O46" s="31">
        <f t="shared" si="46"/>
        <v>785433.37542130018</v>
      </c>
      <c r="P46" s="31">
        <f t="shared" si="46"/>
        <v>773419.63740730006</v>
      </c>
      <c r="Q46" s="31">
        <f t="shared" si="46"/>
        <v>773219.40844039991</v>
      </c>
      <c r="R46" s="31">
        <f t="shared" si="46"/>
        <v>773419.63740730006</v>
      </c>
      <c r="S46" s="31">
        <f t="shared" si="46"/>
        <v>773219.40844039991</v>
      </c>
      <c r="T46" s="31">
        <f t="shared" si="46"/>
        <v>773419.63740730006</v>
      </c>
      <c r="U46" s="31">
        <f t="shared" si="46"/>
        <v>773219.40844039991</v>
      </c>
      <c r="V46" s="31">
        <f t="shared" si="46"/>
        <v>773419.63740730006</v>
      </c>
      <c r="W46" s="31">
        <f t="shared" si="46"/>
        <v>833230.57594169991</v>
      </c>
      <c r="X46" s="31">
        <f t="shared" si="46"/>
        <v>893421.65030780004</v>
      </c>
      <c r="Y46" s="31">
        <f t="shared" si="46"/>
        <v>893221.42134090001</v>
      </c>
      <c r="Z46" s="31">
        <f t="shared" si="46"/>
        <v>893421.65030780004</v>
      </c>
      <c r="AA46" s="31">
        <f t="shared" si="46"/>
        <v>893221.42134090001</v>
      </c>
      <c r="AB46" s="31">
        <f t="shared" si="46"/>
        <v>446710.82515390002</v>
      </c>
      <c r="AC46" s="31">
        <f t="shared" si="46"/>
        <v>0</v>
      </c>
      <c r="AD46" s="31">
        <f t="shared" si="46"/>
        <v>0</v>
      </c>
      <c r="AE46" s="31">
        <f t="shared" si="46"/>
        <v>0</v>
      </c>
      <c r="AF46" s="31">
        <f t="shared" si="46"/>
        <v>0</v>
      </c>
      <c r="AG46" s="30"/>
      <c r="AH46" s="31">
        <f>SUM(AH40:AH45)</f>
        <v>17990686.480000004</v>
      </c>
      <c r="AJ46" s="31">
        <f t="shared" ref="AJ46:AN46" si="47">SUM(AJ40:AJ45)</f>
        <v>17990686.48</v>
      </c>
      <c r="AK46" s="31">
        <f t="shared" si="47"/>
        <v>3064815.8965123999</v>
      </c>
      <c r="AL46" s="31">
        <f t="shared" si="47"/>
        <v>0</v>
      </c>
      <c r="AM46" s="31">
        <f t="shared" si="47"/>
        <v>3064815.8965123999</v>
      </c>
      <c r="AN46" s="31">
        <f t="shared" si="47"/>
        <v>14925870.583487602</v>
      </c>
      <c r="AO46" s="36">
        <f>+SUM(K46:AF46)+AM46-AJ46</f>
        <v>0</v>
      </c>
      <c r="AP46" s="36">
        <f>+AM46+AN46-AJ46</f>
        <v>0</v>
      </c>
    </row>
    <row r="47" spans="1:42" ht="13.5" thickTop="1">
      <c r="B47" s="40"/>
    </row>
    <row r="48" spans="1:42" ht="13.9" customHeight="1">
      <c r="A48" s="26" t="s">
        <v>31</v>
      </c>
      <c r="B48" s="32"/>
      <c r="C48" s="32"/>
      <c r="D48" s="32"/>
      <c r="E48" s="33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29"/>
      <c r="AH48" s="34"/>
    </row>
    <row r="49" spans="1:42" ht="13.9" customHeight="1">
      <c r="A49" s="38" t="s">
        <v>25</v>
      </c>
      <c r="B49" s="27">
        <f>+'&lt;3&gt; 2009 - 2013 Tax Depr Fed'!B49+'&lt;4&gt; 2009-2013 Salvage Fed'!B49</f>
        <v>767621.8</v>
      </c>
      <c r="C49" s="27">
        <v>0</v>
      </c>
      <c r="D49" s="27">
        <f t="shared" ref="D49:D53" si="48">+B49-C49</f>
        <v>767621.8</v>
      </c>
      <c r="E49" s="28">
        <f t="shared" ref="E49:E53" si="49">SUM(F49:AF49)-(B49-C49)</f>
        <v>0</v>
      </c>
      <c r="F49" s="29"/>
      <c r="G49" s="29"/>
      <c r="H49" s="29"/>
      <c r="I49" s="29">
        <f>+$D$49*G$12</f>
        <v>38381.090000000004</v>
      </c>
      <c r="J49" s="29">
        <f t="shared" ref="J49:AF49" si="50">+$D$49*H$12</f>
        <v>72924.071000000011</v>
      </c>
      <c r="K49" s="29">
        <f t="shared" si="50"/>
        <v>65631.663900000014</v>
      </c>
      <c r="L49" s="29">
        <f t="shared" si="50"/>
        <v>59068.497510000008</v>
      </c>
      <c r="M49" s="29">
        <f t="shared" si="50"/>
        <v>53157.80965000001</v>
      </c>
      <c r="N49" s="29">
        <f t="shared" si="50"/>
        <v>47845.866794000009</v>
      </c>
      <c r="O49" s="29">
        <f t="shared" si="50"/>
        <v>45328.067289999999</v>
      </c>
      <c r="P49" s="29">
        <f t="shared" si="50"/>
        <v>45328.067289999999</v>
      </c>
      <c r="Q49" s="29">
        <f t="shared" si="50"/>
        <v>45328.067289999999</v>
      </c>
      <c r="R49" s="29">
        <f t="shared" si="50"/>
        <v>45328.067289999999</v>
      </c>
      <c r="S49" s="29">
        <f t="shared" si="50"/>
        <v>45328.067289999999</v>
      </c>
      <c r="T49" s="29">
        <f t="shared" si="50"/>
        <v>45328.067289999999</v>
      </c>
      <c r="U49" s="29">
        <f t="shared" si="50"/>
        <v>45328.067289999999</v>
      </c>
      <c r="V49" s="29">
        <f t="shared" si="50"/>
        <v>45328.067289999999</v>
      </c>
      <c r="W49" s="29">
        <f t="shared" si="50"/>
        <v>45328.067289999999</v>
      </c>
      <c r="X49" s="29">
        <f t="shared" si="50"/>
        <v>22660.195536000003</v>
      </c>
      <c r="Y49" s="29">
        <f t="shared" si="50"/>
        <v>0</v>
      </c>
      <c r="Z49" s="29">
        <f t="shared" si="50"/>
        <v>0</v>
      </c>
      <c r="AA49" s="29">
        <f t="shared" si="50"/>
        <v>0</v>
      </c>
      <c r="AB49" s="29">
        <f t="shared" si="50"/>
        <v>0</v>
      </c>
      <c r="AC49" s="29">
        <f t="shared" si="50"/>
        <v>0</v>
      </c>
      <c r="AD49" s="29">
        <f t="shared" si="50"/>
        <v>0</v>
      </c>
      <c r="AE49" s="29">
        <f t="shared" si="50"/>
        <v>0</v>
      </c>
      <c r="AF49" s="29">
        <f t="shared" si="50"/>
        <v>0</v>
      </c>
      <c r="AG49" s="29"/>
      <c r="AH49" s="28">
        <f t="shared" ref="AH49:AH53" si="51">+SUM(F49:AF49)</f>
        <v>767621.80000000016</v>
      </c>
      <c r="AJ49" s="28">
        <f>+B49</f>
        <v>767621.8</v>
      </c>
      <c r="AK49" s="28">
        <f>+SUM(F49:J49)</f>
        <v>111305.16100000002</v>
      </c>
      <c r="AL49" s="28">
        <f>+C49</f>
        <v>0</v>
      </c>
      <c r="AM49" s="28">
        <f>+AK49+AL49</f>
        <v>111305.16100000002</v>
      </c>
      <c r="AN49" s="28">
        <f>+AJ49-AM49</f>
        <v>656316.63899999997</v>
      </c>
    </row>
    <row r="50" spans="1:42" ht="13.9" customHeight="1">
      <c r="A50" s="38" t="s">
        <v>109</v>
      </c>
      <c r="B50" s="27">
        <f>+'&lt;3&gt; 2009 - 2013 Tax Depr Fed'!B50+'&lt;4&gt; 2009-2013 Salvage Fed'!B50</f>
        <v>257578.44999999995</v>
      </c>
      <c r="C50" s="27">
        <v>0</v>
      </c>
      <c r="D50" s="27">
        <f t="shared" si="48"/>
        <v>257578.44999999995</v>
      </c>
      <c r="E50" s="28">
        <f t="shared" si="49"/>
        <v>0</v>
      </c>
      <c r="F50" s="29"/>
      <c r="G50" s="29"/>
      <c r="H50" s="29"/>
      <c r="I50" s="29">
        <f>+$D$50*G$11</f>
        <v>9659.1918749999986</v>
      </c>
      <c r="J50" s="29">
        <f t="shared" ref="J50:AF50" si="52">+$D$50*H$11</f>
        <v>18594.588305499998</v>
      </c>
      <c r="K50" s="29">
        <f t="shared" si="52"/>
        <v>17198.513106499995</v>
      </c>
      <c r="L50" s="29">
        <f t="shared" si="52"/>
        <v>15910.620856499996</v>
      </c>
      <c r="M50" s="29">
        <f t="shared" si="52"/>
        <v>14715.456848499998</v>
      </c>
      <c r="N50" s="29">
        <f t="shared" si="52"/>
        <v>13613.021082499998</v>
      </c>
      <c r="O50" s="29">
        <f t="shared" si="52"/>
        <v>12590.434635999998</v>
      </c>
      <c r="P50" s="29">
        <f t="shared" si="52"/>
        <v>11647.697509</v>
      </c>
      <c r="Q50" s="29">
        <f t="shared" si="52"/>
        <v>11493.150438999997</v>
      </c>
      <c r="R50" s="29">
        <f t="shared" si="52"/>
        <v>11490.574654499997</v>
      </c>
      <c r="S50" s="29">
        <f t="shared" si="52"/>
        <v>11493.150438999997</v>
      </c>
      <c r="T50" s="29">
        <f t="shared" si="52"/>
        <v>11490.574654499997</v>
      </c>
      <c r="U50" s="29">
        <f t="shared" si="52"/>
        <v>11493.150438999997</v>
      </c>
      <c r="V50" s="29">
        <f t="shared" si="52"/>
        <v>11490.574654499997</v>
      </c>
      <c r="W50" s="29">
        <f t="shared" si="52"/>
        <v>11493.150438999997</v>
      </c>
      <c r="X50" s="29">
        <f t="shared" si="52"/>
        <v>11490.574654499997</v>
      </c>
      <c r="Y50" s="29">
        <f t="shared" si="52"/>
        <v>11493.150438999997</v>
      </c>
      <c r="Z50" s="29">
        <f t="shared" si="52"/>
        <v>11490.574654499997</v>
      </c>
      <c r="AA50" s="29">
        <f t="shared" si="52"/>
        <v>11493.150438999997</v>
      </c>
      <c r="AB50" s="29">
        <f t="shared" si="52"/>
        <v>11490.574654499997</v>
      </c>
      <c r="AC50" s="29">
        <f t="shared" si="52"/>
        <v>5746.5752194999986</v>
      </c>
      <c r="AD50" s="29">
        <f t="shared" si="52"/>
        <v>0</v>
      </c>
      <c r="AE50" s="29">
        <f t="shared" si="52"/>
        <v>0</v>
      </c>
      <c r="AF50" s="29">
        <f t="shared" si="52"/>
        <v>0</v>
      </c>
      <c r="AG50" s="29"/>
      <c r="AH50" s="28">
        <f t="shared" si="51"/>
        <v>257578.44999999992</v>
      </c>
      <c r="AJ50" s="28">
        <f t="shared" ref="AJ50:AJ53" si="53">+B50</f>
        <v>257578.44999999995</v>
      </c>
      <c r="AK50" s="28">
        <f t="shared" ref="AK50:AK53" si="54">+SUM(F50:J50)</f>
        <v>28253.780180499998</v>
      </c>
      <c r="AL50" s="28">
        <f t="shared" ref="AL50:AL53" si="55">+C50</f>
        <v>0</v>
      </c>
      <c r="AM50" s="28">
        <f t="shared" ref="AM50:AM53" si="56">+AK50+AL50</f>
        <v>28253.780180499998</v>
      </c>
      <c r="AN50" s="28">
        <f t="shared" ref="AN50:AN53" si="57">+AJ50-AM50</f>
        <v>229324.66981949995</v>
      </c>
    </row>
    <row r="51" spans="1:42" ht="13.9" customHeight="1">
      <c r="A51" s="38" t="s">
        <v>26</v>
      </c>
      <c r="B51" s="27">
        <f>+'&lt;3&gt; 2009 - 2013 Tax Depr Fed'!B51+'&lt;4&gt; 2009-2013 Salvage Fed'!B51</f>
        <v>-26668471.470000003</v>
      </c>
      <c r="C51" s="27">
        <v>0</v>
      </c>
      <c r="D51" s="27">
        <f t="shared" si="48"/>
        <v>-26668471.470000003</v>
      </c>
      <c r="E51" s="28">
        <f t="shared" si="49"/>
        <v>0</v>
      </c>
      <c r="F51" s="29"/>
      <c r="G51" s="29"/>
      <c r="H51" s="29"/>
      <c r="I51" s="29">
        <f>+$D$51*G$11</f>
        <v>-1000067.6801250001</v>
      </c>
      <c r="J51" s="29">
        <f t="shared" ref="J51:AF51" si="58">+$D$51*H$11</f>
        <v>-1925196.9554193004</v>
      </c>
      <c r="K51" s="29">
        <f t="shared" si="58"/>
        <v>-1780653.8400519001</v>
      </c>
      <c r="L51" s="29">
        <f t="shared" si="58"/>
        <v>-1647311.4827019002</v>
      </c>
      <c r="M51" s="29">
        <f t="shared" si="58"/>
        <v>-1523569.7750811002</v>
      </c>
      <c r="N51" s="29">
        <f t="shared" si="58"/>
        <v>-1409428.7171895001</v>
      </c>
      <c r="O51" s="29">
        <f t="shared" si="58"/>
        <v>-1303554.8854536002</v>
      </c>
      <c r="P51" s="29">
        <f t="shared" si="58"/>
        <v>-1205948.2798734002</v>
      </c>
      <c r="Q51" s="29">
        <f t="shared" si="58"/>
        <v>-1189947.1969914001</v>
      </c>
      <c r="R51" s="29">
        <f t="shared" si="58"/>
        <v>-1189680.5122767</v>
      </c>
      <c r="S51" s="29">
        <f t="shared" si="58"/>
        <v>-1189947.1969914001</v>
      </c>
      <c r="T51" s="29">
        <f t="shared" si="58"/>
        <v>-1189680.5122767</v>
      </c>
      <c r="U51" s="29">
        <f t="shared" si="58"/>
        <v>-1189947.1969914001</v>
      </c>
      <c r="V51" s="29">
        <f t="shared" si="58"/>
        <v>-1189680.5122767</v>
      </c>
      <c r="W51" s="29">
        <f t="shared" si="58"/>
        <v>-1189947.1969914001</v>
      </c>
      <c r="X51" s="29">
        <f t="shared" si="58"/>
        <v>-1189680.5122767</v>
      </c>
      <c r="Y51" s="29">
        <f t="shared" si="58"/>
        <v>-1189947.1969914001</v>
      </c>
      <c r="Z51" s="29">
        <f t="shared" si="58"/>
        <v>-1189680.5122767</v>
      </c>
      <c r="AA51" s="29">
        <f t="shared" si="58"/>
        <v>-1189947.1969914001</v>
      </c>
      <c r="AB51" s="29">
        <f t="shared" si="58"/>
        <v>-1189680.5122767</v>
      </c>
      <c r="AC51" s="29">
        <f t="shared" si="58"/>
        <v>-594973.59849570005</v>
      </c>
      <c r="AD51" s="29">
        <f t="shared" si="58"/>
        <v>0</v>
      </c>
      <c r="AE51" s="29">
        <f t="shared" si="58"/>
        <v>0</v>
      </c>
      <c r="AF51" s="29">
        <f t="shared" si="58"/>
        <v>0</v>
      </c>
      <c r="AG51" s="29"/>
      <c r="AH51" s="28">
        <f t="shared" si="51"/>
        <v>-26668471.470000006</v>
      </c>
      <c r="AJ51" s="28">
        <f t="shared" si="53"/>
        <v>-26668471.470000003</v>
      </c>
      <c r="AK51" s="28">
        <f t="shared" si="54"/>
        <v>-2925264.6355443005</v>
      </c>
      <c r="AL51" s="28">
        <f t="shared" si="55"/>
        <v>0</v>
      </c>
      <c r="AM51" s="28">
        <f t="shared" si="56"/>
        <v>-2925264.6355443005</v>
      </c>
      <c r="AN51" s="28">
        <f t="shared" si="57"/>
        <v>-23743206.834455702</v>
      </c>
    </row>
    <row r="52" spans="1:42" ht="13.9" customHeight="1">
      <c r="A52" s="38" t="s">
        <v>27</v>
      </c>
      <c r="B52" s="27">
        <f>+'&lt;3&gt; 2009 - 2013 Tax Depr Fed'!B52+'&lt;4&gt; 2009-2013 Salvage Fed'!B52</f>
        <v>0</v>
      </c>
      <c r="C52" s="27">
        <v>0</v>
      </c>
      <c r="D52" s="27">
        <f t="shared" si="48"/>
        <v>0</v>
      </c>
      <c r="E52" s="28">
        <f t="shared" si="49"/>
        <v>0</v>
      </c>
      <c r="F52" s="29"/>
      <c r="G52" s="29"/>
      <c r="H52" s="29"/>
      <c r="I52" s="29">
        <f>+$D$52*G$12</f>
        <v>0</v>
      </c>
      <c r="J52" s="29">
        <f t="shared" ref="J52:AF52" si="59">+$D$52*H$12</f>
        <v>0</v>
      </c>
      <c r="K52" s="29">
        <f t="shared" si="59"/>
        <v>0</v>
      </c>
      <c r="L52" s="29">
        <f t="shared" si="59"/>
        <v>0</v>
      </c>
      <c r="M52" s="29">
        <f t="shared" si="59"/>
        <v>0</v>
      </c>
      <c r="N52" s="29">
        <f t="shared" si="59"/>
        <v>0</v>
      </c>
      <c r="O52" s="29">
        <f t="shared" si="59"/>
        <v>0</v>
      </c>
      <c r="P52" s="29">
        <f t="shared" si="59"/>
        <v>0</v>
      </c>
      <c r="Q52" s="29">
        <f t="shared" si="59"/>
        <v>0</v>
      </c>
      <c r="R52" s="29">
        <f t="shared" si="59"/>
        <v>0</v>
      </c>
      <c r="S52" s="29">
        <f t="shared" si="59"/>
        <v>0</v>
      </c>
      <c r="T52" s="29">
        <f t="shared" si="59"/>
        <v>0</v>
      </c>
      <c r="U52" s="29">
        <f t="shared" si="59"/>
        <v>0</v>
      </c>
      <c r="V52" s="29">
        <f t="shared" si="59"/>
        <v>0</v>
      </c>
      <c r="W52" s="29">
        <f t="shared" si="59"/>
        <v>0</v>
      </c>
      <c r="X52" s="29">
        <f t="shared" si="59"/>
        <v>0</v>
      </c>
      <c r="Y52" s="29">
        <f t="shared" si="59"/>
        <v>0</v>
      </c>
      <c r="Z52" s="29">
        <f t="shared" si="59"/>
        <v>0</v>
      </c>
      <c r="AA52" s="29">
        <f t="shared" si="59"/>
        <v>0</v>
      </c>
      <c r="AB52" s="29">
        <f t="shared" si="59"/>
        <v>0</v>
      </c>
      <c r="AC52" s="29">
        <f t="shared" si="59"/>
        <v>0</v>
      </c>
      <c r="AD52" s="29">
        <f t="shared" si="59"/>
        <v>0</v>
      </c>
      <c r="AE52" s="29">
        <f t="shared" si="59"/>
        <v>0</v>
      </c>
      <c r="AF52" s="29">
        <f t="shared" si="59"/>
        <v>0</v>
      </c>
      <c r="AG52" s="29"/>
      <c r="AH52" s="28">
        <f t="shared" si="51"/>
        <v>0</v>
      </c>
      <c r="AJ52" s="28">
        <f t="shared" si="53"/>
        <v>0</v>
      </c>
      <c r="AK52" s="28">
        <f t="shared" si="54"/>
        <v>0</v>
      </c>
      <c r="AL52" s="28">
        <f t="shared" si="55"/>
        <v>0</v>
      </c>
      <c r="AM52" s="28">
        <f t="shared" si="56"/>
        <v>0</v>
      </c>
      <c r="AN52" s="28">
        <f t="shared" si="57"/>
        <v>0</v>
      </c>
    </row>
    <row r="53" spans="1:42" ht="13.9" customHeight="1">
      <c r="A53" s="38" t="s">
        <v>28</v>
      </c>
      <c r="B53" s="27">
        <f>+'&lt;3&gt; 2009 - 2013 Tax Depr Fed'!B53+'&lt;4&gt; 2009-2013 Salvage Fed'!B53</f>
        <v>0</v>
      </c>
      <c r="C53" s="27">
        <v>0</v>
      </c>
      <c r="D53" s="27">
        <f t="shared" si="48"/>
        <v>0</v>
      </c>
      <c r="E53" s="28">
        <f t="shared" si="49"/>
        <v>0</v>
      </c>
      <c r="F53" s="29"/>
      <c r="G53" s="29"/>
      <c r="H53" s="29"/>
      <c r="I53" s="29">
        <f>+$D$53*G$11</f>
        <v>0</v>
      </c>
      <c r="J53" s="29">
        <f t="shared" ref="J53:AF53" si="60">+$D$53*H$11</f>
        <v>0</v>
      </c>
      <c r="K53" s="29">
        <f t="shared" si="60"/>
        <v>0</v>
      </c>
      <c r="L53" s="29">
        <f t="shared" si="60"/>
        <v>0</v>
      </c>
      <c r="M53" s="29">
        <f t="shared" si="60"/>
        <v>0</v>
      </c>
      <c r="N53" s="29">
        <f t="shared" si="60"/>
        <v>0</v>
      </c>
      <c r="O53" s="29">
        <f t="shared" si="60"/>
        <v>0</v>
      </c>
      <c r="P53" s="29">
        <f t="shared" si="60"/>
        <v>0</v>
      </c>
      <c r="Q53" s="29">
        <f t="shared" si="60"/>
        <v>0</v>
      </c>
      <c r="R53" s="29">
        <f t="shared" si="60"/>
        <v>0</v>
      </c>
      <c r="S53" s="29">
        <f t="shared" si="60"/>
        <v>0</v>
      </c>
      <c r="T53" s="29">
        <f t="shared" si="60"/>
        <v>0</v>
      </c>
      <c r="U53" s="29">
        <f t="shared" si="60"/>
        <v>0</v>
      </c>
      <c r="V53" s="29">
        <f t="shared" si="60"/>
        <v>0</v>
      </c>
      <c r="W53" s="29">
        <f t="shared" si="60"/>
        <v>0</v>
      </c>
      <c r="X53" s="29">
        <f t="shared" si="60"/>
        <v>0</v>
      </c>
      <c r="Y53" s="29">
        <f t="shared" si="60"/>
        <v>0</v>
      </c>
      <c r="Z53" s="29">
        <f t="shared" si="60"/>
        <v>0</v>
      </c>
      <c r="AA53" s="29">
        <f t="shared" si="60"/>
        <v>0</v>
      </c>
      <c r="AB53" s="29">
        <f t="shared" si="60"/>
        <v>0</v>
      </c>
      <c r="AC53" s="29">
        <f t="shared" si="60"/>
        <v>0</v>
      </c>
      <c r="AD53" s="29">
        <f t="shared" si="60"/>
        <v>0</v>
      </c>
      <c r="AE53" s="29">
        <f t="shared" si="60"/>
        <v>0</v>
      </c>
      <c r="AF53" s="29">
        <f t="shared" si="60"/>
        <v>0</v>
      </c>
      <c r="AG53" s="29"/>
      <c r="AH53" s="28">
        <f t="shared" si="51"/>
        <v>0</v>
      </c>
      <c r="AJ53" s="28">
        <f t="shared" si="53"/>
        <v>0</v>
      </c>
      <c r="AK53" s="28">
        <f t="shared" si="54"/>
        <v>0</v>
      </c>
      <c r="AL53" s="28">
        <f t="shared" si="55"/>
        <v>0</v>
      </c>
      <c r="AM53" s="28">
        <f t="shared" si="56"/>
        <v>0</v>
      </c>
      <c r="AN53" s="28">
        <f t="shared" si="57"/>
        <v>0</v>
      </c>
    </row>
    <row r="54" spans="1:42" ht="13.9" customHeight="1" thickBot="1">
      <c r="A54" s="39" t="s">
        <v>22</v>
      </c>
      <c r="B54" s="31">
        <f t="shared" ref="B54:AF54" si="61">SUM(B48:B53)</f>
        <v>-25643271.220000003</v>
      </c>
      <c r="C54" s="31">
        <f t="shared" si="61"/>
        <v>0</v>
      </c>
      <c r="D54" s="31">
        <f t="shared" si="61"/>
        <v>-25643271.220000003</v>
      </c>
      <c r="E54" s="31">
        <f t="shared" si="61"/>
        <v>0</v>
      </c>
      <c r="F54" s="31">
        <f t="shared" si="61"/>
        <v>0</v>
      </c>
      <c r="G54" s="31">
        <f t="shared" si="61"/>
        <v>0</v>
      </c>
      <c r="H54" s="31">
        <f t="shared" si="61"/>
        <v>0</v>
      </c>
      <c r="I54" s="31">
        <f t="shared" si="61"/>
        <v>-952027.39825000009</v>
      </c>
      <c r="J54" s="31">
        <f t="shared" si="61"/>
        <v>-1833678.2961138003</v>
      </c>
      <c r="K54" s="31">
        <f t="shared" si="61"/>
        <v>-1697823.6630454001</v>
      </c>
      <c r="L54" s="31">
        <f t="shared" si="61"/>
        <v>-1572332.3643354003</v>
      </c>
      <c r="M54" s="31">
        <f t="shared" si="61"/>
        <v>-1455696.5085826002</v>
      </c>
      <c r="N54" s="31">
        <f t="shared" si="61"/>
        <v>-1347969.8293130002</v>
      </c>
      <c r="O54" s="31">
        <f t="shared" si="61"/>
        <v>-1245636.3835276002</v>
      </c>
      <c r="P54" s="31">
        <f t="shared" si="61"/>
        <v>-1148972.5150744002</v>
      </c>
      <c r="Q54" s="31">
        <f t="shared" si="61"/>
        <v>-1133125.9792624002</v>
      </c>
      <c r="R54" s="31">
        <f t="shared" si="61"/>
        <v>-1132861.8703322001</v>
      </c>
      <c r="S54" s="31">
        <f t="shared" si="61"/>
        <v>-1133125.9792624002</v>
      </c>
      <c r="T54" s="31">
        <f t="shared" si="61"/>
        <v>-1132861.8703322001</v>
      </c>
      <c r="U54" s="31">
        <f t="shared" si="61"/>
        <v>-1133125.9792624002</v>
      </c>
      <c r="V54" s="31">
        <f t="shared" si="61"/>
        <v>-1132861.8703322001</v>
      </c>
      <c r="W54" s="31">
        <f t="shared" si="61"/>
        <v>-1133125.9792624002</v>
      </c>
      <c r="X54" s="31">
        <f t="shared" si="61"/>
        <v>-1155529.7420862</v>
      </c>
      <c r="Y54" s="31">
        <f t="shared" si="61"/>
        <v>-1178454.0465524001</v>
      </c>
      <c r="Z54" s="31">
        <f t="shared" si="61"/>
        <v>-1178189.9376222</v>
      </c>
      <c r="AA54" s="31">
        <f t="shared" si="61"/>
        <v>-1178454.0465524001</v>
      </c>
      <c r="AB54" s="31">
        <f t="shared" si="61"/>
        <v>-1178189.9376222</v>
      </c>
      <c r="AC54" s="31">
        <f t="shared" si="61"/>
        <v>-589227.02327620005</v>
      </c>
      <c r="AD54" s="31">
        <f t="shared" si="61"/>
        <v>0</v>
      </c>
      <c r="AE54" s="31">
        <f t="shared" si="61"/>
        <v>0</v>
      </c>
      <c r="AF54" s="31">
        <f t="shared" si="61"/>
        <v>0</v>
      </c>
      <c r="AG54" s="30"/>
      <c r="AH54" s="31">
        <f>SUM(AH48:AH53)</f>
        <v>-25643271.220000006</v>
      </c>
      <c r="AJ54" s="31">
        <f t="shared" ref="AJ54:AN54" si="62">SUM(AJ48:AJ53)</f>
        <v>-25643271.220000003</v>
      </c>
      <c r="AK54" s="31">
        <f t="shared" si="62"/>
        <v>-2785705.6943638003</v>
      </c>
      <c r="AL54" s="31">
        <f t="shared" si="62"/>
        <v>0</v>
      </c>
      <c r="AM54" s="31">
        <f t="shared" si="62"/>
        <v>-2785705.6943638003</v>
      </c>
      <c r="AN54" s="31">
        <f t="shared" si="62"/>
        <v>-22857565.525636204</v>
      </c>
      <c r="AO54" s="36">
        <f>+SUM(K54:AF54)+AM54-AJ54</f>
        <v>0</v>
      </c>
      <c r="AP54" s="36">
        <f>+AM54+AN54-AJ54</f>
        <v>0</v>
      </c>
    </row>
    <row r="55" spans="1:42" ht="13.5" thickTop="1">
      <c r="B55" s="40"/>
    </row>
    <row r="56" spans="1:42" ht="13.9" customHeight="1">
      <c r="A56" s="26" t="s">
        <v>32</v>
      </c>
      <c r="B56" s="32"/>
      <c r="C56" s="32"/>
      <c r="D56" s="32"/>
      <c r="E56" s="33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29"/>
      <c r="AH56" s="34"/>
    </row>
    <row r="57" spans="1:42" ht="13.9" customHeight="1">
      <c r="A57" s="38" t="s">
        <v>25</v>
      </c>
      <c r="B57" s="27">
        <f>+'&lt;3&gt; 2009 - 2013 Tax Depr Fed'!B57+'&lt;4&gt; 2009-2013 Salvage Fed'!B57</f>
        <v>61834947.197310865</v>
      </c>
      <c r="C57" s="27">
        <v>0</v>
      </c>
      <c r="D57" s="27">
        <f t="shared" ref="D57:D61" si="63">+B57-C57</f>
        <v>61834947.197310865</v>
      </c>
      <c r="E57" s="28">
        <f t="shared" ref="E57:E61" si="64">SUM(F57:AF57)-(B57-C57)</f>
        <v>0</v>
      </c>
      <c r="F57" s="29"/>
      <c r="G57" s="29"/>
      <c r="H57" s="29"/>
      <c r="I57" s="29"/>
      <c r="J57" s="29">
        <f>+$D$57*G$12</f>
        <v>3091747.3598655434</v>
      </c>
      <c r="K57" s="29">
        <f>+$D$57*H$12</f>
        <v>5874319.9837445319</v>
      </c>
      <c r="L57" s="29">
        <f t="shared" ref="L57:AF57" si="65">+$D$57*I$12</f>
        <v>5286887.9853700791</v>
      </c>
      <c r="M57" s="29">
        <f t="shared" si="65"/>
        <v>4758199.1868330715</v>
      </c>
      <c r="N57" s="29">
        <f t="shared" si="65"/>
        <v>4282070.0934137776</v>
      </c>
      <c r="O57" s="29">
        <f t="shared" si="65"/>
        <v>3854172.2588083865</v>
      </c>
      <c r="P57" s="29">
        <f t="shared" si="65"/>
        <v>3651353.6320012063</v>
      </c>
      <c r="Q57" s="29">
        <f t="shared" si="65"/>
        <v>3651353.6320012063</v>
      </c>
      <c r="R57" s="29">
        <f t="shared" si="65"/>
        <v>3651353.6320012063</v>
      </c>
      <c r="S57" s="29">
        <f t="shared" si="65"/>
        <v>3651353.6320012063</v>
      </c>
      <c r="T57" s="29">
        <f t="shared" si="65"/>
        <v>3651353.6320012063</v>
      </c>
      <c r="U57" s="29">
        <f t="shared" si="65"/>
        <v>3651353.6320012063</v>
      </c>
      <c r="V57" s="29">
        <f t="shared" si="65"/>
        <v>3651353.6320012063</v>
      </c>
      <c r="W57" s="29">
        <f t="shared" si="65"/>
        <v>3651353.6320012063</v>
      </c>
      <c r="X57" s="29">
        <f t="shared" si="65"/>
        <v>3651353.6320012063</v>
      </c>
      <c r="Y57" s="29">
        <f t="shared" si="65"/>
        <v>1825367.6412646167</v>
      </c>
      <c r="Z57" s="29">
        <f t="shared" si="65"/>
        <v>0</v>
      </c>
      <c r="AA57" s="29">
        <f t="shared" si="65"/>
        <v>0</v>
      </c>
      <c r="AB57" s="29">
        <f t="shared" si="65"/>
        <v>0</v>
      </c>
      <c r="AC57" s="29">
        <f t="shared" si="65"/>
        <v>0</v>
      </c>
      <c r="AD57" s="29">
        <f t="shared" si="65"/>
        <v>0</v>
      </c>
      <c r="AE57" s="29">
        <f t="shared" si="65"/>
        <v>0</v>
      </c>
      <c r="AF57" s="29">
        <f t="shared" si="65"/>
        <v>0</v>
      </c>
      <c r="AG57" s="29"/>
      <c r="AH57" s="28">
        <f t="shared" ref="AH57:AH61" si="66">+SUM(F57:AF57)</f>
        <v>61834947.197310865</v>
      </c>
      <c r="AJ57" s="28">
        <f>+B57</f>
        <v>61834947.197310865</v>
      </c>
      <c r="AK57" s="28">
        <f>+SUM(F57:J57)</f>
        <v>3091747.3598655434</v>
      </c>
      <c r="AL57" s="28">
        <f>+C57</f>
        <v>0</v>
      </c>
      <c r="AM57" s="28">
        <f>+AK57+AL57</f>
        <v>3091747.3598655434</v>
      </c>
      <c r="AN57" s="28">
        <f>+AJ57-AM57</f>
        <v>58743199.837445319</v>
      </c>
    </row>
    <row r="58" spans="1:42" ht="13.9" customHeight="1">
      <c r="A58" s="38" t="s">
        <v>109</v>
      </c>
      <c r="B58" s="27">
        <f>+'&lt;3&gt; 2009 - 2013 Tax Depr Fed'!B58+'&lt;4&gt; 2009-2013 Salvage Fed'!B58</f>
        <v>-3434513.4644271731</v>
      </c>
      <c r="C58" s="27">
        <v>0</v>
      </c>
      <c r="D58" s="27">
        <f t="shared" si="63"/>
        <v>-3434513.4644271731</v>
      </c>
      <c r="E58" s="28">
        <f t="shared" si="64"/>
        <v>0</v>
      </c>
      <c r="F58" s="29"/>
      <c r="G58" s="29"/>
      <c r="H58" s="29"/>
      <c r="I58" s="29"/>
      <c r="J58" s="29">
        <f>+$D$58*G$11</f>
        <v>-128794.25491601898</v>
      </c>
      <c r="K58" s="29">
        <f t="shared" ref="K58:AF58" si="67">+$D$58*H$11</f>
        <v>-247937.52699699765</v>
      </c>
      <c r="L58" s="29">
        <f t="shared" si="67"/>
        <v>-229322.46401980234</v>
      </c>
      <c r="M58" s="29">
        <f t="shared" si="67"/>
        <v>-212149.89669766647</v>
      </c>
      <c r="N58" s="29">
        <f t="shared" si="67"/>
        <v>-196213.75422272441</v>
      </c>
      <c r="O58" s="29">
        <f t="shared" si="67"/>
        <v>-181514.03659497612</v>
      </c>
      <c r="P58" s="29">
        <f t="shared" si="67"/>
        <v>-167879.01814120021</v>
      </c>
      <c r="Q58" s="29">
        <f t="shared" si="67"/>
        <v>-155308.69886139678</v>
      </c>
      <c r="R58" s="29">
        <f t="shared" si="67"/>
        <v>-153247.99078274047</v>
      </c>
      <c r="S58" s="29">
        <f t="shared" si="67"/>
        <v>-153213.64564809619</v>
      </c>
      <c r="T58" s="29">
        <f t="shared" si="67"/>
        <v>-153247.99078274047</v>
      </c>
      <c r="U58" s="29">
        <f t="shared" si="67"/>
        <v>-153213.64564809619</v>
      </c>
      <c r="V58" s="29">
        <f t="shared" si="67"/>
        <v>-153247.99078274047</v>
      </c>
      <c r="W58" s="29">
        <f t="shared" si="67"/>
        <v>-153213.64564809619</v>
      </c>
      <c r="X58" s="29">
        <f t="shared" si="67"/>
        <v>-153247.99078274047</v>
      </c>
      <c r="Y58" s="29">
        <f t="shared" si="67"/>
        <v>-153213.64564809619</v>
      </c>
      <c r="Z58" s="29">
        <f t="shared" si="67"/>
        <v>-153247.99078274047</v>
      </c>
      <c r="AA58" s="29">
        <f t="shared" si="67"/>
        <v>-153213.64564809619</v>
      </c>
      <c r="AB58" s="29">
        <f t="shared" si="67"/>
        <v>-153247.99078274047</v>
      </c>
      <c r="AC58" s="29">
        <f t="shared" si="67"/>
        <v>-153213.64564809619</v>
      </c>
      <c r="AD58" s="29">
        <f t="shared" si="67"/>
        <v>-76623.995391370234</v>
      </c>
      <c r="AE58" s="29">
        <f t="shared" si="67"/>
        <v>0</v>
      </c>
      <c r="AF58" s="29">
        <f t="shared" si="67"/>
        <v>0</v>
      </c>
      <c r="AG58" s="29"/>
      <c r="AH58" s="28">
        <f t="shared" si="66"/>
        <v>-3434513.4644271741</v>
      </c>
      <c r="AJ58" s="28">
        <f t="shared" ref="AJ58:AJ61" si="68">+B58</f>
        <v>-3434513.4644271731</v>
      </c>
      <c r="AK58" s="28">
        <f t="shared" ref="AK58:AK61" si="69">+SUM(F58:J58)</f>
        <v>-128794.25491601898</v>
      </c>
      <c r="AL58" s="28">
        <f t="shared" ref="AL58:AL61" si="70">+C58</f>
        <v>0</v>
      </c>
      <c r="AM58" s="28">
        <f t="shared" ref="AM58:AM61" si="71">+AK58+AL58</f>
        <v>-128794.25491601898</v>
      </c>
      <c r="AN58" s="28">
        <f t="shared" ref="AN58:AN61" si="72">+AJ58-AM58</f>
        <v>-3305719.2095111543</v>
      </c>
    </row>
    <row r="59" spans="1:42" ht="13.9" customHeight="1">
      <c r="A59" s="38" t="s">
        <v>26</v>
      </c>
      <c r="B59" s="27">
        <f>+'&lt;3&gt; 2009 - 2013 Tax Depr Fed'!B59+'&lt;4&gt; 2009-2013 Salvage Fed'!B59</f>
        <v>-27094839.564719766</v>
      </c>
      <c r="C59" s="27">
        <v>0</v>
      </c>
      <c r="D59" s="27">
        <f t="shared" si="63"/>
        <v>-27094839.564719766</v>
      </c>
      <c r="E59" s="28">
        <f t="shared" si="64"/>
        <v>0</v>
      </c>
      <c r="F59" s="29"/>
      <c r="G59" s="29"/>
      <c r="H59" s="29"/>
      <c r="I59" s="29"/>
      <c r="J59" s="29">
        <f>+$D$59*G$11</f>
        <v>-1016056.4836769912</v>
      </c>
      <c r="K59" s="29">
        <f>+$D$59*H$11</f>
        <v>-1955976.46817712</v>
      </c>
      <c r="L59" s="29">
        <f t="shared" ref="L59:AF59" si="73">+$D$59*I$11</f>
        <v>-1809122.4377363387</v>
      </c>
      <c r="M59" s="29">
        <f t="shared" si="73"/>
        <v>-1673648.23991274</v>
      </c>
      <c r="N59" s="29">
        <f t="shared" si="73"/>
        <v>-1547928.1843324404</v>
      </c>
      <c r="O59" s="29">
        <f t="shared" si="73"/>
        <v>-1431962.2709954397</v>
      </c>
      <c r="P59" s="29">
        <f t="shared" si="73"/>
        <v>-1324395.7579235022</v>
      </c>
      <c r="Q59" s="29">
        <f t="shared" si="73"/>
        <v>-1225228.6451166279</v>
      </c>
      <c r="R59" s="29">
        <f t="shared" si="73"/>
        <v>-1208971.741377796</v>
      </c>
      <c r="S59" s="29">
        <f t="shared" si="73"/>
        <v>-1208700.7929821487</v>
      </c>
      <c r="T59" s="29">
        <f t="shared" si="73"/>
        <v>-1208971.741377796</v>
      </c>
      <c r="U59" s="29">
        <f t="shared" si="73"/>
        <v>-1208700.7929821487</v>
      </c>
      <c r="V59" s="29">
        <f t="shared" si="73"/>
        <v>-1208971.741377796</v>
      </c>
      <c r="W59" s="29">
        <f t="shared" si="73"/>
        <v>-1208700.7929821487</v>
      </c>
      <c r="X59" s="29">
        <f t="shared" si="73"/>
        <v>-1208971.741377796</v>
      </c>
      <c r="Y59" s="29">
        <f t="shared" si="73"/>
        <v>-1208700.7929821487</v>
      </c>
      <c r="Z59" s="29">
        <f t="shared" si="73"/>
        <v>-1208971.741377796</v>
      </c>
      <c r="AA59" s="29">
        <f t="shared" si="73"/>
        <v>-1208700.7929821487</v>
      </c>
      <c r="AB59" s="29">
        <f t="shared" si="73"/>
        <v>-1208971.741377796</v>
      </c>
      <c r="AC59" s="29">
        <f t="shared" si="73"/>
        <v>-1208700.7929821487</v>
      </c>
      <c r="AD59" s="29">
        <f t="shared" si="73"/>
        <v>-604485.87068889802</v>
      </c>
      <c r="AE59" s="29">
        <f t="shared" si="73"/>
        <v>0</v>
      </c>
      <c r="AF59" s="29">
        <f t="shared" si="73"/>
        <v>0</v>
      </c>
      <c r="AG59" s="29"/>
      <c r="AH59" s="28">
        <f t="shared" si="66"/>
        <v>-27094839.564719774</v>
      </c>
      <c r="AJ59" s="28">
        <f t="shared" si="68"/>
        <v>-27094839.564719766</v>
      </c>
      <c r="AK59" s="28">
        <f t="shared" si="69"/>
        <v>-1016056.4836769912</v>
      </c>
      <c r="AL59" s="28">
        <f t="shared" si="70"/>
        <v>0</v>
      </c>
      <c r="AM59" s="28">
        <f t="shared" si="71"/>
        <v>-1016056.4836769912</v>
      </c>
      <c r="AN59" s="28">
        <f t="shared" si="72"/>
        <v>-26078783.081042774</v>
      </c>
    </row>
    <row r="60" spans="1:42" ht="13.9" customHeight="1">
      <c r="A60" s="38" t="s">
        <v>27</v>
      </c>
      <c r="B60" s="27">
        <f>+'&lt;3&gt; 2009 - 2013 Tax Depr Fed'!B60+'&lt;4&gt; 2009-2013 Salvage Fed'!B60</f>
        <v>-44796259.475802943</v>
      </c>
      <c r="C60" s="27">
        <v>0</v>
      </c>
      <c r="D60" s="27">
        <f t="shared" si="63"/>
        <v>-44796259.475802943</v>
      </c>
      <c r="E60" s="28">
        <f t="shared" si="64"/>
        <v>0</v>
      </c>
      <c r="F60" s="29"/>
      <c r="G60" s="29"/>
      <c r="H60" s="29"/>
      <c r="I60" s="29"/>
      <c r="J60" s="29">
        <f>+$D$60*G$12</f>
        <v>-2239812.9737901473</v>
      </c>
      <c r="K60" s="29">
        <f>+$D$60*H$12</f>
        <v>-4255644.6502012797</v>
      </c>
      <c r="L60" s="29">
        <f t="shared" ref="L60:AF60" si="74">+$D$60*I$12</f>
        <v>-3830080.1851811521</v>
      </c>
      <c r="M60" s="29">
        <f t="shared" si="74"/>
        <v>-3447072.1666630367</v>
      </c>
      <c r="N60" s="29">
        <f t="shared" si="74"/>
        <v>-3102140.9686993542</v>
      </c>
      <c r="O60" s="29">
        <f t="shared" si="74"/>
        <v>-2792150.8531267978</v>
      </c>
      <c r="P60" s="29">
        <f t="shared" si="74"/>
        <v>-2645219.1220461638</v>
      </c>
      <c r="Q60" s="29">
        <f t="shared" si="74"/>
        <v>-2645219.1220461638</v>
      </c>
      <c r="R60" s="29">
        <f t="shared" si="74"/>
        <v>-2645219.1220461638</v>
      </c>
      <c r="S60" s="29">
        <f t="shared" si="74"/>
        <v>-2645219.1220461638</v>
      </c>
      <c r="T60" s="29">
        <f t="shared" si="74"/>
        <v>-2645219.1220461638</v>
      </c>
      <c r="U60" s="29">
        <f t="shared" si="74"/>
        <v>-2645219.1220461638</v>
      </c>
      <c r="V60" s="29">
        <f t="shared" si="74"/>
        <v>-2645219.1220461638</v>
      </c>
      <c r="W60" s="29">
        <f t="shared" si="74"/>
        <v>-2645219.1220461638</v>
      </c>
      <c r="X60" s="29">
        <f t="shared" si="74"/>
        <v>-2645219.1220461638</v>
      </c>
      <c r="Y60" s="29">
        <f t="shared" si="74"/>
        <v>-1322385.579725703</v>
      </c>
      <c r="Z60" s="29">
        <f t="shared" si="74"/>
        <v>0</v>
      </c>
      <c r="AA60" s="29">
        <f t="shared" si="74"/>
        <v>0</v>
      </c>
      <c r="AB60" s="29">
        <f t="shared" si="74"/>
        <v>0</v>
      </c>
      <c r="AC60" s="29">
        <f t="shared" si="74"/>
        <v>0</v>
      </c>
      <c r="AD60" s="29">
        <f t="shared" si="74"/>
        <v>0</v>
      </c>
      <c r="AE60" s="29">
        <f t="shared" si="74"/>
        <v>0</v>
      </c>
      <c r="AF60" s="29">
        <f t="shared" si="74"/>
        <v>0</v>
      </c>
      <c r="AG60" s="29"/>
      <c r="AH60" s="28">
        <f t="shared" si="66"/>
        <v>-44796259.475802958</v>
      </c>
      <c r="AJ60" s="28">
        <f t="shared" si="68"/>
        <v>-44796259.475802943</v>
      </c>
      <c r="AK60" s="28">
        <f t="shared" si="69"/>
        <v>-2239812.9737901473</v>
      </c>
      <c r="AL60" s="28">
        <f t="shared" si="70"/>
        <v>0</v>
      </c>
      <c r="AM60" s="28">
        <f t="shared" si="71"/>
        <v>-2239812.9737901473</v>
      </c>
      <c r="AN60" s="28">
        <f t="shared" si="72"/>
        <v>-42556446.502012797</v>
      </c>
    </row>
    <row r="61" spans="1:42" ht="13.9" customHeight="1">
      <c r="A61" s="38" t="s">
        <v>28</v>
      </c>
      <c r="B61" s="27">
        <f>+'&lt;3&gt; 2009 - 2013 Tax Depr Fed'!B61+'&lt;4&gt; 2009-2013 Salvage Fed'!B61</f>
        <v>-24387125.922361024</v>
      </c>
      <c r="C61" s="27">
        <v>0</v>
      </c>
      <c r="D61" s="27">
        <f t="shared" si="63"/>
        <v>-24387125.922361024</v>
      </c>
      <c r="E61" s="28">
        <f t="shared" si="64"/>
        <v>0</v>
      </c>
      <c r="F61" s="29"/>
      <c r="G61" s="29"/>
      <c r="H61" s="29"/>
      <c r="I61" s="29"/>
      <c r="J61" s="29">
        <f>+$D$61*G$11</f>
        <v>-914517.22208853834</v>
      </c>
      <c r="K61" s="29">
        <f>+$D$61*H$11</f>
        <v>-1760506.6203352425</v>
      </c>
      <c r="L61" s="29">
        <f t="shared" ref="L61:AF61" si="75">+$D$61*I$11</f>
        <v>-1628328.3978360454</v>
      </c>
      <c r="M61" s="29">
        <f t="shared" si="75"/>
        <v>-1506392.7682242405</v>
      </c>
      <c r="N61" s="29">
        <f t="shared" si="75"/>
        <v>-1393236.5039444852</v>
      </c>
      <c r="O61" s="29">
        <f t="shared" si="75"/>
        <v>-1288859.6049967802</v>
      </c>
      <c r="P61" s="29">
        <f t="shared" si="75"/>
        <v>-1192042.7150850068</v>
      </c>
      <c r="Q61" s="29">
        <f t="shared" si="75"/>
        <v>-1102785.8342091655</v>
      </c>
      <c r="R61" s="29">
        <f t="shared" si="75"/>
        <v>-1088153.5586557488</v>
      </c>
      <c r="S61" s="29">
        <f t="shared" si="75"/>
        <v>-1087909.6873965252</v>
      </c>
      <c r="T61" s="29">
        <f t="shared" si="75"/>
        <v>-1088153.5586557488</v>
      </c>
      <c r="U61" s="29">
        <f t="shared" si="75"/>
        <v>-1087909.6873965252</v>
      </c>
      <c r="V61" s="29">
        <f t="shared" si="75"/>
        <v>-1088153.5586557488</v>
      </c>
      <c r="W61" s="29">
        <f t="shared" si="75"/>
        <v>-1087909.6873965252</v>
      </c>
      <c r="X61" s="29">
        <f t="shared" si="75"/>
        <v>-1088153.5586557488</v>
      </c>
      <c r="Y61" s="29">
        <f t="shared" si="75"/>
        <v>-1087909.6873965252</v>
      </c>
      <c r="Z61" s="29">
        <f t="shared" si="75"/>
        <v>-1088153.5586557488</v>
      </c>
      <c r="AA61" s="29">
        <f t="shared" si="75"/>
        <v>-1087909.6873965252</v>
      </c>
      <c r="AB61" s="29">
        <f t="shared" si="75"/>
        <v>-1088153.5586557488</v>
      </c>
      <c r="AC61" s="29">
        <f t="shared" si="75"/>
        <v>-1087909.6873965252</v>
      </c>
      <c r="AD61" s="29">
        <f t="shared" si="75"/>
        <v>-544076.77932787442</v>
      </c>
      <c r="AE61" s="29">
        <f t="shared" si="75"/>
        <v>0</v>
      </c>
      <c r="AF61" s="29">
        <f t="shared" si="75"/>
        <v>0</v>
      </c>
      <c r="AG61" s="29"/>
      <c r="AH61" s="28">
        <f t="shared" si="66"/>
        <v>-24387125.922361024</v>
      </c>
      <c r="AJ61" s="28">
        <f t="shared" si="68"/>
        <v>-24387125.922361024</v>
      </c>
      <c r="AK61" s="28">
        <f t="shared" si="69"/>
        <v>-914517.22208853834</v>
      </c>
      <c r="AL61" s="28">
        <f t="shared" si="70"/>
        <v>0</v>
      </c>
      <c r="AM61" s="28">
        <f t="shared" si="71"/>
        <v>-914517.22208853834</v>
      </c>
      <c r="AN61" s="28">
        <f t="shared" si="72"/>
        <v>-23472608.700272486</v>
      </c>
    </row>
    <row r="62" spans="1:42" ht="13.9" customHeight="1" thickBot="1">
      <c r="A62" s="39" t="s">
        <v>22</v>
      </c>
      <c r="B62" s="31">
        <f t="shared" ref="B62:AF62" si="76">SUM(B56:B61)</f>
        <v>-37877791.230000041</v>
      </c>
      <c r="C62" s="31">
        <f t="shared" si="76"/>
        <v>0</v>
      </c>
      <c r="D62" s="31">
        <f t="shared" si="76"/>
        <v>-37877791.230000041</v>
      </c>
      <c r="E62" s="31">
        <f t="shared" si="76"/>
        <v>0</v>
      </c>
      <c r="F62" s="31">
        <f t="shared" si="76"/>
        <v>0</v>
      </c>
      <c r="G62" s="31">
        <f t="shared" si="76"/>
        <v>0</v>
      </c>
      <c r="H62" s="31">
        <f t="shared" si="76"/>
        <v>0</v>
      </c>
      <c r="I62" s="31">
        <f t="shared" si="76"/>
        <v>0</v>
      </c>
      <c r="J62" s="31">
        <f t="shared" si="76"/>
        <v>-1207433.5746061523</v>
      </c>
      <c r="K62" s="31">
        <f t="shared" si="76"/>
        <v>-2345745.2819661088</v>
      </c>
      <c r="L62" s="31">
        <f t="shared" si="76"/>
        <v>-2209965.4994032597</v>
      </c>
      <c r="M62" s="31">
        <f t="shared" si="76"/>
        <v>-2081063.8846646121</v>
      </c>
      <c r="N62" s="31">
        <f t="shared" si="76"/>
        <v>-1957449.317785227</v>
      </c>
      <c r="O62" s="31">
        <f t="shared" si="76"/>
        <v>-1840314.5069056072</v>
      </c>
      <c r="P62" s="31">
        <f t="shared" si="76"/>
        <v>-1678182.9811946666</v>
      </c>
      <c r="Q62" s="31">
        <f t="shared" si="76"/>
        <v>-1477188.668232148</v>
      </c>
      <c r="R62" s="31">
        <f t="shared" si="76"/>
        <v>-1444238.7808612429</v>
      </c>
      <c r="S62" s="31">
        <f t="shared" si="76"/>
        <v>-1443689.6160717274</v>
      </c>
      <c r="T62" s="31">
        <f t="shared" si="76"/>
        <v>-1444238.7808612429</v>
      </c>
      <c r="U62" s="31">
        <f t="shared" si="76"/>
        <v>-1443689.6160717274</v>
      </c>
      <c r="V62" s="31">
        <f t="shared" si="76"/>
        <v>-1444238.7808612429</v>
      </c>
      <c r="W62" s="31">
        <f t="shared" si="76"/>
        <v>-1443689.6160717274</v>
      </c>
      <c r="X62" s="31">
        <f t="shared" si="76"/>
        <v>-1444238.7808612429</v>
      </c>
      <c r="Y62" s="31">
        <f t="shared" si="76"/>
        <v>-1946842.0644878563</v>
      </c>
      <c r="Z62" s="31">
        <f t="shared" si="76"/>
        <v>-2450373.2908162856</v>
      </c>
      <c r="AA62" s="31">
        <f t="shared" si="76"/>
        <v>-2449824.1260267701</v>
      </c>
      <c r="AB62" s="31">
        <f t="shared" si="76"/>
        <v>-2450373.2908162856</v>
      </c>
      <c r="AC62" s="31">
        <f t="shared" si="76"/>
        <v>-2449824.1260267701</v>
      </c>
      <c r="AD62" s="31">
        <f t="shared" si="76"/>
        <v>-1225186.6454081428</v>
      </c>
      <c r="AE62" s="31">
        <f t="shared" si="76"/>
        <v>0</v>
      </c>
      <c r="AF62" s="31">
        <f t="shared" si="76"/>
        <v>0</v>
      </c>
      <c r="AG62" s="30"/>
      <c r="AH62" s="31">
        <f>SUM(AH56:AH61)</f>
        <v>-37877791.230000064</v>
      </c>
      <c r="AJ62" s="31">
        <f t="shared" ref="AJ62:AN62" si="77">SUM(AJ56:AJ61)</f>
        <v>-37877791.230000041</v>
      </c>
      <c r="AK62" s="31">
        <f t="shared" si="77"/>
        <v>-1207433.5746061523</v>
      </c>
      <c r="AL62" s="31">
        <f t="shared" si="77"/>
        <v>0</v>
      </c>
      <c r="AM62" s="31">
        <f t="shared" si="77"/>
        <v>-1207433.5746061523</v>
      </c>
      <c r="AN62" s="31">
        <f t="shared" si="77"/>
        <v>-36670357.655393891</v>
      </c>
      <c r="AO62" s="36">
        <f>+SUM(K62:AF62)+AM62-AJ62</f>
        <v>0</v>
      </c>
      <c r="AP62" s="36">
        <f>+AM62+AN62-AJ62</f>
        <v>0</v>
      </c>
    </row>
    <row r="63" spans="1:42" ht="13.5" thickTop="1">
      <c r="B63" s="40"/>
    </row>
    <row r="64" spans="1:42" ht="13.9" customHeight="1">
      <c r="A64" s="26" t="s">
        <v>22</v>
      </c>
      <c r="B64" s="32"/>
      <c r="C64" s="32"/>
      <c r="D64" s="32"/>
      <c r="E64" s="33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29"/>
      <c r="AH64" s="34"/>
    </row>
    <row r="65" spans="1:42" ht="13.9" customHeight="1">
      <c r="A65" s="38" t="s">
        <v>25</v>
      </c>
      <c r="B65" s="27">
        <f>+B25+B33+B41+B49+B57</f>
        <v>64347802.611496612</v>
      </c>
      <c r="C65" s="27">
        <f t="shared" ref="C65:D69" si="78">+C25+C33+C41+C49+C57</f>
        <v>0</v>
      </c>
      <c r="D65" s="27">
        <f t="shared" si="78"/>
        <v>64347802.611496612</v>
      </c>
      <c r="E65" s="27">
        <f t="shared" ref="E65:E69" si="79">SUM(F65:AF65)-(B65-C65)</f>
        <v>0</v>
      </c>
      <c r="F65" s="27">
        <f t="shared" ref="F65:AF69" si="80">+F25+F33+F41+F49+F57</f>
        <v>246231.30070928752</v>
      </c>
      <c r="G65" s="27">
        <f t="shared" si="80"/>
        <v>410480.36184764624</v>
      </c>
      <c r="H65" s="27">
        <f t="shared" si="80"/>
        <v>210462.70566288161</v>
      </c>
      <c r="I65" s="27">
        <f t="shared" si="80"/>
        <v>126187.01459659342</v>
      </c>
      <c r="J65" s="27">
        <f t="shared" si="80"/>
        <v>3243672.1398724066</v>
      </c>
      <c r="K65" s="27">
        <f t="shared" si="80"/>
        <v>6011082.6447917297</v>
      </c>
      <c r="L65" s="27">
        <f t="shared" si="80"/>
        <v>5424521.226072548</v>
      </c>
      <c r="M65" s="27">
        <f t="shared" si="80"/>
        <v>4907747.3919119397</v>
      </c>
      <c r="N65" s="27">
        <f t="shared" si="80"/>
        <v>4432972.0051254462</v>
      </c>
      <c r="O65" s="27">
        <f t="shared" si="80"/>
        <v>4002556.3710160549</v>
      </c>
      <c r="P65" s="27">
        <f t="shared" si="80"/>
        <v>3799737.7442088746</v>
      </c>
      <c r="Q65" s="27">
        <f t="shared" si="80"/>
        <v>3799737.7442088746</v>
      </c>
      <c r="R65" s="27">
        <f t="shared" si="80"/>
        <v>3799737.7442088746</v>
      </c>
      <c r="S65" s="27">
        <f t="shared" si="80"/>
        <v>3799737.7442088746</v>
      </c>
      <c r="T65" s="27">
        <f t="shared" si="80"/>
        <v>3799737.7442088746</v>
      </c>
      <c r="U65" s="27">
        <f t="shared" si="80"/>
        <v>3654313.5380099695</v>
      </c>
      <c r="V65" s="27">
        <f t="shared" si="80"/>
        <v>3542814.8681419063</v>
      </c>
      <c r="W65" s="27">
        <f t="shared" si="80"/>
        <v>3636690.8538920064</v>
      </c>
      <c r="X65" s="27">
        <f t="shared" si="80"/>
        <v>3674013.8275372065</v>
      </c>
      <c r="Y65" s="27">
        <f t="shared" si="80"/>
        <v>1825367.6412646167</v>
      </c>
      <c r="Z65" s="27">
        <f t="shared" si="80"/>
        <v>0</v>
      </c>
      <c r="AA65" s="27">
        <f t="shared" si="80"/>
        <v>0</v>
      </c>
      <c r="AB65" s="27">
        <f t="shared" si="80"/>
        <v>0</v>
      </c>
      <c r="AC65" s="27">
        <f t="shared" si="80"/>
        <v>0</v>
      </c>
      <c r="AD65" s="27">
        <f t="shared" si="80"/>
        <v>0</v>
      </c>
      <c r="AE65" s="27">
        <f t="shared" si="80"/>
        <v>0</v>
      </c>
      <c r="AF65" s="27">
        <f t="shared" si="80"/>
        <v>0</v>
      </c>
      <c r="AG65" s="27"/>
      <c r="AH65" s="27">
        <f>+AH25+AH33+AH41+AH49+AH57</f>
        <v>64347802.611496612</v>
      </c>
      <c r="AJ65" s="28">
        <f>+B65</f>
        <v>64347802.611496612</v>
      </c>
      <c r="AK65" s="28">
        <f>+SUM(F65:J65)</f>
        <v>4237033.5226888154</v>
      </c>
      <c r="AL65" s="28">
        <f>+C65</f>
        <v>0</v>
      </c>
      <c r="AM65" s="28">
        <f>+AK65+AL65</f>
        <v>4237033.5226888154</v>
      </c>
      <c r="AN65" s="28">
        <f>+AJ65-AM65</f>
        <v>60110769.088807799</v>
      </c>
    </row>
    <row r="66" spans="1:42" ht="13.9" customHeight="1">
      <c r="A66" s="38" t="s">
        <v>109</v>
      </c>
      <c r="B66" s="27">
        <f>+B26+B34+B42+B50+B58</f>
        <v>-1883572.8432205501</v>
      </c>
      <c r="C66" s="27">
        <f t="shared" si="78"/>
        <v>0</v>
      </c>
      <c r="D66" s="27">
        <f t="shared" si="78"/>
        <v>-1883572.8432205501</v>
      </c>
      <c r="E66" s="27">
        <f t="shared" si="79"/>
        <v>0</v>
      </c>
      <c r="F66" s="27">
        <f t="shared" si="80"/>
        <v>30546.143295248359</v>
      </c>
      <c r="G66" s="27">
        <f t="shared" si="80"/>
        <v>74093.634752906117</v>
      </c>
      <c r="H66" s="27">
        <f t="shared" si="80"/>
        <v>86487.88588096622</v>
      </c>
      <c r="I66" s="27">
        <f t="shared" si="80"/>
        <v>92329.297945433093</v>
      </c>
      <c r="J66" s="27">
        <f t="shared" si="80"/>
        <v>-33732.972675484605</v>
      </c>
      <c r="K66" s="27">
        <f t="shared" si="80"/>
        <v>-160005.85824422762</v>
      </c>
      <c r="L66" s="27">
        <f t="shared" si="80"/>
        <v>-147987.34361522261</v>
      </c>
      <c r="M66" s="27">
        <f t="shared" si="80"/>
        <v>-136914.10123870298</v>
      </c>
      <c r="N66" s="27">
        <f t="shared" si="80"/>
        <v>-124343.5626859849</v>
      </c>
      <c r="O66" s="27">
        <f t="shared" si="80"/>
        <v>-111179.29286794868</v>
      </c>
      <c r="P66" s="27">
        <f t="shared" si="80"/>
        <v>-98525.577958960697</v>
      </c>
      <c r="Q66" s="27">
        <f t="shared" si="80"/>
        <v>-86114.584558869334</v>
      </c>
      <c r="R66" s="27">
        <f t="shared" si="80"/>
        <v>-84051.673455000957</v>
      </c>
      <c r="S66" s="27">
        <f t="shared" si="80"/>
        <v>-84019.531345568743</v>
      </c>
      <c r="T66" s="27">
        <f t="shared" si="80"/>
        <v>-84051.673455000957</v>
      </c>
      <c r="U66" s="27">
        <f t="shared" si="80"/>
        <v>-84019.531345568743</v>
      </c>
      <c r="V66" s="27">
        <f t="shared" si="80"/>
        <v>-84051.673455000957</v>
      </c>
      <c r="W66" s="27">
        <f t="shared" si="80"/>
        <v>-84019.531345568743</v>
      </c>
      <c r="X66" s="27">
        <f t="shared" si="80"/>
        <v>-84051.673455000957</v>
      </c>
      <c r="Y66" s="27">
        <f t="shared" si="80"/>
        <v>-84019.531345568743</v>
      </c>
      <c r="Z66" s="27">
        <f t="shared" si="80"/>
        <v>-102224.59230612071</v>
      </c>
      <c r="AA66" s="27">
        <f t="shared" si="80"/>
        <v>-129453.91619559619</v>
      </c>
      <c r="AB66" s="27">
        <f t="shared" si="80"/>
        <v>-140172.11772574048</v>
      </c>
      <c r="AC66" s="27">
        <f t="shared" si="80"/>
        <v>-147467.0704285962</v>
      </c>
      <c r="AD66" s="27">
        <f t="shared" si="80"/>
        <v>-76623.995391370234</v>
      </c>
      <c r="AE66" s="27">
        <f t="shared" si="80"/>
        <v>0</v>
      </c>
      <c r="AF66" s="27">
        <f t="shared" si="80"/>
        <v>0</v>
      </c>
      <c r="AG66" s="27"/>
      <c r="AH66" s="27">
        <f>+AH26+AH34+AH42+AH50+AH58</f>
        <v>-1883572.8432205513</v>
      </c>
      <c r="AJ66" s="28">
        <f t="shared" ref="AJ66:AJ69" si="81">+B66</f>
        <v>-1883572.8432205501</v>
      </c>
      <c r="AK66" s="28">
        <f t="shared" ref="AK66:AK69" si="82">+SUM(F66:J66)</f>
        <v>249723.98919906921</v>
      </c>
      <c r="AL66" s="28">
        <f t="shared" ref="AL66:AL69" si="83">+C66</f>
        <v>0</v>
      </c>
      <c r="AM66" s="28">
        <f t="shared" ref="AM66:AM69" si="84">+AK66+AL66</f>
        <v>249723.98919906921</v>
      </c>
      <c r="AN66" s="28">
        <f t="shared" ref="AN66:AN69" si="85">+AJ66-AM66</f>
        <v>-2133296.8324196194</v>
      </c>
    </row>
    <row r="67" spans="1:42" ht="13.9" customHeight="1">
      <c r="A67" s="38" t="s">
        <v>26</v>
      </c>
      <c r="B67" s="27">
        <f>+B27+B35+B43+B51+B59</f>
        <v>-20975626.990112163</v>
      </c>
      <c r="C67" s="27">
        <f t="shared" si="78"/>
        <v>0</v>
      </c>
      <c r="D67" s="27">
        <f t="shared" si="78"/>
        <v>-20975626.990112163</v>
      </c>
      <c r="E67" s="27">
        <f t="shared" si="79"/>
        <v>0</v>
      </c>
      <c r="F67" s="27">
        <f t="shared" si="80"/>
        <v>-34222.060702214854</v>
      </c>
      <c r="G67" s="27">
        <f t="shared" si="80"/>
        <v>449686.5038025229</v>
      </c>
      <c r="H67" s="27">
        <f t="shared" si="80"/>
        <v>1679759.8468584497</v>
      </c>
      <c r="I67" s="27">
        <f t="shared" si="80"/>
        <v>1301867.8920152117</v>
      </c>
      <c r="J67" s="27">
        <f t="shared" si="80"/>
        <v>-811964.591316659</v>
      </c>
      <c r="K67" s="27">
        <f t="shared" si="80"/>
        <v>-1766987.5082175082</v>
      </c>
      <c r="L67" s="27">
        <f t="shared" si="80"/>
        <v>-1634587.9725245191</v>
      </c>
      <c r="M67" s="27">
        <f t="shared" si="80"/>
        <v>-1512007.1451770843</v>
      </c>
      <c r="N67" s="27">
        <f t="shared" si="80"/>
        <v>-1401126.545533149</v>
      </c>
      <c r="O67" s="27">
        <f t="shared" si="80"/>
        <v>-1260550.4651317946</v>
      </c>
      <c r="P67" s="27">
        <f t="shared" si="80"/>
        <v>-1067495.0600604112</v>
      </c>
      <c r="Q67" s="27">
        <f t="shared" si="80"/>
        <v>-952379.77254418284</v>
      </c>
      <c r="R67" s="27">
        <f t="shared" si="80"/>
        <v>-935803.2759180048</v>
      </c>
      <c r="S67" s="27">
        <f t="shared" si="80"/>
        <v>-935851.92040970363</v>
      </c>
      <c r="T67" s="27">
        <f t="shared" si="80"/>
        <v>-935803.2759180048</v>
      </c>
      <c r="U67" s="27">
        <f t="shared" si="80"/>
        <v>-935851.92040970363</v>
      </c>
      <c r="V67" s="27">
        <f t="shared" si="80"/>
        <v>-935803.2759180048</v>
      </c>
      <c r="W67" s="27">
        <f t="shared" si="80"/>
        <v>-935851.92040970363</v>
      </c>
      <c r="X67" s="27">
        <f t="shared" si="80"/>
        <v>-935803.2759180048</v>
      </c>
      <c r="Y67" s="27">
        <f t="shared" si="80"/>
        <v>-935851.92040970363</v>
      </c>
      <c r="Z67" s="27">
        <f t="shared" si="80"/>
        <v>-915443.43127090042</v>
      </c>
      <c r="AA67" s="27">
        <f t="shared" si="80"/>
        <v>-1201868.9059292488</v>
      </c>
      <c r="AB67" s="27">
        <f t="shared" si="80"/>
        <v>-1953526.7269030961</v>
      </c>
      <c r="AC67" s="27">
        <f t="shared" si="80"/>
        <v>-1803674.3914778489</v>
      </c>
      <c r="AD67" s="27">
        <f t="shared" si="80"/>
        <v>-604485.87068889802</v>
      </c>
      <c r="AE67" s="27">
        <f t="shared" si="80"/>
        <v>0</v>
      </c>
      <c r="AF67" s="27">
        <f t="shared" si="80"/>
        <v>0</v>
      </c>
      <c r="AG67" s="27"/>
      <c r="AH67" s="27">
        <f t="shared" ref="AH67:AH69" si="86">+AH27+AH35+AH43+AH51+AH59</f>
        <v>-20975626.990112171</v>
      </c>
      <c r="AJ67" s="28">
        <f t="shared" si="81"/>
        <v>-20975626.990112163</v>
      </c>
      <c r="AK67" s="28">
        <f t="shared" si="82"/>
        <v>2585127.5906573106</v>
      </c>
      <c r="AL67" s="28">
        <f t="shared" si="83"/>
        <v>0</v>
      </c>
      <c r="AM67" s="28">
        <f t="shared" si="84"/>
        <v>2585127.5906573106</v>
      </c>
      <c r="AN67" s="28">
        <f t="shared" si="85"/>
        <v>-23560754.580769472</v>
      </c>
    </row>
    <row r="68" spans="1:42" ht="13.9" customHeight="1">
      <c r="A68" s="38" t="s">
        <v>27</v>
      </c>
      <c r="B68" s="27">
        <f>+B28+B36+B44+B52+B60</f>
        <v>-44796259.475802943</v>
      </c>
      <c r="C68" s="27">
        <f t="shared" si="78"/>
        <v>0</v>
      </c>
      <c r="D68" s="27">
        <f t="shared" si="78"/>
        <v>-44796259.475802943</v>
      </c>
      <c r="E68" s="27">
        <f t="shared" si="79"/>
        <v>0</v>
      </c>
      <c r="F68" s="27">
        <f t="shared" si="80"/>
        <v>0</v>
      </c>
      <c r="G68" s="27">
        <f t="shared" si="80"/>
        <v>0</v>
      </c>
      <c r="H68" s="27">
        <f t="shared" si="80"/>
        <v>0</v>
      </c>
      <c r="I68" s="27">
        <f t="shared" si="80"/>
        <v>0</v>
      </c>
      <c r="J68" s="27">
        <f t="shared" si="80"/>
        <v>-2239812.9737901473</v>
      </c>
      <c r="K68" s="27">
        <f t="shared" si="80"/>
        <v>-4255644.6502012797</v>
      </c>
      <c r="L68" s="27">
        <f t="shared" si="80"/>
        <v>-3830080.1851811521</v>
      </c>
      <c r="M68" s="27">
        <f t="shared" si="80"/>
        <v>-3447072.1666630367</v>
      </c>
      <c r="N68" s="27">
        <f t="shared" si="80"/>
        <v>-3102140.9686993542</v>
      </c>
      <c r="O68" s="27">
        <f t="shared" si="80"/>
        <v>-2792150.8531267978</v>
      </c>
      <c r="P68" s="27">
        <f t="shared" si="80"/>
        <v>-2645219.1220461638</v>
      </c>
      <c r="Q68" s="27">
        <f t="shared" si="80"/>
        <v>-2645219.1220461638</v>
      </c>
      <c r="R68" s="27">
        <f t="shared" si="80"/>
        <v>-2645219.1220461638</v>
      </c>
      <c r="S68" s="27">
        <f t="shared" si="80"/>
        <v>-2645219.1220461638</v>
      </c>
      <c r="T68" s="27">
        <f t="shared" si="80"/>
        <v>-2645219.1220461638</v>
      </c>
      <c r="U68" s="27">
        <f t="shared" si="80"/>
        <v>-2645219.1220461638</v>
      </c>
      <c r="V68" s="27">
        <f t="shared" si="80"/>
        <v>-2645219.1220461638</v>
      </c>
      <c r="W68" s="27">
        <f t="shared" si="80"/>
        <v>-2645219.1220461638</v>
      </c>
      <c r="X68" s="27">
        <f t="shared" si="80"/>
        <v>-2645219.1220461638</v>
      </c>
      <c r="Y68" s="27">
        <f t="shared" si="80"/>
        <v>-1322385.579725703</v>
      </c>
      <c r="Z68" s="27">
        <f t="shared" si="80"/>
        <v>0</v>
      </c>
      <c r="AA68" s="27">
        <f t="shared" si="80"/>
        <v>0</v>
      </c>
      <c r="AB68" s="27">
        <f t="shared" si="80"/>
        <v>0</v>
      </c>
      <c r="AC68" s="27">
        <f t="shared" si="80"/>
        <v>0</v>
      </c>
      <c r="AD68" s="27">
        <f t="shared" si="80"/>
        <v>0</v>
      </c>
      <c r="AE68" s="27">
        <f t="shared" si="80"/>
        <v>0</v>
      </c>
      <c r="AF68" s="27">
        <f t="shared" si="80"/>
        <v>0</v>
      </c>
      <c r="AG68" s="27"/>
      <c r="AH68" s="27">
        <f t="shared" si="86"/>
        <v>-44796259.475802958</v>
      </c>
      <c r="AJ68" s="28">
        <f t="shared" si="81"/>
        <v>-44796259.475802943</v>
      </c>
      <c r="AK68" s="28">
        <f t="shared" si="82"/>
        <v>-2239812.9737901473</v>
      </c>
      <c r="AL68" s="28">
        <f t="shared" si="83"/>
        <v>0</v>
      </c>
      <c r="AM68" s="28">
        <f t="shared" si="84"/>
        <v>-2239812.9737901473</v>
      </c>
      <c r="AN68" s="28">
        <f t="shared" si="85"/>
        <v>-42556446.502012797</v>
      </c>
    </row>
    <row r="69" spans="1:42" ht="13.9" customHeight="1">
      <c r="A69" s="38" t="s">
        <v>28</v>
      </c>
      <c r="B69" s="27">
        <f>+B29+B37+B45+B53+B61</f>
        <v>-24387125.922361024</v>
      </c>
      <c r="C69" s="27">
        <f t="shared" si="78"/>
        <v>0</v>
      </c>
      <c r="D69" s="27">
        <f t="shared" si="78"/>
        <v>-24387125.922361024</v>
      </c>
      <c r="E69" s="27">
        <f t="shared" si="79"/>
        <v>0</v>
      </c>
      <c r="F69" s="27">
        <f t="shared" si="80"/>
        <v>0</v>
      </c>
      <c r="G69" s="27">
        <f t="shared" si="80"/>
        <v>0</v>
      </c>
      <c r="H69" s="27">
        <f t="shared" si="80"/>
        <v>0</v>
      </c>
      <c r="I69" s="27">
        <f t="shared" si="80"/>
        <v>0</v>
      </c>
      <c r="J69" s="27">
        <f t="shared" si="80"/>
        <v>-914517.22208853834</v>
      </c>
      <c r="K69" s="27">
        <f t="shared" si="80"/>
        <v>-1760506.6203352425</v>
      </c>
      <c r="L69" s="27">
        <f t="shared" si="80"/>
        <v>-1628328.3978360454</v>
      </c>
      <c r="M69" s="27">
        <f t="shared" si="80"/>
        <v>-1506392.7682242405</v>
      </c>
      <c r="N69" s="27">
        <f t="shared" si="80"/>
        <v>-1393236.5039444852</v>
      </c>
      <c r="O69" s="27">
        <f t="shared" si="80"/>
        <v>-1288859.6049967802</v>
      </c>
      <c r="P69" s="27">
        <f t="shared" si="80"/>
        <v>-1192042.7150850068</v>
      </c>
      <c r="Q69" s="27">
        <f t="shared" si="80"/>
        <v>-1102785.8342091655</v>
      </c>
      <c r="R69" s="27">
        <f t="shared" si="80"/>
        <v>-1088153.5586557488</v>
      </c>
      <c r="S69" s="27">
        <f t="shared" si="80"/>
        <v>-1087909.6873965252</v>
      </c>
      <c r="T69" s="27">
        <f t="shared" si="80"/>
        <v>-1088153.5586557488</v>
      </c>
      <c r="U69" s="27">
        <f t="shared" si="80"/>
        <v>-1087909.6873965252</v>
      </c>
      <c r="V69" s="27">
        <f t="shared" si="80"/>
        <v>-1088153.5586557488</v>
      </c>
      <c r="W69" s="27">
        <f t="shared" si="80"/>
        <v>-1087909.6873965252</v>
      </c>
      <c r="X69" s="27">
        <f t="shared" si="80"/>
        <v>-1088153.5586557488</v>
      </c>
      <c r="Y69" s="27">
        <f t="shared" si="80"/>
        <v>-1087909.6873965252</v>
      </c>
      <c r="Z69" s="27">
        <f t="shared" si="80"/>
        <v>-1088153.5586557488</v>
      </c>
      <c r="AA69" s="27">
        <f t="shared" si="80"/>
        <v>-1087909.6873965252</v>
      </c>
      <c r="AB69" s="27">
        <f t="shared" si="80"/>
        <v>-1088153.5586557488</v>
      </c>
      <c r="AC69" s="27">
        <f t="shared" si="80"/>
        <v>-1087909.6873965252</v>
      </c>
      <c r="AD69" s="27">
        <f t="shared" si="80"/>
        <v>-544076.77932787442</v>
      </c>
      <c r="AE69" s="27">
        <f t="shared" si="80"/>
        <v>0</v>
      </c>
      <c r="AF69" s="27">
        <f t="shared" si="80"/>
        <v>0</v>
      </c>
      <c r="AG69" s="27"/>
      <c r="AH69" s="27">
        <f t="shared" si="86"/>
        <v>-24387125.922361024</v>
      </c>
      <c r="AJ69" s="28">
        <f t="shared" si="81"/>
        <v>-24387125.922361024</v>
      </c>
      <c r="AK69" s="28">
        <f t="shared" si="82"/>
        <v>-914517.22208853834</v>
      </c>
      <c r="AL69" s="28">
        <f t="shared" si="83"/>
        <v>0</v>
      </c>
      <c r="AM69" s="28">
        <f t="shared" si="84"/>
        <v>-914517.22208853834</v>
      </c>
      <c r="AN69" s="28">
        <f t="shared" si="85"/>
        <v>-23472608.700272486</v>
      </c>
    </row>
    <row r="70" spans="1:42" ht="13.9" customHeight="1" thickBot="1">
      <c r="A70" s="39" t="s">
        <v>22</v>
      </c>
      <c r="B70" s="31">
        <f>SUM(B64:B69)</f>
        <v>-27694782.620000064</v>
      </c>
      <c r="C70" s="31">
        <f t="shared" ref="C70:AF70" si="87">SUM(C64:C69)</f>
        <v>0</v>
      </c>
      <c r="D70" s="31">
        <f t="shared" si="87"/>
        <v>-27694782.620000064</v>
      </c>
      <c r="E70" s="31">
        <f t="shared" si="87"/>
        <v>0</v>
      </c>
      <c r="F70" s="31">
        <f t="shared" si="87"/>
        <v>242555.38330232105</v>
      </c>
      <c r="G70" s="31">
        <f t="shared" si="87"/>
        <v>934260.50040307525</v>
      </c>
      <c r="H70" s="31">
        <f t="shared" si="87"/>
        <v>1976710.4384022974</v>
      </c>
      <c r="I70" s="31">
        <f t="shared" si="87"/>
        <v>1520384.2045572381</v>
      </c>
      <c r="J70" s="31">
        <f t="shared" si="87"/>
        <v>-756355.61999842268</v>
      </c>
      <c r="K70" s="31">
        <f t="shared" si="87"/>
        <v>-1932061.9922065276</v>
      </c>
      <c r="L70" s="31">
        <f t="shared" si="87"/>
        <v>-1816462.6730843913</v>
      </c>
      <c r="M70" s="31">
        <f t="shared" si="87"/>
        <v>-1694638.7893911249</v>
      </c>
      <c r="N70" s="31">
        <f t="shared" si="87"/>
        <v>-1587875.5757375273</v>
      </c>
      <c r="O70" s="31">
        <f t="shared" si="87"/>
        <v>-1450183.8451072664</v>
      </c>
      <c r="P70" s="31">
        <f t="shared" si="87"/>
        <v>-1203544.7309416677</v>
      </c>
      <c r="Q70" s="31">
        <f t="shared" si="87"/>
        <v>-986761.56914950674</v>
      </c>
      <c r="R70" s="31">
        <f t="shared" si="87"/>
        <v>-953489.88586604339</v>
      </c>
      <c r="S70" s="31">
        <f t="shared" si="87"/>
        <v>-953262.51698908652</v>
      </c>
      <c r="T70" s="31">
        <f t="shared" si="87"/>
        <v>-953489.88586604339</v>
      </c>
      <c r="U70" s="31">
        <f t="shared" si="87"/>
        <v>-1098686.7231879917</v>
      </c>
      <c r="V70" s="31">
        <f t="shared" si="87"/>
        <v>-1210412.7619330122</v>
      </c>
      <c r="W70" s="31">
        <f t="shared" si="87"/>
        <v>-1116309.4073059547</v>
      </c>
      <c r="X70" s="31">
        <f t="shared" si="87"/>
        <v>-1079213.8025377116</v>
      </c>
      <c r="Y70" s="31">
        <f t="shared" si="87"/>
        <v>-1604799.0776128839</v>
      </c>
      <c r="Z70" s="31">
        <f t="shared" si="87"/>
        <v>-2105821.58223277</v>
      </c>
      <c r="AA70" s="31">
        <f t="shared" si="87"/>
        <v>-2419232.5095213698</v>
      </c>
      <c r="AB70" s="31">
        <f t="shared" si="87"/>
        <v>-3181852.4032845851</v>
      </c>
      <c r="AC70" s="31">
        <f t="shared" si="87"/>
        <v>-3039051.1493029702</v>
      </c>
      <c r="AD70" s="31">
        <f t="shared" si="87"/>
        <v>-1225186.6454081428</v>
      </c>
      <c r="AE70" s="31">
        <f t="shared" si="87"/>
        <v>0</v>
      </c>
      <c r="AF70" s="31">
        <f t="shared" si="87"/>
        <v>0</v>
      </c>
      <c r="AG70" s="30"/>
      <c r="AH70" s="31">
        <f>SUM(AH64:AH69)</f>
        <v>-27694782.620000094</v>
      </c>
      <c r="AJ70" s="31">
        <f t="shared" ref="AJ70:AN70" si="88">SUM(AJ64:AJ69)</f>
        <v>-27694782.620000064</v>
      </c>
      <c r="AK70" s="31">
        <f t="shared" si="88"/>
        <v>3917554.9066665098</v>
      </c>
      <c r="AL70" s="31">
        <f t="shared" si="88"/>
        <v>0</v>
      </c>
      <c r="AM70" s="31">
        <f t="shared" si="88"/>
        <v>3917554.9066665098</v>
      </c>
      <c r="AN70" s="31">
        <f t="shared" si="88"/>
        <v>-31612337.526666574</v>
      </c>
      <c r="AO70" s="36">
        <f>+SUM(K70:AF70)+AM70-AJ70</f>
        <v>0</v>
      </c>
      <c r="AP70" s="36">
        <f>+AM70+AN70-AJ70</f>
        <v>0</v>
      </c>
    </row>
    <row r="71" spans="1:42" ht="13.5" thickTop="1">
      <c r="B71" s="40">
        <f>+B70-'&lt;3&gt; 2009 - 2013 Tax Depr Fed'!B70-'&lt;4&gt; 2009-2013 Salvage Fed'!B70</f>
        <v>0</v>
      </c>
      <c r="C71" s="36">
        <f>+C30+C38+C46+C54+C62-C70</f>
        <v>0</v>
      </c>
      <c r="D71" s="36">
        <f>+D30+D38+D46+D54+D62-D70</f>
        <v>0</v>
      </c>
      <c r="J71" s="36"/>
    </row>
    <row r="72" spans="1:42">
      <c r="F72" s="82">
        <f>+F22</f>
        <v>2009</v>
      </c>
      <c r="G72" s="82">
        <f t="shared" ref="G72:J72" si="89">+G22</f>
        <v>2010</v>
      </c>
      <c r="H72" s="82">
        <f t="shared" si="89"/>
        <v>2011</v>
      </c>
      <c r="I72" s="82">
        <f t="shared" si="89"/>
        <v>2012</v>
      </c>
      <c r="J72" s="82">
        <f t="shared" si="89"/>
        <v>2013</v>
      </c>
      <c r="K72" s="82" t="s">
        <v>22</v>
      </c>
    </row>
    <row r="73" spans="1:42">
      <c r="A73" s="3" t="s">
        <v>94</v>
      </c>
      <c r="B73" s="35"/>
      <c r="F73" s="36">
        <f>+B30</f>
        <v>4826601.5499999765</v>
      </c>
      <c r="G73" s="36">
        <f>+B38</f>
        <v>13008991.800000001</v>
      </c>
      <c r="H73" s="36">
        <f>+B46</f>
        <v>17990686.48</v>
      </c>
      <c r="I73" s="36">
        <f>+B54</f>
        <v>-25643271.220000003</v>
      </c>
      <c r="J73" s="36">
        <f>+B62</f>
        <v>-37877791.230000041</v>
      </c>
      <c r="K73" s="36">
        <f>+SUM(F73:J73)</f>
        <v>-27694782.620000061</v>
      </c>
    </row>
    <row r="74" spans="1:42">
      <c r="A74" s="3" t="s">
        <v>95</v>
      </c>
      <c r="F74" s="36"/>
      <c r="G74" s="36"/>
      <c r="H74" s="36"/>
      <c r="I74" s="36"/>
      <c r="J74" s="36"/>
      <c r="K74" s="36"/>
    </row>
    <row r="75" spans="1:42">
      <c r="A75" s="43" t="s">
        <v>96</v>
      </c>
      <c r="C75" s="36"/>
      <c r="F75" s="36">
        <f>+C30</f>
        <v>0</v>
      </c>
      <c r="G75" s="36">
        <f>+C38</f>
        <v>0</v>
      </c>
      <c r="H75" s="36">
        <f>+C46</f>
        <v>0</v>
      </c>
      <c r="I75" s="36">
        <f>+C54</f>
        <v>0</v>
      </c>
      <c r="J75" s="36">
        <f>+C62</f>
        <v>0</v>
      </c>
      <c r="K75" s="35">
        <f>+SUM(B75:J75)</f>
        <v>0</v>
      </c>
      <c r="L75" s="36"/>
    </row>
    <row r="76" spans="1:42">
      <c r="A76" s="43" t="s">
        <v>97</v>
      </c>
      <c r="B76" s="25"/>
      <c r="C76" s="83"/>
      <c r="D76" s="25"/>
      <c r="F76" s="37">
        <f>+F70</f>
        <v>242555.38330232105</v>
      </c>
      <c r="G76" s="37">
        <f>+G70</f>
        <v>934260.50040307525</v>
      </c>
      <c r="H76" s="37">
        <f>+H70</f>
        <v>1976710.4384022974</v>
      </c>
      <c r="I76" s="37">
        <f>+I70</f>
        <v>1520384.2045572381</v>
      </c>
      <c r="J76" s="37">
        <f>+J70</f>
        <v>-756355.61999842268</v>
      </c>
      <c r="K76" s="44">
        <f t="shared" ref="K76:K77" si="90">+SUM(B76:J76)</f>
        <v>3917554.9066665089</v>
      </c>
      <c r="L76" s="36"/>
    </row>
    <row r="77" spans="1:42">
      <c r="A77" s="3" t="s">
        <v>98</v>
      </c>
      <c r="B77" s="35"/>
      <c r="C77" s="35"/>
      <c r="D77" s="35"/>
      <c r="E77" s="35"/>
      <c r="F77" s="35">
        <f t="shared" ref="F77:J77" si="91">+SUM(F75:F76)</f>
        <v>242555.38330232105</v>
      </c>
      <c r="G77" s="35">
        <f t="shared" si="91"/>
        <v>934260.50040307525</v>
      </c>
      <c r="H77" s="35">
        <f t="shared" si="91"/>
        <v>1976710.4384022974</v>
      </c>
      <c r="I77" s="35">
        <f t="shared" si="91"/>
        <v>1520384.2045572381</v>
      </c>
      <c r="J77" s="35">
        <f t="shared" si="91"/>
        <v>-756355.61999842268</v>
      </c>
      <c r="K77" s="35">
        <f t="shared" si="90"/>
        <v>3917554.9066665089</v>
      </c>
    </row>
    <row r="79" spans="1:42" ht="13.5" thickBot="1">
      <c r="A79" s="2" t="s">
        <v>99</v>
      </c>
      <c r="C79" s="35"/>
      <c r="F79" s="78">
        <f>+F73-F77</f>
        <v>4584046.1666976558</v>
      </c>
      <c r="G79" s="78">
        <f t="shared" ref="G79:K79" si="92">+G73-G77</f>
        <v>12074731.299596926</v>
      </c>
      <c r="H79" s="78">
        <f t="shared" si="92"/>
        <v>16013976.041597703</v>
      </c>
      <c r="I79" s="78">
        <f t="shared" si="92"/>
        <v>-27163655.424557239</v>
      </c>
      <c r="J79" s="78">
        <f t="shared" si="92"/>
        <v>-37121435.610001616</v>
      </c>
      <c r="K79" s="78">
        <f t="shared" si="92"/>
        <v>-31612337.52666657</v>
      </c>
    </row>
    <row r="80" spans="1:42" ht="13.5" thickTop="1">
      <c r="C80" s="35"/>
    </row>
    <row r="81" spans="1:11">
      <c r="C81" s="35"/>
    </row>
    <row r="82" spans="1:11">
      <c r="A82" s="3" t="s">
        <v>105</v>
      </c>
      <c r="B82" s="35"/>
      <c r="C82" s="84"/>
      <c r="F82" s="36">
        <f>+B25+B27+B26</f>
        <v>4826601.5499999765</v>
      </c>
      <c r="G82" s="36">
        <f>+B33+B35+B34</f>
        <v>13008991.800000001</v>
      </c>
      <c r="H82" s="36">
        <f>+B41+B43+B42</f>
        <v>17990686.48</v>
      </c>
      <c r="I82" s="36">
        <f>+B49+B51+B50</f>
        <v>-25643271.220000003</v>
      </c>
      <c r="J82" s="36">
        <f>+B57+B59+B58</f>
        <v>31305594.168163925</v>
      </c>
      <c r="K82" s="36">
        <f>+SUM(F82:J82)</f>
        <v>41488602.77816391</v>
      </c>
    </row>
    <row r="83" spans="1:11">
      <c r="A83" s="3" t="s">
        <v>95</v>
      </c>
      <c r="F83" s="36"/>
      <c r="G83" s="36"/>
      <c r="H83" s="36"/>
      <c r="I83" s="36"/>
      <c r="J83" s="36"/>
      <c r="K83" s="36"/>
    </row>
    <row r="84" spans="1:11">
      <c r="A84" s="43" t="s">
        <v>96</v>
      </c>
      <c r="C84" s="36"/>
      <c r="F84" s="36">
        <f>+C27+C25+C26</f>
        <v>0</v>
      </c>
      <c r="G84" s="36">
        <f>+C33+C35+C34</f>
        <v>0</v>
      </c>
      <c r="H84" s="36">
        <f>+C41+C43+C42</f>
        <v>0</v>
      </c>
      <c r="I84" s="36">
        <f>+C49+C51+C50</f>
        <v>0</v>
      </c>
      <c r="J84" s="36">
        <f>+C57+C59+C58</f>
        <v>0</v>
      </c>
      <c r="K84" s="36">
        <f>+SUM(F84:J84)</f>
        <v>0</v>
      </c>
    </row>
    <row r="85" spans="1:11">
      <c r="A85" s="43" t="s">
        <v>97</v>
      </c>
      <c r="B85" s="25"/>
      <c r="C85" s="25"/>
      <c r="D85" s="25"/>
      <c r="F85" s="37">
        <f>+F65+F67+F66</f>
        <v>242555.38330232102</v>
      </c>
      <c r="G85" s="37">
        <f>+G65+G67+G66</f>
        <v>934260.50040307525</v>
      </c>
      <c r="H85" s="37">
        <f t="shared" ref="H85:J85" si="93">+H65+H67+H66</f>
        <v>1976710.4384022974</v>
      </c>
      <c r="I85" s="37">
        <f t="shared" si="93"/>
        <v>1520384.2045572381</v>
      </c>
      <c r="J85" s="37">
        <f t="shared" si="93"/>
        <v>2397974.575880263</v>
      </c>
      <c r="K85" s="37">
        <f>+SUM(F85:J85)</f>
        <v>7071885.1025451943</v>
      </c>
    </row>
    <row r="86" spans="1:11">
      <c r="A86" s="3" t="s">
        <v>98</v>
      </c>
      <c r="B86" s="35"/>
      <c r="C86" s="35"/>
      <c r="D86" s="35"/>
      <c r="E86" s="35"/>
      <c r="F86" s="35">
        <f t="shared" ref="F86:J86" si="94">+SUM(F84:F85)</f>
        <v>242555.38330232102</v>
      </c>
      <c r="G86" s="35">
        <f t="shared" si="94"/>
        <v>934260.50040307525</v>
      </c>
      <c r="H86" s="35">
        <f t="shared" si="94"/>
        <v>1976710.4384022974</v>
      </c>
      <c r="I86" s="35">
        <f t="shared" si="94"/>
        <v>1520384.2045572381</v>
      </c>
      <c r="J86" s="35">
        <f t="shared" si="94"/>
        <v>2397974.575880263</v>
      </c>
      <c r="K86" s="35">
        <f t="shared" ref="K86" si="95">+SUM(B86:J86)</f>
        <v>7071885.1025451943</v>
      </c>
    </row>
    <row r="88" spans="1:11" ht="13.5" thickBot="1">
      <c r="A88" s="2" t="s">
        <v>99</v>
      </c>
      <c r="F88" s="78">
        <f>+F82-F86</f>
        <v>4584046.1666976558</v>
      </c>
      <c r="G88" s="78">
        <f t="shared" ref="G88:K88" si="96">+G82-G86</f>
        <v>12074731.299596926</v>
      </c>
      <c r="H88" s="78">
        <f t="shared" si="96"/>
        <v>16013976.041597703</v>
      </c>
      <c r="I88" s="78">
        <f t="shared" si="96"/>
        <v>-27163655.424557239</v>
      </c>
      <c r="J88" s="78">
        <f t="shared" si="96"/>
        <v>28907619.592283662</v>
      </c>
      <c r="K88" s="78">
        <f t="shared" si="96"/>
        <v>34416717.675618716</v>
      </c>
    </row>
    <row r="89" spans="1:11" ht="13.5" thickTop="1"/>
    <row r="91" spans="1:11">
      <c r="A91" s="3" t="s">
        <v>106</v>
      </c>
    </row>
    <row r="92" spans="1:11">
      <c r="F92" s="28">
        <f>+B28+B29</f>
        <v>0</v>
      </c>
      <c r="G92" s="28">
        <f>+B36+B37</f>
        <v>0</v>
      </c>
      <c r="H92" s="28">
        <f>+B44+B45</f>
        <v>0</v>
      </c>
      <c r="I92" s="28">
        <f>+B52+B53</f>
        <v>0</v>
      </c>
      <c r="J92" s="28">
        <f>+B60+B61</f>
        <v>-69183385.398163974</v>
      </c>
      <c r="K92" s="28">
        <f>+SUM(F92:J92)</f>
        <v>-69183385.398163974</v>
      </c>
    </row>
    <row r="93" spans="1:11">
      <c r="A93" s="3" t="s">
        <v>95</v>
      </c>
    </row>
    <row r="94" spans="1:11">
      <c r="A94" s="43" t="s">
        <v>96</v>
      </c>
      <c r="F94" s="28">
        <f>+C28+C29</f>
        <v>0</v>
      </c>
      <c r="G94" s="28">
        <f>+C36+C37</f>
        <v>0</v>
      </c>
      <c r="H94" s="28">
        <f>+C44+C45</f>
        <v>0</v>
      </c>
      <c r="I94" s="28">
        <f>+C52+C53</f>
        <v>0</v>
      </c>
      <c r="J94" s="28">
        <f>+C60+C61</f>
        <v>0</v>
      </c>
      <c r="K94" s="28">
        <f>+SUM(F94:J94)</f>
        <v>0</v>
      </c>
    </row>
    <row r="95" spans="1:11">
      <c r="A95" s="43" t="s">
        <v>97</v>
      </c>
      <c r="F95" s="81">
        <f>+F68+F69</f>
        <v>0</v>
      </c>
      <c r="G95" s="81">
        <f t="shared" ref="G95:J95" si="97">+G68+G69</f>
        <v>0</v>
      </c>
      <c r="H95" s="81">
        <f t="shared" si="97"/>
        <v>0</v>
      </c>
      <c r="I95" s="81">
        <f t="shared" si="97"/>
        <v>0</v>
      </c>
      <c r="J95" s="81">
        <f t="shared" si="97"/>
        <v>-3154330.1958786855</v>
      </c>
      <c r="K95" s="81">
        <f>+SUM(F95:J95)</f>
        <v>-3154330.1958786855</v>
      </c>
    </row>
    <row r="96" spans="1:11">
      <c r="A96" s="3" t="s">
        <v>98</v>
      </c>
      <c r="F96" s="35">
        <f t="shared" ref="F96:J96" si="98">+SUM(F94:F95)</f>
        <v>0</v>
      </c>
      <c r="G96" s="35">
        <f t="shared" si="98"/>
        <v>0</v>
      </c>
      <c r="H96" s="35">
        <f t="shared" si="98"/>
        <v>0</v>
      </c>
      <c r="I96" s="35">
        <f t="shared" si="98"/>
        <v>0</v>
      </c>
      <c r="J96" s="35">
        <f t="shared" si="98"/>
        <v>-3154330.1958786855</v>
      </c>
      <c r="K96" s="35">
        <f t="shared" ref="K96" si="99">+SUM(B96:J96)</f>
        <v>-3154330.1958786855</v>
      </c>
    </row>
    <row r="98" spans="1:11" ht="13.5" thickBot="1">
      <c r="A98" s="2" t="s">
        <v>99</v>
      </c>
      <c r="F98" s="78">
        <f>+F92-F96</f>
        <v>0</v>
      </c>
      <c r="G98" s="78">
        <f t="shared" ref="G98:K98" si="100">+G92-G96</f>
        <v>0</v>
      </c>
      <c r="H98" s="78">
        <f t="shared" si="100"/>
        <v>0</v>
      </c>
      <c r="I98" s="78">
        <f t="shared" si="100"/>
        <v>0</v>
      </c>
      <c r="J98" s="78">
        <f t="shared" si="100"/>
        <v>-66029055.20228529</v>
      </c>
      <c r="K98" s="78">
        <f t="shared" si="100"/>
        <v>-66029055.20228529</v>
      </c>
    </row>
    <row r="99" spans="1:11" ht="13.5" thickTop="1"/>
    <row r="101" spans="1:11">
      <c r="F101" s="36">
        <f>+F98+F88-F79</f>
        <v>0</v>
      </c>
      <c r="G101" s="36">
        <f t="shared" ref="G101:K101" si="101">+G98+G88-G79</f>
        <v>0</v>
      </c>
      <c r="H101" s="36">
        <f t="shared" si="101"/>
        <v>0</v>
      </c>
      <c r="I101" s="36">
        <f t="shared" si="101"/>
        <v>0</v>
      </c>
      <c r="J101" s="36">
        <f t="shared" si="101"/>
        <v>0</v>
      </c>
      <c r="K101" s="36">
        <f t="shared" si="101"/>
        <v>0</v>
      </c>
    </row>
    <row r="102" spans="1:11">
      <c r="A102" s="2" t="s">
        <v>169</v>
      </c>
      <c r="F102" s="111">
        <f>+F22</f>
        <v>2009</v>
      </c>
      <c r="G102" s="112">
        <f>+F102+1</f>
        <v>2010</v>
      </c>
      <c r="H102" s="112">
        <f t="shared" ref="H102:J102" si="102">+G102+1</f>
        <v>2011</v>
      </c>
      <c r="I102" s="112">
        <f t="shared" si="102"/>
        <v>2012</v>
      </c>
      <c r="J102" s="112">
        <f t="shared" si="102"/>
        <v>2013</v>
      </c>
      <c r="K102" s="112" t="s">
        <v>22</v>
      </c>
    </row>
    <row r="104" spans="1:11">
      <c r="A104" s="43" t="s">
        <v>167</v>
      </c>
    </row>
    <row r="105" spans="1:11">
      <c r="A105" s="113" t="s">
        <v>25</v>
      </c>
      <c r="F105" s="28">
        <f>+B25</f>
        <v>4924626.0141857499</v>
      </c>
      <c r="G105" s="28">
        <f>+B33</f>
        <v>-1147182.19</v>
      </c>
      <c r="H105" s="28">
        <f>+B41</f>
        <v>-2032210.2100000004</v>
      </c>
      <c r="I105" s="28">
        <f>+B49</f>
        <v>767621.8</v>
      </c>
      <c r="J105" s="28">
        <f>+B57</f>
        <v>61834947.197310865</v>
      </c>
      <c r="K105" s="28">
        <f>+SUM(F105:J105)</f>
        <v>64347802.611496612</v>
      </c>
    </row>
    <row r="106" spans="1:11">
      <c r="A106" s="113" t="s">
        <v>109</v>
      </c>
      <c r="F106" s="28">
        <f t="shared" ref="F106:F109" si="103">+B26</f>
        <v>814563.82120662299</v>
      </c>
      <c r="G106" s="28">
        <f t="shared" ref="G106:G109" si="104">+B34</f>
        <v>407740.60000000003</v>
      </c>
      <c r="H106" s="28">
        <f t="shared" ref="H106:H109" si="105">+B42</f>
        <v>71057.75</v>
      </c>
      <c r="I106" s="28">
        <f t="shared" ref="I106:I109" si="106">+B50</f>
        <v>257578.44999999995</v>
      </c>
      <c r="J106" s="28">
        <f t="shared" ref="J106:J109" si="107">+B58</f>
        <v>-3434513.4644271731</v>
      </c>
      <c r="K106" s="28">
        <f t="shared" ref="K106:K109" si="108">+SUM(F106:J106)</f>
        <v>-1883572.8432205501</v>
      </c>
    </row>
    <row r="107" spans="1:11">
      <c r="A107" s="113" t="s">
        <v>26</v>
      </c>
      <c r="F107" s="28">
        <f t="shared" si="103"/>
        <v>-912588.28539239615</v>
      </c>
      <c r="G107" s="28">
        <f t="shared" si="104"/>
        <v>13748433.390000001</v>
      </c>
      <c r="H107" s="28">
        <f t="shared" si="105"/>
        <v>19951838.940000001</v>
      </c>
      <c r="I107" s="28">
        <f t="shared" si="106"/>
        <v>-26668471.470000003</v>
      </c>
      <c r="J107" s="28">
        <f t="shared" si="107"/>
        <v>-27094839.564719766</v>
      </c>
      <c r="K107" s="28">
        <f t="shared" si="108"/>
        <v>-20975626.990112163</v>
      </c>
    </row>
    <row r="108" spans="1:11">
      <c r="A108" s="113" t="s">
        <v>27</v>
      </c>
      <c r="F108" s="28">
        <f t="shared" si="103"/>
        <v>0</v>
      </c>
      <c r="G108" s="28">
        <f t="shared" si="104"/>
        <v>0</v>
      </c>
      <c r="H108" s="28">
        <f t="shared" si="105"/>
        <v>0</v>
      </c>
      <c r="I108" s="28">
        <f t="shared" si="106"/>
        <v>0</v>
      </c>
      <c r="J108" s="28">
        <f t="shared" si="107"/>
        <v>-44796259.475802943</v>
      </c>
      <c r="K108" s="28">
        <f t="shared" si="108"/>
        <v>-44796259.475802943</v>
      </c>
    </row>
    <row r="109" spans="1:11">
      <c r="A109" s="113" t="s">
        <v>28</v>
      </c>
      <c r="F109" s="28">
        <f t="shared" si="103"/>
        <v>0</v>
      </c>
      <c r="G109" s="28">
        <f t="shared" si="104"/>
        <v>0</v>
      </c>
      <c r="H109" s="28">
        <f t="shared" si="105"/>
        <v>0</v>
      </c>
      <c r="I109" s="28">
        <f t="shared" si="106"/>
        <v>0</v>
      </c>
      <c r="J109" s="28">
        <f t="shared" si="107"/>
        <v>-24387125.922361024</v>
      </c>
      <c r="K109" s="28">
        <f t="shared" si="108"/>
        <v>-24387125.922361024</v>
      </c>
    </row>
    <row r="110" spans="1:11">
      <c r="A110" s="43" t="s">
        <v>168</v>
      </c>
      <c r="F110" s="114">
        <f>SUM(F105:F109)</f>
        <v>4826601.5499999765</v>
      </c>
      <c r="G110" s="114">
        <f t="shared" ref="G110:K110" si="109">SUM(G105:G109)</f>
        <v>13008991.800000001</v>
      </c>
      <c r="H110" s="114">
        <f t="shared" si="109"/>
        <v>17990686.48</v>
      </c>
      <c r="I110" s="114">
        <f t="shared" si="109"/>
        <v>-25643271.220000003</v>
      </c>
      <c r="J110" s="114">
        <f t="shared" si="109"/>
        <v>-37877791.230000041</v>
      </c>
      <c r="K110" s="114">
        <f t="shared" si="109"/>
        <v>-27694782.620000064</v>
      </c>
    </row>
    <row r="111" spans="1:11">
      <c r="A111" s="43"/>
      <c r="F111" s="36">
        <f t="shared" ref="F111:K111" si="110">+F110-F73</f>
        <v>0</v>
      </c>
      <c r="G111" s="36">
        <f t="shared" si="110"/>
        <v>0</v>
      </c>
      <c r="H111" s="36">
        <f t="shared" si="110"/>
        <v>0</v>
      </c>
      <c r="I111" s="36">
        <f t="shared" si="110"/>
        <v>0</v>
      </c>
      <c r="J111" s="36">
        <f t="shared" si="110"/>
        <v>0</v>
      </c>
      <c r="K111" s="36">
        <f t="shared" si="110"/>
        <v>0</v>
      </c>
    </row>
    <row r="112" spans="1:11">
      <c r="A112" s="43"/>
    </row>
    <row r="113" spans="1:11">
      <c r="A113" s="43" t="s">
        <v>166</v>
      </c>
    </row>
    <row r="114" spans="1:11">
      <c r="A114" s="113" t="s">
        <v>25</v>
      </c>
      <c r="F114" s="28">
        <f>+F25+F33+F41+F49+F57+C25</f>
        <v>246231.30070928752</v>
      </c>
      <c r="G114" s="28">
        <f>+G25+G33+G41+G49+G57+C33</f>
        <v>410480.36184764624</v>
      </c>
      <c r="H114" s="28">
        <f>+H25+H33+H41+H49+H57+C41</f>
        <v>210462.70566288161</v>
      </c>
      <c r="I114" s="28">
        <f>+I25+I33+I41+I49+I57+C49</f>
        <v>126187.01459659342</v>
      </c>
      <c r="J114" s="28">
        <f>+J25+J33+J41+J49+J57+C57</f>
        <v>3243672.1398724066</v>
      </c>
      <c r="K114" s="28">
        <f>+SUM(F114:J114)</f>
        <v>4237033.5226888154</v>
      </c>
    </row>
    <row r="115" spans="1:11">
      <c r="A115" s="113" t="s">
        <v>109</v>
      </c>
      <c r="F115" s="28">
        <f>+F26+F34+F42+F50+F58+C26</f>
        <v>30546.143295248359</v>
      </c>
      <c r="G115" s="28">
        <f>+G26+G34+G42+G50+G58+C34</f>
        <v>74093.634752906117</v>
      </c>
      <c r="H115" s="28">
        <f>+H26+H34+H42+H50+H58+C42</f>
        <v>86487.88588096622</v>
      </c>
      <c r="I115" s="28">
        <f>+I26+I34+I42+I50+I58+C50</f>
        <v>92329.297945433093</v>
      </c>
      <c r="J115" s="28">
        <f>+J26+J34+J42+J50+J58+C58</f>
        <v>-33732.972675484605</v>
      </c>
      <c r="K115" s="28">
        <f t="shared" ref="K115:K118" si="111">+SUM(F115:J115)</f>
        <v>249723.98919906921</v>
      </c>
    </row>
    <row r="116" spans="1:11">
      <c r="A116" s="113" t="s">
        <v>26</v>
      </c>
      <c r="F116" s="28">
        <f>+F27+F35+F43+F51+F59+C27</f>
        <v>-34222.060702214854</v>
      </c>
      <c r="G116" s="28">
        <f>+G27+G35+G43+G51+G59+C35</f>
        <v>449686.5038025229</v>
      </c>
      <c r="H116" s="28">
        <f>+H27+H35+H43+H51+H59+C43</f>
        <v>1679759.8468584497</v>
      </c>
      <c r="I116" s="28">
        <f>+I27+I35+I43+I51+I59+C51</f>
        <v>1301867.8920152117</v>
      </c>
      <c r="J116" s="28">
        <f>+J27+J35+J43+J51+J59+C59</f>
        <v>-811964.591316659</v>
      </c>
      <c r="K116" s="28">
        <f t="shared" si="111"/>
        <v>2585127.5906573106</v>
      </c>
    </row>
    <row r="117" spans="1:11">
      <c r="A117" s="113" t="s">
        <v>27</v>
      </c>
      <c r="F117" s="28">
        <f>+F28+F36+F44+F52+F60+C28</f>
        <v>0</v>
      </c>
      <c r="G117" s="28">
        <f>+G28+G36+G44+G52+G60+C36</f>
        <v>0</v>
      </c>
      <c r="H117" s="28">
        <f>+H28+H36+H44+H52+H60+C44</f>
        <v>0</v>
      </c>
      <c r="I117" s="28">
        <f>+I28+I36+I44+I52+I60+C52</f>
        <v>0</v>
      </c>
      <c r="J117" s="28">
        <f>+J28+J36+J44+J52+J60+C60</f>
        <v>-2239812.9737901473</v>
      </c>
      <c r="K117" s="28">
        <f t="shared" si="111"/>
        <v>-2239812.9737901473</v>
      </c>
    </row>
    <row r="118" spans="1:11">
      <c r="A118" s="113" t="s">
        <v>28</v>
      </c>
      <c r="F118" s="28">
        <f>+F29+F37+F45+F53+F61+C29</f>
        <v>0</v>
      </c>
      <c r="G118" s="28">
        <f>+G29+G37+G45+G53+G61+C37</f>
        <v>0</v>
      </c>
      <c r="H118" s="28">
        <f>+H29+H37+H45+H53+H61+C45</f>
        <v>0</v>
      </c>
      <c r="I118" s="28">
        <f>+I29+I37+I45+I53+I61+C53</f>
        <v>0</v>
      </c>
      <c r="J118" s="28">
        <f>+J29+J37+J45+J53+J61+C61</f>
        <v>-914517.22208853834</v>
      </c>
      <c r="K118" s="28">
        <f t="shared" si="111"/>
        <v>-914517.22208853834</v>
      </c>
    </row>
    <row r="119" spans="1:11">
      <c r="A119" s="43" t="s">
        <v>165</v>
      </c>
      <c r="F119" s="114">
        <f>SUM(F114:F118)</f>
        <v>242555.38330232105</v>
      </c>
      <c r="G119" s="114">
        <f t="shared" ref="G119:K119" si="112">SUM(G114:G118)</f>
        <v>934260.50040307525</v>
      </c>
      <c r="H119" s="114">
        <f t="shared" si="112"/>
        <v>1976710.4384022974</v>
      </c>
      <c r="I119" s="114">
        <f t="shared" si="112"/>
        <v>1520384.2045572381</v>
      </c>
      <c r="J119" s="114">
        <f t="shared" si="112"/>
        <v>-756355.61999842268</v>
      </c>
      <c r="K119" s="114">
        <f t="shared" si="112"/>
        <v>3917554.9066665098</v>
      </c>
    </row>
    <row r="120" spans="1:11">
      <c r="F120" s="36">
        <f t="shared" ref="F120:K120" si="113">+F119-F77</f>
        <v>0</v>
      </c>
      <c r="G120" s="36">
        <f t="shared" si="113"/>
        <v>0</v>
      </c>
      <c r="H120" s="36">
        <f t="shared" si="113"/>
        <v>0</v>
      </c>
      <c r="I120" s="36">
        <f t="shared" si="113"/>
        <v>0</v>
      </c>
      <c r="J120" s="36">
        <f t="shared" si="113"/>
        <v>0</v>
      </c>
      <c r="K120" s="36">
        <f t="shared" si="113"/>
        <v>0</v>
      </c>
    </row>
    <row r="121" spans="1:11">
      <c r="A121" s="2" t="s">
        <v>170</v>
      </c>
      <c r="F121" s="115">
        <f>+F110-F119</f>
        <v>4584046.1666976558</v>
      </c>
      <c r="G121" s="115">
        <f t="shared" ref="G121:K121" si="114">+G110-G119</f>
        <v>12074731.299596926</v>
      </c>
      <c r="H121" s="115">
        <f t="shared" si="114"/>
        <v>16013976.041597703</v>
      </c>
      <c r="I121" s="115">
        <f t="shared" si="114"/>
        <v>-27163655.424557239</v>
      </c>
      <c r="J121" s="115">
        <f t="shared" si="114"/>
        <v>-37121435.610001616</v>
      </c>
      <c r="K121" s="115">
        <f t="shared" si="114"/>
        <v>-31612337.526666574</v>
      </c>
    </row>
    <row r="122" spans="1:11">
      <c r="F122" s="116">
        <f>+F121-F79</f>
        <v>0</v>
      </c>
      <c r="G122" s="116">
        <f t="shared" ref="G122:K122" si="115">+G121-G79</f>
        <v>0</v>
      </c>
      <c r="H122" s="116">
        <f t="shared" si="115"/>
        <v>0</v>
      </c>
      <c r="I122" s="116">
        <f t="shared" si="115"/>
        <v>0</v>
      </c>
      <c r="J122" s="116">
        <f t="shared" si="115"/>
        <v>0</v>
      </c>
      <c r="K122" s="116">
        <f t="shared" si="115"/>
        <v>0</v>
      </c>
    </row>
  </sheetData>
  <mergeCells count="1">
    <mergeCell ref="A1:B1"/>
  </mergeCells>
  <printOptions gridLines="1"/>
  <pageMargins left="0.25" right="0" top="1" bottom="0.2" header="0.17" footer="0"/>
  <pageSetup scale="70" orientation="landscape" r:id="rId1"/>
  <headerFooter alignWithMargins="0">
    <oddFooter>&amp;L&amp;Z&amp;F&amp;R&amp;A    &amp;P</oddFooter>
  </headerFooter>
  <colBreaks count="3" manualBreakCount="3">
    <brk id="11" min="7" max="91" man="1"/>
    <brk id="16" min="7" max="91" man="1"/>
    <brk id="27" min="7" max="9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X122"/>
  <sheetViews>
    <sheetView zoomScale="85" zoomScaleNormal="85" zoomScaleSheetLayoutView="75" workbookViewId="0">
      <pane xSplit="1" ySplit="22" topLeftCell="B23" activePane="bottomRight" state="frozen"/>
      <selection sqref="A1:B6"/>
      <selection pane="topRight" sqref="A1:B6"/>
      <selection pane="bottomLeft" sqref="A1:B6"/>
      <selection pane="bottomRight" activeCell="A14" sqref="A14"/>
    </sheetView>
  </sheetViews>
  <sheetFormatPr defaultColWidth="9.140625" defaultRowHeight="12.75"/>
  <cols>
    <col min="1" max="1" width="27.28515625" style="3" customWidth="1"/>
    <col min="2" max="2" width="16.28515625" style="3" customWidth="1"/>
    <col min="3" max="3" width="6" style="3" bestFit="1" customWidth="1"/>
    <col min="4" max="4" width="20.7109375" style="3" bestFit="1" customWidth="1"/>
    <col min="5" max="5" width="15.28515625" style="3" customWidth="1"/>
    <col min="6" max="6" width="17" style="3" customWidth="1"/>
    <col min="7" max="7" width="14.85546875" style="3" customWidth="1"/>
    <col min="8" max="8" width="13.5703125" style="3" customWidth="1"/>
    <col min="9" max="9" width="15" style="3" customWidth="1"/>
    <col min="10" max="10" width="15.42578125" style="3" customWidth="1"/>
    <col min="11" max="11" width="16" style="3" customWidth="1"/>
    <col min="12" max="15" width="13" style="3" customWidth="1"/>
    <col min="16" max="16" width="11.140625" style="3" customWidth="1"/>
    <col min="17" max="18" width="11.7109375" style="3" bestFit="1" customWidth="1"/>
    <col min="19" max="19" width="11" style="3" bestFit="1" customWidth="1"/>
    <col min="20" max="26" width="11.7109375" style="3" bestFit="1" customWidth="1"/>
    <col min="27" max="29" width="10.42578125" style="3" bestFit="1" customWidth="1"/>
    <col min="30" max="30" width="10" style="3" bestFit="1" customWidth="1"/>
    <col min="31" max="31" width="8.7109375" style="3" bestFit="1" customWidth="1"/>
    <col min="32" max="36" width="8.7109375" style="3" customWidth="1"/>
    <col min="37" max="37" width="8.7109375" style="3" bestFit="1" customWidth="1"/>
    <col min="38" max="40" width="8.7109375" style="3" customWidth="1"/>
    <col min="41" max="41" width="1.7109375" style="3" customWidth="1"/>
    <col min="42" max="42" width="12.85546875" style="3" bestFit="1" customWidth="1"/>
    <col min="43" max="43" width="3.28515625" style="3" customWidth="1"/>
    <col min="44" max="44" width="10.7109375" style="3" bestFit="1" customWidth="1"/>
    <col min="45" max="45" width="19.28515625" style="3" bestFit="1" customWidth="1"/>
    <col min="46" max="46" width="21.7109375" style="3" bestFit="1" customWidth="1"/>
    <col min="47" max="47" width="15.7109375" style="3" bestFit="1" customWidth="1"/>
    <col min="48" max="48" width="10.7109375" style="3" bestFit="1" customWidth="1"/>
    <col min="49" max="16384" width="9.140625" style="3"/>
  </cols>
  <sheetData>
    <row r="1" spans="1:44" ht="15">
      <c r="A1" s="230" t="s">
        <v>295</v>
      </c>
      <c r="B1" s="230"/>
    </row>
    <row r="2" spans="1:44">
      <c r="A2" s="2" t="s">
        <v>300</v>
      </c>
      <c r="B2" s="2"/>
    </row>
    <row r="3" spans="1:44">
      <c r="A3" s="2" t="s">
        <v>296</v>
      </c>
      <c r="B3" s="2"/>
    </row>
    <row r="4" spans="1:44">
      <c r="A4" s="2" t="s">
        <v>297</v>
      </c>
      <c r="B4" s="2"/>
    </row>
    <row r="5" spans="1:44">
      <c r="A5" s="2" t="s">
        <v>299</v>
      </c>
      <c r="B5" s="2"/>
    </row>
    <row r="6" spans="1:44">
      <c r="A6" s="2" t="s">
        <v>308</v>
      </c>
      <c r="B6" s="2"/>
    </row>
    <row r="8" spans="1:44" s="2" customFormat="1" ht="13.15" customHeight="1">
      <c r="A8" s="143" t="s">
        <v>294</v>
      </c>
      <c r="B8" s="1"/>
      <c r="C8" s="1"/>
      <c r="D8" s="1"/>
      <c r="F8" s="3"/>
      <c r="G8" s="4">
        <v>1</v>
      </c>
      <c r="H8" s="4">
        <f>+G8+1</f>
        <v>2</v>
      </c>
      <c r="I8" s="4">
        <f t="shared" ref="I8:AE8" si="0">+H8+1</f>
        <v>3</v>
      </c>
      <c r="J8" s="4">
        <f t="shared" si="0"/>
        <v>4</v>
      </c>
      <c r="K8" s="4">
        <f t="shared" si="0"/>
        <v>5</v>
      </c>
      <c r="L8" s="4">
        <f t="shared" si="0"/>
        <v>6</v>
      </c>
      <c r="M8" s="4">
        <f t="shared" si="0"/>
        <v>7</v>
      </c>
      <c r="N8" s="4">
        <f t="shared" si="0"/>
        <v>8</v>
      </c>
      <c r="O8" s="4">
        <f t="shared" si="0"/>
        <v>9</v>
      </c>
      <c r="P8" s="4">
        <f t="shared" si="0"/>
        <v>10</v>
      </c>
      <c r="Q8" s="4">
        <f t="shared" si="0"/>
        <v>11</v>
      </c>
      <c r="R8" s="4">
        <f t="shared" si="0"/>
        <v>12</v>
      </c>
      <c r="S8" s="4">
        <f t="shared" si="0"/>
        <v>13</v>
      </c>
      <c r="T8" s="4">
        <f t="shared" si="0"/>
        <v>14</v>
      </c>
      <c r="U8" s="4">
        <f t="shared" si="0"/>
        <v>15</v>
      </c>
      <c r="V8" s="4">
        <f t="shared" si="0"/>
        <v>16</v>
      </c>
      <c r="W8" s="4">
        <f t="shared" si="0"/>
        <v>17</v>
      </c>
      <c r="X8" s="4">
        <f t="shared" si="0"/>
        <v>18</v>
      </c>
      <c r="Y8" s="4">
        <f t="shared" si="0"/>
        <v>19</v>
      </c>
      <c r="Z8" s="4">
        <f t="shared" si="0"/>
        <v>20</v>
      </c>
      <c r="AA8" s="4">
        <f t="shared" si="0"/>
        <v>21</v>
      </c>
      <c r="AB8" s="4">
        <f t="shared" si="0"/>
        <v>22</v>
      </c>
      <c r="AC8" s="4">
        <f t="shared" si="0"/>
        <v>23</v>
      </c>
      <c r="AD8" s="4">
        <f t="shared" si="0"/>
        <v>24</v>
      </c>
      <c r="AE8" s="4">
        <f t="shared" si="0"/>
        <v>25</v>
      </c>
      <c r="AF8" s="4">
        <f t="shared" ref="AF8" si="1">+AE8+1</f>
        <v>26</v>
      </c>
      <c r="AG8" s="4">
        <f t="shared" ref="AG8" si="2">+AF8+1</f>
        <v>27</v>
      </c>
      <c r="AH8" s="4">
        <f t="shared" ref="AH8" si="3">+AG8+1</f>
        <v>28</v>
      </c>
      <c r="AI8" s="4">
        <f t="shared" ref="AI8" si="4">+AH8+1</f>
        <v>29</v>
      </c>
      <c r="AJ8" s="4">
        <f t="shared" ref="AJ8" si="5">+AI8+1</f>
        <v>30</v>
      </c>
      <c r="AK8" s="4">
        <f t="shared" ref="AK8" si="6">+AJ8+1</f>
        <v>31</v>
      </c>
      <c r="AL8" s="4"/>
      <c r="AM8" s="4"/>
      <c r="AN8" s="4"/>
      <c r="AO8" s="5"/>
    </row>
    <row r="9" spans="1:44" s="2" customFormat="1" ht="13.9" customHeight="1">
      <c r="A9" s="1" t="s">
        <v>23</v>
      </c>
      <c r="B9" s="1"/>
      <c r="C9" s="1"/>
      <c r="D9" s="1"/>
      <c r="F9" s="3"/>
      <c r="G9" s="6"/>
      <c r="H9" s="6"/>
      <c r="I9" s="6"/>
      <c r="J9" s="6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</row>
    <row r="10" spans="1:44" s="2" customFormat="1" ht="13.9" customHeight="1">
      <c r="A10" s="1" t="s">
        <v>36</v>
      </c>
      <c r="B10" s="1"/>
      <c r="C10" s="1"/>
      <c r="D10" s="1"/>
      <c r="E10" s="4" t="s">
        <v>153</v>
      </c>
      <c r="F10" s="4" t="s">
        <v>154</v>
      </c>
      <c r="G10" s="6"/>
      <c r="H10" s="6"/>
      <c r="I10" s="6"/>
      <c r="J10" s="6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</row>
    <row r="11" spans="1:44" s="2" customFormat="1" ht="13.9" customHeight="1">
      <c r="D11" s="3" t="s">
        <v>156</v>
      </c>
      <c r="E11" s="7" t="s">
        <v>0</v>
      </c>
      <c r="F11" s="7" t="s">
        <v>152</v>
      </c>
      <c r="G11" s="6">
        <v>3.5709999999999999E-2</v>
      </c>
      <c r="H11" s="6">
        <v>6.8879999999999997E-2</v>
      </c>
      <c r="I11" s="6">
        <v>6.5100000000000005E-2</v>
      </c>
      <c r="J11" s="6">
        <v>6.2640000000000001E-2</v>
      </c>
      <c r="K11" s="3">
        <v>6.019E-2</v>
      </c>
      <c r="L11" s="3">
        <v>5.7729999999999997E-2</v>
      </c>
      <c r="M11" s="3">
        <v>5.527E-2</v>
      </c>
      <c r="N11" s="3">
        <v>5.2810000000000003E-2</v>
      </c>
      <c r="O11" s="3">
        <v>5.0360000000000002E-2</v>
      </c>
      <c r="P11" s="3">
        <v>4.7899999999999998E-2</v>
      </c>
      <c r="Q11" s="3">
        <v>4.5449999999999997E-2</v>
      </c>
      <c r="R11" s="3">
        <v>4.299E-2</v>
      </c>
      <c r="S11" s="3">
        <v>4.0529999999999997E-2</v>
      </c>
      <c r="T11" s="3">
        <v>3.8080000000000003E-2</v>
      </c>
      <c r="U11" s="3">
        <v>3.5619999999999999E-2</v>
      </c>
      <c r="V11" s="3">
        <v>3.3160000000000002E-2</v>
      </c>
      <c r="W11" s="3">
        <v>3.0710000000000001E-2</v>
      </c>
      <c r="X11" s="3">
        <v>2.8250000000000001E-2</v>
      </c>
      <c r="Y11" s="3">
        <v>2.579E-2</v>
      </c>
      <c r="Z11" s="3">
        <v>2.334E-2</v>
      </c>
      <c r="AA11" s="3">
        <v>2.0879999999999999E-2</v>
      </c>
      <c r="AB11" s="3">
        <v>1.8419999999999999E-2</v>
      </c>
      <c r="AC11" s="3">
        <v>1.5970000000000002E-2</v>
      </c>
      <c r="AD11" s="3">
        <v>1.3509999999999999E-2</v>
      </c>
      <c r="AE11" s="3">
        <v>1.106E-2</v>
      </c>
      <c r="AF11" s="3">
        <v>8.6E-3</v>
      </c>
      <c r="AG11" s="3">
        <v>6.1399999999999996E-3</v>
      </c>
      <c r="AH11" s="3">
        <v>3.6800000000000001E-3</v>
      </c>
      <c r="AI11" s="3">
        <v>1.23E-3</v>
      </c>
      <c r="AJ11" s="3"/>
      <c r="AK11" s="3"/>
      <c r="AL11" s="3"/>
      <c r="AM11" s="3"/>
      <c r="AN11" s="3"/>
      <c r="AO11" s="5"/>
      <c r="AP11" s="6">
        <f t="shared" ref="AP11:AP19" si="7">+SUM(G11:AK11)</f>
        <v>0.99999999999999989</v>
      </c>
    </row>
    <row r="12" spans="1:44" s="2" customFormat="1" ht="13.9" customHeight="1">
      <c r="A12" s="2" t="s">
        <v>34</v>
      </c>
      <c r="D12" s="3" t="s">
        <v>75</v>
      </c>
      <c r="E12" s="7" t="s">
        <v>1</v>
      </c>
      <c r="F12" s="7" t="s">
        <v>155</v>
      </c>
      <c r="G12" s="8">
        <v>0.05</v>
      </c>
      <c r="H12" s="8">
        <v>9.5000000000000001E-2</v>
      </c>
      <c r="I12" s="8">
        <v>8.763E-2</v>
      </c>
      <c r="J12" s="8">
        <v>8.2900000000000001E-2</v>
      </c>
      <c r="K12" s="8">
        <v>7.8149999999999997E-2</v>
      </c>
      <c r="L12" s="8">
        <v>7.3429999999999995E-2</v>
      </c>
      <c r="M12" s="8">
        <v>6.8680000000000005E-2</v>
      </c>
      <c r="N12" s="8">
        <v>6.3950000000000007E-2</v>
      </c>
      <c r="O12" s="8">
        <v>5.9209999999999999E-2</v>
      </c>
      <c r="P12" s="8">
        <v>5.4469999999999998E-2</v>
      </c>
      <c r="Q12" s="8">
        <v>4.9739999999999999E-2</v>
      </c>
      <c r="R12" s="8">
        <v>4.4999999999999998E-2</v>
      </c>
      <c r="S12" s="8">
        <v>4.0259999999999997E-2</v>
      </c>
      <c r="T12" s="8">
        <v>3.5529999999999999E-2</v>
      </c>
      <c r="U12" s="8">
        <v>3.0790000000000001E-2</v>
      </c>
      <c r="V12" s="8">
        <v>2.605E-2</v>
      </c>
      <c r="W12" s="3">
        <v>2.1319999999999999E-2</v>
      </c>
      <c r="X12" s="3">
        <v>1.6570000000000001E-2</v>
      </c>
      <c r="Y12" s="3">
        <v>1.1849999999999999E-2</v>
      </c>
      <c r="Z12" s="3">
        <v>7.1000000000000004E-3</v>
      </c>
      <c r="AA12" s="3">
        <v>2.3700000000000001E-3</v>
      </c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5"/>
      <c r="AP12" s="6">
        <f t="shared" si="7"/>
        <v>0.99999999999999989</v>
      </c>
      <c r="AR12" s="108"/>
    </row>
    <row r="13" spans="1:44" s="9" customFormat="1" ht="13.9" customHeight="1">
      <c r="A13" s="42" t="s">
        <v>35</v>
      </c>
      <c r="D13" s="3" t="s">
        <v>77</v>
      </c>
      <c r="E13" s="7" t="s">
        <v>1</v>
      </c>
      <c r="F13" s="7" t="s">
        <v>157</v>
      </c>
      <c r="G13" s="8">
        <v>3.3329999999999999E-2</v>
      </c>
      <c r="H13" s="8">
        <v>6.4449999999999993E-2</v>
      </c>
      <c r="I13" s="8">
        <v>6.1150000000000003E-2</v>
      </c>
      <c r="J13" s="8">
        <v>5.8999999999999997E-2</v>
      </c>
      <c r="K13" s="8">
        <v>5.6860000000000001E-2</v>
      </c>
      <c r="L13" s="8">
        <v>5.4710000000000002E-2</v>
      </c>
      <c r="M13" s="8">
        <v>5.2569999999999999E-2</v>
      </c>
      <c r="N13" s="8">
        <v>5.042E-2</v>
      </c>
      <c r="O13" s="3">
        <v>4.8280000000000003E-2</v>
      </c>
      <c r="P13" s="3">
        <v>4.6129999999999997E-2</v>
      </c>
      <c r="Q13" s="3">
        <v>4.3979999999999998E-2</v>
      </c>
      <c r="R13" s="3">
        <v>4.1840000000000002E-2</v>
      </c>
      <c r="S13" s="3">
        <v>3.9690000000000003E-2</v>
      </c>
      <c r="T13" s="3">
        <v>3.755E-2</v>
      </c>
      <c r="U13" s="3">
        <v>3.5400000000000001E-2</v>
      </c>
      <c r="V13" s="3">
        <v>3.3259999999999998E-2</v>
      </c>
      <c r="W13" s="3">
        <v>3.1109999999999999E-2</v>
      </c>
      <c r="X13" s="3">
        <v>2.8969999999999999E-2</v>
      </c>
      <c r="Y13" s="3">
        <v>2.682E-2</v>
      </c>
      <c r="Z13" s="3">
        <v>2.4670000000000001E-2</v>
      </c>
      <c r="AA13" s="3">
        <v>2.2530000000000001E-2</v>
      </c>
      <c r="AB13" s="3">
        <v>2.0379999999999999E-2</v>
      </c>
      <c r="AC13" s="3">
        <v>1.8239999999999999E-2</v>
      </c>
      <c r="AD13" s="3">
        <v>1.609E-2</v>
      </c>
      <c r="AE13" s="3">
        <v>1.3950000000000001E-2</v>
      </c>
      <c r="AF13" s="3">
        <v>1.18E-2</v>
      </c>
      <c r="AG13" s="3">
        <v>9.6600000000000002E-3</v>
      </c>
      <c r="AH13" s="3">
        <v>7.4999999999999997E-3</v>
      </c>
      <c r="AI13" s="3">
        <v>5.3699999999999998E-3</v>
      </c>
      <c r="AJ13" s="3">
        <v>3.2200000000000002E-3</v>
      </c>
      <c r="AK13" s="3">
        <v>1.07E-3</v>
      </c>
      <c r="AL13" s="3"/>
      <c r="AM13" s="3"/>
      <c r="AN13" s="3"/>
      <c r="AO13" s="11"/>
      <c r="AP13" s="6">
        <f t="shared" si="7"/>
        <v>0.99999999999999989</v>
      </c>
    </row>
    <row r="14" spans="1:44" s="9" customFormat="1" ht="13.9" customHeight="1">
      <c r="A14" s="42" t="s">
        <v>149</v>
      </c>
      <c r="C14" s="12"/>
      <c r="D14" s="3" t="s">
        <v>78</v>
      </c>
      <c r="E14" s="7" t="s">
        <v>0</v>
      </c>
      <c r="F14" s="7" t="s">
        <v>157</v>
      </c>
      <c r="G14" s="8">
        <f>+G13</f>
        <v>3.3329999999999999E-2</v>
      </c>
      <c r="H14" s="8">
        <f t="shared" ref="H14:AI14" si="8">+H13</f>
        <v>6.4449999999999993E-2</v>
      </c>
      <c r="I14" s="8">
        <f t="shared" si="8"/>
        <v>6.1150000000000003E-2</v>
      </c>
      <c r="J14" s="8">
        <f t="shared" si="8"/>
        <v>5.8999999999999997E-2</v>
      </c>
      <c r="K14" s="8">
        <f t="shared" si="8"/>
        <v>5.6860000000000001E-2</v>
      </c>
      <c r="L14" s="8">
        <f t="shared" si="8"/>
        <v>5.4710000000000002E-2</v>
      </c>
      <c r="M14" s="8">
        <f t="shared" si="8"/>
        <v>5.2569999999999999E-2</v>
      </c>
      <c r="N14" s="8">
        <f t="shared" si="8"/>
        <v>5.042E-2</v>
      </c>
      <c r="O14" s="8">
        <f t="shared" si="8"/>
        <v>4.8280000000000003E-2</v>
      </c>
      <c r="P14" s="8">
        <f t="shared" si="8"/>
        <v>4.6129999999999997E-2</v>
      </c>
      <c r="Q14" s="8">
        <f t="shared" si="8"/>
        <v>4.3979999999999998E-2</v>
      </c>
      <c r="R14" s="8">
        <f t="shared" si="8"/>
        <v>4.1840000000000002E-2</v>
      </c>
      <c r="S14" s="8">
        <f t="shared" si="8"/>
        <v>3.9690000000000003E-2</v>
      </c>
      <c r="T14" s="8">
        <f t="shared" si="8"/>
        <v>3.755E-2</v>
      </c>
      <c r="U14" s="8">
        <f t="shared" si="8"/>
        <v>3.5400000000000001E-2</v>
      </c>
      <c r="V14" s="8">
        <f t="shared" si="8"/>
        <v>3.3259999999999998E-2</v>
      </c>
      <c r="W14" s="8">
        <f t="shared" si="8"/>
        <v>3.1109999999999999E-2</v>
      </c>
      <c r="X14" s="8">
        <f t="shared" si="8"/>
        <v>2.8969999999999999E-2</v>
      </c>
      <c r="Y14" s="8">
        <f t="shared" si="8"/>
        <v>2.682E-2</v>
      </c>
      <c r="Z14" s="8">
        <f t="shared" si="8"/>
        <v>2.4670000000000001E-2</v>
      </c>
      <c r="AA14" s="8">
        <f t="shared" si="8"/>
        <v>2.2530000000000001E-2</v>
      </c>
      <c r="AB14" s="8">
        <f t="shared" si="8"/>
        <v>2.0379999999999999E-2</v>
      </c>
      <c r="AC14" s="8">
        <f t="shared" si="8"/>
        <v>1.8239999999999999E-2</v>
      </c>
      <c r="AD14" s="8">
        <f t="shared" si="8"/>
        <v>1.609E-2</v>
      </c>
      <c r="AE14" s="8">
        <f t="shared" si="8"/>
        <v>1.3950000000000001E-2</v>
      </c>
      <c r="AF14" s="8">
        <f t="shared" si="8"/>
        <v>1.18E-2</v>
      </c>
      <c r="AG14" s="8">
        <f t="shared" si="8"/>
        <v>9.6600000000000002E-3</v>
      </c>
      <c r="AH14" s="8">
        <f t="shared" si="8"/>
        <v>7.4999999999999997E-3</v>
      </c>
      <c r="AI14" s="8">
        <f t="shared" si="8"/>
        <v>5.3699999999999998E-3</v>
      </c>
      <c r="AJ14" s="8">
        <f t="shared" ref="AJ14" si="9">+AJ13</f>
        <v>3.2200000000000002E-3</v>
      </c>
      <c r="AK14" s="8">
        <f t="shared" ref="AK14" si="10">+AK13</f>
        <v>1.07E-3</v>
      </c>
      <c r="AL14" s="8"/>
      <c r="AM14" s="8"/>
      <c r="AN14" s="8"/>
      <c r="AO14" s="11"/>
      <c r="AP14" s="6">
        <f t="shared" si="7"/>
        <v>0.99999999999999989</v>
      </c>
    </row>
    <row r="15" spans="1:44" s="9" customFormat="1" ht="13.9" customHeight="1">
      <c r="E15" s="7"/>
      <c r="F15" s="7"/>
      <c r="G15" s="6"/>
      <c r="H15" s="6"/>
      <c r="I15" s="6"/>
      <c r="J15" s="6"/>
      <c r="K15" s="6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11"/>
      <c r="AP15" s="6">
        <f t="shared" si="7"/>
        <v>0</v>
      </c>
    </row>
    <row r="16" spans="1:44" s="9" customFormat="1" ht="13.9" customHeight="1">
      <c r="A16" s="85" t="s">
        <v>112</v>
      </c>
      <c r="E16" s="7"/>
      <c r="F16" s="7"/>
      <c r="G16" s="6"/>
      <c r="H16" s="6"/>
      <c r="I16" s="6"/>
      <c r="J16" s="6"/>
      <c r="K16" s="6"/>
      <c r="L16" s="6"/>
      <c r="M16" s="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11"/>
      <c r="AP16" s="6">
        <f t="shared" si="7"/>
        <v>0</v>
      </c>
    </row>
    <row r="17" spans="1:50" s="9" customFormat="1" ht="13.9" customHeight="1">
      <c r="A17" s="85" t="s">
        <v>111</v>
      </c>
      <c r="D17" s="13"/>
      <c r="E17" s="7"/>
      <c r="F17" s="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11"/>
      <c r="AP17" s="6">
        <f t="shared" si="7"/>
        <v>0</v>
      </c>
    </row>
    <row r="18" spans="1:50" s="9" customFormat="1" ht="13.9" customHeight="1">
      <c r="D18" s="14"/>
      <c r="E18" s="7"/>
      <c r="F18" s="7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11"/>
      <c r="AP18" s="6">
        <f t="shared" si="7"/>
        <v>0</v>
      </c>
    </row>
    <row r="19" spans="1:50" s="9" customFormat="1" ht="13.9" customHeight="1">
      <c r="A19" s="85" t="s">
        <v>148</v>
      </c>
      <c r="B19" s="107"/>
      <c r="E19" s="7"/>
      <c r="F19" s="7"/>
      <c r="G19" s="8"/>
      <c r="H19" s="8"/>
      <c r="I19" s="8"/>
      <c r="J19" s="8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11"/>
      <c r="AP19" s="6">
        <f t="shared" si="7"/>
        <v>0</v>
      </c>
    </row>
    <row r="20" spans="1:50" s="9" customFormat="1" ht="13.9" customHeight="1">
      <c r="A20" s="2"/>
      <c r="E20" s="10"/>
      <c r="F20" s="4"/>
      <c r="G20" s="6"/>
      <c r="H20" s="6"/>
      <c r="I20" s="6"/>
      <c r="J20" s="6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1"/>
    </row>
    <row r="21" spans="1:50" ht="13.9" customHeight="1" thickBot="1">
      <c r="A21" s="16"/>
      <c r="B21" s="17" t="s">
        <v>9</v>
      </c>
      <c r="C21" s="17" t="s">
        <v>10</v>
      </c>
      <c r="D21" s="17" t="s">
        <v>11</v>
      </c>
      <c r="F21" s="17" t="s">
        <v>12</v>
      </c>
      <c r="G21" s="17" t="s">
        <v>13</v>
      </c>
      <c r="H21" s="17" t="s">
        <v>14</v>
      </c>
      <c r="I21" s="17" t="s">
        <v>15</v>
      </c>
      <c r="J21" s="17" t="s">
        <v>16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 t="s">
        <v>17</v>
      </c>
      <c r="AQ21" s="25"/>
    </row>
    <row r="22" spans="1:50" ht="31.9" customHeight="1" thickTop="1" thickBot="1">
      <c r="A22" s="41" t="s">
        <v>33</v>
      </c>
      <c r="B22" s="18" t="s">
        <v>18</v>
      </c>
      <c r="C22" s="18" t="s">
        <v>19</v>
      </c>
      <c r="D22" s="18" t="s">
        <v>20</v>
      </c>
      <c r="E22" s="18" t="s">
        <v>21</v>
      </c>
      <c r="F22" s="19">
        <v>2009</v>
      </c>
      <c r="G22" s="20">
        <f t="shared" ref="G22:AE22" si="11">F22+1</f>
        <v>2010</v>
      </c>
      <c r="H22" s="20">
        <f t="shared" si="11"/>
        <v>2011</v>
      </c>
      <c r="I22" s="20">
        <f t="shared" si="11"/>
        <v>2012</v>
      </c>
      <c r="J22" s="20">
        <f t="shared" si="11"/>
        <v>2013</v>
      </c>
      <c r="K22" s="20">
        <f t="shared" si="11"/>
        <v>2014</v>
      </c>
      <c r="L22" s="20">
        <f t="shared" si="11"/>
        <v>2015</v>
      </c>
      <c r="M22" s="20">
        <f t="shared" si="11"/>
        <v>2016</v>
      </c>
      <c r="N22" s="20">
        <f t="shared" si="11"/>
        <v>2017</v>
      </c>
      <c r="O22" s="20">
        <f t="shared" si="11"/>
        <v>2018</v>
      </c>
      <c r="P22" s="20">
        <f t="shared" si="11"/>
        <v>2019</v>
      </c>
      <c r="Q22" s="20">
        <f t="shared" si="11"/>
        <v>2020</v>
      </c>
      <c r="R22" s="20">
        <f t="shared" si="11"/>
        <v>2021</v>
      </c>
      <c r="S22" s="20">
        <f t="shared" si="11"/>
        <v>2022</v>
      </c>
      <c r="T22" s="20">
        <f t="shared" si="11"/>
        <v>2023</v>
      </c>
      <c r="U22" s="20">
        <f t="shared" si="11"/>
        <v>2024</v>
      </c>
      <c r="V22" s="20">
        <f t="shared" si="11"/>
        <v>2025</v>
      </c>
      <c r="W22" s="20">
        <f t="shared" si="11"/>
        <v>2026</v>
      </c>
      <c r="X22" s="20">
        <f t="shared" si="11"/>
        <v>2027</v>
      </c>
      <c r="Y22" s="20">
        <f t="shared" si="11"/>
        <v>2028</v>
      </c>
      <c r="Z22" s="20">
        <f t="shared" si="11"/>
        <v>2029</v>
      </c>
      <c r="AA22" s="20">
        <f t="shared" si="11"/>
        <v>2030</v>
      </c>
      <c r="AB22" s="20">
        <f t="shared" si="11"/>
        <v>2031</v>
      </c>
      <c r="AC22" s="20">
        <f t="shared" si="11"/>
        <v>2032</v>
      </c>
      <c r="AD22" s="20">
        <f t="shared" si="11"/>
        <v>2033</v>
      </c>
      <c r="AE22" s="20">
        <f t="shared" si="11"/>
        <v>2034</v>
      </c>
      <c r="AF22" s="20">
        <f t="shared" ref="AF22" si="12">AE22+1</f>
        <v>2035</v>
      </c>
      <c r="AG22" s="20">
        <f t="shared" ref="AG22" si="13">AF22+1</f>
        <v>2036</v>
      </c>
      <c r="AH22" s="20">
        <f t="shared" ref="AH22" si="14">AG22+1</f>
        <v>2037</v>
      </c>
      <c r="AI22" s="20">
        <f t="shared" ref="AI22" si="15">AH22+1</f>
        <v>2038</v>
      </c>
      <c r="AJ22" s="20">
        <f t="shared" ref="AJ22" si="16">AI22+1</f>
        <v>2039</v>
      </c>
      <c r="AK22" s="20">
        <f t="shared" ref="AK22" si="17">AJ22+1</f>
        <v>2040</v>
      </c>
      <c r="AL22" s="20">
        <f t="shared" ref="AL22" si="18">AK22+1</f>
        <v>2041</v>
      </c>
      <c r="AM22" s="20">
        <f t="shared" ref="AM22" si="19">AL22+1</f>
        <v>2042</v>
      </c>
      <c r="AN22" s="20">
        <f t="shared" ref="AN22" si="20">AM22+1</f>
        <v>2043</v>
      </c>
      <c r="AO22" s="20"/>
      <c r="AP22" s="18" t="s">
        <v>22</v>
      </c>
      <c r="AQ22" s="25"/>
      <c r="AR22" s="20" t="s">
        <v>140</v>
      </c>
      <c r="AS22" s="20" t="s">
        <v>162</v>
      </c>
      <c r="AT22" s="20" t="s">
        <v>163</v>
      </c>
      <c r="AU22" s="20" t="s">
        <v>161</v>
      </c>
      <c r="AV22" s="20" t="s">
        <v>141</v>
      </c>
      <c r="AW22" s="4" t="s">
        <v>164</v>
      </c>
      <c r="AX22" s="4" t="s">
        <v>164</v>
      </c>
    </row>
    <row r="23" spans="1:50" ht="12.75" customHeight="1" thickTop="1">
      <c r="A23" s="22"/>
      <c r="B23" s="22"/>
      <c r="C23" s="22"/>
      <c r="D23" s="22"/>
      <c r="E23" s="22"/>
      <c r="F23" s="23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2"/>
      <c r="AQ23" s="25"/>
      <c r="AR23" s="25"/>
    </row>
    <row r="24" spans="1:50" ht="13.7" customHeight="1">
      <c r="A24" s="26" t="s">
        <v>24</v>
      </c>
      <c r="B24" s="27"/>
      <c r="C24" s="27"/>
      <c r="D24" s="27"/>
      <c r="E24" s="2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8"/>
      <c r="AR24" s="25"/>
    </row>
    <row r="25" spans="1:50" ht="13.9" customHeight="1">
      <c r="A25" s="38" t="s">
        <v>25</v>
      </c>
      <c r="B25" s="27">
        <f>+'&lt;3&gt; 2009 - 2013 Tax Depr Fed'!B25+'&lt;4&gt; 2009-2013 Salvage Fed'!B25</f>
        <v>4924626.0141857499</v>
      </c>
      <c r="C25" s="27">
        <v>0</v>
      </c>
      <c r="D25" s="27">
        <f t="shared" ref="D25:D29" si="21">+B25-C25</f>
        <v>4924626.0141857499</v>
      </c>
      <c r="E25" s="28">
        <f t="shared" ref="E25:E29" si="22">SUM(F25:AK25)-(B25-C25)</f>
        <v>0</v>
      </c>
      <c r="F25" s="29">
        <f t="shared" ref="F25:AA25" si="23">+$D$25*G$12</f>
        <v>246231.30070928752</v>
      </c>
      <c r="G25" s="29">
        <f t="shared" si="23"/>
        <v>467839.47134764626</v>
      </c>
      <c r="H25" s="29">
        <f t="shared" si="23"/>
        <v>431544.97762309725</v>
      </c>
      <c r="I25" s="29">
        <f t="shared" si="23"/>
        <v>408251.49657599867</v>
      </c>
      <c r="J25" s="29">
        <f t="shared" si="23"/>
        <v>384859.52300861635</v>
      </c>
      <c r="K25" s="29">
        <f t="shared" si="23"/>
        <v>361615.2882216596</v>
      </c>
      <c r="L25" s="29">
        <f t="shared" si="23"/>
        <v>338223.31465427735</v>
      </c>
      <c r="M25" s="29">
        <f t="shared" si="23"/>
        <v>314929.83360717876</v>
      </c>
      <c r="N25" s="29">
        <f t="shared" si="23"/>
        <v>291587.10629993823</v>
      </c>
      <c r="O25" s="29">
        <f t="shared" si="23"/>
        <v>268244.37899269781</v>
      </c>
      <c r="P25" s="29">
        <f t="shared" si="23"/>
        <v>244950.89794559919</v>
      </c>
      <c r="Q25" s="29">
        <f t="shared" si="23"/>
        <v>221608.17063835874</v>
      </c>
      <c r="R25" s="29">
        <f t="shared" si="23"/>
        <v>198265.44333111827</v>
      </c>
      <c r="S25" s="29">
        <f t="shared" si="23"/>
        <v>174971.96228401968</v>
      </c>
      <c r="T25" s="29">
        <f t="shared" si="23"/>
        <v>151629.23497677923</v>
      </c>
      <c r="U25" s="29">
        <f t="shared" si="23"/>
        <v>128286.50766953878</v>
      </c>
      <c r="V25" s="29">
        <f t="shared" si="23"/>
        <v>104993.02662244019</v>
      </c>
      <c r="W25" s="29">
        <f t="shared" si="23"/>
        <v>81601.053055057884</v>
      </c>
      <c r="X25" s="29">
        <f t="shared" si="23"/>
        <v>58356.818268101131</v>
      </c>
      <c r="Y25" s="29">
        <f t="shared" si="23"/>
        <v>34964.84470071883</v>
      </c>
      <c r="Z25" s="29">
        <f t="shared" si="23"/>
        <v>11671.363653620228</v>
      </c>
      <c r="AA25" s="29">
        <f t="shared" si="23"/>
        <v>0</v>
      </c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8">
        <f>+SUM(F25:AN25)</f>
        <v>4924626.0141857499</v>
      </c>
      <c r="AR25" s="28">
        <f>+B25</f>
        <v>4924626.0141857499</v>
      </c>
      <c r="AS25" s="28">
        <f>+SUM(F25:J25)</f>
        <v>1938726.7692646461</v>
      </c>
      <c r="AT25" s="28">
        <f>+C25</f>
        <v>0</v>
      </c>
      <c r="AU25" s="28">
        <f>+AS25+AT25</f>
        <v>1938726.7692646461</v>
      </c>
      <c r="AV25" s="28">
        <f>+AR25-AU25</f>
        <v>2985899.2449211041</v>
      </c>
    </row>
    <row r="26" spans="1:50" ht="13.9" customHeight="1">
      <c r="A26" s="38" t="s">
        <v>109</v>
      </c>
      <c r="B26" s="27">
        <f>+'&lt;3&gt; 2009 - 2013 Tax Depr Fed'!B26+'&lt;4&gt; 2009-2013 Salvage Fed'!B26</f>
        <v>814563.82120662299</v>
      </c>
      <c r="C26" s="27">
        <v>0</v>
      </c>
      <c r="D26" s="27">
        <f t="shared" si="21"/>
        <v>814563.82120662299</v>
      </c>
      <c r="E26" s="28">
        <f t="shared" si="22"/>
        <v>0</v>
      </c>
      <c r="F26" s="29">
        <f>+$D$26*G$11</f>
        <v>29088.074055288507</v>
      </c>
      <c r="G26" s="29">
        <f t="shared" ref="G26:AE26" si="24">+$D$26*H$11</f>
        <v>56107.156004712189</v>
      </c>
      <c r="H26" s="29">
        <f t="shared" si="24"/>
        <v>53028.104760551163</v>
      </c>
      <c r="I26" s="29">
        <f t="shared" si="24"/>
        <v>51024.277760382865</v>
      </c>
      <c r="J26" s="29">
        <f t="shared" si="24"/>
        <v>49028.596398426635</v>
      </c>
      <c r="K26" s="29">
        <f t="shared" si="24"/>
        <v>47024.769398258344</v>
      </c>
      <c r="L26" s="29">
        <f t="shared" si="24"/>
        <v>45020.942398090054</v>
      </c>
      <c r="M26" s="29">
        <f t="shared" si="24"/>
        <v>43017.115397921763</v>
      </c>
      <c r="N26" s="29">
        <f t="shared" si="24"/>
        <v>41021.434035965533</v>
      </c>
      <c r="O26" s="29">
        <f t="shared" si="24"/>
        <v>39017.607035797242</v>
      </c>
      <c r="P26" s="29">
        <f t="shared" si="24"/>
        <v>37021.925673841011</v>
      </c>
      <c r="Q26" s="29">
        <f t="shared" si="24"/>
        <v>35018.098673672721</v>
      </c>
      <c r="R26" s="29">
        <f t="shared" si="24"/>
        <v>33014.271673504431</v>
      </c>
      <c r="S26" s="29">
        <f t="shared" si="24"/>
        <v>31018.590311548207</v>
      </c>
      <c r="T26" s="29">
        <f t="shared" si="24"/>
        <v>29014.763311379909</v>
      </c>
      <c r="U26" s="29">
        <f t="shared" si="24"/>
        <v>27010.936311211619</v>
      </c>
      <c r="V26" s="29">
        <f t="shared" si="24"/>
        <v>25015.254949255392</v>
      </c>
      <c r="W26" s="29">
        <f t="shared" si="24"/>
        <v>23011.427949087101</v>
      </c>
      <c r="X26" s="29">
        <f t="shared" si="24"/>
        <v>21007.600948918807</v>
      </c>
      <c r="Y26" s="29">
        <f t="shared" si="24"/>
        <v>19011.91958696258</v>
      </c>
      <c r="Z26" s="29">
        <f t="shared" si="24"/>
        <v>17008.092586794286</v>
      </c>
      <c r="AA26" s="29">
        <f t="shared" si="24"/>
        <v>15004.265586625994</v>
      </c>
      <c r="AB26" s="29">
        <f t="shared" si="24"/>
        <v>13008.58422466977</v>
      </c>
      <c r="AC26" s="29">
        <f t="shared" si="24"/>
        <v>11004.757224501476</v>
      </c>
      <c r="AD26" s="29">
        <f t="shared" si="24"/>
        <v>9009.0758625452509</v>
      </c>
      <c r="AE26" s="29">
        <f t="shared" si="24"/>
        <v>7005.2488623769577</v>
      </c>
      <c r="AF26" s="29">
        <f t="shared" ref="AF26" si="25">+$D$26*AG$11</f>
        <v>5001.4218622086646</v>
      </c>
      <c r="AG26" s="29">
        <f t="shared" ref="AG26" si="26">+$D$26*AH$11</f>
        <v>2997.5948620403728</v>
      </c>
      <c r="AH26" s="29">
        <f t="shared" ref="AH26" si="27">+$D$26*AI$11</f>
        <v>1001.9135000841462</v>
      </c>
      <c r="AI26" s="29">
        <f t="shared" ref="AI26" si="28">+$D$26*AJ$11</f>
        <v>0</v>
      </c>
      <c r="AJ26" s="29">
        <f t="shared" ref="AJ26" si="29">+$D$26*AK$11</f>
        <v>0</v>
      </c>
      <c r="AK26" s="29"/>
      <c r="AL26" s="29"/>
      <c r="AM26" s="29"/>
      <c r="AN26" s="29"/>
      <c r="AO26" s="29"/>
      <c r="AP26" s="28">
        <f t="shared" ref="AP26:AP29" si="30">+SUM(F26:AN26)</f>
        <v>814563.82120662299</v>
      </c>
      <c r="AR26" s="28">
        <f t="shared" ref="AR26:AR29" si="31">+B26</f>
        <v>814563.82120662299</v>
      </c>
      <c r="AS26" s="28">
        <f t="shared" ref="AS26:AS29" si="32">+SUM(F26:J26)</f>
        <v>238276.20897936134</v>
      </c>
      <c r="AT26" s="28">
        <f t="shared" ref="AT26:AT29" si="33">+C26</f>
        <v>0</v>
      </c>
      <c r="AU26" s="28">
        <f t="shared" ref="AU26:AU29" si="34">+AS26+AT26</f>
        <v>238276.20897936134</v>
      </c>
      <c r="AV26" s="28">
        <f t="shared" ref="AV26:AV29" si="35">+AR26-AU26</f>
        <v>576287.61222726165</v>
      </c>
    </row>
    <row r="27" spans="1:50" ht="13.9" customHeight="1">
      <c r="A27" s="38" t="s">
        <v>26</v>
      </c>
      <c r="B27" s="27">
        <f>+'&lt;3&gt; 2009 - 2013 Tax Depr Fed'!B27+'&lt;4&gt; 2009-2013 Salvage Fed'!B27</f>
        <v>-912588.28539239615</v>
      </c>
      <c r="C27" s="27">
        <v>0</v>
      </c>
      <c r="D27" s="27">
        <f t="shared" si="21"/>
        <v>-912588.28539239615</v>
      </c>
      <c r="E27" s="28">
        <f t="shared" si="22"/>
        <v>0</v>
      </c>
      <c r="F27" s="29">
        <f t="shared" ref="F27:AD27" si="36">+$D$27*G$11</f>
        <v>-32588.527671362466</v>
      </c>
      <c r="G27" s="29">
        <f t="shared" si="36"/>
        <v>-62859.081097828246</v>
      </c>
      <c r="H27" s="29">
        <f t="shared" si="36"/>
        <v>-59409.497379044995</v>
      </c>
      <c r="I27" s="29">
        <f t="shared" si="36"/>
        <v>-57164.530196979693</v>
      </c>
      <c r="J27" s="29">
        <f t="shared" si="36"/>
        <v>-54928.688897768327</v>
      </c>
      <c r="K27" s="29">
        <f t="shared" si="36"/>
        <v>-52683.721715703025</v>
      </c>
      <c r="L27" s="29">
        <f t="shared" si="36"/>
        <v>-50438.754533637737</v>
      </c>
      <c r="M27" s="29">
        <f t="shared" si="36"/>
        <v>-48193.787351572442</v>
      </c>
      <c r="N27" s="29">
        <f t="shared" si="36"/>
        <v>-45957.946052361069</v>
      </c>
      <c r="O27" s="29">
        <f t="shared" si="36"/>
        <v>-43712.978870295774</v>
      </c>
      <c r="P27" s="29">
        <f t="shared" si="36"/>
        <v>-41477.1375710844</v>
      </c>
      <c r="Q27" s="29">
        <f t="shared" si="36"/>
        <v>-39232.170389019113</v>
      </c>
      <c r="R27" s="29">
        <f t="shared" si="36"/>
        <v>-36987.203206953811</v>
      </c>
      <c r="S27" s="29">
        <f t="shared" si="36"/>
        <v>-34751.361907742445</v>
      </c>
      <c r="T27" s="29">
        <f t="shared" si="36"/>
        <v>-32506.39472567715</v>
      </c>
      <c r="U27" s="29">
        <f t="shared" si="36"/>
        <v>-30261.427543611859</v>
      </c>
      <c r="V27" s="29">
        <f t="shared" si="36"/>
        <v>-28025.586244400485</v>
      </c>
      <c r="W27" s="29">
        <f t="shared" si="36"/>
        <v>-25780.61906233519</v>
      </c>
      <c r="X27" s="29">
        <f t="shared" si="36"/>
        <v>-23535.651880269896</v>
      </c>
      <c r="Y27" s="29">
        <f t="shared" si="36"/>
        <v>-21299.810581058526</v>
      </c>
      <c r="Z27" s="29">
        <f t="shared" si="36"/>
        <v>-19054.843398993231</v>
      </c>
      <c r="AA27" s="29">
        <f t="shared" si="36"/>
        <v>-16809.876216927936</v>
      </c>
      <c r="AB27" s="29">
        <f t="shared" si="36"/>
        <v>-14574.034917716568</v>
      </c>
      <c r="AC27" s="29">
        <f t="shared" si="36"/>
        <v>-12329.067735651272</v>
      </c>
      <c r="AD27" s="29">
        <f t="shared" si="36"/>
        <v>-10093.226436439902</v>
      </c>
      <c r="AE27" s="29">
        <f t="shared" ref="AE27" si="37">+$D$27*AF$11</f>
        <v>-7848.2592543746068</v>
      </c>
      <c r="AF27" s="29">
        <f t="shared" ref="AF27" si="38">+$D$27*AG$11</f>
        <v>-5603.2920723093121</v>
      </c>
      <c r="AG27" s="29">
        <f t="shared" ref="AG27" si="39">+$D$27*AH$11</f>
        <v>-3358.3248902440178</v>
      </c>
      <c r="AH27" s="29">
        <f t="shared" ref="AH27" si="40">+$D$27*AI$11</f>
        <v>-1122.4835910326472</v>
      </c>
      <c r="AI27" s="29">
        <f t="shared" ref="AI27" si="41">+$D$27*AJ$11</f>
        <v>0</v>
      </c>
      <c r="AJ27" s="29">
        <f t="shared" ref="AJ27" si="42">+$D$27*AK$11</f>
        <v>0</v>
      </c>
      <c r="AK27" s="29"/>
      <c r="AL27" s="29"/>
      <c r="AM27" s="29"/>
      <c r="AN27" s="29"/>
      <c r="AO27" s="29"/>
      <c r="AP27" s="28">
        <f t="shared" si="30"/>
        <v>-912588.28539239604</v>
      </c>
      <c r="AR27" s="28">
        <f t="shared" si="31"/>
        <v>-912588.28539239615</v>
      </c>
      <c r="AS27" s="28">
        <f t="shared" si="32"/>
        <v>-266950.32524298376</v>
      </c>
      <c r="AT27" s="28">
        <f t="shared" si="33"/>
        <v>0</v>
      </c>
      <c r="AU27" s="28">
        <f t="shared" si="34"/>
        <v>-266950.32524298376</v>
      </c>
      <c r="AV27" s="28">
        <f t="shared" si="35"/>
        <v>-645637.96014941239</v>
      </c>
    </row>
    <row r="28" spans="1:50" ht="13.9" customHeight="1">
      <c r="A28" s="38" t="s">
        <v>27</v>
      </c>
      <c r="B28" s="27">
        <f>+'&lt;3&gt; 2009 - 2013 Tax Depr Fed'!B28+'&lt;4&gt; 2009-2013 Salvage Fed'!B28</f>
        <v>0</v>
      </c>
      <c r="C28" s="27">
        <v>0</v>
      </c>
      <c r="D28" s="27">
        <f t="shared" si="21"/>
        <v>0</v>
      </c>
      <c r="E28" s="28">
        <f t="shared" si="22"/>
        <v>0</v>
      </c>
      <c r="F28" s="29">
        <f>+$D$28*G$13</f>
        <v>0</v>
      </c>
      <c r="G28" s="29">
        <f>+$D$28*H$13</f>
        <v>0</v>
      </c>
      <c r="H28" s="29">
        <f t="shared" ref="H28:AJ28" si="43">+$D$28*I$13</f>
        <v>0</v>
      </c>
      <c r="I28" s="29">
        <f t="shared" si="43"/>
        <v>0</v>
      </c>
      <c r="J28" s="29">
        <f t="shared" si="43"/>
        <v>0</v>
      </c>
      <c r="K28" s="29">
        <f t="shared" si="43"/>
        <v>0</v>
      </c>
      <c r="L28" s="29">
        <f t="shared" si="43"/>
        <v>0</v>
      </c>
      <c r="M28" s="29">
        <f t="shared" si="43"/>
        <v>0</v>
      </c>
      <c r="N28" s="29">
        <f t="shared" si="43"/>
        <v>0</v>
      </c>
      <c r="O28" s="29">
        <f t="shared" si="43"/>
        <v>0</v>
      </c>
      <c r="P28" s="29">
        <f t="shared" si="43"/>
        <v>0</v>
      </c>
      <c r="Q28" s="29">
        <f t="shared" si="43"/>
        <v>0</v>
      </c>
      <c r="R28" s="29">
        <f t="shared" si="43"/>
        <v>0</v>
      </c>
      <c r="S28" s="29">
        <f t="shared" si="43"/>
        <v>0</v>
      </c>
      <c r="T28" s="29">
        <f t="shared" si="43"/>
        <v>0</v>
      </c>
      <c r="U28" s="29">
        <f t="shared" si="43"/>
        <v>0</v>
      </c>
      <c r="V28" s="29">
        <f t="shared" si="43"/>
        <v>0</v>
      </c>
      <c r="W28" s="29">
        <f t="shared" si="43"/>
        <v>0</v>
      </c>
      <c r="X28" s="29">
        <f t="shared" si="43"/>
        <v>0</v>
      </c>
      <c r="Y28" s="29">
        <f t="shared" si="43"/>
        <v>0</v>
      </c>
      <c r="Z28" s="29">
        <f t="shared" si="43"/>
        <v>0</v>
      </c>
      <c r="AA28" s="29">
        <f t="shared" si="43"/>
        <v>0</v>
      </c>
      <c r="AB28" s="29">
        <f t="shared" si="43"/>
        <v>0</v>
      </c>
      <c r="AC28" s="29">
        <f t="shared" si="43"/>
        <v>0</v>
      </c>
      <c r="AD28" s="29">
        <f t="shared" si="43"/>
        <v>0</v>
      </c>
      <c r="AE28" s="29">
        <f t="shared" si="43"/>
        <v>0</v>
      </c>
      <c r="AF28" s="29">
        <f t="shared" si="43"/>
        <v>0</v>
      </c>
      <c r="AG28" s="29">
        <f t="shared" si="43"/>
        <v>0</v>
      </c>
      <c r="AH28" s="29">
        <f t="shared" si="43"/>
        <v>0</v>
      </c>
      <c r="AI28" s="29">
        <f t="shared" si="43"/>
        <v>0</v>
      </c>
      <c r="AJ28" s="29">
        <f t="shared" si="43"/>
        <v>0</v>
      </c>
      <c r="AK28" s="29"/>
      <c r="AL28" s="29"/>
      <c r="AM28" s="29"/>
      <c r="AN28" s="29"/>
      <c r="AO28" s="29"/>
      <c r="AP28" s="28">
        <f t="shared" si="30"/>
        <v>0</v>
      </c>
      <c r="AR28" s="28">
        <f t="shared" si="31"/>
        <v>0</v>
      </c>
      <c r="AS28" s="28">
        <f t="shared" si="32"/>
        <v>0</v>
      </c>
      <c r="AT28" s="28">
        <f t="shared" si="33"/>
        <v>0</v>
      </c>
      <c r="AU28" s="28">
        <f t="shared" si="34"/>
        <v>0</v>
      </c>
      <c r="AV28" s="28">
        <f t="shared" si="35"/>
        <v>0</v>
      </c>
    </row>
    <row r="29" spans="1:50" ht="13.9" customHeight="1">
      <c r="A29" s="38" t="s">
        <v>28</v>
      </c>
      <c r="B29" s="27">
        <f>+'&lt;3&gt; 2009 - 2013 Tax Depr Fed'!B29+'&lt;4&gt; 2009-2013 Salvage Fed'!B29</f>
        <v>0</v>
      </c>
      <c r="C29" s="27">
        <v>0</v>
      </c>
      <c r="D29" s="27">
        <f t="shared" si="21"/>
        <v>0</v>
      </c>
      <c r="E29" s="28">
        <f t="shared" si="22"/>
        <v>0</v>
      </c>
      <c r="F29" s="29">
        <f>+$D$29*G$14</f>
        <v>0</v>
      </c>
      <c r="G29" s="29">
        <f>+$D$29*H$14</f>
        <v>0</v>
      </c>
      <c r="H29" s="29">
        <f t="shared" ref="H29:AJ29" si="44">+$D$29*I$14</f>
        <v>0</v>
      </c>
      <c r="I29" s="29">
        <f t="shared" si="44"/>
        <v>0</v>
      </c>
      <c r="J29" s="29">
        <f t="shared" si="44"/>
        <v>0</v>
      </c>
      <c r="K29" s="29">
        <f t="shared" si="44"/>
        <v>0</v>
      </c>
      <c r="L29" s="29">
        <f t="shared" si="44"/>
        <v>0</v>
      </c>
      <c r="M29" s="29">
        <f t="shared" si="44"/>
        <v>0</v>
      </c>
      <c r="N29" s="29">
        <f t="shared" si="44"/>
        <v>0</v>
      </c>
      <c r="O29" s="29">
        <f t="shared" si="44"/>
        <v>0</v>
      </c>
      <c r="P29" s="29">
        <f t="shared" si="44"/>
        <v>0</v>
      </c>
      <c r="Q29" s="29">
        <f t="shared" si="44"/>
        <v>0</v>
      </c>
      <c r="R29" s="29">
        <f t="shared" si="44"/>
        <v>0</v>
      </c>
      <c r="S29" s="29">
        <f t="shared" si="44"/>
        <v>0</v>
      </c>
      <c r="T29" s="29">
        <f t="shared" si="44"/>
        <v>0</v>
      </c>
      <c r="U29" s="29">
        <f t="shared" si="44"/>
        <v>0</v>
      </c>
      <c r="V29" s="29">
        <f t="shared" si="44"/>
        <v>0</v>
      </c>
      <c r="W29" s="29">
        <f t="shared" si="44"/>
        <v>0</v>
      </c>
      <c r="X29" s="29">
        <f t="shared" si="44"/>
        <v>0</v>
      </c>
      <c r="Y29" s="29">
        <f t="shared" si="44"/>
        <v>0</v>
      </c>
      <c r="Z29" s="29">
        <f t="shared" si="44"/>
        <v>0</v>
      </c>
      <c r="AA29" s="29">
        <f t="shared" si="44"/>
        <v>0</v>
      </c>
      <c r="AB29" s="29">
        <f t="shared" si="44"/>
        <v>0</v>
      </c>
      <c r="AC29" s="29">
        <f t="shared" si="44"/>
        <v>0</v>
      </c>
      <c r="AD29" s="29">
        <f t="shared" si="44"/>
        <v>0</v>
      </c>
      <c r="AE29" s="29">
        <f t="shared" si="44"/>
        <v>0</v>
      </c>
      <c r="AF29" s="29">
        <f t="shared" si="44"/>
        <v>0</v>
      </c>
      <c r="AG29" s="29">
        <f t="shared" si="44"/>
        <v>0</v>
      </c>
      <c r="AH29" s="29">
        <f t="shared" si="44"/>
        <v>0</v>
      </c>
      <c r="AI29" s="29">
        <f t="shared" si="44"/>
        <v>0</v>
      </c>
      <c r="AJ29" s="29">
        <f t="shared" si="44"/>
        <v>0</v>
      </c>
      <c r="AK29" s="29"/>
      <c r="AL29" s="29"/>
      <c r="AM29" s="29"/>
      <c r="AN29" s="29"/>
      <c r="AO29" s="29"/>
      <c r="AP29" s="28">
        <f t="shared" si="30"/>
        <v>0</v>
      </c>
      <c r="AR29" s="28">
        <f t="shared" si="31"/>
        <v>0</v>
      </c>
      <c r="AS29" s="28">
        <f t="shared" si="32"/>
        <v>0</v>
      </c>
      <c r="AT29" s="28">
        <f t="shared" si="33"/>
        <v>0</v>
      </c>
      <c r="AU29" s="28">
        <f t="shared" si="34"/>
        <v>0</v>
      </c>
      <c r="AV29" s="28">
        <f t="shared" si="35"/>
        <v>0</v>
      </c>
    </row>
    <row r="30" spans="1:50" ht="13.9" customHeight="1" thickBot="1">
      <c r="A30" s="39" t="s">
        <v>22</v>
      </c>
      <c r="B30" s="31">
        <f t="shared" ref="B30:AE30" si="45">SUM(B24:B29)</f>
        <v>4826601.5499999765</v>
      </c>
      <c r="C30" s="31">
        <f t="shared" si="45"/>
        <v>0</v>
      </c>
      <c r="D30" s="31">
        <f t="shared" si="45"/>
        <v>4826601.5499999765</v>
      </c>
      <c r="E30" s="31">
        <f t="shared" si="45"/>
        <v>0</v>
      </c>
      <c r="F30" s="31">
        <f t="shared" si="45"/>
        <v>242730.84709321355</v>
      </c>
      <c r="G30" s="31">
        <f t="shared" si="45"/>
        <v>461087.5462545302</v>
      </c>
      <c r="H30" s="31">
        <f t="shared" si="45"/>
        <v>425163.58500460343</v>
      </c>
      <c r="I30" s="31">
        <f t="shared" si="45"/>
        <v>402111.24413940182</v>
      </c>
      <c r="J30" s="31">
        <f t="shared" si="45"/>
        <v>378959.43050927465</v>
      </c>
      <c r="K30" s="31">
        <f t="shared" si="45"/>
        <v>355956.33590421494</v>
      </c>
      <c r="L30" s="31">
        <f t="shared" si="45"/>
        <v>332805.50251872966</v>
      </c>
      <c r="M30" s="31">
        <f t="shared" si="45"/>
        <v>309753.16165352811</v>
      </c>
      <c r="N30" s="31">
        <f t="shared" si="45"/>
        <v>286650.59428354271</v>
      </c>
      <c r="O30" s="31">
        <f t="shared" si="45"/>
        <v>263549.00715819933</v>
      </c>
      <c r="P30" s="31">
        <f t="shared" si="45"/>
        <v>240495.6860483558</v>
      </c>
      <c r="Q30" s="31">
        <f t="shared" si="45"/>
        <v>217394.09892301232</v>
      </c>
      <c r="R30" s="31">
        <f t="shared" si="45"/>
        <v>194292.51179766888</v>
      </c>
      <c r="S30" s="31">
        <f t="shared" si="45"/>
        <v>171239.19068782544</v>
      </c>
      <c r="T30" s="31">
        <f t="shared" si="45"/>
        <v>148137.60356248199</v>
      </c>
      <c r="U30" s="31">
        <f t="shared" si="45"/>
        <v>125036.01643713853</v>
      </c>
      <c r="V30" s="31">
        <f t="shared" si="45"/>
        <v>101982.69532729509</v>
      </c>
      <c r="W30" s="31">
        <f t="shared" si="45"/>
        <v>78831.861941809795</v>
      </c>
      <c r="X30" s="31">
        <f t="shared" si="45"/>
        <v>55828.767336750039</v>
      </c>
      <c r="Y30" s="31">
        <f t="shared" si="45"/>
        <v>32676.95370662288</v>
      </c>
      <c r="Z30" s="31">
        <f t="shared" si="45"/>
        <v>9624.6128414212835</v>
      </c>
      <c r="AA30" s="31">
        <f t="shared" si="45"/>
        <v>-1805.6106303019424</v>
      </c>
      <c r="AB30" s="31">
        <f t="shared" si="45"/>
        <v>-1565.4506930467978</v>
      </c>
      <c r="AC30" s="31">
        <f t="shared" si="45"/>
        <v>-1324.3105111497953</v>
      </c>
      <c r="AD30" s="31">
        <f t="shared" si="45"/>
        <v>-1084.1505738946507</v>
      </c>
      <c r="AE30" s="31">
        <f t="shared" si="45"/>
        <v>-843.01039199764909</v>
      </c>
      <c r="AF30" s="31">
        <f t="shared" ref="AF30:AK30" si="46">SUM(AF24:AF29)</f>
        <v>-601.87021010064745</v>
      </c>
      <c r="AG30" s="31">
        <f t="shared" si="46"/>
        <v>-360.73002820364491</v>
      </c>
      <c r="AH30" s="31">
        <f t="shared" si="46"/>
        <v>-120.57009094850093</v>
      </c>
      <c r="AI30" s="31">
        <f t="shared" si="46"/>
        <v>0</v>
      </c>
      <c r="AJ30" s="31">
        <f t="shared" si="46"/>
        <v>0</v>
      </c>
      <c r="AK30" s="31">
        <f t="shared" si="46"/>
        <v>0</v>
      </c>
      <c r="AL30" s="31">
        <f t="shared" ref="AL30:AN30" si="47">SUM(AL24:AL29)</f>
        <v>0</v>
      </c>
      <c r="AM30" s="31">
        <f t="shared" si="47"/>
        <v>0</v>
      </c>
      <c r="AN30" s="31">
        <f t="shared" si="47"/>
        <v>0</v>
      </c>
      <c r="AO30" s="29"/>
      <c r="AP30" s="31">
        <f>SUM(AP24:AP29)</f>
        <v>4826601.5499999765</v>
      </c>
      <c r="AR30" s="31">
        <f t="shared" ref="AR30:AV30" si="48">SUM(AR24:AR29)</f>
        <v>4826601.5499999765</v>
      </c>
      <c r="AS30" s="31">
        <f t="shared" si="48"/>
        <v>1910052.6530010239</v>
      </c>
      <c r="AT30" s="31">
        <f t="shared" si="48"/>
        <v>0</v>
      </c>
      <c r="AU30" s="31">
        <f t="shared" si="48"/>
        <v>1910052.6530010239</v>
      </c>
      <c r="AV30" s="31">
        <f t="shared" si="48"/>
        <v>2916548.8969989531</v>
      </c>
      <c r="AW30" s="36">
        <f>+SUM(K30:AN30)+AU30-AR30</f>
        <v>0</v>
      </c>
      <c r="AX30" s="36">
        <f>+AU30+AV30-AR30</f>
        <v>0</v>
      </c>
    </row>
    <row r="31" spans="1:50" ht="13.9" customHeight="1" thickTop="1">
      <c r="A31" s="27"/>
      <c r="B31" s="32"/>
      <c r="C31" s="32"/>
      <c r="D31" s="32"/>
      <c r="E31" s="33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29"/>
      <c r="AP31" s="34"/>
    </row>
    <row r="32" spans="1:50" ht="13.9" customHeight="1">
      <c r="A32" s="26" t="s">
        <v>29</v>
      </c>
      <c r="B32" s="32"/>
      <c r="C32" s="32"/>
      <c r="D32" s="32"/>
      <c r="E32" s="33"/>
      <c r="F32" s="30"/>
      <c r="G32" s="30"/>
      <c r="H32" s="30"/>
      <c r="I32" s="30"/>
      <c r="J32" s="30"/>
      <c r="K32" s="79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29"/>
      <c r="AP32" s="34"/>
    </row>
    <row r="33" spans="1:50" ht="13.9" customHeight="1">
      <c r="A33" s="38" t="s">
        <v>25</v>
      </c>
      <c r="B33" s="27">
        <f>+'&lt;3&gt; 2009 - 2013 Tax Depr Fed'!B33+'&lt;4&gt; 2009-2013 Salvage Fed'!B33</f>
        <v>-1147182.19</v>
      </c>
      <c r="C33" s="27">
        <v>0</v>
      </c>
      <c r="D33" s="27">
        <f t="shared" ref="D33:D37" si="49">+B33-C33</f>
        <v>-1147182.19</v>
      </c>
      <c r="E33" s="28">
        <f t="shared" ref="E33:E37" si="50">SUM(F33:AK33)-(B33-C33)</f>
        <v>0</v>
      </c>
      <c r="F33" s="29"/>
      <c r="G33" s="29">
        <f t="shared" ref="G33:AN33" si="51">+$D$33*G$12</f>
        <v>-57359.109499999999</v>
      </c>
      <c r="H33" s="29">
        <f t="shared" si="51"/>
        <v>-108982.30804999999</v>
      </c>
      <c r="I33" s="29">
        <f t="shared" si="51"/>
        <v>-100527.5753097</v>
      </c>
      <c r="J33" s="29">
        <f t="shared" si="51"/>
        <v>-95101.403550999996</v>
      </c>
      <c r="K33" s="29">
        <f t="shared" si="51"/>
        <v>-89652.288148499996</v>
      </c>
      <c r="L33" s="29">
        <f t="shared" si="51"/>
        <v>-84237.588211699986</v>
      </c>
      <c r="M33" s="29">
        <f t="shared" si="51"/>
        <v>-78788.4728092</v>
      </c>
      <c r="N33" s="29">
        <f t="shared" si="51"/>
        <v>-73362.301050499998</v>
      </c>
      <c r="O33" s="29">
        <f t="shared" si="51"/>
        <v>-67924.65746989999</v>
      </c>
      <c r="P33" s="29">
        <f t="shared" si="51"/>
        <v>-62487.013889299997</v>
      </c>
      <c r="Q33" s="29">
        <f t="shared" si="51"/>
        <v>-57060.842130599995</v>
      </c>
      <c r="R33" s="29">
        <f t="shared" si="51"/>
        <v>-51623.198549999994</v>
      </c>
      <c r="S33" s="29">
        <f t="shared" si="51"/>
        <v>-46185.554969399993</v>
      </c>
      <c r="T33" s="29">
        <f t="shared" si="51"/>
        <v>-40759.383210699998</v>
      </c>
      <c r="U33" s="29">
        <f t="shared" si="51"/>
        <v>-35321.739630099997</v>
      </c>
      <c r="V33" s="29">
        <f t="shared" si="51"/>
        <v>-29884.0960495</v>
      </c>
      <c r="W33" s="29">
        <f t="shared" si="51"/>
        <v>-24457.924290799998</v>
      </c>
      <c r="X33" s="29">
        <f t="shared" si="51"/>
        <v>-19008.808888300002</v>
      </c>
      <c r="Y33" s="29">
        <f t="shared" si="51"/>
        <v>-13594.108951499999</v>
      </c>
      <c r="Z33" s="29">
        <f t="shared" si="51"/>
        <v>-8144.9935489999998</v>
      </c>
      <c r="AA33" s="29">
        <f t="shared" si="51"/>
        <v>-2718.8217903</v>
      </c>
      <c r="AB33" s="29">
        <f t="shared" si="51"/>
        <v>0</v>
      </c>
      <c r="AC33" s="29">
        <f t="shared" si="51"/>
        <v>0</v>
      </c>
      <c r="AD33" s="29">
        <f t="shared" si="51"/>
        <v>0</v>
      </c>
      <c r="AE33" s="29">
        <f t="shared" si="51"/>
        <v>0</v>
      </c>
      <c r="AF33" s="29"/>
      <c r="AG33" s="29"/>
      <c r="AH33" s="29"/>
      <c r="AI33" s="29"/>
      <c r="AJ33" s="29"/>
      <c r="AK33" s="29">
        <f t="shared" si="51"/>
        <v>0</v>
      </c>
      <c r="AL33" s="29">
        <f t="shared" si="51"/>
        <v>0</v>
      </c>
      <c r="AM33" s="29">
        <f t="shared" si="51"/>
        <v>0</v>
      </c>
      <c r="AN33" s="29">
        <f t="shared" si="51"/>
        <v>0</v>
      </c>
      <c r="AO33" s="29"/>
      <c r="AP33" s="28">
        <f>+SUM(F33:AN33)</f>
        <v>-1147182.1900000002</v>
      </c>
      <c r="AR33" s="28">
        <f>+B33</f>
        <v>-1147182.19</v>
      </c>
      <c r="AS33" s="28">
        <f>+SUM(F33:J33)</f>
        <v>-361970.39641069999</v>
      </c>
      <c r="AT33" s="28">
        <f>+C33</f>
        <v>0</v>
      </c>
      <c r="AU33" s="28">
        <f>+AS33+AT33</f>
        <v>-361970.39641069999</v>
      </c>
      <c r="AV33" s="28">
        <f>+AR33-AU33</f>
        <v>-785211.79358930001</v>
      </c>
    </row>
    <row r="34" spans="1:50" ht="13.9" customHeight="1">
      <c r="A34" s="38" t="s">
        <v>109</v>
      </c>
      <c r="B34" s="27">
        <f>+'&lt;3&gt; 2009 - 2013 Tax Depr Fed'!B34+'&lt;4&gt; 2009-2013 Salvage Fed'!B34</f>
        <v>407740.60000000003</v>
      </c>
      <c r="C34" s="27">
        <v>0</v>
      </c>
      <c r="D34" s="27">
        <f t="shared" si="49"/>
        <v>407740.60000000003</v>
      </c>
      <c r="E34" s="28">
        <f t="shared" si="50"/>
        <v>0</v>
      </c>
      <c r="F34" s="29"/>
      <c r="G34" s="29">
        <f>+$D$34*G$11</f>
        <v>14560.416826000001</v>
      </c>
      <c r="H34" s="29">
        <f t="shared" ref="H34:AN34" si="52">+$D$34*H$11</f>
        <v>28085.172528000003</v>
      </c>
      <c r="I34" s="29">
        <f t="shared" si="52"/>
        <v>26543.913060000003</v>
      </c>
      <c r="J34" s="29">
        <f t="shared" si="52"/>
        <v>25540.871184000003</v>
      </c>
      <c r="K34" s="29">
        <f t="shared" si="52"/>
        <v>24541.906714000001</v>
      </c>
      <c r="L34" s="29">
        <f t="shared" si="52"/>
        <v>23538.864838000001</v>
      </c>
      <c r="M34" s="29">
        <f t="shared" si="52"/>
        <v>22535.822962000002</v>
      </c>
      <c r="N34" s="29">
        <f t="shared" si="52"/>
        <v>21532.781086000003</v>
      </c>
      <c r="O34" s="29">
        <f t="shared" si="52"/>
        <v>20533.816616000004</v>
      </c>
      <c r="P34" s="29">
        <f t="shared" si="52"/>
        <v>19530.774740000001</v>
      </c>
      <c r="Q34" s="29">
        <f t="shared" si="52"/>
        <v>18531.810270000002</v>
      </c>
      <c r="R34" s="29">
        <f t="shared" si="52"/>
        <v>17528.768394000002</v>
      </c>
      <c r="S34" s="29">
        <f t="shared" si="52"/>
        <v>16525.726517999999</v>
      </c>
      <c r="T34" s="29">
        <f t="shared" si="52"/>
        <v>15526.762048000002</v>
      </c>
      <c r="U34" s="29">
        <f t="shared" si="52"/>
        <v>14523.720172000001</v>
      </c>
      <c r="V34" s="29">
        <f t="shared" si="52"/>
        <v>13520.678296000002</v>
      </c>
      <c r="W34" s="29">
        <f t="shared" si="52"/>
        <v>12521.713826000001</v>
      </c>
      <c r="X34" s="29">
        <f t="shared" si="52"/>
        <v>11518.671950000002</v>
      </c>
      <c r="Y34" s="29">
        <f t="shared" si="52"/>
        <v>10515.630074000001</v>
      </c>
      <c r="Z34" s="29">
        <f t="shared" si="52"/>
        <v>9516.6656039999998</v>
      </c>
      <c r="AA34" s="29">
        <f t="shared" si="52"/>
        <v>8513.6237280000005</v>
      </c>
      <c r="AB34" s="29">
        <f t="shared" si="52"/>
        <v>7510.5818520000003</v>
      </c>
      <c r="AC34" s="29">
        <f t="shared" si="52"/>
        <v>6511.6173820000013</v>
      </c>
      <c r="AD34" s="29">
        <f t="shared" si="52"/>
        <v>5508.5755060000001</v>
      </c>
      <c r="AE34" s="29">
        <f t="shared" si="52"/>
        <v>4509.6110360000002</v>
      </c>
      <c r="AF34" s="29">
        <f t="shared" si="52"/>
        <v>3506.5691600000005</v>
      </c>
      <c r="AG34" s="29">
        <f t="shared" si="52"/>
        <v>2503.5272840000002</v>
      </c>
      <c r="AH34" s="29">
        <f t="shared" si="52"/>
        <v>1500.4854080000002</v>
      </c>
      <c r="AI34" s="29">
        <f t="shared" si="52"/>
        <v>501.52093800000006</v>
      </c>
      <c r="AJ34" s="29">
        <f t="shared" si="52"/>
        <v>0</v>
      </c>
      <c r="AK34" s="29">
        <f t="shared" si="52"/>
        <v>0</v>
      </c>
      <c r="AL34" s="29">
        <f t="shared" si="52"/>
        <v>0</v>
      </c>
      <c r="AM34" s="29">
        <f t="shared" si="52"/>
        <v>0</v>
      </c>
      <c r="AN34" s="29">
        <f t="shared" si="52"/>
        <v>0</v>
      </c>
      <c r="AO34" s="29"/>
      <c r="AP34" s="28">
        <f t="shared" ref="AP34:AP37" si="53">+SUM(F34:AN34)</f>
        <v>407740.60000000003</v>
      </c>
      <c r="AR34" s="28">
        <f t="shared" ref="AR34:AR37" si="54">+B34</f>
        <v>407740.60000000003</v>
      </c>
      <c r="AS34" s="28">
        <f t="shared" ref="AS34:AS37" si="55">+SUM(F34:J34)</f>
        <v>94730.373598000006</v>
      </c>
      <c r="AT34" s="28">
        <f t="shared" ref="AT34:AT37" si="56">+C34</f>
        <v>0</v>
      </c>
      <c r="AU34" s="28">
        <f t="shared" ref="AU34:AU37" si="57">+AS34+AT34</f>
        <v>94730.373598000006</v>
      </c>
      <c r="AV34" s="28">
        <f t="shared" ref="AV34:AV37" si="58">+AR34-AU34</f>
        <v>313010.22640200006</v>
      </c>
    </row>
    <row r="35" spans="1:50" ht="13.9" customHeight="1">
      <c r="A35" s="38" t="s">
        <v>26</v>
      </c>
      <c r="B35" s="27">
        <f>+'&lt;3&gt; 2009 - 2013 Tax Depr Fed'!B35+'&lt;4&gt; 2009-2013 Salvage Fed'!B35</f>
        <v>13748433.390000001</v>
      </c>
      <c r="C35" s="27">
        <v>0</v>
      </c>
      <c r="D35" s="27">
        <f t="shared" si="49"/>
        <v>13748433.390000001</v>
      </c>
      <c r="E35" s="28">
        <f t="shared" si="50"/>
        <v>0</v>
      </c>
      <c r="F35" s="29"/>
      <c r="G35" s="29">
        <f t="shared" ref="G35:AN35" si="59">+$D$35*G$11</f>
        <v>490956.55635690002</v>
      </c>
      <c r="H35" s="29">
        <f t="shared" si="59"/>
        <v>946992.09190320002</v>
      </c>
      <c r="I35" s="29">
        <f t="shared" si="59"/>
        <v>895023.01368900016</v>
      </c>
      <c r="J35" s="29">
        <f t="shared" si="59"/>
        <v>861201.86754960008</v>
      </c>
      <c r="K35" s="29">
        <f t="shared" si="59"/>
        <v>827518.20574410004</v>
      </c>
      <c r="L35" s="29">
        <f t="shared" si="59"/>
        <v>793697.05960469996</v>
      </c>
      <c r="M35" s="29">
        <f t="shared" si="59"/>
        <v>759875.91346529999</v>
      </c>
      <c r="N35" s="29">
        <f t="shared" si="59"/>
        <v>726054.76732590003</v>
      </c>
      <c r="O35" s="29">
        <f t="shared" si="59"/>
        <v>692371.1055204001</v>
      </c>
      <c r="P35" s="29">
        <f t="shared" si="59"/>
        <v>658549.95938100002</v>
      </c>
      <c r="Q35" s="29">
        <f t="shared" si="59"/>
        <v>624866.29757549998</v>
      </c>
      <c r="R35" s="29">
        <f t="shared" si="59"/>
        <v>591045.15143610002</v>
      </c>
      <c r="S35" s="29">
        <f t="shared" si="59"/>
        <v>557224.00529669994</v>
      </c>
      <c r="T35" s="29">
        <f t="shared" si="59"/>
        <v>523540.34349120007</v>
      </c>
      <c r="U35" s="29">
        <f t="shared" si="59"/>
        <v>489719.19735179999</v>
      </c>
      <c r="V35" s="29">
        <f t="shared" si="59"/>
        <v>455898.05121240002</v>
      </c>
      <c r="W35" s="29">
        <f t="shared" si="59"/>
        <v>422214.38940690004</v>
      </c>
      <c r="X35" s="29">
        <f t="shared" si="59"/>
        <v>388393.24326750002</v>
      </c>
      <c r="Y35" s="29">
        <f t="shared" si="59"/>
        <v>354572.09712809999</v>
      </c>
      <c r="Z35" s="29">
        <f t="shared" si="59"/>
        <v>320888.43532260001</v>
      </c>
      <c r="AA35" s="29">
        <f t="shared" si="59"/>
        <v>287067.28918319999</v>
      </c>
      <c r="AB35" s="29">
        <f t="shared" si="59"/>
        <v>253246.1430438</v>
      </c>
      <c r="AC35" s="29">
        <f t="shared" si="59"/>
        <v>219562.48123830004</v>
      </c>
      <c r="AD35" s="29">
        <f t="shared" si="59"/>
        <v>185741.33509889999</v>
      </c>
      <c r="AE35" s="29">
        <f t="shared" si="59"/>
        <v>152057.6732934</v>
      </c>
      <c r="AF35" s="29">
        <f t="shared" si="59"/>
        <v>118236.52715400001</v>
      </c>
      <c r="AG35" s="29">
        <f t="shared" si="59"/>
        <v>84415.381014600003</v>
      </c>
      <c r="AH35" s="29">
        <f t="shared" si="59"/>
        <v>50594.234875200003</v>
      </c>
      <c r="AI35" s="29">
        <f t="shared" si="59"/>
        <v>16910.5730697</v>
      </c>
      <c r="AJ35" s="29">
        <f t="shared" si="59"/>
        <v>0</v>
      </c>
      <c r="AK35" s="29">
        <f t="shared" si="59"/>
        <v>0</v>
      </c>
      <c r="AL35" s="29">
        <f t="shared" si="59"/>
        <v>0</v>
      </c>
      <c r="AM35" s="29">
        <f t="shared" si="59"/>
        <v>0</v>
      </c>
      <c r="AN35" s="29">
        <f t="shared" si="59"/>
        <v>0</v>
      </c>
      <c r="AO35" s="29"/>
      <c r="AP35" s="28">
        <f t="shared" si="53"/>
        <v>13748433.390000001</v>
      </c>
      <c r="AR35" s="28">
        <f t="shared" si="54"/>
        <v>13748433.390000001</v>
      </c>
      <c r="AS35" s="28">
        <f t="shared" si="55"/>
        <v>3194173.5294987001</v>
      </c>
      <c r="AT35" s="28">
        <f t="shared" si="56"/>
        <v>0</v>
      </c>
      <c r="AU35" s="28">
        <f t="shared" si="57"/>
        <v>3194173.5294987001</v>
      </c>
      <c r="AV35" s="28">
        <f t="shared" si="58"/>
        <v>10554259.860501301</v>
      </c>
    </row>
    <row r="36" spans="1:50" ht="13.9" customHeight="1">
      <c r="A36" s="38" t="s">
        <v>27</v>
      </c>
      <c r="B36" s="27">
        <f>+'&lt;3&gt; 2009 - 2013 Tax Depr Fed'!B36+'&lt;4&gt; 2009-2013 Salvage Fed'!B36</f>
        <v>0</v>
      </c>
      <c r="C36" s="27">
        <v>0</v>
      </c>
      <c r="D36" s="27">
        <f t="shared" si="49"/>
        <v>0</v>
      </c>
      <c r="E36" s="28">
        <f t="shared" si="50"/>
        <v>0</v>
      </c>
      <c r="F36" s="29"/>
      <c r="G36" s="29">
        <f>+$D$36*G$13</f>
        <v>0</v>
      </c>
      <c r="H36" s="29">
        <f t="shared" ref="H36:AN36" si="60">+$D$36*H$13</f>
        <v>0</v>
      </c>
      <c r="I36" s="29">
        <f t="shared" si="60"/>
        <v>0</v>
      </c>
      <c r="J36" s="29">
        <f t="shared" si="60"/>
        <v>0</v>
      </c>
      <c r="K36" s="29">
        <f t="shared" si="60"/>
        <v>0</v>
      </c>
      <c r="L36" s="29">
        <f t="shared" si="60"/>
        <v>0</v>
      </c>
      <c r="M36" s="29">
        <f t="shared" si="60"/>
        <v>0</v>
      </c>
      <c r="N36" s="29">
        <f t="shared" si="60"/>
        <v>0</v>
      </c>
      <c r="O36" s="29">
        <f t="shared" si="60"/>
        <v>0</v>
      </c>
      <c r="P36" s="29">
        <f t="shared" si="60"/>
        <v>0</v>
      </c>
      <c r="Q36" s="29">
        <f t="shared" si="60"/>
        <v>0</v>
      </c>
      <c r="R36" s="29">
        <f t="shared" si="60"/>
        <v>0</v>
      </c>
      <c r="S36" s="29">
        <f t="shared" si="60"/>
        <v>0</v>
      </c>
      <c r="T36" s="29">
        <f t="shared" si="60"/>
        <v>0</v>
      </c>
      <c r="U36" s="29">
        <f t="shared" si="60"/>
        <v>0</v>
      </c>
      <c r="V36" s="29">
        <f t="shared" si="60"/>
        <v>0</v>
      </c>
      <c r="W36" s="29">
        <f t="shared" si="60"/>
        <v>0</v>
      </c>
      <c r="X36" s="29">
        <f t="shared" si="60"/>
        <v>0</v>
      </c>
      <c r="Y36" s="29">
        <f t="shared" si="60"/>
        <v>0</v>
      </c>
      <c r="Z36" s="29">
        <f t="shared" si="60"/>
        <v>0</v>
      </c>
      <c r="AA36" s="29">
        <f t="shared" si="60"/>
        <v>0</v>
      </c>
      <c r="AB36" s="29">
        <f t="shared" si="60"/>
        <v>0</v>
      </c>
      <c r="AC36" s="29">
        <f t="shared" si="60"/>
        <v>0</v>
      </c>
      <c r="AD36" s="29">
        <f t="shared" si="60"/>
        <v>0</v>
      </c>
      <c r="AE36" s="29">
        <f t="shared" si="60"/>
        <v>0</v>
      </c>
      <c r="AF36" s="29">
        <f t="shared" si="60"/>
        <v>0</v>
      </c>
      <c r="AG36" s="29">
        <f t="shared" si="60"/>
        <v>0</v>
      </c>
      <c r="AH36" s="29">
        <f t="shared" si="60"/>
        <v>0</v>
      </c>
      <c r="AI36" s="29">
        <f t="shared" si="60"/>
        <v>0</v>
      </c>
      <c r="AJ36" s="29">
        <f t="shared" si="60"/>
        <v>0</v>
      </c>
      <c r="AK36" s="29">
        <f t="shared" si="60"/>
        <v>0</v>
      </c>
      <c r="AL36" s="29">
        <f t="shared" si="60"/>
        <v>0</v>
      </c>
      <c r="AM36" s="29">
        <f t="shared" si="60"/>
        <v>0</v>
      </c>
      <c r="AN36" s="29">
        <f t="shared" si="60"/>
        <v>0</v>
      </c>
      <c r="AO36" s="29"/>
      <c r="AP36" s="28">
        <f t="shared" si="53"/>
        <v>0</v>
      </c>
      <c r="AR36" s="28">
        <f t="shared" si="54"/>
        <v>0</v>
      </c>
      <c r="AS36" s="28">
        <f t="shared" si="55"/>
        <v>0</v>
      </c>
      <c r="AT36" s="28">
        <f t="shared" si="56"/>
        <v>0</v>
      </c>
      <c r="AU36" s="28">
        <f t="shared" si="57"/>
        <v>0</v>
      </c>
      <c r="AV36" s="28">
        <f t="shared" si="58"/>
        <v>0</v>
      </c>
    </row>
    <row r="37" spans="1:50" ht="13.9" customHeight="1">
      <c r="A37" s="38" t="s">
        <v>28</v>
      </c>
      <c r="B37" s="27">
        <f>+'&lt;3&gt; 2009 - 2013 Tax Depr Fed'!B37+'&lt;4&gt; 2009-2013 Salvage Fed'!B37</f>
        <v>0</v>
      </c>
      <c r="C37" s="27">
        <v>0</v>
      </c>
      <c r="D37" s="27">
        <f t="shared" si="49"/>
        <v>0</v>
      </c>
      <c r="E37" s="28">
        <f t="shared" si="50"/>
        <v>0</v>
      </c>
      <c r="F37" s="29"/>
      <c r="G37" s="29">
        <f>+$D$37*G$14</f>
        <v>0</v>
      </c>
      <c r="H37" s="29">
        <f t="shared" ref="H37:AN37" si="61">+$D$37*H$14</f>
        <v>0</v>
      </c>
      <c r="I37" s="29">
        <f t="shared" si="61"/>
        <v>0</v>
      </c>
      <c r="J37" s="29">
        <f t="shared" si="61"/>
        <v>0</v>
      </c>
      <c r="K37" s="29">
        <f t="shared" si="61"/>
        <v>0</v>
      </c>
      <c r="L37" s="29">
        <f t="shared" si="61"/>
        <v>0</v>
      </c>
      <c r="M37" s="29">
        <f t="shared" si="61"/>
        <v>0</v>
      </c>
      <c r="N37" s="29">
        <f t="shared" si="61"/>
        <v>0</v>
      </c>
      <c r="O37" s="29">
        <f t="shared" si="61"/>
        <v>0</v>
      </c>
      <c r="P37" s="29">
        <f t="shared" si="61"/>
        <v>0</v>
      </c>
      <c r="Q37" s="29">
        <f t="shared" si="61"/>
        <v>0</v>
      </c>
      <c r="R37" s="29">
        <f t="shared" si="61"/>
        <v>0</v>
      </c>
      <c r="S37" s="29">
        <f t="shared" si="61"/>
        <v>0</v>
      </c>
      <c r="T37" s="29">
        <f t="shared" si="61"/>
        <v>0</v>
      </c>
      <c r="U37" s="29">
        <f t="shared" si="61"/>
        <v>0</v>
      </c>
      <c r="V37" s="29">
        <f t="shared" si="61"/>
        <v>0</v>
      </c>
      <c r="W37" s="29">
        <f t="shared" si="61"/>
        <v>0</v>
      </c>
      <c r="X37" s="29">
        <f t="shared" si="61"/>
        <v>0</v>
      </c>
      <c r="Y37" s="29">
        <f t="shared" si="61"/>
        <v>0</v>
      </c>
      <c r="Z37" s="29">
        <f t="shared" si="61"/>
        <v>0</v>
      </c>
      <c r="AA37" s="29">
        <f t="shared" si="61"/>
        <v>0</v>
      </c>
      <c r="AB37" s="29">
        <f t="shared" si="61"/>
        <v>0</v>
      </c>
      <c r="AC37" s="29">
        <f t="shared" si="61"/>
        <v>0</v>
      </c>
      <c r="AD37" s="29">
        <f t="shared" si="61"/>
        <v>0</v>
      </c>
      <c r="AE37" s="29">
        <f t="shared" si="61"/>
        <v>0</v>
      </c>
      <c r="AF37" s="29">
        <f t="shared" si="61"/>
        <v>0</v>
      </c>
      <c r="AG37" s="29">
        <f t="shared" si="61"/>
        <v>0</v>
      </c>
      <c r="AH37" s="29">
        <f t="shared" si="61"/>
        <v>0</v>
      </c>
      <c r="AI37" s="29">
        <f t="shared" si="61"/>
        <v>0</v>
      </c>
      <c r="AJ37" s="29">
        <f t="shared" si="61"/>
        <v>0</v>
      </c>
      <c r="AK37" s="29">
        <f t="shared" si="61"/>
        <v>0</v>
      </c>
      <c r="AL37" s="29">
        <f t="shared" si="61"/>
        <v>0</v>
      </c>
      <c r="AM37" s="29">
        <f t="shared" si="61"/>
        <v>0</v>
      </c>
      <c r="AN37" s="29">
        <f t="shared" si="61"/>
        <v>0</v>
      </c>
      <c r="AO37" s="29"/>
      <c r="AP37" s="28">
        <f t="shared" si="53"/>
        <v>0</v>
      </c>
      <c r="AR37" s="28">
        <f t="shared" si="54"/>
        <v>0</v>
      </c>
      <c r="AS37" s="28">
        <f t="shared" si="55"/>
        <v>0</v>
      </c>
      <c r="AT37" s="28">
        <f t="shared" si="56"/>
        <v>0</v>
      </c>
      <c r="AU37" s="28">
        <f t="shared" si="57"/>
        <v>0</v>
      </c>
      <c r="AV37" s="28">
        <f t="shared" si="58"/>
        <v>0</v>
      </c>
    </row>
    <row r="38" spans="1:50" ht="13.9" customHeight="1" thickBot="1">
      <c r="A38" s="39" t="s">
        <v>22</v>
      </c>
      <c r="B38" s="31">
        <f t="shared" ref="B38:AN38" si="62">SUM(B32:B37)</f>
        <v>13008991.800000001</v>
      </c>
      <c r="C38" s="31">
        <f t="shared" si="62"/>
        <v>0</v>
      </c>
      <c r="D38" s="31">
        <f t="shared" si="62"/>
        <v>13008991.800000001</v>
      </c>
      <c r="E38" s="31">
        <f t="shared" si="62"/>
        <v>0</v>
      </c>
      <c r="F38" s="31">
        <f t="shared" si="62"/>
        <v>0</v>
      </c>
      <c r="G38" s="31">
        <f t="shared" si="62"/>
        <v>448157.86368290003</v>
      </c>
      <c r="H38" s="31">
        <f t="shared" si="62"/>
        <v>866094.9563812</v>
      </c>
      <c r="I38" s="31">
        <f t="shared" si="62"/>
        <v>821039.35143930023</v>
      </c>
      <c r="J38" s="31">
        <f t="shared" si="62"/>
        <v>791641.33518260007</v>
      </c>
      <c r="K38" s="31">
        <f t="shared" si="62"/>
        <v>762407.82430960005</v>
      </c>
      <c r="L38" s="31">
        <f t="shared" si="62"/>
        <v>732998.33623100002</v>
      </c>
      <c r="M38" s="31">
        <f t="shared" si="62"/>
        <v>703623.26361809997</v>
      </c>
      <c r="N38" s="31">
        <f t="shared" si="62"/>
        <v>674225.24736140005</v>
      </c>
      <c r="O38" s="31">
        <f t="shared" si="62"/>
        <v>644980.26466650015</v>
      </c>
      <c r="P38" s="31">
        <f t="shared" si="62"/>
        <v>615593.72023169999</v>
      </c>
      <c r="Q38" s="31">
        <f t="shared" si="62"/>
        <v>586337.26571489999</v>
      </c>
      <c r="R38" s="31">
        <f t="shared" si="62"/>
        <v>556950.72128010006</v>
      </c>
      <c r="S38" s="31">
        <f t="shared" si="62"/>
        <v>527564.17684529989</v>
      </c>
      <c r="T38" s="31">
        <f t="shared" si="62"/>
        <v>498307.72232850007</v>
      </c>
      <c r="U38" s="31">
        <f t="shared" si="62"/>
        <v>468921.17789369996</v>
      </c>
      <c r="V38" s="31">
        <f t="shared" si="62"/>
        <v>439534.63345890003</v>
      </c>
      <c r="W38" s="31">
        <f t="shared" si="62"/>
        <v>410278.17894210003</v>
      </c>
      <c r="X38" s="31">
        <f t="shared" si="62"/>
        <v>380903.10632920003</v>
      </c>
      <c r="Y38" s="31">
        <f t="shared" si="62"/>
        <v>351493.6182506</v>
      </c>
      <c r="Z38" s="31">
        <f t="shared" si="62"/>
        <v>322260.10737759998</v>
      </c>
      <c r="AA38" s="31">
        <f t="shared" si="62"/>
        <v>292862.0911209</v>
      </c>
      <c r="AB38" s="31">
        <f t="shared" si="62"/>
        <v>260756.7248958</v>
      </c>
      <c r="AC38" s="31">
        <f t="shared" si="62"/>
        <v>226074.09862030004</v>
      </c>
      <c r="AD38" s="31">
        <f t="shared" si="62"/>
        <v>191249.91060489998</v>
      </c>
      <c r="AE38" s="31">
        <f t="shared" si="62"/>
        <v>156567.28432939999</v>
      </c>
      <c r="AF38" s="31">
        <f t="shared" si="62"/>
        <v>121743.09631400001</v>
      </c>
      <c r="AG38" s="31">
        <f t="shared" si="62"/>
        <v>86918.908298599999</v>
      </c>
      <c r="AH38" s="31">
        <f t="shared" si="62"/>
        <v>52094.720283200004</v>
      </c>
      <c r="AI38" s="31">
        <f t="shared" si="62"/>
        <v>17412.094007700001</v>
      </c>
      <c r="AJ38" s="31">
        <f t="shared" si="62"/>
        <v>0</v>
      </c>
      <c r="AK38" s="31">
        <f t="shared" si="62"/>
        <v>0</v>
      </c>
      <c r="AL38" s="31">
        <f t="shared" si="62"/>
        <v>0</v>
      </c>
      <c r="AM38" s="31">
        <f t="shared" si="62"/>
        <v>0</v>
      </c>
      <c r="AN38" s="31">
        <f t="shared" si="62"/>
        <v>0</v>
      </c>
      <c r="AO38" s="30"/>
      <c r="AP38" s="31">
        <f>SUM(AP32:AP37)</f>
        <v>13008991.800000001</v>
      </c>
      <c r="AR38" s="31">
        <f t="shared" ref="AR38:AV38" si="63">SUM(AR32:AR37)</f>
        <v>13008991.800000001</v>
      </c>
      <c r="AS38" s="31">
        <f t="shared" si="63"/>
        <v>2926933.5066860002</v>
      </c>
      <c r="AT38" s="31">
        <f t="shared" si="63"/>
        <v>0</v>
      </c>
      <c r="AU38" s="31">
        <f t="shared" si="63"/>
        <v>2926933.5066860002</v>
      </c>
      <c r="AV38" s="31">
        <f t="shared" si="63"/>
        <v>10082058.293314001</v>
      </c>
      <c r="AW38" s="36">
        <f>+SUM(K38:AN38)+AU38-AR38</f>
        <v>0</v>
      </c>
      <c r="AX38" s="36">
        <f>+AU38+AV38-AR38</f>
        <v>0</v>
      </c>
    </row>
    <row r="39" spans="1:50" ht="13.9" customHeight="1" thickTop="1">
      <c r="A39" s="27"/>
      <c r="B39" s="32"/>
      <c r="C39" s="32"/>
      <c r="D39" s="32"/>
      <c r="E39" s="33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29"/>
      <c r="AP39" s="34"/>
    </row>
    <row r="40" spans="1:50" ht="13.9" customHeight="1">
      <c r="A40" s="26" t="s">
        <v>30</v>
      </c>
      <c r="B40" s="32"/>
      <c r="C40" s="32"/>
      <c r="D40" s="32"/>
      <c r="E40" s="33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29"/>
      <c r="AP40" s="34"/>
    </row>
    <row r="41" spans="1:50" ht="13.9" customHeight="1">
      <c r="A41" s="38" t="s">
        <v>25</v>
      </c>
      <c r="B41" s="27">
        <f>+'&lt;3&gt; 2009 - 2013 Tax Depr Fed'!B41+'&lt;4&gt; 2009-2013 Salvage Fed'!B41</f>
        <v>-2032210.2100000004</v>
      </c>
      <c r="C41" s="27">
        <v>0</v>
      </c>
      <c r="D41" s="27">
        <f t="shared" ref="D41:D45" si="64">+B41-C41</f>
        <v>-2032210.2100000004</v>
      </c>
      <c r="E41" s="28">
        <f t="shared" ref="E41:E45" si="65">SUM(F41:AK41)-(B41-C41)</f>
        <v>0</v>
      </c>
      <c r="F41" s="29"/>
      <c r="G41" s="29"/>
      <c r="H41" s="29">
        <f>+$D$41*G$12</f>
        <v>-101610.51050000003</v>
      </c>
      <c r="I41" s="29">
        <f t="shared" ref="I41:AK41" si="66">+$D$41*H$12</f>
        <v>-193059.96995000006</v>
      </c>
      <c r="J41" s="29">
        <f t="shared" si="66"/>
        <v>-178082.58070230004</v>
      </c>
      <c r="K41" s="29">
        <f t="shared" si="66"/>
        <v>-168470.22640900002</v>
      </c>
      <c r="L41" s="29">
        <f t="shared" si="66"/>
        <v>-158817.22791150003</v>
      </c>
      <c r="M41" s="29">
        <f t="shared" si="66"/>
        <v>-149225.19572030002</v>
      </c>
      <c r="N41" s="29">
        <f t="shared" si="66"/>
        <v>-139572.19722280005</v>
      </c>
      <c r="O41" s="29">
        <f t="shared" si="66"/>
        <v>-129959.84292950004</v>
      </c>
      <c r="P41" s="29">
        <f t="shared" si="66"/>
        <v>-120327.16653410002</v>
      </c>
      <c r="Q41" s="29">
        <f t="shared" si="66"/>
        <v>-110694.49013870001</v>
      </c>
      <c r="R41" s="29">
        <f t="shared" si="66"/>
        <v>-101082.13584540001</v>
      </c>
      <c r="S41" s="29">
        <f t="shared" si="66"/>
        <v>-91449.459450000009</v>
      </c>
      <c r="T41" s="29">
        <f t="shared" si="66"/>
        <v>-81816.783054600019</v>
      </c>
      <c r="U41" s="29">
        <f t="shared" si="66"/>
        <v>-72204.42876130002</v>
      </c>
      <c r="V41" s="29">
        <f t="shared" si="66"/>
        <v>-62571.752365900014</v>
      </c>
      <c r="W41" s="29">
        <f t="shared" si="66"/>
        <v>-52939.075970500009</v>
      </c>
      <c r="X41" s="29">
        <f t="shared" si="66"/>
        <v>-43326.721677200003</v>
      </c>
      <c r="Y41" s="29">
        <f t="shared" si="66"/>
        <v>-33673.723179700013</v>
      </c>
      <c r="Z41" s="29">
        <f t="shared" si="66"/>
        <v>-24081.690988500002</v>
      </c>
      <c r="AA41" s="29">
        <f t="shared" si="66"/>
        <v>-14428.692491000003</v>
      </c>
      <c r="AB41" s="29">
        <f t="shared" si="66"/>
        <v>-4816.3381977000017</v>
      </c>
      <c r="AC41" s="29">
        <f t="shared" si="66"/>
        <v>0</v>
      </c>
      <c r="AD41" s="29">
        <f t="shared" si="66"/>
        <v>0</v>
      </c>
      <c r="AE41" s="29">
        <f t="shared" si="66"/>
        <v>0</v>
      </c>
      <c r="AF41" s="29">
        <f t="shared" si="66"/>
        <v>0</v>
      </c>
      <c r="AG41" s="29">
        <f t="shared" si="66"/>
        <v>0</v>
      </c>
      <c r="AH41" s="29">
        <f t="shared" si="66"/>
        <v>0</v>
      </c>
      <c r="AI41" s="29">
        <f t="shared" si="66"/>
        <v>0</v>
      </c>
      <c r="AJ41" s="29">
        <f t="shared" si="66"/>
        <v>0</v>
      </c>
      <c r="AK41" s="29">
        <f t="shared" si="66"/>
        <v>0</v>
      </c>
      <c r="AL41" s="29">
        <f t="shared" ref="AL41:AN41" si="67">+$D$41*AK$12</f>
        <v>0</v>
      </c>
      <c r="AM41" s="29">
        <f t="shared" si="67"/>
        <v>0</v>
      </c>
      <c r="AN41" s="29">
        <f t="shared" si="67"/>
        <v>0</v>
      </c>
      <c r="AO41" s="29"/>
      <c r="AP41" s="28">
        <f>+SUM(F41:AN41)</f>
        <v>-2032210.21</v>
      </c>
      <c r="AR41" s="28">
        <f>+B41</f>
        <v>-2032210.2100000004</v>
      </c>
      <c r="AS41" s="28">
        <f>+SUM(F41:J41)</f>
        <v>-472753.0611523001</v>
      </c>
      <c r="AT41" s="28">
        <f>+C41</f>
        <v>0</v>
      </c>
      <c r="AU41" s="28">
        <f>+AS41+AT41</f>
        <v>-472753.0611523001</v>
      </c>
      <c r="AV41" s="28">
        <f>+AR41-AU41</f>
        <v>-1559457.1488477003</v>
      </c>
    </row>
    <row r="42" spans="1:50" ht="13.9" customHeight="1">
      <c r="A42" s="38" t="s">
        <v>109</v>
      </c>
      <c r="B42" s="27">
        <f>+'&lt;3&gt; 2009 - 2013 Tax Depr Fed'!B42+'&lt;4&gt; 2009-2013 Salvage Fed'!B42</f>
        <v>71057.75</v>
      </c>
      <c r="C42" s="27">
        <v>0</v>
      </c>
      <c r="D42" s="27">
        <f t="shared" si="64"/>
        <v>71057.75</v>
      </c>
      <c r="E42" s="28">
        <f t="shared" si="65"/>
        <v>0</v>
      </c>
      <c r="F42" s="29"/>
      <c r="G42" s="29"/>
      <c r="H42" s="29">
        <f>+$D$42*G$11</f>
        <v>2537.4722524999997</v>
      </c>
      <c r="I42" s="29">
        <f t="shared" ref="I42:AK42" si="68">+$D$42*H$11</f>
        <v>4894.4578199999996</v>
      </c>
      <c r="J42" s="29">
        <f t="shared" si="68"/>
        <v>4625.8595250000008</v>
      </c>
      <c r="K42" s="29">
        <f t="shared" si="68"/>
        <v>4451.05746</v>
      </c>
      <c r="L42" s="29">
        <f t="shared" si="68"/>
        <v>4276.9659725000001</v>
      </c>
      <c r="M42" s="29">
        <f t="shared" si="68"/>
        <v>4102.1639074999994</v>
      </c>
      <c r="N42" s="29">
        <f t="shared" si="68"/>
        <v>3927.3618425</v>
      </c>
      <c r="O42" s="29">
        <f t="shared" si="68"/>
        <v>3752.5597775000001</v>
      </c>
      <c r="P42" s="29">
        <f t="shared" si="68"/>
        <v>3578.4682900000003</v>
      </c>
      <c r="Q42" s="29">
        <f t="shared" si="68"/>
        <v>3403.6662249999999</v>
      </c>
      <c r="R42" s="29">
        <f t="shared" si="68"/>
        <v>3229.5747374999996</v>
      </c>
      <c r="S42" s="29">
        <f t="shared" si="68"/>
        <v>3054.7726725000002</v>
      </c>
      <c r="T42" s="29">
        <f t="shared" si="68"/>
        <v>2879.9706074999999</v>
      </c>
      <c r="U42" s="29">
        <f t="shared" si="68"/>
        <v>2705.8791200000001</v>
      </c>
      <c r="V42" s="29">
        <f t="shared" si="68"/>
        <v>2531.0770549999997</v>
      </c>
      <c r="W42" s="29">
        <f t="shared" si="68"/>
        <v>2356.2749900000003</v>
      </c>
      <c r="X42" s="29">
        <f t="shared" si="68"/>
        <v>2182.1835025</v>
      </c>
      <c r="Y42" s="29">
        <f t="shared" si="68"/>
        <v>2007.3814374999999</v>
      </c>
      <c r="Z42" s="29">
        <f t="shared" si="68"/>
        <v>1832.5793725000001</v>
      </c>
      <c r="AA42" s="29">
        <f t="shared" si="68"/>
        <v>1658.487885</v>
      </c>
      <c r="AB42" s="29">
        <f t="shared" si="68"/>
        <v>1483.6858199999999</v>
      </c>
      <c r="AC42" s="29">
        <f t="shared" si="68"/>
        <v>1308.8837549999998</v>
      </c>
      <c r="AD42" s="29">
        <f t="shared" si="68"/>
        <v>1134.7922675000002</v>
      </c>
      <c r="AE42" s="29">
        <f t="shared" si="68"/>
        <v>959.99020250000001</v>
      </c>
      <c r="AF42" s="29">
        <f t="shared" si="68"/>
        <v>785.89871500000004</v>
      </c>
      <c r="AG42" s="29">
        <f t="shared" si="68"/>
        <v>611.09664999999995</v>
      </c>
      <c r="AH42" s="29">
        <f t="shared" si="68"/>
        <v>436.29458499999998</v>
      </c>
      <c r="AI42" s="29">
        <f t="shared" si="68"/>
        <v>261.49252000000001</v>
      </c>
      <c r="AJ42" s="29">
        <f t="shared" si="68"/>
        <v>87.401032499999999</v>
      </c>
      <c r="AK42" s="29">
        <f t="shared" si="68"/>
        <v>0</v>
      </c>
      <c r="AL42" s="29">
        <f t="shared" ref="AL42:AN42" si="69">+$D$42*AK$11</f>
        <v>0</v>
      </c>
      <c r="AM42" s="29">
        <f t="shared" si="69"/>
        <v>0</v>
      </c>
      <c r="AN42" s="29">
        <f t="shared" si="69"/>
        <v>0</v>
      </c>
      <c r="AO42" s="29"/>
      <c r="AP42" s="28">
        <f t="shared" ref="AP42:AP45" si="70">+SUM(F42:AN42)</f>
        <v>71057.75</v>
      </c>
      <c r="AR42" s="28">
        <f t="shared" ref="AR42:AR45" si="71">+B42</f>
        <v>71057.75</v>
      </c>
      <c r="AS42" s="28">
        <f t="shared" ref="AS42:AS45" si="72">+SUM(F42:J42)</f>
        <v>12057.789597499999</v>
      </c>
      <c r="AT42" s="28">
        <f t="shared" ref="AT42:AT45" si="73">+C42</f>
        <v>0</v>
      </c>
      <c r="AU42" s="28">
        <f t="shared" ref="AU42:AU45" si="74">+AS42+AT42</f>
        <v>12057.789597499999</v>
      </c>
      <c r="AV42" s="28">
        <f t="shared" ref="AV42:AV45" si="75">+AR42-AU42</f>
        <v>58999.960402500001</v>
      </c>
    </row>
    <row r="43" spans="1:50" ht="13.9" customHeight="1">
      <c r="A43" s="38" t="s">
        <v>26</v>
      </c>
      <c r="B43" s="27">
        <f>+'&lt;3&gt; 2009 - 2013 Tax Depr Fed'!B43+'&lt;4&gt; 2009-2013 Salvage Fed'!B43</f>
        <v>19951838.940000001</v>
      </c>
      <c r="C43" s="27">
        <v>0</v>
      </c>
      <c r="D43" s="27">
        <f t="shared" si="64"/>
        <v>19951838.940000001</v>
      </c>
      <c r="E43" s="28">
        <f t="shared" si="65"/>
        <v>0</v>
      </c>
      <c r="F43" s="29"/>
      <c r="G43" s="29"/>
      <c r="H43" s="29">
        <f>+$D$43*G$11</f>
        <v>712480.16854740004</v>
      </c>
      <c r="I43" s="29">
        <f t="shared" ref="I43:AK43" si="76">+$D$43*H$11</f>
        <v>1374282.6661872</v>
      </c>
      <c r="J43" s="29">
        <f t="shared" si="76"/>
        <v>1298864.7149940003</v>
      </c>
      <c r="K43" s="29">
        <f t="shared" si="76"/>
        <v>1249783.1912016</v>
      </c>
      <c r="L43" s="29">
        <f t="shared" si="76"/>
        <v>1200901.1857986001</v>
      </c>
      <c r="M43" s="29">
        <f t="shared" si="76"/>
        <v>1151819.6620062001</v>
      </c>
      <c r="N43" s="29">
        <f t="shared" si="76"/>
        <v>1102738.1382138</v>
      </c>
      <c r="O43" s="29">
        <f t="shared" si="76"/>
        <v>1053656.6144214002</v>
      </c>
      <c r="P43" s="29">
        <f t="shared" si="76"/>
        <v>1004774.6090184001</v>
      </c>
      <c r="Q43" s="29">
        <f t="shared" si="76"/>
        <v>955693.08522600005</v>
      </c>
      <c r="R43" s="29">
        <f t="shared" si="76"/>
        <v>906811.07982300001</v>
      </c>
      <c r="S43" s="29">
        <f t="shared" si="76"/>
        <v>857729.5560306001</v>
      </c>
      <c r="T43" s="29">
        <f t="shared" si="76"/>
        <v>808648.03223819996</v>
      </c>
      <c r="U43" s="29">
        <f t="shared" si="76"/>
        <v>759766.02683520014</v>
      </c>
      <c r="V43" s="29">
        <f t="shared" si="76"/>
        <v>710684.5030428</v>
      </c>
      <c r="W43" s="29">
        <f t="shared" si="76"/>
        <v>661602.97925040009</v>
      </c>
      <c r="X43" s="29">
        <f t="shared" si="76"/>
        <v>612720.97384740005</v>
      </c>
      <c r="Y43" s="29">
        <f t="shared" si="76"/>
        <v>563639.45005500002</v>
      </c>
      <c r="Z43" s="29">
        <f t="shared" si="76"/>
        <v>514557.92626260006</v>
      </c>
      <c r="AA43" s="29">
        <f t="shared" si="76"/>
        <v>465675.92085960001</v>
      </c>
      <c r="AB43" s="29">
        <f t="shared" si="76"/>
        <v>416594.39706719999</v>
      </c>
      <c r="AC43" s="29">
        <f t="shared" si="76"/>
        <v>367512.87327480002</v>
      </c>
      <c r="AD43" s="29">
        <f t="shared" si="76"/>
        <v>318630.86787180003</v>
      </c>
      <c r="AE43" s="29">
        <f t="shared" si="76"/>
        <v>269549.34407940001</v>
      </c>
      <c r="AF43" s="29">
        <f t="shared" si="76"/>
        <v>220667.33867640002</v>
      </c>
      <c r="AG43" s="29">
        <f t="shared" si="76"/>
        <v>171585.81488400002</v>
      </c>
      <c r="AH43" s="29">
        <f t="shared" si="76"/>
        <v>122504.2910916</v>
      </c>
      <c r="AI43" s="29">
        <f t="shared" si="76"/>
        <v>73422.767299200001</v>
      </c>
      <c r="AJ43" s="29">
        <f t="shared" si="76"/>
        <v>24540.761896200002</v>
      </c>
      <c r="AK43" s="29">
        <f t="shared" si="76"/>
        <v>0</v>
      </c>
      <c r="AL43" s="29">
        <f t="shared" ref="AL43:AN43" si="77">+$D$43*AK$11</f>
        <v>0</v>
      </c>
      <c r="AM43" s="29">
        <f t="shared" si="77"/>
        <v>0</v>
      </c>
      <c r="AN43" s="29">
        <f t="shared" si="77"/>
        <v>0</v>
      </c>
      <c r="AO43" s="29"/>
      <c r="AP43" s="28">
        <f t="shared" si="70"/>
        <v>19951838.940000001</v>
      </c>
      <c r="AR43" s="28">
        <f t="shared" si="71"/>
        <v>19951838.940000001</v>
      </c>
      <c r="AS43" s="28">
        <f t="shared" si="72"/>
        <v>3385627.5497286003</v>
      </c>
      <c r="AT43" s="28">
        <f t="shared" si="73"/>
        <v>0</v>
      </c>
      <c r="AU43" s="28">
        <f t="shared" si="74"/>
        <v>3385627.5497286003</v>
      </c>
      <c r="AV43" s="28">
        <f t="shared" si="75"/>
        <v>16566211.390271401</v>
      </c>
    </row>
    <row r="44" spans="1:50" ht="13.9" customHeight="1">
      <c r="A44" s="38" t="s">
        <v>27</v>
      </c>
      <c r="B44" s="27">
        <f>+'&lt;3&gt; 2009 - 2013 Tax Depr Fed'!B44+'&lt;4&gt; 2009-2013 Salvage Fed'!B44</f>
        <v>0</v>
      </c>
      <c r="C44" s="27">
        <v>0</v>
      </c>
      <c r="D44" s="27">
        <f t="shared" si="64"/>
        <v>0</v>
      </c>
      <c r="E44" s="28">
        <f t="shared" si="65"/>
        <v>0</v>
      </c>
      <c r="F44" s="29"/>
      <c r="G44" s="29"/>
      <c r="H44" s="29">
        <f>+$D$44*G$13</f>
        <v>0</v>
      </c>
      <c r="I44" s="29">
        <f t="shared" ref="I44:AK44" si="78">+$D$44*H$13</f>
        <v>0</v>
      </c>
      <c r="J44" s="29">
        <f t="shared" si="78"/>
        <v>0</v>
      </c>
      <c r="K44" s="29">
        <f t="shared" si="78"/>
        <v>0</v>
      </c>
      <c r="L44" s="29">
        <f t="shared" si="78"/>
        <v>0</v>
      </c>
      <c r="M44" s="29">
        <f t="shared" si="78"/>
        <v>0</v>
      </c>
      <c r="N44" s="29">
        <f t="shared" si="78"/>
        <v>0</v>
      </c>
      <c r="O44" s="29">
        <f t="shared" si="78"/>
        <v>0</v>
      </c>
      <c r="P44" s="29">
        <f t="shared" si="78"/>
        <v>0</v>
      </c>
      <c r="Q44" s="29">
        <f t="shared" si="78"/>
        <v>0</v>
      </c>
      <c r="R44" s="29">
        <f t="shared" si="78"/>
        <v>0</v>
      </c>
      <c r="S44" s="29">
        <f t="shared" si="78"/>
        <v>0</v>
      </c>
      <c r="T44" s="29">
        <f t="shared" si="78"/>
        <v>0</v>
      </c>
      <c r="U44" s="29">
        <f t="shared" si="78"/>
        <v>0</v>
      </c>
      <c r="V44" s="29">
        <f t="shared" si="78"/>
        <v>0</v>
      </c>
      <c r="W44" s="29">
        <f t="shared" si="78"/>
        <v>0</v>
      </c>
      <c r="X44" s="29">
        <f t="shared" si="78"/>
        <v>0</v>
      </c>
      <c r="Y44" s="29">
        <f t="shared" si="78"/>
        <v>0</v>
      </c>
      <c r="Z44" s="29">
        <f t="shared" si="78"/>
        <v>0</v>
      </c>
      <c r="AA44" s="29">
        <f t="shared" si="78"/>
        <v>0</v>
      </c>
      <c r="AB44" s="29">
        <f t="shared" si="78"/>
        <v>0</v>
      </c>
      <c r="AC44" s="29">
        <f t="shared" si="78"/>
        <v>0</v>
      </c>
      <c r="AD44" s="29">
        <f t="shared" si="78"/>
        <v>0</v>
      </c>
      <c r="AE44" s="29">
        <f t="shared" si="78"/>
        <v>0</v>
      </c>
      <c r="AF44" s="29">
        <f t="shared" si="78"/>
        <v>0</v>
      </c>
      <c r="AG44" s="29">
        <f t="shared" si="78"/>
        <v>0</v>
      </c>
      <c r="AH44" s="29">
        <f t="shared" si="78"/>
        <v>0</v>
      </c>
      <c r="AI44" s="29">
        <f t="shared" si="78"/>
        <v>0</v>
      </c>
      <c r="AJ44" s="29">
        <f t="shared" si="78"/>
        <v>0</v>
      </c>
      <c r="AK44" s="29">
        <f t="shared" si="78"/>
        <v>0</v>
      </c>
      <c r="AL44" s="29">
        <f t="shared" ref="AL44:AN44" si="79">+$D$44*AK$13</f>
        <v>0</v>
      </c>
      <c r="AM44" s="29">
        <f t="shared" si="79"/>
        <v>0</v>
      </c>
      <c r="AN44" s="29">
        <f t="shared" si="79"/>
        <v>0</v>
      </c>
      <c r="AO44" s="29"/>
      <c r="AP44" s="28">
        <f t="shared" si="70"/>
        <v>0</v>
      </c>
      <c r="AR44" s="28">
        <f t="shared" si="71"/>
        <v>0</v>
      </c>
      <c r="AS44" s="28">
        <f t="shared" si="72"/>
        <v>0</v>
      </c>
      <c r="AT44" s="28">
        <f t="shared" si="73"/>
        <v>0</v>
      </c>
      <c r="AU44" s="28">
        <f t="shared" si="74"/>
        <v>0</v>
      </c>
      <c r="AV44" s="28">
        <f t="shared" si="75"/>
        <v>0</v>
      </c>
    </row>
    <row r="45" spans="1:50" ht="13.9" customHeight="1">
      <c r="A45" s="38" t="s">
        <v>28</v>
      </c>
      <c r="B45" s="27">
        <f>+'&lt;3&gt; 2009 - 2013 Tax Depr Fed'!B45+'&lt;4&gt; 2009-2013 Salvage Fed'!B45</f>
        <v>0</v>
      </c>
      <c r="C45" s="27">
        <v>0</v>
      </c>
      <c r="D45" s="27">
        <f t="shared" si="64"/>
        <v>0</v>
      </c>
      <c r="E45" s="28">
        <f t="shared" si="65"/>
        <v>0</v>
      </c>
      <c r="F45" s="29"/>
      <c r="G45" s="29"/>
      <c r="H45" s="29">
        <f>+$D$45*G$14</f>
        <v>0</v>
      </c>
      <c r="I45" s="29">
        <f t="shared" ref="I45:AK45" si="80">+$D$45*H$14</f>
        <v>0</v>
      </c>
      <c r="J45" s="29">
        <f t="shared" si="80"/>
        <v>0</v>
      </c>
      <c r="K45" s="29">
        <f t="shared" si="80"/>
        <v>0</v>
      </c>
      <c r="L45" s="29">
        <f t="shared" si="80"/>
        <v>0</v>
      </c>
      <c r="M45" s="29">
        <f t="shared" si="80"/>
        <v>0</v>
      </c>
      <c r="N45" s="29">
        <f t="shared" si="80"/>
        <v>0</v>
      </c>
      <c r="O45" s="29">
        <f t="shared" si="80"/>
        <v>0</v>
      </c>
      <c r="P45" s="29">
        <f t="shared" si="80"/>
        <v>0</v>
      </c>
      <c r="Q45" s="29">
        <f t="shared" si="80"/>
        <v>0</v>
      </c>
      <c r="R45" s="29">
        <f t="shared" si="80"/>
        <v>0</v>
      </c>
      <c r="S45" s="29">
        <f t="shared" si="80"/>
        <v>0</v>
      </c>
      <c r="T45" s="29">
        <f t="shared" si="80"/>
        <v>0</v>
      </c>
      <c r="U45" s="29">
        <f t="shared" si="80"/>
        <v>0</v>
      </c>
      <c r="V45" s="29">
        <f t="shared" si="80"/>
        <v>0</v>
      </c>
      <c r="W45" s="29">
        <f t="shared" si="80"/>
        <v>0</v>
      </c>
      <c r="X45" s="29">
        <f t="shared" si="80"/>
        <v>0</v>
      </c>
      <c r="Y45" s="29">
        <f t="shared" si="80"/>
        <v>0</v>
      </c>
      <c r="Z45" s="29">
        <f t="shared" si="80"/>
        <v>0</v>
      </c>
      <c r="AA45" s="29">
        <f t="shared" si="80"/>
        <v>0</v>
      </c>
      <c r="AB45" s="29">
        <f t="shared" si="80"/>
        <v>0</v>
      </c>
      <c r="AC45" s="29">
        <f t="shared" si="80"/>
        <v>0</v>
      </c>
      <c r="AD45" s="29">
        <f t="shared" si="80"/>
        <v>0</v>
      </c>
      <c r="AE45" s="29">
        <f t="shared" si="80"/>
        <v>0</v>
      </c>
      <c r="AF45" s="29">
        <f t="shared" si="80"/>
        <v>0</v>
      </c>
      <c r="AG45" s="29">
        <f t="shared" si="80"/>
        <v>0</v>
      </c>
      <c r="AH45" s="29">
        <f t="shared" si="80"/>
        <v>0</v>
      </c>
      <c r="AI45" s="29">
        <f t="shared" si="80"/>
        <v>0</v>
      </c>
      <c r="AJ45" s="29">
        <f t="shared" si="80"/>
        <v>0</v>
      </c>
      <c r="AK45" s="29">
        <f t="shared" si="80"/>
        <v>0</v>
      </c>
      <c r="AL45" s="29">
        <f t="shared" ref="AL45:AN45" si="81">+$D$45*AK$14</f>
        <v>0</v>
      </c>
      <c r="AM45" s="29">
        <f t="shared" si="81"/>
        <v>0</v>
      </c>
      <c r="AN45" s="29">
        <f t="shared" si="81"/>
        <v>0</v>
      </c>
      <c r="AO45" s="29"/>
      <c r="AP45" s="28">
        <f t="shared" si="70"/>
        <v>0</v>
      </c>
      <c r="AR45" s="28">
        <f t="shared" si="71"/>
        <v>0</v>
      </c>
      <c r="AS45" s="28">
        <f t="shared" si="72"/>
        <v>0</v>
      </c>
      <c r="AT45" s="28">
        <f t="shared" si="73"/>
        <v>0</v>
      </c>
      <c r="AU45" s="28">
        <f t="shared" si="74"/>
        <v>0</v>
      </c>
      <c r="AV45" s="28">
        <f t="shared" si="75"/>
        <v>0</v>
      </c>
    </row>
    <row r="46" spans="1:50" ht="13.9" customHeight="1" thickBot="1">
      <c r="A46" s="39" t="s">
        <v>22</v>
      </c>
      <c r="B46" s="31">
        <f t="shared" ref="B46:AK46" si="82">SUM(B40:B45)</f>
        <v>17990686.48</v>
      </c>
      <c r="C46" s="31">
        <f t="shared" si="82"/>
        <v>0</v>
      </c>
      <c r="D46" s="31">
        <f t="shared" si="82"/>
        <v>17990686.48</v>
      </c>
      <c r="E46" s="31">
        <f t="shared" si="82"/>
        <v>0</v>
      </c>
      <c r="F46" s="31">
        <f t="shared" si="82"/>
        <v>0</v>
      </c>
      <c r="G46" s="31">
        <f t="shared" si="82"/>
        <v>0</v>
      </c>
      <c r="H46" s="31">
        <f t="shared" si="82"/>
        <v>613407.13029989996</v>
      </c>
      <c r="I46" s="31">
        <f t="shared" si="82"/>
        <v>1186117.1540572001</v>
      </c>
      <c r="J46" s="31">
        <f t="shared" si="82"/>
        <v>1125407.9938167003</v>
      </c>
      <c r="K46" s="31">
        <f t="shared" si="82"/>
        <v>1085764.0222525999</v>
      </c>
      <c r="L46" s="31">
        <f t="shared" si="82"/>
        <v>1046360.9238596001</v>
      </c>
      <c r="M46" s="31">
        <f t="shared" si="82"/>
        <v>1006696.6301934001</v>
      </c>
      <c r="N46" s="31">
        <f t="shared" si="82"/>
        <v>967093.30283349997</v>
      </c>
      <c r="O46" s="31">
        <f t="shared" si="82"/>
        <v>927449.33126940019</v>
      </c>
      <c r="P46" s="31">
        <f t="shared" si="82"/>
        <v>888025.91077430011</v>
      </c>
      <c r="Q46" s="31">
        <f t="shared" si="82"/>
        <v>848402.26131229999</v>
      </c>
      <c r="R46" s="31">
        <f t="shared" si="82"/>
        <v>808958.51871510001</v>
      </c>
      <c r="S46" s="31">
        <f t="shared" si="82"/>
        <v>769334.86925310013</v>
      </c>
      <c r="T46" s="31">
        <f t="shared" si="82"/>
        <v>729711.21979109989</v>
      </c>
      <c r="U46" s="31">
        <f t="shared" si="82"/>
        <v>690267.47719390015</v>
      </c>
      <c r="V46" s="31">
        <f t="shared" si="82"/>
        <v>650643.82773190003</v>
      </c>
      <c r="W46" s="31">
        <f t="shared" si="82"/>
        <v>611020.17826990003</v>
      </c>
      <c r="X46" s="31">
        <f t="shared" si="82"/>
        <v>571576.43567270006</v>
      </c>
      <c r="Y46" s="31">
        <f t="shared" si="82"/>
        <v>531973.10831280006</v>
      </c>
      <c r="Z46" s="31">
        <f t="shared" si="82"/>
        <v>492308.81464660005</v>
      </c>
      <c r="AA46" s="31">
        <f t="shared" si="82"/>
        <v>452905.71625360003</v>
      </c>
      <c r="AB46" s="31">
        <f t="shared" si="82"/>
        <v>413261.74468949996</v>
      </c>
      <c r="AC46" s="31">
        <f t="shared" si="82"/>
        <v>368821.75702980004</v>
      </c>
      <c r="AD46" s="31">
        <f t="shared" si="82"/>
        <v>319765.66013930005</v>
      </c>
      <c r="AE46" s="31">
        <f t="shared" si="82"/>
        <v>270509.33428190002</v>
      </c>
      <c r="AF46" s="31">
        <f t="shared" si="82"/>
        <v>221453.23739140001</v>
      </c>
      <c r="AG46" s="31">
        <f t="shared" si="82"/>
        <v>172196.91153400001</v>
      </c>
      <c r="AH46" s="31">
        <f t="shared" si="82"/>
        <v>122940.58567659999</v>
      </c>
      <c r="AI46" s="31">
        <f t="shared" si="82"/>
        <v>73684.2598192</v>
      </c>
      <c r="AJ46" s="31">
        <f t="shared" si="82"/>
        <v>24628.162928700003</v>
      </c>
      <c r="AK46" s="31">
        <f t="shared" si="82"/>
        <v>0</v>
      </c>
      <c r="AL46" s="31">
        <f t="shared" ref="AL46" si="83">SUM(AL40:AL45)</f>
        <v>0</v>
      </c>
      <c r="AM46" s="31">
        <f t="shared" ref="AM46:AN46" si="84">SUM(AM40:AM45)</f>
        <v>0</v>
      </c>
      <c r="AN46" s="31">
        <f t="shared" si="84"/>
        <v>0</v>
      </c>
      <c r="AO46" s="30"/>
      <c r="AP46" s="31">
        <f>SUM(AP40:AP45)</f>
        <v>17990686.48</v>
      </c>
      <c r="AR46" s="31">
        <f t="shared" ref="AR46:AV46" si="85">SUM(AR40:AR45)</f>
        <v>17990686.48</v>
      </c>
      <c r="AS46" s="31">
        <f t="shared" si="85"/>
        <v>2924932.2781738001</v>
      </c>
      <c r="AT46" s="31">
        <f t="shared" si="85"/>
        <v>0</v>
      </c>
      <c r="AU46" s="31">
        <f t="shared" si="85"/>
        <v>2924932.2781738001</v>
      </c>
      <c r="AV46" s="31">
        <f t="shared" si="85"/>
        <v>15065754.2018262</v>
      </c>
      <c r="AW46" s="36">
        <f>+SUM(K46:AN46)+AU46-AR46</f>
        <v>0</v>
      </c>
      <c r="AX46" s="36">
        <f>+AU46+AV46-AR46</f>
        <v>0</v>
      </c>
    </row>
    <row r="47" spans="1:50" ht="13.5" thickTop="1">
      <c r="B47" s="40"/>
    </row>
    <row r="48" spans="1:50" ht="13.9" customHeight="1">
      <c r="A48" s="26" t="s">
        <v>31</v>
      </c>
      <c r="B48" s="32"/>
      <c r="C48" s="32"/>
      <c r="D48" s="32"/>
      <c r="E48" s="33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29"/>
      <c r="AP48" s="34"/>
    </row>
    <row r="49" spans="1:50" ht="13.9" customHeight="1">
      <c r="A49" s="38" t="s">
        <v>25</v>
      </c>
      <c r="B49" s="27">
        <f>+'&lt;3&gt; 2009 - 2013 Tax Depr Fed'!B49+'&lt;4&gt; 2009-2013 Salvage Fed'!B49</f>
        <v>767621.8</v>
      </c>
      <c r="C49" s="27">
        <v>0</v>
      </c>
      <c r="D49" s="27">
        <f t="shared" ref="D49:D53" si="86">+B49-C49</f>
        <v>767621.8</v>
      </c>
      <c r="E49" s="28">
        <f t="shared" ref="E49:E53" si="87">SUM(F49:AK49)-(B49-C49)</f>
        <v>0</v>
      </c>
      <c r="F49" s="29"/>
      <c r="G49" s="29"/>
      <c r="H49" s="29"/>
      <c r="I49" s="29">
        <f>+$D$49*G$12</f>
        <v>38381.090000000004</v>
      </c>
      <c r="J49" s="29">
        <f t="shared" ref="J49:AK49" si="88">+$D$49*H$12</f>
        <v>72924.071000000011</v>
      </c>
      <c r="K49" s="29">
        <f t="shared" si="88"/>
        <v>67266.698334000001</v>
      </c>
      <c r="L49" s="29">
        <f t="shared" si="88"/>
        <v>63635.847220000003</v>
      </c>
      <c r="M49" s="29">
        <f t="shared" si="88"/>
        <v>59989.643670000005</v>
      </c>
      <c r="N49" s="29">
        <f t="shared" si="88"/>
        <v>56366.468774000001</v>
      </c>
      <c r="O49" s="29">
        <f t="shared" si="88"/>
        <v>52720.26522400001</v>
      </c>
      <c r="P49" s="29">
        <f t="shared" si="88"/>
        <v>49089.414110000005</v>
      </c>
      <c r="Q49" s="29">
        <f t="shared" si="88"/>
        <v>45450.886778</v>
      </c>
      <c r="R49" s="29">
        <f t="shared" si="88"/>
        <v>41812.359446000002</v>
      </c>
      <c r="S49" s="29">
        <f t="shared" si="88"/>
        <v>38181.508332000005</v>
      </c>
      <c r="T49" s="29">
        <f t="shared" si="88"/>
        <v>34542.981</v>
      </c>
      <c r="U49" s="29">
        <f t="shared" si="88"/>
        <v>30904.453667999998</v>
      </c>
      <c r="V49" s="29">
        <f t="shared" si="88"/>
        <v>27273.602554000001</v>
      </c>
      <c r="W49" s="29">
        <f t="shared" si="88"/>
        <v>23635.075222000003</v>
      </c>
      <c r="X49" s="29">
        <f t="shared" si="88"/>
        <v>19996.547890000002</v>
      </c>
      <c r="Y49" s="29">
        <f t="shared" si="88"/>
        <v>16365.696776000001</v>
      </c>
      <c r="Z49" s="29">
        <f t="shared" si="88"/>
        <v>12719.493226000002</v>
      </c>
      <c r="AA49" s="29">
        <f t="shared" si="88"/>
        <v>9096.3183300000001</v>
      </c>
      <c r="AB49" s="29">
        <f t="shared" si="88"/>
        <v>5450.1147800000008</v>
      </c>
      <c r="AC49" s="29">
        <f t="shared" si="88"/>
        <v>1819.2636660000003</v>
      </c>
      <c r="AD49" s="29">
        <f t="shared" si="88"/>
        <v>0</v>
      </c>
      <c r="AE49" s="29">
        <f t="shared" si="88"/>
        <v>0</v>
      </c>
      <c r="AF49" s="29">
        <f t="shared" si="88"/>
        <v>0</v>
      </c>
      <c r="AG49" s="29">
        <f t="shared" si="88"/>
        <v>0</v>
      </c>
      <c r="AH49" s="29">
        <f t="shared" si="88"/>
        <v>0</v>
      </c>
      <c r="AI49" s="29">
        <f t="shared" si="88"/>
        <v>0</v>
      </c>
      <c r="AJ49" s="29">
        <f t="shared" si="88"/>
        <v>0</v>
      </c>
      <c r="AK49" s="29">
        <f t="shared" si="88"/>
        <v>0</v>
      </c>
      <c r="AL49" s="29">
        <f t="shared" ref="AL49" si="89">+$D$49*AJ$12</f>
        <v>0</v>
      </c>
      <c r="AM49" s="29">
        <f t="shared" ref="AM49" si="90">+$D$49*AK$12</f>
        <v>0</v>
      </c>
      <c r="AN49" s="29">
        <f t="shared" ref="AN49" si="91">+$D$49*AL$12</f>
        <v>0</v>
      </c>
      <c r="AO49" s="29"/>
      <c r="AP49" s="28">
        <f>+SUM(F49:AN49)</f>
        <v>767621.8</v>
      </c>
      <c r="AR49" s="28">
        <f>+B49</f>
        <v>767621.8</v>
      </c>
      <c r="AS49" s="28">
        <f>+SUM(F49:J49)</f>
        <v>111305.16100000002</v>
      </c>
      <c r="AT49" s="28">
        <f>+C49</f>
        <v>0</v>
      </c>
      <c r="AU49" s="28">
        <f>+AS49+AT49</f>
        <v>111305.16100000002</v>
      </c>
      <c r="AV49" s="28">
        <f>+AR49-AU49</f>
        <v>656316.63899999997</v>
      </c>
    </row>
    <row r="50" spans="1:50" ht="13.9" customHeight="1">
      <c r="A50" s="38" t="s">
        <v>109</v>
      </c>
      <c r="B50" s="27">
        <f>+'&lt;3&gt; 2009 - 2013 Tax Depr Fed'!B50+'&lt;4&gt; 2009-2013 Salvage Fed'!B50</f>
        <v>257578.44999999995</v>
      </c>
      <c r="C50" s="27">
        <v>0</v>
      </c>
      <c r="D50" s="27">
        <f t="shared" si="86"/>
        <v>257578.44999999995</v>
      </c>
      <c r="E50" s="28">
        <f t="shared" si="87"/>
        <v>0</v>
      </c>
      <c r="F50" s="29"/>
      <c r="G50" s="29"/>
      <c r="H50" s="29"/>
      <c r="I50" s="29">
        <f>+$D$50*G$11</f>
        <v>9198.1264494999978</v>
      </c>
      <c r="J50" s="29">
        <f t="shared" ref="J50:AK50" si="92">+$D$50*H$11</f>
        <v>17742.003635999998</v>
      </c>
      <c r="K50" s="29">
        <f t="shared" si="92"/>
        <v>16768.357094999999</v>
      </c>
      <c r="L50" s="29">
        <f t="shared" si="92"/>
        <v>16134.714107999998</v>
      </c>
      <c r="M50" s="29">
        <f t="shared" si="92"/>
        <v>15503.646905499998</v>
      </c>
      <c r="N50" s="29">
        <f t="shared" si="92"/>
        <v>14870.003918499997</v>
      </c>
      <c r="O50" s="29">
        <f t="shared" si="92"/>
        <v>14236.360931499998</v>
      </c>
      <c r="P50" s="29">
        <f t="shared" si="92"/>
        <v>13602.717944499998</v>
      </c>
      <c r="Q50" s="29">
        <f t="shared" si="92"/>
        <v>12971.650741999998</v>
      </c>
      <c r="R50" s="29">
        <f t="shared" si="92"/>
        <v>12338.007754999997</v>
      </c>
      <c r="S50" s="29">
        <f t="shared" si="92"/>
        <v>11706.940552499997</v>
      </c>
      <c r="T50" s="29">
        <f t="shared" si="92"/>
        <v>11073.297565499997</v>
      </c>
      <c r="U50" s="29">
        <f t="shared" si="92"/>
        <v>10439.654578499998</v>
      </c>
      <c r="V50" s="29">
        <f t="shared" si="92"/>
        <v>9808.5873759999995</v>
      </c>
      <c r="W50" s="29">
        <f t="shared" si="92"/>
        <v>9174.9443889999984</v>
      </c>
      <c r="X50" s="29">
        <f t="shared" si="92"/>
        <v>8541.3014019999991</v>
      </c>
      <c r="Y50" s="29">
        <f t="shared" si="92"/>
        <v>7910.2341994999988</v>
      </c>
      <c r="Z50" s="29">
        <f t="shared" si="92"/>
        <v>7276.5912124999986</v>
      </c>
      <c r="AA50" s="29">
        <f t="shared" si="92"/>
        <v>6642.9482254999994</v>
      </c>
      <c r="AB50" s="29">
        <f t="shared" si="92"/>
        <v>6011.881022999999</v>
      </c>
      <c r="AC50" s="29">
        <f t="shared" si="92"/>
        <v>5378.2380359999988</v>
      </c>
      <c r="AD50" s="29">
        <f t="shared" si="92"/>
        <v>4744.5950489999987</v>
      </c>
      <c r="AE50" s="29">
        <f t="shared" si="92"/>
        <v>4113.5278464999992</v>
      </c>
      <c r="AF50" s="29">
        <f t="shared" si="92"/>
        <v>3479.884859499999</v>
      </c>
      <c r="AG50" s="29">
        <f t="shared" si="92"/>
        <v>2848.8176569999996</v>
      </c>
      <c r="AH50" s="29">
        <f t="shared" si="92"/>
        <v>2215.1746699999994</v>
      </c>
      <c r="AI50" s="29">
        <f t="shared" si="92"/>
        <v>1581.5316829999997</v>
      </c>
      <c r="AJ50" s="29">
        <f t="shared" si="92"/>
        <v>947.88869599999987</v>
      </c>
      <c r="AK50" s="29">
        <f t="shared" si="92"/>
        <v>316.82149349999992</v>
      </c>
      <c r="AL50" s="29">
        <f t="shared" ref="AL50" si="93">+$D$50*AJ$11</f>
        <v>0</v>
      </c>
      <c r="AM50" s="29">
        <f t="shared" ref="AM50" si="94">+$D$50*AK$11</f>
        <v>0</v>
      </c>
      <c r="AN50" s="29">
        <f t="shared" ref="AN50" si="95">+$D$50*AL$11</f>
        <v>0</v>
      </c>
      <c r="AO50" s="29"/>
      <c r="AP50" s="28">
        <f t="shared" ref="AP50:AP53" si="96">+SUM(F50:AN50)</f>
        <v>257578.44999999995</v>
      </c>
      <c r="AR50" s="28">
        <f t="shared" ref="AR50:AR53" si="97">+B50</f>
        <v>257578.44999999995</v>
      </c>
      <c r="AS50" s="28">
        <f t="shared" ref="AS50:AS53" si="98">+SUM(F50:J50)</f>
        <v>26940.130085499994</v>
      </c>
      <c r="AT50" s="28">
        <f t="shared" ref="AT50:AT53" si="99">+C50</f>
        <v>0</v>
      </c>
      <c r="AU50" s="28">
        <f t="shared" ref="AU50:AU53" si="100">+AS50+AT50</f>
        <v>26940.130085499994</v>
      </c>
      <c r="AV50" s="28">
        <f t="shared" ref="AV50:AV53" si="101">+AR50-AU50</f>
        <v>230638.31991449997</v>
      </c>
    </row>
    <row r="51" spans="1:50" ht="13.9" customHeight="1">
      <c r="A51" s="38" t="s">
        <v>26</v>
      </c>
      <c r="B51" s="27">
        <f>+'&lt;3&gt; 2009 - 2013 Tax Depr Fed'!B51+'&lt;4&gt; 2009-2013 Salvage Fed'!B51</f>
        <v>-26668471.470000003</v>
      </c>
      <c r="C51" s="27">
        <v>0</v>
      </c>
      <c r="D51" s="27">
        <f t="shared" si="86"/>
        <v>-26668471.470000003</v>
      </c>
      <c r="E51" s="28">
        <f t="shared" si="87"/>
        <v>0</v>
      </c>
      <c r="F51" s="29"/>
      <c r="G51" s="29"/>
      <c r="H51" s="29"/>
      <c r="I51" s="29">
        <f>+$D$51*G$11</f>
        <v>-952331.1161937</v>
      </c>
      <c r="J51" s="29">
        <f t="shared" ref="J51:AK51" si="102">+$D$51*H$11</f>
        <v>-1836924.3148536</v>
      </c>
      <c r="K51" s="29">
        <f t="shared" si="102"/>
        <v>-1736117.4926970003</v>
      </c>
      <c r="L51" s="29">
        <f t="shared" si="102"/>
        <v>-1670513.0528808001</v>
      </c>
      <c r="M51" s="29">
        <f t="shared" si="102"/>
        <v>-1605175.2977793003</v>
      </c>
      <c r="N51" s="29">
        <f t="shared" si="102"/>
        <v>-1539570.8579631001</v>
      </c>
      <c r="O51" s="29">
        <f t="shared" si="102"/>
        <v>-1473966.4181469001</v>
      </c>
      <c r="P51" s="29">
        <f t="shared" si="102"/>
        <v>-1408361.9783307002</v>
      </c>
      <c r="Q51" s="29">
        <f t="shared" si="102"/>
        <v>-1343024.2232292001</v>
      </c>
      <c r="R51" s="29">
        <f t="shared" si="102"/>
        <v>-1277419.7834130002</v>
      </c>
      <c r="S51" s="29">
        <f t="shared" si="102"/>
        <v>-1212082.0283115001</v>
      </c>
      <c r="T51" s="29">
        <f t="shared" si="102"/>
        <v>-1146477.5884953002</v>
      </c>
      <c r="U51" s="29">
        <f t="shared" si="102"/>
        <v>-1080873.1486791</v>
      </c>
      <c r="V51" s="29">
        <f t="shared" si="102"/>
        <v>-1015535.3935776001</v>
      </c>
      <c r="W51" s="29">
        <f t="shared" si="102"/>
        <v>-949930.95376140007</v>
      </c>
      <c r="X51" s="29">
        <f t="shared" si="102"/>
        <v>-884326.51394520013</v>
      </c>
      <c r="Y51" s="29">
        <f t="shared" si="102"/>
        <v>-818988.75884370005</v>
      </c>
      <c r="Z51" s="29">
        <f t="shared" si="102"/>
        <v>-753384.31902750011</v>
      </c>
      <c r="AA51" s="29">
        <f t="shared" si="102"/>
        <v>-687779.87921130005</v>
      </c>
      <c r="AB51" s="29">
        <f t="shared" si="102"/>
        <v>-622442.12410980009</v>
      </c>
      <c r="AC51" s="29">
        <f t="shared" si="102"/>
        <v>-556837.68429360003</v>
      </c>
      <c r="AD51" s="29">
        <f t="shared" si="102"/>
        <v>-491233.24447740003</v>
      </c>
      <c r="AE51" s="29">
        <f t="shared" si="102"/>
        <v>-425895.48937590007</v>
      </c>
      <c r="AF51" s="29">
        <f t="shared" si="102"/>
        <v>-360291.04955970001</v>
      </c>
      <c r="AG51" s="29">
        <f t="shared" si="102"/>
        <v>-294953.29445820005</v>
      </c>
      <c r="AH51" s="29">
        <f t="shared" si="102"/>
        <v>-229348.85464200002</v>
      </c>
      <c r="AI51" s="29">
        <f t="shared" si="102"/>
        <v>-163744.41482579999</v>
      </c>
      <c r="AJ51" s="29">
        <f t="shared" si="102"/>
        <v>-98139.975009600006</v>
      </c>
      <c r="AK51" s="29">
        <f t="shared" si="102"/>
        <v>-32802.2199081</v>
      </c>
      <c r="AL51" s="29">
        <f t="shared" ref="AL51" si="103">+$D$51*AJ$11</f>
        <v>0</v>
      </c>
      <c r="AM51" s="29">
        <f t="shared" ref="AM51" si="104">+$D$51*AK$11</f>
        <v>0</v>
      </c>
      <c r="AN51" s="29">
        <f t="shared" ref="AN51" si="105">+$D$51*AL$11</f>
        <v>0</v>
      </c>
      <c r="AO51" s="29"/>
      <c r="AP51" s="28">
        <f t="shared" si="96"/>
        <v>-26668471.470000006</v>
      </c>
      <c r="AR51" s="28">
        <f t="shared" si="97"/>
        <v>-26668471.470000003</v>
      </c>
      <c r="AS51" s="28">
        <f t="shared" si="98"/>
        <v>-2789255.4310472999</v>
      </c>
      <c r="AT51" s="28">
        <f t="shared" si="99"/>
        <v>0</v>
      </c>
      <c r="AU51" s="28">
        <f t="shared" si="100"/>
        <v>-2789255.4310472999</v>
      </c>
      <c r="AV51" s="28">
        <f t="shared" si="101"/>
        <v>-23879216.038952701</v>
      </c>
    </row>
    <row r="52" spans="1:50" ht="13.9" customHeight="1">
      <c r="A52" s="38" t="s">
        <v>27</v>
      </c>
      <c r="B52" s="27">
        <f>+'&lt;3&gt; 2009 - 2013 Tax Depr Fed'!B52+'&lt;4&gt; 2009-2013 Salvage Fed'!B52</f>
        <v>0</v>
      </c>
      <c r="C52" s="27">
        <v>0</v>
      </c>
      <c r="D52" s="27">
        <f t="shared" si="86"/>
        <v>0</v>
      </c>
      <c r="E52" s="28">
        <f t="shared" si="87"/>
        <v>0</v>
      </c>
      <c r="F52" s="29"/>
      <c r="G52" s="29"/>
      <c r="H52" s="29"/>
      <c r="I52" s="29">
        <f>+$D$52*G$13</f>
        <v>0</v>
      </c>
      <c r="J52" s="29">
        <f t="shared" ref="J52:AK52" si="106">+$D$52*H$13</f>
        <v>0</v>
      </c>
      <c r="K52" s="29">
        <f t="shared" si="106"/>
        <v>0</v>
      </c>
      <c r="L52" s="29">
        <f t="shared" si="106"/>
        <v>0</v>
      </c>
      <c r="M52" s="29">
        <f t="shared" si="106"/>
        <v>0</v>
      </c>
      <c r="N52" s="29">
        <f t="shared" si="106"/>
        <v>0</v>
      </c>
      <c r="O52" s="29">
        <f t="shared" si="106"/>
        <v>0</v>
      </c>
      <c r="P52" s="29">
        <f t="shared" si="106"/>
        <v>0</v>
      </c>
      <c r="Q52" s="29">
        <f t="shared" si="106"/>
        <v>0</v>
      </c>
      <c r="R52" s="29">
        <f t="shared" si="106"/>
        <v>0</v>
      </c>
      <c r="S52" s="29">
        <f t="shared" si="106"/>
        <v>0</v>
      </c>
      <c r="T52" s="29">
        <f t="shared" si="106"/>
        <v>0</v>
      </c>
      <c r="U52" s="29">
        <f t="shared" si="106"/>
        <v>0</v>
      </c>
      <c r="V52" s="29">
        <f t="shared" si="106"/>
        <v>0</v>
      </c>
      <c r="W52" s="29">
        <f t="shared" si="106"/>
        <v>0</v>
      </c>
      <c r="X52" s="29">
        <f t="shared" si="106"/>
        <v>0</v>
      </c>
      <c r="Y52" s="29">
        <f t="shared" si="106"/>
        <v>0</v>
      </c>
      <c r="Z52" s="29">
        <f t="shared" si="106"/>
        <v>0</v>
      </c>
      <c r="AA52" s="29">
        <f t="shared" si="106"/>
        <v>0</v>
      </c>
      <c r="AB52" s="29">
        <f t="shared" si="106"/>
        <v>0</v>
      </c>
      <c r="AC52" s="29">
        <f t="shared" si="106"/>
        <v>0</v>
      </c>
      <c r="AD52" s="29">
        <f t="shared" si="106"/>
        <v>0</v>
      </c>
      <c r="AE52" s="29">
        <f t="shared" si="106"/>
        <v>0</v>
      </c>
      <c r="AF52" s="29">
        <f t="shared" si="106"/>
        <v>0</v>
      </c>
      <c r="AG52" s="29">
        <f t="shared" si="106"/>
        <v>0</v>
      </c>
      <c r="AH52" s="29">
        <f t="shared" si="106"/>
        <v>0</v>
      </c>
      <c r="AI52" s="29">
        <f t="shared" si="106"/>
        <v>0</v>
      </c>
      <c r="AJ52" s="29">
        <f t="shared" si="106"/>
        <v>0</v>
      </c>
      <c r="AK52" s="29">
        <f t="shared" si="106"/>
        <v>0</v>
      </c>
      <c r="AL52" s="29">
        <f t="shared" ref="AL52" si="107">+$D$52*AJ$13</f>
        <v>0</v>
      </c>
      <c r="AM52" s="29">
        <f t="shared" ref="AM52" si="108">+$D$52*AK$13</f>
        <v>0</v>
      </c>
      <c r="AN52" s="29">
        <f t="shared" ref="AN52" si="109">+$D$52*AL$13</f>
        <v>0</v>
      </c>
      <c r="AO52" s="29"/>
      <c r="AP52" s="28">
        <f t="shared" si="96"/>
        <v>0</v>
      </c>
      <c r="AR52" s="28">
        <f t="shared" si="97"/>
        <v>0</v>
      </c>
      <c r="AS52" s="28">
        <f t="shared" si="98"/>
        <v>0</v>
      </c>
      <c r="AT52" s="28">
        <f t="shared" si="99"/>
        <v>0</v>
      </c>
      <c r="AU52" s="28">
        <f t="shared" si="100"/>
        <v>0</v>
      </c>
      <c r="AV52" s="28">
        <f t="shared" si="101"/>
        <v>0</v>
      </c>
    </row>
    <row r="53" spans="1:50" ht="13.9" customHeight="1">
      <c r="A53" s="38" t="s">
        <v>28</v>
      </c>
      <c r="B53" s="27">
        <f>+'&lt;3&gt; 2009 - 2013 Tax Depr Fed'!B53+'&lt;4&gt; 2009-2013 Salvage Fed'!B53</f>
        <v>0</v>
      </c>
      <c r="C53" s="27">
        <v>0</v>
      </c>
      <c r="D53" s="27">
        <f t="shared" si="86"/>
        <v>0</v>
      </c>
      <c r="E53" s="28">
        <f t="shared" si="87"/>
        <v>0</v>
      </c>
      <c r="F53" s="29"/>
      <c r="G53" s="29"/>
      <c r="H53" s="29"/>
      <c r="I53" s="29">
        <f>+$D$53*G$14</f>
        <v>0</v>
      </c>
      <c r="J53" s="29">
        <f t="shared" ref="J53:AK53" si="110">+$D$53*H$14</f>
        <v>0</v>
      </c>
      <c r="K53" s="29">
        <f t="shared" si="110"/>
        <v>0</v>
      </c>
      <c r="L53" s="29">
        <f t="shared" si="110"/>
        <v>0</v>
      </c>
      <c r="M53" s="29">
        <f t="shared" si="110"/>
        <v>0</v>
      </c>
      <c r="N53" s="29">
        <f t="shared" si="110"/>
        <v>0</v>
      </c>
      <c r="O53" s="29">
        <f t="shared" si="110"/>
        <v>0</v>
      </c>
      <c r="P53" s="29">
        <f t="shared" si="110"/>
        <v>0</v>
      </c>
      <c r="Q53" s="29">
        <f t="shared" si="110"/>
        <v>0</v>
      </c>
      <c r="R53" s="29">
        <f t="shared" si="110"/>
        <v>0</v>
      </c>
      <c r="S53" s="29">
        <f t="shared" si="110"/>
        <v>0</v>
      </c>
      <c r="T53" s="29">
        <f t="shared" si="110"/>
        <v>0</v>
      </c>
      <c r="U53" s="29">
        <f t="shared" si="110"/>
        <v>0</v>
      </c>
      <c r="V53" s="29">
        <f t="shared" si="110"/>
        <v>0</v>
      </c>
      <c r="W53" s="29">
        <f t="shared" si="110"/>
        <v>0</v>
      </c>
      <c r="X53" s="29">
        <f t="shared" si="110"/>
        <v>0</v>
      </c>
      <c r="Y53" s="29">
        <f t="shared" si="110"/>
        <v>0</v>
      </c>
      <c r="Z53" s="29">
        <f t="shared" si="110"/>
        <v>0</v>
      </c>
      <c r="AA53" s="29">
        <f t="shared" si="110"/>
        <v>0</v>
      </c>
      <c r="AB53" s="29">
        <f t="shared" si="110"/>
        <v>0</v>
      </c>
      <c r="AC53" s="29">
        <f t="shared" si="110"/>
        <v>0</v>
      </c>
      <c r="AD53" s="29">
        <f t="shared" si="110"/>
        <v>0</v>
      </c>
      <c r="AE53" s="29">
        <f t="shared" si="110"/>
        <v>0</v>
      </c>
      <c r="AF53" s="29">
        <f t="shared" si="110"/>
        <v>0</v>
      </c>
      <c r="AG53" s="29">
        <f t="shared" si="110"/>
        <v>0</v>
      </c>
      <c r="AH53" s="29">
        <f t="shared" si="110"/>
        <v>0</v>
      </c>
      <c r="AI53" s="29">
        <f t="shared" si="110"/>
        <v>0</v>
      </c>
      <c r="AJ53" s="29">
        <f t="shared" si="110"/>
        <v>0</v>
      </c>
      <c r="AK53" s="29">
        <f t="shared" si="110"/>
        <v>0</v>
      </c>
      <c r="AL53" s="29">
        <f t="shared" ref="AL53" si="111">+$D$53*AJ$14</f>
        <v>0</v>
      </c>
      <c r="AM53" s="29">
        <f t="shared" ref="AM53" si="112">+$D$53*AK$14</f>
        <v>0</v>
      </c>
      <c r="AN53" s="29">
        <f t="shared" ref="AN53" si="113">+$D$53*AL$14</f>
        <v>0</v>
      </c>
      <c r="AO53" s="29"/>
      <c r="AP53" s="28">
        <f t="shared" si="96"/>
        <v>0</v>
      </c>
      <c r="AR53" s="28">
        <f t="shared" si="97"/>
        <v>0</v>
      </c>
      <c r="AS53" s="28">
        <f t="shared" si="98"/>
        <v>0</v>
      </c>
      <c r="AT53" s="28">
        <f t="shared" si="99"/>
        <v>0</v>
      </c>
      <c r="AU53" s="28">
        <f t="shared" si="100"/>
        <v>0</v>
      </c>
      <c r="AV53" s="28">
        <f t="shared" si="101"/>
        <v>0</v>
      </c>
    </row>
    <row r="54" spans="1:50" ht="13.9" customHeight="1" thickBot="1">
      <c r="A54" s="39" t="s">
        <v>22</v>
      </c>
      <c r="B54" s="31">
        <f t="shared" ref="B54:AK54" si="114">SUM(B48:B53)</f>
        <v>-25643271.220000003</v>
      </c>
      <c r="C54" s="31">
        <f t="shared" si="114"/>
        <v>0</v>
      </c>
      <c r="D54" s="31">
        <f t="shared" si="114"/>
        <v>-25643271.220000003</v>
      </c>
      <c r="E54" s="31">
        <f t="shared" si="114"/>
        <v>0</v>
      </c>
      <c r="F54" s="31">
        <f t="shared" si="114"/>
        <v>0</v>
      </c>
      <c r="G54" s="31">
        <f t="shared" si="114"/>
        <v>0</v>
      </c>
      <c r="H54" s="31">
        <f t="shared" si="114"/>
        <v>0</v>
      </c>
      <c r="I54" s="31">
        <f t="shared" si="114"/>
        <v>-904751.89974420005</v>
      </c>
      <c r="J54" s="31">
        <f t="shared" si="114"/>
        <v>-1746258.2402176</v>
      </c>
      <c r="K54" s="31">
        <f t="shared" si="114"/>
        <v>-1652082.4372680003</v>
      </c>
      <c r="L54" s="31">
        <f t="shared" si="114"/>
        <v>-1590742.4915528002</v>
      </c>
      <c r="M54" s="31">
        <f t="shared" si="114"/>
        <v>-1529682.0072038001</v>
      </c>
      <c r="N54" s="31">
        <f t="shared" si="114"/>
        <v>-1468334.3852706</v>
      </c>
      <c r="O54" s="31">
        <f t="shared" si="114"/>
        <v>-1407009.7919914001</v>
      </c>
      <c r="P54" s="31">
        <f t="shared" si="114"/>
        <v>-1345669.8462762001</v>
      </c>
      <c r="Q54" s="31">
        <f t="shared" si="114"/>
        <v>-1284601.6857092001</v>
      </c>
      <c r="R54" s="31">
        <f t="shared" si="114"/>
        <v>-1223269.4162120002</v>
      </c>
      <c r="S54" s="31">
        <f t="shared" si="114"/>
        <v>-1162193.5794270001</v>
      </c>
      <c r="T54" s="31">
        <f t="shared" si="114"/>
        <v>-1100861.3099298002</v>
      </c>
      <c r="U54" s="31">
        <f t="shared" si="114"/>
        <v>-1039529.0404326</v>
      </c>
      <c r="V54" s="31">
        <f t="shared" si="114"/>
        <v>-978453.20364760014</v>
      </c>
      <c r="W54" s="31">
        <f t="shared" si="114"/>
        <v>-917120.93415040011</v>
      </c>
      <c r="X54" s="31">
        <f t="shared" si="114"/>
        <v>-855788.66465320019</v>
      </c>
      <c r="Y54" s="31">
        <f t="shared" si="114"/>
        <v>-794712.82786820002</v>
      </c>
      <c r="Z54" s="31">
        <f t="shared" si="114"/>
        <v>-733388.23458900012</v>
      </c>
      <c r="AA54" s="31">
        <f t="shared" si="114"/>
        <v>-672040.61265580007</v>
      </c>
      <c r="AB54" s="31">
        <f t="shared" si="114"/>
        <v>-610980.12830680003</v>
      </c>
      <c r="AC54" s="31">
        <f t="shared" si="114"/>
        <v>-549640.18259159999</v>
      </c>
      <c r="AD54" s="31">
        <f t="shared" si="114"/>
        <v>-486488.64942840004</v>
      </c>
      <c r="AE54" s="31">
        <f t="shared" si="114"/>
        <v>-421781.96152940008</v>
      </c>
      <c r="AF54" s="31">
        <f t="shared" si="114"/>
        <v>-356811.16470020002</v>
      </c>
      <c r="AG54" s="31">
        <f t="shared" si="114"/>
        <v>-292104.47680120007</v>
      </c>
      <c r="AH54" s="31">
        <f t="shared" si="114"/>
        <v>-227133.67997200001</v>
      </c>
      <c r="AI54" s="31">
        <f t="shared" si="114"/>
        <v>-162162.88314279998</v>
      </c>
      <c r="AJ54" s="31">
        <f t="shared" si="114"/>
        <v>-97192.086313600012</v>
      </c>
      <c r="AK54" s="31">
        <f t="shared" si="114"/>
        <v>-32485.3984146</v>
      </c>
      <c r="AL54" s="31">
        <f t="shared" ref="AL54" si="115">SUM(AL48:AL53)</f>
        <v>0</v>
      </c>
      <c r="AM54" s="31">
        <f t="shared" ref="AM54:AN54" si="116">SUM(AM48:AM53)</f>
        <v>0</v>
      </c>
      <c r="AN54" s="31">
        <f t="shared" si="116"/>
        <v>0</v>
      </c>
      <c r="AO54" s="30"/>
      <c r="AP54" s="31">
        <f>SUM(AP48:AP53)</f>
        <v>-25643271.220000006</v>
      </c>
      <c r="AR54" s="31">
        <f t="shared" ref="AR54:AV54" si="117">SUM(AR48:AR53)</f>
        <v>-25643271.220000003</v>
      </c>
      <c r="AS54" s="31">
        <f t="shared" si="117"/>
        <v>-2651010.1399618001</v>
      </c>
      <c r="AT54" s="31">
        <f t="shared" si="117"/>
        <v>0</v>
      </c>
      <c r="AU54" s="31">
        <f t="shared" si="117"/>
        <v>-2651010.1399618001</v>
      </c>
      <c r="AV54" s="31">
        <f t="shared" si="117"/>
        <v>-22992261.080038201</v>
      </c>
      <c r="AW54" s="36">
        <f>+SUM(K54:AN54)+AU54-AR54</f>
        <v>0</v>
      </c>
      <c r="AX54" s="36">
        <f>+AU54+AV54-AR54</f>
        <v>0</v>
      </c>
    </row>
    <row r="55" spans="1:50" ht="13.5" thickTop="1">
      <c r="B55" s="40"/>
    </row>
    <row r="56" spans="1:50" ht="13.9" customHeight="1">
      <c r="A56" s="26" t="s">
        <v>32</v>
      </c>
      <c r="B56" s="32"/>
      <c r="C56" s="32"/>
      <c r="D56" s="32"/>
      <c r="E56" s="33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29"/>
      <c r="AP56" s="34"/>
    </row>
    <row r="57" spans="1:50" ht="13.9" customHeight="1">
      <c r="A57" s="38" t="s">
        <v>25</v>
      </c>
      <c r="B57" s="27">
        <f>+'&lt;3&gt; 2009 - 2013 Tax Depr Fed'!B57+'&lt;4&gt; 2009-2013 Salvage Fed'!B57</f>
        <v>61834947.197310865</v>
      </c>
      <c r="C57" s="27">
        <v>0</v>
      </c>
      <c r="D57" s="27">
        <f t="shared" ref="D57:D61" si="118">+B57-C57</f>
        <v>61834947.197310865</v>
      </c>
      <c r="E57" s="28">
        <f t="shared" ref="E57:E61" si="119">SUM(F57:AK57)-(B57-C57)</f>
        <v>0</v>
      </c>
      <c r="F57" s="29"/>
      <c r="G57" s="29"/>
      <c r="H57" s="29"/>
      <c r="I57" s="29"/>
      <c r="J57" s="29">
        <f>+$D$57*G$12</f>
        <v>3091747.3598655434</v>
      </c>
      <c r="K57" s="29">
        <f>+$D$57*H$12</f>
        <v>5874319.9837445319</v>
      </c>
      <c r="L57" s="29">
        <f t="shared" ref="L57:AE57" si="120">+$D$57*I$12</f>
        <v>5418596.4229003508</v>
      </c>
      <c r="M57" s="29">
        <f t="shared" si="120"/>
        <v>5126117.1226570709</v>
      </c>
      <c r="N57" s="29">
        <f t="shared" si="120"/>
        <v>4832401.1234698435</v>
      </c>
      <c r="O57" s="29">
        <f t="shared" si="120"/>
        <v>4540540.1726985369</v>
      </c>
      <c r="P57" s="29">
        <f t="shared" si="120"/>
        <v>4246824.1735113105</v>
      </c>
      <c r="Q57" s="29">
        <f t="shared" si="120"/>
        <v>3954344.8732680301</v>
      </c>
      <c r="R57" s="29">
        <f t="shared" si="120"/>
        <v>3661247.223552776</v>
      </c>
      <c r="S57" s="29">
        <f t="shared" si="120"/>
        <v>3368149.5738375229</v>
      </c>
      <c r="T57" s="29">
        <f t="shared" si="120"/>
        <v>3075670.2735942425</v>
      </c>
      <c r="U57" s="29">
        <f t="shared" si="120"/>
        <v>2782572.6238789889</v>
      </c>
      <c r="V57" s="29">
        <f t="shared" si="120"/>
        <v>2489474.9741637353</v>
      </c>
      <c r="W57" s="29">
        <f t="shared" si="120"/>
        <v>2196995.6739204549</v>
      </c>
      <c r="X57" s="29">
        <f t="shared" si="120"/>
        <v>1903898.0242052015</v>
      </c>
      <c r="Y57" s="29">
        <f t="shared" si="120"/>
        <v>1610800.3744899482</v>
      </c>
      <c r="Z57" s="29">
        <f t="shared" si="120"/>
        <v>1318321.0742466676</v>
      </c>
      <c r="AA57" s="29">
        <f t="shared" si="120"/>
        <v>1024605.0750594412</v>
      </c>
      <c r="AB57" s="29">
        <f t="shared" si="120"/>
        <v>732744.12428813369</v>
      </c>
      <c r="AC57" s="29">
        <f t="shared" si="120"/>
        <v>439028.12510090717</v>
      </c>
      <c r="AD57" s="29">
        <f t="shared" si="120"/>
        <v>146548.82485762675</v>
      </c>
      <c r="AE57" s="29">
        <f t="shared" si="120"/>
        <v>0</v>
      </c>
      <c r="AF57" s="29">
        <f t="shared" ref="AF57" si="121">+$D$57*AC$12</f>
        <v>0</v>
      </c>
      <c r="AG57" s="29">
        <f t="shared" ref="AG57" si="122">+$D$57*AD$12</f>
        <v>0</v>
      </c>
      <c r="AH57" s="29">
        <f t="shared" ref="AH57" si="123">+$D$57*AE$12</f>
        <v>0</v>
      </c>
      <c r="AI57" s="29">
        <f t="shared" ref="AI57" si="124">+$D$57*AF$12</f>
        <v>0</v>
      </c>
      <c r="AJ57" s="29">
        <f t="shared" ref="AJ57" si="125">+$D$57*AG$12</f>
        <v>0</v>
      </c>
      <c r="AK57" s="29">
        <f t="shared" ref="AK57" si="126">+$D$57*AH$12</f>
        <v>0</v>
      </c>
      <c r="AL57" s="29">
        <f t="shared" ref="AL57" si="127">+$D$57*AI$12</f>
        <v>0</v>
      </c>
      <c r="AM57" s="29">
        <f t="shared" ref="AM57" si="128">+$D$57*AJ$12</f>
        <v>0</v>
      </c>
      <c r="AN57" s="29">
        <f t="shared" ref="AN57" si="129">+$D$57*AK$12</f>
        <v>0</v>
      </c>
      <c r="AO57" s="29"/>
      <c r="AP57" s="28">
        <f t="shared" ref="AP57:AP61" si="130">+SUM(F57:AN57)</f>
        <v>61834947.197310872</v>
      </c>
      <c r="AR57" s="28">
        <f>+B57</f>
        <v>61834947.197310865</v>
      </c>
      <c r="AS57" s="28">
        <f>+SUM(F57:J57)</f>
        <v>3091747.3598655434</v>
      </c>
      <c r="AT57" s="28">
        <f>+C57</f>
        <v>0</v>
      </c>
      <c r="AU57" s="28">
        <f>+AS57+AT57</f>
        <v>3091747.3598655434</v>
      </c>
      <c r="AV57" s="28">
        <f>+AR57-AU57</f>
        <v>58743199.837445319</v>
      </c>
    </row>
    <row r="58" spans="1:50" ht="13.9" customHeight="1">
      <c r="A58" s="38" t="s">
        <v>109</v>
      </c>
      <c r="B58" s="27">
        <f>+'&lt;3&gt; 2009 - 2013 Tax Depr Fed'!B58+'&lt;4&gt; 2009-2013 Salvage Fed'!B58</f>
        <v>-3434513.4644271731</v>
      </c>
      <c r="C58" s="27">
        <v>0</v>
      </c>
      <c r="D58" s="27">
        <f t="shared" si="118"/>
        <v>-3434513.4644271731</v>
      </c>
      <c r="E58" s="28">
        <f t="shared" si="119"/>
        <v>4224.4515612460673</v>
      </c>
      <c r="F58" s="29"/>
      <c r="G58" s="29"/>
      <c r="H58" s="29"/>
      <c r="I58" s="29"/>
      <c r="J58" s="29">
        <f>+$D$58*G$11</f>
        <v>-122646.47581469435</v>
      </c>
      <c r="K58" s="29">
        <f t="shared" ref="K58:AE58" si="131">+$D$58*H$11</f>
        <v>-236569.28742974368</v>
      </c>
      <c r="L58" s="29">
        <f t="shared" si="131"/>
        <v>-223586.82653420899</v>
      </c>
      <c r="M58" s="29">
        <f t="shared" si="131"/>
        <v>-215137.92341171813</v>
      </c>
      <c r="N58" s="29">
        <f t="shared" si="131"/>
        <v>-206723.36542387155</v>
      </c>
      <c r="O58" s="29">
        <f t="shared" si="131"/>
        <v>-198274.4623013807</v>
      </c>
      <c r="P58" s="29">
        <f t="shared" si="131"/>
        <v>-189825.55917888985</v>
      </c>
      <c r="Q58" s="29">
        <f t="shared" si="131"/>
        <v>-181376.65605639902</v>
      </c>
      <c r="R58" s="29">
        <f t="shared" si="131"/>
        <v>-172962.09806855244</v>
      </c>
      <c r="S58" s="29">
        <f t="shared" si="131"/>
        <v>-164513.19494606159</v>
      </c>
      <c r="T58" s="29">
        <f t="shared" si="131"/>
        <v>-156098.63695821501</v>
      </c>
      <c r="U58" s="29">
        <f t="shared" si="131"/>
        <v>-147649.73383572418</v>
      </c>
      <c r="V58" s="29">
        <f t="shared" si="131"/>
        <v>-139200.83071323333</v>
      </c>
      <c r="W58" s="29">
        <f t="shared" si="131"/>
        <v>-130786.27272538676</v>
      </c>
      <c r="X58" s="29">
        <f t="shared" si="131"/>
        <v>-122337.36960289591</v>
      </c>
      <c r="Y58" s="29">
        <f t="shared" si="131"/>
        <v>-113888.46648040507</v>
      </c>
      <c r="Z58" s="29">
        <f t="shared" si="131"/>
        <v>-105473.90849255849</v>
      </c>
      <c r="AA58" s="29">
        <f t="shared" si="131"/>
        <v>-97025.005370067651</v>
      </c>
      <c r="AB58" s="29">
        <f t="shared" si="131"/>
        <v>-88576.102247576797</v>
      </c>
      <c r="AC58" s="29">
        <f t="shared" si="131"/>
        <v>-80161.544259730217</v>
      </c>
      <c r="AD58" s="29">
        <f t="shared" si="131"/>
        <v>-71712.641137239378</v>
      </c>
      <c r="AE58" s="29">
        <f t="shared" si="131"/>
        <v>-63263.738014748524</v>
      </c>
      <c r="AF58" s="29">
        <f t="shared" ref="AF58" si="132">+$D$58*AC$11</f>
        <v>-54849.180026901959</v>
      </c>
      <c r="AG58" s="29">
        <f t="shared" ref="AG58" si="133">+$D$58*AD$11</f>
        <v>-46400.276904411105</v>
      </c>
      <c r="AH58" s="29">
        <f t="shared" ref="AH58" si="134">+$D$58*AE$11</f>
        <v>-37985.71891656454</v>
      </c>
      <c r="AI58" s="29">
        <f t="shared" ref="AI58" si="135">+$D$58*AF$11</f>
        <v>-29536.815794073689</v>
      </c>
      <c r="AJ58" s="29">
        <f t="shared" ref="AJ58" si="136">+$D$58*AG$11</f>
        <v>-21087.912671582842</v>
      </c>
      <c r="AK58" s="29">
        <f t="shared" ref="AK58" si="137">+$D$58*AH$11</f>
        <v>-12639.009549091998</v>
      </c>
      <c r="AL58" s="29">
        <f t="shared" ref="AL58" si="138">+$D$58*AI$11</f>
        <v>-4224.4515612454225</v>
      </c>
      <c r="AM58" s="29">
        <f t="shared" ref="AM58" si="139">+$D$58*AJ$11</f>
        <v>0</v>
      </c>
      <c r="AN58" s="29">
        <f t="shared" ref="AN58" si="140">+$D$58*AK$11</f>
        <v>0</v>
      </c>
      <c r="AO58" s="29"/>
      <c r="AP58" s="28">
        <f t="shared" si="130"/>
        <v>-3434513.4644271727</v>
      </c>
      <c r="AR58" s="28">
        <f t="shared" ref="AR58:AR61" si="141">+B58</f>
        <v>-3434513.4644271731</v>
      </c>
      <c r="AS58" s="28">
        <f t="shared" ref="AS58:AS61" si="142">+SUM(F58:J58)</f>
        <v>-122646.47581469435</v>
      </c>
      <c r="AT58" s="28">
        <f t="shared" ref="AT58:AT61" si="143">+C58</f>
        <v>0</v>
      </c>
      <c r="AU58" s="28">
        <f t="shared" ref="AU58:AU61" si="144">+AS58+AT58</f>
        <v>-122646.47581469435</v>
      </c>
      <c r="AV58" s="28">
        <f t="shared" ref="AV58:AV61" si="145">+AR58-AU58</f>
        <v>-3311866.9886124786</v>
      </c>
    </row>
    <row r="59" spans="1:50" ht="13.9" customHeight="1">
      <c r="A59" s="38" t="s">
        <v>26</v>
      </c>
      <c r="B59" s="27">
        <f>+'&lt;3&gt; 2009 - 2013 Tax Depr Fed'!B59+'&lt;4&gt; 2009-2013 Salvage Fed'!B59</f>
        <v>-27094839.564719766</v>
      </c>
      <c r="C59" s="27">
        <v>0</v>
      </c>
      <c r="D59" s="27">
        <f t="shared" si="118"/>
        <v>-27094839.564719766</v>
      </c>
      <c r="E59" s="28">
        <f t="shared" si="119"/>
        <v>33326.652664605528</v>
      </c>
      <c r="F59" s="29"/>
      <c r="G59" s="29"/>
      <c r="H59" s="29"/>
      <c r="I59" s="29"/>
      <c r="J59" s="29">
        <f>+$D$59*G$11</f>
        <v>-967556.72085614281</v>
      </c>
      <c r="K59" s="29">
        <f>+$D$59*H$11</f>
        <v>-1866292.5492178975</v>
      </c>
      <c r="L59" s="29">
        <f t="shared" ref="L59:AE59" si="146">+$D$59*I$11</f>
        <v>-1763874.0556632569</v>
      </c>
      <c r="M59" s="29">
        <f t="shared" si="146"/>
        <v>-1697220.7503340463</v>
      </c>
      <c r="N59" s="29">
        <f t="shared" si="146"/>
        <v>-1630838.3934004828</v>
      </c>
      <c r="O59" s="29">
        <f t="shared" si="146"/>
        <v>-1564185.088071272</v>
      </c>
      <c r="P59" s="29">
        <f t="shared" si="146"/>
        <v>-1497531.7827420614</v>
      </c>
      <c r="Q59" s="29">
        <f t="shared" si="146"/>
        <v>-1430878.4774128508</v>
      </c>
      <c r="R59" s="29">
        <f t="shared" si="146"/>
        <v>-1364496.1204792876</v>
      </c>
      <c r="S59" s="29">
        <f t="shared" si="146"/>
        <v>-1297842.8151500768</v>
      </c>
      <c r="T59" s="29">
        <f t="shared" si="146"/>
        <v>-1231460.4582165133</v>
      </c>
      <c r="U59" s="29">
        <f t="shared" si="146"/>
        <v>-1164807.1528873027</v>
      </c>
      <c r="V59" s="29">
        <f t="shared" si="146"/>
        <v>-1098153.8475580921</v>
      </c>
      <c r="W59" s="29">
        <f t="shared" si="146"/>
        <v>-1031771.4906245287</v>
      </c>
      <c r="X59" s="29">
        <f t="shared" si="146"/>
        <v>-965118.18529531802</v>
      </c>
      <c r="Y59" s="29">
        <f t="shared" si="146"/>
        <v>-898464.87996610755</v>
      </c>
      <c r="Z59" s="29">
        <f t="shared" si="146"/>
        <v>-832082.52303254406</v>
      </c>
      <c r="AA59" s="29">
        <f t="shared" si="146"/>
        <v>-765429.21770333347</v>
      </c>
      <c r="AB59" s="29">
        <f t="shared" si="146"/>
        <v>-698775.91237412277</v>
      </c>
      <c r="AC59" s="29">
        <f t="shared" si="146"/>
        <v>-632393.55544055928</v>
      </c>
      <c r="AD59" s="29">
        <f t="shared" si="146"/>
        <v>-565740.25011134869</v>
      </c>
      <c r="AE59" s="29">
        <f t="shared" si="146"/>
        <v>-499086.94478213805</v>
      </c>
      <c r="AF59" s="29">
        <f t="shared" ref="AF59" si="147">+$D$59*AC$11</f>
        <v>-432704.58784857474</v>
      </c>
      <c r="AG59" s="29">
        <f t="shared" ref="AG59" si="148">+$D$59*AD$11</f>
        <v>-366051.28251936403</v>
      </c>
      <c r="AH59" s="29">
        <f t="shared" ref="AH59" si="149">+$D$59*AE$11</f>
        <v>-299668.92558580061</v>
      </c>
      <c r="AI59" s="29">
        <f t="shared" ref="AI59" si="150">+$D$59*AF$11</f>
        <v>-233015.62025658999</v>
      </c>
      <c r="AJ59" s="29">
        <f t="shared" ref="AJ59" si="151">+$D$59*AG$11</f>
        <v>-166362.31492737937</v>
      </c>
      <c r="AK59" s="29">
        <f t="shared" ref="AK59" si="152">+$D$59*AH$11</f>
        <v>-99709.009598168748</v>
      </c>
      <c r="AL59" s="29">
        <f t="shared" ref="AL59" si="153">+$D$59*AI$11</f>
        <v>-33326.65266460531</v>
      </c>
      <c r="AM59" s="29">
        <f t="shared" ref="AM59" si="154">+$D$59*AJ$11</f>
        <v>0</v>
      </c>
      <c r="AN59" s="29">
        <f t="shared" ref="AN59" si="155">+$D$59*AK$11</f>
        <v>0</v>
      </c>
      <c r="AO59" s="29"/>
      <c r="AP59" s="28">
        <f t="shared" si="130"/>
        <v>-27094839.564719766</v>
      </c>
      <c r="AR59" s="28">
        <f t="shared" si="141"/>
        <v>-27094839.564719766</v>
      </c>
      <c r="AS59" s="28">
        <f t="shared" si="142"/>
        <v>-967556.72085614281</v>
      </c>
      <c r="AT59" s="28">
        <f t="shared" si="143"/>
        <v>0</v>
      </c>
      <c r="AU59" s="28">
        <f t="shared" si="144"/>
        <v>-967556.72085614281</v>
      </c>
      <c r="AV59" s="28">
        <f t="shared" si="145"/>
        <v>-26127282.843863625</v>
      </c>
    </row>
    <row r="60" spans="1:50" ht="13.9" customHeight="1">
      <c r="A60" s="38" t="s">
        <v>27</v>
      </c>
      <c r="B60" s="27">
        <f>+'&lt;3&gt; 2009 - 2013 Tax Depr Fed'!B60+'&lt;4&gt; 2009-2013 Salvage Fed'!B60</f>
        <v>-44796259.475802943</v>
      </c>
      <c r="C60" s="27">
        <v>0</v>
      </c>
      <c r="D60" s="27">
        <f t="shared" si="118"/>
        <v>-44796259.475802943</v>
      </c>
      <c r="E60" s="28">
        <f t="shared" si="119"/>
        <v>432731.8665362522</v>
      </c>
      <c r="F60" s="29"/>
      <c r="G60" s="29"/>
      <c r="H60" s="29"/>
      <c r="I60" s="29"/>
      <c r="J60" s="29">
        <f>+$D$60*G$13</f>
        <v>-1493059.3283285121</v>
      </c>
      <c r="K60" s="29">
        <f t="shared" ref="K60:AE60" si="156">+$D$60*H$13</f>
        <v>-2887118.9232154996</v>
      </c>
      <c r="L60" s="29">
        <f t="shared" si="156"/>
        <v>-2739291.26694535</v>
      </c>
      <c r="M60" s="29">
        <f t="shared" si="156"/>
        <v>-2642979.3090723734</v>
      </c>
      <c r="N60" s="29">
        <f t="shared" si="156"/>
        <v>-2547115.3137941556</v>
      </c>
      <c r="O60" s="29">
        <f t="shared" si="156"/>
        <v>-2450803.3559211791</v>
      </c>
      <c r="P60" s="29">
        <f t="shared" si="156"/>
        <v>-2354939.3606429608</v>
      </c>
      <c r="Q60" s="29">
        <f t="shared" si="156"/>
        <v>-2258627.4027699842</v>
      </c>
      <c r="R60" s="29">
        <f t="shared" si="156"/>
        <v>-2162763.4074917664</v>
      </c>
      <c r="S60" s="29">
        <f t="shared" si="156"/>
        <v>-2066451.4496187896</v>
      </c>
      <c r="T60" s="29">
        <f t="shared" si="156"/>
        <v>-1970139.4917458133</v>
      </c>
      <c r="U60" s="29">
        <f t="shared" si="156"/>
        <v>-1874275.4964675952</v>
      </c>
      <c r="V60" s="29">
        <f t="shared" si="156"/>
        <v>-1777963.5385946189</v>
      </c>
      <c r="W60" s="29">
        <f t="shared" si="156"/>
        <v>-1682099.5433164006</v>
      </c>
      <c r="X60" s="29">
        <f t="shared" si="156"/>
        <v>-1585787.5854434243</v>
      </c>
      <c r="Y60" s="29">
        <f t="shared" si="156"/>
        <v>-1489923.5901652058</v>
      </c>
      <c r="Z60" s="29">
        <f t="shared" si="156"/>
        <v>-1393611.6322922294</v>
      </c>
      <c r="AA60" s="29">
        <f t="shared" si="156"/>
        <v>-1297747.6370140112</v>
      </c>
      <c r="AB60" s="29">
        <f t="shared" si="156"/>
        <v>-1201435.6791410348</v>
      </c>
      <c r="AC60" s="29">
        <f t="shared" si="156"/>
        <v>-1105123.7212680588</v>
      </c>
      <c r="AD60" s="29">
        <f t="shared" si="156"/>
        <v>-1009259.7259898403</v>
      </c>
      <c r="AE60" s="29">
        <f t="shared" si="156"/>
        <v>-912947.76811686391</v>
      </c>
      <c r="AF60" s="29">
        <f t="shared" ref="AF60" si="157">+$D$60*AC$13</f>
        <v>-817083.77283864561</v>
      </c>
      <c r="AG60" s="29">
        <f t="shared" ref="AG60" si="158">+$D$60*AD$13</f>
        <v>-720771.81496566941</v>
      </c>
      <c r="AH60" s="29">
        <f t="shared" ref="AH60" si="159">+$D$60*AE$13</f>
        <v>-624907.81968745112</v>
      </c>
      <c r="AI60" s="29">
        <f t="shared" ref="AI60" si="160">+$D$60*AF$13</f>
        <v>-528595.86181447469</v>
      </c>
      <c r="AJ60" s="29">
        <f t="shared" ref="AJ60" si="161">+$D$60*AG$13</f>
        <v>-432731.86653625645</v>
      </c>
      <c r="AK60" s="29">
        <f t="shared" ref="AK60" si="162">+$D$60*AH$13</f>
        <v>-335971.94606852205</v>
      </c>
      <c r="AL60" s="29">
        <f t="shared" ref="AL60" si="163">+$D$60*AI$13</f>
        <v>-240555.91338506178</v>
      </c>
      <c r="AM60" s="29">
        <f t="shared" ref="AM60" si="164">+$D$60*AJ$13</f>
        <v>-144243.95551208549</v>
      </c>
      <c r="AN60" s="29">
        <f t="shared" ref="AN60" si="165">+$D$60*AK$13</f>
        <v>-47931.997639109148</v>
      </c>
      <c r="AO60" s="29"/>
      <c r="AP60" s="28">
        <f t="shared" si="130"/>
        <v>-44796259.475802951</v>
      </c>
      <c r="AR60" s="28">
        <f t="shared" si="141"/>
        <v>-44796259.475802943</v>
      </c>
      <c r="AS60" s="28">
        <f t="shared" si="142"/>
        <v>-1493059.3283285121</v>
      </c>
      <c r="AT60" s="28">
        <f t="shared" si="143"/>
        <v>0</v>
      </c>
      <c r="AU60" s="28">
        <f t="shared" si="144"/>
        <v>-1493059.3283285121</v>
      </c>
      <c r="AV60" s="28">
        <f t="shared" si="145"/>
        <v>-43303200.147474431</v>
      </c>
    </row>
    <row r="61" spans="1:50" ht="13.9" customHeight="1">
      <c r="A61" s="38" t="s">
        <v>28</v>
      </c>
      <c r="B61" s="27">
        <f>+'&lt;3&gt; 2009 - 2013 Tax Depr Fed'!B61+'&lt;4&gt; 2009-2013 Salvage Fed'!B61</f>
        <v>-24387125.922361024</v>
      </c>
      <c r="C61" s="27">
        <v>0</v>
      </c>
      <c r="D61" s="27">
        <f t="shared" si="118"/>
        <v>-24387125.922361024</v>
      </c>
      <c r="E61" s="28">
        <f t="shared" si="119"/>
        <v>235579.63641000912</v>
      </c>
      <c r="F61" s="29"/>
      <c r="G61" s="29"/>
      <c r="H61" s="29"/>
      <c r="I61" s="29"/>
      <c r="J61" s="29">
        <f>+$D$61*G$14</f>
        <v>-812822.90699229285</v>
      </c>
      <c r="K61" s="29">
        <f t="shared" ref="K61:AE61" si="166">+$D$61*H$14</f>
        <v>-1571750.2656961677</v>
      </c>
      <c r="L61" s="29">
        <f t="shared" si="166"/>
        <v>-1491272.7501523767</v>
      </c>
      <c r="M61" s="29">
        <f t="shared" si="166"/>
        <v>-1438840.4294193003</v>
      </c>
      <c r="N61" s="29">
        <f t="shared" si="166"/>
        <v>-1386651.9799454478</v>
      </c>
      <c r="O61" s="29">
        <f t="shared" si="166"/>
        <v>-1334219.6592123716</v>
      </c>
      <c r="P61" s="29">
        <f t="shared" si="166"/>
        <v>-1282031.209738519</v>
      </c>
      <c r="Q61" s="29">
        <f t="shared" si="166"/>
        <v>-1229598.8890054428</v>
      </c>
      <c r="R61" s="29">
        <f t="shared" si="166"/>
        <v>-1177410.4395315903</v>
      </c>
      <c r="S61" s="29">
        <f t="shared" si="166"/>
        <v>-1124978.1187985139</v>
      </c>
      <c r="T61" s="29">
        <f t="shared" si="166"/>
        <v>-1072545.7980654377</v>
      </c>
      <c r="U61" s="29">
        <f t="shared" si="166"/>
        <v>-1020357.3485915853</v>
      </c>
      <c r="V61" s="29">
        <f t="shared" si="166"/>
        <v>-967925.0278585091</v>
      </c>
      <c r="W61" s="29">
        <f t="shared" si="166"/>
        <v>-915736.57838465646</v>
      </c>
      <c r="X61" s="29">
        <f t="shared" si="166"/>
        <v>-863304.25765158026</v>
      </c>
      <c r="Y61" s="29">
        <f t="shared" si="166"/>
        <v>-811115.80817772762</v>
      </c>
      <c r="Z61" s="29">
        <f t="shared" si="166"/>
        <v>-758683.48744465143</v>
      </c>
      <c r="AA61" s="29">
        <f t="shared" si="166"/>
        <v>-706495.03797079879</v>
      </c>
      <c r="AB61" s="29">
        <f t="shared" si="166"/>
        <v>-654062.71723772271</v>
      </c>
      <c r="AC61" s="29">
        <f t="shared" si="166"/>
        <v>-601630.39650464652</v>
      </c>
      <c r="AD61" s="29">
        <f t="shared" si="166"/>
        <v>-549441.94703079388</v>
      </c>
      <c r="AE61" s="29">
        <f t="shared" si="166"/>
        <v>-497009.62629771762</v>
      </c>
      <c r="AF61" s="29">
        <f t="shared" ref="AF61" si="167">+$D$61*AC$14</f>
        <v>-444821.17682386504</v>
      </c>
      <c r="AG61" s="29">
        <f t="shared" ref="AG61" si="168">+$D$61*AD$14</f>
        <v>-392388.8560907889</v>
      </c>
      <c r="AH61" s="29">
        <f t="shared" ref="AH61" si="169">+$D$61*AE$14</f>
        <v>-340200.40661693632</v>
      </c>
      <c r="AI61" s="29">
        <f t="shared" ref="AI61" si="170">+$D$61*AF$14</f>
        <v>-287768.08588386007</v>
      </c>
      <c r="AJ61" s="29">
        <f t="shared" ref="AJ61" si="171">+$D$61*AG$14</f>
        <v>-235579.63641000749</v>
      </c>
      <c r="AK61" s="29">
        <f t="shared" ref="AK61" si="172">+$D$61*AH$14</f>
        <v>-182903.44441770768</v>
      </c>
      <c r="AL61" s="29">
        <f t="shared" ref="AL61" si="173">+$D$61*AI$14</f>
        <v>-130958.86620307869</v>
      </c>
      <c r="AM61" s="29">
        <f t="shared" ref="AM61" si="174">+$D$61*AJ$14</f>
        <v>-78526.5454700025</v>
      </c>
      <c r="AN61" s="29">
        <f t="shared" ref="AN61" si="175">+$D$61*AK$14</f>
        <v>-26094.224736926295</v>
      </c>
      <c r="AO61" s="29"/>
      <c r="AP61" s="28">
        <f t="shared" si="130"/>
        <v>-24387125.92236102</v>
      </c>
      <c r="AR61" s="28">
        <f t="shared" si="141"/>
        <v>-24387125.922361024</v>
      </c>
      <c r="AS61" s="28">
        <f t="shared" si="142"/>
        <v>-812822.90699229285</v>
      </c>
      <c r="AT61" s="28">
        <f t="shared" si="143"/>
        <v>0</v>
      </c>
      <c r="AU61" s="28">
        <f t="shared" si="144"/>
        <v>-812822.90699229285</v>
      </c>
      <c r="AV61" s="28">
        <f t="shared" si="145"/>
        <v>-23574303.01536873</v>
      </c>
    </row>
    <row r="62" spans="1:50" ht="13.9" customHeight="1" thickBot="1">
      <c r="A62" s="39" t="s">
        <v>22</v>
      </c>
      <c r="B62" s="31">
        <f t="shared" ref="B62:AK62" si="176">SUM(B56:B61)</f>
        <v>-37877791.230000041</v>
      </c>
      <c r="C62" s="31">
        <f t="shared" si="176"/>
        <v>0</v>
      </c>
      <c r="D62" s="31">
        <f t="shared" si="176"/>
        <v>-37877791.230000041</v>
      </c>
      <c r="E62" s="31">
        <f t="shared" si="176"/>
        <v>705862.60717211291</v>
      </c>
      <c r="F62" s="31">
        <f t="shared" si="176"/>
        <v>0</v>
      </c>
      <c r="G62" s="31">
        <f t="shared" si="176"/>
        <v>0</v>
      </c>
      <c r="H62" s="31">
        <f t="shared" si="176"/>
        <v>0</v>
      </c>
      <c r="I62" s="31">
        <f t="shared" si="176"/>
        <v>0</v>
      </c>
      <c r="J62" s="31">
        <f t="shared" si="176"/>
        <v>-304338.07212609879</v>
      </c>
      <c r="K62" s="31">
        <f t="shared" si="176"/>
        <v>-687411.04181477637</v>
      </c>
      <c r="L62" s="31">
        <f t="shared" si="176"/>
        <v>-799428.47639484168</v>
      </c>
      <c r="M62" s="31">
        <f t="shared" si="176"/>
        <v>-868061.28958036774</v>
      </c>
      <c r="N62" s="31">
        <f t="shared" si="176"/>
        <v>-938927.92909411388</v>
      </c>
      <c r="O62" s="31">
        <f t="shared" si="176"/>
        <v>-1006942.3928076664</v>
      </c>
      <c r="P62" s="31">
        <f t="shared" si="176"/>
        <v>-1077503.7387911207</v>
      </c>
      <c r="Q62" s="31">
        <f t="shared" si="176"/>
        <v>-1146136.5519766465</v>
      </c>
      <c r="R62" s="31">
        <f t="shared" si="176"/>
        <v>-1216384.8420184208</v>
      </c>
      <c r="S62" s="31">
        <f t="shared" si="176"/>
        <v>-1285636.0046759187</v>
      </c>
      <c r="T62" s="31">
        <f t="shared" si="176"/>
        <v>-1354574.1113917367</v>
      </c>
      <c r="U62" s="31">
        <f t="shared" si="176"/>
        <v>-1424517.1079032184</v>
      </c>
      <c r="V62" s="31">
        <f t="shared" si="176"/>
        <v>-1493768.2705607181</v>
      </c>
      <c r="W62" s="31">
        <f t="shared" si="176"/>
        <v>-1563398.2111305175</v>
      </c>
      <c r="X62" s="31">
        <f t="shared" si="176"/>
        <v>-1632649.3737880168</v>
      </c>
      <c r="Y62" s="31">
        <f t="shared" si="176"/>
        <v>-1702592.3702994979</v>
      </c>
      <c r="Z62" s="31">
        <f t="shared" si="176"/>
        <v>-1771530.4770153158</v>
      </c>
      <c r="AA62" s="31">
        <f t="shared" si="176"/>
        <v>-1842091.8229987698</v>
      </c>
      <c r="AB62" s="31">
        <f t="shared" si="176"/>
        <v>-1910106.2867123233</v>
      </c>
      <c r="AC62" s="31">
        <f t="shared" si="176"/>
        <v>-1980281.0923720878</v>
      </c>
      <c r="AD62" s="31">
        <f t="shared" si="176"/>
        <v>-2049605.7394115955</v>
      </c>
      <c r="AE62" s="31">
        <f t="shared" si="176"/>
        <v>-1972308.0772114682</v>
      </c>
      <c r="AF62" s="31">
        <f t="shared" si="176"/>
        <v>-1749458.7175379875</v>
      </c>
      <c r="AG62" s="31">
        <f t="shared" si="176"/>
        <v>-1525612.2304802334</v>
      </c>
      <c r="AH62" s="31">
        <f t="shared" si="176"/>
        <v>-1302762.8708067527</v>
      </c>
      <c r="AI62" s="31">
        <f t="shared" si="176"/>
        <v>-1078916.3837489984</v>
      </c>
      <c r="AJ62" s="31">
        <f t="shared" si="176"/>
        <v>-855761.73054522614</v>
      </c>
      <c r="AK62" s="31">
        <f t="shared" si="176"/>
        <v>-631223.40963349049</v>
      </c>
      <c r="AL62" s="31">
        <f t="shared" ref="AL62:AN62" si="177">SUM(AL56:AL61)</f>
        <v>-409065.88381399121</v>
      </c>
      <c r="AM62" s="31">
        <f t="shared" si="177"/>
        <v>-222770.50098208798</v>
      </c>
      <c r="AN62" s="31">
        <f t="shared" si="177"/>
        <v>-74026.222376035439</v>
      </c>
      <c r="AO62" s="30"/>
      <c r="AP62" s="31">
        <f>SUM(AP56:AP61)</f>
        <v>-37877791.230000034</v>
      </c>
      <c r="AR62" s="31">
        <f t="shared" ref="AR62:AV62" si="178">SUM(AR56:AR61)</f>
        <v>-37877791.230000041</v>
      </c>
      <c r="AS62" s="31">
        <f t="shared" si="178"/>
        <v>-304338.07212609879</v>
      </c>
      <c r="AT62" s="31">
        <f t="shared" si="178"/>
        <v>0</v>
      </c>
      <c r="AU62" s="31">
        <f t="shared" si="178"/>
        <v>-304338.07212609879</v>
      </c>
      <c r="AV62" s="31">
        <f t="shared" si="178"/>
        <v>-37573453.157873943</v>
      </c>
      <c r="AW62" s="36">
        <f>+SUM(K62:AN62)+AU62-AR62</f>
        <v>0</v>
      </c>
      <c r="AX62" s="36">
        <f>+AU62+AV62-AR62</f>
        <v>0</v>
      </c>
    </row>
    <row r="63" spans="1:50" ht="13.5" thickTop="1">
      <c r="B63" s="40"/>
    </row>
    <row r="64" spans="1:50" ht="13.9" customHeight="1">
      <c r="A64" s="26" t="s">
        <v>22</v>
      </c>
      <c r="B64" s="32"/>
      <c r="C64" s="32"/>
      <c r="D64" s="32"/>
      <c r="E64" s="33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29"/>
      <c r="AP64" s="34"/>
    </row>
    <row r="65" spans="1:50" ht="13.9" customHeight="1">
      <c r="A65" s="38" t="s">
        <v>25</v>
      </c>
      <c r="B65" s="27">
        <f>+B25+B33+B41+B49+B57</f>
        <v>64347802.611496612</v>
      </c>
      <c r="C65" s="27">
        <f t="shared" ref="C65:D69" si="179">+C25+C33+C41+C49+C57</f>
        <v>0</v>
      </c>
      <c r="D65" s="27">
        <f t="shared" si="179"/>
        <v>64347802.611496612</v>
      </c>
      <c r="E65" s="27">
        <f t="shared" ref="E65:E69" si="180">SUM(F65:AK65)-(B65-C65)</f>
        <v>0</v>
      </c>
      <c r="F65" s="27">
        <f t="shared" ref="F65:AD69" si="181">+F25+F33+F41+F49+F57</f>
        <v>246231.30070928752</v>
      </c>
      <c r="G65" s="27">
        <f t="shared" si="181"/>
        <v>410480.36184764624</v>
      </c>
      <c r="H65" s="27">
        <f t="shared" si="181"/>
        <v>220952.15907309722</v>
      </c>
      <c r="I65" s="27">
        <f t="shared" si="181"/>
        <v>153045.04131629862</v>
      </c>
      <c r="J65" s="27">
        <f t="shared" si="181"/>
        <v>3276346.9696208597</v>
      </c>
      <c r="K65" s="27">
        <f t="shared" si="181"/>
        <v>6045079.4557426916</v>
      </c>
      <c r="L65" s="27">
        <f t="shared" si="181"/>
        <v>5577400.7686514277</v>
      </c>
      <c r="M65" s="27">
        <f t="shared" si="181"/>
        <v>5273022.9314047499</v>
      </c>
      <c r="N65" s="27">
        <f t="shared" si="181"/>
        <v>4967420.2002704814</v>
      </c>
      <c r="O65" s="27">
        <f t="shared" si="181"/>
        <v>4663620.316515835</v>
      </c>
      <c r="P65" s="27">
        <f t="shared" si="181"/>
        <v>4358050.30514351</v>
      </c>
      <c r="Q65" s="27">
        <f t="shared" si="181"/>
        <v>4053648.5984150888</v>
      </c>
      <c r="R65" s="27">
        <f t="shared" si="181"/>
        <v>3748619.6919344943</v>
      </c>
      <c r="S65" s="27">
        <f t="shared" si="181"/>
        <v>3443668.0300341425</v>
      </c>
      <c r="T65" s="27">
        <f t="shared" si="181"/>
        <v>3139266.3233057219</v>
      </c>
      <c r="U65" s="27">
        <f t="shared" si="181"/>
        <v>2834237.4168251278</v>
      </c>
      <c r="V65" s="27">
        <f t="shared" si="181"/>
        <v>2529285.7549247756</v>
      </c>
      <c r="W65" s="27">
        <f t="shared" si="181"/>
        <v>2224834.8019362129</v>
      </c>
      <c r="X65" s="27">
        <f t="shared" si="181"/>
        <v>1919915.8597978028</v>
      </c>
      <c r="Y65" s="27">
        <f t="shared" si="181"/>
        <v>1614863.083835467</v>
      </c>
      <c r="Z65" s="27">
        <f t="shared" si="181"/>
        <v>1310485.2465887878</v>
      </c>
      <c r="AA65" s="27">
        <f t="shared" si="181"/>
        <v>1016553.8791081412</v>
      </c>
      <c r="AB65" s="27">
        <f t="shared" si="181"/>
        <v>733377.90087043366</v>
      </c>
      <c r="AC65" s="27">
        <f t="shared" si="181"/>
        <v>440847.38876690716</v>
      </c>
      <c r="AD65" s="27">
        <f t="shared" si="181"/>
        <v>146548.82485762675</v>
      </c>
      <c r="AE65" s="27">
        <f t="shared" ref="AE65:AN65" si="182">+AE25+AE33+AE41+AE49+AE57</f>
        <v>0</v>
      </c>
      <c r="AF65" s="27">
        <f t="shared" si="182"/>
        <v>0</v>
      </c>
      <c r="AG65" s="27">
        <f t="shared" si="182"/>
        <v>0</v>
      </c>
      <c r="AH65" s="27">
        <f t="shared" si="182"/>
        <v>0</v>
      </c>
      <c r="AI65" s="27">
        <f t="shared" si="182"/>
        <v>0</v>
      </c>
      <c r="AJ65" s="27">
        <f t="shared" si="182"/>
        <v>0</v>
      </c>
      <c r="AK65" s="27">
        <f t="shared" si="182"/>
        <v>0</v>
      </c>
      <c r="AL65" s="27">
        <f t="shared" si="182"/>
        <v>0</v>
      </c>
      <c r="AM65" s="27">
        <f t="shared" si="182"/>
        <v>0</v>
      </c>
      <c r="AN65" s="27">
        <f t="shared" si="182"/>
        <v>0</v>
      </c>
      <c r="AO65" s="27"/>
      <c r="AP65" s="27">
        <f>+AP25+AP33+AP41+AP49+AP57</f>
        <v>64347802.61149662</v>
      </c>
      <c r="AR65" s="28">
        <f>+B65</f>
        <v>64347802.611496612</v>
      </c>
      <c r="AS65" s="28">
        <f>+SUM(F65:J65)</f>
        <v>4307055.8325671889</v>
      </c>
      <c r="AT65" s="28">
        <f>+C65</f>
        <v>0</v>
      </c>
      <c r="AU65" s="28">
        <f>+AS65+AT65</f>
        <v>4307055.8325671889</v>
      </c>
      <c r="AV65" s="28">
        <f>+AR65-AU65</f>
        <v>60040746.778929427</v>
      </c>
    </row>
    <row r="66" spans="1:50" ht="13.9" customHeight="1">
      <c r="A66" s="38" t="s">
        <v>109</v>
      </c>
      <c r="B66" s="27">
        <f>+B26+B34+B42+B50+B58</f>
        <v>-1883572.8432205501</v>
      </c>
      <c r="C66" s="27">
        <f t="shared" si="179"/>
        <v>0</v>
      </c>
      <c r="D66" s="27">
        <f t="shared" si="179"/>
        <v>-1883572.8432205501</v>
      </c>
      <c r="E66" s="27">
        <f t="shared" si="180"/>
        <v>4224.4515612456016</v>
      </c>
      <c r="F66" s="27">
        <f t="shared" si="181"/>
        <v>29088.074055288507</v>
      </c>
      <c r="G66" s="27">
        <f t="shared" si="181"/>
        <v>70667.57283071219</v>
      </c>
      <c r="H66" s="27">
        <f t="shared" si="181"/>
        <v>83650.749541051162</v>
      </c>
      <c r="I66" s="27">
        <f t="shared" si="181"/>
        <v>91660.775089882853</v>
      </c>
      <c r="J66" s="27">
        <f t="shared" si="181"/>
        <v>-25709.145071267703</v>
      </c>
      <c r="K66" s="27">
        <f t="shared" si="181"/>
        <v>-143783.19676248534</v>
      </c>
      <c r="L66" s="27">
        <f t="shared" si="181"/>
        <v>-134615.33921761892</v>
      </c>
      <c r="M66" s="27">
        <f t="shared" si="181"/>
        <v>-129979.17423879637</v>
      </c>
      <c r="N66" s="27">
        <f t="shared" si="181"/>
        <v>-125371.78454090602</v>
      </c>
      <c r="O66" s="27">
        <f t="shared" si="181"/>
        <v>-120734.11794058346</v>
      </c>
      <c r="P66" s="27">
        <f t="shared" si="181"/>
        <v>-116091.67253054884</v>
      </c>
      <c r="Q66" s="27">
        <f t="shared" si="181"/>
        <v>-111451.43014572631</v>
      </c>
      <c r="R66" s="27">
        <f t="shared" si="181"/>
        <v>-106851.47550854801</v>
      </c>
      <c r="S66" s="27">
        <f t="shared" si="181"/>
        <v>-102207.16489151338</v>
      </c>
      <c r="T66" s="27">
        <f t="shared" si="181"/>
        <v>-97603.843425835104</v>
      </c>
      <c r="U66" s="27">
        <f t="shared" si="181"/>
        <v>-92969.543654012567</v>
      </c>
      <c r="V66" s="27">
        <f t="shared" si="181"/>
        <v>-88325.233036977937</v>
      </c>
      <c r="W66" s="27">
        <f t="shared" si="181"/>
        <v>-83721.911571299657</v>
      </c>
      <c r="X66" s="27">
        <f t="shared" si="181"/>
        <v>-79087.611799477105</v>
      </c>
      <c r="Y66" s="27">
        <f t="shared" si="181"/>
        <v>-74443.30118244249</v>
      </c>
      <c r="Z66" s="27">
        <f t="shared" si="181"/>
        <v>-69839.97971676421</v>
      </c>
      <c r="AA66" s="27">
        <f t="shared" si="181"/>
        <v>-65205.679944941658</v>
      </c>
      <c r="AB66" s="27">
        <f t="shared" si="181"/>
        <v>-60561.369327907028</v>
      </c>
      <c r="AC66" s="27">
        <f t="shared" si="181"/>
        <v>-55958.047862228741</v>
      </c>
      <c r="AD66" s="27">
        <f t="shared" si="181"/>
        <v>-51315.602452194129</v>
      </c>
      <c r="AE66" s="27">
        <f t="shared" ref="AE66:AN66" si="183">+AE26+AE34+AE42+AE50+AE58</f>
        <v>-46675.36006737157</v>
      </c>
      <c r="AF66" s="27">
        <f t="shared" si="183"/>
        <v>-42075.405430193292</v>
      </c>
      <c r="AG66" s="27">
        <f t="shared" si="183"/>
        <v>-37439.24045137073</v>
      </c>
      <c r="AH66" s="27">
        <f t="shared" si="183"/>
        <v>-32831.850753480394</v>
      </c>
      <c r="AI66" s="27">
        <f t="shared" si="183"/>
        <v>-27192.27065307369</v>
      </c>
      <c r="AJ66" s="27">
        <f t="shared" si="183"/>
        <v>-20052.622943082843</v>
      </c>
      <c r="AK66" s="27">
        <f t="shared" si="183"/>
        <v>-12322.188055591998</v>
      </c>
      <c r="AL66" s="27">
        <f t="shared" si="183"/>
        <v>-4224.4515612454225</v>
      </c>
      <c r="AM66" s="27">
        <f t="shared" si="183"/>
        <v>0</v>
      </c>
      <c r="AN66" s="27">
        <f t="shared" si="183"/>
        <v>0</v>
      </c>
      <c r="AO66" s="27"/>
      <c r="AP66" s="27">
        <f>+AP26+AP34+AP42+AP50+AP58</f>
        <v>-1883572.8432205496</v>
      </c>
      <c r="AR66" s="28">
        <f t="shared" ref="AR66:AR69" si="184">+B66</f>
        <v>-1883572.8432205501</v>
      </c>
      <c r="AS66" s="28">
        <f t="shared" ref="AS66:AS69" si="185">+SUM(F66:J66)</f>
        <v>249358.026445667</v>
      </c>
      <c r="AT66" s="28">
        <f t="shared" ref="AT66:AT69" si="186">+C66</f>
        <v>0</v>
      </c>
      <c r="AU66" s="28">
        <f t="shared" ref="AU66:AU69" si="187">+AS66+AT66</f>
        <v>249358.026445667</v>
      </c>
      <c r="AV66" s="28">
        <f t="shared" ref="AV66:AV69" si="188">+AR66-AU66</f>
        <v>-2132930.8696662169</v>
      </c>
    </row>
    <row r="67" spans="1:50" ht="13.9" customHeight="1">
      <c r="A67" s="38" t="s">
        <v>26</v>
      </c>
      <c r="B67" s="27">
        <f>+B27+B35+B43+B51+B59</f>
        <v>-20975626.990112163</v>
      </c>
      <c r="C67" s="27">
        <f t="shared" si="179"/>
        <v>0</v>
      </c>
      <c r="D67" s="27">
        <f t="shared" si="179"/>
        <v>-20975626.990112163</v>
      </c>
      <c r="E67" s="27">
        <f t="shared" si="180"/>
        <v>33326.652664612979</v>
      </c>
      <c r="F67" s="27">
        <f t="shared" si="181"/>
        <v>-32588.527671362466</v>
      </c>
      <c r="G67" s="27">
        <f t="shared" si="181"/>
        <v>428097.4752590718</v>
      </c>
      <c r="H67" s="27">
        <f t="shared" si="181"/>
        <v>1600062.7630715552</v>
      </c>
      <c r="I67" s="27">
        <f t="shared" si="181"/>
        <v>1259810.0334855202</v>
      </c>
      <c r="J67" s="27">
        <f t="shared" si="181"/>
        <v>-699343.14206391049</v>
      </c>
      <c r="K67" s="27">
        <f t="shared" si="181"/>
        <v>-1577792.3666849008</v>
      </c>
      <c r="L67" s="27">
        <f t="shared" si="181"/>
        <v>-1490227.6176743947</v>
      </c>
      <c r="M67" s="27">
        <f t="shared" si="181"/>
        <v>-1438894.2599934191</v>
      </c>
      <c r="N67" s="27">
        <f t="shared" si="181"/>
        <v>-1387574.2918762439</v>
      </c>
      <c r="O67" s="27">
        <f t="shared" si="181"/>
        <v>-1335836.7651466676</v>
      </c>
      <c r="P67" s="27">
        <f t="shared" si="181"/>
        <v>-1284046.3302444459</v>
      </c>
      <c r="Q67" s="27">
        <f t="shared" si="181"/>
        <v>-1232575.48822957</v>
      </c>
      <c r="R67" s="27">
        <f t="shared" si="181"/>
        <v>-1181046.8758401417</v>
      </c>
      <c r="S67" s="27">
        <f t="shared" si="181"/>
        <v>-1129722.6440420193</v>
      </c>
      <c r="T67" s="27">
        <f t="shared" si="181"/>
        <v>-1078256.0657080906</v>
      </c>
      <c r="U67" s="27">
        <f t="shared" si="181"/>
        <v>-1026456.5049230144</v>
      </c>
      <c r="V67" s="27">
        <f t="shared" si="181"/>
        <v>-975132.27312489273</v>
      </c>
      <c r="W67" s="27">
        <f t="shared" si="181"/>
        <v>-923665.69479096378</v>
      </c>
      <c r="X67" s="27">
        <f t="shared" si="181"/>
        <v>-871866.13400588802</v>
      </c>
      <c r="Y67" s="27">
        <f t="shared" si="181"/>
        <v>-820541.90220776608</v>
      </c>
      <c r="Z67" s="27">
        <f t="shared" si="181"/>
        <v>-769075.32387383736</v>
      </c>
      <c r="AA67" s="27">
        <f t="shared" si="181"/>
        <v>-717275.76308876148</v>
      </c>
      <c r="AB67" s="27">
        <f t="shared" si="181"/>
        <v>-665951.53129063942</v>
      </c>
      <c r="AC67" s="27">
        <f t="shared" si="181"/>
        <v>-614484.95295671048</v>
      </c>
      <c r="AD67" s="27">
        <f t="shared" si="181"/>
        <v>-562694.51805448858</v>
      </c>
      <c r="AE67" s="27">
        <f t="shared" ref="AE67:AN67" si="189">+AE27+AE35+AE43+AE51+AE59</f>
        <v>-511223.67603961274</v>
      </c>
      <c r="AF67" s="27">
        <f t="shared" si="189"/>
        <v>-459695.06365018402</v>
      </c>
      <c r="AG67" s="27">
        <f t="shared" si="189"/>
        <v>-408361.70596920809</v>
      </c>
      <c r="AH67" s="27">
        <f t="shared" si="189"/>
        <v>-357041.73785203323</v>
      </c>
      <c r="AI67" s="27">
        <f t="shared" si="189"/>
        <v>-306426.69471348997</v>
      </c>
      <c r="AJ67" s="27">
        <f t="shared" si="189"/>
        <v>-239961.52804077938</v>
      </c>
      <c r="AK67" s="27">
        <f t="shared" si="189"/>
        <v>-132511.22950626875</v>
      </c>
      <c r="AL67" s="27">
        <f t="shared" si="189"/>
        <v>-33326.65266460531</v>
      </c>
      <c r="AM67" s="27">
        <f t="shared" si="189"/>
        <v>0</v>
      </c>
      <c r="AN67" s="27">
        <f t="shared" si="189"/>
        <v>0</v>
      </c>
      <c r="AO67" s="27"/>
      <c r="AP67" s="27">
        <f t="shared" ref="AP67:AP69" si="190">+AP27+AP35+AP43+AP51+AP59</f>
        <v>-20975626.990112167</v>
      </c>
      <c r="AR67" s="28">
        <f t="shared" si="184"/>
        <v>-20975626.990112163</v>
      </c>
      <c r="AS67" s="28">
        <f t="shared" si="185"/>
        <v>2556038.6020808741</v>
      </c>
      <c r="AT67" s="28">
        <f t="shared" si="186"/>
        <v>0</v>
      </c>
      <c r="AU67" s="28">
        <f t="shared" si="187"/>
        <v>2556038.6020808741</v>
      </c>
      <c r="AV67" s="28">
        <f t="shared" si="188"/>
        <v>-23531665.592193037</v>
      </c>
    </row>
    <row r="68" spans="1:50" ht="13.9" customHeight="1">
      <c r="A68" s="38" t="s">
        <v>27</v>
      </c>
      <c r="B68" s="27">
        <f>+B28+B36+B44+B52+B60</f>
        <v>-44796259.475802943</v>
      </c>
      <c r="C68" s="27">
        <f t="shared" si="179"/>
        <v>0</v>
      </c>
      <c r="D68" s="27">
        <f t="shared" si="179"/>
        <v>-44796259.475802943</v>
      </c>
      <c r="E68" s="27">
        <f t="shared" si="180"/>
        <v>432731.8665362522</v>
      </c>
      <c r="F68" s="27">
        <f t="shared" si="181"/>
        <v>0</v>
      </c>
      <c r="G68" s="27">
        <f t="shared" si="181"/>
        <v>0</v>
      </c>
      <c r="H68" s="27">
        <f t="shared" si="181"/>
        <v>0</v>
      </c>
      <c r="I68" s="27">
        <f t="shared" si="181"/>
        <v>0</v>
      </c>
      <c r="J68" s="27">
        <f t="shared" si="181"/>
        <v>-1493059.3283285121</v>
      </c>
      <c r="K68" s="27">
        <f t="shared" si="181"/>
        <v>-2887118.9232154996</v>
      </c>
      <c r="L68" s="27">
        <f t="shared" si="181"/>
        <v>-2739291.26694535</v>
      </c>
      <c r="M68" s="27">
        <f t="shared" si="181"/>
        <v>-2642979.3090723734</v>
      </c>
      <c r="N68" s="27">
        <f t="shared" si="181"/>
        <v>-2547115.3137941556</v>
      </c>
      <c r="O68" s="27">
        <f t="shared" si="181"/>
        <v>-2450803.3559211791</v>
      </c>
      <c r="P68" s="27">
        <f t="shared" si="181"/>
        <v>-2354939.3606429608</v>
      </c>
      <c r="Q68" s="27">
        <f t="shared" si="181"/>
        <v>-2258627.4027699842</v>
      </c>
      <c r="R68" s="27">
        <f t="shared" si="181"/>
        <v>-2162763.4074917664</v>
      </c>
      <c r="S68" s="27">
        <f t="shared" si="181"/>
        <v>-2066451.4496187896</v>
      </c>
      <c r="T68" s="27">
        <f t="shared" si="181"/>
        <v>-1970139.4917458133</v>
      </c>
      <c r="U68" s="27">
        <f t="shared" si="181"/>
        <v>-1874275.4964675952</v>
      </c>
      <c r="V68" s="27">
        <f t="shared" si="181"/>
        <v>-1777963.5385946189</v>
      </c>
      <c r="W68" s="27">
        <f t="shared" si="181"/>
        <v>-1682099.5433164006</v>
      </c>
      <c r="X68" s="27">
        <f t="shared" si="181"/>
        <v>-1585787.5854434243</v>
      </c>
      <c r="Y68" s="27">
        <f t="shared" si="181"/>
        <v>-1489923.5901652058</v>
      </c>
      <c r="Z68" s="27">
        <f t="shared" si="181"/>
        <v>-1393611.6322922294</v>
      </c>
      <c r="AA68" s="27">
        <f t="shared" si="181"/>
        <v>-1297747.6370140112</v>
      </c>
      <c r="AB68" s="27">
        <f t="shared" si="181"/>
        <v>-1201435.6791410348</v>
      </c>
      <c r="AC68" s="27">
        <f t="shared" si="181"/>
        <v>-1105123.7212680588</v>
      </c>
      <c r="AD68" s="27">
        <f t="shared" si="181"/>
        <v>-1009259.7259898403</v>
      </c>
      <c r="AE68" s="27">
        <f t="shared" ref="AE68:AN68" si="191">+AE28+AE36+AE44+AE52+AE60</f>
        <v>-912947.76811686391</v>
      </c>
      <c r="AF68" s="27">
        <f t="shared" si="191"/>
        <v>-817083.77283864561</v>
      </c>
      <c r="AG68" s="27">
        <f t="shared" si="191"/>
        <v>-720771.81496566941</v>
      </c>
      <c r="AH68" s="27">
        <f t="shared" si="191"/>
        <v>-624907.81968745112</v>
      </c>
      <c r="AI68" s="27">
        <f t="shared" si="191"/>
        <v>-528595.86181447469</v>
      </c>
      <c r="AJ68" s="27">
        <f t="shared" si="191"/>
        <v>-432731.86653625645</v>
      </c>
      <c r="AK68" s="27">
        <f t="shared" si="191"/>
        <v>-335971.94606852205</v>
      </c>
      <c r="AL68" s="27">
        <f t="shared" si="191"/>
        <v>-240555.91338506178</v>
      </c>
      <c r="AM68" s="27">
        <f t="shared" si="191"/>
        <v>-144243.95551208549</v>
      </c>
      <c r="AN68" s="27">
        <f t="shared" si="191"/>
        <v>-47931.997639109148</v>
      </c>
      <c r="AO68" s="27"/>
      <c r="AP68" s="27">
        <f t="shared" si="190"/>
        <v>-44796259.475802951</v>
      </c>
      <c r="AR68" s="28">
        <f t="shared" si="184"/>
        <v>-44796259.475802943</v>
      </c>
      <c r="AS68" s="28">
        <f t="shared" si="185"/>
        <v>-1493059.3283285121</v>
      </c>
      <c r="AT68" s="28">
        <f t="shared" si="186"/>
        <v>0</v>
      </c>
      <c r="AU68" s="28">
        <f t="shared" si="187"/>
        <v>-1493059.3283285121</v>
      </c>
      <c r="AV68" s="28">
        <f t="shared" si="188"/>
        <v>-43303200.147474431</v>
      </c>
    </row>
    <row r="69" spans="1:50" ht="13.9" customHeight="1">
      <c r="A69" s="38" t="s">
        <v>28</v>
      </c>
      <c r="B69" s="27">
        <f>+B29+B37+B45+B53+B61</f>
        <v>-24387125.922361024</v>
      </c>
      <c r="C69" s="27">
        <f t="shared" si="179"/>
        <v>0</v>
      </c>
      <c r="D69" s="27">
        <f t="shared" si="179"/>
        <v>-24387125.922361024</v>
      </c>
      <c r="E69" s="27">
        <f t="shared" si="180"/>
        <v>235579.63641000912</v>
      </c>
      <c r="F69" s="27">
        <f t="shared" si="181"/>
        <v>0</v>
      </c>
      <c r="G69" s="27">
        <f t="shared" si="181"/>
        <v>0</v>
      </c>
      <c r="H69" s="27">
        <f t="shared" si="181"/>
        <v>0</v>
      </c>
      <c r="I69" s="27">
        <f t="shared" si="181"/>
        <v>0</v>
      </c>
      <c r="J69" s="27">
        <f t="shared" si="181"/>
        <v>-812822.90699229285</v>
      </c>
      <c r="K69" s="27">
        <f t="shared" si="181"/>
        <v>-1571750.2656961677</v>
      </c>
      <c r="L69" s="27">
        <f t="shared" si="181"/>
        <v>-1491272.7501523767</v>
      </c>
      <c r="M69" s="27">
        <f t="shared" si="181"/>
        <v>-1438840.4294193003</v>
      </c>
      <c r="N69" s="27">
        <f t="shared" si="181"/>
        <v>-1386651.9799454478</v>
      </c>
      <c r="O69" s="27">
        <f t="shared" si="181"/>
        <v>-1334219.6592123716</v>
      </c>
      <c r="P69" s="27">
        <f t="shared" si="181"/>
        <v>-1282031.209738519</v>
      </c>
      <c r="Q69" s="27">
        <f t="shared" si="181"/>
        <v>-1229598.8890054428</v>
      </c>
      <c r="R69" s="27">
        <f t="shared" si="181"/>
        <v>-1177410.4395315903</v>
      </c>
      <c r="S69" s="27">
        <f t="shared" si="181"/>
        <v>-1124978.1187985139</v>
      </c>
      <c r="T69" s="27">
        <f t="shared" si="181"/>
        <v>-1072545.7980654377</v>
      </c>
      <c r="U69" s="27">
        <f t="shared" si="181"/>
        <v>-1020357.3485915853</v>
      </c>
      <c r="V69" s="27">
        <f t="shared" si="181"/>
        <v>-967925.0278585091</v>
      </c>
      <c r="W69" s="27">
        <f t="shared" si="181"/>
        <v>-915736.57838465646</v>
      </c>
      <c r="X69" s="27">
        <f t="shared" si="181"/>
        <v>-863304.25765158026</v>
      </c>
      <c r="Y69" s="27">
        <f t="shared" si="181"/>
        <v>-811115.80817772762</v>
      </c>
      <c r="Z69" s="27">
        <f t="shared" si="181"/>
        <v>-758683.48744465143</v>
      </c>
      <c r="AA69" s="27">
        <f t="shared" si="181"/>
        <v>-706495.03797079879</v>
      </c>
      <c r="AB69" s="27">
        <f t="shared" si="181"/>
        <v>-654062.71723772271</v>
      </c>
      <c r="AC69" s="27">
        <f t="shared" si="181"/>
        <v>-601630.39650464652</v>
      </c>
      <c r="AD69" s="27">
        <f t="shared" si="181"/>
        <v>-549441.94703079388</v>
      </c>
      <c r="AE69" s="27">
        <f t="shared" ref="AE69:AN69" si="192">+AE29+AE37+AE45+AE53+AE61</f>
        <v>-497009.62629771762</v>
      </c>
      <c r="AF69" s="27">
        <f t="shared" si="192"/>
        <v>-444821.17682386504</v>
      </c>
      <c r="AG69" s="27">
        <f t="shared" si="192"/>
        <v>-392388.8560907889</v>
      </c>
      <c r="AH69" s="27">
        <f t="shared" si="192"/>
        <v>-340200.40661693632</v>
      </c>
      <c r="AI69" s="27">
        <f t="shared" si="192"/>
        <v>-287768.08588386007</v>
      </c>
      <c r="AJ69" s="27">
        <f t="shared" si="192"/>
        <v>-235579.63641000749</v>
      </c>
      <c r="AK69" s="27">
        <f t="shared" si="192"/>
        <v>-182903.44441770768</v>
      </c>
      <c r="AL69" s="27">
        <f t="shared" si="192"/>
        <v>-130958.86620307869</v>
      </c>
      <c r="AM69" s="27">
        <f t="shared" si="192"/>
        <v>-78526.5454700025</v>
      </c>
      <c r="AN69" s="27">
        <f t="shared" si="192"/>
        <v>-26094.224736926295</v>
      </c>
      <c r="AO69" s="27"/>
      <c r="AP69" s="27">
        <f t="shared" si="190"/>
        <v>-24387125.92236102</v>
      </c>
      <c r="AR69" s="28">
        <f t="shared" si="184"/>
        <v>-24387125.922361024</v>
      </c>
      <c r="AS69" s="28">
        <f t="shared" si="185"/>
        <v>-812822.90699229285</v>
      </c>
      <c r="AT69" s="28">
        <f t="shared" si="186"/>
        <v>0</v>
      </c>
      <c r="AU69" s="28">
        <f t="shared" si="187"/>
        <v>-812822.90699229285</v>
      </c>
      <c r="AV69" s="28">
        <f t="shared" si="188"/>
        <v>-23574303.01536873</v>
      </c>
    </row>
    <row r="70" spans="1:50" ht="13.9" customHeight="1" thickBot="1">
      <c r="A70" s="39" t="s">
        <v>22</v>
      </c>
      <c r="B70" s="31">
        <f>SUM(B64:B69)</f>
        <v>-27694782.620000064</v>
      </c>
      <c r="C70" s="31">
        <f t="shared" ref="C70:AD70" si="193">SUM(C64:C69)</f>
        <v>0</v>
      </c>
      <c r="D70" s="31">
        <f t="shared" si="193"/>
        <v>-27694782.620000064</v>
      </c>
      <c r="E70" s="31">
        <f t="shared" si="193"/>
        <v>705862.6071721199</v>
      </c>
      <c r="F70" s="31">
        <f t="shared" si="193"/>
        <v>242730.84709321355</v>
      </c>
      <c r="G70" s="31">
        <f t="shared" si="193"/>
        <v>909245.40993743017</v>
      </c>
      <c r="H70" s="31">
        <f t="shared" si="193"/>
        <v>1904665.6716857036</v>
      </c>
      <c r="I70" s="31">
        <f t="shared" si="193"/>
        <v>1504515.8498917017</v>
      </c>
      <c r="J70" s="31">
        <f t="shared" si="193"/>
        <v>245412.4471648765</v>
      </c>
      <c r="K70" s="31">
        <f t="shared" si="193"/>
        <v>-135365.29661636171</v>
      </c>
      <c r="L70" s="31">
        <f t="shared" si="193"/>
        <v>-278006.20533831255</v>
      </c>
      <c r="M70" s="31">
        <f t="shared" si="193"/>
        <v>-377670.24131913926</v>
      </c>
      <c r="N70" s="31">
        <f t="shared" si="193"/>
        <v>-479293.16988627147</v>
      </c>
      <c r="O70" s="31">
        <f t="shared" si="193"/>
        <v>-577973.58170496649</v>
      </c>
      <c r="P70" s="31">
        <f t="shared" si="193"/>
        <v>-679058.26801296463</v>
      </c>
      <c r="Q70" s="31">
        <f t="shared" si="193"/>
        <v>-778604.61173563474</v>
      </c>
      <c r="R70" s="31">
        <f t="shared" si="193"/>
        <v>-879452.50643755216</v>
      </c>
      <c r="S70" s="31">
        <f t="shared" si="193"/>
        <v>-979691.34731669375</v>
      </c>
      <c r="T70" s="31">
        <f t="shared" si="193"/>
        <v>-1079278.8756394547</v>
      </c>
      <c r="U70" s="31">
        <f t="shared" si="193"/>
        <v>-1179821.4768110798</v>
      </c>
      <c r="V70" s="31">
        <f t="shared" si="193"/>
        <v>-1280060.317690223</v>
      </c>
      <c r="W70" s="31">
        <f t="shared" si="193"/>
        <v>-1380388.9261271076</v>
      </c>
      <c r="X70" s="31">
        <f t="shared" si="193"/>
        <v>-1480129.7291025668</v>
      </c>
      <c r="Y70" s="31">
        <f t="shared" si="193"/>
        <v>-1581161.517897675</v>
      </c>
      <c r="Z70" s="31">
        <f t="shared" si="193"/>
        <v>-1680725.1767386948</v>
      </c>
      <c r="AA70" s="31">
        <f t="shared" si="193"/>
        <v>-1770170.2389103719</v>
      </c>
      <c r="AB70" s="31">
        <f t="shared" si="193"/>
        <v>-1848633.3961268701</v>
      </c>
      <c r="AC70" s="31">
        <f t="shared" si="193"/>
        <v>-1936349.7298247372</v>
      </c>
      <c r="AD70" s="31">
        <f t="shared" si="193"/>
        <v>-2026162.9686696902</v>
      </c>
      <c r="AE70" s="31">
        <f t="shared" ref="AE70:AN70" si="194">SUM(AE64:AE69)</f>
        <v>-1967856.430521566</v>
      </c>
      <c r="AF70" s="31">
        <f t="shared" si="194"/>
        <v>-1763675.4187428881</v>
      </c>
      <c r="AG70" s="31">
        <f t="shared" si="194"/>
        <v>-1558961.6174770372</v>
      </c>
      <c r="AH70" s="31">
        <f t="shared" si="194"/>
        <v>-1354981.814909901</v>
      </c>
      <c r="AI70" s="31">
        <f t="shared" si="194"/>
        <v>-1149982.9130648985</v>
      </c>
      <c r="AJ70" s="31">
        <f t="shared" si="194"/>
        <v>-928325.65393012622</v>
      </c>
      <c r="AK70" s="31">
        <f t="shared" si="194"/>
        <v>-663708.80804809043</v>
      </c>
      <c r="AL70" s="31">
        <f t="shared" si="194"/>
        <v>-409065.88381399121</v>
      </c>
      <c r="AM70" s="31">
        <f t="shared" si="194"/>
        <v>-222770.50098208798</v>
      </c>
      <c r="AN70" s="31">
        <f t="shared" si="194"/>
        <v>-74026.222376035439</v>
      </c>
      <c r="AO70" s="30"/>
      <c r="AP70" s="31">
        <f>SUM(AP64:AP69)</f>
        <v>-27694782.620000061</v>
      </c>
      <c r="AR70" s="31">
        <f t="shared" ref="AR70:AV70" si="195">SUM(AR64:AR69)</f>
        <v>-27694782.620000064</v>
      </c>
      <c r="AS70" s="31">
        <f t="shared" si="195"/>
        <v>4806570.2257729257</v>
      </c>
      <c r="AT70" s="31">
        <f t="shared" si="195"/>
        <v>0</v>
      </c>
      <c r="AU70" s="31">
        <f t="shared" si="195"/>
        <v>4806570.2257729257</v>
      </c>
      <c r="AV70" s="31">
        <f t="shared" si="195"/>
        <v>-32501352.845772989</v>
      </c>
      <c r="AW70" s="36">
        <f>+SUM(K70:AN70)+AU70-AR70</f>
        <v>0</v>
      </c>
      <c r="AX70" s="36">
        <f>+AU70+AV70-AR70</f>
        <v>0</v>
      </c>
    </row>
    <row r="71" spans="1:50" ht="13.5" thickTop="1">
      <c r="B71" s="40">
        <f>+B70-'&lt;3&gt; 2009 - 2013 Tax Depr Fed'!B70-'&lt;4&gt; 2009-2013 Salvage Fed'!B70</f>
        <v>0</v>
      </c>
      <c r="C71" s="36">
        <f>+C30+C38+C46+C54+C62-C70</f>
        <v>0</v>
      </c>
      <c r="D71" s="36">
        <f>+D30+D38+D46+D54+D62-D70</f>
        <v>0</v>
      </c>
      <c r="J71" s="36"/>
    </row>
    <row r="72" spans="1:50">
      <c r="F72" s="82">
        <f>+F22</f>
        <v>2009</v>
      </c>
      <c r="G72" s="82">
        <f t="shared" ref="G72:J72" si="196">+G22</f>
        <v>2010</v>
      </c>
      <c r="H72" s="82">
        <f t="shared" si="196"/>
        <v>2011</v>
      </c>
      <c r="I72" s="82">
        <f t="shared" si="196"/>
        <v>2012</v>
      </c>
      <c r="J72" s="82">
        <f t="shared" si="196"/>
        <v>2013</v>
      </c>
      <c r="K72" s="82" t="s">
        <v>22</v>
      </c>
    </row>
    <row r="73" spans="1:50">
      <c r="A73" s="3" t="s">
        <v>94</v>
      </c>
      <c r="B73" s="35"/>
      <c r="F73" s="36">
        <f>+B30</f>
        <v>4826601.5499999765</v>
      </c>
      <c r="G73" s="36">
        <f>+B38</f>
        <v>13008991.800000001</v>
      </c>
      <c r="H73" s="36">
        <f>+B46</f>
        <v>17990686.48</v>
      </c>
      <c r="I73" s="36">
        <f>+B54</f>
        <v>-25643271.220000003</v>
      </c>
      <c r="J73" s="36">
        <f>+B62</f>
        <v>-37877791.230000041</v>
      </c>
      <c r="K73" s="36">
        <f>+SUM(F73:J73)</f>
        <v>-27694782.620000061</v>
      </c>
    </row>
    <row r="74" spans="1:50">
      <c r="A74" s="3" t="s">
        <v>95</v>
      </c>
      <c r="F74" s="36"/>
      <c r="G74" s="36"/>
      <c r="H74" s="36"/>
      <c r="I74" s="36"/>
      <c r="J74" s="36"/>
      <c r="K74" s="36"/>
    </row>
    <row r="75" spans="1:50">
      <c r="A75" s="43" t="s">
        <v>96</v>
      </c>
      <c r="C75" s="36"/>
      <c r="F75" s="36">
        <f>+C30</f>
        <v>0</v>
      </c>
      <c r="G75" s="36">
        <f>+C38</f>
        <v>0</v>
      </c>
      <c r="H75" s="36">
        <f>+C46</f>
        <v>0</v>
      </c>
      <c r="I75" s="36">
        <f>+C54</f>
        <v>0</v>
      </c>
      <c r="J75" s="36">
        <f>+C62</f>
        <v>0</v>
      </c>
      <c r="K75" s="35">
        <f>+SUM(B75:J75)</f>
        <v>0</v>
      </c>
      <c r="L75" s="36"/>
    </row>
    <row r="76" spans="1:50">
      <c r="A76" s="43" t="s">
        <v>97</v>
      </c>
      <c r="B76" s="25"/>
      <c r="C76" s="83"/>
      <c r="D76" s="25"/>
      <c r="F76" s="37">
        <f>+F70</f>
        <v>242730.84709321355</v>
      </c>
      <c r="G76" s="37">
        <f>+G70</f>
        <v>909245.40993743017</v>
      </c>
      <c r="H76" s="37">
        <f>+H70</f>
        <v>1904665.6716857036</v>
      </c>
      <c r="I76" s="37">
        <f>+I70</f>
        <v>1504515.8498917017</v>
      </c>
      <c r="J76" s="37">
        <f>+J70</f>
        <v>245412.4471648765</v>
      </c>
      <c r="K76" s="44">
        <f t="shared" ref="K76:K77" si="197">+SUM(B76:J76)</f>
        <v>4806570.2257729257</v>
      </c>
      <c r="L76" s="36"/>
    </row>
    <row r="77" spans="1:50">
      <c r="A77" s="3" t="s">
        <v>98</v>
      </c>
      <c r="B77" s="35"/>
      <c r="C77" s="35"/>
      <c r="D77" s="35"/>
      <c r="E77" s="35"/>
      <c r="F77" s="35">
        <f t="shared" ref="F77:J77" si="198">+SUM(F75:F76)</f>
        <v>242730.84709321355</v>
      </c>
      <c r="G77" s="35">
        <f t="shared" si="198"/>
        <v>909245.40993743017</v>
      </c>
      <c r="H77" s="35">
        <f t="shared" si="198"/>
        <v>1904665.6716857036</v>
      </c>
      <c r="I77" s="35">
        <f t="shared" si="198"/>
        <v>1504515.8498917017</v>
      </c>
      <c r="J77" s="35">
        <f t="shared" si="198"/>
        <v>245412.4471648765</v>
      </c>
      <c r="K77" s="35">
        <f t="shared" si="197"/>
        <v>4806570.2257729257</v>
      </c>
    </row>
    <row r="79" spans="1:50" ht="13.5" thickBot="1">
      <c r="A79" s="2" t="s">
        <v>99</v>
      </c>
      <c r="C79" s="35"/>
      <c r="F79" s="78">
        <f>+F73-F77</f>
        <v>4583870.7029067632</v>
      </c>
      <c r="G79" s="78">
        <f t="shared" ref="G79:K79" si="199">+G73-G77</f>
        <v>12099746.390062571</v>
      </c>
      <c r="H79" s="78">
        <f t="shared" si="199"/>
        <v>16086020.808314297</v>
      </c>
      <c r="I79" s="78">
        <f t="shared" si="199"/>
        <v>-27147787.069891706</v>
      </c>
      <c r="J79" s="78">
        <f t="shared" si="199"/>
        <v>-38123203.67716492</v>
      </c>
      <c r="K79" s="78">
        <f t="shared" si="199"/>
        <v>-32501352.845772985</v>
      </c>
    </row>
    <row r="80" spans="1:50" ht="13.5" thickTop="1">
      <c r="C80" s="35"/>
    </row>
    <row r="81" spans="1:11">
      <c r="C81" s="35"/>
    </row>
    <row r="82" spans="1:11">
      <c r="A82" s="3" t="s">
        <v>105</v>
      </c>
      <c r="B82" s="35"/>
      <c r="C82" s="84"/>
      <c r="F82" s="36">
        <f>+B25+B27+B26</f>
        <v>4826601.5499999765</v>
      </c>
      <c r="G82" s="36">
        <f>+B33+B35+B34</f>
        <v>13008991.800000001</v>
      </c>
      <c r="H82" s="36">
        <f>+B41+B43+B42</f>
        <v>17990686.48</v>
      </c>
      <c r="I82" s="36">
        <f>+B49+B51+B50</f>
        <v>-25643271.220000003</v>
      </c>
      <c r="J82" s="36">
        <f>+B57+B59+B58</f>
        <v>31305594.168163925</v>
      </c>
      <c r="K82" s="36">
        <f>+SUM(F82:J82)</f>
        <v>41488602.77816391</v>
      </c>
    </row>
    <row r="83" spans="1:11">
      <c r="A83" s="3" t="s">
        <v>95</v>
      </c>
      <c r="F83" s="36"/>
      <c r="G83" s="36"/>
      <c r="H83" s="36"/>
      <c r="I83" s="36"/>
      <c r="J83" s="36"/>
      <c r="K83" s="36"/>
    </row>
    <row r="84" spans="1:11">
      <c r="A84" s="43" t="s">
        <v>96</v>
      </c>
      <c r="C84" s="36"/>
      <c r="F84" s="36">
        <f>+C27+C25+C26</f>
        <v>0</v>
      </c>
      <c r="G84" s="36">
        <f>+C33+C35+C34</f>
        <v>0</v>
      </c>
      <c r="H84" s="36">
        <f>+C41+C43+C42</f>
        <v>0</v>
      </c>
      <c r="I84" s="36">
        <f>+C49+C51+C50</f>
        <v>0</v>
      </c>
      <c r="J84" s="36">
        <f>+C57+C59+C58</f>
        <v>0</v>
      </c>
      <c r="K84" s="36">
        <f>+SUM(F84:J84)</f>
        <v>0</v>
      </c>
    </row>
    <row r="85" spans="1:11">
      <c r="A85" s="43" t="s">
        <v>97</v>
      </c>
      <c r="B85" s="25"/>
      <c r="C85" s="25"/>
      <c r="D85" s="25"/>
      <c r="F85" s="37">
        <f>+F65+F67+F66</f>
        <v>242730.84709321355</v>
      </c>
      <c r="G85" s="37">
        <f>+G65+G67+G66</f>
        <v>909245.40993743017</v>
      </c>
      <c r="H85" s="37">
        <f t="shared" ref="H85:J85" si="200">+H65+H67+H66</f>
        <v>1904665.6716857036</v>
      </c>
      <c r="I85" s="37">
        <f t="shared" si="200"/>
        <v>1504515.8498917015</v>
      </c>
      <c r="J85" s="37">
        <f t="shared" si="200"/>
        <v>2551294.6824856815</v>
      </c>
      <c r="K85" s="37">
        <f>+SUM(F85:J85)</f>
        <v>7112452.4610937312</v>
      </c>
    </row>
    <row r="86" spans="1:11">
      <c r="A86" s="3" t="s">
        <v>98</v>
      </c>
      <c r="B86" s="35"/>
      <c r="C86" s="35"/>
      <c r="D86" s="35"/>
      <c r="E86" s="35"/>
      <c r="F86" s="35">
        <f t="shared" ref="F86:J86" si="201">+SUM(F84:F85)</f>
        <v>242730.84709321355</v>
      </c>
      <c r="G86" s="35">
        <f t="shared" si="201"/>
        <v>909245.40993743017</v>
      </c>
      <c r="H86" s="35">
        <f t="shared" si="201"/>
        <v>1904665.6716857036</v>
      </c>
      <c r="I86" s="35">
        <f t="shared" si="201"/>
        <v>1504515.8498917015</v>
      </c>
      <c r="J86" s="35">
        <f t="shared" si="201"/>
        <v>2551294.6824856815</v>
      </c>
      <c r="K86" s="35">
        <f t="shared" ref="K86" si="202">+SUM(B86:J86)</f>
        <v>7112452.4610937312</v>
      </c>
    </row>
    <row r="88" spans="1:11" ht="13.5" thickBot="1">
      <c r="A88" s="2" t="s">
        <v>99</v>
      </c>
      <c r="F88" s="78">
        <f>+F82-F86</f>
        <v>4583870.7029067632</v>
      </c>
      <c r="G88" s="78">
        <f t="shared" ref="G88:K88" si="203">+G82-G86</f>
        <v>12099746.390062571</v>
      </c>
      <c r="H88" s="78">
        <f t="shared" si="203"/>
        <v>16086020.808314297</v>
      </c>
      <c r="I88" s="78">
        <f t="shared" si="203"/>
        <v>-27147787.069891702</v>
      </c>
      <c r="J88" s="78">
        <f t="shared" si="203"/>
        <v>28754299.485678244</v>
      </c>
      <c r="K88" s="78">
        <f t="shared" si="203"/>
        <v>34376150.317070179</v>
      </c>
    </row>
    <row r="89" spans="1:11" ht="13.5" thickTop="1"/>
    <row r="91" spans="1:11">
      <c r="A91" s="3" t="s">
        <v>106</v>
      </c>
    </row>
    <row r="92" spans="1:11">
      <c r="F92" s="28">
        <f>+B28+B29</f>
        <v>0</v>
      </c>
      <c r="G92" s="28">
        <f>+B36+B37</f>
        <v>0</v>
      </c>
      <c r="H92" s="28">
        <f>+B44+B45</f>
        <v>0</v>
      </c>
      <c r="I92" s="28">
        <f>+B52+B53</f>
        <v>0</v>
      </c>
      <c r="J92" s="28">
        <f>+B60+B61</f>
        <v>-69183385.398163974</v>
      </c>
      <c r="K92" s="28">
        <f>+SUM(F92:J92)</f>
        <v>-69183385.398163974</v>
      </c>
    </row>
    <row r="93" spans="1:11">
      <c r="A93" s="3" t="s">
        <v>95</v>
      </c>
    </row>
    <row r="94" spans="1:11">
      <c r="A94" s="43" t="s">
        <v>96</v>
      </c>
      <c r="F94" s="28">
        <f>+C28+C29</f>
        <v>0</v>
      </c>
      <c r="G94" s="28">
        <f>+C36+C37</f>
        <v>0</v>
      </c>
      <c r="H94" s="28">
        <f>+C44+C45</f>
        <v>0</v>
      </c>
      <c r="I94" s="28">
        <f>+C52+C53</f>
        <v>0</v>
      </c>
      <c r="J94" s="28">
        <f>+C60+C61</f>
        <v>0</v>
      </c>
      <c r="K94" s="28">
        <f>+SUM(F94:J94)</f>
        <v>0</v>
      </c>
    </row>
    <row r="95" spans="1:11">
      <c r="A95" s="43" t="s">
        <v>97</v>
      </c>
      <c r="F95" s="81">
        <f>+F68+F69</f>
        <v>0</v>
      </c>
      <c r="G95" s="81">
        <f t="shared" ref="G95:J95" si="204">+G68+G69</f>
        <v>0</v>
      </c>
      <c r="H95" s="81">
        <f t="shared" si="204"/>
        <v>0</v>
      </c>
      <c r="I95" s="81">
        <f t="shared" si="204"/>
        <v>0</v>
      </c>
      <c r="J95" s="81">
        <f t="shared" si="204"/>
        <v>-2305882.2353208051</v>
      </c>
      <c r="K95" s="81">
        <f>+SUM(F95:J95)</f>
        <v>-2305882.2353208051</v>
      </c>
    </row>
    <row r="96" spans="1:11">
      <c r="A96" s="3" t="s">
        <v>98</v>
      </c>
      <c r="F96" s="35">
        <f t="shared" ref="F96:J96" si="205">+SUM(F94:F95)</f>
        <v>0</v>
      </c>
      <c r="G96" s="35">
        <f t="shared" si="205"/>
        <v>0</v>
      </c>
      <c r="H96" s="35">
        <f t="shared" si="205"/>
        <v>0</v>
      </c>
      <c r="I96" s="35">
        <f t="shared" si="205"/>
        <v>0</v>
      </c>
      <c r="J96" s="35">
        <f t="shared" si="205"/>
        <v>-2305882.2353208051</v>
      </c>
      <c r="K96" s="35">
        <f t="shared" ref="K96" si="206">+SUM(B96:J96)</f>
        <v>-2305882.2353208051</v>
      </c>
    </row>
    <row r="98" spans="1:11" ht="13.5" thickBot="1">
      <c r="A98" s="2" t="s">
        <v>99</v>
      </c>
      <c r="F98" s="78">
        <f>+F92-F96</f>
        <v>0</v>
      </c>
      <c r="G98" s="78">
        <f t="shared" ref="G98:K98" si="207">+G92-G96</f>
        <v>0</v>
      </c>
      <c r="H98" s="78">
        <f t="shared" si="207"/>
        <v>0</v>
      </c>
      <c r="I98" s="78">
        <f t="shared" si="207"/>
        <v>0</v>
      </c>
      <c r="J98" s="78">
        <f t="shared" si="207"/>
        <v>-66877503.162843168</v>
      </c>
      <c r="K98" s="78">
        <f t="shared" si="207"/>
        <v>-66877503.162843168</v>
      </c>
    </row>
    <row r="99" spans="1:11" ht="13.5" thickTop="1"/>
    <row r="101" spans="1:11">
      <c r="F101" s="36">
        <f>+F98+F88-F79</f>
        <v>0</v>
      </c>
      <c r="G101" s="36">
        <f t="shared" ref="G101:K101" si="208">+G98+G88-G79</f>
        <v>0</v>
      </c>
      <c r="H101" s="36">
        <f t="shared" si="208"/>
        <v>0</v>
      </c>
      <c r="I101" s="36">
        <f t="shared" si="208"/>
        <v>0</v>
      </c>
      <c r="J101" s="36">
        <f t="shared" si="208"/>
        <v>0</v>
      </c>
      <c r="K101" s="36">
        <f t="shared" si="208"/>
        <v>0</v>
      </c>
    </row>
    <row r="102" spans="1:11">
      <c r="A102" s="2" t="s">
        <v>169</v>
      </c>
      <c r="F102" s="111">
        <f>+F22</f>
        <v>2009</v>
      </c>
      <c r="G102" s="112">
        <f>+F102+1</f>
        <v>2010</v>
      </c>
      <c r="H102" s="112">
        <f t="shared" ref="H102:J102" si="209">+G102+1</f>
        <v>2011</v>
      </c>
      <c r="I102" s="112">
        <f t="shared" si="209"/>
        <v>2012</v>
      </c>
      <c r="J102" s="112">
        <f t="shared" si="209"/>
        <v>2013</v>
      </c>
      <c r="K102" s="112" t="s">
        <v>22</v>
      </c>
    </row>
    <row r="104" spans="1:11">
      <c r="A104" s="43" t="s">
        <v>167</v>
      </c>
    </row>
    <row r="105" spans="1:11">
      <c r="A105" s="113" t="s">
        <v>25</v>
      </c>
      <c r="F105" s="28">
        <f>+B25</f>
        <v>4924626.0141857499</v>
      </c>
      <c r="G105" s="28">
        <f>+B33</f>
        <v>-1147182.19</v>
      </c>
      <c r="H105" s="28">
        <f>+B41</f>
        <v>-2032210.2100000004</v>
      </c>
      <c r="I105" s="28">
        <f>+B49</f>
        <v>767621.8</v>
      </c>
      <c r="J105" s="28">
        <f>+B57</f>
        <v>61834947.197310865</v>
      </c>
      <c r="K105" s="28">
        <f>+SUM(F105:J105)</f>
        <v>64347802.611496612</v>
      </c>
    </row>
    <row r="106" spans="1:11">
      <c r="A106" s="113" t="s">
        <v>109</v>
      </c>
      <c r="F106" s="28">
        <f t="shared" ref="F106:F109" si="210">+B26</f>
        <v>814563.82120662299</v>
      </c>
      <c r="G106" s="28">
        <f t="shared" ref="G106:G109" si="211">+B34</f>
        <v>407740.60000000003</v>
      </c>
      <c r="H106" s="28">
        <f t="shared" ref="H106:H109" si="212">+B42</f>
        <v>71057.75</v>
      </c>
      <c r="I106" s="28">
        <f t="shared" ref="I106:I109" si="213">+B50</f>
        <v>257578.44999999995</v>
      </c>
      <c r="J106" s="28">
        <f t="shared" ref="J106:J109" si="214">+B58</f>
        <v>-3434513.4644271731</v>
      </c>
      <c r="K106" s="28">
        <f t="shared" ref="K106:K109" si="215">+SUM(F106:J106)</f>
        <v>-1883572.8432205501</v>
      </c>
    </row>
    <row r="107" spans="1:11">
      <c r="A107" s="113" t="s">
        <v>26</v>
      </c>
      <c r="F107" s="28">
        <f t="shared" si="210"/>
        <v>-912588.28539239615</v>
      </c>
      <c r="G107" s="28">
        <f t="shared" si="211"/>
        <v>13748433.390000001</v>
      </c>
      <c r="H107" s="28">
        <f t="shared" si="212"/>
        <v>19951838.940000001</v>
      </c>
      <c r="I107" s="28">
        <f t="shared" si="213"/>
        <v>-26668471.470000003</v>
      </c>
      <c r="J107" s="28">
        <f t="shared" si="214"/>
        <v>-27094839.564719766</v>
      </c>
      <c r="K107" s="28">
        <f t="shared" si="215"/>
        <v>-20975626.990112163</v>
      </c>
    </row>
    <row r="108" spans="1:11">
      <c r="A108" s="113" t="s">
        <v>27</v>
      </c>
      <c r="F108" s="28">
        <f t="shared" si="210"/>
        <v>0</v>
      </c>
      <c r="G108" s="28">
        <f t="shared" si="211"/>
        <v>0</v>
      </c>
      <c r="H108" s="28">
        <f t="shared" si="212"/>
        <v>0</v>
      </c>
      <c r="I108" s="28">
        <f t="shared" si="213"/>
        <v>0</v>
      </c>
      <c r="J108" s="28">
        <f t="shared" si="214"/>
        <v>-44796259.475802943</v>
      </c>
      <c r="K108" s="28">
        <f t="shared" si="215"/>
        <v>-44796259.475802943</v>
      </c>
    </row>
    <row r="109" spans="1:11">
      <c r="A109" s="113" t="s">
        <v>28</v>
      </c>
      <c r="F109" s="28">
        <f t="shared" si="210"/>
        <v>0</v>
      </c>
      <c r="G109" s="28">
        <f t="shared" si="211"/>
        <v>0</v>
      </c>
      <c r="H109" s="28">
        <f t="shared" si="212"/>
        <v>0</v>
      </c>
      <c r="I109" s="28">
        <f t="shared" si="213"/>
        <v>0</v>
      </c>
      <c r="J109" s="28">
        <f t="shared" si="214"/>
        <v>-24387125.922361024</v>
      </c>
      <c r="K109" s="28">
        <f t="shared" si="215"/>
        <v>-24387125.922361024</v>
      </c>
    </row>
    <row r="110" spans="1:11">
      <c r="A110" s="43" t="s">
        <v>168</v>
      </c>
      <c r="F110" s="114">
        <f>SUM(F105:F109)</f>
        <v>4826601.5499999765</v>
      </c>
      <c r="G110" s="114">
        <f t="shared" ref="G110:K110" si="216">SUM(G105:G109)</f>
        <v>13008991.800000001</v>
      </c>
      <c r="H110" s="114">
        <f t="shared" si="216"/>
        <v>17990686.48</v>
      </c>
      <c r="I110" s="114">
        <f t="shared" si="216"/>
        <v>-25643271.220000003</v>
      </c>
      <c r="J110" s="114">
        <f t="shared" si="216"/>
        <v>-37877791.230000041</v>
      </c>
      <c r="K110" s="114">
        <f t="shared" si="216"/>
        <v>-27694782.620000064</v>
      </c>
    </row>
    <row r="111" spans="1:11">
      <c r="A111" s="43"/>
      <c r="F111" s="36">
        <f t="shared" ref="F111:K111" si="217">+F110-F73</f>
        <v>0</v>
      </c>
      <c r="G111" s="36">
        <f t="shared" si="217"/>
        <v>0</v>
      </c>
      <c r="H111" s="36">
        <f t="shared" si="217"/>
        <v>0</v>
      </c>
      <c r="I111" s="36">
        <f t="shared" si="217"/>
        <v>0</v>
      </c>
      <c r="J111" s="36">
        <f t="shared" si="217"/>
        <v>0</v>
      </c>
      <c r="K111" s="36">
        <f t="shared" si="217"/>
        <v>0</v>
      </c>
    </row>
    <row r="112" spans="1:11">
      <c r="A112" s="43"/>
    </row>
    <row r="113" spans="1:11">
      <c r="A113" s="43" t="s">
        <v>166</v>
      </c>
    </row>
    <row r="114" spans="1:11">
      <c r="A114" s="113" t="s">
        <v>25</v>
      </c>
      <c r="F114" s="28">
        <f>+F25+F33+F41+F49+F57+C25</f>
        <v>246231.30070928752</v>
      </c>
      <c r="G114" s="28">
        <f>+G25+G33+G41+G49+G57+C33</f>
        <v>410480.36184764624</v>
      </c>
      <c r="H114" s="28">
        <f>+H25+H33+H41+H49+H57+C41</f>
        <v>220952.15907309722</v>
      </c>
      <c r="I114" s="28">
        <f>+I25+I33+I41+I49+I57+C49</f>
        <v>153045.04131629862</v>
      </c>
      <c r="J114" s="28">
        <f>+J25+J33+J41+J49+J57+C57</f>
        <v>3276346.9696208597</v>
      </c>
      <c r="K114" s="28">
        <f>+SUM(F114:J114)</f>
        <v>4307055.8325671889</v>
      </c>
    </row>
    <row r="115" spans="1:11">
      <c r="A115" s="113" t="s">
        <v>109</v>
      </c>
      <c r="F115" s="28">
        <f>+F26+F34+F42+F50+F58+C26</f>
        <v>29088.074055288507</v>
      </c>
      <c r="G115" s="28">
        <f>+G26+G34+G42+G50+G58+C34</f>
        <v>70667.57283071219</v>
      </c>
      <c r="H115" s="28">
        <f>+H26+H34+H42+H50+H58+C42</f>
        <v>83650.749541051162</v>
      </c>
      <c r="I115" s="28">
        <f>+I26+I34+I42+I50+I58+C50</f>
        <v>91660.775089882853</v>
      </c>
      <c r="J115" s="28">
        <f>+J26+J34+J42+J50+J58+C58</f>
        <v>-25709.145071267703</v>
      </c>
      <c r="K115" s="28">
        <f t="shared" ref="K115:K118" si="218">+SUM(F115:J115)</f>
        <v>249358.026445667</v>
      </c>
    </row>
    <row r="116" spans="1:11">
      <c r="A116" s="113" t="s">
        <v>26</v>
      </c>
      <c r="F116" s="28">
        <f>+F27+F35+F43+F51+F59+C27</f>
        <v>-32588.527671362466</v>
      </c>
      <c r="G116" s="28">
        <f>+G27+G35+G43+G51+G59+C35</f>
        <v>428097.4752590718</v>
      </c>
      <c r="H116" s="28">
        <f>+H27+H35+H43+H51+H59+C43</f>
        <v>1600062.7630715552</v>
      </c>
      <c r="I116" s="28">
        <f>+I27+I35+I43+I51+I59+C51</f>
        <v>1259810.0334855202</v>
      </c>
      <c r="J116" s="28">
        <f>+J27+J35+J43+J51+J59+C59</f>
        <v>-699343.14206391049</v>
      </c>
      <c r="K116" s="28">
        <f t="shared" si="218"/>
        <v>2556038.6020808741</v>
      </c>
    </row>
    <row r="117" spans="1:11">
      <c r="A117" s="113" t="s">
        <v>27</v>
      </c>
      <c r="F117" s="28">
        <f>+F28+F36+F44+F52+F60+C28</f>
        <v>0</v>
      </c>
      <c r="G117" s="28">
        <f>+G28+G36+G44+G52+G60+C36</f>
        <v>0</v>
      </c>
      <c r="H117" s="28">
        <f>+H28+H36+H44+H52+H60+C44</f>
        <v>0</v>
      </c>
      <c r="I117" s="28">
        <f>+I28+I36+I44+I52+I60+C52</f>
        <v>0</v>
      </c>
      <c r="J117" s="28">
        <f>+J28+J36+J44+J52+J60+C60</f>
        <v>-1493059.3283285121</v>
      </c>
      <c r="K117" s="28">
        <f t="shared" si="218"/>
        <v>-1493059.3283285121</v>
      </c>
    </row>
    <row r="118" spans="1:11">
      <c r="A118" s="113" t="s">
        <v>28</v>
      </c>
      <c r="F118" s="28">
        <f>+F29+F37+F45+F53+F61+C29</f>
        <v>0</v>
      </c>
      <c r="G118" s="28">
        <f>+G29+G37+G45+G53+G61+C37</f>
        <v>0</v>
      </c>
      <c r="H118" s="28">
        <f>+H29+H37+H45+H53+H61+C45</f>
        <v>0</v>
      </c>
      <c r="I118" s="28">
        <f>+I29+I37+I45+I53+I61+C53</f>
        <v>0</v>
      </c>
      <c r="J118" s="28">
        <f>+J29+J37+J45+J53+J61+C61</f>
        <v>-812822.90699229285</v>
      </c>
      <c r="K118" s="28">
        <f t="shared" si="218"/>
        <v>-812822.90699229285</v>
      </c>
    </row>
    <row r="119" spans="1:11">
      <c r="A119" s="43" t="s">
        <v>165</v>
      </c>
      <c r="F119" s="114">
        <f>SUM(F114:F118)</f>
        <v>242730.84709321355</v>
      </c>
      <c r="G119" s="114">
        <f t="shared" ref="G119:K119" si="219">SUM(G114:G118)</f>
        <v>909245.40993743017</v>
      </c>
      <c r="H119" s="114">
        <f t="shared" si="219"/>
        <v>1904665.6716857036</v>
      </c>
      <c r="I119" s="114">
        <f t="shared" si="219"/>
        <v>1504515.8498917017</v>
      </c>
      <c r="J119" s="114">
        <f t="shared" si="219"/>
        <v>245412.4471648765</v>
      </c>
      <c r="K119" s="114">
        <f t="shared" si="219"/>
        <v>4806570.2257729257</v>
      </c>
    </row>
    <row r="120" spans="1:11">
      <c r="F120" s="36">
        <f t="shared" ref="F120:K120" si="220">+F119-F77</f>
        <v>0</v>
      </c>
      <c r="G120" s="36">
        <f t="shared" si="220"/>
        <v>0</v>
      </c>
      <c r="H120" s="36">
        <f t="shared" si="220"/>
        <v>0</v>
      </c>
      <c r="I120" s="36">
        <f t="shared" si="220"/>
        <v>0</v>
      </c>
      <c r="J120" s="36">
        <f t="shared" si="220"/>
        <v>0</v>
      </c>
      <c r="K120" s="36">
        <f t="shared" si="220"/>
        <v>0</v>
      </c>
    </row>
    <row r="121" spans="1:11">
      <c r="A121" s="2" t="s">
        <v>170</v>
      </c>
      <c r="F121" s="115">
        <f>+F110-F119</f>
        <v>4583870.7029067632</v>
      </c>
      <c r="G121" s="115">
        <f t="shared" ref="G121:K121" si="221">+G110-G119</f>
        <v>12099746.390062571</v>
      </c>
      <c r="H121" s="115">
        <f t="shared" si="221"/>
        <v>16086020.808314297</v>
      </c>
      <c r="I121" s="115">
        <f t="shared" si="221"/>
        <v>-27147787.069891706</v>
      </c>
      <c r="J121" s="115">
        <f t="shared" si="221"/>
        <v>-38123203.67716492</v>
      </c>
      <c r="K121" s="115">
        <f t="shared" si="221"/>
        <v>-32501352.845772989</v>
      </c>
    </row>
    <row r="122" spans="1:11">
      <c r="F122" s="116">
        <f>+F121-F79</f>
        <v>0</v>
      </c>
      <c r="G122" s="116">
        <f t="shared" ref="G122:K122" si="222">+G121-G79</f>
        <v>0</v>
      </c>
      <c r="H122" s="116">
        <f t="shared" si="222"/>
        <v>0</v>
      </c>
      <c r="I122" s="116">
        <f t="shared" si="222"/>
        <v>0</v>
      </c>
      <c r="J122" s="116">
        <f t="shared" si="222"/>
        <v>0</v>
      </c>
      <c r="K122" s="116">
        <f t="shared" si="222"/>
        <v>0</v>
      </c>
    </row>
  </sheetData>
  <mergeCells count="1">
    <mergeCell ref="A1:B1"/>
  </mergeCells>
  <printOptions gridLines="1"/>
  <pageMargins left="0.25" right="0" top="1" bottom="0.2" header="0.17" footer="0"/>
  <pageSetup scale="70" orientation="landscape" r:id="rId1"/>
  <headerFooter alignWithMargins="0">
    <oddFooter>&amp;L&amp;Z&amp;F&amp;R&amp;A    &amp;P</oddFooter>
  </headerFooter>
  <colBreaks count="3" manualBreakCount="3">
    <brk id="11" max="1048575" man="1"/>
    <brk id="16" max="1048575" man="1"/>
    <brk id="27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5C53E86D1357459EA176BFFC45DDEE" ma:contentTypeVersion="" ma:contentTypeDescription="Create a new document." ma:contentTypeScope="" ma:versionID="3be5452f73c6a8347ccf0906fcad3129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Props1.xml><?xml version="1.0" encoding="utf-8"?>
<ds:datastoreItem xmlns:ds="http://schemas.openxmlformats.org/officeDocument/2006/customXml" ds:itemID="{6D60AA7D-2B4E-461E-80FB-1569B1C4E4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3A32EB3-52F6-400F-B5D9-57C36486B25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D6B283E-BA62-4D62-9C61-F0FA9557D146}">
  <ds:schemaRefs>
    <ds:schemaRef ds:uri="http://schemas.openxmlformats.org/package/2006/metadata/core-properti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c85253b9-0a55-49a1-98ad-b5b6252d7079"/>
    <ds:schemaRef ds:uri="http://schemas.microsoft.com/office/2006/documentManagement/types"/>
    <ds:schemaRef ds:uri="http://purl.org/dc/elements/1.1/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21</vt:i4>
      </vt:variant>
    </vt:vector>
  </HeadingPairs>
  <TitlesOfParts>
    <vt:vector size="38" baseType="lpstr">
      <vt:lpstr>Journal Entry Impact</vt:lpstr>
      <vt:lpstr>&lt;1&gt; Sec 481 Calc Summary Fed</vt:lpstr>
      <vt:lpstr>&lt;1a&gt; Sec 199% Calc</vt:lpstr>
      <vt:lpstr>&lt;2&gt; Sec 481(a) All Books</vt:lpstr>
      <vt:lpstr>&lt;3&gt; 2009 - 2013 Tax Depr Fed</vt:lpstr>
      <vt:lpstr>&lt;4&gt; 2009-2013 Salvage Fed</vt:lpstr>
      <vt:lpstr>&lt;5&gt; 2009-2013 Depr Combined Fed</vt:lpstr>
      <vt:lpstr>&lt;6&gt; GA</vt:lpstr>
      <vt:lpstr>&lt;7&gt; CA</vt:lpstr>
      <vt:lpstr>&lt;8&gt; Gain Loss Calc Fed</vt:lpstr>
      <vt:lpstr>&lt;8a&gt; Tax Depr &amp; Gain Loss </vt:lpstr>
      <vt:lpstr>&lt;9&gt; Gain Loss Calc All Books</vt:lpstr>
      <vt:lpstr>&lt;10&gt; Rpt 17 Pre Sec 481(a)</vt:lpstr>
      <vt:lpstr>&lt;11&gt; Rpt 17 Post Sec 481(a)</vt:lpstr>
      <vt:lpstr>&lt;12&gt; PowerTax Adj Summary</vt:lpstr>
      <vt:lpstr>&lt;13&gt; REP201 DEC 2013 CWIP Bal</vt:lpstr>
      <vt:lpstr>&lt;14&gt; Corp Tax Email</vt:lpstr>
      <vt:lpstr>'&lt;1&gt; Sec 481 Calc Summary Fed'!Print_Area</vt:lpstr>
      <vt:lpstr>'&lt;13&gt; REP201 DEC 2013 CWIP Bal'!Print_Area</vt:lpstr>
      <vt:lpstr>'&lt;14&gt; Corp Tax Email'!Print_Area</vt:lpstr>
      <vt:lpstr>'&lt;1a&gt; Sec 199% Calc'!Print_Area</vt:lpstr>
      <vt:lpstr>'&lt;2&gt; Sec 481(a) All Books'!Print_Area</vt:lpstr>
      <vt:lpstr>'&lt;3&gt; 2009 - 2013 Tax Depr Fed'!Print_Area</vt:lpstr>
      <vt:lpstr>'&lt;4&gt; 2009-2013 Salvage Fed'!Print_Area</vt:lpstr>
      <vt:lpstr>'&lt;5&gt; 2009-2013 Depr Combined Fed'!Print_Area</vt:lpstr>
      <vt:lpstr>'&lt;6&gt; GA'!Print_Area</vt:lpstr>
      <vt:lpstr>'&lt;7&gt; CA'!Print_Area</vt:lpstr>
      <vt:lpstr>'&lt;8&gt; Gain Loss Calc Fed'!Print_Area</vt:lpstr>
      <vt:lpstr>'&lt;9&gt; Gain Loss Calc All Books'!Print_Area</vt:lpstr>
      <vt:lpstr>'Journal Entry Impact'!Print_Area</vt:lpstr>
      <vt:lpstr>'&lt;2&gt; Sec 481(a) All Books'!Print_Titles</vt:lpstr>
      <vt:lpstr>'&lt;3&gt; 2009 - 2013 Tax Depr Fed'!Print_Titles</vt:lpstr>
      <vt:lpstr>'&lt;4&gt; 2009-2013 Salvage Fed'!Print_Titles</vt:lpstr>
      <vt:lpstr>'&lt;5&gt; 2009-2013 Depr Combined Fed'!Print_Titles</vt:lpstr>
      <vt:lpstr>'&lt;6&gt; GA'!Print_Titles</vt:lpstr>
      <vt:lpstr>'&lt;7&gt; CA'!Print_Titles</vt:lpstr>
      <vt:lpstr>'&lt;8&gt; Gain Loss Calc Fed'!Print_Titles</vt:lpstr>
      <vt:lpstr>'&lt;9&gt; Gain Loss Calc All Books'!Print_Titles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Shari Cornelius</dc:creator>
  <cp:lastModifiedBy>Shari Cornelius</cp:lastModifiedBy>
  <dcterms:created xsi:type="dcterms:W3CDTF">2016-04-18T20:15:38Z</dcterms:created>
  <dcterms:modified xsi:type="dcterms:W3CDTF">2016-04-18T20:15:38Z</dcterms:modified>
</cp:coreProperties>
</file>